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gonca\Desktop\"/>
    </mc:Choice>
  </mc:AlternateContent>
  <xr:revisionPtr revIDLastSave="0" documentId="8_{FD71FA93-00D8-43BD-BF57-75C0AAA552EB}" xr6:coauthVersionLast="47" xr6:coauthVersionMax="47" xr10:uidLastSave="{00000000-0000-0000-0000-000000000000}"/>
  <bookViews>
    <workbookView xWindow="-108" yWindow="-108" windowWidth="23256" windowHeight="12456" xr2:uid="{FC10118B-E75D-40FC-A49A-78E4C48C0EEC}"/>
  </bookViews>
  <sheets>
    <sheet name="CHP_2020_MA" sheetId="5" r:id="rId1"/>
    <sheet name="INE_2020_MA" sheetId="4" r:id="rId2"/>
    <sheet name="Preço por m^2" sheetId="2" r:id="rId3"/>
    <sheet name="ETE_INE" sheetId="1" r:id="rId4"/>
    <sheet name="ETE_CHP" sheetId="6" r:id="rId5"/>
  </sheets>
  <definedNames>
    <definedName name="alpha_p" localSheetId="0">CHP_2020_MA!$I$7</definedName>
    <definedName name="alpha_p">INE_2020_MA!$I$7</definedName>
    <definedName name="Investimento_INE">ETE_INE!$E$10</definedName>
    <definedName name="NOCT" localSheetId="0">CHP_2020_MA!$I$6</definedName>
    <definedName name="NOCT">INE_2020_MA!$I$6</definedName>
    <definedName name="OeM_CHP">ETE_CHP!$J$22</definedName>
    <definedName name="OeM_INE">ETE_INE!$J$22</definedName>
    <definedName name="P_STC__W" localSheetId="0">CHP_2020_MA!$I$5</definedName>
    <definedName name="P_STC__W">INE_2020_MA!$I$5</definedName>
    <definedName name="Q2_Fixo">ETE_INE!$Q$2</definedName>
    <definedName name="Q2_Fixo_CHP">ETE_CHP!$Q$2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" i="1" l="1"/>
  <c r="T5" i="1"/>
  <c r="T6" i="1" s="1"/>
  <c r="T7" i="1" s="1"/>
  <c r="T8" i="1" s="1"/>
  <c r="T9" i="1" s="1"/>
  <c r="T10" i="1" s="1"/>
  <c r="T11" i="1" s="1"/>
  <c r="T12" i="1" s="1"/>
  <c r="T13" i="1" s="1"/>
  <c r="T14" i="1" s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F8" i="6"/>
  <c r="T2" i="6"/>
  <c r="T3" i="6" s="1"/>
  <c r="T4" i="6" s="1"/>
  <c r="T5" i="6" s="1"/>
  <c r="T6" i="6" s="1"/>
  <c r="T7" i="6" s="1"/>
  <c r="T8" i="6" s="1"/>
  <c r="T9" i="6" s="1"/>
  <c r="T10" i="6" s="1"/>
  <c r="T11" i="6" s="1"/>
  <c r="T12" i="6" s="1"/>
  <c r="T13" i="6" s="1"/>
  <c r="T14" i="6" s="1"/>
  <c r="T15" i="6" s="1"/>
  <c r="T16" i="6" s="1"/>
  <c r="T17" i="6" s="1"/>
  <c r="T18" i="6" s="1"/>
  <c r="T19" i="6" s="1"/>
  <c r="T20" i="6" s="1"/>
  <c r="T21" i="6" s="1"/>
  <c r="T22" i="6" s="1"/>
  <c r="T23" i="6" s="1"/>
  <c r="T24" i="6" s="1"/>
  <c r="T25" i="6" s="1"/>
  <c r="T26" i="6" s="1"/>
  <c r="T27" i="6" s="1"/>
  <c r="T28" i="6" s="1"/>
  <c r="T29" i="6" s="1"/>
  <c r="T30" i="6" s="1"/>
  <c r="T31" i="6" s="1"/>
  <c r="C10" i="2"/>
  <c r="E7" i="6"/>
  <c r="E6" i="6"/>
  <c r="E5" i="6"/>
  <c r="H8793" i="5"/>
  <c r="H8792" i="5"/>
  <c r="H8791" i="5"/>
  <c r="H8790" i="5"/>
  <c r="H8789" i="5"/>
  <c r="H8788" i="5"/>
  <c r="I8788" i="5" s="1"/>
  <c r="J8788" i="5" s="1"/>
  <c r="H8787" i="5"/>
  <c r="H8786" i="5"/>
  <c r="H8785" i="5"/>
  <c r="H8784" i="5"/>
  <c r="H8783" i="5"/>
  <c r="H8782" i="5"/>
  <c r="H8781" i="5"/>
  <c r="H8780" i="5"/>
  <c r="I8780" i="5" s="1"/>
  <c r="J8780" i="5" s="1"/>
  <c r="H8779" i="5"/>
  <c r="H8778" i="5"/>
  <c r="H8777" i="5"/>
  <c r="I8777" i="5" s="1"/>
  <c r="J8777" i="5" s="1"/>
  <c r="I8776" i="5"/>
  <c r="H8776" i="5"/>
  <c r="H8775" i="5"/>
  <c r="H8774" i="5"/>
  <c r="I8774" i="5" s="1"/>
  <c r="J8774" i="5" s="1"/>
  <c r="I8773" i="5"/>
  <c r="J8773" i="5" s="1"/>
  <c r="H8773" i="5"/>
  <c r="I8772" i="5"/>
  <c r="J8772" i="5" s="1"/>
  <c r="H8772" i="5"/>
  <c r="H8771" i="5"/>
  <c r="H8770" i="5"/>
  <c r="I8770" i="5" s="1"/>
  <c r="J8770" i="5" s="1"/>
  <c r="H8769" i="5"/>
  <c r="I8769" i="5" s="1"/>
  <c r="J8769" i="5" s="1"/>
  <c r="I8768" i="5"/>
  <c r="H8768" i="5"/>
  <c r="H8767" i="5"/>
  <c r="I8766" i="5"/>
  <c r="H8766" i="5"/>
  <c r="H8765" i="5"/>
  <c r="H8764" i="5"/>
  <c r="H8763" i="5"/>
  <c r="H8762" i="5"/>
  <c r="I8762" i="5" s="1"/>
  <c r="J8762" i="5" s="1"/>
  <c r="H8761" i="5"/>
  <c r="I8761" i="5" s="1"/>
  <c r="J8761" i="5" s="1"/>
  <c r="H8760" i="5"/>
  <c r="H8759" i="5"/>
  <c r="H8758" i="5"/>
  <c r="I8757" i="5"/>
  <c r="H8757" i="5"/>
  <c r="H8756" i="5"/>
  <c r="H8755" i="5"/>
  <c r="H8754" i="5"/>
  <c r="I8754" i="5" s="1"/>
  <c r="J8754" i="5" s="1"/>
  <c r="H8753" i="5"/>
  <c r="I8753" i="5" s="1"/>
  <c r="J8753" i="5" s="1"/>
  <c r="H8752" i="5"/>
  <c r="H8751" i="5"/>
  <c r="H8750" i="5"/>
  <c r="H8749" i="5"/>
  <c r="I8749" i="5" s="1"/>
  <c r="J8749" i="5" s="1"/>
  <c r="H8748" i="5"/>
  <c r="H8747" i="5"/>
  <c r="H8746" i="5"/>
  <c r="I8746" i="5" s="1"/>
  <c r="J8746" i="5" s="1"/>
  <c r="H8745" i="5"/>
  <c r="I8745" i="5" s="1"/>
  <c r="J8745" i="5" s="1"/>
  <c r="I8744" i="5"/>
  <c r="H8744" i="5"/>
  <c r="H8743" i="5"/>
  <c r="H8742" i="5"/>
  <c r="H8741" i="5"/>
  <c r="I8740" i="5"/>
  <c r="H8740" i="5"/>
  <c r="H8739" i="5"/>
  <c r="H8738" i="5"/>
  <c r="H8737" i="5"/>
  <c r="I8737" i="5" s="1"/>
  <c r="J8737" i="5" s="1"/>
  <c r="H8736" i="5"/>
  <c r="H8735" i="5"/>
  <c r="I8734" i="5"/>
  <c r="H8734" i="5"/>
  <c r="H8733" i="5"/>
  <c r="I8733" i="5" s="1"/>
  <c r="J8733" i="5" s="1"/>
  <c r="H8732" i="5"/>
  <c r="H8731" i="5"/>
  <c r="H8730" i="5"/>
  <c r="H8729" i="5"/>
  <c r="I8729" i="5" s="1"/>
  <c r="J8729" i="5" s="1"/>
  <c r="I8728" i="5"/>
  <c r="H8728" i="5"/>
  <c r="H8727" i="5"/>
  <c r="H8726" i="5"/>
  <c r="H8725" i="5"/>
  <c r="I8725" i="5" s="1"/>
  <c r="J8725" i="5" s="1"/>
  <c r="H8724" i="5"/>
  <c r="H8723" i="5"/>
  <c r="H8722" i="5"/>
  <c r="H8721" i="5"/>
  <c r="I8721" i="5" s="1"/>
  <c r="J8721" i="5" s="1"/>
  <c r="H8720" i="5"/>
  <c r="H8719" i="5"/>
  <c r="H8718" i="5"/>
  <c r="H8717" i="5"/>
  <c r="I8717" i="5" s="1"/>
  <c r="J8717" i="5" s="1"/>
  <c r="I8716" i="5"/>
  <c r="H8716" i="5"/>
  <c r="H8715" i="5"/>
  <c r="H8714" i="5"/>
  <c r="H8713" i="5"/>
  <c r="I8713" i="5" s="1"/>
  <c r="J8713" i="5" s="1"/>
  <c r="H8712" i="5"/>
  <c r="H8711" i="5"/>
  <c r="H8710" i="5"/>
  <c r="H8709" i="5"/>
  <c r="I8709" i="5" s="1"/>
  <c r="J8709" i="5" s="1"/>
  <c r="I8708" i="5"/>
  <c r="H8708" i="5"/>
  <c r="H8707" i="5"/>
  <c r="H8706" i="5"/>
  <c r="I8705" i="5"/>
  <c r="J8705" i="5" s="1"/>
  <c r="H8705" i="5"/>
  <c r="I8704" i="5"/>
  <c r="H8704" i="5"/>
  <c r="H8703" i="5"/>
  <c r="H8702" i="5"/>
  <c r="I8702" i="5" s="1"/>
  <c r="J8702" i="5" s="1"/>
  <c r="H8701" i="5"/>
  <c r="I8701" i="5" s="1"/>
  <c r="J8701" i="5" s="1"/>
  <c r="H8700" i="5"/>
  <c r="H8699" i="5"/>
  <c r="I8698" i="5"/>
  <c r="H8698" i="5"/>
  <c r="J8697" i="5"/>
  <c r="H8697" i="5"/>
  <c r="I8697" i="5" s="1"/>
  <c r="H8696" i="5"/>
  <c r="H8695" i="5"/>
  <c r="H8694" i="5"/>
  <c r="I8694" i="5" s="1"/>
  <c r="J8694" i="5" s="1"/>
  <c r="H8693" i="5"/>
  <c r="I8693" i="5" s="1"/>
  <c r="J8693" i="5" s="1"/>
  <c r="I8692" i="5"/>
  <c r="H8692" i="5"/>
  <c r="H8691" i="5"/>
  <c r="H8690" i="5"/>
  <c r="I8689" i="5"/>
  <c r="J8689" i="5" s="1"/>
  <c r="H8689" i="5"/>
  <c r="I8688" i="5"/>
  <c r="H8688" i="5"/>
  <c r="H8687" i="5"/>
  <c r="H8686" i="5"/>
  <c r="H8685" i="5"/>
  <c r="I8685" i="5" s="1"/>
  <c r="J8685" i="5" s="1"/>
  <c r="H8684" i="5"/>
  <c r="H8683" i="5"/>
  <c r="I8682" i="5"/>
  <c r="H8682" i="5"/>
  <c r="H8681" i="5"/>
  <c r="H8680" i="5"/>
  <c r="H8679" i="5"/>
  <c r="H8678" i="5"/>
  <c r="I8678" i="5" s="1"/>
  <c r="J8678" i="5" s="1"/>
  <c r="H8677" i="5"/>
  <c r="I8677" i="5" s="1"/>
  <c r="J8677" i="5" s="1"/>
  <c r="H8676" i="5"/>
  <c r="H8675" i="5"/>
  <c r="H8674" i="5"/>
  <c r="H8673" i="5"/>
  <c r="I8673" i="5" s="1"/>
  <c r="J8673" i="5" s="1"/>
  <c r="I8672" i="5"/>
  <c r="H8672" i="5"/>
  <c r="H8671" i="5"/>
  <c r="H8670" i="5"/>
  <c r="H8669" i="5"/>
  <c r="I8669" i="5" s="1"/>
  <c r="J8669" i="5" s="1"/>
  <c r="H8668" i="5"/>
  <c r="H8667" i="5"/>
  <c r="I8666" i="5"/>
  <c r="H8666" i="5"/>
  <c r="H8665" i="5"/>
  <c r="I8665" i="5" s="1"/>
  <c r="J8665" i="5" s="1"/>
  <c r="H8664" i="5"/>
  <c r="H8663" i="5"/>
  <c r="H8662" i="5"/>
  <c r="H8661" i="5"/>
  <c r="I8661" i="5" s="1"/>
  <c r="J8661" i="5" s="1"/>
  <c r="I8660" i="5"/>
  <c r="H8660" i="5"/>
  <c r="H8659" i="5"/>
  <c r="H8658" i="5"/>
  <c r="H8657" i="5"/>
  <c r="I8656" i="5"/>
  <c r="H8656" i="5"/>
  <c r="H8655" i="5"/>
  <c r="H8654" i="5"/>
  <c r="I8654" i="5" s="1"/>
  <c r="J8654" i="5" s="1"/>
  <c r="H8653" i="5"/>
  <c r="I8653" i="5" s="1"/>
  <c r="J8653" i="5" s="1"/>
  <c r="H8652" i="5"/>
  <c r="H8651" i="5"/>
  <c r="I8650" i="5"/>
  <c r="H8650" i="5"/>
  <c r="H8649" i="5"/>
  <c r="I8648" i="5"/>
  <c r="J8648" i="5" s="1"/>
  <c r="H8648" i="5"/>
  <c r="H8647" i="5"/>
  <c r="H8646" i="5"/>
  <c r="I8646" i="5" s="1"/>
  <c r="J8646" i="5" s="1"/>
  <c r="H8645" i="5"/>
  <c r="I8645" i="5" s="1"/>
  <c r="J8645" i="5" s="1"/>
  <c r="H8644" i="5"/>
  <c r="H8643" i="5"/>
  <c r="I8642" i="5"/>
  <c r="H8642" i="5"/>
  <c r="H8641" i="5"/>
  <c r="I8641" i="5" s="1"/>
  <c r="J8641" i="5" s="1"/>
  <c r="I8640" i="5"/>
  <c r="H8640" i="5"/>
  <c r="H8639" i="5"/>
  <c r="H8638" i="5"/>
  <c r="H8637" i="5"/>
  <c r="I8637" i="5" s="1"/>
  <c r="J8637" i="5" s="1"/>
  <c r="H8636" i="5"/>
  <c r="H8635" i="5"/>
  <c r="I8634" i="5"/>
  <c r="H8634" i="5"/>
  <c r="H8633" i="5"/>
  <c r="I8633" i="5" s="1"/>
  <c r="J8633" i="5" s="1"/>
  <c r="H8632" i="5"/>
  <c r="H8631" i="5"/>
  <c r="I8630" i="5"/>
  <c r="J8630" i="5" s="1"/>
  <c r="H8630" i="5"/>
  <c r="H8629" i="5"/>
  <c r="I8629" i="5" s="1"/>
  <c r="J8629" i="5" s="1"/>
  <c r="H8628" i="5"/>
  <c r="I8628" i="5" s="1"/>
  <c r="J8628" i="5" s="1"/>
  <c r="H8627" i="5"/>
  <c r="I8626" i="5"/>
  <c r="H8626" i="5"/>
  <c r="H8625" i="5"/>
  <c r="I8625" i="5" s="1"/>
  <c r="J8625" i="5" s="1"/>
  <c r="H8624" i="5"/>
  <c r="H8623" i="5"/>
  <c r="H8622" i="5"/>
  <c r="I8622" i="5" s="1"/>
  <c r="J8622" i="5" s="1"/>
  <c r="H8621" i="5"/>
  <c r="I8621" i="5" s="1"/>
  <c r="J8621" i="5" s="1"/>
  <c r="H8620" i="5"/>
  <c r="I8620" i="5" s="1"/>
  <c r="J8620" i="5" s="1"/>
  <c r="H8619" i="5"/>
  <c r="H8618" i="5"/>
  <c r="H8617" i="5"/>
  <c r="I8617" i="5" s="1"/>
  <c r="J8617" i="5" s="1"/>
  <c r="H8616" i="5"/>
  <c r="H8615" i="5"/>
  <c r="H8614" i="5"/>
  <c r="H8613" i="5"/>
  <c r="I8613" i="5" s="1"/>
  <c r="J8613" i="5" s="1"/>
  <c r="I8612" i="5"/>
  <c r="J8612" i="5" s="1"/>
  <c r="H8612" i="5"/>
  <c r="H8611" i="5"/>
  <c r="H8610" i="5"/>
  <c r="H8609" i="5"/>
  <c r="I8609" i="5" s="1"/>
  <c r="J8609" i="5" s="1"/>
  <c r="H8608" i="5"/>
  <c r="H8607" i="5"/>
  <c r="I8606" i="5"/>
  <c r="J8606" i="5" s="1"/>
  <c r="H8606" i="5"/>
  <c r="H8605" i="5"/>
  <c r="I8605" i="5" s="1"/>
  <c r="J8605" i="5" s="1"/>
  <c r="H8604" i="5"/>
  <c r="I8604" i="5" s="1"/>
  <c r="J8604" i="5" s="1"/>
  <c r="H8603" i="5"/>
  <c r="H8602" i="5"/>
  <c r="H8601" i="5"/>
  <c r="I8601" i="5" s="1"/>
  <c r="J8601" i="5" s="1"/>
  <c r="I8600" i="5"/>
  <c r="H8600" i="5"/>
  <c r="H8599" i="5"/>
  <c r="H8598" i="5"/>
  <c r="H8597" i="5"/>
  <c r="I8597" i="5" s="1"/>
  <c r="J8597" i="5" s="1"/>
  <c r="H8596" i="5"/>
  <c r="I8596" i="5" s="1"/>
  <c r="J8596" i="5" s="1"/>
  <c r="H8595" i="5"/>
  <c r="H8594" i="5"/>
  <c r="H8593" i="5"/>
  <c r="I8593" i="5" s="1"/>
  <c r="J8593" i="5" s="1"/>
  <c r="H8592" i="5"/>
  <c r="H8591" i="5"/>
  <c r="H8590" i="5"/>
  <c r="H8589" i="5"/>
  <c r="I8589" i="5" s="1"/>
  <c r="J8589" i="5" s="1"/>
  <c r="H8588" i="5"/>
  <c r="I8588" i="5" s="1"/>
  <c r="J8588" i="5" s="1"/>
  <c r="H8587" i="5"/>
  <c r="H8586" i="5"/>
  <c r="H8585" i="5"/>
  <c r="I8585" i="5" s="1"/>
  <c r="J8585" i="5" s="1"/>
  <c r="I8584" i="5"/>
  <c r="H8584" i="5"/>
  <c r="H8583" i="5"/>
  <c r="H8582" i="5"/>
  <c r="H8581" i="5"/>
  <c r="I8581" i="5" s="1"/>
  <c r="J8581" i="5" s="1"/>
  <c r="I8580" i="5"/>
  <c r="J8580" i="5" s="1"/>
  <c r="H8580" i="5"/>
  <c r="H8579" i="5"/>
  <c r="H8578" i="5"/>
  <c r="H8577" i="5"/>
  <c r="I8577" i="5" s="1"/>
  <c r="J8577" i="5" s="1"/>
  <c r="H8576" i="5"/>
  <c r="H8575" i="5"/>
  <c r="I8574" i="5"/>
  <c r="J8574" i="5" s="1"/>
  <c r="H8574" i="5"/>
  <c r="H8573" i="5"/>
  <c r="I8573" i="5" s="1"/>
  <c r="J8573" i="5" s="1"/>
  <c r="H8572" i="5"/>
  <c r="I8572" i="5" s="1"/>
  <c r="J8572" i="5" s="1"/>
  <c r="H8571" i="5"/>
  <c r="H8570" i="5"/>
  <c r="H8569" i="5"/>
  <c r="I8569" i="5" s="1"/>
  <c r="J8569" i="5" s="1"/>
  <c r="I8568" i="5"/>
  <c r="H8568" i="5"/>
  <c r="H8567" i="5"/>
  <c r="H8566" i="5"/>
  <c r="H8565" i="5"/>
  <c r="I8565" i="5" s="1"/>
  <c r="J8565" i="5" s="1"/>
  <c r="H8564" i="5"/>
  <c r="I8564" i="5" s="1"/>
  <c r="J8564" i="5" s="1"/>
  <c r="H8563" i="5"/>
  <c r="H8562" i="5"/>
  <c r="H8561" i="5"/>
  <c r="I8561" i="5" s="1"/>
  <c r="J8561" i="5" s="1"/>
  <c r="H8560" i="5"/>
  <c r="H8559" i="5"/>
  <c r="H8558" i="5"/>
  <c r="I8558" i="5" s="1"/>
  <c r="J8558" i="5" s="1"/>
  <c r="H8557" i="5"/>
  <c r="I8557" i="5" s="1"/>
  <c r="J8557" i="5" s="1"/>
  <c r="H8556" i="5"/>
  <c r="I8556" i="5" s="1"/>
  <c r="J8556" i="5" s="1"/>
  <c r="H8555" i="5"/>
  <c r="H8554" i="5"/>
  <c r="H8553" i="5"/>
  <c r="I8553" i="5" s="1"/>
  <c r="J8553" i="5" s="1"/>
  <c r="H8552" i="5"/>
  <c r="H8551" i="5"/>
  <c r="H8550" i="5"/>
  <c r="I8550" i="5" s="1"/>
  <c r="J8550" i="5" s="1"/>
  <c r="H8549" i="5"/>
  <c r="I8549" i="5" s="1"/>
  <c r="J8549" i="5" s="1"/>
  <c r="I8548" i="5"/>
  <c r="J8548" i="5" s="1"/>
  <c r="H8548" i="5"/>
  <c r="H8547" i="5"/>
  <c r="H8546" i="5"/>
  <c r="H8545" i="5"/>
  <c r="I8545" i="5" s="1"/>
  <c r="J8545" i="5" s="1"/>
  <c r="H8544" i="5"/>
  <c r="H8543" i="5"/>
  <c r="I8542" i="5"/>
  <c r="H8542" i="5"/>
  <c r="H8541" i="5"/>
  <c r="I8541" i="5" s="1"/>
  <c r="J8541" i="5" s="1"/>
  <c r="H8540" i="5"/>
  <c r="I8540" i="5" s="1"/>
  <c r="J8540" i="5" s="1"/>
  <c r="H8539" i="5"/>
  <c r="H8538" i="5"/>
  <c r="H8537" i="5"/>
  <c r="I8537" i="5" s="1"/>
  <c r="J8537" i="5" s="1"/>
  <c r="I8536" i="5"/>
  <c r="H8536" i="5"/>
  <c r="H8535" i="5"/>
  <c r="H8534" i="5"/>
  <c r="H8533" i="5"/>
  <c r="I8533" i="5" s="1"/>
  <c r="J8533" i="5" s="1"/>
  <c r="H8532" i="5"/>
  <c r="I8532" i="5" s="1"/>
  <c r="J8532" i="5" s="1"/>
  <c r="H8531" i="5"/>
  <c r="H8530" i="5"/>
  <c r="H8529" i="5"/>
  <c r="I8529" i="5" s="1"/>
  <c r="J8529" i="5" s="1"/>
  <c r="H8528" i="5"/>
  <c r="H8527" i="5"/>
  <c r="H8526" i="5"/>
  <c r="H8525" i="5"/>
  <c r="I8525" i="5" s="1"/>
  <c r="J8525" i="5" s="1"/>
  <c r="H8524" i="5"/>
  <c r="I8524" i="5" s="1"/>
  <c r="J8524" i="5" s="1"/>
  <c r="H8523" i="5"/>
  <c r="H8522" i="5"/>
  <c r="H8521" i="5"/>
  <c r="I8521" i="5" s="1"/>
  <c r="J8521" i="5" s="1"/>
  <c r="H8520" i="5"/>
  <c r="H8519" i="5"/>
  <c r="H8518" i="5"/>
  <c r="H8517" i="5"/>
  <c r="I8517" i="5" s="1"/>
  <c r="J8517" i="5" s="1"/>
  <c r="H8516" i="5"/>
  <c r="I8516" i="5" s="1"/>
  <c r="J8516" i="5" s="1"/>
  <c r="H8515" i="5"/>
  <c r="H8514" i="5"/>
  <c r="I8513" i="5"/>
  <c r="H8513" i="5"/>
  <c r="I8512" i="5"/>
  <c r="H8512" i="5"/>
  <c r="H8511" i="5"/>
  <c r="H8510" i="5"/>
  <c r="I8510" i="5" s="1"/>
  <c r="J8510" i="5" s="1"/>
  <c r="H8509" i="5"/>
  <c r="I8509" i="5" s="1"/>
  <c r="J8509" i="5" s="1"/>
  <c r="H8508" i="5"/>
  <c r="I8508" i="5" s="1"/>
  <c r="J8508" i="5" s="1"/>
  <c r="H8507" i="5"/>
  <c r="H8506" i="5"/>
  <c r="H8505" i="5"/>
  <c r="I8505" i="5" s="1"/>
  <c r="J8505" i="5" s="1"/>
  <c r="I8504" i="5"/>
  <c r="H8504" i="5"/>
  <c r="H8503" i="5"/>
  <c r="H8502" i="5"/>
  <c r="H8501" i="5"/>
  <c r="I8501" i="5" s="1"/>
  <c r="J8501" i="5" s="1"/>
  <c r="H8500" i="5"/>
  <c r="H8499" i="5"/>
  <c r="H8498" i="5"/>
  <c r="H8497" i="5"/>
  <c r="I8497" i="5" s="1"/>
  <c r="J8497" i="5" s="1"/>
  <c r="I8496" i="5"/>
  <c r="H8496" i="5"/>
  <c r="H8495" i="5"/>
  <c r="H8494" i="5"/>
  <c r="H8493" i="5"/>
  <c r="I8493" i="5" s="1"/>
  <c r="J8493" i="5" s="1"/>
  <c r="H8492" i="5"/>
  <c r="H8491" i="5"/>
  <c r="H8490" i="5"/>
  <c r="H8489" i="5"/>
  <c r="H8488" i="5"/>
  <c r="H8487" i="5"/>
  <c r="H8486" i="5"/>
  <c r="H8485" i="5"/>
  <c r="I8485" i="5" s="1"/>
  <c r="J8485" i="5" s="1"/>
  <c r="I8484" i="5"/>
  <c r="J8484" i="5" s="1"/>
  <c r="H8484" i="5"/>
  <c r="H8483" i="5"/>
  <c r="H8482" i="5"/>
  <c r="J8481" i="5"/>
  <c r="H8481" i="5"/>
  <c r="I8481" i="5" s="1"/>
  <c r="I8480" i="5"/>
  <c r="H8480" i="5"/>
  <c r="H8479" i="5"/>
  <c r="H8478" i="5"/>
  <c r="H8477" i="5"/>
  <c r="I8477" i="5" s="1"/>
  <c r="J8477" i="5" s="1"/>
  <c r="H8476" i="5"/>
  <c r="I8476" i="5" s="1"/>
  <c r="J8476" i="5" s="1"/>
  <c r="H8475" i="5"/>
  <c r="H8474" i="5"/>
  <c r="H8473" i="5"/>
  <c r="I8473" i="5" s="1"/>
  <c r="J8473" i="5" s="1"/>
  <c r="H8472" i="5"/>
  <c r="H8471" i="5"/>
  <c r="H8470" i="5"/>
  <c r="H8469" i="5"/>
  <c r="I8469" i="5" s="1"/>
  <c r="J8469" i="5" s="1"/>
  <c r="H8468" i="5"/>
  <c r="I8468" i="5" s="1"/>
  <c r="J8468" i="5" s="1"/>
  <c r="H8467" i="5"/>
  <c r="H8466" i="5"/>
  <c r="H8465" i="5"/>
  <c r="I8465" i="5" s="1"/>
  <c r="J8465" i="5" s="1"/>
  <c r="I8464" i="5"/>
  <c r="H8464" i="5"/>
  <c r="H8463" i="5"/>
  <c r="H8462" i="5"/>
  <c r="H8461" i="5"/>
  <c r="I8461" i="5" s="1"/>
  <c r="J8461" i="5" s="1"/>
  <c r="H8460" i="5"/>
  <c r="I8460" i="5" s="1"/>
  <c r="J8460" i="5" s="1"/>
  <c r="H8459" i="5"/>
  <c r="H8458" i="5"/>
  <c r="H8457" i="5"/>
  <c r="I8457" i="5" s="1"/>
  <c r="J8457" i="5" s="1"/>
  <c r="H8456" i="5"/>
  <c r="H8455" i="5"/>
  <c r="H8454" i="5"/>
  <c r="H8453" i="5"/>
  <c r="I8453" i="5" s="1"/>
  <c r="J8453" i="5" s="1"/>
  <c r="H8452" i="5"/>
  <c r="I8452" i="5" s="1"/>
  <c r="J8452" i="5" s="1"/>
  <c r="H8451" i="5"/>
  <c r="H8450" i="5"/>
  <c r="H8449" i="5"/>
  <c r="I8449" i="5" s="1"/>
  <c r="J8449" i="5" s="1"/>
  <c r="H8448" i="5"/>
  <c r="I8448" i="5" s="1"/>
  <c r="J8448" i="5" s="1"/>
  <c r="H8447" i="5"/>
  <c r="H8446" i="5"/>
  <c r="H8445" i="5"/>
  <c r="I8445" i="5" s="1"/>
  <c r="J8445" i="5" s="1"/>
  <c r="H8444" i="5"/>
  <c r="H8443" i="5"/>
  <c r="H8442" i="5"/>
  <c r="I8441" i="5"/>
  <c r="H8441" i="5"/>
  <c r="H8440" i="5"/>
  <c r="I8440" i="5" s="1"/>
  <c r="J8440" i="5" s="1"/>
  <c r="H8439" i="5"/>
  <c r="H8438" i="5"/>
  <c r="H8437" i="5"/>
  <c r="H8436" i="5"/>
  <c r="I8436" i="5" s="1"/>
  <c r="J8436" i="5" s="1"/>
  <c r="H8435" i="5"/>
  <c r="H8434" i="5"/>
  <c r="H8433" i="5"/>
  <c r="I8433" i="5" s="1"/>
  <c r="J8433" i="5" s="1"/>
  <c r="H8432" i="5"/>
  <c r="I8432" i="5" s="1"/>
  <c r="J8432" i="5" s="1"/>
  <c r="H8431" i="5"/>
  <c r="H8430" i="5"/>
  <c r="H8429" i="5"/>
  <c r="I8428" i="5"/>
  <c r="J8428" i="5" s="1"/>
  <c r="H8428" i="5"/>
  <c r="H8427" i="5"/>
  <c r="H8426" i="5"/>
  <c r="H8425" i="5"/>
  <c r="I8425" i="5" s="1"/>
  <c r="I8424" i="5"/>
  <c r="H8424" i="5"/>
  <c r="H8423" i="5"/>
  <c r="H8422" i="5"/>
  <c r="H8421" i="5"/>
  <c r="I8421" i="5" s="1"/>
  <c r="J8421" i="5" s="1"/>
  <c r="H8420" i="5"/>
  <c r="I8420" i="5" s="1"/>
  <c r="J8420" i="5" s="1"/>
  <c r="H8419" i="5"/>
  <c r="H8418" i="5"/>
  <c r="H8417" i="5"/>
  <c r="I8417" i="5" s="1"/>
  <c r="J8417" i="5" s="1"/>
  <c r="I8416" i="5"/>
  <c r="J8416" i="5" s="1"/>
  <c r="H8416" i="5"/>
  <c r="H8415" i="5"/>
  <c r="I8415" i="5" s="1"/>
  <c r="H8414" i="5"/>
  <c r="H8413" i="5"/>
  <c r="I8413" i="5" s="1"/>
  <c r="J8413" i="5" s="1"/>
  <c r="I8412" i="5"/>
  <c r="J8412" i="5" s="1"/>
  <c r="H8412" i="5"/>
  <c r="H8411" i="5"/>
  <c r="H8410" i="5"/>
  <c r="H8409" i="5"/>
  <c r="I8409" i="5" s="1"/>
  <c r="J8409" i="5" s="1"/>
  <c r="H8408" i="5"/>
  <c r="I8408" i="5" s="1"/>
  <c r="J8408" i="5" s="1"/>
  <c r="H8407" i="5"/>
  <c r="H8406" i="5"/>
  <c r="H8405" i="5"/>
  <c r="H8404" i="5"/>
  <c r="H8403" i="5"/>
  <c r="H8402" i="5"/>
  <c r="H8401" i="5"/>
  <c r="I8401" i="5" s="1"/>
  <c r="J8401" i="5" s="1"/>
  <c r="H8400" i="5"/>
  <c r="I8400" i="5" s="1"/>
  <c r="J8400" i="5" s="1"/>
  <c r="H8399" i="5"/>
  <c r="H8398" i="5"/>
  <c r="I8397" i="5"/>
  <c r="H8397" i="5"/>
  <c r="H8396" i="5"/>
  <c r="I8396" i="5" s="1"/>
  <c r="J8396" i="5" s="1"/>
  <c r="H8395" i="5"/>
  <c r="H8394" i="5"/>
  <c r="H8393" i="5"/>
  <c r="H8392" i="5"/>
  <c r="I8392" i="5" s="1"/>
  <c r="J8392" i="5" s="1"/>
  <c r="H8391" i="5"/>
  <c r="H8390" i="5"/>
  <c r="I8389" i="5"/>
  <c r="J8389" i="5" s="1"/>
  <c r="H8389" i="5"/>
  <c r="I8388" i="5"/>
  <c r="J8388" i="5" s="1"/>
  <c r="H8388" i="5"/>
  <c r="H8387" i="5"/>
  <c r="H8386" i="5"/>
  <c r="H8385" i="5"/>
  <c r="I8385" i="5" s="1"/>
  <c r="J8385" i="5" s="1"/>
  <c r="H8384" i="5"/>
  <c r="I8384" i="5" s="1"/>
  <c r="J8384" i="5" s="1"/>
  <c r="H8383" i="5"/>
  <c r="H8382" i="5"/>
  <c r="I8381" i="5"/>
  <c r="H8381" i="5"/>
  <c r="I8380" i="5"/>
  <c r="J8380" i="5" s="1"/>
  <c r="H8380" i="5"/>
  <c r="H8379" i="5"/>
  <c r="H8378" i="5"/>
  <c r="H8377" i="5"/>
  <c r="I8377" i="5" s="1"/>
  <c r="J8377" i="5" s="1"/>
  <c r="H8376" i="5"/>
  <c r="I8376" i="5" s="1"/>
  <c r="J8376" i="5" s="1"/>
  <c r="H8375" i="5"/>
  <c r="I8375" i="5" s="1"/>
  <c r="H8374" i="5"/>
  <c r="H8373" i="5"/>
  <c r="I8373" i="5" s="1"/>
  <c r="J8373" i="5" s="1"/>
  <c r="H8372" i="5"/>
  <c r="I8372" i="5" s="1"/>
  <c r="J8372" i="5" s="1"/>
  <c r="H8371" i="5"/>
  <c r="H8370" i="5"/>
  <c r="H8369" i="5"/>
  <c r="H8368" i="5"/>
  <c r="I8368" i="5" s="1"/>
  <c r="J8368" i="5" s="1"/>
  <c r="H8367" i="5"/>
  <c r="H8366" i="5"/>
  <c r="H8365" i="5"/>
  <c r="I8364" i="5"/>
  <c r="J8364" i="5" s="1"/>
  <c r="H8364" i="5"/>
  <c r="H8363" i="5"/>
  <c r="H8362" i="5"/>
  <c r="H8361" i="5"/>
  <c r="I8361" i="5" s="1"/>
  <c r="J8361" i="5" s="1"/>
  <c r="H8360" i="5"/>
  <c r="I8360" i="5" s="1"/>
  <c r="J8360" i="5" s="1"/>
  <c r="H8359" i="5"/>
  <c r="H8358" i="5"/>
  <c r="H8357" i="5"/>
  <c r="H8356" i="5"/>
  <c r="I8356" i="5" s="1"/>
  <c r="J8356" i="5" s="1"/>
  <c r="H8355" i="5"/>
  <c r="H8354" i="5"/>
  <c r="H8353" i="5"/>
  <c r="I8353" i="5" s="1"/>
  <c r="J8353" i="5" s="1"/>
  <c r="H8352" i="5"/>
  <c r="H8351" i="5"/>
  <c r="H8350" i="5"/>
  <c r="H8349" i="5"/>
  <c r="H8348" i="5"/>
  <c r="H8347" i="5"/>
  <c r="H8346" i="5"/>
  <c r="H8345" i="5"/>
  <c r="H8344" i="5"/>
  <c r="H8343" i="5"/>
  <c r="H8342" i="5"/>
  <c r="H8341" i="5"/>
  <c r="H8340" i="5"/>
  <c r="I8340" i="5" s="1"/>
  <c r="J8340" i="5" s="1"/>
  <c r="H8339" i="5"/>
  <c r="H8338" i="5"/>
  <c r="H8337" i="5"/>
  <c r="I8337" i="5" s="1"/>
  <c r="H8336" i="5"/>
  <c r="H8335" i="5"/>
  <c r="H8334" i="5"/>
  <c r="I8333" i="5"/>
  <c r="H8333" i="5"/>
  <c r="H8332" i="5"/>
  <c r="I8332" i="5" s="1"/>
  <c r="J8332" i="5" s="1"/>
  <c r="H8331" i="5"/>
  <c r="H8330" i="5"/>
  <c r="H8329" i="5"/>
  <c r="I8329" i="5" s="1"/>
  <c r="J8329" i="5" s="1"/>
  <c r="H8328" i="5"/>
  <c r="H8327" i="5"/>
  <c r="I8327" i="5" s="1"/>
  <c r="H8326" i="5"/>
  <c r="H8325" i="5"/>
  <c r="I8325" i="5" s="1"/>
  <c r="J8325" i="5" s="1"/>
  <c r="H8324" i="5"/>
  <c r="I8324" i="5" s="1"/>
  <c r="J8324" i="5" s="1"/>
  <c r="H8323" i="5"/>
  <c r="H8322" i="5"/>
  <c r="I8321" i="5"/>
  <c r="H8321" i="5"/>
  <c r="H8320" i="5"/>
  <c r="I8319" i="5"/>
  <c r="H8319" i="5"/>
  <c r="H8318" i="5"/>
  <c r="I8317" i="5"/>
  <c r="J8317" i="5" s="1"/>
  <c r="H8317" i="5"/>
  <c r="I8316" i="5"/>
  <c r="J8316" i="5" s="1"/>
  <c r="H8316" i="5"/>
  <c r="H8315" i="5"/>
  <c r="H8314" i="5"/>
  <c r="H8313" i="5"/>
  <c r="H8312" i="5"/>
  <c r="H8311" i="5"/>
  <c r="I8311" i="5" s="1"/>
  <c r="H8310" i="5"/>
  <c r="H8309" i="5"/>
  <c r="H8308" i="5"/>
  <c r="I8308" i="5" s="1"/>
  <c r="J8308" i="5" s="1"/>
  <c r="H8307" i="5"/>
  <c r="H8306" i="5"/>
  <c r="H8305" i="5"/>
  <c r="I8304" i="5"/>
  <c r="H8304" i="5"/>
  <c r="H8303" i="5"/>
  <c r="I8303" i="5" s="1"/>
  <c r="H8302" i="5"/>
  <c r="H8301" i="5"/>
  <c r="I8300" i="5"/>
  <c r="J8300" i="5" s="1"/>
  <c r="H8300" i="5"/>
  <c r="H8299" i="5"/>
  <c r="H8298" i="5"/>
  <c r="H8297" i="5"/>
  <c r="I8297" i="5" s="1"/>
  <c r="J8297" i="5" s="1"/>
  <c r="H8296" i="5"/>
  <c r="I8295" i="5"/>
  <c r="H8295" i="5"/>
  <c r="H8294" i="5"/>
  <c r="H8293" i="5"/>
  <c r="I8293" i="5" s="1"/>
  <c r="J8293" i="5" s="1"/>
  <c r="H8292" i="5"/>
  <c r="I8292" i="5" s="1"/>
  <c r="J8292" i="5" s="1"/>
  <c r="H8291" i="5"/>
  <c r="H8290" i="5"/>
  <c r="I8289" i="5"/>
  <c r="J8289" i="5" s="1"/>
  <c r="H8289" i="5"/>
  <c r="H8288" i="5"/>
  <c r="I8287" i="5"/>
  <c r="H8287" i="5"/>
  <c r="H8286" i="5"/>
  <c r="I8285" i="5"/>
  <c r="H8285" i="5"/>
  <c r="H8284" i="5"/>
  <c r="I8284" i="5" s="1"/>
  <c r="J8284" i="5" s="1"/>
  <c r="H8283" i="5"/>
  <c r="H8282" i="5"/>
  <c r="H8281" i="5"/>
  <c r="I8280" i="5"/>
  <c r="H8280" i="5"/>
  <c r="H8279" i="5"/>
  <c r="I8279" i="5" s="1"/>
  <c r="H8278" i="5"/>
  <c r="H8277" i="5"/>
  <c r="H8276" i="5"/>
  <c r="I8276" i="5" s="1"/>
  <c r="J8276" i="5" s="1"/>
  <c r="H8275" i="5"/>
  <c r="H8274" i="5"/>
  <c r="H8273" i="5"/>
  <c r="I8273" i="5" s="1"/>
  <c r="J8273" i="5" s="1"/>
  <c r="I8272" i="5"/>
  <c r="H8272" i="5"/>
  <c r="H8271" i="5"/>
  <c r="I8271" i="5" s="1"/>
  <c r="H8270" i="5"/>
  <c r="H8269" i="5"/>
  <c r="I8269" i="5" s="1"/>
  <c r="J8269" i="5" s="1"/>
  <c r="I8268" i="5"/>
  <c r="J8268" i="5" s="1"/>
  <c r="H8268" i="5"/>
  <c r="H8267" i="5"/>
  <c r="H8266" i="5"/>
  <c r="I8265" i="5"/>
  <c r="J8265" i="5" s="1"/>
  <c r="H8265" i="5"/>
  <c r="H8264" i="5"/>
  <c r="I8263" i="5"/>
  <c r="H8263" i="5"/>
  <c r="H8262" i="5"/>
  <c r="I8261" i="5"/>
  <c r="J8261" i="5" s="1"/>
  <c r="H8261" i="5"/>
  <c r="H8260" i="5"/>
  <c r="I8260" i="5" s="1"/>
  <c r="J8260" i="5" s="1"/>
  <c r="H8259" i="5"/>
  <c r="H8258" i="5"/>
  <c r="I8257" i="5"/>
  <c r="H8257" i="5"/>
  <c r="H8256" i="5"/>
  <c r="I8255" i="5"/>
  <c r="H8255" i="5"/>
  <c r="H8254" i="5"/>
  <c r="I8253" i="5"/>
  <c r="H8253" i="5"/>
  <c r="H8252" i="5"/>
  <c r="I8252" i="5" s="1"/>
  <c r="J8252" i="5" s="1"/>
  <c r="H8251" i="5"/>
  <c r="H8250" i="5"/>
  <c r="H8249" i="5"/>
  <c r="I8248" i="5"/>
  <c r="H8248" i="5"/>
  <c r="H8247" i="5"/>
  <c r="I8247" i="5" s="1"/>
  <c r="H8246" i="5"/>
  <c r="H8245" i="5"/>
  <c r="H8244" i="5"/>
  <c r="I8244" i="5" s="1"/>
  <c r="J8244" i="5" s="1"/>
  <c r="H8243" i="5"/>
  <c r="H8242" i="5"/>
  <c r="J8241" i="5"/>
  <c r="I8241" i="5"/>
  <c r="H8241" i="5"/>
  <c r="I8240" i="5"/>
  <c r="H8240" i="5"/>
  <c r="H8239" i="5"/>
  <c r="I8239" i="5" s="1"/>
  <c r="H8238" i="5"/>
  <c r="H8237" i="5"/>
  <c r="I8237" i="5" s="1"/>
  <c r="J8237" i="5" s="1"/>
  <c r="I8236" i="5"/>
  <c r="J8236" i="5" s="1"/>
  <c r="H8236" i="5"/>
  <c r="H8235" i="5"/>
  <c r="H8234" i="5"/>
  <c r="J8233" i="5"/>
  <c r="I8233" i="5"/>
  <c r="H8233" i="5"/>
  <c r="H8232" i="5"/>
  <c r="H8231" i="5"/>
  <c r="I8231" i="5" s="1"/>
  <c r="H8230" i="5"/>
  <c r="I8229" i="5"/>
  <c r="J8229" i="5" s="1"/>
  <c r="H8229" i="5"/>
  <c r="H8228" i="5"/>
  <c r="I8228" i="5" s="1"/>
  <c r="J8228" i="5" s="1"/>
  <c r="H8227" i="5"/>
  <c r="H8226" i="5"/>
  <c r="I8225" i="5"/>
  <c r="H8225" i="5"/>
  <c r="I8224" i="5"/>
  <c r="H8224" i="5"/>
  <c r="I8223" i="5"/>
  <c r="H8223" i="5"/>
  <c r="H8222" i="5"/>
  <c r="I8221" i="5"/>
  <c r="J8221" i="5" s="1"/>
  <c r="H8221" i="5"/>
  <c r="H8220" i="5"/>
  <c r="I8220" i="5" s="1"/>
  <c r="J8220" i="5" s="1"/>
  <c r="H8219" i="5"/>
  <c r="H8218" i="5"/>
  <c r="H8217" i="5"/>
  <c r="H8216" i="5"/>
  <c r="H8215" i="5"/>
  <c r="I8215" i="5" s="1"/>
  <c r="H8214" i="5"/>
  <c r="I8214" i="5" s="1"/>
  <c r="J8214" i="5" s="1"/>
  <c r="H8213" i="5"/>
  <c r="H8212" i="5"/>
  <c r="I8212" i="5" s="1"/>
  <c r="J8212" i="5" s="1"/>
  <c r="H8211" i="5"/>
  <c r="H8210" i="5"/>
  <c r="H8209" i="5"/>
  <c r="I8209" i="5" s="1"/>
  <c r="J8209" i="5" s="1"/>
  <c r="I8208" i="5"/>
  <c r="H8208" i="5"/>
  <c r="H8207" i="5"/>
  <c r="I8207" i="5" s="1"/>
  <c r="H8206" i="5"/>
  <c r="I8206" i="5" s="1"/>
  <c r="J8206" i="5" s="1"/>
  <c r="H8205" i="5"/>
  <c r="I8205" i="5" s="1"/>
  <c r="J8205" i="5" s="1"/>
  <c r="I8204" i="5"/>
  <c r="J8204" i="5" s="1"/>
  <c r="H8204" i="5"/>
  <c r="H8203" i="5"/>
  <c r="H8202" i="5"/>
  <c r="I8201" i="5"/>
  <c r="J8201" i="5" s="1"/>
  <c r="H8201" i="5"/>
  <c r="H8200" i="5"/>
  <c r="I8199" i="5"/>
  <c r="H8199" i="5"/>
  <c r="H8198" i="5"/>
  <c r="I8198" i="5" s="1"/>
  <c r="J8198" i="5" s="1"/>
  <c r="I8197" i="5"/>
  <c r="J8197" i="5" s="1"/>
  <c r="H8197" i="5"/>
  <c r="H8196" i="5"/>
  <c r="I8196" i="5" s="1"/>
  <c r="J8196" i="5" s="1"/>
  <c r="H8195" i="5"/>
  <c r="H8194" i="5"/>
  <c r="I8193" i="5"/>
  <c r="J8193" i="5" s="1"/>
  <c r="H8193" i="5"/>
  <c r="H8192" i="5"/>
  <c r="H8191" i="5"/>
  <c r="I8191" i="5" s="1"/>
  <c r="H8190" i="5"/>
  <c r="I8190" i="5" s="1"/>
  <c r="J8190" i="5" s="1"/>
  <c r="H8189" i="5"/>
  <c r="H8188" i="5"/>
  <c r="I8188" i="5" s="1"/>
  <c r="J8188" i="5" s="1"/>
  <c r="H8187" i="5"/>
  <c r="H8186" i="5"/>
  <c r="I8186" i="5" s="1"/>
  <c r="H8185" i="5"/>
  <c r="I8185" i="5" s="1"/>
  <c r="J8185" i="5" s="1"/>
  <c r="H8184" i="5"/>
  <c r="I8184" i="5" s="1"/>
  <c r="H8183" i="5"/>
  <c r="H8182" i="5"/>
  <c r="I8182" i="5" s="1"/>
  <c r="H8181" i="5"/>
  <c r="I8181" i="5" s="1"/>
  <c r="J8181" i="5" s="1"/>
  <c r="H8180" i="5"/>
  <c r="H8179" i="5"/>
  <c r="H8178" i="5"/>
  <c r="H8177" i="5"/>
  <c r="I8177" i="5" s="1"/>
  <c r="J8177" i="5" s="1"/>
  <c r="H8176" i="5"/>
  <c r="H8175" i="5"/>
  <c r="H8174" i="5"/>
  <c r="H8173" i="5"/>
  <c r="I8173" i="5" s="1"/>
  <c r="J8173" i="5" s="1"/>
  <c r="H8172" i="5"/>
  <c r="H8171" i="5"/>
  <c r="H8170" i="5"/>
  <c r="I8170" i="5" s="1"/>
  <c r="H8169" i="5"/>
  <c r="I8169" i="5" s="1"/>
  <c r="J8169" i="5" s="1"/>
  <c r="H8168" i="5"/>
  <c r="I8168" i="5" s="1"/>
  <c r="H8167" i="5"/>
  <c r="I8167" i="5" s="1"/>
  <c r="I8166" i="5"/>
  <c r="J8166" i="5" s="1"/>
  <c r="H8166" i="5"/>
  <c r="H8165" i="5"/>
  <c r="I8165" i="5" s="1"/>
  <c r="J8165" i="5" s="1"/>
  <c r="H8164" i="5"/>
  <c r="I8164" i="5" s="1"/>
  <c r="J8164" i="5" s="1"/>
  <c r="H8163" i="5"/>
  <c r="H8162" i="5"/>
  <c r="I8162" i="5" s="1"/>
  <c r="H8161" i="5"/>
  <c r="H8160" i="5"/>
  <c r="I8160" i="5" s="1"/>
  <c r="H8159" i="5"/>
  <c r="I8159" i="5" s="1"/>
  <c r="J8159" i="5" s="1"/>
  <c r="H8158" i="5"/>
  <c r="I8158" i="5" s="1"/>
  <c r="J8158" i="5" s="1"/>
  <c r="H8157" i="5"/>
  <c r="I8157" i="5" s="1"/>
  <c r="H8156" i="5"/>
  <c r="I8156" i="5" s="1"/>
  <c r="J8156" i="5" s="1"/>
  <c r="H8155" i="5"/>
  <c r="H8154" i="5"/>
  <c r="H8153" i="5"/>
  <c r="I8152" i="5"/>
  <c r="H8152" i="5"/>
  <c r="H8151" i="5"/>
  <c r="I8151" i="5" s="1"/>
  <c r="J8151" i="5" s="1"/>
  <c r="I8150" i="5"/>
  <c r="J8150" i="5" s="1"/>
  <c r="H8150" i="5"/>
  <c r="H8149" i="5"/>
  <c r="H8148" i="5"/>
  <c r="H8147" i="5"/>
  <c r="H8146" i="5"/>
  <c r="H8145" i="5"/>
  <c r="I8144" i="5"/>
  <c r="H8144" i="5"/>
  <c r="H8143" i="5"/>
  <c r="I8142" i="5"/>
  <c r="J8142" i="5" s="1"/>
  <c r="H8142" i="5"/>
  <c r="H8141" i="5"/>
  <c r="H8140" i="5"/>
  <c r="I8140" i="5" s="1"/>
  <c r="J8140" i="5" s="1"/>
  <c r="H8139" i="5"/>
  <c r="H8138" i="5"/>
  <c r="H8137" i="5"/>
  <c r="I8136" i="5"/>
  <c r="H8136" i="5"/>
  <c r="H8135" i="5"/>
  <c r="I8135" i="5" s="1"/>
  <c r="J8135" i="5" s="1"/>
  <c r="I8134" i="5"/>
  <c r="J8134" i="5" s="1"/>
  <c r="H8134" i="5"/>
  <c r="H8133" i="5"/>
  <c r="I8133" i="5" s="1"/>
  <c r="H8132" i="5"/>
  <c r="I8132" i="5" s="1"/>
  <c r="J8132" i="5" s="1"/>
  <c r="H8131" i="5"/>
  <c r="H8130" i="5"/>
  <c r="H8129" i="5"/>
  <c r="I8128" i="5"/>
  <c r="H8128" i="5"/>
  <c r="H8127" i="5"/>
  <c r="I8127" i="5" s="1"/>
  <c r="J8127" i="5" s="1"/>
  <c r="I8126" i="5"/>
  <c r="J8126" i="5" s="1"/>
  <c r="H8126" i="5"/>
  <c r="H8125" i="5"/>
  <c r="I8125" i="5" s="1"/>
  <c r="H8124" i="5"/>
  <c r="H8123" i="5"/>
  <c r="H8122" i="5"/>
  <c r="I8122" i="5" s="1"/>
  <c r="H8121" i="5"/>
  <c r="H8120" i="5"/>
  <c r="I8119" i="5"/>
  <c r="H8119" i="5"/>
  <c r="H8118" i="5"/>
  <c r="I8118" i="5" s="1"/>
  <c r="J8118" i="5" s="1"/>
  <c r="H8117" i="5"/>
  <c r="I8117" i="5" s="1"/>
  <c r="H8116" i="5"/>
  <c r="I8116" i="5" s="1"/>
  <c r="J8116" i="5" s="1"/>
  <c r="H8115" i="5"/>
  <c r="H8114" i="5"/>
  <c r="H8113" i="5"/>
  <c r="H8112" i="5"/>
  <c r="H8111" i="5"/>
  <c r="I8111" i="5" s="1"/>
  <c r="J8111" i="5" s="1"/>
  <c r="H8110" i="5"/>
  <c r="I8110" i="5" s="1"/>
  <c r="J8110" i="5" s="1"/>
  <c r="H8109" i="5"/>
  <c r="I8109" i="5" s="1"/>
  <c r="H8108" i="5"/>
  <c r="I8108" i="5" s="1"/>
  <c r="J8108" i="5" s="1"/>
  <c r="H8107" i="5"/>
  <c r="H8106" i="5"/>
  <c r="H8105" i="5"/>
  <c r="I8104" i="5"/>
  <c r="H8104" i="5"/>
  <c r="H8103" i="5"/>
  <c r="I8103" i="5" s="1"/>
  <c r="J8103" i="5" s="1"/>
  <c r="I8102" i="5"/>
  <c r="J8102" i="5" s="1"/>
  <c r="H8102" i="5"/>
  <c r="J8101" i="5"/>
  <c r="H8101" i="5"/>
  <c r="I8101" i="5" s="1"/>
  <c r="H8100" i="5"/>
  <c r="I8100" i="5" s="1"/>
  <c r="J8100" i="5" s="1"/>
  <c r="H8099" i="5"/>
  <c r="I8098" i="5"/>
  <c r="H8098" i="5"/>
  <c r="H8097" i="5"/>
  <c r="H8096" i="5"/>
  <c r="I8096" i="5" s="1"/>
  <c r="H8095" i="5"/>
  <c r="I8095" i="5" s="1"/>
  <c r="J8095" i="5" s="1"/>
  <c r="I8094" i="5"/>
  <c r="J8094" i="5" s="1"/>
  <c r="H8094" i="5"/>
  <c r="H8093" i="5"/>
  <c r="H8092" i="5"/>
  <c r="I8092" i="5" s="1"/>
  <c r="J8092" i="5" s="1"/>
  <c r="H8091" i="5"/>
  <c r="H8090" i="5"/>
  <c r="H8089" i="5"/>
  <c r="I8088" i="5"/>
  <c r="H8088" i="5"/>
  <c r="H8087" i="5"/>
  <c r="I8087" i="5" s="1"/>
  <c r="J8087" i="5" s="1"/>
  <c r="I8086" i="5"/>
  <c r="J8086" i="5" s="1"/>
  <c r="H8086" i="5"/>
  <c r="H8085" i="5"/>
  <c r="H8084" i="5"/>
  <c r="H8083" i="5"/>
  <c r="H8082" i="5"/>
  <c r="H8081" i="5"/>
  <c r="I8080" i="5"/>
  <c r="H8080" i="5"/>
  <c r="H8079" i="5"/>
  <c r="I8078" i="5"/>
  <c r="J8078" i="5" s="1"/>
  <c r="H8078" i="5"/>
  <c r="H8077" i="5"/>
  <c r="H8076" i="5"/>
  <c r="I8076" i="5" s="1"/>
  <c r="J8076" i="5" s="1"/>
  <c r="H8075" i="5"/>
  <c r="H8074" i="5"/>
  <c r="H8073" i="5"/>
  <c r="I8072" i="5"/>
  <c r="H8072" i="5"/>
  <c r="I8071" i="5"/>
  <c r="J8071" i="5" s="1"/>
  <c r="H8071" i="5"/>
  <c r="I8070" i="5"/>
  <c r="J8070" i="5" s="1"/>
  <c r="H8070" i="5"/>
  <c r="H8069" i="5"/>
  <c r="I8069" i="5" s="1"/>
  <c r="H8068" i="5"/>
  <c r="I8068" i="5" s="1"/>
  <c r="J8068" i="5" s="1"/>
  <c r="H8067" i="5"/>
  <c r="H8066" i="5"/>
  <c r="H8065" i="5"/>
  <c r="H8064" i="5"/>
  <c r="H8063" i="5"/>
  <c r="I8063" i="5" s="1"/>
  <c r="J8063" i="5" s="1"/>
  <c r="I8062" i="5"/>
  <c r="J8062" i="5" s="1"/>
  <c r="H8062" i="5"/>
  <c r="H8061" i="5"/>
  <c r="I8061" i="5" s="1"/>
  <c r="H8060" i="5"/>
  <c r="I8060" i="5" s="1"/>
  <c r="J8060" i="5" s="1"/>
  <c r="H8059" i="5"/>
  <c r="H8058" i="5"/>
  <c r="I8058" i="5" s="1"/>
  <c r="H8057" i="5"/>
  <c r="H8056" i="5"/>
  <c r="H8055" i="5"/>
  <c r="I8055" i="5" s="1"/>
  <c r="J8055" i="5" s="1"/>
  <c r="H8054" i="5"/>
  <c r="I8054" i="5" s="1"/>
  <c r="J8054" i="5" s="1"/>
  <c r="H8053" i="5"/>
  <c r="I8053" i="5" s="1"/>
  <c r="H8052" i="5"/>
  <c r="I8052" i="5" s="1"/>
  <c r="J8052" i="5" s="1"/>
  <c r="H8051" i="5"/>
  <c r="I8050" i="5"/>
  <c r="H8050" i="5"/>
  <c r="H8049" i="5"/>
  <c r="H8048" i="5"/>
  <c r="H8047" i="5"/>
  <c r="I8046" i="5"/>
  <c r="J8046" i="5" s="1"/>
  <c r="H8046" i="5"/>
  <c r="H8045" i="5"/>
  <c r="I8045" i="5" s="1"/>
  <c r="H8044" i="5"/>
  <c r="I8044" i="5" s="1"/>
  <c r="J8044" i="5" s="1"/>
  <c r="H8043" i="5"/>
  <c r="H8042" i="5"/>
  <c r="I8042" i="5" s="1"/>
  <c r="H8041" i="5"/>
  <c r="I8040" i="5"/>
  <c r="H8040" i="5"/>
  <c r="H8039" i="5"/>
  <c r="H8038" i="5"/>
  <c r="I8038" i="5" s="1"/>
  <c r="J8038" i="5" s="1"/>
  <c r="H8037" i="5"/>
  <c r="I8037" i="5" s="1"/>
  <c r="H8036" i="5"/>
  <c r="I8036" i="5" s="1"/>
  <c r="J8036" i="5" s="1"/>
  <c r="H8035" i="5"/>
  <c r="H8034" i="5"/>
  <c r="I8034" i="5" s="1"/>
  <c r="H8033" i="5"/>
  <c r="H8032" i="5"/>
  <c r="I8031" i="5"/>
  <c r="J8031" i="5" s="1"/>
  <c r="H8031" i="5"/>
  <c r="H8030" i="5"/>
  <c r="I8030" i="5" s="1"/>
  <c r="J8030" i="5" s="1"/>
  <c r="H8029" i="5"/>
  <c r="I8029" i="5" s="1"/>
  <c r="H8028" i="5"/>
  <c r="I8028" i="5" s="1"/>
  <c r="J8028" i="5" s="1"/>
  <c r="H8027" i="5"/>
  <c r="H8026" i="5"/>
  <c r="I8026" i="5" s="1"/>
  <c r="H8025" i="5"/>
  <c r="H8024" i="5"/>
  <c r="H8023" i="5"/>
  <c r="I8023" i="5" s="1"/>
  <c r="J8023" i="5" s="1"/>
  <c r="H8022" i="5"/>
  <c r="I8022" i="5" s="1"/>
  <c r="J8022" i="5" s="1"/>
  <c r="H8021" i="5"/>
  <c r="I8021" i="5" s="1"/>
  <c r="H8020" i="5"/>
  <c r="I8020" i="5" s="1"/>
  <c r="J8020" i="5" s="1"/>
  <c r="H8019" i="5"/>
  <c r="I8018" i="5"/>
  <c r="H8018" i="5"/>
  <c r="H8017" i="5"/>
  <c r="H8016" i="5"/>
  <c r="H8015" i="5"/>
  <c r="I8014" i="5"/>
  <c r="J8014" i="5" s="1"/>
  <c r="H8014" i="5"/>
  <c r="H8013" i="5"/>
  <c r="I8013" i="5" s="1"/>
  <c r="H8012" i="5"/>
  <c r="I8012" i="5" s="1"/>
  <c r="J8012" i="5" s="1"/>
  <c r="H8011" i="5"/>
  <c r="H8010" i="5"/>
  <c r="I8010" i="5" s="1"/>
  <c r="H8009" i="5"/>
  <c r="I8008" i="5"/>
  <c r="H8008" i="5"/>
  <c r="H8007" i="5"/>
  <c r="H8006" i="5"/>
  <c r="I8006" i="5" s="1"/>
  <c r="J8006" i="5" s="1"/>
  <c r="H8005" i="5"/>
  <c r="I8005" i="5" s="1"/>
  <c r="H8004" i="5"/>
  <c r="I8004" i="5" s="1"/>
  <c r="J8004" i="5" s="1"/>
  <c r="H8003" i="5"/>
  <c r="H8002" i="5"/>
  <c r="I8002" i="5" s="1"/>
  <c r="H8001" i="5"/>
  <c r="H8000" i="5"/>
  <c r="I7999" i="5"/>
  <c r="J7999" i="5" s="1"/>
  <c r="H7999" i="5"/>
  <c r="H7998" i="5"/>
  <c r="I7998" i="5" s="1"/>
  <c r="J7998" i="5" s="1"/>
  <c r="H7997" i="5"/>
  <c r="I7997" i="5" s="1"/>
  <c r="H7996" i="5"/>
  <c r="I7996" i="5" s="1"/>
  <c r="J7996" i="5" s="1"/>
  <c r="H7995" i="5"/>
  <c r="H7994" i="5"/>
  <c r="I7994" i="5" s="1"/>
  <c r="H7993" i="5"/>
  <c r="H7992" i="5"/>
  <c r="H7991" i="5"/>
  <c r="I7991" i="5" s="1"/>
  <c r="J7991" i="5" s="1"/>
  <c r="H7990" i="5"/>
  <c r="I7990" i="5" s="1"/>
  <c r="H7989" i="5"/>
  <c r="I7989" i="5" s="1"/>
  <c r="H7988" i="5"/>
  <c r="I7988" i="5" s="1"/>
  <c r="J7988" i="5" s="1"/>
  <c r="H7987" i="5"/>
  <c r="I7987" i="5" s="1"/>
  <c r="H7986" i="5"/>
  <c r="H7985" i="5"/>
  <c r="I7985" i="5" s="1"/>
  <c r="J7985" i="5" s="1"/>
  <c r="I7984" i="5"/>
  <c r="J7984" i="5" s="1"/>
  <c r="H7984" i="5"/>
  <c r="H7983" i="5"/>
  <c r="H7982" i="5"/>
  <c r="H7981" i="5"/>
  <c r="I7981" i="5" s="1"/>
  <c r="J7981" i="5" s="1"/>
  <c r="H7980" i="5"/>
  <c r="H7979" i="5"/>
  <c r="H7978" i="5"/>
  <c r="I7977" i="5"/>
  <c r="J7977" i="5" s="1"/>
  <c r="H7977" i="5"/>
  <c r="H7976" i="5"/>
  <c r="I7976" i="5" s="1"/>
  <c r="J7976" i="5" s="1"/>
  <c r="H7975" i="5"/>
  <c r="H7974" i="5"/>
  <c r="H7973" i="5"/>
  <c r="I7973" i="5" s="1"/>
  <c r="H7972" i="5"/>
  <c r="H7971" i="5"/>
  <c r="H7970" i="5"/>
  <c r="H7969" i="5"/>
  <c r="I7969" i="5" s="1"/>
  <c r="J7969" i="5" s="1"/>
  <c r="H7968" i="5"/>
  <c r="I7968" i="5" s="1"/>
  <c r="J7968" i="5" s="1"/>
  <c r="H7967" i="5"/>
  <c r="H7966" i="5"/>
  <c r="H7965" i="5"/>
  <c r="I7965" i="5" s="1"/>
  <c r="J7965" i="5" s="1"/>
  <c r="H7964" i="5"/>
  <c r="H7963" i="5"/>
  <c r="H7962" i="5"/>
  <c r="H7961" i="5"/>
  <c r="I7961" i="5" s="1"/>
  <c r="J7961" i="5" s="1"/>
  <c r="H7960" i="5"/>
  <c r="I7960" i="5" s="1"/>
  <c r="J7960" i="5" s="1"/>
  <c r="H7959" i="5"/>
  <c r="H7958" i="5"/>
  <c r="H7957" i="5"/>
  <c r="I7957" i="5" s="1"/>
  <c r="J7957" i="5" s="1"/>
  <c r="H7956" i="5"/>
  <c r="H7955" i="5"/>
  <c r="H7954" i="5"/>
  <c r="H7953" i="5"/>
  <c r="I7953" i="5" s="1"/>
  <c r="J7953" i="5" s="1"/>
  <c r="H7952" i="5"/>
  <c r="I7952" i="5" s="1"/>
  <c r="J7952" i="5" s="1"/>
  <c r="H7951" i="5"/>
  <c r="H7950" i="5"/>
  <c r="H7949" i="5"/>
  <c r="I7949" i="5" s="1"/>
  <c r="J7949" i="5" s="1"/>
  <c r="H7948" i="5"/>
  <c r="H7947" i="5"/>
  <c r="H7946" i="5"/>
  <c r="H7945" i="5"/>
  <c r="I7945" i="5" s="1"/>
  <c r="J7945" i="5" s="1"/>
  <c r="H7944" i="5"/>
  <c r="I7944" i="5" s="1"/>
  <c r="J7944" i="5" s="1"/>
  <c r="H7943" i="5"/>
  <c r="H7942" i="5"/>
  <c r="H7941" i="5"/>
  <c r="H7940" i="5"/>
  <c r="H7939" i="5"/>
  <c r="H7938" i="5"/>
  <c r="I7937" i="5"/>
  <c r="J7937" i="5" s="1"/>
  <c r="H7937" i="5"/>
  <c r="H7936" i="5"/>
  <c r="H7935" i="5"/>
  <c r="H7934" i="5"/>
  <c r="H7933" i="5"/>
  <c r="H7932" i="5"/>
  <c r="H7931" i="5"/>
  <c r="I7931" i="5" s="1"/>
  <c r="H7930" i="5"/>
  <c r="H7929" i="5"/>
  <c r="I7929" i="5" s="1"/>
  <c r="J7929" i="5" s="1"/>
  <c r="I7928" i="5"/>
  <c r="J7928" i="5" s="1"/>
  <c r="H7928" i="5"/>
  <c r="H7927" i="5"/>
  <c r="H7926" i="5"/>
  <c r="H7925" i="5"/>
  <c r="I7925" i="5" s="1"/>
  <c r="J7925" i="5" s="1"/>
  <c r="H7924" i="5"/>
  <c r="H7923" i="5"/>
  <c r="I7923" i="5" s="1"/>
  <c r="H7922" i="5"/>
  <c r="H7921" i="5"/>
  <c r="I7921" i="5" s="1"/>
  <c r="J7921" i="5" s="1"/>
  <c r="H7920" i="5"/>
  <c r="I7920" i="5" s="1"/>
  <c r="J7920" i="5" s="1"/>
  <c r="H7919" i="5"/>
  <c r="H7918" i="5"/>
  <c r="H7917" i="5"/>
  <c r="I7917" i="5" s="1"/>
  <c r="J7917" i="5" s="1"/>
  <c r="H7916" i="5"/>
  <c r="H7915" i="5"/>
  <c r="H7914" i="5"/>
  <c r="H7913" i="5"/>
  <c r="I7913" i="5" s="1"/>
  <c r="J7913" i="5" s="1"/>
  <c r="H7912" i="5"/>
  <c r="I7912" i="5" s="1"/>
  <c r="J7912" i="5" s="1"/>
  <c r="H7911" i="5"/>
  <c r="H7910" i="5"/>
  <c r="H7909" i="5"/>
  <c r="I7909" i="5" s="1"/>
  <c r="J7909" i="5" s="1"/>
  <c r="H7908" i="5"/>
  <c r="H7907" i="5"/>
  <c r="H7906" i="5"/>
  <c r="H7905" i="5"/>
  <c r="I7905" i="5" s="1"/>
  <c r="J7905" i="5" s="1"/>
  <c r="I7904" i="5"/>
  <c r="J7904" i="5" s="1"/>
  <c r="H7904" i="5"/>
  <c r="H7903" i="5"/>
  <c r="H7902" i="5"/>
  <c r="H7901" i="5"/>
  <c r="I7901" i="5" s="1"/>
  <c r="J7901" i="5" s="1"/>
  <c r="H7900" i="5"/>
  <c r="H7899" i="5"/>
  <c r="H7898" i="5"/>
  <c r="I7897" i="5"/>
  <c r="J7897" i="5" s="1"/>
  <c r="H7897" i="5"/>
  <c r="H7896" i="5"/>
  <c r="I7896" i="5" s="1"/>
  <c r="J7896" i="5" s="1"/>
  <c r="H7895" i="5"/>
  <c r="H7894" i="5"/>
  <c r="H7893" i="5"/>
  <c r="I7893" i="5" s="1"/>
  <c r="J7893" i="5" s="1"/>
  <c r="H7892" i="5"/>
  <c r="H7891" i="5"/>
  <c r="H7890" i="5"/>
  <c r="H7889" i="5"/>
  <c r="I7889" i="5" s="1"/>
  <c r="J7889" i="5" s="1"/>
  <c r="I7888" i="5"/>
  <c r="J7888" i="5" s="1"/>
  <c r="H7888" i="5"/>
  <c r="H7887" i="5"/>
  <c r="H7886" i="5"/>
  <c r="H7885" i="5"/>
  <c r="I7885" i="5" s="1"/>
  <c r="J7885" i="5" s="1"/>
  <c r="H7884" i="5"/>
  <c r="H7883" i="5"/>
  <c r="H7882" i="5"/>
  <c r="I7881" i="5"/>
  <c r="J7881" i="5" s="1"/>
  <c r="H7881" i="5"/>
  <c r="H7880" i="5"/>
  <c r="I7880" i="5" s="1"/>
  <c r="J7880" i="5" s="1"/>
  <c r="H7879" i="5"/>
  <c r="H7878" i="5"/>
  <c r="H7877" i="5"/>
  <c r="I7877" i="5" s="1"/>
  <c r="H7876" i="5"/>
  <c r="H7875" i="5"/>
  <c r="H7874" i="5"/>
  <c r="H7873" i="5"/>
  <c r="I7873" i="5" s="1"/>
  <c r="J7873" i="5" s="1"/>
  <c r="H7872" i="5"/>
  <c r="H7871" i="5"/>
  <c r="H7870" i="5"/>
  <c r="H7869" i="5"/>
  <c r="I7869" i="5" s="1"/>
  <c r="H7868" i="5"/>
  <c r="H7867" i="5"/>
  <c r="I7867" i="5" s="1"/>
  <c r="H7866" i="5"/>
  <c r="I7865" i="5"/>
  <c r="J7865" i="5" s="1"/>
  <c r="H7865" i="5"/>
  <c r="H7864" i="5"/>
  <c r="H7863" i="5"/>
  <c r="H7862" i="5"/>
  <c r="H7861" i="5"/>
  <c r="I7861" i="5" s="1"/>
  <c r="J7861" i="5" s="1"/>
  <c r="H7860" i="5"/>
  <c r="H7859" i="5"/>
  <c r="I7859" i="5" s="1"/>
  <c r="H7858" i="5"/>
  <c r="I7857" i="5"/>
  <c r="J7857" i="5" s="1"/>
  <c r="H7857" i="5"/>
  <c r="H7856" i="5"/>
  <c r="I7856" i="5" s="1"/>
  <c r="J7856" i="5" s="1"/>
  <c r="H7855" i="5"/>
  <c r="H7854" i="5"/>
  <c r="H7853" i="5"/>
  <c r="I7853" i="5" s="1"/>
  <c r="J7853" i="5" s="1"/>
  <c r="H7852" i="5"/>
  <c r="H7851" i="5"/>
  <c r="H7850" i="5"/>
  <c r="H7849" i="5"/>
  <c r="I7849" i="5" s="1"/>
  <c r="J7849" i="5" s="1"/>
  <c r="I7848" i="5"/>
  <c r="J7848" i="5" s="1"/>
  <c r="H7848" i="5"/>
  <c r="H7847" i="5"/>
  <c r="H7846" i="5"/>
  <c r="H7845" i="5"/>
  <c r="I7845" i="5" s="1"/>
  <c r="J7845" i="5" s="1"/>
  <c r="H7844" i="5"/>
  <c r="H7843" i="5"/>
  <c r="H7842" i="5"/>
  <c r="I7841" i="5"/>
  <c r="J7841" i="5" s="1"/>
  <c r="H7841" i="5"/>
  <c r="H7840" i="5"/>
  <c r="I7840" i="5" s="1"/>
  <c r="J7840" i="5" s="1"/>
  <c r="H7839" i="5"/>
  <c r="H7838" i="5"/>
  <c r="H7837" i="5"/>
  <c r="I7837" i="5" s="1"/>
  <c r="J7837" i="5" s="1"/>
  <c r="H7836" i="5"/>
  <c r="I7835" i="5"/>
  <c r="H7835" i="5"/>
  <c r="H7834" i="5"/>
  <c r="H7833" i="5"/>
  <c r="I7833" i="5" s="1"/>
  <c r="J7833" i="5" s="1"/>
  <c r="H7832" i="5"/>
  <c r="I7832" i="5" s="1"/>
  <c r="J7832" i="5" s="1"/>
  <c r="H7831" i="5"/>
  <c r="J7830" i="5"/>
  <c r="H7830" i="5"/>
  <c r="I7830" i="5" s="1"/>
  <c r="H7829" i="5"/>
  <c r="I7829" i="5" s="1"/>
  <c r="J7829" i="5" s="1"/>
  <c r="H7828" i="5"/>
  <c r="H7827" i="5"/>
  <c r="H7826" i="5"/>
  <c r="H7825" i="5"/>
  <c r="I7825" i="5" s="1"/>
  <c r="J7825" i="5" s="1"/>
  <c r="I7824" i="5"/>
  <c r="J7824" i="5" s="1"/>
  <c r="H7824" i="5"/>
  <c r="H7823" i="5"/>
  <c r="H7822" i="5"/>
  <c r="J7821" i="5"/>
  <c r="H7821" i="5"/>
  <c r="I7821" i="5" s="1"/>
  <c r="H7820" i="5"/>
  <c r="I7819" i="5"/>
  <c r="H7819" i="5"/>
  <c r="H7818" i="5"/>
  <c r="I7817" i="5"/>
  <c r="J7817" i="5" s="1"/>
  <c r="H7817" i="5"/>
  <c r="J7816" i="5"/>
  <c r="I7816" i="5"/>
  <c r="H7816" i="5"/>
  <c r="H7815" i="5"/>
  <c r="H7814" i="5"/>
  <c r="I7814" i="5" s="1"/>
  <c r="H7813" i="5"/>
  <c r="I7813" i="5" s="1"/>
  <c r="J7813" i="5" s="1"/>
  <c r="H7812" i="5"/>
  <c r="H7811" i="5"/>
  <c r="H7810" i="5"/>
  <c r="I7809" i="5"/>
  <c r="J7809" i="5" s="1"/>
  <c r="H7809" i="5"/>
  <c r="I7808" i="5"/>
  <c r="J7808" i="5" s="1"/>
  <c r="H7808" i="5"/>
  <c r="H7807" i="5"/>
  <c r="H7806" i="5"/>
  <c r="I7806" i="5" s="1"/>
  <c r="H7805" i="5"/>
  <c r="I7805" i="5" s="1"/>
  <c r="J7805" i="5" s="1"/>
  <c r="H7804" i="5"/>
  <c r="I7803" i="5"/>
  <c r="H7803" i="5"/>
  <c r="H7802" i="5"/>
  <c r="H7801" i="5"/>
  <c r="I7801" i="5" s="1"/>
  <c r="J7801" i="5" s="1"/>
  <c r="H7800" i="5"/>
  <c r="I7800" i="5" s="1"/>
  <c r="J7800" i="5" s="1"/>
  <c r="H7799" i="5"/>
  <c r="H7798" i="5"/>
  <c r="I7798" i="5" s="1"/>
  <c r="I7797" i="5"/>
  <c r="J7797" i="5" s="1"/>
  <c r="H7797" i="5"/>
  <c r="H7796" i="5"/>
  <c r="H7795" i="5"/>
  <c r="H7794" i="5"/>
  <c r="H7793" i="5"/>
  <c r="I7793" i="5" s="1"/>
  <c r="J7793" i="5" s="1"/>
  <c r="I7792" i="5"/>
  <c r="J7792" i="5" s="1"/>
  <c r="H7792" i="5"/>
  <c r="H7791" i="5"/>
  <c r="H7790" i="5"/>
  <c r="I7790" i="5" s="1"/>
  <c r="J7790" i="5" s="1"/>
  <c r="H7789" i="5"/>
  <c r="I7788" i="5"/>
  <c r="H7788" i="5"/>
  <c r="H7787" i="5"/>
  <c r="H7786" i="5"/>
  <c r="I7785" i="5"/>
  <c r="J7785" i="5" s="1"/>
  <c r="H7785" i="5"/>
  <c r="H7784" i="5"/>
  <c r="I7784" i="5" s="1"/>
  <c r="J7784" i="5" s="1"/>
  <c r="H7783" i="5"/>
  <c r="H7782" i="5"/>
  <c r="I7782" i="5" s="1"/>
  <c r="I7781" i="5"/>
  <c r="J7781" i="5" s="1"/>
  <c r="H7781" i="5"/>
  <c r="H7780" i="5"/>
  <c r="H7779" i="5"/>
  <c r="H7778" i="5"/>
  <c r="I7777" i="5"/>
  <c r="J7777" i="5" s="1"/>
  <c r="H7777" i="5"/>
  <c r="H7776" i="5"/>
  <c r="I7776" i="5" s="1"/>
  <c r="J7776" i="5" s="1"/>
  <c r="H7775" i="5"/>
  <c r="H7774" i="5"/>
  <c r="I7774" i="5" s="1"/>
  <c r="J7774" i="5" s="1"/>
  <c r="I7773" i="5"/>
  <c r="J7773" i="5" s="1"/>
  <c r="H7773" i="5"/>
  <c r="H7772" i="5"/>
  <c r="H7771" i="5"/>
  <c r="H7770" i="5"/>
  <c r="I7769" i="5"/>
  <c r="J7769" i="5" s="1"/>
  <c r="H7769" i="5"/>
  <c r="H7768" i="5"/>
  <c r="I7768" i="5" s="1"/>
  <c r="J7768" i="5" s="1"/>
  <c r="H7767" i="5"/>
  <c r="I7767" i="5" s="1"/>
  <c r="H7766" i="5"/>
  <c r="I7766" i="5" s="1"/>
  <c r="I7765" i="5"/>
  <c r="J7765" i="5" s="1"/>
  <c r="H7765" i="5"/>
  <c r="H7764" i="5"/>
  <c r="I7764" i="5" s="1"/>
  <c r="J7764" i="5" s="1"/>
  <c r="H7763" i="5"/>
  <c r="H7762" i="5"/>
  <c r="I7761" i="5"/>
  <c r="J7761" i="5" s="1"/>
  <c r="H7761" i="5"/>
  <c r="H7760" i="5"/>
  <c r="I7760" i="5" s="1"/>
  <c r="J7760" i="5" s="1"/>
  <c r="I7759" i="5"/>
  <c r="H7759" i="5"/>
  <c r="H7758" i="5"/>
  <c r="I7758" i="5" s="1"/>
  <c r="I7757" i="5"/>
  <c r="J7757" i="5" s="1"/>
  <c r="H7757" i="5"/>
  <c r="H7756" i="5"/>
  <c r="I7756" i="5" s="1"/>
  <c r="J7756" i="5" s="1"/>
  <c r="H7755" i="5"/>
  <c r="H7754" i="5"/>
  <c r="I7754" i="5" s="1"/>
  <c r="H7753" i="5"/>
  <c r="I7753" i="5" s="1"/>
  <c r="J7753" i="5" s="1"/>
  <c r="H7752" i="5"/>
  <c r="I7751" i="5"/>
  <c r="H7751" i="5"/>
  <c r="H7750" i="5"/>
  <c r="I7750" i="5" s="1"/>
  <c r="H7749" i="5"/>
  <c r="H7748" i="5"/>
  <c r="H7747" i="5"/>
  <c r="H7746" i="5"/>
  <c r="I7746" i="5" s="1"/>
  <c r="H7745" i="5"/>
  <c r="H7744" i="5"/>
  <c r="H7743" i="5"/>
  <c r="H7742" i="5"/>
  <c r="I7742" i="5" s="1"/>
  <c r="J7742" i="5" s="1"/>
  <c r="I7741" i="5"/>
  <c r="J7741" i="5" s="1"/>
  <c r="H7741" i="5"/>
  <c r="H7740" i="5"/>
  <c r="H7739" i="5"/>
  <c r="I7739" i="5" s="1"/>
  <c r="J7739" i="5" s="1"/>
  <c r="H7738" i="5"/>
  <c r="H7737" i="5"/>
  <c r="H7736" i="5"/>
  <c r="H7735" i="5"/>
  <c r="I7734" i="5"/>
  <c r="J7734" i="5" s="1"/>
  <c r="H7734" i="5"/>
  <c r="I7733" i="5"/>
  <c r="J7733" i="5" s="1"/>
  <c r="H7733" i="5"/>
  <c r="H7732" i="5"/>
  <c r="H7731" i="5"/>
  <c r="I7731" i="5" s="1"/>
  <c r="J7731" i="5" s="1"/>
  <c r="H7730" i="5"/>
  <c r="H7729" i="5"/>
  <c r="H7728" i="5"/>
  <c r="H7727" i="5"/>
  <c r="H7726" i="5"/>
  <c r="I7726" i="5" s="1"/>
  <c r="J7726" i="5" s="1"/>
  <c r="I7725" i="5"/>
  <c r="J7725" i="5" s="1"/>
  <c r="H7725" i="5"/>
  <c r="H7724" i="5"/>
  <c r="H7723" i="5"/>
  <c r="I7723" i="5" s="1"/>
  <c r="J7723" i="5" s="1"/>
  <c r="H7722" i="5"/>
  <c r="I7721" i="5"/>
  <c r="H7721" i="5"/>
  <c r="H7720" i="5"/>
  <c r="H7719" i="5"/>
  <c r="H7718" i="5"/>
  <c r="I7717" i="5"/>
  <c r="J7717" i="5" s="1"/>
  <c r="H7717" i="5"/>
  <c r="H7716" i="5"/>
  <c r="H7715" i="5"/>
  <c r="I7715" i="5" s="1"/>
  <c r="J7715" i="5" s="1"/>
  <c r="H7714" i="5"/>
  <c r="H7713" i="5"/>
  <c r="H7712" i="5"/>
  <c r="H7711" i="5"/>
  <c r="H7710" i="5"/>
  <c r="I7710" i="5" s="1"/>
  <c r="J7710" i="5" s="1"/>
  <c r="H7709" i="5"/>
  <c r="H7708" i="5"/>
  <c r="H7707" i="5"/>
  <c r="I7707" i="5" s="1"/>
  <c r="J7707" i="5" s="1"/>
  <c r="H7706" i="5"/>
  <c r="H7705" i="5"/>
  <c r="H7704" i="5"/>
  <c r="H7703" i="5"/>
  <c r="H7702" i="5"/>
  <c r="I7702" i="5" s="1"/>
  <c r="J7702" i="5" s="1"/>
  <c r="I7701" i="5"/>
  <c r="H7701" i="5"/>
  <c r="H7700" i="5"/>
  <c r="H7699" i="5"/>
  <c r="I7699" i="5" s="1"/>
  <c r="J7699" i="5" s="1"/>
  <c r="H7698" i="5"/>
  <c r="H7697" i="5"/>
  <c r="I7697" i="5" s="1"/>
  <c r="H7696" i="5"/>
  <c r="H7695" i="5"/>
  <c r="H7694" i="5"/>
  <c r="I7694" i="5" s="1"/>
  <c r="J7694" i="5" s="1"/>
  <c r="H7693" i="5"/>
  <c r="I7693" i="5" s="1"/>
  <c r="H7692" i="5"/>
  <c r="H7691" i="5"/>
  <c r="I7691" i="5" s="1"/>
  <c r="J7691" i="5" s="1"/>
  <c r="H7690" i="5"/>
  <c r="H7689" i="5"/>
  <c r="I7689" i="5" s="1"/>
  <c r="H7688" i="5"/>
  <c r="H7687" i="5"/>
  <c r="H7686" i="5"/>
  <c r="I7686" i="5" s="1"/>
  <c r="J7686" i="5" s="1"/>
  <c r="I7685" i="5"/>
  <c r="J7685" i="5" s="1"/>
  <c r="H7685" i="5"/>
  <c r="H7684" i="5"/>
  <c r="H7683" i="5"/>
  <c r="I7683" i="5" s="1"/>
  <c r="J7683" i="5" s="1"/>
  <c r="H7682" i="5"/>
  <c r="H7681" i="5"/>
  <c r="H7680" i="5"/>
  <c r="H7679" i="5"/>
  <c r="I7678" i="5"/>
  <c r="J7678" i="5" s="1"/>
  <c r="H7678" i="5"/>
  <c r="H7677" i="5"/>
  <c r="H7676" i="5"/>
  <c r="H7675" i="5"/>
  <c r="I7675" i="5" s="1"/>
  <c r="J7675" i="5" s="1"/>
  <c r="H7674" i="5"/>
  <c r="H7673" i="5"/>
  <c r="H7672" i="5"/>
  <c r="H7671" i="5"/>
  <c r="H7670" i="5"/>
  <c r="I7670" i="5" s="1"/>
  <c r="J7670" i="5" s="1"/>
  <c r="H7669" i="5"/>
  <c r="H7668" i="5"/>
  <c r="H7667" i="5"/>
  <c r="I7667" i="5" s="1"/>
  <c r="H7666" i="5"/>
  <c r="H7665" i="5"/>
  <c r="H7664" i="5"/>
  <c r="H7663" i="5"/>
  <c r="I7662" i="5"/>
  <c r="J7662" i="5" s="1"/>
  <c r="H7662" i="5"/>
  <c r="H7661" i="5"/>
  <c r="I7661" i="5" s="1"/>
  <c r="J7661" i="5" s="1"/>
  <c r="H7660" i="5"/>
  <c r="H7659" i="5"/>
  <c r="I7659" i="5" s="1"/>
  <c r="J7659" i="5" s="1"/>
  <c r="H7658" i="5"/>
  <c r="H7657" i="5"/>
  <c r="I7657" i="5" s="1"/>
  <c r="H7656" i="5"/>
  <c r="H7655" i="5"/>
  <c r="H7654" i="5"/>
  <c r="I7653" i="5"/>
  <c r="H7653" i="5"/>
  <c r="H7652" i="5"/>
  <c r="H7651" i="5"/>
  <c r="I7651" i="5" s="1"/>
  <c r="J7651" i="5" s="1"/>
  <c r="H7650" i="5"/>
  <c r="H7649" i="5"/>
  <c r="H7648" i="5"/>
  <c r="H7647" i="5"/>
  <c r="I7646" i="5"/>
  <c r="J7646" i="5" s="1"/>
  <c r="H7646" i="5"/>
  <c r="I7645" i="5"/>
  <c r="H7645" i="5"/>
  <c r="H7644" i="5"/>
  <c r="H7643" i="5"/>
  <c r="I7643" i="5" s="1"/>
  <c r="J7643" i="5" s="1"/>
  <c r="H7642" i="5"/>
  <c r="H7641" i="5"/>
  <c r="H7640" i="5"/>
  <c r="H7639" i="5"/>
  <c r="I7638" i="5"/>
  <c r="J7638" i="5" s="1"/>
  <c r="H7638" i="5"/>
  <c r="H7637" i="5"/>
  <c r="H7636" i="5"/>
  <c r="H7635" i="5"/>
  <c r="I7635" i="5" s="1"/>
  <c r="J7635" i="5" s="1"/>
  <c r="H7634" i="5"/>
  <c r="H7633" i="5"/>
  <c r="H7632" i="5"/>
  <c r="H7631" i="5"/>
  <c r="I7630" i="5"/>
  <c r="J7630" i="5" s="1"/>
  <c r="H7630" i="5"/>
  <c r="I7629" i="5"/>
  <c r="H7629" i="5"/>
  <c r="H7628" i="5"/>
  <c r="H7627" i="5"/>
  <c r="I7627" i="5" s="1"/>
  <c r="J7627" i="5" s="1"/>
  <c r="H7626" i="5"/>
  <c r="H7625" i="5"/>
  <c r="I7625" i="5" s="1"/>
  <c r="H7624" i="5"/>
  <c r="H7623" i="5"/>
  <c r="H7622" i="5"/>
  <c r="I7622" i="5" s="1"/>
  <c r="J7622" i="5" s="1"/>
  <c r="I7621" i="5"/>
  <c r="H7621" i="5"/>
  <c r="H7620" i="5"/>
  <c r="H7619" i="5"/>
  <c r="I7619" i="5" s="1"/>
  <c r="J7619" i="5" s="1"/>
  <c r="H7618" i="5"/>
  <c r="H7617" i="5"/>
  <c r="H7616" i="5"/>
  <c r="H7615" i="5"/>
  <c r="H7614" i="5"/>
  <c r="I7614" i="5" s="1"/>
  <c r="J7614" i="5" s="1"/>
  <c r="H7613" i="5"/>
  <c r="H7612" i="5"/>
  <c r="H7611" i="5"/>
  <c r="I7611" i="5" s="1"/>
  <c r="J7611" i="5" s="1"/>
  <c r="H7610" i="5"/>
  <c r="H7609" i="5"/>
  <c r="H7608" i="5"/>
  <c r="H7607" i="5"/>
  <c r="H7606" i="5"/>
  <c r="I7606" i="5" s="1"/>
  <c r="J7606" i="5" s="1"/>
  <c r="H7605" i="5"/>
  <c r="H7604" i="5"/>
  <c r="H7603" i="5"/>
  <c r="I7603" i="5" s="1"/>
  <c r="J7603" i="5" s="1"/>
  <c r="H7602" i="5"/>
  <c r="H7601" i="5"/>
  <c r="H7600" i="5"/>
  <c r="H7599" i="5"/>
  <c r="H7598" i="5"/>
  <c r="I7598" i="5" s="1"/>
  <c r="J7598" i="5" s="1"/>
  <c r="H7597" i="5"/>
  <c r="H7596" i="5"/>
  <c r="H7595" i="5"/>
  <c r="I7595" i="5" s="1"/>
  <c r="J7595" i="5" s="1"/>
  <c r="H7594" i="5"/>
  <c r="H7593" i="5"/>
  <c r="H7592" i="5"/>
  <c r="H7591" i="5"/>
  <c r="H7590" i="5"/>
  <c r="I7590" i="5" s="1"/>
  <c r="J7590" i="5" s="1"/>
  <c r="H7589" i="5"/>
  <c r="H7588" i="5"/>
  <c r="H7587" i="5"/>
  <c r="I7587" i="5" s="1"/>
  <c r="J7587" i="5" s="1"/>
  <c r="H7586" i="5"/>
  <c r="H7585" i="5"/>
  <c r="H7584" i="5"/>
  <c r="H7583" i="5"/>
  <c r="I7582" i="5"/>
  <c r="J7582" i="5" s="1"/>
  <c r="H7582" i="5"/>
  <c r="H7581" i="5"/>
  <c r="H7580" i="5"/>
  <c r="H7579" i="5"/>
  <c r="I7579" i="5" s="1"/>
  <c r="J7579" i="5" s="1"/>
  <c r="H7578" i="5"/>
  <c r="H7577" i="5"/>
  <c r="H7576" i="5"/>
  <c r="I7575" i="5"/>
  <c r="H7575" i="5"/>
  <c r="H7574" i="5"/>
  <c r="I7574" i="5" s="1"/>
  <c r="J7574" i="5" s="1"/>
  <c r="H7573" i="5"/>
  <c r="H7572" i="5"/>
  <c r="H7571" i="5"/>
  <c r="I7571" i="5" s="1"/>
  <c r="H7570" i="5"/>
  <c r="H7569" i="5"/>
  <c r="H7568" i="5"/>
  <c r="I7567" i="5"/>
  <c r="H7567" i="5"/>
  <c r="H7566" i="5"/>
  <c r="I7566" i="5" s="1"/>
  <c r="J7566" i="5" s="1"/>
  <c r="H7565" i="5"/>
  <c r="I7565" i="5" s="1"/>
  <c r="J7565" i="5" s="1"/>
  <c r="H7564" i="5"/>
  <c r="H7563" i="5"/>
  <c r="I7563" i="5" s="1"/>
  <c r="J7563" i="5" s="1"/>
  <c r="H7562" i="5"/>
  <c r="I7561" i="5"/>
  <c r="H7561" i="5"/>
  <c r="H7560" i="5"/>
  <c r="H7559" i="5"/>
  <c r="I7558" i="5"/>
  <c r="J7558" i="5" s="1"/>
  <c r="H7558" i="5"/>
  <c r="I7557" i="5"/>
  <c r="J7557" i="5" s="1"/>
  <c r="H7557" i="5"/>
  <c r="H7556" i="5"/>
  <c r="H7555" i="5"/>
  <c r="I7555" i="5" s="1"/>
  <c r="J7555" i="5" s="1"/>
  <c r="H7554" i="5"/>
  <c r="I7554" i="5" s="1"/>
  <c r="J7554" i="5" s="1"/>
  <c r="H7553" i="5"/>
  <c r="H7552" i="5"/>
  <c r="H7551" i="5"/>
  <c r="I7550" i="5"/>
  <c r="J7550" i="5" s="1"/>
  <c r="H7550" i="5"/>
  <c r="H7549" i="5"/>
  <c r="I7549" i="5" s="1"/>
  <c r="J7549" i="5" s="1"/>
  <c r="H7548" i="5"/>
  <c r="H7547" i="5"/>
  <c r="I7547" i="5" s="1"/>
  <c r="J7547" i="5" s="1"/>
  <c r="H7546" i="5"/>
  <c r="I7546" i="5" s="1"/>
  <c r="J7546" i="5" s="1"/>
  <c r="H7545" i="5"/>
  <c r="H7544" i="5"/>
  <c r="H7543" i="5"/>
  <c r="H7542" i="5"/>
  <c r="I7542" i="5" s="1"/>
  <c r="J7542" i="5" s="1"/>
  <c r="H7541" i="5"/>
  <c r="I7541" i="5" s="1"/>
  <c r="J7541" i="5" s="1"/>
  <c r="H7540" i="5"/>
  <c r="H7539" i="5"/>
  <c r="I7539" i="5" s="1"/>
  <c r="J7539" i="5" s="1"/>
  <c r="H7538" i="5"/>
  <c r="H7537" i="5"/>
  <c r="H7536" i="5"/>
  <c r="H7535" i="5"/>
  <c r="I7534" i="5"/>
  <c r="J7534" i="5" s="1"/>
  <c r="H7534" i="5"/>
  <c r="I7533" i="5"/>
  <c r="H7533" i="5"/>
  <c r="H7532" i="5"/>
  <c r="H7531" i="5"/>
  <c r="I7531" i="5" s="1"/>
  <c r="J7531" i="5" s="1"/>
  <c r="H7530" i="5"/>
  <c r="I7530" i="5" s="1"/>
  <c r="J7530" i="5" s="1"/>
  <c r="H7529" i="5"/>
  <c r="I7529" i="5" s="1"/>
  <c r="H7528" i="5"/>
  <c r="H7527" i="5"/>
  <c r="H7526" i="5"/>
  <c r="H7525" i="5"/>
  <c r="H7524" i="5"/>
  <c r="I7524" i="5" s="1"/>
  <c r="H7523" i="5"/>
  <c r="I7523" i="5" s="1"/>
  <c r="J7523" i="5" s="1"/>
  <c r="H7522" i="5"/>
  <c r="H7521" i="5"/>
  <c r="H7520" i="5"/>
  <c r="I7520" i="5" s="1"/>
  <c r="H7519" i="5"/>
  <c r="I7519" i="5" s="1"/>
  <c r="J7519" i="5" s="1"/>
  <c r="H7518" i="5"/>
  <c r="H7517" i="5"/>
  <c r="H7516" i="5"/>
  <c r="I7516" i="5" s="1"/>
  <c r="J7516" i="5" s="1"/>
  <c r="H7515" i="5"/>
  <c r="H7514" i="5"/>
  <c r="H7513" i="5"/>
  <c r="H7512" i="5"/>
  <c r="I7511" i="5"/>
  <c r="J7511" i="5" s="1"/>
  <c r="H7511" i="5"/>
  <c r="H7510" i="5"/>
  <c r="H7509" i="5"/>
  <c r="H7508" i="5"/>
  <c r="I7508" i="5" s="1"/>
  <c r="J7508" i="5" s="1"/>
  <c r="H7507" i="5"/>
  <c r="I7507" i="5" s="1"/>
  <c r="J7507" i="5" s="1"/>
  <c r="H7506" i="5"/>
  <c r="H7505" i="5"/>
  <c r="H7504" i="5"/>
  <c r="I7504" i="5" s="1"/>
  <c r="H7503" i="5"/>
  <c r="I7503" i="5" s="1"/>
  <c r="J7503" i="5" s="1"/>
  <c r="H7502" i="5"/>
  <c r="H7501" i="5"/>
  <c r="H7500" i="5"/>
  <c r="I7500" i="5" s="1"/>
  <c r="J7500" i="5" s="1"/>
  <c r="H7499" i="5"/>
  <c r="H7498" i="5"/>
  <c r="H7497" i="5"/>
  <c r="H7496" i="5"/>
  <c r="I7496" i="5" s="1"/>
  <c r="J7496" i="5" s="1"/>
  <c r="I7495" i="5"/>
  <c r="J7495" i="5" s="1"/>
  <c r="H7495" i="5"/>
  <c r="H7494" i="5"/>
  <c r="H7493" i="5"/>
  <c r="H7492" i="5"/>
  <c r="I7492" i="5" s="1"/>
  <c r="J7492" i="5" s="1"/>
  <c r="I7491" i="5"/>
  <c r="J7491" i="5" s="1"/>
  <c r="H7491" i="5"/>
  <c r="H7490" i="5"/>
  <c r="H7489" i="5"/>
  <c r="H7488" i="5"/>
  <c r="I7488" i="5" s="1"/>
  <c r="J7488" i="5" s="1"/>
  <c r="I7487" i="5"/>
  <c r="J7487" i="5" s="1"/>
  <c r="H7487" i="5"/>
  <c r="H7486" i="5"/>
  <c r="I7486" i="5" s="1"/>
  <c r="H7485" i="5"/>
  <c r="H7484" i="5"/>
  <c r="I7484" i="5" s="1"/>
  <c r="J7484" i="5" s="1"/>
  <c r="I7483" i="5"/>
  <c r="J7483" i="5" s="1"/>
  <c r="H7483" i="5"/>
  <c r="H7482" i="5"/>
  <c r="H7481" i="5"/>
  <c r="H7480" i="5"/>
  <c r="I7480" i="5" s="1"/>
  <c r="J7480" i="5" s="1"/>
  <c r="H7479" i="5"/>
  <c r="I7479" i="5" s="1"/>
  <c r="J7479" i="5" s="1"/>
  <c r="H7478" i="5"/>
  <c r="I7478" i="5" s="1"/>
  <c r="H7477" i="5"/>
  <c r="H7476" i="5"/>
  <c r="I7476" i="5" s="1"/>
  <c r="J7476" i="5" s="1"/>
  <c r="H7475" i="5"/>
  <c r="I7475" i="5" s="1"/>
  <c r="J7475" i="5" s="1"/>
  <c r="H7474" i="5"/>
  <c r="H7473" i="5"/>
  <c r="H7472" i="5"/>
  <c r="I7472" i="5" s="1"/>
  <c r="J7472" i="5" s="1"/>
  <c r="I7471" i="5"/>
  <c r="J7471" i="5" s="1"/>
  <c r="H7471" i="5"/>
  <c r="I7470" i="5"/>
  <c r="H7470" i="5"/>
  <c r="H7469" i="5"/>
  <c r="H7468" i="5"/>
  <c r="I7468" i="5" s="1"/>
  <c r="J7468" i="5" s="1"/>
  <c r="I7467" i="5"/>
  <c r="J7467" i="5" s="1"/>
  <c r="H7467" i="5"/>
  <c r="H7466" i="5"/>
  <c r="H7465" i="5"/>
  <c r="H7464" i="5"/>
  <c r="I7464" i="5" s="1"/>
  <c r="J7464" i="5" s="1"/>
  <c r="H7463" i="5"/>
  <c r="I7463" i="5" s="1"/>
  <c r="J7463" i="5" s="1"/>
  <c r="H7462" i="5"/>
  <c r="H7461" i="5"/>
  <c r="H7460" i="5"/>
  <c r="I7460" i="5" s="1"/>
  <c r="J7460" i="5" s="1"/>
  <c r="I7459" i="5"/>
  <c r="J7459" i="5" s="1"/>
  <c r="H7459" i="5"/>
  <c r="H7458" i="5"/>
  <c r="H7457" i="5"/>
  <c r="H7456" i="5"/>
  <c r="I7455" i="5"/>
  <c r="J7455" i="5" s="1"/>
  <c r="H7455" i="5"/>
  <c r="H7454" i="5"/>
  <c r="H7453" i="5"/>
  <c r="H7452" i="5"/>
  <c r="I7452" i="5" s="1"/>
  <c r="J7452" i="5" s="1"/>
  <c r="H7451" i="5"/>
  <c r="H7450" i="5"/>
  <c r="H7449" i="5"/>
  <c r="H7448" i="5"/>
  <c r="I7448" i="5" s="1"/>
  <c r="J7448" i="5" s="1"/>
  <c r="I7447" i="5"/>
  <c r="J7447" i="5" s="1"/>
  <c r="H7447" i="5"/>
  <c r="H7446" i="5"/>
  <c r="H7445" i="5"/>
  <c r="H7444" i="5"/>
  <c r="I7444" i="5" s="1"/>
  <c r="J7444" i="5" s="1"/>
  <c r="I7443" i="5"/>
  <c r="J7443" i="5" s="1"/>
  <c r="H7443" i="5"/>
  <c r="H7442" i="5"/>
  <c r="H7441" i="5"/>
  <c r="H7440" i="5"/>
  <c r="I7439" i="5"/>
  <c r="J7439" i="5" s="1"/>
  <c r="H7439" i="5"/>
  <c r="H7438" i="5"/>
  <c r="H7437" i="5"/>
  <c r="H7436" i="5"/>
  <c r="I7436" i="5" s="1"/>
  <c r="J7436" i="5" s="1"/>
  <c r="H7435" i="5"/>
  <c r="H7434" i="5"/>
  <c r="H7433" i="5"/>
  <c r="H7432" i="5"/>
  <c r="I7432" i="5" s="1"/>
  <c r="J7432" i="5" s="1"/>
  <c r="I7431" i="5"/>
  <c r="J7431" i="5" s="1"/>
  <c r="H7431" i="5"/>
  <c r="H7430" i="5"/>
  <c r="H7429" i="5"/>
  <c r="H7428" i="5"/>
  <c r="I7428" i="5" s="1"/>
  <c r="J7428" i="5" s="1"/>
  <c r="H7427" i="5"/>
  <c r="I7427" i="5" s="1"/>
  <c r="J7427" i="5" s="1"/>
  <c r="H7426" i="5"/>
  <c r="H7425" i="5"/>
  <c r="H7424" i="5"/>
  <c r="I7424" i="5" s="1"/>
  <c r="J7424" i="5" s="1"/>
  <c r="H7423" i="5"/>
  <c r="I7423" i="5" s="1"/>
  <c r="J7423" i="5" s="1"/>
  <c r="I7422" i="5"/>
  <c r="H7422" i="5"/>
  <c r="H7421" i="5"/>
  <c r="H7420" i="5"/>
  <c r="I7420" i="5" s="1"/>
  <c r="J7420" i="5" s="1"/>
  <c r="H7419" i="5"/>
  <c r="I7419" i="5" s="1"/>
  <c r="J7419" i="5" s="1"/>
  <c r="H7418" i="5"/>
  <c r="H7417" i="5"/>
  <c r="H7416" i="5"/>
  <c r="I7416" i="5" s="1"/>
  <c r="J7416" i="5" s="1"/>
  <c r="H7415" i="5"/>
  <c r="H7414" i="5"/>
  <c r="I7414" i="5" s="1"/>
  <c r="H7413" i="5"/>
  <c r="H7412" i="5"/>
  <c r="I7412" i="5" s="1"/>
  <c r="J7412" i="5" s="1"/>
  <c r="I7411" i="5"/>
  <c r="J7411" i="5" s="1"/>
  <c r="H7411" i="5"/>
  <c r="H7410" i="5"/>
  <c r="H7409" i="5"/>
  <c r="H7408" i="5"/>
  <c r="I7408" i="5" s="1"/>
  <c r="J7408" i="5" s="1"/>
  <c r="H7407" i="5"/>
  <c r="I7407" i="5" s="1"/>
  <c r="J7407" i="5" s="1"/>
  <c r="H7406" i="5"/>
  <c r="I7406" i="5" s="1"/>
  <c r="H7405" i="5"/>
  <c r="H7404" i="5"/>
  <c r="I7404" i="5" s="1"/>
  <c r="J7404" i="5" s="1"/>
  <c r="I7403" i="5"/>
  <c r="J7403" i="5" s="1"/>
  <c r="H7403" i="5"/>
  <c r="H7402" i="5"/>
  <c r="H7401" i="5"/>
  <c r="H7400" i="5"/>
  <c r="I7400" i="5" s="1"/>
  <c r="J7400" i="5" s="1"/>
  <c r="H7399" i="5"/>
  <c r="I7399" i="5" s="1"/>
  <c r="J7399" i="5" s="1"/>
  <c r="H7398" i="5"/>
  <c r="I7398" i="5" s="1"/>
  <c r="H7397" i="5"/>
  <c r="H7396" i="5"/>
  <c r="I7396" i="5" s="1"/>
  <c r="J7396" i="5" s="1"/>
  <c r="H7395" i="5"/>
  <c r="I7395" i="5" s="1"/>
  <c r="J7395" i="5" s="1"/>
  <c r="H7394" i="5"/>
  <c r="H7393" i="5"/>
  <c r="H7392" i="5"/>
  <c r="H7391" i="5"/>
  <c r="I7391" i="5" s="1"/>
  <c r="J7391" i="5" s="1"/>
  <c r="H7390" i="5"/>
  <c r="H7389" i="5"/>
  <c r="H7388" i="5"/>
  <c r="I7388" i="5" s="1"/>
  <c r="J7388" i="5" s="1"/>
  <c r="H7387" i="5"/>
  <c r="I7387" i="5" s="1"/>
  <c r="J7387" i="5" s="1"/>
  <c r="H7386" i="5"/>
  <c r="H7385" i="5"/>
  <c r="H7384" i="5"/>
  <c r="I7384" i="5" s="1"/>
  <c r="I7383" i="5"/>
  <c r="J7383" i="5" s="1"/>
  <c r="H7383" i="5"/>
  <c r="H7382" i="5"/>
  <c r="H7381" i="5"/>
  <c r="H7380" i="5"/>
  <c r="I7380" i="5" s="1"/>
  <c r="J7380" i="5" s="1"/>
  <c r="H7379" i="5"/>
  <c r="H7378" i="5"/>
  <c r="H7377" i="5"/>
  <c r="H7376" i="5"/>
  <c r="I7375" i="5"/>
  <c r="J7375" i="5" s="1"/>
  <c r="H7375" i="5"/>
  <c r="H7374" i="5"/>
  <c r="H7373" i="5"/>
  <c r="H7372" i="5"/>
  <c r="I7372" i="5" s="1"/>
  <c r="J7372" i="5" s="1"/>
  <c r="H7371" i="5"/>
  <c r="H7370" i="5"/>
  <c r="H7369" i="5"/>
  <c r="H7368" i="5"/>
  <c r="I7368" i="5" s="1"/>
  <c r="J7368" i="5" s="1"/>
  <c r="H7367" i="5"/>
  <c r="I7367" i="5" s="1"/>
  <c r="J7367" i="5" s="1"/>
  <c r="H7366" i="5"/>
  <c r="H7365" i="5"/>
  <c r="H7364" i="5"/>
  <c r="I7364" i="5" s="1"/>
  <c r="J7364" i="5" s="1"/>
  <c r="I7363" i="5"/>
  <c r="J7363" i="5" s="1"/>
  <c r="H7363" i="5"/>
  <c r="H7362" i="5"/>
  <c r="H7361" i="5"/>
  <c r="H7360" i="5"/>
  <c r="I7360" i="5" s="1"/>
  <c r="J7360" i="5" s="1"/>
  <c r="I7359" i="5"/>
  <c r="J7359" i="5" s="1"/>
  <c r="H7359" i="5"/>
  <c r="I7358" i="5"/>
  <c r="H7358" i="5"/>
  <c r="H7357" i="5"/>
  <c r="H7356" i="5"/>
  <c r="I7356" i="5" s="1"/>
  <c r="J7356" i="5" s="1"/>
  <c r="H7355" i="5"/>
  <c r="I7355" i="5" s="1"/>
  <c r="J7355" i="5" s="1"/>
  <c r="H7354" i="5"/>
  <c r="H7353" i="5"/>
  <c r="H7352" i="5"/>
  <c r="I7352" i="5" s="1"/>
  <c r="J7352" i="5" s="1"/>
  <c r="I7351" i="5"/>
  <c r="J7351" i="5" s="1"/>
  <c r="H7351" i="5"/>
  <c r="I7350" i="5"/>
  <c r="H7350" i="5"/>
  <c r="H7349" i="5"/>
  <c r="H7348" i="5"/>
  <c r="I7348" i="5" s="1"/>
  <c r="J7348" i="5" s="1"/>
  <c r="H7347" i="5"/>
  <c r="I7347" i="5" s="1"/>
  <c r="J7347" i="5" s="1"/>
  <c r="H7346" i="5"/>
  <c r="H7345" i="5"/>
  <c r="H7344" i="5"/>
  <c r="I7344" i="5" s="1"/>
  <c r="J7344" i="5" s="1"/>
  <c r="H7343" i="5"/>
  <c r="I7343" i="5" s="1"/>
  <c r="J7343" i="5" s="1"/>
  <c r="I7342" i="5"/>
  <c r="H7342" i="5"/>
  <c r="H7341" i="5"/>
  <c r="H7340" i="5"/>
  <c r="I7340" i="5" s="1"/>
  <c r="J7340" i="5" s="1"/>
  <c r="H7339" i="5"/>
  <c r="I7339" i="5" s="1"/>
  <c r="J7339" i="5" s="1"/>
  <c r="H7338" i="5"/>
  <c r="H7337" i="5"/>
  <c r="H7336" i="5"/>
  <c r="I7336" i="5" s="1"/>
  <c r="J7336" i="5" s="1"/>
  <c r="H7335" i="5"/>
  <c r="I7335" i="5" s="1"/>
  <c r="J7335" i="5" s="1"/>
  <c r="H7334" i="5"/>
  <c r="H7333" i="5"/>
  <c r="H7332" i="5"/>
  <c r="I7332" i="5" s="1"/>
  <c r="J7332" i="5" s="1"/>
  <c r="H7331" i="5"/>
  <c r="I7331" i="5" s="1"/>
  <c r="J7331" i="5" s="1"/>
  <c r="H7330" i="5"/>
  <c r="H7329" i="5"/>
  <c r="J7328" i="5"/>
  <c r="H7328" i="5"/>
  <c r="I7328" i="5" s="1"/>
  <c r="H7327" i="5"/>
  <c r="I7327" i="5" s="1"/>
  <c r="J7327" i="5" s="1"/>
  <c r="H7326" i="5"/>
  <c r="H7325" i="5"/>
  <c r="H7324" i="5"/>
  <c r="I7324" i="5" s="1"/>
  <c r="J7324" i="5" s="1"/>
  <c r="I7323" i="5"/>
  <c r="J7323" i="5" s="1"/>
  <c r="H7323" i="5"/>
  <c r="H7322" i="5"/>
  <c r="H7321" i="5"/>
  <c r="H7320" i="5"/>
  <c r="I7319" i="5"/>
  <c r="J7319" i="5" s="1"/>
  <c r="H7319" i="5"/>
  <c r="H7318" i="5"/>
  <c r="H7317" i="5"/>
  <c r="H7316" i="5"/>
  <c r="I7316" i="5" s="1"/>
  <c r="J7316" i="5" s="1"/>
  <c r="H7315" i="5"/>
  <c r="H7314" i="5"/>
  <c r="H7313" i="5"/>
  <c r="H7312" i="5"/>
  <c r="I7312" i="5" s="1"/>
  <c r="J7312" i="5" s="1"/>
  <c r="H7311" i="5"/>
  <c r="I7311" i="5" s="1"/>
  <c r="J7311" i="5" s="1"/>
  <c r="H7310" i="5"/>
  <c r="H7309" i="5"/>
  <c r="H7308" i="5"/>
  <c r="I7308" i="5" s="1"/>
  <c r="J7308" i="5" s="1"/>
  <c r="I7307" i="5"/>
  <c r="J7307" i="5" s="1"/>
  <c r="H7307" i="5"/>
  <c r="H7306" i="5"/>
  <c r="H7305" i="5"/>
  <c r="H7304" i="5"/>
  <c r="I7303" i="5"/>
  <c r="H7303" i="5"/>
  <c r="H7302" i="5"/>
  <c r="H7301" i="5"/>
  <c r="H7300" i="5"/>
  <c r="I7300" i="5" s="1"/>
  <c r="J7300" i="5" s="1"/>
  <c r="H7299" i="5"/>
  <c r="H7298" i="5"/>
  <c r="H7297" i="5"/>
  <c r="H7296" i="5"/>
  <c r="I7296" i="5" s="1"/>
  <c r="J7296" i="5" s="1"/>
  <c r="H7295" i="5"/>
  <c r="H7294" i="5"/>
  <c r="I7294" i="5" s="1"/>
  <c r="H7293" i="5"/>
  <c r="H7292" i="5"/>
  <c r="I7292" i="5" s="1"/>
  <c r="J7292" i="5" s="1"/>
  <c r="H7291" i="5"/>
  <c r="I7291" i="5" s="1"/>
  <c r="J7291" i="5" s="1"/>
  <c r="H7290" i="5"/>
  <c r="H7289" i="5"/>
  <c r="H7288" i="5"/>
  <c r="I7288" i="5" s="1"/>
  <c r="J7288" i="5" s="1"/>
  <c r="H7287" i="5"/>
  <c r="I7287" i="5" s="1"/>
  <c r="J7287" i="5" s="1"/>
  <c r="I7286" i="5"/>
  <c r="H7286" i="5"/>
  <c r="H7285" i="5"/>
  <c r="H7284" i="5"/>
  <c r="I7284" i="5" s="1"/>
  <c r="J7284" i="5" s="1"/>
  <c r="H7283" i="5"/>
  <c r="I7283" i="5" s="1"/>
  <c r="J7283" i="5" s="1"/>
  <c r="H7282" i="5"/>
  <c r="H7281" i="5"/>
  <c r="H7280" i="5"/>
  <c r="H7279" i="5"/>
  <c r="I7279" i="5" s="1"/>
  <c r="J7279" i="5" s="1"/>
  <c r="H7278" i="5"/>
  <c r="H7277" i="5"/>
  <c r="H7276" i="5"/>
  <c r="I7276" i="5" s="1"/>
  <c r="J7276" i="5" s="1"/>
  <c r="H7275" i="5"/>
  <c r="I7275" i="5" s="1"/>
  <c r="J7275" i="5" s="1"/>
  <c r="H7274" i="5"/>
  <c r="H7273" i="5"/>
  <c r="H7272" i="5"/>
  <c r="I7271" i="5"/>
  <c r="H7271" i="5"/>
  <c r="H7270" i="5"/>
  <c r="H7269" i="5"/>
  <c r="I7269" i="5" s="1"/>
  <c r="J7269" i="5" s="1"/>
  <c r="H7268" i="5"/>
  <c r="I7268" i="5" s="1"/>
  <c r="J7268" i="5" s="1"/>
  <c r="H7267" i="5"/>
  <c r="H7266" i="5"/>
  <c r="H7265" i="5"/>
  <c r="I7264" i="5"/>
  <c r="J7264" i="5" s="1"/>
  <c r="H7264" i="5"/>
  <c r="I7263" i="5"/>
  <c r="H7263" i="5"/>
  <c r="H7262" i="5"/>
  <c r="H7261" i="5"/>
  <c r="I7261" i="5" s="1"/>
  <c r="J7261" i="5" s="1"/>
  <c r="H7260" i="5"/>
  <c r="I7260" i="5" s="1"/>
  <c r="J7260" i="5" s="1"/>
  <c r="I7259" i="5"/>
  <c r="J7259" i="5" s="1"/>
  <c r="H7259" i="5"/>
  <c r="H7258" i="5"/>
  <c r="H7257" i="5"/>
  <c r="H7256" i="5"/>
  <c r="H7255" i="5"/>
  <c r="I7254" i="5"/>
  <c r="H7254" i="5"/>
  <c r="H7253" i="5"/>
  <c r="I7253" i="5" s="1"/>
  <c r="J7253" i="5" s="1"/>
  <c r="H7252" i="5"/>
  <c r="I7252" i="5" s="1"/>
  <c r="J7252" i="5" s="1"/>
  <c r="I7251" i="5"/>
  <c r="J7251" i="5" s="1"/>
  <c r="H7251" i="5"/>
  <c r="H7250" i="5"/>
  <c r="H7249" i="5"/>
  <c r="H7248" i="5"/>
  <c r="H7247" i="5"/>
  <c r="H7246" i="5"/>
  <c r="H7245" i="5"/>
  <c r="I7245" i="5" s="1"/>
  <c r="J7245" i="5" s="1"/>
  <c r="H7244" i="5"/>
  <c r="I7244" i="5" s="1"/>
  <c r="J7244" i="5" s="1"/>
  <c r="H7243" i="5"/>
  <c r="I7243" i="5" s="1"/>
  <c r="J7243" i="5" s="1"/>
  <c r="H7242" i="5"/>
  <c r="H7241" i="5"/>
  <c r="I7240" i="5"/>
  <c r="J7240" i="5" s="1"/>
  <c r="H7240" i="5"/>
  <c r="I7239" i="5"/>
  <c r="H7239" i="5"/>
  <c r="H7238" i="5"/>
  <c r="H7237" i="5"/>
  <c r="I7237" i="5" s="1"/>
  <c r="J7237" i="5" s="1"/>
  <c r="H7236" i="5"/>
  <c r="I7236" i="5" s="1"/>
  <c r="J7236" i="5" s="1"/>
  <c r="I7235" i="5"/>
  <c r="J7235" i="5" s="1"/>
  <c r="H7235" i="5"/>
  <c r="H7234" i="5"/>
  <c r="H7233" i="5"/>
  <c r="I7232" i="5"/>
  <c r="H7232" i="5"/>
  <c r="I7231" i="5"/>
  <c r="H7231" i="5"/>
  <c r="H7230" i="5"/>
  <c r="I7230" i="5" s="1"/>
  <c r="H7229" i="5"/>
  <c r="I7229" i="5" s="1"/>
  <c r="J7229" i="5" s="1"/>
  <c r="I7228" i="5"/>
  <c r="H7228" i="5"/>
  <c r="J7228" i="5" s="1"/>
  <c r="I7227" i="5"/>
  <c r="J7227" i="5" s="1"/>
  <c r="H7227" i="5"/>
  <c r="H7226" i="5"/>
  <c r="H7225" i="5"/>
  <c r="I7224" i="5"/>
  <c r="H7224" i="5"/>
  <c r="I7223" i="5"/>
  <c r="H7223" i="5"/>
  <c r="H7222" i="5"/>
  <c r="I7222" i="5" s="1"/>
  <c r="H7221" i="5"/>
  <c r="I7221" i="5" s="1"/>
  <c r="J7221" i="5" s="1"/>
  <c r="I7220" i="5"/>
  <c r="H7220" i="5"/>
  <c r="I7219" i="5"/>
  <c r="J7219" i="5" s="1"/>
  <c r="H7219" i="5"/>
  <c r="H7218" i="5"/>
  <c r="H7217" i="5"/>
  <c r="I7216" i="5"/>
  <c r="H7216" i="5"/>
  <c r="H7215" i="5"/>
  <c r="H7214" i="5"/>
  <c r="I7214" i="5" s="1"/>
  <c r="H7213" i="5"/>
  <c r="I7213" i="5" s="1"/>
  <c r="J7213" i="5" s="1"/>
  <c r="I7212" i="5"/>
  <c r="H7212" i="5"/>
  <c r="J7212" i="5" s="1"/>
  <c r="J7211" i="5"/>
  <c r="I7211" i="5"/>
  <c r="H7211" i="5"/>
  <c r="H7210" i="5"/>
  <c r="H7209" i="5"/>
  <c r="I7208" i="5"/>
  <c r="H7208" i="5"/>
  <c r="H7207" i="5"/>
  <c r="H7206" i="5"/>
  <c r="I7206" i="5" s="1"/>
  <c r="H7205" i="5"/>
  <c r="I7205" i="5" s="1"/>
  <c r="J7205" i="5" s="1"/>
  <c r="I7204" i="5"/>
  <c r="H7204" i="5"/>
  <c r="I7203" i="5"/>
  <c r="J7203" i="5" s="1"/>
  <c r="H7203" i="5"/>
  <c r="H7202" i="5"/>
  <c r="H7201" i="5"/>
  <c r="I7200" i="5"/>
  <c r="H7200" i="5"/>
  <c r="H7199" i="5"/>
  <c r="H7198" i="5"/>
  <c r="I7198" i="5" s="1"/>
  <c r="H7197" i="5"/>
  <c r="I7197" i="5" s="1"/>
  <c r="J7197" i="5" s="1"/>
  <c r="I7196" i="5"/>
  <c r="H7196" i="5"/>
  <c r="I7195" i="5"/>
  <c r="J7195" i="5" s="1"/>
  <c r="H7195" i="5"/>
  <c r="H7194" i="5"/>
  <c r="H7193" i="5"/>
  <c r="I7192" i="5"/>
  <c r="H7192" i="5"/>
  <c r="J7192" i="5" s="1"/>
  <c r="I7191" i="5"/>
  <c r="H7191" i="5"/>
  <c r="H7190" i="5"/>
  <c r="I7190" i="5" s="1"/>
  <c r="H7189" i="5"/>
  <c r="I7189" i="5" s="1"/>
  <c r="J7189" i="5" s="1"/>
  <c r="I7188" i="5"/>
  <c r="H7188" i="5"/>
  <c r="I7187" i="5"/>
  <c r="J7187" i="5" s="1"/>
  <c r="H7187" i="5"/>
  <c r="H7186" i="5"/>
  <c r="H7185" i="5"/>
  <c r="I7184" i="5"/>
  <c r="H7184" i="5"/>
  <c r="H7183" i="5"/>
  <c r="H7182" i="5"/>
  <c r="I7182" i="5" s="1"/>
  <c r="H7181" i="5"/>
  <c r="I7181" i="5" s="1"/>
  <c r="J7181" i="5" s="1"/>
  <c r="I7180" i="5"/>
  <c r="H7180" i="5"/>
  <c r="I7179" i="5"/>
  <c r="J7179" i="5" s="1"/>
  <c r="H7179" i="5"/>
  <c r="H7178" i="5"/>
  <c r="H7177" i="5"/>
  <c r="I7176" i="5"/>
  <c r="H7176" i="5"/>
  <c r="I7175" i="5"/>
  <c r="H7175" i="5"/>
  <c r="H7174" i="5"/>
  <c r="I7174" i="5" s="1"/>
  <c r="H7173" i="5"/>
  <c r="I7173" i="5" s="1"/>
  <c r="J7173" i="5" s="1"/>
  <c r="H7172" i="5"/>
  <c r="I7171" i="5"/>
  <c r="J7171" i="5" s="1"/>
  <c r="H7171" i="5"/>
  <c r="H7170" i="5"/>
  <c r="H7169" i="5"/>
  <c r="H7168" i="5"/>
  <c r="H7167" i="5"/>
  <c r="H7166" i="5"/>
  <c r="I7166" i="5" s="1"/>
  <c r="H7165" i="5"/>
  <c r="I7165" i="5" s="1"/>
  <c r="J7165" i="5" s="1"/>
  <c r="H7164" i="5"/>
  <c r="I7163" i="5"/>
  <c r="J7163" i="5" s="1"/>
  <c r="H7163" i="5"/>
  <c r="H7162" i="5"/>
  <c r="H7161" i="5"/>
  <c r="H7160" i="5"/>
  <c r="I7159" i="5"/>
  <c r="H7159" i="5"/>
  <c r="H7158" i="5"/>
  <c r="I7158" i="5" s="1"/>
  <c r="H7157" i="5"/>
  <c r="I7157" i="5" s="1"/>
  <c r="J7157" i="5" s="1"/>
  <c r="H7156" i="5"/>
  <c r="I7155" i="5"/>
  <c r="J7155" i="5" s="1"/>
  <c r="H7155" i="5"/>
  <c r="H7154" i="5"/>
  <c r="H7153" i="5"/>
  <c r="H7152" i="5"/>
  <c r="H7151" i="5"/>
  <c r="H7150" i="5"/>
  <c r="I7150" i="5" s="1"/>
  <c r="H7149" i="5"/>
  <c r="I7149" i="5" s="1"/>
  <c r="J7149" i="5" s="1"/>
  <c r="H7148" i="5"/>
  <c r="J7147" i="5"/>
  <c r="I7147" i="5"/>
  <c r="H7147" i="5"/>
  <c r="H7146" i="5"/>
  <c r="H7145" i="5"/>
  <c r="H7144" i="5"/>
  <c r="H7143" i="5"/>
  <c r="H7142" i="5"/>
  <c r="I7142" i="5" s="1"/>
  <c r="H7141" i="5"/>
  <c r="I7141" i="5" s="1"/>
  <c r="J7141" i="5" s="1"/>
  <c r="H7140" i="5"/>
  <c r="I7139" i="5"/>
  <c r="J7139" i="5" s="1"/>
  <c r="H7139" i="5"/>
  <c r="H7138" i="5"/>
  <c r="H7137" i="5"/>
  <c r="H7136" i="5"/>
  <c r="H7135" i="5"/>
  <c r="H7134" i="5"/>
  <c r="I7134" i="5" s="1"/>
  <c r="H7133" i="5"/>
  <c r="I7133" i="5" s="1"/>
  <c r="J7133" i="5" s="1"/>
  <c r="H7132" i="5"/>
  <c r="I7131" i="5"/>
  <c r="J7131" i="5" s="1"/>
  <c r="H7131" i="5"/>
  <c r="H7130" i="5"/>
  <c r="H7129" i="5"/>
  <c r="H7128" i="5"/>
  <c r="I7127" i="5"/>
  <c r="H7127" i="5"/>
  <c r="H7126" i="5"/>
  <c r="I7126" i="5" s="1"/>
  <c r="H7125" i="5"/>
  <c r="I7125" i="5" s="1"/>
  <c r="J7125" i="5" s="1"/>
  <c r="H7124" i="5"/>
  <c r="I7123" i="5"/>
  <c r="J7123" i="5" s="1"/>
  <c r="H7123" i="5"/>
  <c r="H7122" i="5"/>
  <c r="H7121" i="5"/>
  <c r="H7120" i="5"/>
  <c r="I7119" i="5"/>
  <c r="H7119" i="5"/>
  <c r="H7118" i="5"/>
  <c r="I7118" i="5" s="1"/>
  <c r="H7117" i="5"/>
  <c r="I7117" i="5" s="1"/>
  <c r="J7117" i="5" s="1"/>
  <c r="H7116" i="5"/>
  <c r="I7115" i="5"/>
  <c r="J7115" i="5" s="1"/>
  <c r="H7115" i="5"/>
  <c r="H7114" i="5"/>
  <c r="H7113" i="5"/>
  <c r="H7112" i="5"/>
  <c r="I7112" i="5" s="1"/>
  <c r="J7112" i="5" s="1"/>
  <c r="I7111" i="5"/>
  <c r="H7111" i="5"/>
  <c r="H7110" i="5"/>
  <c r="I7110" i="5" s="1"/>
  <c r="H7109" i="5"/>
  <c r="I7109" i="5" s="1"/>
  <c r="J7109" i="5" s="1"/>
  <c r="H7108" i="5"/>
  <c r="I7108" i="5" s="1"/>
  <c r="J7108" i="5" s="1"/>
  <c r="I7107" i="5"/>
  <c r="J7107" i="5" s="1"/>
  <c r="H7107" i="5"/>
  <c r="H7106" i="5"/>
  <c r="H7105" i="5"/>
  <c r="H7104" i="5"/>
  <c r="I7104" i="5" s="1"/>
  <c r="J7104" i="5" s="1"/>
  <c r="H7103" i="5"/>
  <c r="H7102" i="5"/>
  <c r="I7102" i="5" s="1"/>
  <c r="H7101" i="5"/>
  <c r="I7101" i="5" s="1"/>
  <c r="J7101" i="5" s="1"/>
  <c r="H7100" i="5"/>
  <c r="I7100" i="5" s="1"/>
  <c r="J7100" i="5" s="1"/>
  <c r="I7099" i="5"/>
  <c r="J7099" i="5" s="1"/>
  <c r="H7099" i="5"/>
  <c r="H7098" i="5"/>
  <c r="H7097" i="5"/>
  <c r="I7096" i="5"/>
  <c r="J7096" i="5" s="1"/>
  <c r="H7096" i="5"/>
  <c r="H7095" i="5"/>
  <c r="H7094" i="5"/>
  <c r="H7093" i="5"/>
  <c r="I7093" i="5" s="1"/>
  <c r="J7093" i="5" s="1"/>
  <c r="J7092" i="5"/>
  <c r="I7092" i="5"/>
  <c r="H7092" i="5"/>
  <c r="H7091" i="5"/>
  <c r="I7091" i="5" s="1"/>
  <c r="J7091" i="5" s="1"/>
  <c r="H7090" i="5"/>
  <c r="H7089" i="5"/>
  <c r="I7088" i="5"/>
  <c r="J7088" i="5" s="1"/>
  <c r="H7088" i="5"/>
  <c r="I7087" i="5"/>
  <c r="H7087" i="5"/>
  <c r="H7086" i="5"/>
  <c r="H7085" i="5"/>
  <c r="I7085" i="5" s="1"/>
  <c r="J7085" i="5" s="1"/>
  <c r="H7084" i="5"/>
  <c r="I7084" i="5" s="1"/>
  <c r="J7084" i="5" s="1"/>
  <c r="I7083" i="5"/>
  <c r="J7083" i="5" s="1"/>
  <c r="H7083" i="5"/>
  <c r="H7082" i="5"/>
  <c r="H7081" i="5"/>
  <c r="I7080" i="5"/>
  <c r="J7080" i="5" s="1"/>
  <c r="H7080" i="5"/>
  <c r="I7079" i="5"/>
  <c r="H7079" i="5"/>
  <c r="I7078" i="5"/>
  <c r="H7078" i="5"/>
  <c r="H7077" i="5"/>
  <c r="I7077" i="5" s="1"/>
  <c r="J7077" i="5" s="1"/>
  <c r="I7076" i="5"/>
  <c r="J7076" i="5" s="1"/>
  <c r="H7076" i="5"/>
  <c r="I7075" i="5"/>
  <c r="J7075" i="5" s="1"/>
  <c r="H7075" i="5"/>
  <c r="H7074" i="5"/>
  <c r="H7073" i="5"/>
  <c r="H7072" i="5"/>
  <c r="H7071" i="5"/>
  <c r="H7070" i="5"/>
  <c r="H7069" i="5"/>
  <c r="I7069" i="5" s="1"/>
  <c r="J7069" i="5" s="1"/>
  <c r="H7068" i="5"/>
  <c r="I7067" i="5"/>
  <c r="J7067" i="5" s="1"/>
  <c r="H7067" i="5"/>
  <c r="H7066" i="5"/>
  <c r="H7065" i="5"/>
  <c r="H7064" i="5"/>
  <c r="I7064" i="5" s="1"/>
  <c r="J7064" i="5" s="1"/>
  <c r="I7063" i="5"/>
  <c r="H7063" i="5"/>
  <c r="H7062" i="5"/>
  <c r="I7062" i="5" s="1"/>
  <c r="H7061" i="5"/>
  <c r="I7061" i="5" s="1"/>
  <c r="J7061" i="5" s="1"/>
  <c r="H7060" i="5"/>
  <c r="I7060" i="5" s="1"/>
  <c r="J7060" i="5" s="1"/>
  <c r="H7059" i="5"/>
  <c r="I7059" i="5" s="1"/>
  <c r="J7059" i="5" s="1"/>
  <c r="H7058" i="5"/>
  <c r="H7057" i="5"/>
  <c r="I7056" i="5"/>
  <c r="J7056" i="5" s="1"/>
  <c r="H7056" i="5"/>
  <c r="H7055" i="5"/>
  <c r="H7054" i="5"/>
  <c r="H7053" i="5"/>
  <c r="I7053" i="5" s="1"/>
  <c r="J7053" i="5" s="1"/>
  <c r="I7052" i="5"/>
  <c r="J7052" i="5" s="1"/>
  <c r="H7052" i="5"/>
  <c r="H7051" i="5"/>
  <c r="I7051" i="5" s="1"/>
  <c r="J7051" i="5" s="1"/>
  <c r="H7050" i="5"/>
  <c r="H7049" i="5"/>
  <c r="I7048" i="5"/>
  <c r="J7048" i="5" s="1"/>
  <c r="H7048" i="5"/>
  <c r="I7047" i="5"/>
  <c r="H7047" i="5"/>
  <c r="H7046" i="5"/>
  <c r="H7045" i="5"/>
  <c r="I7045" i="5" s="1"/>
  <c r="J7045" i="5" s="1"/>
  <c r="H7044" i="5"/>
  <c r="I7044" i="5" s="1"/>
  <c r="I7043" i="5"/>
  <c r="J7043" i="5" s="1"/>
  <c r="H7043" i="5"/>
  <c r="H7042" i="5"/>
  <c r="H7041" i="5"/>
  <c r="I7040" i="5"/>
  <c r="J7040" i="5" s="1"/>
  <c r="H7040" i="5"/>
  <c r="I7039" i="5"/>
  <c r="H7039" i="5"/>
  <c r="H7038" i="5"/>
  <c r="I7038" i="5" s="1"/>
  <c r="H7037" i="5"/>
  <c r="I7037" i="5" s="1"/>
  <c r="J7037" i="5" s="1"/>
  <c r="I7036" i="5"/>
  <c r="J7036" i="5" s="1"/>
  <c r="H7036" i="5"/>
  <c r="I7035" i="5"/>
  <c r="J7035" i="5" s="1"/>
  <c r="H7035" i="5"/>
  <c r="H7034" i="5"/>
  <c r="H7033" i="5"/>
  <c r="I7032" i="5"/>
  <c r="H7032" i="5"/>
  <c r="H7031" i="5"/>
  <c r="H7030" i="5"/>
  <c r="H7029" i="5"/>
  <c r="I7029" i="5" s="1"/>
  <c r="J7029" i="5" s="1"/>
  <c r="H7028" i="5"/>
  <c r="H7027" i="5"/>
  <c r="I7027" i="5" s="1"/>
  <c r="J7027" i="5" s="1"/>
  <c r="H7026" i="5"/>
  <c r="H7025" i="5"/>
  <c r="H7024" i="5"/>
  <c r="H7023" i="5"/>
  <c r="H7022" i="5"/>
  <c r="H7021" i="5"/>
  <c r="I7021" i="5" s="1"/>
  <c r="J7021" i="5" s="1"/>
  <c r="H7020" i="5"/>
  <c r="I7020" i="5" s="1"/>
  <c r="J7020" i="5" s="1"/>
  <c r="H7019" i="5"/>
  <c r="I7019" i="5" s="1"/>
  <c r="J7019" i="5" s="1"/>
  <c r="H7018" i="5"/>
  <c r="H7017" i="5"/>
  <c r="I7016" i="5"/>
  <c r="J7016" i="5" s="1"/>
  <c r="H7016" i="5"/>
  <c r="H7015" i="5"/>
  <c r="I7014" i="5"/>
  <c r="H7014" i="5"/>
  <c r="H7013" i="5"/>
  <c r="I7013" i="5" s="1"/>
  <c r="J7013" i="5" s="1"/>
  <c r="I7012" i="5"/>
  <c r="J7012" i="5" s="1"/>
  <c r="H7012" i="5"/>
  <c r="H7011" i="5"/>
  <c r="I7011" i="5" s="1"/>
  <c r="J7011" i="5" s="1"/>
  <c r="H7010" i="5"/>
  <c r="H7009" i="5"/>
  <c r="J7008" i="5"/>
  <c r="I7008" i="5"/>
  <c r="H7008" i="5"/>
  <c r="H7007" i="5"/>
  <c r="H7006" i="5"/>
  <c r="H7005" i="5"/>
  <c r="I7005" i="5" s="1"/>
  <c r="J7005" i="5" s="1"/>
  <c r="I7004" i="5"/>
  <c r="J7004" i="5" s="1"/>
  <c r="H7004" i="5"/>
  <c r="I7003" i="5"/>
  <c r="J7003" i="5" s="1"/>
  <c r="H7003" i="5"/>
  <c r="H7002" i="5"/>
  <c r="H7001" i="5"/>
  <c r="H7000" i="5"/>
  <c r="I6999" i="5"/>
  <c r="H6999" i="5"/>
  <c r="H6998" i="5"/>
  <c r="I6998" i="5" s="1"/>
  <c r="H6997" i="5"/>
  <c r="I6997" i="5" s="1"/>
  <c r="J6997" i="5" s="1"/>
  <c r="H6996" i="5"/>
  <c r="H6995" i="5"/>
  <c r="H6994" i="5"/>
  <c r="H6993" i="5"/>
  <c r="H6992" i="5"/>
  <c r="H6991" i="5"/>
  <c r="H6990" i="5"/>
  <c r="H6989" i="5"/>
  <c r="I6989" i="5" s="1"/>
  <c r="J6989" i="5" s="1"/>
  <c r="H6988" i="5"/>
  <c r="H6987" i="5"/>
  <c r="I6987" i="5" s="1"/>
  <c r="H6986" i="5"/>
  <c r="H6985" i="5"/>
  <c r="H6984" i="5"/>
  <c r="I6984" i="5" s="1"/>
  <c r="J6984" i="5" s="1"/>
  <c r="H6983" i="5"/>
  <c r="I6982" i="5"/>
  <c r="H6982" i="5"/>
  <c r="H6981" i="5"/>
  <c r="I6981" i="5" s="1"/>
  <c r="H6980" i="5"/>
  <c r="H6979" i="5"/>
  <c r="I6979" i="5" s="1"/>
  <c r="J6979" i="5" s="1"/>
  <c r="H6978" i="5"/>
  <c r="I6978" i="5" s="1"/>
  <c r="J6978" i="5" s="1"/>
  <c r="H6977" i="5"/>
  <c r="I6976" i="5"/>
  <c r="J6976" i="5" s="1"/>
  <c r="H6976" i="5"/>
  <c r="H6975" i="5"/>
  <c r="H6974" i="5"/>
  <c r="I6974" i="5" s="1"/>
  <c r="I6973" i="5"/>
  <c r="H6973" i="5"/>
  <c r="H6972" i="5"/>
  <c r="I6971" i="5"/>
  <c r="J6971" i="5" s="1"/>
  <c r="H6971" i="5"/>
  <c r="H6970" i="5"/>
  <c r="I6970" i="5" s="1"/>
  <c r="J6970" i="5" s="1"/>
  <c r="H6969" i="5"/>
  <c r="H6968" i="5"/>
  <c r="I6968" i="5" s="1"/>
  <c r="J6968" i="5" s="1"/>
  <c r="H6967" i="5"/>
  <c r="H6966" i="5"/>
  <c r="H6965" i="5"/>
  <c r="H6964" i="5"/>
  <c r="H6963" i="5"/>
  <c r="I6963" i="5" s="1"/>
  <c r="J6963" i="5" s="1"/>
  <c r="H6962" i="5"/>
  <c r="I6962" i="5" s="1"/>
  <c r="J6962" i="5" s="1"/>
  <c r="H6961" i="5"/>
  <c r="H6960" i="5"/>
  <c r="H6959" i="5"/>
  <c r="H6958" i="5"/>
  <c r="I6958" i="5" s="1"/>
  <c r="I6957" i="5"/>
  <c r="J6957" i="5" s="1"/>
  <c r="H6957" i="5"/>
  <c r="H6956" i="5"/>
  <c r="H6955" i="5"/>
  <c r="I6955" i="5" s="1"/>
  <c r="J6955" i="5" s="1"/>
  <c r="H6954" i="5"/>
  <c r="I6954" i="5" s="1"/>
  <c r="J6954" i="5" s="1"/>
  <c r="H6953" i="5"/>
  <c r="I6952" i="5"/>
  <c r="J6952" i="5" s="1"/>
  <c r="H6952" i="5"/>
  <c r="H6951" i="5"/>
  <c r="H6950" i="5"/>
  <c r="I6949" i="5"/>
  <c r="J6949" i="5" s="1"/>
  <c r="H6949" i="5"/>
  <c r="H6948" i="5"/>
  <c r="H6947" i="5"/>
  <c r="I6947" i="5" s="1"/>
  <c r="J6947" i="5" s="1"/>
  <c r="H6946" i="5"/>
  <c r="I6946" i="5" s="1"/>
  <c r="J6946" i="5" s="1"/>
  <c r="H6945" i="5"/>
  <c r="I6944" i="5"/>
  <c r="J6944" i="5" s="1"/>
  <c r="H6944" i="5"/>
  <c r="H6943" i="5"/>
  <c r="H6942" i="5"/>
  <c r="H6941" i="5"/>
  <c r="H6940" i="5"/>
  <c r="H6939" i="5"/>
  <c r="I6939" i="5" s="1"/>
  <c r="J6939" i="5" s="1"/>
  <c r="H6938" i="5"/>
  <c r="I6938" i="5" s="1"/>
  <c r="J6938" i="5" s="1"/>
  <c r="H6937" i="5"/>
  <c r="H6936" i="5"/>
  <c r="H6935" i="5"/>
  <c r="H6934" i="5"/>
  <c r="I6934" i="5" s="1"/>
  <c r="H6933" i="5"/>
  <c r="I6933" i="5" s="1"/>
  <c r="J6933" i="5" s="1"/>
  <c r="H6932" i="5"/>
  <c r="I6931" i="5"/>
  <c r="J6931" i="5" s="1"/>
  <c r="H6931" i="5"/>
  <c r="H6930" i="5"/>
  <c r="I6930" i="5" s="1"/>
  <c r="J6930" i="5" s="1"/>
  <c r="H6929" i="5"/>
  <c r="H6928" i="5"/>
  <c r="I6928" i="5" s="1"/>
  <c r="J6928" i="5" s="1"/>
  <c r="H6927" i="5"/>
  <c r="H6926" i="5"/>
  <c r="I6925" i="5"/>
  <c r="J6925" i="5" s="1"/>
  <c r="H6925" i="5"/>
  <c r="H6924" i="5"/>
  <c r="I6923" i="5"/>
  <c r="H6923" i="5"/>
  <c r="H6922" i="5"/>
  <c r="I6922" i="5" s="1"/>
  <c r="J6922" i="5" s="1"/>
  <c r="H6921" i="5"/>
  <c r="I6920" i="5"/>
  <c r="J6920" i="5" s="1"/>
  <c r="H6920" i="5"/>
  <c r="H6919" i="5"/>
  <c r="H6918" i="5"/>
  <c r="H6917" i="5"/>
  <c r="H6916" i="5"/>
  <c r="I6915" i="5"/>
  <c r="J6915" i="5" s="1"/>
  <c r="H6915" i="5"/>
  <c r="H6914" i="5"/>
  <c r="I6914" i="5" s="1"/>
  <c r="J6914" i="5" s="1"/>
  <c r="H6913" i="5"/>
  <c r="I6912" i="5"/>
  <c r="H6912" i="5"/>
  <c r="H6911" i="5"/>
  <c r="I6910" i="5"/>
  <c r="H6910" i="5"/>
  <c r="H6909" i="5"/>
  <c r="I6909" i="5" s="1"/>
  <c r="J6909" i="5" s="1"/>
  <c r="H6908" i="5"/>
  <c r="I6907" i="5"/>
  <c r="J6907" i="5" s="1"/>
  <c r="H6907" i="5"/>
  <c r="H6906" i="5"/>
  <c r="I6906" i="5" s="1"/>
  <c r="J6906" i="5" s="1"/>
  <c r="H6905" i="5"/>
  <c r="H6904" i="5"/>
  <c r="H6903" i="5"/>
  <c r="H6902" i="5"/>
  <c r="J6901" i="5"/>
  <c r="I6901" i="5"/>
  <c r="H6901" i="5"/>
  <c r="H6900" i="5"/>
  <c r="H6899" i="5"/>
  <c r="I6899" i="5" s="1"/>
  <c r="J6899" i="5" s="1"/>
  <c r="H6898" i="5"/>
  <c r="I6898" i="5" s="1"/>
  <c r="J6898" i="5" s="1"/>
  <c r="H6897" i="5"/>
  <c r="I6896" i="5"/>
  <c r="J6896" i="5" s="1"/>
  <c r="H6896" i="5"/>
  <c r="H6895" i="5"/>
  <c r="H6894" i="5"/>
  <c r="I6894" i="5" s="1"/>
  <c r="H6893" i="5"/>
  <c r="H6892" i="5"/>
  <c r="H6891" i="5"/>
  <c r="I6891" i="5" s="1"/>
  <c r="J6891" i="5" s="1"/>
  <c r="H6890" i="5"/>
  <c r="I6890" i="5" s="1"/>
  <c r="J6890" i="5" s="1"/>
  <c r="H6889" i="5"/>
  <c r="H6888" i="5"/>
  <c r="I6888" i="5" s="1"/>
  <c r="J6888" i="5" s="1"/>
  <c r="H6887" i="5"/>
  <c r="H6886" i="5"/>
  <c r="H6885" i="5"/>
  <c r="H6884" i="5"/>
  <c r="I6883" i="5"/>
  <c r="J6883" i="5" s="1"/>
  <c r="H6883" i="5"/>
  <c r="H6882" i="5"/>
  <c r="I6882" i="5" s="1"/>
  <c r="J6882" i="5" s="1"/>
  <c r="H6881" i="5"/>
  <c r="I6880" i="5"/>
  <c r="H6880" i="5"/>
  <c r="H6879" i="5"/>
  <c r="H6878" i="5"/>
  <c r="I6877" i="5"/>
  <c r="J6877" i="5" s="1"/>
  <c r="H6877" i="5"/>
  <c r="H6876" i="5"/>
  <c r="I6875" i="5"/>
  <c r="J6875" i="5" s="1"/>
  <c r="H6875" i="5"/>
  <c r="H6874" i="5"/>
  <c r="I6874" i="5" s="1"/>
  <c r="J6874" i="5" s="1"/>
  <c r="H6873" i="5"/>
  <c r="I6872" i="5"/>
  <c r="J6872" i="5" s="1"/>
  <c r="H6872" i="5"/>
  <c r="H6871" i="5"/>
  <c r="I6870" i="5"/>
  <c r="H6870" i="5"/>
  <c r="I6869" i="5"/>
  <c r="J6869" i="5" s="1"/>
  <c r="H6869" i="5"/>
  <c r="H6868" i="5"/>
  <c r="H6867" i="5"/>
  <c r="I6867" i="5" s="1"/>
  <c r="J6867" i="5" s="1"/>
  <c r="H6866" i="5"/>
  <c r="I6866" i="5" s="1"/>
  <c r="J6866" i="5" s="1"/>
  <c r="H6865" i="5"/>
  <c r="I6864" i="5"/>
  <c r="J6864" i="5" s="1"/>
  <c r="H6864" i="5"/>
  <c r="H6863" i="5"/>
  <c r="H6862" i="5"/>
  <c r="H6861" i="5"/>
  <c r="H6860" i="5"/>
  <c r="H6859" i="5"/>
  <c r="I6859" i="5" s="1"/>
  <c r="J6859" i="5" s="1"/>
  <c r="H6858" i="5"/>
  <c r="I6858" i="5" s="1"/>
  <c r="J6858" i="5" s="1"/>
  <c r="H6857" i="5"/>
  <c r="H6856" i="5"/>
  <c r="H6855" i="5"/>
  <c r="H6854" i="5"/>
  <c r="I6853" i="5"/>
  <c r="J6853" i="5" s="1"/>
  <c r="H6853" i="5"/>
  <c r="H6852" i="5"/>
  <c r="H6851" i="5"/>
  <c r="I6851" i="5" s="1"/>
  <c r="J6851" i="5" s="1"/>
  <c r="H6850" i="5"/>
  <c r="I6850" i="5" s="1"/>
  <c r="J6850" i="5" s="1"/>
  <c r="H6849" i="5"/>
  <c r="I6848" i="5"/>
  <c r="J6848" i="5" s="1"/>
  <c r="H6848" i="5"/>
  <c r="H6847" i="5"/>
  <c r="I6846" i="5"/>
  <c r="H6846" i="5"/>
  <c r="H6845" i="5"/>
  <c r="I6845" i="5" s="1"/>
  <c r="J6845" i="5" s="1"/>
  <c r="H6844" i="5"/>
  <c r="I6843" i="5"/>
  <c r="H6843" i="5"/>
  <c r="H6842" i="5"/>
  <c r="I6842" i="5" s="1"/>
  <c r="J6842" i="5" s="1"/>
  <c r="H6841" i="5"/>
  <c r="H6840" i="5"/>
  <c r="H6839" i="5"/>
  <c r="H6838" i="5"/>
  <c r="I6837" i="5"/>
  <c r="J6837" i="5" s="1"/>
  <c r="H6837" i="5"/>
  <c r="H6836" i="5"/>
  <c r="I6835" i="5"/>
  <c r="J6835" i="5" s="1"/>
  <c r="H6835" i="5"/>
  <c r="H6834" i="5"/>
  <c r="I6834" i="5" s="1"/>
  <c r="J6834" i="5" s="1"/>
  <c r="H6833" i="5"/>
  <c r="I6832" i="5"/>
  <c r="J6832" i="5" s="1"/>
  <c r="H6832" i="5"/>
  <c r="H6831" i="5"/>
  <c r="I6830" i="5"/>
  <c r="H6830" i="5"/>
  <c r="I6829" i="5"/>
  <c r="J6829" i="5" s="1"/>
  <c r="H6829" i="5"/>
  <c r="H6828" i="5"/>
  <c r="I6827" i="5"/>
  <c r="J6827" i="5" s="1"/>
  <c r="H6827" i="5"/>
  <c r="H6826" i="5"/>
  <c r="I6826" i="5" s="1"/>
  <c r="J6826" i="5" s="1"/>
  <c r="H6825" i="5"/>
  <c r="I6824" i="5"/>
  <c r="J6824" i="5" s="1"/>
  <c r="H6824" i="5"/>
  <c r="H6823" i="5"/>
  <c r="H6822" i="5"/>
  <c r="I6821" i="5"/>
  <c r="H6821" i="5"/>
  <c r="H6820" i="5"/>
  <c r="H6819" i="5"/>
  <c r="I6819" i="5" s="1"/>
  <c r="J6819" i="5" s="1"/>
  <c r="H6818" i="5"/>
  <c r="I6818" i="5" s="1"/>
  <c r="J6818" i="5" s="1"/>
  <c r="H6817" i="5"/>
  <c r="H6816" i="5"/>
  <c r="H6815" i="5"/>
  <c r="H6814" i="5"/>
  <c r="I6813" i="5"/>
  <c r="J6813" i="5" s="1"/>
  <c r="H6813" i="5"/>
  <c r="H6812" i="5"/>
  <c r="H6811" i="5"/>
  <c r="I6811" i="5" s="1"/>
  <c r="J6811" i="5" s="1"/>
  <c r="H6810" i="5"/>
  <c r="I6810" i="5" s="1"/>
  <c r="J6810" i="5" s="1"/>
  <c r="H6809" i="5"/>
  <c r="I6808" i="5"/>
  <c r="J6808" i="5" s="1"/>
  <c r="H6808" i="5"/>
  <c r="H6807" i="5"/>
  <c r="H6806" i="5"/>
  <c r="I6806" i="5" s="1"/>
  <c r="H6805" i="5"/>
  <c r="I6805" i="5" s="1"/>
  <c r="J6805" i="5" s="1"/>
  <c r="H6804" i="5"/>
  <c r="H6803" i="5"/>
  <c r="I6803" i="5" s="1"/>
  <c r="J6803" i="5" s="1"/>
  <c r="H6802" i="5"/>
  <c r="I6802" i="5" s="1"/>
  <c r="J6802" i="5" s="1"/>
  <c r="H6801" i="5"/>
  <c r="H6800" i="5"/>
  <c r="I6800" i="5" s="1"/>
  <c r="J6800" i="5" s="1"/>
  <c r="H6799" i="5"/>
  <c r="H6798" i="5"/>
  <c r="H6797" i="5"/>
  <c r="I6797" i="5" s="1"/>
  <c r="J6797" i="5" s="1"/>
  <c r="H6796" i="5"/>
  <c r="I6795" i="5"/>
  <c r="J6795" i="5" s="1"/>
  <c r="H6795" i="5"/>
  <c r="H6794" i="5"/>
  <c r="I6794" i="5" s="1"/>
  <c r="J6794" i="5" s="1"/>
  <c r="H6793" i="5"/>
  <c r="I6792" i="5"/>
  <c r="H6792" i="5"/>
  <c r="H6791" i="5"/>
  <c r="H6790" i="5"/>
  <c r="H6789" i="5"/>
  <c r="H6788" i="5"/>
  <c r="H6787" i="5"/>
  <c r="I6787" i="5" s="1"/>
  <c r="J6787" i="5" s="1"/>
  <c r="H6786" i="5"/>
  <c r="I6786" i="5" s="1"/>
  <c r="J6786" i="5" s="1"/>
  <c r="H6785" i="5"/>
  <c r="H6784" i="5"/>
  <c r="H6783" i="5"/>
  <c r="H6782" i="5"/>
  <c r="I6782" i="5" s="1"/>
  <c r="I6781" i="5"/>
  <c r="J6781" i="5" s="1"/>
  <c r="H6781" i="5"/>
  <c r="H6780" i="5"/>
  <c r="J6779" i="5"/>
  <c r="H6779" i="5"/>
  <c r="I6779" i="5" s="1"/>
  <c r="H6778" i="5"/>
  <c r="I6778" i="5" s="1"/>
  <c r="J6778" i="5" s="1"/>
  <c r="H6777" i="5"/>
  <c r="I6776" i="5"/>
  <c r="J6776" i="5" s="1"/>
  <c r="H6776" i="5"/>
  <c r="H6775" i="5"/>
  <c r="H6774" i="5"/>
  <c r="I6773" i="5"/>
  <c r="J6773" i="5" s="1"/>
  <c r="H6773" i="5"/>
  <c r="H6772" i="5"/>
  <c r="I6771" i="5"/>
  <c r="J6771" i="5" s="1"/>
  <c r="H6771" i="5"/>
  <c r="H6770" i="5"/>
  <c r="I6770" i="5" s="1"/>
  <c r="J6770" i="5" s="1"/>
  <c r="H6769" i="5"/>
  <c r="I6768" i="5"/>
  <c r="J6768" i="5" s="1"/>
  <c r="H6768" i="5"/>
  <c r="H6767" i="5"/>
  <c r="I6766" i="5"/>
  <c r="H6766" i="5"/>
  <c r="H6765" i="5"/>
  <c r="I6765" i="5" s="1"/>
  <c r="J6765" i="5" s="1"/>
  <c r="H6764" i="5"/>
  <c r="H6763" i="5"/>
  <c r="I6763" i="5" s="1"/>
  <c r="J6763" i="5" s="1"/>
  <c r="H6762" i="5"/>
  <c r="I6762" i="5" s="1"/>
  <c r="J6762" i="5" s="1"/>
  <c r="H6761" i="5"/>
  <c r="H6760" i="5"/>
  <c r="I6760" i="5" s="1"/>
  <c r="H6759" i="5"/>
  <c r="H6758" i="5"/>
  <c r="I6757" i="5"/>
  <c r="J6757" i="5" s="1"/>
  <c r="H6757" i="5"/>
  <c r="H6756" i="5"/>
  <c r="H6755" i="5"/>
  <c r="H6754" i="5"/>
  <c r="I6754" i="5" s="1"/>
  <c r="J6754" i="5" s="1"/>
  <c r="H6753" i="5"/>
  <c r="H6752" i="5"/>
  <c r="H6751" i="5"/>
  <c r="H6750" i="5"/>
  <c r="H6749" i="5"/>
  <c r="I6749" i="5" s="1"/>
  <c r="J6749" i="5" s="1"/>
  <c r="H6748" i="5"/>
  <c r="H6747" i="5"/>
  <c r="I6747" i="5" s="1"/>
  <c r="J6747" i="5" s="1"/>
  <c r="H6746" i="5"/>
  <c r="I6746" i="5" s="1"/>
  <c r="J6746" i="5" s="1"/>
  <c r="H6745" i="5"/>
  <c r="H6744" i="5"/>
  <c r="I6744" i="5" s="1"/>
  <c r="J6744" i="5" s="1"/>
  <c r="H6743" i="5"/>
  <c r="H6742" i="5"/>
  <c r="I6742" i="5" s="1"/>
  <c r="H6741" i="5"/>
  <c r="H6740" i="5"/>
  <c r="I6739" i="5"/>
  <c r="J6739" i="5" s="1"/>
  <c r="H6739" i="5"/>
  <c r="H6738" i="5"/>
  <c r="I6738" i="5" s="1"/>
  <c r="J6738" i="5" s="1"/>
  <c r="H6737" i="5"/>
  <c r="H6736" i="5"/>
  <c r="H6735" i="5"/>
  <c r="H6734" i="5"/>
  <c r="H6733" i="5"/>
  <c r="H6732" i="5"/>
  <c r="I6731" i="5"/>
  <c r="J6731" i="5" s="1"/>
  <c r="H6731" i="5"/>
  <c r="H6730" i="5"/>
  <c r="I6730" i="5" s="1"/>
  <c r="J6730" i="5" s="1"/>
  <c r="H6729" i="5"/>
  <c r="I6728" i="5"/>
  <c r="H6728" i="5"/>
  <c r="H6727" i="5"/>
  <c r="H6726" i="5"/>
  <c r="I6725" i="5"/>
  <c r="J6725" i="5" s="1"/>
  <c r="H6725" i="5"/>
  <c r="H6724" i="5"/>
  <c r="I6723" i="5"/>
  <c r="J6723" i="5" s="1"/>
  <c r="H6723" i="5"/>
  <c r="H6722" i="5"/>
  <c r="I6722" i="5" s="1"/>
  <c r="J6722" i="5" s="1"/>
  <c r="H6721" i="5"/>
  <c r="I6720" i="5"/>
  <c r="J6720" i="5" s="1"/>
  <c r="H6720" i="5"/>
  <c r="H6719" i="5"/>
  <c r="I6718" i="5"/>
  <c r="H6718" i="5"/>
  <c r="I6717" i="5"/>
  <c r="J6717" i="5" s="1"/>
  <c r="H6717" i="5"/>
  <c r="H6716" i="5"/>
  <c r="H6715" i="5"/>
  <c r="H6714" i="5"/>
  <c r="H6713" i="5"/>
  <c r="I6712" i="5"/>
  <c r="J6712" i="5" s="1"/>
  <c r="H6712" i="5"/>
  <c r="H6711" i="5"/>
  <c r="H6710" i="5"/>
  <c r="I6709" i="5"/>
  <c r="J6709" i="5" s="1"/>
  <c r="H6709" i="5"/>
  <c r="H6708" i="5"/>
  <c r="I6707" i="5"/>
  <c r="J6707" i="5" s="1"/>
  <c r="H6707" i="5"/>
  <c r="H6706" i="5"/>
  <c r="H6705" i="5"/>
  <c r="I6704" i="5"/>
  <c r="J6704" i="5" s="1"/>
  <c r="H6704" i="5"/>
  <c r="H6703" i="5"/>
  <c r="H6702" i="5"/>
  <c r="I6701" i="5"/>
  <c r="H6701" i="5"/>
  <c r="H6700" i="5"/>
  <c r="H6699" i="5"/>
  <c r="H6698" i="5"/>
  <c r="H6697" i="5"/>
  <c r="H6696" i="5"/>
  <c r="I6696" i="5" s="1"/>
  <c r="J6696" i="5" s="1"/>
  <c r="H6695" i="5"/>
  <c r="I6694" i="5"/>
  <c r="H6694" i="5"/>
  <c r="I6693" i="5"/>
  <c r="H6693" i="5"/>
  <c r="H6692" i="5"/>
  <c r="H6691" i="5"/>
  <c r="I6690" i="5"/>
  <c r="J6690" i="5" s="1"/>
  <c r="H6690" i="5"/>
  <c r="H6689" i="5"/>
  <c r="H6688" i="5"/>
  <c r="I6688" i="5" s="1"/>
  <c r="J6688" i="5" s="1"/>
  <c r="H6687" i="5"/>
  <c r="H6686" i="5"/>
  <c r="I6685" i="5"/>
  <c r="J6685" i="5" s="1"/>
  <c r="H6685" i="5"/>
  <c r="H6684" i="5"/>
  <c r="H6683" i="5"/>
  <c r="H6682" i="5"/>
  <c r="I6682" i="5" s="1"/>
  <c r="J6682" i="5" s="1"/>
  <c r="H6681" i="5"/>
  <c r="H6680" i="5"/>
  <c r="I6680" i="5" s="1"/>
  <c r="J6680" i="5" s="1"/>
  <c r="H6679" i="5"/>
  <c r="H6678" i="5"/>
  <c r="H6677" i="5"/>
  <c r="I6677" i="5" s="1"/>
  <c r="J6677" i="5" s="1"/>
  <c r="H6676" i="5"/>
  <c r="H6675" i="5"/>
  <c r="J6674" i="5"/>
  <c r="H6674" i="5"/>
  <c r="I6674" i="5" s="1"/>
  <c r="H6673" i="5"/>
  <c r="H6672" i="5"/>
  <c r="I6672" i="5" s="1"/>
  <c r="J6672" i="5" s="1"/>
  <c r="H6671" i="5"/>
  <c r="H6670" i="5"/>
  <c r="I6670" i="5" s="1"/>
  <c r="H6669" i="5"/>
  <c r="H6668" i="5"/>
  <c r="H6667" i="5"/>
  <c r="H6666" i="5"/>
  <c r="H6665" i="5"/>
  <c r="H6664" i="5"/>
  <c r="I6664" i="5" s="1"/>
  <c r="J6664" i="5" s="1"/>
  <c r="H6663" i="5"/>
  <c r="H6662" i="5"/>
  <c r="H6661" i="5"/>
  <c r="H6660" i="5"/>
  <c r="H6659" i="5"/>
  <c r="H6658" i="5"/>
  <c r="I6658" i="5" s="1"/>
  <c r="J6658" i="5" s="1"/>
  <c r="I6657" i="5"/>
  <c r="H6657" i="5"/>
  <c r="I6656" i="5"/>
  <c r="H6656" i="5"/>
  <c r="H6655" i="5"/>
  <c r="H6654" i="5"/>
  <c r="I6653" i="5"/>
  <c r="J6653" i="5" s="1"/>
  <c r="H6653" i="5"/>
  <c r="H6652" i="5"/>
  <c r="H6651" i="5"/>
  <c r="H6650" i="5"/>
  <c r="I6650" i="5" s="1"/>
  <c r="J6650" i="5" s="1"/>
  <c r="H6649" i="5"/>
  <c r="H6648" i="5"/>
  <c r="I6648" i="5" s="1"/>
  <c r="J6648" i="5" s="1"/>
  <c r="H6647" i="5"/>
  <c r="H6646" i="5"/>
  <c r="I6645" i="5"/>
  <c r="H6645" i="5"/>
  <c r="H6644" i="5"/>
  <c r="H6643" i="5"/>
  <c r="H6642" i="5"/>
  <c r="I6642" i="5" s="1"/>
  <c r="J6642" i="5" s="1"/>
  <c r="H6641" i="5"/>
  <c r="I6641" i="5" s="1"/>
  <c r="H6640" i="5"/>
  <c r="I6640" i="5" s="1"/>
  <c r="J6640" i="5" s="1"/>
  <c r="H6639" i="5"/>
  <c r="H6638" i="5"/>
  <c r="I6637" i="5"/>
  <c r="J6637" i="5" s="1"/>
  <c r="H6637" i="5"/>
  <c r="H6636" i="5"/>
  <c r="H6635" i="5"/>
  <c r="H6634" i="5"/>
  <c r="I6634" i="5" s="1"/>
  <c r="J6634" i="5" s="1"/>
  <c r="H6633" i="5"/>
  <c r="I6633" i="5" s="1"/>
  <c r="H6632" i="5"/>
  <c r="H6631" i="5"/>
  <c r="H6630" i="5"/>
  <c r="H6629" i="5"/>
  <c r="I6629" i="5" s="1"/>
  <c r="J6629" i="5" s="1"/>
  <c r="H6628" i="5"/>
  <c r="H6627" i="5"/>
  <c r="H6626" i="5"/>
  <c r="I6626" i="5" s="1"/>
  <c r="J6626" i="5" s="1"/>
  <c r="H6625" i="5"/>
  <c r="H6624" i="5"/>
  <c r="I6624" i="5" s="1"/>
  <c r="J6624" i="5" s="1"/>
  <c r="H6623" i="5"/>
  <c r="I6622" i="5"/>
  <c r="J6622" i="5" s="1"/>
  <c r="H6622" i="5"/>
  <c r="H6621" i="5"/>
  <c r="H6620" i="5"/>
  <c r="H6619" i="5"/>
  <c r="I6619" i="5" s="1"/>
  <c r="H6618" i="5"/>
  <c r="I6618" i="5" s="1"/>
  <c r="J6618" i="5" s="1"/>
  <c r="H6617" i="5"/>
  <c r="I6617" i="5" s="1"/>
  <c r="H6616" i="5"/>
  <c r="I6616" i="5" s="1"/>
  <c r="J6616" i="5" s="1"/>
  <c r="H6615" i="5"/>
  <c r="H6614" i="5"/>
  <c r="I6614" i="5" s="1"/>
  <c r="H6613" i="5"/>
  <c r="H6612" i="5"/>
  <c r="I6611" i="5"/>
  <c r="J6611" i="5" s="1"/>
  <c r="H6611" i="5"/>
  <c r="H6610" i="5"/>
  <c r="I6610" i="5" s="1"/>
  <c r="J6610" i="5" s="1"/>
  <c r="H6609" i="5"/>
  <c r="I6608" i="5"/>
  <c r="H6608" i="5"/>
  <c r="J6608" i="5" s="1"/>
  <c r="H6607" i="5"/>
  <c r="I6606" i="5"/>
  <c r="H6606" i="5"/>
  <c r="I6605" i="5"/>
  <c r="J6605" i="5" s="1"/>
  <c r="H6605" i="5"/>
  <c r="H6604" i="5"/>
  <c r="H6603" i="5"/>
  <c r="I6603" i="5" s="1"/>
  <c r="J6603" i="5" s="1"/>
  <c r="H6602" i="5"/>
  <c r="I6602" i="5" s="1"/>
  <c r="J6602" i="5" s="1"/>
  <c r="H6601" i="5"/>
  <c r="H6600" i="5"/>
  <c r="I6600" i="5" s="1"/>
  <c r="J6600" i="5" s="1"/>
  <c r="H6599" i="5"/>
  <c r="H6598" i="5"/>
  <c r="H6597" i="5"/>
  <c r="I6597" i="5" s="1"/>
  <c r="H6596" i="5"/>
  <c r="H6595" i="5"/>
  <c r="H6594" i="5"/>
  <c r="I6594" i="5" s="1"/>
  <c r="J6594" i="5" s="1"/>
  <c r="H6593" i="5"/>
  <c r="I6593" i="5" s="1"/>
  <c r="H6592" i="5"/>
  <c r="H6591" i="5"/>
  <c r="H6590" i="5"/>
  <c r="H6589" i="5"/>
  <c r="H6588" i="5"/>
  <c r="H6587" i="5"/>
  <c r="H6586" i="5"/>
  <c r="I6586" i="5" s="1"/>
  <c r="J6586" i="5" s="1"/>
  <c r="H6585" i="5"/>
  <c r="J6584" i="5"/>
  <c r="I6584" i="5"/>
  <c r="H6584" i="5"/>
  <c r="H6583" i="5"/>
  <c r="H6582" i="5"/>
  <c r="H6581" i="5"/>
  <c r="I6581" i="5" s="1"/>
  <c r="J6581" i="5" s="1"/>
  <c r="H6580" i="5"/>
  <c r="H6579" i="5"/>
  <c r="H6578" i="5"/>
  <c r="I6578" i="5" s="1"/>
  <c r="J6578" i="5" s="1"/>
  <c r="H6577" i="5"/>
  <c r="I6577" i="5" s="1"/>
  <c r="I6576" i="5"/>
  <c r="J6576" i="5" s="1"/>
  <c r="H6576" i="5"/>
  <c r="H6575" i="5"/>
  <c r="H6574" i="5"/>
  <c r="I6573" i="5"/>
  <c r="H6573" i="5"/>
  <c r="H6572" i="5"/>
  <c r="I6571" i="5"/>
  <c r="H6571" i="5"/>
  <c r="H6570" i="5"/>
  <c r="I6570" i="5" s="1"/>
  <c r="J6570" i="5" s="1"/>
  <c r="H6569" i="5"/>
  <c r="H6568" i="5"/>
  <c r="H6567" i="5"/>
  <c r="H6566" i="5"/>
  <c r="I6566" i="5" s="1"/>
  <c r="J6566" i="5" s="1"/>
  <c r="I6565" i="5"/>
  <c r="J6565" i="5" s="1"/>
  <c r="H6565" i="5"/>
  <c r="H6564" i="5"/>
  <c r="I6563" i="5"/>
  <c r="H6563" i="5"/>
  <c r="H6562" i="5"/>
  <c r="I6562" i="5" s="1"/>
  <c r="J6562" i="5" s="1"/>
  <c r="H6561" i="5"/>
  <c r="H6560" i="5"/>
  <c r="H6559" i="5"/>
  <c r="I6558" i="5"/>
  <c r="H6558" i="5"/>
  <c r="I6557" i="5"/>
  <c r="J6557" i="5" s="1"/>
  <c r="H6557" i="5"/>
  <c r="H6556" i="5"/>
  <c r="J6555" i="5"/>
  <c r="H6555" i="5"/>
  <c r="I6555" i="5" s="1"/>
  <c r="H6554" i="5"/>
  <c r="I6554" i="5" s="1"/>
  <c r="J6554" i="5" s="1"/>
  <c r="I6553" i="5"/>
  <c r="H6553" i="5"/>
  <c r="H6552" i="5"/>
  <c r="I6552" i="5" s="1"/>
  <c r="J6552" i="5" s="1"/>
  <c r="H6551" i="5"/>
  <c r="H6550" i="5"/>
  <c r="I6549" i="5"/>
  <c r="J6549" i="5" s="1"/>
  <c r="H6549" i="5"/>
  <c r="H6548" i="5"/>
  <c r="H6547" i="5"/>
  <c r="I6546" i="5"/>
  <c r="H6546" i="5"/>
  <c r="H6545" i="5"/>
  <c r="I6545" i="5" s="1"/>
  <c r="H6544" i="5"/>
  <c r="H6543" i="5"/>
  <c r="I6542" i="5"/>
  <c r="H6542" i="5"/>
  <c r="H6541" i="5"/>
  <c r="I6541" i="5" s="1"/>
  <c r="J6541" i="5" s="1"/>
  <c r="H6540" i="5"/>
  <c r="H6539" i="5"/>
  <c r="H6538" i="5"/>
  <c r="H6537" i="5"/>
  <c r="H6536" i="5"/>
  <c r="H6535" i="5"/>
  <c r="H6534" i="5"/>
  <c r="I6533" i="5"/>
  <c r="J6533" i="5" s="1"/>
  <c r="H6533" i="5"/>
  <c r="H6532" i="5"/>
  <c r="H6531" i="5"/>
  <c r="I6531" i="5" s="1"/>
  <c r="J6531" i="5" s="1"/>
  <c r="H6530" i="5"/>
  <c r="I6530" i="5" s="1"/>
  <c r="J6530" i="5" s="1"/>
  <c r="I6529" i="5"/>
  <c r="H6529" i="5"/>
  <c r="I6528" i="5"/>
  <c r="J6528" i="5" s="1"/>
  <c r="H6528" i="5"/>
  <c r="H6527" i="5"/>
  <c r="H6526" i="5"/>
  <c r="H6525" i="5"/>
  <c r="I6525" i="5" s="1"/>
  <c r="J6525" i="5" s="1"/>
  <c r="H6524" i="5"/>
  <c r="H6523" i="5"/>
  <c r="H6522" i="5"/>
  <c r="I6522" i="5" s="1"/>
  <c r="J6522" i="5" s="1"/>
  <c r="H6521" i="5"/>
  <c r="I6520" i="5"/>
  <c r="H6520" i="5"/>
  <c r="H6519" i="5"/>
  <c r="H6518" i="5"/>
  <c r="I6517" i="5"/>
  <c r="J6517" i="5" s="1"/>
  <c r="H6517" i="5"/>
  <c r="H6516" i="5"/>
  <c r="I6515" i="5"/>
  <c r="H6515" i="5"/>
  <c r="H6514" i="5"/>
  <c r="I6514" i="5" s="1"/>
  <c r="J6514" i="5" s="1"/>
  <c r="H6513" i="5"/>
  <c r="H6512" i="5"/>
  <c r="H6511" i="5"/>
  <c r="H6510" i="5"/>
  <c r="H6509" i="5"/>
  <c r="H6508" i="5"/>
  <c r="H6507" i="5"/>
  <c r="H6506" i="5"/>
  <c r="I6506" i="5" s="1"/>
  <c r="J6506" i="5" s="1"/>
  <c r="H6505" i="5"/>
  <c r="H6504" i="5"/>
  <c r="H6503" i="5"/>
  <c r="H6502" i="5"/>
  <c r="H6501" i="5"/>
  <c r="I6501" i="5" s="1"/>
  <c r="J6501" i="5" s="1"/>
  <c r="H6500" i="5"/>
  <c r="H6499" i="5"/>
  <c r="H6498" i="5"/>
  <c r="I6498" i="5" s="1"/>
  <c r="J6498" i="5" s="1"/>
  <c r="I6497" i="5"/>
  <c r="H6497" i="5"/>
  <c r="H6496" i="5"/>
  <c r="I6496" i="5" s="1"/>
  <c r="J6496" i="5" s="1"/>
  <c r="H6495" i="5"/>
  <c r="H6494" i="5"/>
  <c r="I6493" i="5"/>
  <c r="J6493" i="5" s="1"/>
  <c r="H6493" i="5"/>
  <c r="H6492" i="5"/>
  <c r="H6491" i="5"/>
  <c r="H6490" i="5"/>
  <c r="I6490" i="5" s="1"/>
  <c r="H6489" i="5"/>
  <c r="H6488" i="5"/>
  <c r="H6487" i="5"/>
  <c r="H6486" i="5"/>
  <c r="H6485" i="5"/>
  <c r="I6485" i="5" s="1"/>
  <c r="J6485" i="5" s="1"/>
  <c r="H6484" i="5"/>
  <c r="H6483" i="5"/>
  <c r="H6482" i="5"/>
  <c r="I6482" i="5" s="1"/>
  <c r="J6482" i="5" s="1"/>
  <c r="H6481" i="5"/>
  <c r="I6480" i="5"/>
  <c r="H6480" i="5"/>
  <c r="H6479" i="5"/>
  <c r="H6478" i="5"/>
  <c r="H6477" i="5"/>
  <c r="H6476" i="5"/>
  <c r="I6476" i="5" s="1"/>
  <c r="H6475" i="5"/>
  <c r="H6474" i="5"/>
  <c r="I6474" i="5" s="1"/>
  <c r="I6473" i="5"/>
  <c r="J6473" i="5" s="1"/>
  <c r="H6473" i="5"/>
  <c r="H6472" i="5"/>
  <c r="H6471" i="5"/>
  <c r="H6470" i="5"/>
  <c r="I6470" i="5" s="1"/>
  <c r="H6469" i="5"/>
  <c r="I6469" i="5" s="1"/>
  <c r="J6469" i="5" s="1"/>
  <c r="H6468" i="5"/>
  <c r="H6467" i="5"/>
  <c r="I6467" i="5" s="1"/>
  <c r="H6466" i="5"/>
  <c r="I6466" i="5" s="1"/>
  <c r="J6466" i="5" s="1"/>
  <c r="H6465" i="5"/>
  <c r="I6464" i="5"/>
  <c r="H6464" i="5"/>
  <c r="H6463" i="5"/>
  <c r="H6462" i="5"/>
  <c r="I6461" i="5"/>
  <c r="H6461" i="5"/>
  <c r="H6460" i="5"/>
  <c r="I6460" i="5" s="1"/>
  <c r="H6459" i="5"/>
  <c r="J6458" i="5"/>
  <c r="H6458" i="5"/>
  <c r="I6458" i="5" s="1"/>
  <c r="I6457" i="5"/>
  <c r="H6457" i="5"/>
  <c r="H6456" i="5"/>
  <c r="H6455" i="5"/>
  <c r="H6454" i="5"/>
  <c r="I6453" i="5"/>
  <c r="J6453" i="5" s="1"/>
  <c r="H6453" i="5"/>
  <c r="H6452" i="5"/>
  <c r="I6451" i="5"/>
  <c r="H6451" i="5"/>
  <c r="H6450" i="5"/>
  <c r="I6450" i="5" s="1"/>
  <c r="J6450" i="5" s="1"/>
  <c r="H6449" i="5"/>
  <c r="H6448" i="5"/>
  <c r="H6447" i="5"/>
  <c r="H6446" i="5"/>
  <c r="I6445" i="5"/>
  <c r="H6445" i="5"/>
  <c r="H6444" i="5"/>
  <c r="I6444" i="5" s="1"/>
  <c r="H6443" i="5"/>
  <c r="H6442" i="5"/>
  <c r="I6442" i="5" s="1"/>
  <c r="J6442" i="5" s="1"/>
  <c r="I6441" i="5"/>
  <c r="H6441" i="5"/>
  <c r="H6440" i="5"/>
  <c r="H6439" i="5"/>
  <c r="H6438" i="5"/>
  <c r="I6437" i="5"/>
  <c r="J6437" i="5" s="1"/>
  <c r="H6437" i="5"/>
  <c r="H6436" i="5"/>
  <c r="I6435" i="5"/>
  <c r="H6435" i="5"/>
  <c r="H6434" i="5"/>
  <c r="I6434" i="5" s="1"/>
  <c r="H6433" i="5"/>
  <c r="H6432" i="5"/>
  <c r="I6432" i="5" s="1"/>
  <c r="H6431" i="5"/>
  <c r="H6430" i="5"/>
  <c r="I6429" i="5"/>
  <c r="H6429" i="5"/>
  <c r="I6428" i="5"/>
  <c r="H6428" i="5"/>
  <c r="H6427" i="5"/>
  <c r="I6427" i="5" s="1"/>
  <c r="H6426" i="5"/>
  <c r="H6425" i="5"/>
  <c r="H6424" i="5"/>
  <c r="I6424" i="5" s="1"/>
  <c r="H6423" i="5"/>
  <c r="I6423" i="5" s="1"/>
  <c r="J6423" i="5" s="1"/>
  <c r="H6422" i="5"/>
  <c r="H6421" i="5"/>
  <c r="I6421" i="5" s="1"/>
  <c r="I6420" i="5"/>
  <c r="H6420" i="5"/>
  <c r="H6419" i="5"/>
  <c r="H6418" i="5"/>
  <c r="I6418" i="5" s="1"/>
  <c r="J6418" i="5" s="1"/>
  <c r="H6417" i="5"/>
  <c r="H6416" i="5"/>
  <c r="I6416" i="5" s="1"/>
  <c r="H6415" i="5"/>
  <c r="I6415" i="5" s="1"/>
  <c r="J6415" i="5" s="1"/>
  <c r="H6414" i="5"/>
  <c r="I6413" i="5"/>
  <c r="H6413" i="5"/>
  <c r="H6412" i="5"/>
  <c r="H6411" i="5"/>
  <c r="H6410" i="5"/>
  <c r="H6409" i="5"/>
  <c r="H6408" i="5"/>
  <c r="I6408" i="5" s="1"/>
  <c r="H6407" i="5"/>
  <c r="I6407" i="5" s="1"/>
  <c r="J6407" i="5" s="1"/>
  <c r="H6406" i="5"/>
  <c r="H6405" i="5"/>
  <c r="H6404" i="5"/>
  <c r="I6403" i="5"/>
  <c r="H6403" i="5"/>
  <c r="I6402" i="5"/>
  <c r="J6402" i="5" s="1"/>
  <c r="H6402" i="5"/>
  <c r="H6401" i="5"/>
  <c r="J6400" i="5"/>
  <c r="H6400" i="5"/>
  <c r="I6400" i="5" s="1"/>
  <c r="H6399" i="5"/>
  <c r="I6399" i="5" s="1"/>
  <c r="J6399" i="5" s="1"/>
  <c r="H6398" i="5"/>
  <c r="H6397" i="5"/>
  <c r="I6397" i="5" s="1"/>
  <c r="I6396" i="5"/>
  <c r="H6396" i="5"/>
  <c r="I6395" i="5"/>
  <c r="H6395" i="5"/>
  <c r="H6394" i="5"/>
  <c r="I6394" i="5" s="1"/>
  <c r="J6394" i="5" s="1"/>
  <c r="H6393" i="5"/>
  <c r="H6392" i="5"/>
  <c r="I6392" i="5" s="1"/>
  <c r="J6392" i="5" s="1"/>
  <c r="H6391" i="5"/>
  <c r="H6390" i="5"/>
  <c r="H6389" i="5"/>
  <c r="I6388" i="5"/>
  <c r="H6388" i="5"/>
  <c r="I6387" i="5"/>
  <c r="H6387" i="5"/>
  <c r="H6386" i="5"/>
  <c r="I6386" i="5" s="1"/>
  <c r="J6386" i="5" s="1"/>
  <c r="H6385" i="5"/>
  <c r="H6384" i="5"/>
  <c r="H6383" i="5"/>
  <c r="I6383" i="5" s="1"/>
  <c r="J6383" i="5" s="1"/>
  <c r="H6382" i="5"/>
  <c r="H6381" i="5"/>
  <c r="H6380" i="5"/>
  <c r="H6379" i="5"/>
  <c r="I6379" i="5" s="1"/>
  <c r="H6378" i="5"/>
  <c r="H6377" i="5"/>
  <c r="H6376" i="5"/>
  <c r="H6375" i="5"/>
  <c r="H6374" i="5"/>
  <c r="H6373" i="5"/>
  <c r="I6372" i="5"/>
  <c r="H6372" i="5"/>
  <c r="H6371" i="5"/>
  <c r="H6370" i="5"/>
  <c r="H6369" i="5"/>
  <c r="H6368" i="5"/>
  <c r="I6368" i="5" s="1"/>
  <c r="H6367" i="5"/>
  <c r="I6367" i="5" s="1"/>
  <c r="J6367" i="5" s="1"/>
  <c r="H6366" i="5"/>
  <c r="I6365" i="5"/>
  <c r="H6365" i="5"/>
  <c r="H6364" i="5"/>
  <c r="I6363" i="5"/>
  <c r="H6363" i="5"/>
  <c r="I6362" i="5"/>
  <c r="J6362" i="5" s="1"/>
  <c r="H6362" i="5"/>
  <c r="H6361" i="5"/>
  <c r="H6360" i="5"/>
  <c r="I6360" i="5" s="1"/>
  <c r="H6359" i="5"/>
  <c r="I6359" i="5" s="1"/>
  <c r="J6359" i="5" s="1"/>
  <c r="H6358" i="5"/>
  <c r="I6357" i="5"/>
  <c r="H6357" i="5"/>
  <c r="H6356" i="5"/>
  <c r="I6355" i="5"/>
  <c r="H6355" i="5"/>
  <c r="I6354" i="5"/>
  <c r="J6354" i="5" s="1"/>
  <c r="H6354" i="5"/>
  <c r="H6353" i="5"/>
  <c r="J6352" i="5"/>
  <c r="H6352" i="5"/>
  <c r="I6352" i="5" s="1"/>
  <c r="H6351" i="5"/>
  <c r="I6351" i="5" s="1"/>
  <c r="J6351" i="5" s="1"/>
  <c r="H6350" i="5"/>
  <c r="H6349" i="5"/>
  <c r="I6349" i="5" s="1"/>
  <c r="H6348" i="5"/>
  <c r="I6347" i="5"/>
  <c r="H6347" i="5"/>
  <c r="H6346" i="5"/>
  <c r="I6346" i="5" s="1"/>
  <c r="J6346" i="5" s="1"/>
  <c r="H6345" i="5"/>
  <c r="H6344" i="5"/>
  <c r="J6343" i="5"/>
  <c r="H6343" i="5"/>
  <c r="I6343" i="5" s="1"/>
  <c r="H6342" i="5"/>
  <c r="H6341" i="5"/>
  <c r="H6340" i="5"/>
  <c r="I6339" i="5"/>
  <c r="H6339" i="5"/>
  <c r="I6338" i="5"/>
  <c r="H6338" i="5"/>
  <c r="H6337" i="5"/>
  <c r="H6336" i="5"/>
  <c r="I6336" i="5" s="1"/>
  <c r="H6335" i="5"/>
  <c r="I6335" i="5" s="1"/>
  <c r="J6335" i="5" s="1"/>
  <c r="H6334" i="5"/>
  <c r="I6333" i="5"/>
  <c r="H6333" i="5"/>
  <c r="H6332" i="5"/>
  <c r="H6331" i="5"/>
  <c r="I6330" i="5"/>
  <c r="J6330" i="5" s="1"/>
  <c r="H6330" i="5"/>
  <c r="H6329" i="5"/>
  <c r="H6328" i="5"/>
  <c r="I6328" i="5" s="1"/>
  <c r="H6327" i="5"/>
  <c r="I6327" i="5" s="1"/>
  <c r="J6327" i="5" s="1"/>
  <c r="H6326" i="5"/>
  <c r="H6325" i="5"/>
  <c r="I6325" i="5" s="1"/>
  <c r="H6324" i="5"/>
  <c r="H6323" i="5"/>
  <c r="H6322" i="5"/>
  <c r="I6322" i="5" s="1"/>
  <c r="J6322" i="5" s="1"/>
  <c r="H6321" i="5"/>
  <c r="H6320" i="5"/>
  <c r="H6319" i="5"/>
  <c r="I6319" i="5" s="1"/>
  <c r="J6319" i="5" s="1"/>
  <c r="H6318" i="5"/>
  <c r="I6317" i="5"/>
  <c r="H6317" i="5"/>
  <c r="H6316" i="5"/>
  <c r="I6315" i="5"/>
  <c r="H6315" i="5"/>
  <c r="H6314" i="5"/>
  <c r="I6314" i="5" s="1"/>
  <c r="J6314" i="5" s="1"/>
  <c r="H6313" i="5"/>
  <c r="H6312" i="5"/>
  <c r="H6311" i="5"/>
  <c r="I6311" i="5" s="1"/>
  <c r="H6310" i="5"/>
  <c r="H6309" i="5"/>
  <c r="H6308" i="5"/>
  <c r="I6307" i="5"/>
  <c r="H6307" i="5"/>
  <c r="H6306" i="5"/>
  <c r="I6306" i="5" s="1"/>
  <c r="J6306" i="5" s="1"/>
  <c r="H6305" i="5"/>
  <c r="H6304" i="5"/>
  <c r="I6304" i="5" s="1"/>
  <c r="H6303" i="5"/>
  <c r="I6303" i="5" s="1"/>
  <c r="J6303" i="5" s="1"/>
  <c r="H6302" i="5"/>
  <c r="H6301" i="5"/>
  <c r="I6301" i="5" s="1"/>
  <c r="H6300" i="5"/>
  <c r="H6299" i="5"/>
  <c r="H6298" i="5"/>
  <c r="I6298" i="5" s="1"/>
  <c r="J6298" i="5" s="1"/>
  <c r="H6297" i="5"/>
  <c r="H6296" i="5"/>
  <c r="I6296" i="5" s="1"/>
  <c r="H6295" i="5"/>
  <c r="I6295" i="5" s="1"/>
  <c r="J6295" i="5" s="1"/>
  <c r="H6294" i="5"/>
  <c r="H6293" i="5"/>
  <c r="I6293" i="5" s="1"/>
  <c r="H6292" i="5"/>
  <c r="H6291" i="5"/>
  <c r="H6290" i="5"/>
  <c r="I6290" i="5" s="1"/>
  <c r="J6290" i="5" s="1"/>
  <c r="H6289" i="5"/>
  <c r="H6288" i="5"/>
  <c r="H6287" i="5"/>
  <c r="I6287" i="5" s="1"/>
  <c r="J6287" i="5" s="1"/>
  <c r="H6286" i="5"/>
  <c r="I6285" i="5"/>
  <c r="H6285" i="5"/>
  <c r="H6284" i="5"/>
  <c r="H6283" i="5"/>
  <c r="I6283" i="5" s="1"/>
  <c r="I6282" i="5"/>
  <c r="J6282" i="5" s="1"/>
  <c r="H6282" i="5"/>
  <c r="H6281" i="5"/>
  <c r="H6280" i="5"/>
  <c r="H6279" i="5"/>
  <c r="H6278" i="5"/>
  <c r="H6277" i="5"/>
  <c r="H6276" i="5"/>
  <c r="H6275" i="5"/>
  <c r="H6274" i="5"/>
  <c r="H6273" i="5"/>
  <c r="H6272" i="5"/>
  <c r="I6272" i="5" s="1"/>
  <c r="H6271" i="5"/>
  <c r="I6271" i="5" s="1"/>
  <c r="J6271" i="5" s="1"/>
  <c r="H6270" i="5"/>
  <c r="I6269" i="5"/>
  <c r="H6269" i="5"/>
  <c r="H6268" i="5"/>
  <c r="I6267" i="5"/>
  <c r="H6267" i="5"/>
  <c r="H6266" i="5"/>
  <c r="I6266" i="5" s="1"/>
  <c r="J6266" i="5" s="1"/>
  <c r="H6265" i="5"/>
  <c r="H6264" i="5"/>
  <c r="I6264" i="5" s="1"/>
  <c r="H6263" i="5"/>
  <c r="I6263" i="5" s="1"/>
  <c r="J6263" i="5" s="1"/>
  <c r="H6262" i="5"/>
  <c r="I6261" i="5"/>
  <c r="H6261" i="5"/>
  <c r="H6260" i="5"/>
  <c r="I6259" i="5"/>
  <c r="H6259" i="5"/>
  <c r="H6258" i="5"/>
  <c r="I6258" i="5" s="1"/>
  <c r="J6258" i="5" s="1"/>
  <c r="H6257" i="5"/>
  <c r="J6256" i="5"/>
  <c r="H6256" i="5"/>
  <c r="I6256" i="5" s="1"/>
  <c r="H6255" i="5"/>
  <c r="I6255" i="5" s="1"/>
  <c r="J6255" i="5" s="1"/>
  <c r="H6254" i="5"/>
  <c r="H6253" i="5"/>
  <c r="I6253" i="5" s="1"/>
  <c r="H6252" i="5"/>
  <c r="H6251" i="5"/>
  <c r="I6251" i="5" s="1"/>
  <c r="I6250" i="5"/>
  <c r="J6250" i="5" s="1"/>
  <c r="H6250" i="5"/>
  <c r="H6249" i="5"/>
  <c r="H6248" i="5"/>
  <c r="H6247" i="5"/>
  <c r="I6247" i="5" s="1"/>
  <c r="H6246" i="5"/>
  <c r="H6245" i="5"/>
  <c r="H6244" i="5"/>
  <c r="H6243" i="5"/>
  <c r="I6242" i="5"/>
  <c r="H6242" i="5"/>
  <c r="H6241" i="5"/>
  <c r="H6240" i="5"/>
  <c r="I6240" i="5" s="1"/>
  <c r="H6239" i="5"/>
  <c r="I6239" i="5" s="1"/>
  <c r="J6239" i="5" s="1"/>
  <c r="H6238" i="5"/>
  <c r="I6237" i="5"/>
  <c r="H6237" i="5"/>
  <c r="H6236" i="5"/>
  <c r="I6235" i="5"/>
  <c r="H6235" i="5"/>
  <c r="I6234" i="5"/>
  <c r="J6234" i="5" s="1"/>
  <c r="H6234" i="5"/>
  <c r="H6233" i="5"/>
  <c r="H6232" i="5"/>
  <c r="I6232" i="5" s="1"/>
  <c r="H6231" i="5"/>
  <c r="I6231" i="5" s="1"/>
  <c r="J6231" i="5" s="1"/>
  <c r="H6230" i="5"/>
  <c r="I6229" i="5"/>
  <c r="H6229" i="5"/>
  <c r="H6228" i="5"/>
  <c r="I6227" i="5"/>
  <c r="H6227" i="5"/>
  <c r="H6226" i="5"/>
  <c r="I6226" i="5" s="1"/>
  <c r="J6226" i="5" s="1"/>
  <c r="H6225" i="5"/>
  <c r="J6224" i="5"/>
  <c r="H6224" i="5"/>
  <c r="I6224" i="5" s="1"/>
  <c r="H6223" i="5"/>
  <c r="I6223" i="5" s="1"/>
  <c r="J6223" i="5" s="1"/>
  <c r="H6222" i="5"/>
  <c r="H6221" i="5"/>
  <c r="H6220" i="5"/>
  <c r="I6219" i="5"/>
  <c r="H6219" i="5"/>
  <c r="I6218" i="5"/>
  <c r="J6218" i="5" s="1"/>
  <c r="H6218" i="5"/>
  <c r="H6217" i="5"/>
  <c r="H6216" i="5"/>
  <c r="I6216" i="5" s="1"/>
  <c r="J6216" i="5" s="1"/>
  <c r="I6215" i="5"/>
  <c r="J6215" i="5" s="1"/>
  <c r="H6215" i="5"/>
  <c r="H6214" i="5"/>
  <c r="H6213" i="5"/>
  <c r="I6213" i="5" s="1"/>
  <c r="H6212" i="5"/>
  <c r="I6211" i="5"/>
  <c r="H6211" i="5"/>
  <c r="I6210" i="5"/>
  <c r="J6210" i="5" s="1"/>
  <c r="H6210" i="5"/>
  <c r="H6209" i="5"/>
  <c r="H6208" i="5"/>
  <c r="H6207" i="5"/>
  <c r="H6206" i="5"/>
  <c r="H6205" i="5"/>
  <c r="H6204" i="5"/>
  <c r="I6203" i="5"/>
  <c r="H6203" i="5"/>
  <c r="H6202" i="5"/>
  <c r="H6201" i="5"/>
  <c r="J6200" i="5"/>
  <c r="H6200" i="5"/>
  <c r="I6200" i="5" s="1"/>
  <c r="H6199" i="5"/>
  <c r="I6199" i="5" s="1"/>
  <c r="J6199" i="5" s="1"/>
  <c r="H6198" i="5"/>
  <c r="H6197" i="5"/>
  <c r="H6196" i="5"/>
  <c r="I6195" i="5"/>
  <c r="H6195" i="5"/>
  <c r="H6194" i="5"/>
  <c r="I6194" i="5" s="1"/>
  <c r="J6194" i="5" s="1"/>
  <c r="H6193" i="5"/>
  <c r="H6192" i="5"/>
  <c r="I6192" i="5" s="1"/>
  <c r="I6191" i="5"/>
  <c r="J6191" i="5" s="1"/>
  <c r="H6191" i="5"/>
  <c r="H6190" i="5"/>
  <c r="H6189" i="5"/>
  <c r="H6188" i="5"/>
  <c r="I6187" i="5"/>
  <c r="H6187" i="5"/>
  <c r="I6186" i="5"/>
  <c r="J6186" i="5" s="1"/>
  <c r="H6186" i="5"/>
  <c r="H6185" i="5"/>
  <c r="H6184" i="5"/>
  <c r="I6184" i="5" s="1"/>
  <c r="H6183" i="5"/>
  <c r="H6182" i="5"/>
  <c r="I6181" i="5"/>
  <c r="H6181" i="5"/>
  <c r="H6180" i="5"/>
  <c r="I6179" i="5"/>
  <c r="H6179" i="5"/>
  <c r="H6178" i="5"/>
  <c r="I6178" i="5" s="1"/>
  <c r="J6178" i="5" s="1"/>
  <c r="H6177" i="5"/>
  <c r="H6176" i="5"/>
  <c r="I6176" i="5" s="1"/>
  <c r="I6175" i="5"/>
  <c r="J6175" i="5" s="1"/>
  <c r="H6175" i="5"/>
  <c r="H6174" i="5"/>
  <c r="H6173" i="5"/>
  <c r="I6173" i="5" s="1"/>
  <c r="H6172" i="5"/>
  <c r="I6171" i="5"/>
  <c r="H6171" i="5"/>
  <c r="H6170" i="5"/>
  <c r="I6170" i="5" s="1"/>
  <c r="J6170" i="5" s="1"/>
  <c r="H6169" i="5"/>
  <c r="H6168" i="5"/>
  <c r="I6168" i="5" s="1"/>
  <c r="H6167" i="5"/>
  <c r="I6167" i="5" s="1"/>
  <c r="J6167" i="5" s="1"/>
  <c r="H6166" i="5"/>
  <c r="H6165" i="5"/>
  <c r="I6165" i="5" s="1"/>
  <c r="H6164" i="5"/>
  <c r="I6163" i="5"/>
  <c r="H6163" i="5"/>
  <c r="H6162" i="5"/>
  <c r="I6162" i="5" s="1"/>
  <c r="J6162" i="5" s="1"/>
  <c r="H6161" i="5"/>
  <c r="H6160" i="5"/>
  <c r="H6159" i="5"/>
  <c r="H6158" i="5"/>
  <c r="H6157" i="5"/>
  <c r="H6156" i="5"/>
  <c r="H6155" i="5"/>
  <c r="I6155" i="5" s="1"/>
  <c r="H6154" i="5"/>
  <c r="I6154" i="5" s="1"/>
  <c r="J6154" i="5" s="1"/>
  <c r="H6153" i="5"/>
  <c r="H6152" i="5"/>
  <c r="H6151" i="5"/>
  <c r="H6150" i="5"/>
  <c r="H6149" i="5"/>
  <c r="I6149" i="5" s="1"/>
  <c r="H6148" i="5"/>
  <c r="I6147" i="5"/>
  <c r="H6147" i="5"/>
  <c r="H6146" i="5"/>
  <c r="I6146" i="5" s="1"/>
  <c r="J6146" i="5" s="1"/>
  <c r="H6145" i="5"/>
  <c r="H6144" i="5"/>
  <c r="H6143" i="5"/>
  <c r="H6142" i="5"/>
  <c r="H6141" i="5"/>
  <c r="H6140" i="5"/>
  <c r="H6139" i="5"/>
  <c r="I6139" i="5" s="1"/>
  <c r="H6138" i="5"/>
  <c r="I6138" i="5" s="1"/>
  <c r="H6137" i="5"/>
  <c r="H6136" i="5"/>
  <c r="H6135" i="5"/>
  <c r="H6134" i="5"/>
  <c r="H6133" i="5"/>
  <c r="H6132" i="5"/>
  <c r="H6131" i="5"/>
  <c r="H6130" i="5"/>
  <c r="H6129" i="5"/>
  <c r="I6128" i="5"/>
  <c r="J6128" i="5" s="1"/>
  <c r="H6128" i="5"/>
  <c r="I6127" i="5"/>
  <c r="J6127" i="5" s="1"/>
  <c r="H6127" i="5"/>
  <c r="H6126" i="5"/>
  <c r="H6125" i="5"/>
  <c r="H6124" i="5"/>
  <c r="I6123" i="5"/>
  <c r="H6123" i="5"/>
  <c r="I6122" i="5"/>
  <c r="J6122" i="5" s="1"/>
  <c r="H6122" i="5"/>
  <c r="H6121" i="5"/>
  <c r="H6120" i="5"/>
  <c r="I6119" i="5"/>
  <c r="H6119" i="5"/>
  <c r="H6118" i="5"/>
  <c r="I6117" i="5"/>
  <c r="J6117" i="5" s="1"/>
  <c r="H6117" i="5"/>
  <c r="H6116" i="5"/>
  <c r="I6116" i="5" s="1"/>
  <c r="J6116" i="5" s="1"/>
  <c r="H6115" i="5"/>
  <c r="I6115" i="5" s="1"/>
  <c r="I6114" i="5"/>
  <c r="J6114" i="5" s="1"/>
  <c r="H6114" i="5"/>
  <c r="H6113" i="5"/>
  <c r="I6112" i="5"/>
  <c r="H6112" i="5"/>
  <c r="H6111" i="5"/>
  <c r="H6110" i="5"/>
  <c r="H6109" i="5"/>
  <c r="H6108" i="5"/>
  <c r="I6108" i="5" s="1"/>
  <c r="J6108" i="5" s="1"/>
  <c r="I6107" i="5"/>
  <c r="H6107" i="5"/>
  <c r="H6106" i="5"/>
  <c r="I6106" i="5" s="1"/>
  <c r="J6106" i="5" s="1"/>
  <c r="H6105" i="5"/>
  <c r="H6104" i="5"/>
  <c r="I6104" i="5" s="1"/>
  <c r="J6104" i="5" s="1"/>
  <c r="J6103" i="5"/>
  <c r="H6103" i="5"/>
  <c r="I6103" i="5" s="1"/>
  <c r="H6102" i="5"/>
  <c r="H6101" i="5"/>
  <c r="H6100" i="5"/>
  <c r="I6100" i="5" s="1"/>
  <c r="J6100" i="5" s="1"/>
  <c r="H6099" i="5"/>
  <c r="I6098" i="5"/>
  <c r="J6098" i="5" s="1"/>
  <c r="H6098" i="5"/>
  <c r="H6097" i="5"/>
  <c r="H6096" i="5"/>
  <c r="H6095" i="5"/>
  <c r="H6094" i="5"/>
  <c r="H6093" i="5"/>
  <c r="H6092" i="5"/>
  <c r="I6092" i="5" s="1"/>
  <c r="J6092" i="5" s="1"/>
  <c r="H6091" i="5"/>
  <c r="I6090" i="5"/>
  <c r="J6090" i="5" s="1"/>
  <c r="H6090" i="5"/>
  <c r="H6089" i="5"/>
  <c r="H6088" i="5"/>
  <c r="I6088" i="5" s="1"/>
  <c r="J6088" i="5" s="1"/>
  <c r="I6087" i="5"/>
  <c r="H6087" i="5"/>
  <c r="H6086" i="5"/>
  <c r="I6085" i="5"/>
  <c r="J6085" i="5" s="1"/>
  <c r="H6085" i="5"/>
  <c r="H6084" i="5"/>
  <c r="I6084" i="5" s="1"/>
  <c r="J6084" i="5" s="1"/>
  <c r="H6083" i="5"/>
  <c r="I6082" i="5"/>
  <c r="J6082" i="5" s="1"/>
  <c r="H6082" i="5"/>
  <c r="H6081" i="5"/>
  <c r="H6080" i="5"/>
  <c r="H6079" i="5"/>
  <c r="H6078" i="5"/>
  <c r="H6077" i="5"/>
  <c r="I6077" i="5" s="1"/>
  <c r="J6077" i="5" s="1"/>
  <c r="H6076" i="5"/>
  <c r="I6076" i="5" s="1"/>
  <c r="J6076" i="5" s="1"/>
  <c r="H6075" i="5"/>
  <c r="H6074" i="5"/>
  <c r="I6074" i="5" s="1"/>
  <c r="J6074" i="5" s="1"/>
  <c r="H6073" i="5"/>
  <c r="H6072" i="5"/>
  <c r="I6072" i="5" s="1"/>
  <c r="J6072" i="5" s="1"/>
  <c r="H6071" i="5"/>
  <c r="H6070" i="5"/>
  <c r="H6069" i="5"/>
  <c r="H6068" i="5"/>
  <c r="I6068" i="5" s="1"/>
  <c r="H6067" i="5"/>
  <c r="H6066" i="5"/>
  <c r="H6065" i="5"/>
  <c r="I6065" i="5" s="1"/>
  <c r="H6064" i="5"/>
  <c r="H6063" i="5"/>
  <c r="H6062" i="5"/>
  <c r="I6062" i="5" s="1"/>
  <c r="J6062" i="5" s="1"/>
  <c r="H6061" i="5"/>
  <c r="H6060" i="5"/>
  <c r="H6059" i="5"/>
  <c r="H6058" i="5"/>
  <c r="H6057" i="5"/>
  <c r="I6056" i="5"/>
  <c r="J6056" i="5" s="1"/>
  <c r="H6056" i="5"/>
  <c r="H6055" i="5"/>
  <c r="I6055" i="5" s="1"/>
  <c r="J6055" i="5" s="1"/>
  <c r="H6054" i="5"/>
  <c r="H6053" i="5"/>
  <c r="I6053" i="5" s="1"/>
  <c r="J6053" i="5" s="1"/>
  <c r="H6052" i="5"/>
  <c r="I6052" i="5" s="1"/>
  <c r="I6051" i="5"/>
  <c r="H6051" i="5"/>
  <c r="H6050" i="5"/>
  <c r="I6050" i="5" s="1"/>
  <c r="J6050" i="5" s="1"/>
  <c r="H6049" i="5"/>
  <c r="H6048" i="5"/>
  <c r="H6047" i="5"/>
  <c r="H6046" i="5"/>
  <c r="I6046" i="5" s="1"/>
  <c r="J6046" i="5" s="1"/>
  <c r="H6045" i="5"/>
  <c r="H6044" i="5"/>
  <c r="I6044" i="5" s="1"/>
  <c r="H6043" i="5"/>
  <c r="I6043" i="5" s="1"/>
  <c r="J6043" i="5" s="1"/>
  <c r="H6042" i="5"/>
  <c r="H6041" i="5"/>
  <c r="I6040" i="5"/>
  <c r="J6040" i="5" s="1"/>
  <c r="H6040" i="5"/>
  <c r="I6039" i="5"/>
  <c r="J6039" i="5" s="1"/>
  <c r="H6039" i="5"/>
  <c r="H6038" i="5"/>
  <c r="H6037" i="5"/>
  <c r="H6036" i="5"/>
  <c r="H6035" i="5"/>
  <c r="H6034" i="5"/>
  <c r="I6033" i="5"/>
  <c r="H6033" i="5"/>
  <c r="H6032" i="5"/>
  <c r="H6031" i="5"/>
  <c r="H6030" i="5"/>
  <c r="H6029" i="5"/>
  <c r="H6028" i="5"/>
  <c r="I6028" i="5" s="1"/>
  <c r="H6027" i="5"/>
  <c r="I6027" i="5" s="1"/>
  <c r="J6027" i="5" s="1"/>
  <c r="I6026" i="5"/>
  <c r="J6026" i="5" s="1"/>
  <c r="H6026" i="5"/>
  <c r="I6025" i="5"/>
  <c r="J6025" i="5" s="1"/>
  <c r="H6025" i="5"/>
  <c r="H6024" i="5"/>
  <c r="H6023" i="5"/>
  <c r="I6022" i="5"/>
  <c r="H6022" i="5"/>
  <c r="H6021" i="5"/>
  <c r="I6020" i="5"/>
  <c r="H6020" i="5"/>
  <c r="H6019" i="5"/>
  <c r="I6019" i="5" s="1"/>
  <c r="J6019" i="5" s="1"/>
  <c r="H6018" i="5"/>
  <c r="I6018" i="5" s="1"/>
  <c r="J6018" i="5" s="1"/>
  <c r="J6017" i="5"/>
  <c r="H6017" i="5"/>
  <c r="I6017" i="5" s="1"/>
  <c r="H6016" i="5"/>
  <c r="H6015" i="5"/>
  <c r="H6014" i="5"/>
  <c r="H6013" i="5"/>
  <c r="H6012" i="5"/>
  <c r="H6011" i="5"/>
  <c r="I6011" i="5" s="1"/>
  <c r="J6011" i="5" s="1"/>
  <c r="H6010" i="5"/>
  <c r="I6010" i="5" s="1"/>
  <c r="J6010" i="5" s="1"/>
  <c r="H6009" i="5"/>
  <c r="H6008" i="5"/>
  <c r="H6007" i="5"/>
  <c r="H6006" i="5"/>
  <c r="I6006" i="5" s="1"/>
  <c r="J6006" i="5" s="1"/>
  <c r="H6005" i="5"/>
  <c r="H6004" i="5"/>
  <c r="H6003" i="5"/>
  <c r="I6003" i="5" s="1"/>
  <c r="J6003" i="5" s="1"/>
  <c r="H6002" i="5"/>
  <c r="I6002" i="5" s="1"/>
  <c r="J6002" i="5" s="1"/>
  <c r="H6001" i="5"/>
  <c r="H6000" i="5"/>
  <c r="H5999" i="5"/>
  <c r="H5998" i="5"/>
  <c r="H5997" i="5"/>
  <c r="H5996" i="5"/>
  <c r="I5996" i="5" s="1"/>
  <c r="H5995" i="5"/>
  <c r="I5995" i="5" s="1"/>
  <c r="J5995" i="5" s="1"/>
  <c r="I5994" i="5"/>
  <c r="J5994" i="5" s="1"/>
  <c r="H5994" i="5"/>
  <c r="I5993" i="5"/>
  <c r="J5993" i="5" s="1"/>
  <c r="H5993" i="5"/>
  <c r="H5992" i="5"/>
  <c r="H5991" i="5"/>
  <c r="I5990" i="5"/>
  <c r="H5990" i="5"/>
  <c r="H5989" i="5"/>
  <c r="I5988" i="5"/>
  <c r="H5988" i="5"/>
  <c r="H5987" i="5"/>
  <c r="I5987" i="5" s="1"/>
  <c r="J5987" i="5" s="1"/>
  <c r="H5986" i="5"/>
  <c r="I5986" i="5" s="1"/>
  <c r="J5986" i="5" s="1"/>
  <c r="I5985" i="5"/>
  <c r="J5985" i="5" s="1"/>
  <c r="H5985" i="5"/>
  <c r="H5984" i="5"/>
  <c r="H5983" i="5"/>
  <c r="H5982" i="5"/>
  <c r="H5981" i="5"/>
  <c r="I5980" i="5"/>
  <c r="H5980" i="5"/>
  <c r="H5979" i="5"/>
  <c r="I5979" i="5" s="1"/>
  <c r="J5979" i="5" s="1"/>
  <c r="H5978" i="5"/>
  <c r="I5978" i="5" s="1"/>
  <c r="J5978" i="5" s="1"/>
  <c r="H5977" i="5"/>
  <c r="H5976" i="5"/>
  <c r="H5975" i="5"/>
  <c r="H5974" i="5"/>
  <c r="I5974" i="5" s="1"/>
  <c r="J5974" i="5" s="1"/>
  <c r="H5973" i="5"/>
  <c r="H5972" i="5"/>
  <c r="H5971" i="5"/>
  <c r="I5971" i="5" s="1"/>
  <c r="J5971" i="5" s="1"/>
  <c r="H5970" i="5"/>
  <c r="I5970" i="5" s="1"/>
  <c r="J5970" i="5" s="1"/>
  <c r="H5969" i="5"/>
  <c r="H5968" i="5"/>
  <c r="H5967" i="5"/>
  <c r="H5966" i="5"/>
  <c r="H5965" i="5"/>
  <c r="H5964" i="5"/>
  <c r="I5964" i="5" s="1"/>
  <c r="H5963" i="5"/>
  <c r="I5963" i="5" s="1"/>
  <c r="J5963" i="5" s="1"/>
  <c r="I5962" i="5"/>
  <c r="J5962" i="5" s="1"/>
  <c r="H5962" i="5"/>
  <c r="I5961" i="5"/>
  <c r="J5961" i="5" s="1"/>
  <c r="H5961" i="5"/>
  <c r="H5960" i="5"/>
  <c r="H5959" i="5"/>
  <c r="I5958" i="5"/>
  <c r="H5958" i="5"/>
  <c r="H5957" i="5"/>
  <c r="I5956" i="5"/>
  <c r="H5956" i="5"/>
  <c r="H5955" i="5"/>
  <c r="I5955" i="5" s="1"/>
  <c r="J5955" i="5" s="1"/>
  <c r="H5954" i="5"/>
  <c r="I5954" i="5" s="1"/>
  <c r="J5954" i="5" s="1"/>
  <c r="I5953" i="5"/>
  <c r="J5953" i="5" s="1"/>
  <c r="H5953" i="5"/>
  <c r="H5952" i="5"/>
  <c r="H5951" i="5"/>
  <c r="H5950" i="5"/>
  <c r="H5949" i="5"/>
  <c r="H5948" i="5"/>
  <c r="H5947" i="5"/>
  <c r="I5947" i="5" s="1"/>
  <c r="J5947" i="5" s="1"/>
  <c r="H5946" i="5"/>
  <c r="I5946" i="5" s="1"/>
  <c r="J5946" i="5" s="1"/>
  <c r="H5945" i="5"/>
  <c r="H5944" i="5"/>
  <c r="H5943" i="5"/>
  <c r="H5942" i="5"/>
  <c r="I5942" i="5" s="1"/>
  <c r="J5942" i="5" s="1"/>
  <c r="H5941" i="5"/>
  <c r="H5940" i="5"/>
  <c r="H5939" i="5"/>
  <c r="I5939" i="5" s="1"/>
  <c r="J5939" i="5" s="1"/>
  <c r="H5938" i="5"/>
  <c r="I5938" i="5" s="1"/>
  <c r="J5938" i="5" s="1"/>
  <c r="H5937" i="5"/>
  <c r="H5936" i="5"/>
  <c r="H5935" i="5"/>
  <c r="H5934" i="5"/>
  <c r="H5933" i="5"/>
  <c r="H5932" i="5"/>
  <c r="I5932" i="5" s="1"/>
  <c r="H5931" i="5"/>
  <c r="I5931" i="5" s="1"/>
  <c r="J5931" i="5" s="1"/>
  <c r="I5930" i="5"/>
  <c r="J5930" i="5" s="1"/>
  <c r="H5930" i="5"/>
  <c r="I5929" i="5"/>
  <c r="J5929" i="5" s="1"/>
  <c r="H5929" i="5"/>
  <c r="H5928" i="5"/>
  <c r="H5927" i="5"/>
  <c r="I5926" i="5"/>
  <c r="H5926" i="5"/>
  <c r="H5925" i="5"/>
  <c r="I5924" i="5"/>
  <c r="H5924" i="5"/>
  <c r="H5923" i="5"/>
  <c r="I5923" i="5" s="1"/>
  <c r="J5923" i="5" s="1"/>
  <c r="H5922" i="5"/>
  <c r="I5922" i="5" s="1"/>
  <c r="J5922" i="5" s="1"/>
  <c r="H5921" i="5"/>
  <c r="I5921" i="5" s="1"/>
  <c r="J5921" i="5" s="1"/>
  <c r="H5920" i="5"/>
  <c r="H5919" i="5"/>
  <c r="H5918" i="5"/>
  <c r="H5917" i="5"/>
  <c r="H5916" i="5"/>
  <c r="H5915" i="5"/>
  <c r="I5915" i="5" s="1"/>
  <c r="J5915" i="5" s="1"/>
  <c r="H5914" i="5"/>
  <c r="I5914" i="5" s="1"/>
  <c r="J5914" i="5" s="1"/>
  <c r="H5913" i="5"/>
  <c r="H5912" i="5"/>
  <c r="H5911" i="5"/>
  <c r="H5910" i="5"/>
  <c r="I5910" i="5" s="1"/>
  <c r="J5910" i="5" s="1"/>
  <c r="H5909" i="5"/>
  <c r="H5908" i="5"/>
  <c r="H5907" i="5"/>
  <c r="I5907" i="5" s="1"/>
  <c r="J5907" i="5" s="1"/>
  <c r="H5906" i="5"/>
  <c r="I5906" i="5" s="1"/>
  <c r="J5906" i="5" s="1"/>
  <c r="H5905" i="5"/>
  <c r="H5904" i="5"/>
  <c r="H5903" i="5"/>
  <c r="H5902" i="5"/>
  <c r="H5901" i="5"/>
  <c r="H5900" i="5"/>
  <c r="I5900" i="5" s="1"/>
  <c r="H5899" i="5"/>
  <c r="I5899" i="5" s="1"/>
  <c r="J5899" i="5" s="1"/>
  <c r="I5898" i="5"/>
  <c r="J5898" i="5" s="1"/>
  <c r="H5898" i="5"/>
  <c r="I5897" i="5"/>
  <c r="J5897" i="5" s="1"/>
  <c r="H5897" i="5"/>
  <c r="H5896" i="5"/>
  <c r="H5895" i="5"/>
  <c r="I5894" i="5"/>
  <c r="H5894" i="5"/>
  <c r="H5893" i="5"/>
  <c r="I5892" i="5"/>
  <c r="H5892" i="5"/>
  <c r="H5891" i="5"/>
  <c r="I5891" i="5" s="1"/>
  <c r="J5891" i="5" s="1"/>
  <c r="H5890" i="5"/>
  <c r="I5890" i="5" s="1"/>
  <c r="J5890" i="5" s="1"/>
  <c r="I5889" i="5"/>
  <c r="J5889" i="5" s="1"/>
  <c r="H5889" i="5"/>
  <c r="H5888" i="5"/>
  <c r="H5887" i="5"/>
  <c r="H5886" i="5"/>
  <c r="H5885" i="5"/>
  <c r="I5884" i="5"/>
  <c r="H5884" i="5"/>
  <c r="H5883" i="5"/>
  <c r="I5883" i="5" s="1"/>
  <c r="J5883" i="5" s="1"/>
  <c r="H5882" i="5"/>
  <c r="I5882" i="5" s="1"/>
  <c r="J5882" i="5" s="1"/>
  <c r="H5881" i="5"/>
  <c r="H5880" i="5"/>
  <c r="H5879" i="5"/>
  <c r="H5878" i="5"/>
  <c r="I5878" i="5" s="1"/>
  <c r="J5878" i="5" s="1"/>
  <c r="H5877" i="5"/>
  <c r="H5876" i="5"/>
  <c r="H5875" i="5"/>
  <c r="I5875" i="5" s="1"/>
  <c r="J5875" i="5" s="1"/>
  <c r="H5874" i="5"/>
  <c r="I5874" i="5" s="1"/>
  <c r="J5874" i="5" s="1"/>
  <c r="H5873" i="5"/>
  <c r="H5872" i="5"/>
  <c r="H5871" i="5"/>
  <c r="H5870" i="5"/>
  <c r="H5869" i="5"/>
  <c r="H5868" i="5"/>
  <c r="I5868" i="5" s="1"/>
  <c r="H5867" i="5"/>
  <c r="I5867" i="5" s="1"/>
  <c r="J5867" i="5" s="1"/>
  <c r="I5866" i="5"/>
  <c r="J5866" i="5" s="1"/>
  <c r="H5866" i="5"/>
  <c r="I5865" i="5"/>
  <c r="J5865" i="5" s="1"/>
  <c r="H5865" i="5"/>
  <c r="H5864" i="5"/>
  <c r="H5863" i="5"/>
  <c r="I5862" i="5"/>
  <c r="H5862" i="5"/>
  <c r="H5861" i="5"/>
  <c r="I5860" i="5"/>
  <c r="H5860" i="5"/>
  <c r="H5859" i="5"/>
  <c r="I5859" i="5" s="1"/>
  <c r="J5859" i="5" s="1"/>
  <c r="H5858" i="5"/>
  <c r="I5857" i="5"/>
  <c r="J5857" i="5" s="1"/>
  <c r="H5857" i="5"/>
  <c r="H5856" i="5"/>
  <c r="H5855" i="5"/>
  <c r="H5854" i="5"/>
  <c r="H5853" i="5"/>
  <c r="H5852" i="5"/>
  <c r="H5851" i="5"/>
  <c r="I5851" i="5" s="1"/>
  <c r="J5851" i="5" s="1"/>
  <c r="H5850" i="5"/>
  <c r="H5849" i="5"/>
  <c r="H5848" i="5"/>
  <c r="H5847" i="5"/>
  <c r="H5846" i="5"/>
  <c r="I5846" i="5" s="1"/>
  <c r="J5846" i="5" s="1"/>
  <c r="H5845" i="5"/>
  <c r="H5844" i="5"/>
  <c r="H5843" i="5"/>
  <c r="I5843" i="5" s="1"/>
  <c r="J5843" i="5" s="1"/>
  <c r="H5842" i="5"/>
  <c r="I5841" i="5"/>
  <c r="J5841" i="5" s="1"/>
  <c r="H5841" i="5"/>
  <c r="H5840" i="5"/>
  <c r="H5839" i="5"/>
  <c r="H5838" i="5"/>
  <c r="H5837" i="5"/>
  <c r="I5836" i="5"/>
  <c r="H5836" i="5"/>
  <c r="H5835" i="5"/>
  <c r="I5835" i="5" s="1"/>
  <c r="J5835" i="5" s="1"/>
  <c r="I5834" i="5"/>
  <c r="H5834" i="5"/>
  <c r="I5833" i="5"/>
  <c r="J5833" i="5" s="1"/>
  <c r="H5833" i="5"/>
  <c r="H5832" i="5"/>
  <c r="H5831" i="5"/>
  <c r="I5830" i="5"/>
  <c r="H5830" i="5"/>
  <c r="H5829" i="5"/>
  <c r="I5828" i="5"/>
  <c r="H5828" i="5"/>
  <c r="H5827" i="5"/>
  <c r="I5827" i="5" s="1"/>
  <c r="J5827" i="5" s="1"/>
  <c r="H5826" i="5"/>
  <c r="J5825" i="5"/>
  <c r="I5825" i="5"/>
  <c r="H5825" i="5"/>
  <c r="H5824" i="5"/>
  <c r="H5823" i="5"/>
  <c r="H5822" i="5"/>
  <c r="H5821" i="5"/>
  <c r="I5820" i="5"/>
  <c r="H5820" i="5"/>
  <c r="H5819" i="5"/>
  <c r="I5819" i="5" s="1"/>
  <c r="J5819" i="5" s="1"/>
  <c r="H5818" i="5"/>
  <c r="H5817" i="5"/>
  <c r="H5816" i="5"/>
  <c r="H5815" i="5"/>
  <c r="H5814" i="5"/>
  <c r="I5814" i="5" s="1"/>
  <c r="J5814" i="5" s="1"/>
  <c r="H5813" i="5"/>
  <c r="H5812" i="5"/>
  <c r="H5811" i="5"/>
  <c r="I5811" i="5" s="1"/>
  <c r="J5811" i="5" s="1"/>
  <c r="H5810" i="5"/>
  <c r="I5809" i="5"/>
  <c r="H5809" i="5"/>
  <c r="H5808" i="5"/>
  <c r="H5807" i="5"/>
  <c r="H5806" i="5"/>
  <c r="H5805" i="5"/>
  <c r="H5804" i="5"/>
  <c r="I5804" i="5" s="1"/>
  <c r="H5803" i="5"/>
  <c r="I5803" i="5" s="1"/>
  <c r="J5803" i="5" s="1"/>
  <c r="I5802" i="5"/>
  <c r="H5802" i="5"/>
  <c r="I5801" i="5"/>
  <c r="J5801" i="5" s="1"/>
  <c r="H5801" i="5"/>
  <c r="H5800" i="5"/>
  <c r="H5799" i="5"/>
  <c r="I5798" i="5"/>
  <c r="H5798" i="5"/>
  <c r="H5797" i="5"/>
  <c r="I5796" i="5"/>
  <c r="H5796" i="5"/>
  <c r="H5795" i="5"/>
  <c r="I5795" i="5" s="1"/>
  <c r="J5795" i="5" s="1"/>
  <c r="H5794" i="5"/>
  <c r="I5793" i="5"/>
  <c r="J5793" i="5" s="1"/>
  <c r="H5793" i="5"/>
  <c r="H5792" i="5"/>
  <c r="H5791" i="5"/>
  <c r="H5790" i="5"/>
  <c r="H5789" i="5"/>
  <c r="I5788" i="5"/>
  <c r="H5788" i="5"/>
  <c r="H5787" i="5"/>
  <c r="I5787" i="5" s="1"/>
  <c r="J5787" i="5" s="1"/>
  <c r="H5786" i="5"/>
  <c r="H5785" i="5"/>
  <c r="H5784" i="5"/>
  <c r="H5783" i="5"/>
  <c r="H5782" i="5"/>
  <c r="I5782" i="5" s="1"/>
  <c r="J5782" i="5" s="1"/>
  <c r="H5781" i="5"/>
  <c r="H5780" i="5"/>
  <c r="H5779" i="5"/>
  <c r="I5779" i="5" s="1"/>
  <c r="J5779" i="5" s="1"/>
  <c r="H5778" i="5"/>
  <c r="I5777" i="5"/>
  <c r="H5777" i="5"/>
  <c r="H5776" i="5"/>
  <c r="H5775" i="5"/>
  <c r="H5774" i="5"/>
  <c r="H5773" i="5"/>
  <c r="I5772" i="5"/>
  <c r="H5772" i="5"/>
  <c r="H5771" i="5"/>
  <c r="I5771" i="5" s="1"/>
  <c r="J5771" i="5" s="1"/>
  <c r="I5770" i="5"/>
  <c r="H5770" i="5"/>
  <c r="I5769" i="5"/>
  <c r="J5769" i="5" s="1"/>
  <c r="H5769" i="5"/>
  <c r="H5768" i="5"/>
  <c r="H5767" i="5"/>
  <c r="I5766" i="5"/>
  <c r="H5766" i="5"/>
  <c r="H5765" i="5"/>
  <c r="I5764" i="5"/>
  <c r="H5764" i="5"/>
  <c r="H5763" i="5"/>
  <c r="I5763" i="5" s="1"/>
  <c r="J5763" i="5" s="1"/>
  <c r="H5762" i="5"/>
  <c r="J5761" i="5"/>
  <c r="I5761" i="5"/>
  <c r="H5761" i="5"/>
  <c r="H5760" i="5"/>
  <c r="H5759" i="5"/>
  <c r="H5758" i="5"/>
  <c r="H5757" i="5"/>
  <c r="I5756" i="5"/>
  <c r="H5756" i="5"/>
  <c r="H5755" i="5"/>
  <c r="I5755" i="5" s="1"/>
  <c r="J5755" i="5" s="1"/>
  <c r="H5754" i="5"/>
  <c r="H5753" i="5"/>
  <c r="H5752" i="5"/>
  <c r="H5751" i="5"/>
  <c r="H5750" i="5"/>
  <c r="I5750" i="5" s="1"/>
  <c r="J5750" i="5" s="1"/>
  <c r="H5749" i="5"/>
  <c r="H5748" i="5"/>
  <c r="H5747" i="5"/>
  <c r="I5747" i="5" s="1"/>
  <c r="J5747" i="5" s="1"/>
  <c r="H5746" i="5"/>
  <c r="I5745" i="5"/>
  <c r="J5745" i="5" s="1"/>
  <c r="H5745" i="5"/>
  <c r="H5744" i="5"/>
  <c r="H5743" i="5"/>
  <c r="H5742" i="5"/>
  <c r="H5741" i="5"/>
  <c r="I5740" i="5"/>
  <c r="H5740" i="5"/>
  <c r="H5739" i="5"/>
  <c r="I5739" i="5" s="1"/>
  <c r="J5739" i="5" s="1"/>
  <c r="I5738" i="5"/>
  <c r="H5738" i="5"/>
  <c r="I5737" i="5"/>
  <c r="J5737" i="5" s="1"/>
  <c r="H5737" i="5"/>
  <c r="H5736" i="5"/>
  <c r="H5735" i="5"/>
  <c r="I5734" i="5"/>
  <c r="H5734" i="5"/>
  <c r="H5733" i="5"/>
  <c r="I5732" i="5"/>
  <c r="H5732" i="5"/>
  <c r="H5731" i="5"/>
  <c r="I5731" i="5" s="1"/>
  <c r="J5731" i="5" s="1"/>
  <c r="H5730" i="5"/>
  <c r="I5729" i="5"/>
  <c r="J5729" i="5" s="1"/>
  <c r="H5729" i="5"/>
  <c r="H5728" i="5"/>
  <c r="H5727" i="5"/>
  <c r="H5726" i="5"/>
  <c r="H5725" i="5"/>
  <c r="I5724" i="5"/>
  <c r="H5724" i="5"/>
  <c r="H5723" i="5"/>
  <c r="I5723" i="5" s="1"/>
  <c r="J5723" i="5" s="1"/>
  <c r="H5722" i="5"/>
  <c r="H5721" i="5"/>
  <c r="H5720" i="5"/>
  <c r="H5719" i="5"/>
  <c r="H5718" i="5"/>
  <c r="I5718" i="5" s="1"/>
  <c r="J5718" i="5" s="1"/>
  <c r="H5717" i="5"/>
  <c r="H5716" i="5"/>
  <c r="H5715" i="5"/>
  <c r="I5715" i="5" s="1"/>
  <c r="J5715" i="5" s="1"/>
  <c r="H5714" i="5"/>
  <c r="I5713" i="5"/>
  <c r="J5713" i="5" s="1"/>
  <c r="H5713" i="5"/>
  <c r="H5712" i="5"/>
  <c r="H5711" i="5"/>
  <c r="H5710" i="5"/>
  <c r="I5710" i="5" s="1"/>
  <c r="H5709" i="5"/>
  <c r="I5708" i="5"/>
  <c r="H5708" i="5"/>
  <c r="I5707" i="5"/>
  <c r="H5707" i="5"/>
  <c r="H5706" i="5"/>
  <c r="I5705" i="5"/>
  <c r="J5705" i="5" s="1"/>
  <c r="H5705" i="5"/>
  <c r="H5704" i="5"/>
  <c r="H5703" i="5"/>
  <c r="H5702" i="5"/>
  <c r="H5701" i="5"/>
  <c r="I5700" i="5"/>
  <c r="H5700" i="5"/>
  <c r="I5699" i="5"/>
  <c r="H5699" i="5"/>
  <c r="H5698" i="5"/>
  <c r="I5697" i="5"/>
  <c r="J5697" i="5" s="1"/>
  <c r="H5697" i="5"/>
  <c r="H5696" i="5"/>
  <c r="H5695" i="5"/>
  <c r="H5694" i="5"/>
  <c r="H5693" i="5"/>
  <c r="I5692" i="5"/>
  <c r="H5692" i="5"/>
  <c r="H5691" i="5"/>
  <c r="I5691" i="5" s="1"/>
  <c r="J5691" i="5" s="1"/>
  <c r="H5690" i="5"/>
  <c r="I5689" i="5"/>
  <c r="J5689" i="5" s="1"/>
  <c r="H5689" i="5"/>
  <c r="H5688" i="5"/>
  <c r="H5687" i="5"/>
  <c r="I5686" i="5"/>
  <c r="H5686" i="5"/>
  <c r="H5685" i="5"/>
  <c r="I5684" i="5"/>
  <c r="H5684" i="5"/>
  <c r="H5683" i="5"/>
  <c r="H5682" i="5"/>
  <c r="J5681" i="5"/>
  <c r="I5681" i="5"/>
  <c r="H5681" i="5"/>
  <c r="H5680" i="5"/>
  <c r="H5679" i="5"/>
  <c r="H5678" i="5"/>
  <c r="H5677" i="5"/>
  <c r="I5676" i="5"/>
  <c r="H5676" i="5"/>
  <c r="H5675" i="5"/>
  <c r="H5674" i="5"/>
  <c r="I5673" i="5"/>
  <c r="J5673" i="5" s="1"/>
  <c r="H5673" i="5"/>
  <c r="H5672" i="5"/>
  <c r="H5671" i="5"/>
  <c r="I5670" i="5"/>
  <c r="H5670" i="5"/>
  <c r="H5669" i="5"/>
  <c r="I5668" i="5"/>
  <c r="H5668" i="5"/>
  <c r="H5667" i="5"/>
  <c r="I5666" i="5"/>
  <c r="H5666" i="5"/>
  <c r="I5665" i="5"/>
  <c r="J5665" i="5" s="1"/>
  <c r="H5665" i="5"/>
  <c r="H5664" i="5"/>
  <c r="H5663" i="5"/>
  <c r="I5662" i="5"/>
  <c r="H5662" i="5"/>
  <c r="H5661" i="5"/>
  <c r="I5660" i="5"/>
  <c r="H5660" i="5"/>
  <c r="H5659" i="5"/>
  <c r="H5658" i="5"/>
  <c r="I5657" i="5"/>
  <c r="J5657" i="5" s="1"/>
  <c r="H5657" i="5"/>
  <c r="H5656" i="5"/>
  <c r="H5655" i="5"/>
  <c r="H5654" i="5"/>
  <c r="H5653" i="5"/>
  <c r="I5652" i="5"/>
  <c r="H5652" i="5"/>
  <c r="H5651" i="5"/>
  <c r="I5650" i="5"/>
  <c r="H5650" i="5"/>
  <c r="I5649" i="5"/>
  <c r="J5649" i="5" s="1"/>
  <c r="H5649" i="5"/>
  <c r="H5648" i="5"/>
  <c r="H5647" i="5"/>
  <c r="H5646" i="5"/>
  <c r="H5645" i="5"/>
  <c r="I5644" i="5"/>
  <c r="H5644" i="5"/>
  <c r="H5643" i="5"/>
  <c r="I5642" i="5"/>
  <c r="H5642" i="5"/>
  <c r="I5641" i="5"/>
  <c r="J5641" i="5" s="1"/>
  <c r="H5641" i="5"/>
  <c r="H5640" i="5"/>
  <c r="H5639" i="5"/>
  <c r="H5638" i="5"/>
  <c r="H5637" i="5"/>
  <c r="I5636" i="5"/>
  <c r="H5636" i="5"/>
  <c r="H5635" i="5"/>
  <c r="H5634" i="5"/>
  <c r="I5633" i="5"/>
  <c r="J5633" i="5" s="1"/>
  <c r="H5633" i="5"/>
  <c r="H5632" i="5"/>
  <c r="H5631" i="5"/>
  <c r="H5630" i="5"/>
  <c r="H5629" i="5"/>
  <c r="I5628" i="5"/>
  <c r="H5628" i="5"/>
  <c r="H5627" i="5"/>
  <c r="H5626" i="5"/>
  <c r="I5625" i="5"/>
  <c r="J5625" i="5" s="1"/>
  <c r="H5625" i="5"/>
  <c r="H5624" i="5"/>
  <c r="H5623" i="5"/>
  <c r="I5622" i="5"/>
  <c r="H5622" i="5"/>
  <c r="H5621" i="5"/>
  <c r="I5620" i="5"/>
  <c r="H5620" i="5"/>
  <c r="H5619" i="5"/>
  <c r="H5618" i="5"/>
  <c r="I5617" i="5"/>
  <c r="J5617" i="5" s="1"/>
  <c r="H5617" i="5"/>
  <c r="H5616" i="5"/>
  <c r="H5615" i="5"/>
  <c r="H5614" i="5"/>
  <c r="H5613" i="5"/>
  <c r="I5612" i="5"/>
  <c r="H5612" i="5"/>
  <c r="H5611" i="5"/>
  <c r="H5610" i="5"/>
  <c r="I5609" i="5"/>
  <c r="J5609" i="5" s="1"/>
  <c r="H5609" i="5"/>
  <c r="H5608" i="5"/>
  <c r="H5607" i="5"/>
  <c r="I5606" i="5"/>
  <c r="H5606" i="5"/>
  <c r="H5605" i="5"/>
  <c r="I5604" i="5"/>
  <c r="H5604" i="5"/>
  <c r="H5603" i="5"/>
  <c r="I5602" i="5"/>
  <c r="H5602" i="5"/>
  <c r="I5601" i="5"/>
  <c r="J5601" i="5" s="1"/>
  <c r="H5601" i="5"/>
  <c r="H5600" i="5"/>
  <c r="H5599" i="5"/>
  <c r="I5598" i="5"/>
  <c r="H5598" i="5"/>
  <c r="H5597" i="5"/>
  <c r="I5596" i="5"/>
  <c r="H5596" i="5"/>
  <c r="H5595" i="5"/>
  <c r="H5594" i="5"/>
  <c r="I5593" i="5"/>
  <c r="J5593" i="5" s="1"/>
  <c r="H5593" i="5"/>
  <c r="H5592" i="5"/>
  <c r="H5591" i="5"/>
  <c r="H5590" i="5"/>
  <c r="H5589" i="5"/>
  <c r="I5588" i="5"/>
  <c r="H5588" i="5"/>
  <c r="H5587" i="5"/>
  <c r="I5586" i="5"/>
  <c r="H5586" i="5"/>
  <c r="I5585" i="5"/>
  <c r="J5585" i="5" s="1"/>
  <c r="H5585" i="5"/>
  <c r="H5584" i="5"/>
  <c r="H5583" i="5"/>
  <c r="H5582" i="5"/>
  <c r="H5581" i="5"/>
  <c r="I5580" i="5"/>
  <c r="H5580" i="5"/>
  <c r="H5579" i="5"/>
  <c r="I5578" i="5"/>
  <c r="H5578" i="5"/>
  <c r="I5577" i="5"/>
  <c r="J5577" i="5" s="1"/>
  <c r="H5577" i="5"/>
  <c r="H5576" i="5"/>
  <c r="H5575" i="5"/>
  <c r="H5574" i="5"/>
  <c r="H5573" i="5"/>
  <c r="I5572" i="5"/>
  <c r="H5572" i="5"/>
  <c r="H5571" i="5"/>
  <c r="H5570" i="5"/>
  <c r="I5569" i="5"/>
  <c r="J5569" i="5" s="1"/>
  <c r="H5569" i="5"/>
  <c r="H5568" i="5"/>
  <c r="H5567" i="5"/>
  <c r="H5566" i="5"/>
  <c r="H5565" i="5"/>
  <c r="I5564" i="5"/>
  <c r="H5564" i="5"/>
  <c r="H5563" i="5"/>
  <c r="H5562" i="5"/>
  <c r="I5561" i="5"/>
  <c r="J5561" i="5" s="1"/>
  <c r="H5561" i="5"/>
  <c r="H5560" i="5"/>
  <c r="H5559" i="5"/>
  <c r="I5558" i="5"/>
  <c r="H5558" i="5"/>
  <c r="H5557" i="5"/>
  <c r="I5556" i="5"/>
  <c r="H5556" i="5"/>
  <c r="H5555" i="5"/>
  <c r="H5554" i="5"/>
  <c r="H5553" i="5"/>
  <c r="I5553" i="5" s="1"/>
  <c r="H5552" i="5"/>
  <c r="H5551" i="5"/>
  <c r="H5550" i="5"/>
  <c r="H5549" i="5"/>
  <c r="I5548" i="5"/>
  <c r="H5548" i="5"/>
  <c r="H5547" i="5"/>
  <c r="H5546" i="5"/>
  <c r="H5545" i="5"/>
  <c r="H5544" i="5"/>
  <c r="H5543" i="5"/>
  <c r="I5542" i="5"/>
  <c r="H5542" i="5"/>
  <c r="H5541" i="5"/>
  <c r="H5540" i="5"/>
  <c r="H5539" i="5"/>
  <c r="I5539" i="5" s="1"/>
  <c r="J5539" i="5" s="1"/>
  <c r="I5538" i="5"/>
  <c r="H5538" i="5"/>
  <c r="H5537" i="5"/>
  <c r="H5536" i="5"/>
  <c r="I5536" i="5" s="1"/>
  <c r="J5536" i="5" s="1"/>
  <c r="H5535" i="5"/>
  <c r="I5534" i="5"/>
  <c r="H5534" i="5"/>
  <c r="H5533" i="5"/>
  <c r="I5532" i="5"/>
  <c r="H5532" i="5"/>
  <c r="H5531" i="5"/>
  <c r="I5531" i="5" s="1"/>
  <c r="J5531" i="5" s="1"/>
  <c r="H5530" i="5"/>
  <c r="H5529" i="5"/>
  <c r="I5529" i="5" s="1"/>
  <c r="H5528" i="5"/>
  <c r="I5528" i="5" s="1"/>
  <c r="J5528" i="5" s="1"/>
  <c r="H5527" i="5"/>
  <c r="H5526" i="5"/>
  <c r="H5525" i="5"/>
  <c r="I5524" i="5"/>
  <c r="H5524" i="5"/>
  <c r="H5523" i="5"/>
  <c r="I5523" i="5" s="1"/>
  <c r="J5523" i="5" s="1"/>
  <c r="H5522" i="5"/>
  <c r="I5521" i="5"/>
  <c r="J5521" i="5" s="1"/>
  <c r="H5521" i="5"/>
  <c r="H5520" i="5"/>
  <c r="I5520" i="5" s="1"/>
  <c r="J5520" i="5" s="1"/>
  <c r="H5519" i="5"/>
  <c r="H5518" i="5"/>
  <c r="H5517" i="5"/>
  <c r="I5516" i="5"/>
  <c r="H5516" i="5"/>
  <c r="I5515" i="5"/>
  <c r="H5515" i="5"/>
  <c r="H5514" i="5"/>
  <c r="H5513" i="5"/>
  <c r="H5512" i="5"/>
  <c r="I5512" i="5" s="1"/>
  <c r="J5512" i="5" s="1"/>
  <c r="H5511" i="5"/>
  <c r="H5510" i="5"/>
  <c r="H5509" i="5"/>
  <c r="H5508" i="5"/>
  <c r="I5507" i="5"/>
  <c r="J5507" i="5" s="1"/>
  <c r="H5507" i="5"/>
  <c r="H5506" i="5"/>
  <c r="H5505" i="5"/>
  <c r="H5504" i="5"/>
  <c r="I5504" i="5" s="1"/>
  <c r="J5504" i="5" s="1"/>
  <c r="H5503" i="5"/>
  <c r="H5502" i="5"/>
  <c r="H5501" i="5"/>
  <c r="H5500" i="5"/>
  <c r="H5499" i="5"/>
  <c r="I5499" i="5" s="1"/>
  <c r="J5499" i="5" s="1"/>
  <c r="H5498" i="5"/>
  <c r="H5497" i="5"/>
  <c r="H5496" i="5"/>
  <c r="I5496" i="5" s="1"/>
  <c r="J5496" i="5" s="1"/>
  <c r="H5495" i="5"/>
  <c r="H5494" i="5"/>
  <c r="H5493" i="5"/>
  <c r="H5492" i="5"/>
  <c r="H5491" i="5"/>
  <c r="I5491" i="5" s="1"/>
  <c r="J5491" i="5" s="1"/>
  <c r="H5490" i="5"/>
  <c r="H5489" i="5"/>
  <c r="H5488" i="5"/>
  <c r="I5488" i="5" s="1"/>
  <c r="J5488" i="5" s="1"/>
  <c r="H5487" i="5"/>
  <c r="H5486" i="5"/>
  <c r="H5485" i="5"/>
  <c r="H5484" i="5"/>
  <c r="H5483" i="5"/>
  <c r="I5483" i="5" s="1"/>
  <c r="J5483" i="5" s="1"/>
  <c r="H5482" i="5"/>
  <c r="H5481" i="5"/>
  <c r="H5480" i="5"/>
  <c r="I5480" i="5" s="1"/>
  <c r="J5480" i="5" s="1"/>
  <c r="H5479" i="5"/>
  <c r="H5478" i="5"/>
  <c r="H5477" i="5"/>
  <c r="H5476" i="5"/>
  <c r="I5475" i="5"/>
  <c r="J5475" i="5" s="1"/>
  <c r="H5475" i="5"/>
  <c r="I5474" i="5"/>
  <c r="H5474" i="5"/>
  <c r="H5473" i="5"/>
  <c r="H5472" i="5"/>
  <c r="I5472" i="5" s="1"/>
  <c r="J5472" i="5" s="1"/>
  <c r="H5471" i="5"/>
  <c r="I5470" i="5"/>
  <c r="J5470" i="5" s="1"/>
  <c r="H5470" i="5"/>
  <c r="H5469" i="5"/>
  <c r="H5468" i="5"/>
  <c r="I5467" i="5"/>
  <c r="J5467" i="5" s="1"/>
  <c r="H5467" i="5"/>
  <c r="H5466" i="5"/>
  <c r="H5465" i="5"/>
  <c r="H5464" i="5"/>
  <c r="I5464" i="5" s="1"/>
  <c r="J5464" i="5" s="1"/>
  <c r="H5463" i="5"/>
  <c r="H5462" i="5"/>
  <c r="I5462" i="5" s="1"/>
  <c r="J5462" i="5" s="1"/>
  <c r="H5461" i="5"/>
  <c r="H5460" i="5"/>
  <c r="H5459" i="5"/>
  <c r="I5458" i="5"/>
  <c r="H5458" i="5"/>
  <c r="H5457" i="5"/>
  <c r="H5456" i="5"/>
  <c r="I5456" i="5" s="1"/>
  <c r="J5456" i="5" s="1"/>
  <c r="H5455" i="5"/>
  <c r="I5454" i="5"/>
  <c r="J5454" i="5" s="1"/>
  <c r="H5454" i="5"/>
  <c r="H5453" i="5"/>
  <c r="H5452" i="5"/>
  <c r="H5451" i="5"/>
  <c r="I5450" i="5"/>
  <c r="H5450" i="5"/>
  <c r="I5449" i="5"/>
  <c r="J5449" i="5" s="1"/>
  <c r="H5449" i="5"/>
  <c r="H5448" i="5"/>
  <c r="I5448" i="5" s="1"/>
  <c r="J5448" i="5" s="1"/>
  <c r="H5447" i="5"/>
  <c r="I5446" i="5"/>
  <c r="J5446" i="5" s="1"/>
  <c r="H5446" i="5"/>
  <c r="H5445" i="5"/>
  <c r="H5444" i="5"/>
  <c r="H5443" i="5"/>
  <c r="H5442" i="5"/>
  <c r="H5441" i="5"/>
  <c r="I5441" i="5" s="1"/>
  <c r="J5441" i="5" s="1"/>
  <c r="H5440" i="5"/>
  <c r="I5440" i="5" s="1"/>
  <c r="J5440" i="5" s="1"/>
  <c r="H5439" i="5"/>
  <c r="H5438" i="5"/>
  <c r="H5437" i="5"/>
  <c r="H5436" i="5"/>
  <c r="H5435" i="5"/>
  <c r="H5434" i="5"/>
  <c r="J5433" i="5"/>
  <c r="I5433" i="5"/>
  <c r="H5433" i="5"/>
  <c r="H5432" i="5"/>
  <c r="I5432" i="5" s="1"/>
  <c r="J5432" i="5" s="1"/>
  <c r="H5431" i="5"/>
  <c r="H5430" i="5"/>
  <c r="H5429" i="5"/>
  <c r="H5428" i="5"/>
  <c r="I5427" i="5"/>
  <c r="J5427" i="5" s="1"/>
  <c r="H5427" i="5"/>
  <c r="H5426" i="5"/>
  <c r="I5425" i="5"/>
  <c r="J5425" i="5" s="1"/>
  <c r="H5425" i="5"/>
  <c r="H5424" i="5"/>
  <c r="I5424" i="5" s="1"/>
  <c r="J5424" i="5" s="1"/>
  <c r="H5423" i="5"/>
  <c r="H5422" i="5"/>
  <c r="H5421" i="5"/>
  <c r="H5420" i="5"/>
  <c r="H5419" i="5"/>
  <c r="I5419" i="5" s="1"/>
  <c r="J5419" i="5" s="1"/>
  <c r="H5418" i="5"/>
  <c r="H5417" i="5"/>
  <c r="H5416" i="5"/>
  <c r="I5416" i="5" s="1"/>
  <c r="J5416" i="5" s="1"/>
  <c r="H5415" i="5"/>
  <c r="H5414" i="5"/>
  <c r="H5413" i="5"/>
  <c r="H5412" i="5"/>
  <c r="I5411" i="5"/>
  <c r="J5411" i="5" s="1"/>
  <c r="H5411" i="5"/>
  <c r="I5410" i="5"/>
  <c r="H5410" i="5"/>
  <c r="H5409" i="5"/>
  <c r="H5408" i="5"/>
  <c r="I5408" i="5" s="1"/>
  <c r="J5408" i="5" s="1"/>
  <c r="H5407" i="5"/>
  <c r="I5406" i="5"/>
  <c r="J5406" i="5" s="1"/>
  <c r="H5406" i="5"/>
  <c r="H5405" i="5"/>
  <c r="H5404" i="5"/>
  <c r="I5403" i="5"/>
  <c r="J5403" i="5" s="1"/>
  <c r="H5403" i="5"/>
  <c r="H5402" i="5"/>
  <c r="H5401" i="5"/>
  <c r="H5400" i="5"/>
  <c r="I5400" i="5" s="1"/>
  <c r="J5400" i="5" s="1"/>
  <c r="H5399" i="5"/>
  <c r="H5398" i="5"/>
  <c r="I5398" i="5" s="1"/>
  <c r="J5398" i="5" s="1"/>
  <c r="H5397" i="5"/>
  <c r="H5396" i="5"/>
  <c r="H5395" i="5"/>
  <c r="I5394" i="5"/>
  <c r="H5394" i="5"/>
  <c r="H5393" i="5"/>
  <c r="H5392" i="5"/>
  <c r="I5392" i="5" s="1"/>
  <c r="J5392" i="5" s="1"/>
  <c r="H5391" i="5"/>
  <c r="I5390" i="5"/>
  <c r="J5390" i="5" s="1"/>
  <c r="H5390" i="5"/>
  <c r="H5389" i="5"/>
  <c r="H5388" i="5"/>
  <c r="H5387" i="5"/>
  <c r="I5386" i="5"/>
  <c r="H5386" i="5"/>
  <c r="I5385" i="5"/>
  <c r="J5385" i="5" s="1"/>
  <c r="H5385" i="5"/>
  <c r="H5384" i="5"/>
  <c r="I5384" i="5" s="1"/>
  <c r="J5384" i="5" s="1"/>
  <c r="H5383" i="5"/>
  <c r="I5382" i="5"/>
  <c r="J5382" i="5" s="1"/>
  <c r="H5382" i="5"/>
  <c r="H5381" i="5"/>
  <c r="H5380" i="5"/>
  <c r="H5379" i="5"/>
  <c r="I5378" i="5"/>
  <c r="H5378" i="5"/>
  <c r="H5377" i="5"/>
  <c r="I5377" i="5" s="1"/>
  <c r="J5377" i="5" s="1"/>
  <c r="H5376" i="5"/>
  <c r="I5376" i="5" s="1"/>
  <c r="J5376" i="5" s="1"/>
  <c r="H5375" i="5"/>
  <c r="H5374" i="5"/>
  <c r="H5373" i="5"/>
  <c r="H5372" i="5"/>
  <c r="H5371" i="5"/>
  <c r="H5370" i="5"/>
  <c r="I5369" i="5"/>
  <c r="J5369" i="5" s="1"/>
  <c r="H5369" i="5"/>
  <c r="H5368" i="5"/>
  <c r="I5368" i="5" s="1"/>
  <c r="J5368" i="5" s="1"/>
  <c r="H5367" i="5"/>
  <c r="H5366" i="5"/>
  <c r="H5365" i="5"/>
  <c r="H5364" i="5"/>
  <c r="I5363" i="5"/>
  <c r="J5363" i="5" s="1"/>
  <c r="H5363" i="5"/>
  <c r="H5362" i="5"/>
  <c r="I5361" i="5"/>
  <c r="J5361" i="5" s="1"/>
  <c r="H5361" i="5"/>
  <c r="H5360" i="5"/>
  <c r="I5360" i="5" s="1"/>
  <c r="J5360" i="5" s="1"/>
  <c r="H5359" i="5"/>
  <c r="H5358" i="5"/>
  <c r="H5357" i="5"/>
  <c r="H5356" i="5"/>
  <c r="H5355" i="5"/>
  <c r="I5355" i="5" s="1"/>
  <c r="J5355" i="5" s="1"/>
  <c r="H5354" i="5"/>
  <c r="I5353" i="5"/>
  <c r="H5353" i="5"/>
  <c r="H5352" i="5"/>
  <c r="I5352" i="5" s="1"/>
  <c r="J5352" i="5" s="1"/>
  <c r="H5351" i="5"/>
  <c r="H5350" i="5"/>
  <c r="H5349" i="5"/>
  <c r="H5348" i="5"/>
  <c r="I5347" i="5"/>
  <c r="J5347" i="5" s="1"/>
  <c r="H5347" i="5"/>
  <c r="I5346" i="5"/>
  <c r="H5346" i="5"/>
  <c r="H5345" i="5"/>
  <c r="H5344" i="5"/>
  <c r="I5344" i="5" s="1"/>
  <c r="J5344" i="5" s="1"/>
  <c r="H5343" i="5"/>
  <c r="I5342" i="5"/>
  <c r="J5342" i="5" s="1"/>
  <c r="H5342" i="5"/>
  <c r="H5341" i="5"/>
  <c r="H5340" i="5"/>
  <c r="I5339" i="5"/>
  <c r="J5339" i="5" s="1"/>
  <c r="H5339" i="5"/>
  <c r="I5338" i="5"/>
  <c r="H5338" i="5"/>
  <c r="H5337" i="5"/>
  <c r="H5336" i="5"/>
  <c r="I5336" i="5" s="1"/>
  <c r="J5336" i="5" s="1"/>
  <c r="H5335" i="5"/>
  <c r="I5334" i="5"/>
  <c r="J5334" i="5" s="1"/>
  <c r="H5334" i="5"/>
  <c r="H5333" i="5"/>
  <c r="H5332" i="5"/>
  <c r="H5331" i="5"/>
  <c r="I5330" i="5"/>
  <c r="H5330" i="5"/>
  <c r="H5329" i="5"/>
  <c r="H5328" i="5"/>
  <c r="I5328" i="5" s="1"/>
  <c r="J5328" i="5" s="1"/>
  <c r="H5327" i="5"/>
  <c r="H5326" i="5"/>
  <c r="I5326" i="5" s="1"/>
  <c r="J5326" i="5" s="1"/>
  <c r="H5325" i="5"/>
  <c r="H5324" i="5"/>
  <c r="H5323" i="5"/>
  <c r="I5322" i="5"/>
  <c r="H5322" i="5"/>
  <c r="I5321" i="5"/>
  <c r="J5321" i="5" s="1"/>
  <c r="H5321" i="5"/>
  <c r="H5320" i="5"/>
  <c r="I5320" i="5" s="1"/>
  <c r="J5320" i="5" s="1"/>
  <c r="H5319" i="5"/>
  <c r="I5318" i="5"/>
  <c r="J5318" i="5" s="1"/>
  <c r="H5318" i="5"/>
  <c r="H5317" i="5"/>
  <c r="H5316" i="5"/>
  <c r="H5315" i="5"/>
  <c r="H5314" i="5"/>
  <c r="I5313" i="5"/>
  <c r="J5313" i="5" s="1"/>
  <c r="H5313" i="5"/>
  <c r="H5312" i="5"/>
  <c r="I5312" i="5" s="1"/>
  <c r="J5312" i="5" s="1"/>
  <c r="H5311" i="5"/>
  <c r="I5310" i="5"/>
  <c r="H5310" i="5"/>
  <c r="H5309" i="5"/>
  <c r="H5308" i="5"/>
  <c r="H5307" i="5"/>
  <c r="H5306" i="5"/>
  <c r="H5305" i="5"/>
  <c r="I5305" i="5" s="1"/>
  <c r="J5305" i="5" s="1"/>
  <c r="H5304" i="5"/>
  <c r="I5304" i="5" s="1"/>
  <c r="J5304" i="5" s="1"/>
  <c r="H5303" i="5"/>
  <c r="H5302" i="5"/>
  <c r="H5301" i="5"/>
  <c r="H5300" i="5"/>
  <c r="H5299" i="5"/>
  <c r="H5298" i="5"/>
  <c r="I5297" i="5"/>
  <c r="J5297" i="5" s="1"/>
  <c r="H5297" i="5"/>
  <c r="H5296" i="5"/>
  <c r="I5296" i="5" s="1"/>
  <c r="J5296" i="5" s="1"/>
  <c r="H5295" i="5"/>
  <c r="H5294" i="5"/>
  <c r="H5293" i="5"/>
  <c r="H5292" i="5"/>
  <c r="I5291" i="5"/>
  <c r="H5291" i="5"/>
  <c r="H5290" i="5"/>
  <c r="H5289" i="5"/>
  <c r="H5288" i="5"/>
  <c r="I5288" i="5" s="1"/>
  <c r="J5288" i="5" s="1"/>
  <c r="H5287" i="5"/>
  <c r="H5286" i="5"/>
  <c r="H5285" i="5"/>
  <c r="H5284" i="5"/>
  <c r="H5283" i="5"/>
  <c r="I5283" i="5" s="1"/>
  <c r="J5283" i="5" s="1"/>
  <c r="H5282" i="5"/>
  <c r="H5281" i="5"/>
  <c r="H5280" i="5"/>
  <c r="I5280" i="5" s="1"/>
  <c r="J5280" i="5" s="1"/>
  <c r="H5279" i="5"/>
  <c r="H5278" i="5"/>
  <c r="I5278" i="5" s="1"/>
  <c r="J5278" i="5" s="1"/>
  <c r="H5277" i="5"/>
  <c r="H5276" i="5"/>
  <c r="I5275" i="5"/>
  <c r="J5275" i="5" s="1"/>
  <c r="H5275" i="5"/>
  <c r="I5274" i="5"/>
  <c r="H5274" i="5"/>
  <c r="H5273" i="5"/>
  <c r="H5272" i="5"/>
  <c r="I5272" i="5" s="1"/>
  <c r="J5272" i="5" s="1"/>
  <c r="H5271" i="5"/>
  <c r="I5270" i="5"/>
  <c r="H5270" i="5"/>
  <c r="H5269" i="5"/>
  <c r="H5268" i="5"/>
  <c r="H5267" i="5"/>
  <c r="H5266" i="5"/>
  <c r="I5266" i="5" s="1"/>
  <c r="H5265" i="5"/>
  <c r="H5264" i="5"/>
  <c r="I5264" i="5" s="1"/>
  <c r="J5264" i="5" s="1"/>
  <c r="H5263" i="5"/>
  <c r="H5262" i="5"/>
  <c r="I5262" i="5" s="1"/>
  <c r="J5262" i="5" s="1"/>
  <c r="H5261" i="5"/>
  <c r="H5260" i="5"/>
  <c r="H5259" i="5"/>
  <c r="I5258" i="5"/>
  <c r="H5258" i="5"/>
  <c r="I5257" i="5"/>
  <c r="J5257" i="5" s="1"/>
  <c r="H5257" i="5"/>
  <c r="H5256" i="5"/>
  <c r="I5256" i="5" s="1"/>
  <c r="J5256" i="5" s="1"/>
  <c r="H5255" i="5"/>
  <c r="I5254" i="5"/>
  <c r="J5254" i="5" s="1"/>
  <c r="H5254" i="5"/>
  <c r="H5253" i="5"/>
  <c r="H5252" i="5"/>
  <c r="H5251" i="5"/>
  <c r="H5250" i="5"/>
  <c r="H5249" i="5"/>
  <c r="I5249" i="5" s="1"/>
  <c r="J5249" i="5" s="1"/>
  <c r="H5248" i="5"/>
  <c r="I5248" i="5" s="1"/>
  <c r="J5248" i="5" s="1"/>
  <c r="H5247" i="5"/>
  <c r="I5246" i="5"/>
  <c r="J5246" i="5" s="1"/>
  <c r="H5246" i="5"/>
  <c r="H5245" i="5"/>
  <c r="H5244" i="5"/>
  <c r="I5243" i="5"/>
  <c r="J5243" i="5" s="1"/>
  <c r="H5243" i="5"/>
  <c r="H5242" i="5"/>
  <c r="H5241" i="5"/>
  <c r="I5241" i="5" s="1"/>
  <c r="J5241" i="5" s="1"/>
  <c r="H5240" i="5"/>
  <c r="I5240" i="5" s="1"/>
  <c r="J5240" i="5" s="1"/>
  <c r="H5239" i="5"/>
  <c r="I5238" i="5"/>
  <c r="J5238" i="5" s="1"/>
  <c r="H5238" i="5"/>
  <c r="H5237" i="5"/>
  <c r="H5236" i="5"/>
  <c r="H5235" i="5"/>
  <c r="H5234" i="5"/>
  <c r="H5233" i="5"/>
  <c r="I5233" i="5" s="1"/>
  <c r="J5233" i="5" s="1"/>
  <c r="H5232" i="5"/>
  <c r="I5232" i="5" s="1"/>
  <c r="J5232" i="5" s="1"/>
  <c r="H5231" i="5"/>
  <c r="H5230" i="5"/>
  <c r="I5230" i="5" s="1"/>
  <c r="J5230" i="5" s="1"/>
  <c r="H5229" i="5"/>
  <c r="H5228" i="5"/>
  <c r="I5227" i="5"/>
  <c r="J5227" i="5" s="1"/>
  <c r="H5227" i="5"/>
  <c r="H5226" i="5"/>
  <c r="H5225" i="5"/>
  <c r="I5225" i="5" s="1"/>
  <c r="J5225" i="5" s="1"/>
  <c r="H5224" i="5"/>
  <c r="I5224" i="5" s="1"/>
  <c r="J5224" i="5" s="1"/>
  <c r="H5223" i="5"/>
  <c r="H5222" i="5"/>
  <c r="I5222" i="5" s="1"/>
  <c r="J5222" i="5" s="1"/>
  <c r="H5221" i="5"/>
  <c r="H5220" i="5"/>
  <c r="H5219" i="5"/>
  <c r="H5218" i="5"/>
  <c r="H5217" i="5"/>
  <c r="I5217" i="5" s="1"/>
  <c r="J5217" i="5" s="1"/>
  <c r="H5216" i="5"/>
  <c r="I5216" i="5" s="1"/>
  <c r="J5216" i="5" s="1"/>
  <c r="H5215" i="5"/>
  <c r="H5214" i="5"/>
  <c r="I5214" i="5" s="1"/>
  <c r="J5214" i="5" s="1"/>
  <c r="H5213" i="5"/>
  <c r="H5212" i="5"/>
  <c r="I5211" i="5"/>
  <c r="J5211" i="5" s="1"/>
  <c r="H5211" i="5"/>
  <c r="H5210" i="5"/>
  <c r="H5209" i="5"/>
  <c r="I5209" i="5" s="1"/>
  <c r="J5209" i="5" s="1"/>
  <c r="H5208" i="5"/>
  <c r="I5208" i="5" s="1"/>
  <c r="J5208" i="5" s="1"/>
  <c r="H5207" i="5"/>
  <c r="H5206" i="5"/>
  <c r="I5206" i="5" s="1"/>
  <c r="J5206" i="5" s="1"/>
  <c r="H5205" i="5"/>
  <c r="H5204" i="5"/>
  <c r="H5203" i="5"/>
  <c r="H5202" i="5"/>
  <c r="H5201" i="5"/>
  <c r="I5201" i="5" s="1"/>
  <c r="J5201" i="5" s="1"/>
  <c r="H5200" i="5"/>
  <c r="I5200" i="5" s="1"/>
  <c r="J5200" i="5" s="1"/>
  <c r="H5199" i="5"/>
  <c r="H5198" i="5"/>
  <c r="I5198" i="5" s="1"/>
  <c r="J5198" i="5" s="1"/>
  <c r="H5197" i="5"/>
  <c r="H5196" i="5"/>
  <c r="I5195" i="5"/>
  <c r="J5195" i="5" s="1"/>
  <c r="H5195" i="5"/>
  <c r="H5194" i="5"/>
  <c r="H5193" i="5"/>
  <c r="I5193" i="5" s="1"/>
  <c r="J5193" i="5" s="1"/>
  <c r="H5192" i="5"/>
  <c r="I5192" i="5" s="1"/>
  <c r="J5192" i="5" s="1"/>
  <c r="H5191" i="5"/>
  <c r="H5190" i="5"/>
  <c r="I5190" i="5" s="1"/>
  <c r="J5190" i="5" s="1"/>
  <c r="H5189" i="5"/>
  <c r="H5188" i="5"/>
  <c r="H5187" i="5"/>
  <c r="H5186" i="5"/>
  <c r="H5185" i="5"/>
  <c r="I5185" i="5" s="1"/>
  <c r="J5185" i="5" s="1"/>
  <c r="H5184" i="5"/>
  <c r="I5184" i="5" s="1"/>
  <c r="J5184" i="5" s="1"/>
  <c r="H5183" i="5"/>
  <c r="H5182" i="5"/>
  <c r="I5182" i="5" s="1"/>
  <c r="J5182" i="5" s="1"/>
  <c r="H5181" i="5"/>
  <c r="H5180" i="5"/>
  <c r="I5179" i="5"/>
  <c r="J5179" i="5" s="1"/>
  <c r="H5179" i="5"/>
  <c r="H5178" i="5"/>
  <c r="H5177" i="5"/>
  <c r="I5177" i="5" s="1"/>
  <c r="J5177" i="5" s="1"/>
  <c r="H5176" i="5"/>
  <c r="I5176" i="5" s="1"/>
  <c r="J5176" i="5" s="1"/>
  <c r="H5175" i="5"/>
  <c r="I5174" i="5"/>
  <c r="J5174" i="5" s="1"/>
  <c r="H5174" i="5"/>
  <c r="H5173" i="5"/>
  <c r="H5172" i="5"/>
  <c r="H5171" i="5"/>
  <c r="H5170" i="5"/>
  <c r="H5169" i="5"/>
  <c r="I5169" i="5" s="1"/>
  <c r="J5169" i="5" s="1"/>
  <c r="H5168" i="5"/>
  <c r="I5168" i="5" s="1"/>
  <c r="J5168" i="5" s="1"/>
  <c r="H5167" i="5"/>
  <c r="H5166" i="5"/>
  <c r="I5166" i="5" s="1"/>
  <c r="J5166" i="5" s="1"/>
  <c r="H5165" i="5"/>
  <c r="H5164" i="5"/>
  <c r="I5163" i="5"/>
  <c r="J5163" i="5" s="1"/>
  <c r="H5163" i="5"/>
  <c r="H5162" i="5"/>
  <c r="H5161" i="5"/>
  <c r="I5161" i="5" s="1"/>
  <c r="J5161" i="5" s="1"/>
  <c r="H5160" i="5"/>
  <c r="I5160" i="5" s="1"/>
  <c r="J5160" i="5" s="1"/>
  <c r="H5159" i="5"/>
  <c r="H5158" i="5"/>
  <c r="I5158" i="5" s="1"/>
  <c r="J5158" i="5" s="1"/>
  <c r="H5157" i="5"/>
  <c r="H5156" i="5"/>
  <c r="H5155" i="5"/>
  <c r="H5154" i="5"/>
  <c r="H5153" i="5"/>
  <c r="I5153" i="5" s="1"/>
  <c r="J5153" i="5" s="1"/>
  <c r="H5152" i="5"/>
  <c r="I5152" i="5" s="1"/>
  <c r="J5152" i="5" s="1"/>
  <c r="H5151" i="5"/>
  <c r="H5150" i="5"/>
  <c r="I5150" i="5" s="1"/>
  <c r="J5150" i="5" s="1"/>
  <c r="H5149" i="5"/>
  <c r="H5148" i="5"/>
  <c r="I5147" i="5"/>
  <c r="J5147" i="5" s="1"/>
  <c r="H5147" i="5"/>
  <c r="H5146" i="5"/>
  <c r="H5145" i="5"/>
  <c r="I5145" i="5" s="1"/>
  <c r="J5145" i="5" s="1"/>
  <c r="H5144" i="5"/>
  <c r="I5144" i="5" s="1"/>
  <c r="J5144" i="5" s="1"/>
  <c r="H5143" i="5"/>
  <c r="H5142" i="5"/>
  <c r="I5142" i="5" s="1"/>
  <c r="J5142" i="5" s="1"/>
  <c r="H5141" i="5"/>
  <c r="H5140" i="5"/>
  <c r="I5139" i="5"/>
  <c r="H5139" i="5"/>
  <c r="H5138" i="5"/>
  <c r="H5137" i="5"/>
  <c r="I5137" i="5" s="1"/>
  <c r="J5137" i="5" s="1"/>
  <c r="H5136" i="5"/>
  <c r="I5136" i="5" s="1"/>
  <c r="J5136" i="5" s="1"/>
  <c r="H5135" i="5"/>
  <c r="I5135" i="5" s="1"/>
  <c r="I5134" i="5"/>
  <c r="J5134" i="5" s="1"/>
  <c r="H5134" i="5"/>
  <c r="H5133" i="5"/>
  <c r="H5132" i="5"/>
  <c r="J5131" i="5"/>
  <c r="I5131" i="5"/>
  <c r="H5131" i="5"/>
  <c r="H5130" i="5"/>
  <c r="H5129" i="5"/>
  <c r="H5128" i="5"/>
  <c r="I5128" i="5" s="1"/>
  <c r="J5128" i="5" s="1"/>
  <c r="H5127" i="5"/>
  <c r="I5127" i="5" s="1"/>
  <c r="I5126" i="5"/>
  <c r="J5126" i="5" s="1"/>
  <c r="H5126" i="5"/>
  <c r="H5125" i="5"/>
  <c r="H5124" i="5"/>
  <c r="I5124" i="5" s="1"/>
  <c r="H5123" i="5"/>
  <c r="I5122" i="5"/>
  <c r="H5122" i="5"/>
  <c r="H5121" i="5"/>
  <c r="I5121" i="5" s="1"/>
  <c r="H5120" i="5"/>
  <c r="I5120" i="5" s="1"/>
  <c r="J5120" i="5" s="1"/>
  <c r="H5119" i="5"/>
  <c r="I5119" i="5" s="1"/>
  <c r="H5118" i="5"/>
  <c r="H5117" i="5"/>
  <c r="H5116" i="5"/>
  <c r="I5116" i="5" s="1"/>
  <c r="H5115" i="5"/>
  <c r="I5115" i="5" s="1"/>
  <c r="J5115" i="5" s="1"/>
  <c r="H5114" i="5"/>
  <c r="I5113" i="5"/>
  <c r="J5113" i="5" s="1"/>
  <c r="H5113" i="5"/>
  <c r="H5112" i="5"/>
  <c r="I5112" i="5" s="1"/>
  <c r="J5112" i="5" s="1"/>
  <c r="H5111" i="5"/>
  <c r="H5110" i="5"/>
  <c r="I5110" i="5" s="1"/>
  <c r="J5110" i="5" s="1"/>
  <c r="H5109" i="5"/>
  <c r="H5108" i="5"/>
  <c r="H5107" i="5"/>
  <c r="I5107" i="5" s="1"/>
  <c r="J5107" i="5" s="1"/>
  <c r="I5106" i="5"/>
  <c r="H5106" i="5"/>
  <c r="H5105" i="5"/>
  <c r="I5105" i="5" s="1"/>
  <c r="J5105" i="5" s="1"/>
  <c r="H5104" i="5"/>
  <c r="I5104" i="5" s="1"/>
  <c r="J5104" i="5" s="1"/>
  <c r="H5103" i="5"/>
  <c r="I5103" i="5" s="1"/>
  <c r="J5103" i="5" s="1"/>
  <c r="H5102" i="5"/>
  <c r="I5102" i="5" s="1"/>
  <c r="J5102" i="5" s="1"/>
  <c r="H5101" i="5"/>
  <c r="H5100" i="5"/>
  <c r="H5099" i="5"/>
  <c r="I5098" i="5"/>
  <c r="H5098" i="5"/>
  <c r="H5097" i="5"/>
  <c r="H5096" i="5"/>
  <c r="I5096" i="5" s="1"/>
  <c r="J5096" i="5" s="1"/>
  <c r="H5095" i="5"/>
  <c r="I5095" i="5" s="1"/>
  <c r="H5094" i="5"/>
  <c r="I5094" i="5" s="1"/>
  <c r="J5094" i="5" s="1"/>
  <c r="H5093" i="5"/>
  <c r="H5092" i="5"/>
  <c r="H5091" i="5"/>
  <c r="H5090" i="5"/>
  <c r="I5090" i="5" s="1"/>
  <c r="H5089" i="5"/>
  <c r="H5088" i="5"/>
  <c r="I5088" i="5" s="1"/>
  <c r="J5088" i="5" s="1"/>
  <c r="H5087" i="5"/>
  <c r="H5086" i="5"/>
  <c r="H5085" i="5"/>
  <c r="H5084" i="5"/>
  <c r="I5084" i="5" s="1"/>
  <c r="I5083" i="5"/>
  <c r="J5083" i="5" s="1"/>
  <c r="H5083" i="5"/>
  <c r="H5082" i="5"/>
  <c r="H5081" i="5"/>
  <c r="I5081" i="5" s="1"/>
  <c r="J5081" i="5" s="1"/>
  <c r="H5080" i="5"/>
  <c r="I5080" i="5" s="1"/>
  <c r="J5080" i="5" s="1"/>
  <c r="H5079" i="5"/>
  <c r="I5079" i="5" s="1"/>
  <c r="J5079" i="5" s="1"/>
  <c r="H5078" i="5"/>
  <c r="I5078" i="5" s="1"/>
  <c r="J5078" i="5" s="1"/>
  <c r="H5077" i="5"/>
  <c r="H5076" i="5"/>
  <c r="H5075" i="5"/>
  <c r="I5074" i="5"/>
  <c r="H5074" i="5"/>
  <c r="H5073" i="5"/>
  <c r="I5073" i="5" s="1"/>
  <c r="H5072" i="5"/>
  <c r="I5072" i="5" s="1"/>
  <c r="J5072" i="5" s="1"/>
  <c r="H5071" i="5"/>
  <c r="I5070" i="5"/>
  <c r="J5070" i="5" s="1"/>
  <c r="H5070" i="5"/>
  <c r="H5069" i="5"/>
  <c r="H5068" i="5"/>
  <c r="H5067" i="5"/>
  <c r="I5067" i="5" s="1"/>
  <c r="J5067" i="5" s="1"/>
  <c r="H5066" i="5"/>
  <c r="H5065" i="5"/>
  <c r="H5064" i="5"/>
  <c r="I5064" i="5" s="1"/>
  <c r="J5064" i="5" s="1"/>
  <c r="H5063" i="5"/>
  <c r="I5063" i="5" s="1"/>
  <c r="I5062" i="5"/>
  <c r="J5062" i="5" s="1"/>
  <c r="H5062" i="5"/>
  <c r="H5061" i="5"/>
  <c r="H5060" i="5"/>
  <c r="I5060" i="5" s="1"/>
  <c r="I5059" i="5"/>
  <c r="H5059" i="5"/>
  <c r="I5058" i="5"/>
  <c r="H5058" i="5"/>
  <c r="H5057" i="5"/>
  <c r="H5056" i="5"/>
  <c r="I5056" i="5" s="1"/>
  <c r="J5056" i="5" s="1"/>
  <c r="H5055" i="5"/>
  <c r="I5055" i="5" s="1"/>
  <c r="I5054" i="5"/>
  <c r="H5054" i="5"/>
  <c r="H5053" i="5"/>
  <c r="H5052" i="5"/>
  <c r="I5052" i="5" s="1"/>
  <c r="I5051" i="5"/>
  <c r="J5051" i="5" s="1"/>
  <c r="H5051" i="5"/>
  <c r="I5050" i="5"/>
  <c r="H5050" i="5"/>
  <c r="I5049" i="5"/>
  <c r="J5049" i="5" s="1"/>
  <c r="H5049" i="5"/>
  <c r="H5048" i="5"/>
  <c r="I5048" i="5" s="1"/>
  <c r="J5048" i="5" s="1"/>
  <c r="H5047" i="5"/>
  <c r="I5046" i="5"/>
  <c r="J5046" i="5" s="1"/>
  <c r="H5046" i="5"/>
  <c r="H5045" i="5"/>
  <c r="H5044" i="5"/>
  <c r="H5043" i="5"/>
  <c r="I5043" i="5" s="1"/>
  <c r="J5043" i="5" s="1"/>
  <c r="H5042" i="5"/>
  <c r="H5041" i="5"/>
  <c r="I5041" i="5" s="1"/>
  <c r="H5040" i="5"/>
  <c r="I5040" i="5" s="1"/>
  <c r="J5040" i="5" s="1"/>
  <c r="H5039" i="5"/>
  <c r="I5039" i="5" s="1"/>
  <c r="J5039" i="5" s="1"/>
  <c r="H5038" i="5"/>
  <c r="I5038" i="5" s="1"/>
  <c r="J5038" i="5" s="1"/>
  <c r="H5037" i="5"/>
  <c r="H5036" i="5"/>
  <c r="H5035" i="5"/>
  <c r="H5034" i="5"/>
  <c r="I5034" i="5" s="1"/>
  <c r="H5033" i="5"/>
  <c r="H5032" i="5"/>
  <c r="I5032" i="5" s="1"/>
  <c r="J5032" i="5" s="1"/>
  <c r="H5031" i="5"/>
  <c r="I5031" i="5" s="1"/>
  <c r="H5030" i="5"/>
  <c r="I5030" i="5" s="1"/>
  <c r="J5030" i="5" s="1"/>
  <c r="H5029" i="5"/>
  <c r="H5028" i="5"/>
  <c r="H5027" i="5"/>
  <c r="H5026" i="5"/>
  <c r="I5026" i="5" s="1"/>
  <c r="H5025" i="5"/>
  <c r="H5024" i="5"/>
  <c r="I5024" i="5" s="1"/>
  <c r="J5024" i="5" s="1"/>
  <c r="H5023" i="5"/>
  <c r="I5022" i="5"/>
  <c r="H5022" i="5"/>
  <c r="H5021" i="5"/>
  <c r="H5020" i="5"/>
  <c r="I5020" i="5" s="1"/>
  <c r="H5019" i="5"/>
  <c r="I5019" i="5" s="1"/>
  <c r="J5019" i="5" s="1"/>
  <c r="H5018" i="5"/>
  <c r="H5017" i="5"/>
  <c r="I5017" i="5" s="1"/>
  <c r="J5017" i="5" s="1"/>
  <c r="H5016" i="5"/>
  <c r="I5016" i="5" s="1"/>
  <c r="J5016" i="5" s="1"/>
  <c r="H5015" i="5"/>
  <c r="I5015" i="5" s="1"/>
  <c r="J5015" i="5" s="1"/>
  <c r="H5014" i="5"/>
  <c r="I5014" i="5" s="1"/>
  <c r="J5014" i="5" s="1"/>
  <c r="H5013" i="5"/>
  <c r="H5012" i="5"/>
  <c r="H5011" i="5"/>
  <c r="H5010" i="5"/>
  <c r="H5009" i="5"/>
  <c r="I5009" i="5" s="1"/>
  <c r="J5009" i="5" s="1"/>
  <c r="H5008" i="5"/>
  <c r="I5008" i="5" s="1"/>
  <c r="J5008" i="5" s="1"/>
  <c r="H5007" i="5"/>
  <c r="I5007" i="5" s="1"/>
  <c r="H5006" i="5"/>
  <c r="H5005" i="5"/>
  <c r="H5004" i="5"/>
  <c r="H5003" i="5"/>
  <c r="H5002" i="5"/>
  <c r="I5002" i="5" s="1"/>
  <c r="H5001" i="5"/>
  <c r="H5000" i="5"/>
  <c r="I5000" i="5" s="1"/>
  <c r="J5000" i="5" s="1"/>
  <c r="H4999" i="5"/>
  <c r="I4999" i="5" s="1"/>
  <c r="H4998" i="5"/>
  <c r="I4998" i="5" s="1"/>
  <c r="H4997" i="5"/>
  <c r="H4996" i="5"/>
  <c r="I4996" i="5" s="1"/>
  <c r="I4995" i="5"/>
  <c r="J4995" i="5" s="1"/>
  <c r="H4995" i="5"/>
  <c r="I4994" i="5"/>
  <c r="H4994" i="5"/>
  <c r="H4993" i="5"/>
  <c r="I4993" i="5" s="1"/>
  <c r="J4993" i="5" s="1"/>
  <c r="H4992" i="5"/>
  <c r="I4992" i="5" s="1"/>
  <c r="J4992" i="5" s="1"/>
  <c r="H4991" i="5"/>
  <c r="I4991" i="5" s="1"/>
  <c r="J4991" i="5" s="1"/>
  <c r="H4990" i="5"/>
  <c r="H4989" i="5"/>
  <c r="H4988" i="5"/>
  <c r="H4987" i="5"/>
  <c r="H4986" i="5"/>
  <c r="H4985" i="5"/>
  <c r="H4984" i="5"/>
  <c r="H4983" i="5"/>
  <c r="H4982" i="5"/>
  <c r="H4981" i="5"/>
  <c r="I4981" i="5" s="1"/>
  <c r="I4980" i="5"/>
  <c r="H4980" i="5"/>
  <c r="H4979" i="5"/>
  <c r="I4979" i="5" s="1"/>
  <c r="J4979" i="5" s="1"/>
  <c r="J4978" i="5"/>
  <c r="H4978" i="5"/>
  <c r="I4978" i="5" s="1"/>
  <c r="H4977" i="5"/>
  <c r="I4977" i="5" s="1"/>
  <c r="J4977" i="5" s="1"/>
  <c r="H4976" i="5"/>
  <c r="I4976" i="5" s="1"/>
  <c r="H4975" i="5"/>
  <c r="I4975" i="5" s="1"/>
  <c r="J4975" i="5" s="1"/>
  <c r="I4974" i="5"/>
  <c r="H4974" i="5"/>
  <c r="H4973" i="5"/>
  <c r="H4972" i="5"/>
  <c r="I4972" i="5" s="1"/>
  <c r="I4971" i="5"/>
  <c r="J4971" i="5" s="1"/>
  <c r="H4971" i="5"/>
  <c r="H4970" i="5"/>
  <c r="H4969" i="5"/>
  <c r="H4968" i="5"/>
  <c r="I4968" i="5" s="1"/>
  <c r="J4968" i="5" s="1"/>
  <c r="H4967" i="5"/>
  <c r="H4966" i="5"/>
  <c r="I4965" i="5"/>
  <c r="H4965" i="5"/>
  <c r="H4964" i="5"/>
  <c r="H4963" i="5"/>
  <c r="H4962" i="5"/>
  <c r="I4962" i="5" s="1"/>
  <c r="J4962" i="5" s="1"/>
  <c r="H4961" i="5"/>
  <c r="I4961" i="5" s="1"/>
  <c r="J4961" i="5" s="1"/>
  <c r="H4960" i="5"/>
  <c r="H4959" i="5"/>
  <c r="H4958" i="5"/>
  <c r="I4958" i="5" s="1"/>
  <c r="J4958" i="5" s="1"/>
  <c r="H4957" i="5"/>
  <c r="H4956" i="5"/>
  <c r="H4955" i="5"/>
  <c r="H4954" i="5"/>
  <c r="I4954" i="5" s="1"/>
  <c r="H4953" i="5"/>
  <c r="I4953" i="5" s="1"/>
  <c r="J4953" i="5" s="1"/>
  <c r="H4952" i="5"/>
  <c r="H4951" i="5"/>
  <c r="H4950" i="5"/>
  <c r="I4950" i="5" s="1"/>
  <c r="H4949" i="5"/>
  <c r="I4949" i="5" s="1"/>
  <c r="J4949" i="5" s="1"/>
  <c r="H4948" i="5"/>
  <c r="H4947" i="5"/>
  <c r="H4946" i="5"/>
  <c r="I4946" i="5" s="1"/>
  <c r="J4946" i="5" s="1"/>
  <c r="I4945" i="5"/>
  <c r="J4945" i="5" s="1"/>
  <c r="H4945" i="5"/>
  <c r="H4944" i="5"/>
  <c r="H4943" i="5"/>
  <c r="H4942" i="5"/>
  <c r="I4942" i="5" s="1"/>
  <c r="J4942" i="5" s="1"/>
  <c r="H4941" i="5"/>
  <c r="H4940" i="5"/>
  <c r="H4939" i="5"/>
  <c r="H4938" i="5"/>
  <c r="I4938" i="5" s="1"/>
  <c r="J4938" i="5" s="1"/>
  <c r="H4937" i="5"/>
  <c r="I4937" i="5" s="1"/>
  <c r="J4937" i="5" s="1"/>
  <c r="H4936" i="5"/>
  <c r="I4936" i="5" s="1"/>
  <c r="H4935" i="5"/>
  <c r="H4934" i="5"/>
  <c r="I4934" i="5" s="1"/>
  <c r="J4934" i="5" s="1"/>
  <c r="H4933" i="5"/>
  <c r="I4933" i="5" s="1"/>
  <c r="J4933" i="5" s="1"/>
  <c r="H4932" i="5"/>
  <c r="H4931" i="5"/>
  <c r="H4930" i="5"/>
  <c r="I4930" i="5" s="1"/>
  <c r="J4930" i="5" s="1"/>
  <c r="I4929" i="5"/>
  <c r="J4929" i="5" s="1"/>
  <c r="H4929" i="5"/>
  <c r="H4928" i="5"/>
  <c r="H4927" i="5"/>
  <c r="H4926" i="5"/>
  <c r="I4926" i="5" s="1"/>
  <c r="J4926" i="5" s="1"/>
  <c r="H4925" i="5"/>
  <c r="H4924" i="5"/>
  <c r="H4923" i="5"/>
  <c r="H4922" i="5"/>
  <c r="I4922" i="5" s="1"/>
  <c r="H4921" i="5"/>
  <c r="I4921" i="5" s="1"/>
  <c r="J4921" i="5" s="1"/>
  <c r="H4920" i="5"/>
  <c r="H4919" i="5"/>
  <c r="H4918" i="5"/>
  <c r="I4918" i="5" s="1"/>
  <c r="J4918" i="5" s="1"/>
  <c r="H4917" i="5"/>
  <c r="I4917" i="5" s="1"/>
  <c r="J4917" i="5" s="1"/>
  <c r="H4916" i="5"/>
  <c r="H4915" i="5"/>
  <c r="H4914" i="5"/>
  <c r="I4914" i="5" s="1"/>
  <c r="J4914" i="5" s="1"/>
  <c r="H4913" i="5"/>
  <c r="I4913" i="5" s="1"/>
  <c r="J4913" i="5" s="1"/>
  <c r="I4912" i="5"/>
  <c r="J4912" i="5" s="1"/>
  <c r="H4912" i="5"/>
  <c r="H4911" i="5"/>
  <c r="H4910" i="5"/>
  <c r="H4909" i="5"/>
  <c r="H4908" i="5"/>
  <c r="H4907" i="5"/>
  <c r="H4906" i="5"/>
  <c r="I4906" i="5" s="1"/>
  <c r="J4906" i="5" s="1"/>
  <c r="H4905" i="5"/>
  <c r="I4905" i="5" s="1"/>
  <c r="J4905" i="5" s="1"/>
  <c r="I4904" i="5"/>
  <c r="J4904" i="5" s="1"/>
  <c r="H4904" i="5"/>
  <c r="H4903" i="5"/>
  <c r="H4902" i="5"/>
  <c r="H4901" i="5"/>
  <c r="I4901" i="5" s="1"/>
  <c r="J4901" i="5" s="1"/>
  <c r="H4900" i="5"/>
  <c r="H4899" i="5"/>
  <c r="H4898" i="5"/>
  <c r="I4898" i="5" s="1"/>
  <c r="J4898" i="5" s="1"/>
  <c r="H4897" i="5"/>
  <c r="I4897" i="5" s="1"/>
  <c r="J4897" i="5" s="1"/>
  <c r="I4896" i="5"/>
  <c r="J4896" i="5" s="1"/>
  <c r="H4896" i="5"/>
  <c r="H4895" i="5"/>
  <c r="H4894" i="5"/>
  <c r="H4893" i="5"/>
  <c r="H4892" i="5"/>
  <c r="H4891" i="5"/>
  <c r="H4890" i="5"/>
  <c r="I4890" i="5" s="1"/>
  <c r="J4890" i="5" s="1"/>
  <c r="H4889" i="5"/>
  <c r="I4889" i="5" s="1"/>
  <c r="J4889" i="5" s="1"/>
  <c r="I4888" i="5"/>
  <c r="J4888" i="5" s="1"/>
  <c r="H4888" i="5"/>
  <c r="H4887" i="5"/>
  <c r="H4886" i="5"/>
  <c r="H4885" i="5"/>
  <c r="I4885" i="5" s="1"/>
  <c r="J4885" i="5" s="1"/>
  <c r="H4884" i="5"/>
  <c r="H4883" i="5"/>
  <c r="H4882" i="5"/>
  <c r="I4882" i="5" s="1"/>
  <c r="J4882" i="5" s="1"/>
  <c r="H4881" i="5"/>
  <c r="I4881" i="5" s="1"/>
  <c r="J4881" i="5" s="1"/>
  <c r="I4880" i="5"/>
  <c r="J4880" i="5" s="1"/>
  <c r="H4880" i="5"/>
  <c r="H4879" i="5"/>
  <c r="H4878" i="5"/>
  <c r="H4877" i="5"/>
  <c r="H4876" i="5"/>
  <c r="H4875" i="5"/>
  <c r="H4874" i="5"/>
  <c r="I4874" i="5" s="1"/>
  <c r="J4874" i="5" s="1"/>
  <c r="H4873" i="5"/>
  <c r="I4873" i="5" s="1"/>
  <c r="J4873" i="5" s="1"/>
  <c r="I4872" i="5"/>
  <c r="J4872" i="5" s="1"/>
  <c r="H4872" i="5"/>
  <c r="H4871" i="5"/>
  <c r="H4870" i="5"/>
  <c r="H4869" i="5"/>
  <c r="I4869" i="5" s="1"/>
  <c r="J4869" i="5" s="1"/>
  <c r="H4868" i="5"/>
  <c r="H4867" i="5"/>
  <c r="H4866" i="5"/>
  <c r="I4866" i="5" s="1"/>
  <c r="J4866" i="5" s="1"/>
  <c r="H4865" i="5"/>
  <c r="I4865" i="5" s="1"/>
  <c r="J4865" i="5" s="1"/>
  <c r="I4864" i="5"/>
  <c r="J4864" i="5" s="1"/>
  <c r="H4864" i="5"/>
  <c r="H4863" i="5"/>
  <c r="H4862" i="5"/>
  <c r="H4861" i="5"/>
  <c r="H4860" i="5"/>
  <c r="H4859" i="5"/>
  <c r="H4858" i="5"/>
  <c r="I4858" i="5" s="1"/>
  <c r="J4858" i="5" s="1"/>
  <c r="H4857" i="5"/>
  <c r="I4857" i="5" s="1"/>
  <c r="J4857" i="5" s="1"/>
  <c r="I4856" i="5"/>
  <c r="J4856" i="5" s="1"/>
  <c r="H4856" i="5"/>
  <c r="H4855" i="5"/>
  <c r="H4854" i="5"/>
  <c r="H4853" i="5"/>
  <c r="I4853" i="5" s="1"/>
  <c r="J4853" i="5" s="1"/>
  <c r="H4852" i="5"/>
  <c r="H4851" i="5"/>
  <c r="H4850" i="5"/>
  <c r="I4850" i="5" s="1"/>
  <c r="J4850" i="5" s="1"/>
  <c r="H4849" i="5"/>
  <c r="I4849" i="5" s="1"/>
  <c r="J4849" i="5" s="1"/>
  <c r="I4848" i="5"/>
  <c r="J4848" i="5" s="1"/>
  <c r="H4848" i="5"/>
  <c r="H4847" i="5"/>
  <c r="H4846" i="5"/>
  <c r="H4845" i="5"/>
  <c r="H4844" i="5"/>
  <c r="H4843" i="5"/>
  <c r="H4842" i="5"/>
  <c r="I4842" i="5" s="1"/>
  <c r="J4842" i="5" s="1"/>
  <c r="H4841" i="5"/>
  <c r="I4841" i="5" s="1"/>
  <c r="J4841" i="5" s="1"/>
  <c r="I4840" i="5"/>
  <c r="J4840" i="5" s="1"/>
  <c r="H4840" i="5"/>
  <c r="H4839" i="5"/>
  <c r="H4838" i="5"/>
  <c r="I4837" i="5"/>
  <c r="J4837" i="5" s="1"/>
  <c r="H4837" i="5"/>
  <c r="H4836" i="5"/>
  <c r="H4835" i="5"/>
  <c r="H4834" i="5"/>
  <c r="I4834" i="5" s="1"/>
  <c r="J4834" i="5" s="1"/>
  <c r="H4833" i="5"/>
  <c r="I4833" i="5" s="1"/>
  <c r="J4833" i="5" s="1"/>
  <c r="I4832" i="5"/>
  <c r="J4832" i="5" s="1"/>
  <c r="H4832" i="5"/>
  <c r="H4831" i="5"/>
  <c r="H4830" i="5"/>
  <c r="H4829" i="5"/>
  <c r="H4828" i="5"/>
  <c r="H4827" i="5"/>
  <c r="H4826" i="5"/>
  <c r="I4826" i="5" s="1"/>
  <c r="J4826" i="5" s="1"/>
  <c r="H4825" i="5"/>
  <c r="I4825" i="5" s="1"/>
  <c r="J4825" i="5" s="1"/>
  <c r="I4824" i="5"/>
  <c r="J4824" i="5" s="1"/>
  <c r="H4824" i="5"/>
  <c r="H4823" i="5"/>
  <c r="H4822" i="5"/>
  <c r="I4821" i="5"/>
  <c r="J4821" i="5" s="1"/>
  <c r="H4821" i="5"/>
  <c r="H4820" i="5"/>
  <c r="I4820" i="5" s="1"/>
  <c r="H4819" i="5"/>
  <c r="H4818" i="5"/>
  <c r="I4817" i="5"/>
  <c r="J4817" i="5" s="1"/>
  <c r="H4817" i="5"/>
  <c r="H4816" i="5"/>
  <c r="H4815" i="5"/>
  <c r="H4814" i="5"/>
  <c r="I4814" i="5" s="1"/>
  <c r="J4814" i="5" s="1"/>
  <c r="H4813" i="5"/>
  <c r="I4813" i="5" s="1"/>
  <c r="J4813" i="5" s="1"/>
  <c r="H4812" i="5"/>
  <c r="I4811" i="5"/>
  <c r="H4811" i="5"/>
  <c r="H4810" i="5"/>
  <c r="I4810" i="5" s="1"/>
  <c r="J4810" i="5" s="1"/>
  <c r="H4809" i="5"/>
  <c r="H4808" i="5"/>
  <c r="I4808" i="5" s="1"/>
  <c r="J4808" i="5" s="1"/>
  <c r="H4807" i="5"/>
  <c r="H4806" i="5"/>
  <c r="I4806" i="5" s="1"/>
  <c r="H4805" i="5"/>
  <c r="I4805" i="5" s="1"/>
  <c r="J4805" i="5" s="1"/>
  <c r="H4804" i="5"/>
  <c r="I4804" i="5" s="1"/>
  <c r="H4803" i="5"/>
  <c r="J4802" i="5"/>
  <c r="H4802" i="5"/>
  <c r="I4802" i="5" s="1"/>
  <c r="H4801" i="5"/>
  <c r="I4801" i="5" s="1"/>
  <c r="J4801" i="5" s="1"/>
  <c r="H4800" i="5"/>
  <c r="I4800" i="5" s="1"/>
  <c r="J4800" i="5" s="1"/>
  <c r="H4799" i="5"/>
  <c r="H4798" i="5"/>
  <c r="I4798" i="5" s="1"/>
  <c r="I4797" i="5"/>
  <c r="J4797" i="5" s="1"/>
  <c r="H4797" i="5"/>
  <c r="H4796" i="5"/>
  <c r="H4795" i="5"/>
  <c r="I4795" i="5" s="1"/>
  <c r="H4794" i="5"/>
  <c r="I4794" i="5" s="1"/>
  <c r="J4794" i="5" s="1"/>
  <c r="H4793" i="5"/>
  <c r="I4792" i="5"/>
  <c r="J4792" i="5" s="1"/>
  <c r="H4792" i="5"/>
  <c r="H4791" i="5"/>
  <c r="H4790" i="5"/>
  <c r="I4790" i="5" s="1"/>
  <c r="H4789" i="5"/>
  <c r="I4788" i="5"/>
  <c r="H4788" i="5"/>
  <c r="H4787" i="5"/>
  <c r="H4786" i="5"/>
  <c r="I4786" i="5" s="1"/>
  <c r="H4785" i="5"/>
  <c r="I4785" i="5" s="1"/>
  <c r="J4785" i="5" s="1"/>
  <c r="H4784" i="5"/>
  <c r="H4783" i="5"/>
  <c r="H4782" i="5"/>
  <c r="I4782" i="5" s="1"/>
  <c r="J4782" i="5" s="1"/>
  <c r="H4781" i="5"/>
  <c r="I4781" i="5" s="1"/>
  <c r="J4781" i="5" s="1"/>
  <c r="H4780" i="5"/>
  <c r="H4779" i="5"/>
  <c r="I4779" i="5" s="1"/>
  <c r="H4778" i="5"/>
  <c r="I4778" i="5" s="1"/>
  <c r="J4778" i="5" s="1"/>
  <c r="H4777" i="5"/>
  <c r="I4777" i="5" s="1"/>
  <c r="J4777" i="5" s="1"/>
  <c r="I4776" i="5"/>
  <c r="J4776" i="5" s="1"/>
  <c r="H4776" i="5"/>
  <c r="H4775" i="5"/>
  <c r="H4774" i="5"/>
  <c r="I4774" i="5" s="1"/>
  <c r="I4773" i="5"/>
  <c r="J4773" i="5" s="1"/>
  <c r="H4773" i="5"/>
  <c r="H4772" i="5"/>
  <c r="I4772" i="5" s="1"/>
  <c r="H4771" i="5"/>
  <c r="H4770" i="5"/>
  <c r="I4770" i="5" s="1"/>
  <c r="I4769" i="5"/>
  <c r="J4769" i="5" s="1"/>
  <c r="H4769" i="5"/>
  <c r="H4768" i="5"/>
  <c r="I4768" i="5" s="1"/>
  <c r="J4768" i="5" s="1"/>
  <c r="H4767" i="5"/>
  <c r="H4766" i="5"/>
  <c r="I4766" i="5" s="1"/>
  <c r="I4765" i="5"/>
  <c r="J4765" i="5" s="1"/>
  <c r="H4765" i="5"/>
  <c r="H4764" i="5"/>
  <c r="I4763" i="5"/>
  <c r="H4763" i="5"/>
  <c r="H4762" i="5"/>
  <c r="I4762" i="5" s="1"/>
  <c r="J4762" i="5" s="1"/>
  <c r="H4761" i="5"/>
  <c r="H4760" i="5"/>
  <c r="I4760" i="5" s="1"/>
  <c r="J4760" i="5" s="1"/>
  <c r="H4759" i="5"/>
  <c r="H4758" i="5"/>
  <c r="I4758" i="5" s="1"/>
  <c r="J4758" i="5" s="1"/>
  <c r="H4757" i="5"/>
  <c r="H4756" i="5"/>
  <c r="I4756" i="5" s="1"/>
  <c r="H4755" i="5"/>
  <c r="H4754" i="5"/>
  <c r="I4754" i="5" s="1"/>
  <c r="J4754" i="5" s="1"/>
  <c r="H4753" i="5"/>
  <c r="I4753" i="5" s="1"/>
  <c r="J4753" i="5" s="1"/>
  <c r="H4752" i="5"/>
  <c r="H4751" i="5"/>
  <c r="H4750" i="5"/>
  <c r="I4749" i="5"/>
  <c r="J4749" i="5" s="1"/>
  <c r="H4749" i="5"/>
  <c r="H4748" i="5"/>
  <c r="H4747" i="5"/>
  <c r="I4747" i="5" s="1"/>
  <c r="H4746" i="5"/>
  <c r="I4746" i="5" s="1"/>
  <c r="J4746" i="5" s="1"/>
  <c r="H4745" i="5"/>
  <c r="I4744" i="5"/>
  <c r="J4744" i="5" s="1"/>
  <c r="H4744" i="5"/>
  <c r="H4743" i="5"/>
  <c r="H4742" i="5"/>
  <c r="I4742" i="5" s="1"/>
  <c r="H4741" i="5"/>
  <c r="I4741" i="5" s="1"/>
  <c r="J4741" i="5" s="1"/>
  <c r="I4740" i="5"/>
  <c r="H4740" i="5"/>
  <c r="H4739" i="5"/>
  <c r="H4738" i="5"/>
  <c r="I4738" i="5" s="1"/>
  <c r="J4738" i="5" s="1"/>
  <c r="I4737" i="5"/>
  <c r="J4737" i="5" s="1"/>
  <c r="H4737" i="5"/>
  <c r="H4736" i="5"/>
  <c r="I4736" i="5" s="1"/>
  <c r="J4736" i="5" s="1"/>
  <c r="H4735" i="5"/>
  <c r="H4734" i="5"/>
  <c r="I4734" i="5" s="1"/>
  <c r="H4733" i="5"/>
  <c r="I4733" i="5" s="1"/>
  <c r="J4733" i="5" s="1"/>
  <c r="H4732" i="5"/>
  <c r="H4731" i="5"/>
  <c r="I4731" i="5" s="1"/>
  <c r="H4730" i="5"/>
  <c r="I4730" i="5" s="1"/>
  <c r="J4730" i="5" s="1"/>
  <c r="I4729" i="5"/>
  <c r="J4729" i="5" s="1"/>
  <c r="H4729" i="5"/>
  <c r="H4728" i="5"/>
  <c r="I4728" i="5" s="1"/>
  <c r="J4728" i="5" s="1"/>
  <c r="H4727" i="5"/>
  <c r="H4726" i="5"/>
  <c r="I4725" i="5"/>
  <c r="J4725" i="5" s="1"/>
  <c r="H4725" i="5"/>
  <c r="H4724" i="5"/>
  <c r="I4724" i="5" s="1"/>
  <c r="H4723" i="5"/>
  <c r="H4722" i="5"/>
  <c r="I4721" i="5"/>
  <c r="J4721" i="5" s="1"/>
  <c r="H4721" i="5"/>
  <c r="H4720" i="5"/>
  <c r="H4719" i="5"/>
  <c r="H4718" i="5"/>
  <c r="I4718" i="5" s="1"/>
  <c r="J4718" i="5" s="1"/>
  <c r="H4717" i="5"/>
  <c r="I4717" i="5" s="1"/>
  <c r="J4717" i="5" s="1"/>
  <c r="H4716" i="5"/>
  <c r="I4715" i="5"/>
  <c r="H4715" i="5"/>
  <c r="H4714" i="5"/>
  <c r="I4714" i="5" s="1"/>
  <c r="J4714" i="5" s="1"/>
  <c r="H4713" i="5"/>
  <c r="I4712" i="5"/>
  <c r="J4712" i="5" s="1"/>
  <c r="H4712" i="5"/>
  <c r="H4711" i="5"/>
  <c r="H4710" i="5"/>
  <c r="I4710" i="5" s="1"/>
  <c r="I4709" i="5"/>
  <c r="J4709" i="5" s="1"/>
  <c r="H4709" i="5"/>
  <c r="H4708" i="5"/>
  <c r="I4708" i="5" s="1"/>
  <c r="H4707" i="5"/>
  <c r="H4706" i="5"/>
  <c r="I4706" i="5" s="1"/>
  <c r="J4706" i="5" s="1"/>
  <c r="H4705" i="5"/>
  <c r="I4705" i="5" s="1"/>
  <c r="J4705" i="5" s="1"/>
  <c r="H4704" i="5"/>
  <c r="I4704" i="5" s="1"/>
  <c r="J4704" i="5" s="1"/>
  <c r="H4703" i="5"/>
  <c r="H4702" i="5"/>
  <c r="I4702" i="5" s="1"/>
  <c r="I4701" i="5"/>
  <c r="J4701" i="5" s="1"/>
  <c r="H4701" i="5"/>
  <c r="H4700" i="5"/>
  <c r="H4699" i="5"/>
  <c r="I4699" i="5" s="1"/>
  <c r="H4698" i="5"/>
  <c r="I4698" i="5" s="1"/>
  <c r="J4698" i="5" s="1"/>
  <c r="H4697" i="5"/>
  <c r="H4696" i="5"/>
  <c r="I4696" i="5" s="1"/>
  <c r="J4696" i="5" s="1"/>
  <c r="H4695" i="5"/>
  <c r="H4694" i="5"/>
  <c r="H4693" i="5"/>
  <c r="I4692" i="5"/>
  <c r="H4692" i="5"/>
  <c r="H4691" i="5"/>
  <c r="H4690" i="5"/>
  <c r="I4690" i="5" s="1"/>
  <c r="H4689" i="5"/>
  <c r="I4689" i="5" s="1"/>
  <c r="J4689" i="5" s="1"/>
  <c r="H4688" i="5"/>
  <c r="H4687" i="5"/>
  <c r="H4686" i="5"/>
  <c r="I4686" i="5" s="1"/>
  <c r="J4686" i="5" s="1"/>
  <c r="H4685" i="5"/>
  <c r="I4685" i="5" s="1"/>
  <c r="J4685" i="5" s="1"/>
  <c r="H4684" i="5"/>
  <c r="H4683" i="5"/>
  <c r="I4683" i="5" s="1"/>
  <c r="H4682" i="5"/>
  <c r="I4682" i="5" s="1"/>
  <c r="J4682" i="5" s="1"/>
  <c r="I4681" i="5"/>
  <c r="J4681" i="5" s="1"/>
  <c r="H4681" i="5"/>
  <c r="H4680" i="5"/>
  <c r="H4679" i="5"/>
  <c r="H4678" i="5"/>
  <c r="I4678" i="5" s="1"/>
  <c r="I4677" i="5"/>
  <c r="J4677" i="5" s="1"/>
  <c r="H4677" i="5"/>
  <c r="H4676" i="5"/>
  <c r="I4676" i="5" s="1"/>
  <c r="H4675" i="5"/>
  <c r="H4674" i="5"/>
  <c r="I4674" i="5" s="1"/>
  <c r="J4674" i="5" s="1"/>
  <c r="I4673" i="5"/>
  <c r="J4673" i="5" s="1"/>
  <c r="H4673" i="5"/>
  <c r="H4672" i="5"/>
  <c r="H4671" i="5"/>
  <c r="I4670" i="5"/>
  <c r="H4670" i="5"/>
  <c r="H4669" i="5"/>
  <c r="I4668" i="5"/>
  <c r="H4668" i="5"/>
  <c r="H4667" i="5"/>
  <c r="H4666" i="5"/>
  <c r="I4666" i="5" s="1"/>
  <c r="J4666" i="5" s="1"/>
  <c r="H4665" i="5"/>
  <c r="I4665" i="5" s="1"/>
  <c r="J4665" i="5" s="1"/>
  <c r="I4664" i="5"/>
  <c r="H4664" i="5"/>
  <c r="H4663" i="5"/>
  <c r="H4662" i="5"/>
  <c r="I4661" i="5"/>
  <c r="J4661" i="5" s="1"/>
  <c r="H4661" i="5"/>
  <c r="H4660" i="5"/>
  <c r="I4660" i="5" s="1"/>
  <c r="H4659" i="5"/>
  <c r="H4658" i="5"/>
  <c r="I4658" i="5" s="1"/>
  <c r="J4658" i="5" s="1"/>
  <c r="I4657" i="5"/>
  <c r="J4657" i="5" s="1"/>
  <c r="H4657" i="5"/>
  <c r="H4656" i="5"/>
  <c r="H4655" i="5"/>
  <c r="H4654" i="5"/>
  <c r="I4654" i="5" s="1"/>
  <c r="J4654" i="5" s="1"/>
  <c r="I4653" i="5"/>
  <c r="J4653" i="5" s="1"/>
  <c r="H4653" i="5"/>
  <c r="H4652" i="5"/>
  <c r="I4651" i="5"/>
  <c r="H4651" i="5"/>
  <c r="H4650" i="5"/>
  <c r="I4650" i="5" s="1"/>
  <c r="H4649" i="5"/>
  <c r="I4648" i="5"/>
  <c r="J4648" i="5" s="1"/>
  <c r="H4648" i="5"/>
  <c r="H4647" i="5"/>
  <c r="H4646" i="5"/>
  <c r="H4645" i="5"/>
  <c r="I4644" i="5"/>
  <c r="J4644" i="5" s="1"/>
  <c r="H4644" i="5"/>
  <c r="I4643" i="5"/>
  <c r="H4643" i="5"/>
  <c r="H4642" i="5"/>
  <c r="I4642" i="5" s="1"/>
  <c r="J4642" i="5" s="1"/>
  <c r="H4641" i="5"/>
  <c r="I4641" i="5" s="1"/>
  <c r="J4641" i="5" s="1"/>
  <c r="H4640" i="5"/>
  <c r="I4639" i="5"/>
  <c r="H4639" i="5"/>
  <c r="H4638" i="5"/>
  <c r="I4638" i="5" s="1"/>
  <c r="J4638" i="5" s="1"/>
  <c r="H4637" i="5"/>
  <c r="I4637" i="5" s="1"/>
  <c r="J4637" i="5" s="1"/>
  <c r="H4636" i="5"/>
  <c r="I4636" i="5" s="1"/>
  <c r="J4636" i="5" s="1"/>
  <c r="H4635" i="5"/>
  <c r="I4635" i="5" s="1"/>
  <c r="J4635" i="5" s="1"/>
  <c r="H4634" i="5"/>
  <c r="I4634" i="5" s="1"/>
  <c r="J4634" i="5" s="1"/>
  <c r="H4633" i="5"/>
  <c r="I4633" i="5" s="1"/>
  <c r="J4633" i="5" s="1"/>
  <c r="H4632" i="5"/>
  <c r="I4632" i="5" s="1"/>
  <c r="J4632" i="5" s="1"/>
  <c r="H4631" i="5"/>
  <c r="I4631" i="5" s="1"/>
  <c r="H4630" i="5"/>
  <c r="I4630" i="5" s="1"/>
  <c r="J4630" i="5" s="1"/>
  <c r="I4629" i="5"/>
  <c r="J4629" i="5" s="1"/>
  <c r="H4629" i="5"/>
  <c r="I4628" i="5"/>
  <c r="H4628" i="5"/>
  <c r="H4627" i="5"/>
  <c r="H4626" i="5"/>
  <c r="I4626" i="5" s="1"/>
  <c r="H4625" i="5"/>
  <c r="I4625" i="5" s="1"/>
  <c r="J4625" i="5" s="1"/>
  <c r="H4624" i="5"/>
  <c r="H4623" i="5"/>
  <c r="H4622" i="5"/>
  <c r="I4621" i="5"/>
  <c r="J4621" i="5" s="1"/>
  <c r="H4621" i="5"/>
  <c r="H4620" i="5"/>
  <c r="I4619" i="5"/>
  <c r="H4619" i="5"/>
  <c r="H4618" i="5"/>
  <c r="I4618" i="5" s="1"/>
  <c r="H4617" i="5"/>
  <c r="I4616" i="5"/>
  <c r="J4616" i="5" s="1"/>
  <c r="H4616" i="5"/>
  <c r="H4615" i="5"/>
  <c r="H4614" i="5"/>
  <c r="H4613" i="5"/>
  <c r="I4612" i="5"/>
  <c r="J4612" i="5" s="1"/>
  <c r="H4612" i="5"/>
  <c r="H4611" i="5"/>
  <c r="H4610" i="5"/>
  <c r="I4610" i="5" s="1"/>
  <c r="H4609" i="5"/>
  <c r="I4609" i="5" s="1"/>
  <c r="J4609" i="5" s="1"/>
  <c r="I4608" i="5"/>
  <c r="H4608" i="5"/>
  <c r="I4607" i="5"/>
  <c r="H4607" i="5"/>
  <c r="H4606" i="5"/>
  <c r="I4606" i="5" s="1"/>
  <c r="J4606" i="5" s="1"/>
  <c r="H4605" i="5"/>
  <c r="I4605" i="5" s="1"/>
  <c r="J4605" i="5" s="1"/>
  <c r="H4604" i="5"/>
  <c r="I4604" i="5" s="1"/>
  <c r="J4604" i="5" s="1"/>
  <c r="H4603" i="5"/>
  <c r="I4603" i="5" s="1"/>
  <c r="J4603" i="5" s="1"/>
  <c r="H4602" i="5"/>
  <c r="I4602" i="5" s="1"/>
  <c r="H4601" i="5"/>
  <c r="I4601" i="5" s="1"/>
  <c r="J4601" i="5" s="1"/>
  <c r="H4600" i="5"/>
  <c r="I4600" i="5" s="1"/>
  <c r="J4600" i="5" s="1"/>
  <c r="H4599" i="5"/>
  <c r="H4598" i="5"/>
  <c r="I4598" i="5" s="1"/>
  <c r="J4598" i="5" s="1"/>
  <c r="I4597" i="5"/>
  <c r="H4597" i="5"/>
  <c r="H4596" i="5"/>
  <c r="I4596" i="5" s="1"/>
  <c r="J4596" i="5" s="1"/>
  <c r="H4595" i="5"/>
  <c r="H4594" i="5"/>
  <c r="I4594" i="5" s="1"/>
  <c r="H4593" i="5"/>
  <c r="H4592" i="5"/>
  <c r="H4591" i="5"/>
  <c r="H4590" i="5"/>
  <c r="I4590" i="5" s="1"/>
  <c r="J4590" i="5" s="1"/>
  <c r="H4589" i="5"/>
  <c r="H4588" i="5"/>
  <c r="I4587" i="5"/>
  <c r="H4587" i="5"/>
  <c r="H4586" i="5"/>
  <c r="I4586" i="5" s="1"/>
  <c r="J4586" i="5" s="1"/>
  <c r="H4585" i="5"/>
  <c r="I4585" i="5" s="1"/>
  <c r="H4584" i="5"/>
  <c r="I4584" i="5" s="1"/>
  <c r="J4584" i="5" s="1"/>
  <c r="H4583" i="5"/>
  <c r="I4583" i="5" s="1"/>
  <c r="J4583" i="5" s="1"/>
  <c r="I4582" i="5"/>
  <c r="J4582" i="5" s="1"/>
  <c r="H4582" i="5"/>
  <c r="H4581" i="5"/>
  <c r="H4580" i="5"/>
  <c r="I4579" i="5"/>
  <c r="H4579" i="5"/>
  <c r="H4578" i="5"/>
  <c r="I4578" i="5" s="1"/>
  <c r="J4578" i="5" s="1"/>
  <c r="H4577" i="5"/>
  <c r="H4576" i="5"/>
  <c r="I4576" i="5" s="1"/>
  <c r="J4576" i="5" s="1"/>
  <c r="H4575" i="5"/>
  <c r="I4575" i="5" s="1"/>
  <c r="J4575" i="5" s="1"/>
  <c r="H4574" i="5"/>
  <c r="I4574" i="5" s="1"/>
  <c r="J4574" i="5" s="1"/>
  <c r="H4573" i="5"/>
  <c r="H4572" i="5"/>
  <c r="I4571" i="5"/>
  <c r="J4571" i="5" s="1"/>
  <c r="H4571" i="5"/>
  <c r="I4570" i="5"/>
  <c r="J4570" i="5" s="1"/>
  <c r="H4570" i="5"/>
  <c r="H4569" i="5"/>
  <c r="H4568" i="5"/>
  <c r="I4568" i="5" s="1"/>
  <c r="J4568" i="5" s="1"/>
  <c r="H4567" i="5"/>
  <c r="I4567" i="5" s="1"/>
  <c r="J4567" i="5" s="1"/>
  <c r="I4566" i="5"/>
  <c r="J4566" i="5" s="1"/>
  <c r="H4566" i="5"/>
  <c r="H4565" i="5"/>
  <c r="H4564" i="5"/>
  <c r="H4563" i="5"/>
  <c r="I4562" i="5"/>
  <c r="J4562" i="5" s="1"/>
  <c r="H4562" i="5"/>
  <c r="H4561" i="5"/>
  <c r="H4560" i="5"/>
  <c r="I4560" i="5" s="1"/>
  <c r="J4560" i="5" s="1"/>
  <c r="H4559" i="5"/>
  <c r="I4559" i="5" s="1"/>
  <c r="J4559" i="5" s="1"/>
  <c r="I4558" i="5"/>
  <c r="J4558" i="5" s="1"/>
  <c r="H4558" i="5"/>
  <c r="H4557" i="5"/>
  <c r="H4556" i="5"/>
  <c r="H4555" i="5"/>
  <c r="I4555" i="5" s="1"/>
  <c r="J4555" i="5" s="1"/>
  <c r="H4554" i="5"/>
  <c r="I4554" i="5" s="1"/>
  <c r="J4554" i="5" s="1"/>
  <c r="H4553" i="5"/>
  <c r="I4553" i="5" s="1"/>
  <c r="H4552" i="5"/>
  <c r="I4552" i="5" s="1"/>
  <c r="J4552" i="5" s="1"/>
  <c r="H4551" i="5"/>
  <c r="I4551" i="5" s="1"/>
  <c r="J4551" i="5" s="1"/>
  <c r="H4550" i="5"/>
  <c r="I4550" i="5" s="1"/>
  <c r="J4550" i="5" s="1"/>
  <c r="H4549" i="5"/>
  <c r="H4548" i="5"/>
  <c r="H4547" i="5"/>
  <c r="I4546" i="5"/>
  <c r="J4546" i="5" s="1"/>
  <c r="H4546" i="5"/>
  <c r="H4545" i="5"/>
  <c r="H4544" i="5"/>
  <c r="I4544" i="5" s="1"/>
  <c r="J4544" i="5" s="1"/>
  <c r="H4543" i="5"/>
  <c r="I4543" i="5" s="1"/>
  <c r="J4543" i="5" s="1"/>
  <c r="H4542" i="5"/>
  <c r="I4542" i="5" s="1"/>
  <c r="J4542" i="5" s="1"/>
  <c r="H4541" i="5"/>
  <c r="H4540" i="5"/>
  <c r="H4539" i="5"/>
  <c r="I4538" i="5"/>
  <c r="J4538" i="5" s="1"/>
  <c r="H4538" i="5"/>
  <c r="H4537" i="5"/>
  <c r="H4536" i="5"/>
  <c r="I4536" i="5" s="1"/>
  <c r="J4536" i="5" s="1"/>
  <c r="H4535" i="5"/>
  <c r="I4535" i="5" s="1"/>
  <c r="J4535" i="5" s="1"/>
  <c r="H4534" i="5"/>
  <c r="H4533" i="5"/>
  <c r="H4532" i="5"/>
  <c r="I4531" i="5"/>
  <c r="H4531" i="5"/>
  <c r="H4530" i="5"/>
  <c r="I4530" i="5" s="1"/>
  <c r="J4530" i="5" s="1"/>
  <c r="H4529" i="5"/>
  <c r="H4528" i="5"/>
  <c r="I4528" i="5" s="1"/>
  <c r="J4528" i="5" s="1"/>
  <c r="H4527" i="5"/>
  <c r="I4527" i="5" s="1"/>
  <c r="J4527" i="5" s="1"/>
  <c r="H4526" i="5"/>
  <c r="H4525" i="5"/>
  <c r="H4524" i="5"/>
  <c r="H4523" i="5"/>
  <c r="I4522" i="5"/>
  <c r="J4522" i="5" s="1"/>
  <c r="H4522" i="5"/>
  <c r="H4521" i="5"/>
  <c r="I4521" i="5" s="1"/>
  <c r="H4520" i="5"/>
  <c r="I4520" i="5" s="1"/>
  <c r="J4520" i="5" s="1"/>
  <c r="H4519" i="5"/>
  <c r="I4519" i="5" s="1"/>
  <c r="J4519" i="5" s="1"/>
  <c r="H4518" i="5"/>
  <c r="I4518" i="5" s="1"/>
  <c r="H4517" i="5"/>
  <c r="H4516" i="5"/>
  <c r="H4515" i="5"/>
  <c r="I4515" i="5" s="1"/>
  <c r="J4515" i="5" s="1"/>
  <c r="I4514" i="5"/>
  <c r="J4514" i="5" s="1"/>
  <c r="H4514" i="5"/>
  <c r="H4513" i="5"/>
  <c r="H4512" i="5"/>
  <c r="I4512" i="5" s="1"/>
  <c r="H4511" i="5"/>
  <c r="I4511" i="5" s="1"/>
  <c r="J4511" i="5" s="1"/>
  <c r="H4510" i="5"/>
  <c r="I4510" i="5" s="1"/>
  <c r="J4510" i="5" s="1"/>
  <c r="H4509" i="5"/>
  <c r="H4508" i="5"/>
  <c r="H4507" i="5"/>
  <c r="H4506" i="5"/>
  <c r="H4505" i="5"/>
  <c r="H4504" i="5"/>
  <c r="I4504" i="5" s="1"/>
  <c r="J4504" i="5" s="1"/>
  <c r="H4503" i="5"/>
  <c r="I4503" i="5" s="1"/>
  <c r="J4503" i="5" s="1"/>
  <c r="H4502" i="5"/>
  <c r="H4501" i="5"/>
  <c r="H4500" i="5"/>
  <c r="I4499" i="5"/>
  <c r="H4499" i="5"/>
  <c r="I4498" i="5"/>
  <c r="H4498" i="5"/>
  <c r="H4497" i="5"/>
  <c r="I4497" i="5" s="1"/>
  <c r="H4496" i="5"/>
  <c r="I4496" i="5" s="1"/>
  <c r="J4496" i="5" s="1"/>
  <c r="H4495" i="5"/>
  <c r="I4495" i="5" s="1"/>
  <c r="J4495" i="5" s="1"/>
  <c r="H4494" i="5"/>
  <c r="H4493" i="5"/>
  <c r="H4492" i="5"/>
  <c r="H4491" i="5"/>
  <c r="I4491" i="5" s="1"/>
  <c r="J4491" i="5" s="1"/>
  <c r="H4490" i="5"/>
  <c r="H4489" i="5"/>
  <c r="H4488" i="5"/>
  <c r="I4488" i="5" s="1"/>
  <c r="J4488" i="5" s="1"/>
  <c r="H4487" i="5"/>
  <c r="I4487" i="5" s="1"/>
  <c r="J4487" i="5" s="1"/>
  <c r="H4486" i="5"/>
  <c r="I4486" i="5" s="1"/>
  <c r="J4486" i="5" s="1"/>
  <c r="H4485" i="5"/>
  <c r="H4484" i="5"/>
  <c r="H4483" i="5"/>
  <c r="I4483" i="5" s="1"/>
  <c r="J4483" i="5" s="1"/>
  <c r="I4482" i="5"/>
  <c r="H4482" i="5"/>
  <c r="H4481" i="5"/>
  <c r="I4481" i="5" s="1"/>
  <c r="H4480" i="5"/>
  <c r="I4480" i="5" s="1"/>
  <c r="H4479" i="5"/>
  <c r="I4479" i="5" s="1"/>
  <c r="J4479" i="5" s="1"/>
  <c r="I4478" i="5"/>
  <c r="H4478" i="5"/>
  <c r="H4477" i="5"/>
  <c r="H4476" i="5"/>
  <c r="I4475" i="5"/>
  <c r="H4475" i="5"/>
  <c r="H4474" i="5"/>
  <c r="H4473" i="5"/>
  <c r="H4472" i="5"/>
  <c r="I4472" i="5" s="1"/>
  <c r="J4472" i="5" s="1"/>
  <c r="H4471" i="5"/>
  <c r="I4471" i="5" s="1"/>
  <c r="J4471" i="5" s="1"/>
  <c r="H4470" i="5"/>
  <c r="I4470" i="5" s="1"/>
  <c r="H4469" i="5"/>
  <c r="H4468" i="5"/>
  <c r="H4467" i="5"/>
  <c r="I4467" i="5" s="1"/>
  <c r="J4467" i="5" s="1"/>
  <c r="H4466" i="5"/>
  <c r="H4465" i="5"/>
  <c r="I4465" i="5" s="1"/>
  <c r="H4464" i="5"/>
  <c r="I4464" i="5" s="1"/>
  <c r="H4463" i="5"/>
  <c r="I4463" i="5" s="1"/>
  <c r="J4463" i="5" s="1"/>
  <c r="H4462" i="5"/>
  <c r="H4461" i="5"/>
  <c r="H4460" i="5"/>
  <c r="I4459" i="5"/>
  <c r="H4459" i="5"/>
  <c r="H4458" i="5"/>
  <c r="I4457" i="5"/>
  <c r="H4457" i="5"/>
  <c r="H4456" i="5"/>
  <c r="I4456" i="5" s="1"/>
  <c r="J4456" i="5" s="1"/>
  <c r="H4455" i="5"/>
  <c r="I4455" i="5" s="1"/>
  <c r="J4455" i="5" s="1"/>
  <c r="H4454" i="5"/>
  <c r="I4454" i="5" s="1"/>
  <c r="J4454" i="5" s="1"/>
  <c r="H4453" i="5"/>
  <c r="H4452" i="5"/>
  <c r="I4451" i="5"/>
  <c r="J4451" i="5" s="1"/>
  <c r="H4451" i="5"/>
  <c r="H4450" i="5"/>
  <c r="I4450" i="5" s="1"/>
  <c r="J4450" i="5" s="1"/>
  <c r="H4449" i="5"/>
  <c r="H4448" i="5"/>
  <c r="I4448" i="5" s="1"/>
  <c r="J4448" i="5" s="1"/>
  <c r="H4447" i="5"/>
  <c r="H4446" i="5"/>
  <c r="I4446" i="5" s="1"/>
  <c r="J4446" i="5" s="1"/>
  <c r="H4445" i="5"/>
  <c r="H4444" i="5"/>
  <c r="H4443" i="5"/>
  <c r="I4443" i="5" s="1"/>
  <c r="J4443" i="5" s="1"/>
  <c r="H4442" i="5"/>
  <c r="I4442" i="5" s="1"/>
  <c r="H4441" i="5"/>
  <c r="H4440" i="5"/>
  <c r="I4440" i="5" s="1"/>
  <c r="J4440" i="5" s="1"/>
  <c r="H4439" i="5"/>
  <c r="I4439" i="5" s="1"/>
  <c r="J4439" i="5" s="1"/>
  <c r="H4438" i="5"/>
  <c r="I4438" i="5" s="1"/>
  <c r="J4438" i="5" s="1"/>
  <c r="H4437" i="5"/>
  <c r="H4436" i="5"/>
  <c r="I4435" i="5"/>
  <c r="J4435" i="5" s="1"/>
  <c r="H4435" i="5"/>
  <c r="I4434" i="5"/>
  <c r="H4434" i="5"/>
  <c r="H4433" i="5"/>
  <c r="H4432" i="5"/>
  <c r="I4432" i="5" s="1"/>
  <c r="H4431" i="5"/>
  <c r="I4431" i="5" s="1"/>
  <c r="J4431" i="5" s="1"/>
  <c r="H4430" i="5"/>
  <c r="I4430" i="5" s="1"/>
  <c r="H4429" i="5"/>
  <c r="H4428" i="5"/>
  <c r="H4427" i="5"/>
  <c r="I4427" i="5" s="1"/>
  <c r="J4427" i="5" s="1"/>
  <c r="H4426" i="5"/>
  <c r="I4426" i="5" s="1"/>
  <c r="H4425" i="5"/>
  <c r="H4424" i="5"/>
  <c r="I4424" i="5" s="1"/>
  <c r="J4424" i="5" s="1"/>
  <c r="H4423" i="5"/>
  <c r="I4423" i="5" s="1"/>
  <c r="J4423" i="5" s="1"/>
  <c r="H4422" i="5"/>
  <c r="H4421" i="5"/>
  <c r="H4420" i="5"/>
  <c r="I4419" i="5"/>
  <c r="J4419" i="5" s="1"/>
  <c r="H4419" i="5"/>
  <c r="I4418" i="5"/>
  <c r="H4418" i="5"/>
  <c r="H4417" i="5"/>
  <c r="J4416" i="5"/>
  <c r="H4416" i="5"/>
  <c r="I4416" i="5" s="1"/>
  <c r="H4415" i="5"/>
  <c r="I4415" i="5" s="1"/>
  <c r="H4414" i="5"/>
  <c r="I4414" i="5" s="1"/>
  <c r="H4413" i="5"/>
  <c r="H4412" i="5"/>
  <c r="H4411" i="5"/>
  <c r="I4411" i="5" s="1"/>
  <c r="J4411" i="5" s="1"/>
  <c r="H4410" i="5"/>
  <c r="I4410" i="5" s="1"/>
  <c r="H4409" i="5"/>
  <c r="H4408" i="5"/>
  <c r="I4408" i="5" s="1"/>
  <c r="H4407" i="5"/>
  <c r="H4406" i="5"/>
  <c r="I4406" i="5" s="1"/>
  <c r="J4406" i="5" s="1"/>
  <c r="H4405" i="5"/>
  <c r="H4404" i="5"/>
  <c r="H4403" i="5"/>
  <c r="I4403" i="5" s="1"/>
  <c r="J4403" i="5" s="1"/>
  <c r="H4402" i="5"/>
  <c r="I4402" i="5" s="1"/>
  <c r="H4401" i="5"/>
  <c r="H4400" i="5"/>
  <c r="I4400" i="5" s="1"/>
  <c r="J4400" i="5" s="1"/>
  <c r="J4399" i="5"/>
  <c r="H4399" i="5"/>
  <c r="I4399" i="5" s="1"/>
  <c r="H4398" i="5"/>
  <c r="I4398" i="5" s="1"/>
  <c r="J4398" i="5" s="1"/>
  <c r="H4397" i="5"/>
  <c r="H4396" i="5"/>
  <c r="H4395" i="5"/>
  <c r="I4395" i="5" s="1"/>
  <c r="J4395" i="5" s="1"/>
  <c r="H4394" i="5"/>
  <c r="I4394" i="5" s="1"/>
  <c r="H4393" i="5"/>
  <c r="H4392" i="5"/>
  <c r="I4392" i="5" s="1"/>
  <c r="H4391" i="5"/>
  <c r="H4390" i="5"/>
  <c r="I4390" i="5" s="1"/>
  <c r="J4390" i="5" s="1"/>
  <c r="H4389" i="5"/>
  <c r="H4388" i="5"/>
  <c r="H4387" i="5"/>
  <c r="I4387" i="5" s="1"/>
  <c r="J4387" i="5" s="1"/>
  <c r="H4386" i="5"/>
  <c r="I4386" i="5" s="1"/>
  <c r="H4385" i="5"/>
  <c r="J4384" i="5"/>
  <c r="H4384" i="5"/>
  <c r="I4384" i="5" s="1"/>
  <c r="H4383" i="5"/>
  <c r="I4383" i="5" s="1"/>
  <c r="J4383" i="5" s="1"/>
  <c r="H4382" i="5"/>
  <c r="I4382" i="5" s="1"/>
  <c r="J4382" i="5" s="1"/>
  <c r="H4381" i="5"/>
  <c r="H4380" i="5"/>
  <c r="I4379" i="5"/>
  <c r="J4379" i="5" s="1"/>
  <c r="H4379" i="5"/>
  <c r="I4378" i="5"/>
  <c r="H4378" i="5"/>
  <c r="H4377" i="5"/>
  <c r="H4376" i="5"/>
  <c r="I4376" i="5" s="1"/>
  <c r="J4376" i="5" s="1"/>
  <c r="H4375" i="5"/>
  <c r="H4374" i="5"/>
  <c r="I4374" i="5" s="1"/>
  <c r="J4374" i="5" s="1"/>
  <c r="H4373" i="5"/>
  <c r="H4372" i="5"/>
  <c r="H4371" i="5"/>
  <c r="I4371" i="5" s="1"/>
  <c r="J4371" i="5" s="1"/>
  <c r="H4370" i="5"/>
  <c r="I4370" i="5" s="1"/>
  <c r="H4369" i="5"/>
  <c r="H4368" i="5"/>
  <c r="I4368" i="5" s="1"/>
  <c r="H4367" i="5"/>
  <c r="I4367" i="5" s="1"/>
  <c r="H4366" i="5"/>
  <c r="I4366" i="5" s="1"/>
  <c r="H4365" i="5"/>
  <c r="H4364" i="5"/>
  <c r="H4363" i="5"/>
  <c r="I4363" i="5" s="1"/>
  <c r="J4363" i="5" s="1"/>
  <c r="H4362" i="5"/>
  <c r="I4362" i="5" s="1"/>
  <c r="H4361" i="5"/>
  <c r="H4360" i="5"/>
  <c r="H4359" i="5"/>
  <c r="I4359" i="5" s="1"/>
  <c r="J4359" i="5" s="1"/>
  <c r="H4358" i="5"/>
  <c r="I4358" i="5" s="1"/>
  <c r="J4358" i="5" s="1"/>
  <c r="H4357" i="5"/>
  <c r="H4356" i="5"/>
  <c r="H4355" i="5"/>
  <c r="I4355" i="5" s="1"/>
  <c r="J4355" i="5" s="1"/>
  <c r="I4354" i="5"/>
  <c r="H4354" i="5"/>
  <c r="H4353" i="5"/>
  <c r="H4352" i="5"/>
  <c r="I4352" i="5" s="1"/>
  <c r="H4351" i="5"/>
  <c r="I4351" i="5" s="1"/>
  <c r="H4350" i="5"/>
  <c r="H4349" i="5"/>
  <c r="H4348" i="5"/>
  <c r="H4347" i="5"/>
  <c r="I4347" i="5" s="1"/>
  <c r="J4347" i="5" s="1"/>
  <c r="H4346" i="5"/>
  <c r="I4346" i="5" s="1"/>
  <c r="H4345" i="5"/>
  <c r="H4344" i="5"/>
  <c r="I4344" i="5" s="1"/>
  <c r="J4344" i="5" s="1"/>
  <c r="H4343" i="5"/>
  <c r="I4343" i="5" s="1"/>
  <c r="H4342" i="5"/>
  <c r="I4342" i="5" s="1"/>
  <c r="J4342" i="5" s="1"/>
  <c r="H4341" i="5"/>
  <c r="H4340" i="5"/>
  <c r="H4339" i="5"/>
  <c r="I4339" i="5" s="1"/>
  <c r="J4339" i="5" s="1"/>
  <c r="I4338" i="5"/>
  <c r="H4338" i="5"/>
  <c r="H4337" i="5"/>
  <c r="H4336" i="5"/>
  <c r="I4336" i="5" s="1"/>
  <c r="J4336" i="5" s="1"/>
  <c r="H4335" i="5"/>
  <c r="H4334" i="5"/>
  <c r="I4334" i="5" s="1"/>
  <c r="J4334" i="5" s="1"/>
  <c r="H4333" i="5"/>
  <c r="H4332" i="5"/>
  <c r="H4331" i="5"/>
  <c r="I4331" i="5" s="1"/>
  <c r="J4331" i="5" s="1"/>
  <c r="H4330" i="5"/>
  <c r="I4330" i="5" s="1"/>
  <c r="H4329" i="5"/>
  <c r="J4328" i="5"/>
  <c r="H4328" i="5"/>
  <c r="I4328" i="5" s="1"/>
  <c r="H4327" i="5"/>
  <c r="I4327" i="5" s="1"/>
  <c r="H4326" i="5"/>
  <c r="I4326" i="5" s="1"/>
  <c r="J4326" i="5" s="1"/>
  <c r="H4325" i="5"/>
  <c r="H4324" i="5"/>
  <c r="H4323" i="5"/>
  <c r="I4323" i="5" s="1"/>
  <c r="J4323" i="5" s="1"/>
  <c r="I4322" i="5"/>
  <c r="H4322" i="5"/>
  <c r="H4321" i="5"/>
  <c r="H4320" i="5"/>
  <c r="I4320" i="5" s="1"/>
  <c r="J4319" i="5"/>
  <c r="H4319" i="5"/>
  <c r="I4319" i="5" s="1"/>
  <c r="H4318" i="5"/>
  <c r="I4318" i="5" s="1"/>
  <c r="J4318" i="5" s="1"/>
  <c r="H4317" i="5"/>
  <c r="H4316" i="5"/>
  <c r="H4315" i="5"/>
  <c r="I4315" i="5" s="1"/>
  <c r="J4315" i="5" s="1"/>
  <c r="H4314" i="5"/>
  <c r="I4314" i="5" s="1"/>
  <c r="H4313" i="5"/>
  <c r="J4312" i="5"/>
  <c r="H4312" i="5"/>
  <c r="I4312" i="5" s="1"/>
  <c r="H4311" i="5"/>
  <c r="I4311" i="5" s="1"/>
  <c r="H4310" i="5"/>
  <c r="I4310" i="5" s="1"/>
  <c r="J4310" i="5" s="1"/>
  <c r="H4309" i="5"/>
  <c r="H4308" i="5"/>
  <c r="H4307" i="5"/>
  <c r="I4307" i="5" s="1"/>
  <c r="J4307" i="5" s="1"/>
  <c r="I4306" i="5"/>
  <c r="H4306" i="5"/>
  <c r="H4305" i="5"/>
  <c r="H4304" i="5"/>
  <c r="I4304" i="5" s="1"/>
  <c r="J4304" i="5" s="1"/>
  <c r="H4303" i="5"/>
  <c r="I4303" i="5" s="1"/>
  <c r="H4302" i="5"/>
  <c r="I4302" i="5" s="1"/>
  <c r="J4302" i="5" s="1"/>
  <c r="H4301" i="5"/>
  <c r="H4300" i="5"/>
  <c r="I4299" i="5"/>
  <c r="J4299" i="5" s="1"/>
  <c r="H4299" i="5"/>
  <c r="H4298" i="5"/>
  <c r="I4298" i="5" s="1"/>
  <c r="H4297" i="5"/>
  <c r="H4296" i="5"/>
  <c r="I4296" i="5" s="1"/>
  <c r="J4296" i="5" s="1"/>
  <c r="H4295" i="5"/>
  <c r="H4294" i="5"/>
  <c r="I4294" i="5" s="1"/>
  <c r="J4294" i="5" s="1"/>
  <c r="H4293" i="5"/>
  <c r="H4292" i="5"/>
  <c r="I4291" i="5"/>
  <c r="J4291" i="5" s="1"/>
  <c r="H4291" i="5"/>
  <c r="H4290" i="5"/>
  <c r="I4290" i="5" s="1"/>
  <c r="H4289" i="5"/>
  <c r="H4288" i="5"/>
  <c r="I4288" i="5" s="1"/>
  <c r="H4287" i="5"/>
  <c r="I4287" i="5" s="1"/>
  <c r="J4287" i="5" s="1"/>
  <c r="H4286" i="5"/>
  <c r="H4285" i="5"/>
  <c r="H4284" i="5"/>
  <c r="H4283" i="5"/>
  <c r="I4283" i="5" s="1"/>
  <c r="J4283" i="5" s="1"/>
  <c r="I4282" i="5"/>
  <c r="H4282" i="5"/>
  <c r="H4281" i="5"/>
  <c r="J4280" i="5"/>
  <c r="H4280" i="5"/>
  <c r="I4280" i="5" s="1"/>
  <c r="H4279" i="5"/>
  <c r="I4279" i="5" s="1"/>
  <c r="J4279" i="5" s="1"/>
  <c r="H4278" i="5"/>
  <c r="I4278" i="5" s="1"/>
  <c r="J4278" i="5" s="1"/>
  <c r="H4277" i="5"/>
  <c r="H4276" i="5"/>
  <c r="H4275" i="5"/>
  <c r="I4275" i="5" s="1"/>
  <c r="J4275" i="5" s="1"/>
  <c r="I4274" i="5"/>
  <c r="H4274" i="5"/>
  <c r="H4273" i="5"/>
  <c r="H4272" i="5"/>
  <c r="I4272" i="5" s="1"/>
  <c r="H4271" i="5"/>
  <c r="I4271" i="5" s="1"/>
  <c r="J4271" i="5" s="1"/>
  <c r="H4270" i="5"/>
  <c r="I4270" i="5" s="1"/>
  <c r="J4270" i="5" s="1"/>
  <c r="H4269" i="5"/>
  <c r="H4268" i="5"/>
  <c r="H4267" i="5"/>
  <c r="I4267" i="5" s="1"/>
  <c r="J4267" i="5" s="1"/>
  <c r="I4266" i="5"/>
  <c r="H4266" i="5"/>
  <c r="H4265" i="5"/>
  <c r="H4264" i="5"/>
  <c r="I4264" i="5" s="1"/>
  <c r="J4264" i="5" s="1"/>
  <c r="H4263" i="5"/>
  <c r="I4263" i="5" s="1"/>
  <c r="J4263" i="5" s="1"/>
  <c r="H4262" i="5"/>
  <c r="I4262" i="5" s="1"/>
  <c r="J4262" i="5" s="1"/>
  <c r="H4261" i="5"/>
  <c r="H4260" i="5"/>
  <c r="H4259" i="5"/>
  <c r="I4259" i="5" s="1"/>
  <c r="J4259" i="5" s="1"/>
  <c r="I4258" i="5"/>
  <c r="H4258" i="5"/>
  <c r="H4257" i="5"/>
  <c r="H4256" i="5"/>
  <c r="I4256" i="5" s="1"/>
  <c r="H4255" i="5"/>
  <c r="I4255" i="5" s="1"/>
  <c r="J4255" i="5" s="1"/>
  <c r="H4254" i="5"/>
  <c r="I4254" i="5" s="1"/>
  <c r="J4254" i="5" s="1"/>
  <c r="H4253" i="5"/>
  <c r="H4252" i="5"/>
  <c r="H4251" i="5"/>
  <c r="I4251" i="5" s="1"/>
  <c r="J4251" i="5" s="1"/>
  <c r="I4250" i="5"/>
  <c r="H4250" i="5"/>
  <c r="H4249" i="5"/>
  <c r="H4248" i="5"/>
  <c r="I4248" i="5" s="1"/>
  <c r="H4247" i="5"/>
  <c r="I4247" i="5" s="1"/>
  <c r="J4247" i="5" s="1"/>
  <c r="H4246" i="5"/>
  <c r="I4246" i="5" s="1"/>
  <c r="J4246" i="5" s="1"/>
  <c r="H4245" i="5"/>
  <c r="H4244" i="5"/>
  <c r="H4243" i="5"/>
  <c r="I4243" i="5" s="1"/>
  <c r="J4243" i="5" s="1"/>
  <c r="I4242" i="5"/>
  <c r="H4242" i="5"/>
  <c r="H4241" i="5"/>
  <c r="H4240" i="5"/>
  <c r="I4240" i="5" s="1"/>
  <c r="H4239" i="5"/>
  <c r="I4239" i="5" s="1"/>
  <c r="J4239" i="5" s="1"/>
  <c r="H4238" i="5"/>
  <c r="I4238" i="5" s="1"/>
  <c r="J4238" i="5" s="1"/>
  <c r="H4237" i="5"/>
  <c r="H4236" i="5"/>
  <c r="H4235" i="5"/>
  <c r="I4235" i="5" s="1"/>
  <c r="J4235" i="5" s="1"/>
  <c r="I4234" i="5"/>
  <c r="H4234" i="5"/>
  <c r="H4233" i="5"/>
  <c r="H4232" i="5"/>
  <c r="I4232" i="5" s="1"/>
  <c r="J4232" i="5" s="1"/>
  <c r="H4231" i="5"/>
  <c r="I4231" i="5" s="1"/>
  <c r="H4230" i="5"/>
  <c r="I4230" i="5" s="1"/>
  <c r="J4230" i="5" s="1"/>
  <c r="H4229" i="5"/>
  <c r="H4228" i="5"/>
  <c r="I4227" i="5"/>
  <c r="J4227" i="5" s="1"/>
  <c r="H4227" i="5"/>
  <c r="H4226" i="5"/>
  <c r="I4226" i="5" s="1"/>
  <c r="H4225" i="5"/>
  <c r="H4224" i="5"/>
  <c r="I4224" i="5" s="1"/>
  <c r="J4224" i="5" s="1"/>
  <c r="H4223" i="5"/>
  <c r="I4223" i="5" s="1"/>
  <c r="J4223" i="5" s="1"/>
  <c r="H4222" i="5"/>
  <c r="I4222" i="5" s="1"/>
  <c r="J4222" i="5" s="1"/>
  <c r="H4221" i="5"/>
  <c r="H4220" i="5"/>
  <c r="I4219" i="5"/>
  <c r="J4219" i="5" s="1"/>
  <c r="H4219" i="5"/>
  <c r="I4218" i="5"/>
  <c r="H4218" i="5"/>
  <c r="H4217" i="5"/>
  <c r="H4216" i="5"/>
  <c r="I4216" i="5" s="1"/>
  <c r="H4215" i="5"/>
  <c r="I4215" i="5" s="1"/>
  <c r="J4215" i="5" s="1"/>
  <c r="H4214" i="5"/>
  <c r="I4214" i="5" s="1"/>
  <c r="J4214" i="5" s="1"/>
  <c r="H4213" i="5"/>
  <c r="H4212" i="5"/>
  <c r="I4211" i="5"/>
  <c r="J4211" i="5" s="1"/>
  <c r="H4211" i="5"/>
  <c r="H4210" i="5"/>
  <c r="I4210" i="5" s="1"/>
  <c r="H4209" i="5"/>
  <c r="H4208" i="5"/>
  <c r="H4207" i="5"/>
  <c r="I4207" i="5" s="1"/>
  <c r="J4207" i="5" s="1"/>
  <c r="H4206" i="5"/>
  <c r="I4206" i="5" s="1"/>
  <c r="J4206" i="5" s="1"/>
  <c r="H4205" i="5"/>
  <c r="H4204" i="5"/>
  <c r="I4203" i="5"/>
  <c r="J4203" i="5" s="1"/>
  <c r="H4203" i="5"/>
  <c r="H4202" i="5"/>
  <c r="I4202" i="5" s="1"/>
  <c r="H4201" i="5"/>
  <c r="H4200" i="5"/>
  <c r="I4200" i="5" s="1"/>
  <c r="H4199" i="5"/>
  <c r="I4199" i="5" s="1"/>
  <c r="J4199" i="5" s="1"/>
  <c r="H4198" i="5"/>
  <c r="I4198" i="5" s="1"/>
  <c r="J4198" i="5" s="1"/>
  <c r="H4197" i="5"/>
  <c r="H4196" i="5"/>
  <c r="I4195" i="5"/>
  <c r="J4195" i="5" s="1"/>
  <c r="H4195" i="5"/>
  <c r="H4194" i="5"/>
  <c r="I4194" i="5" s="1"/>
  <c r="H4193" i="5"/>
  <c r="H4192" i="5"/>
  <c r="J4191" i="5"/>
  <c r="H4191" i="5"/>
  <c r="I4191" i="5" s="1"/>
  <c r="H4190" i="5"/>
  <c r="I4190" i="5" s="1"/>
  <c r="J4190" i="5" s="1"/>
  <c r="H4189" i="5"/>
  <c r="H4188" i="5"/>
  <c r="I4187" i="5"/>
  <c r="J4187" i="5" s="1"/>
  <c r="H4187" i="5"/>
  <c r="H4186" i="5"/>
  <c r="I4186" i="5" s="1"/>
  <c r="H4185" i="5"/>
  <c r="H4184" i="5"/>
  <c r="I4184" i="5" s="1"/>
  <c r="H4183" i="5"/>
  <c r="I4183" i="5" s="1"/>
  <c r="J4183" i="5" s="1"/>
  <c r="H4182" i="5"/>
  <c r="I4182" i="5" s="1"/>
  <c r="J4182" i="5" s="1"/>
  <c r="H4181" i="5"/>
  <c r="H4180" i="5"/>
  <c r="I4179" i="5"/>
  <c r="J4179" i="5" s="1"/>
  <c r="H4179" i="5"/>
  <c r="H4178" i="5"/>
  <c r="I4178" i="5" s="1"/>
  <c r="H4177" i="5"/>
  <c r="H4176" i="5"/>
  <c r="H4175" i="5"/>
  <c r="I4175" i="5" s="1"/>
  <c r="J4175" i="5" s="1"/>
  <c r="H4174" i="5"/>
  <c r="I4174" i="5" s="1"/>
  <c r="H4173" i="5"/>
  <c r="H4172" i="5"/>
  <c r="H4171" i="5"/>
  <c r="I4171" i="5" s="1"/>
  <c r="J4171" i="5" s="1"/>
  <c r="I4170" i="5"/>
  <c r="H4170" i="5"/>
  <c r="H4169" i="5"/>
  <c r="I4168" i="5"/>
  <c r="H4168" i="5"/>
  <c r="H4167" i="5"/>
  <c r="I4167" i="5" s="1"/>
  <c r="J4167" i="5" s="1"/>
  <c r="H4166" i="5"/>
  <c r="H4165" i="5"/>
  <c r="H4164" i="5"/>
  <c r="H4163" i="5"/>
  <c r="I4162" i="5"/>
  <c r="H4162" i="5"/>
  <c r="H4161" i="5"/>
  <c r="I4161" i="5" s="1"/>
  <c r="H4160" i="5"/>
  <c r="I4160" i="5" s="1"/>
  <c r="H4159" i="5"/>
  <c r="I4159" i="5" s="1"/>
  <c r="J4159" i="5" s="1"/>
  <c r="H4158" i="5"/>
  <c r="H4157" i="5"/>
  <c r="H4156" i="5"/>
  <c r="I4155" i="5"/>
  <c r="J4155" i="5" s="1"/>
  <c r="H4155" i="5"/>
  <c r="H4154" i="5"/>
  <c r="I4153" i="5"/>
  <c r="H4153" i="5"/>
  <c r="I4152" i="5"/>
  <c r="J4152" i="5" s="1"/>
  <c r="H4152" i="5"/>
  <c r="H4151" i="5"/>
  <c r="I4151" i="5" s="1"/>
  <c r="J4151" i="5" s="1"/>
  <c r="I4150" i="5"/>
  <c r="H4150" i="5"/>
  <c r="H4149" i="5"/>
  <c r="H4148" i="5"/>
  <c r="I4147" i="5"/>
  <c r="J4147" i="5" s="1"/>
  <c r="H4147" i="5"/>
  <c r="H4146" i="5"/>
  <c r="I4146" i="5" s="1"/>
  <c r="H4145" i="5"/>
  <c r="H4144" i="5"/>
  <c r="H4143" i="5"/>
  <c r="I4143" i="5" s="1"/>
  <c r="J4143" i="5" s="1"/>
  <c r="H4142" i="5"/>
  <c r="H4141" i="5"/>
  <c r="H4140" i="5"/>
  <c r="I4139" i="5"/>
  <c r="J4139" i="5" s="1"/>
  <c r="H4139" i="5"/>
  <c r="H4138" i="5"/>
  <c r="I4138" i="5" s="1"/>
  <c r="I4137" i="5"/>
  <c r="H4137" i="5"/>
  <c r="I4136" i="5"/>
  <c r="H4136" i="5"/>
  <c r="H4135" i="5"/>
  <c r="I4135" i="5" s="1"/>
  <c r="J4135" i="5" s="1"/>
  <c r="I4134" i="5"/>
  <c r="H4134" i="5"/>
  <c r="H4133" i="5"/>
  <c r="H4132" i="5"/>
  <c r="H4131" i="5"/>
  <c r="I4131" i="5" s="1"/>
  <c r="J4131" i="5" s="1"/>
  <c r="I4130" i="5"/>
  <c r="H4130" i="5"/>
  <c r="H4129" i="5"/>
  <c r="I4128" i="5"/>
  <c r="J4128" i="5" s="1"/>
  <c r="H4128" i="5"/>
  <c r="H4127" i="5"/>
  <c r="I4127" i="5" s="1"/>
  <c r="H4126" i="5"/>
  <c r="H4125" i="5"/>
  <c r="H4124" i="5"/>
  <c r="I4123" i="5"/>
  <c r="J4123" i="5" s="1"/>
  <c r="H4123" i="5"/>
  <c r="H4122" i="5"/>
  <c r="I4122" i="5" s="1"/>
  <c r="I4121" i="5"/>
  <c r="H4121" i="5"/>
  <c r="I4120" i="5"/>
  <c r="J4120" i="5" s="1"/>
  <c r="H4120" i="5"/>
  <c r="H4119" i="5"/>
  <c r="I4119" i="5" s="1"/>
  <c r="J4119" i="5" s="1"/>
  <c r="H4118" i="5"/>
  <c r="I4118" i="5" s="1"/>
  <c r="J4118" i="5" s="1"/>
  <c r="H4117" i="5"/>
  <c r="H4116" i="5"/>
  <c r="I4115" i="5"/>
  <c r="J4115" i="5" s="1"/>
  <c r="H4115" i="5"/>
  <c r="H4114" i="5"/>
  <c r="H4113" i="5"/>
  <c r="H4112" i="5"/>
  <c r="J4111" i="5"/>
  <c r="H4111" i="5"/>
  <c r="I4111" i="5" s="1"/>
  <c r="H4110" i="5"/>
  <c r="I4110" i="5" s="1"/>
  <c r="J4110" i="5" s="1"/>
  <c r="H4109" i="5"/>
  <c r="H4108" i="5"/>
  <c r="I4107" i="5"/>
  <c r="J4107" i="5" s="1"/>
  <c r="H4107" i="5"/>
  <c r="H4106" i="5"/>
  <c r="I4106" i="5" s="1"/>
  <c r="H4105" i="5"/>
  <c r="H4104" i="5"/>
  <c r="H4103" i="5"/>
  <c r="I4103" i="5" s="1"/>
  <c r="J4103" i="5" s="1"/>
  <c r="H4102" i="5"/>
  <c r="H4101" i="5"/>
  <c r="H4100" i="5"/>
  <c r="H4099" i="5"/>
  <c r="I4099" i="5" s="1"/>
  <c r="H4098" i="5"/>
  <c r="H4097" i="5"/>
  <c r="I4096" i="5"/>
  <c r="J4096" i="5" s="1"/>
  <c r="H4096" i="5"/>
  <c r="H4095" i="5"/>
  <c r="I4095" i="5" s="1"/>
  <c r="H4094" i="5"/>
  <c r="I4094" i="5" s="1"/>
  <c r="H4093" i="5"/>
  <c r="H4092" i="5"/>
  <c r="I4091" i="5"/>
  <c r="J4091" i="5" s="1"/>
  <c r="H4091" i="5"/>
  <c r="H4090" i="5"/>
  <c r="H4089" i="5"/>
  <c r="I4089" i="5" s="1"/>
  <c r="H4088" i="5"/>
  <c r="H4087" i="5"/>
  <c r="I4087" i="5" s="1"/>
  <c r="J4087" i="5" s="1"/>
  <c r="H4086" i="5"/>
  <c r="I4086" i="5" s="1"/>
  <c r="J4086" i="5" s="1"/>
  <c r="H4085" i="5"/>
  <c r="H4084" i="5"/>
  <c r="I4083" i="5"/>
  <c r="H4083" i="5"/>
  <c r="I4082" i="5"/>
  <c r="H4082" i="5"/>
  <c r="H4081" i="5"/>
  <c r="I4080" i="5"/>
  <c r="J4080" i="5" s="1"/>
  <c r="H4080" i="5"/>
  <c r="H4079" i="5"/>
  <c r="I4079" i="5" s="1"/>
  <c r="J4079" i="5" s="1"/>
  <c r="H4078" i="5"/>
  <c r="I4078" i="5" s="1"/>
  <c r="J4078" i="5" s="1"/>
  <c r="H4077" i="5"/>
  <c r="H4076" i="5"/>
  <c r="H4075" i="5"/>
  <c r="I4075" i="5" s="1"/>
  <c r="J4075" i="5" s="1"/>
  <c r="H4074" i="5"/>
  <c r="I4074" i="5" s="1"/>
  <c r="I4073" i="5"/>
  <c r="H4073" i="5"/>
  <c r="H4072" i="5"/>
  <c r="J4071" i="5"/>
  <c r="H4071" i="5"/>
  <c r="I4071" i="5" s="1"/>
  <c r="I4070" i="5"/>
  <c r="H4070" i="5"/>
  <c r="H4069" i="5"/>
  <c r="H4068" i="5"/>
  <c r="H4067" i="5"/>
  <c r="I4067" i="5" s="1"/>
  <c r="J4067" i="5" s="1"/>
  <c r="I4066" i="5"/>
  <c r="H4066" i="5"/>
  <c r="H4065" i="5"/>
  <c r="I4064" i="5"/>
  <c r="J4064" i="5" s="1"/>
  <c r="H4064" i="5"/>
  <c r="H4063" i="5"/>
  <c r="I4063" i="5" s="1"/>
  <c r="J4062" i="5"/>
  <c r="H4062" i="5"/>
  <c r="I4062" i="5" s="1"/>
  <c r="H4061" i="5"/>
  <c r="H4060" i="5"/>
  <c r="I4059" i="5"/>
  <c r="J4059" i="5" s="1"/>
  <c r="H4059" i="5"/>
  <c r="H4058" i="5"/>
  <c r="I4058" i="5" s="1"/>
  <c r="I4057" i="5"/>
  <c r="H4057" i="5"/>
  <c r="I4056" i="5"/>
  <c r="J4056" i="5" s="1"/>
  <c r="H4056" i="5"/>
  <c r="H4055" i="5"/>
  <c r="I4055" i="5" s="1"/>
  <c r="J4055" i="5" s="1"/>
  <c r="H4054" i="5"/>
  <c r="I4054" i="5" s="1"/>
  <c r="J4054" i="5" s="1"/>
  <c r="H4053" i="5"/>
  <c r="H4052" i="5"/>
  <c r="I4051" i="5"/>
  <c r="J4051" i="5" s="1"/>
  <c r="H4051" i="5"/>
  <c r="I4050" i="5"/>
  <c r="H4050" i="5"/>
  <c r="H4049" i="5"/>
  <c r="H4048" i="5"/>
  <c r="H4047" i="5"/>
  <c r="I4047" i="5" s="1"/>
  <c r="J4047" i="5" s="1"/>
  <c r="H4046" i="5"/>
  <c r="I4046" i="5" s="1"/>
  <c r="H4045" i="5"/>
  <c r="H4044" i="5"/>
  <c r="H4043" i="5"/>
  <c r="I4043" i="5" s="1"/>
  <c r="J4043" i="5" s="1"/>
  <c r="I4042" i="5"/>
  <c r="H4042" i="5"/>
  <c r="H4041" i="5"/>
  <c r="H4040" i="5"/>
  <c r="H4039" i="5"/>
  <c r="I4039" i="5" s="1"/>
  <c r="J4039" i="5" s="1"/>
  <c r="H4038" i="5"/>
  <c r="H4037" i="5"/>
  <c r="H4036" i="5"/>
  <c r="H4035" i="5"/>
  <c r="I4034" i="5"/>
  <c r="H4034" i="5"/>
  <c r="H4033" i="5"/>
  <c r="I4033" i="5" s="1"/>
  <c r="H4032" i="5"/>
  <c r="I4032" i="5" s="1"/>
  <c r="H4031" i="5"/>
  <c r="I4031" i="5" s="1"/>
  <c r="H4030" i="5"/>
  <c r="H4029" i="5"/>
  <c r="H4028" i="5"/>
  <c r="H4027" i="5"/>
  <c r="I4027" i="5" s="1"/>
  <c r="J4027" i="5" s="1"/>
  <c r="H4026" i="5"/>
  <c r="I4025" i="5"/>
  <c r="H4025" i="5"/>
  <c r="I4024" i="5"/>
  <c r="J4024" i="5" s="1"/>
  <c r="H4024" i="5"/>
  <c r="H4023" i="5"/>
  <c r="I4023" i="5" s="1"/>
  <c r="J4023" i="5" s="1"/>
  <c r="H4022" i="5"/>
  <c r="H4021" i="5"/>
  <c r="H4020" i="5"/>
  <c r="H4019" i="5"/>
  <c r="I4019" i="5" s="1"/>
  <c r="J4019" i="5" s="1"/>
  <c r="H4018" i="5"/>
  <c r="I4018" i="5" s="1"/>
  <c r="H4017" i="5"/>
  <c r="I4016" i="5"/>
  <c r="H4016" i="5"/>
  <c r="H4015" i="5"/>
  <c r="I4015" i="5" s="1"/>
  <c r="J4015" i="5" s="1"/>
  <c r="H4014" i="5"/>
  <c r="H4013" i="5"/>
  <c r="H4012" i="5"/>
  <c r="I4011" i="5"/>
  <c r="J4011" i="5" s="1"/>
  <c r="H4011" i="5"/>
  <c r="H4010" i="5"/>
  <c r="I4010" i="5" s="1"/>
  <c r="H4009" i="5"/>
  <c r="I4009" i="5" s="1"/>
  <c r="H4008" i="5"/>
  <c r="H4007" i="5"/>
  <c r="I4007" i="5" s="1"/>
  <c r="J4007" i="5" s="1"/>
  <c r="H4006" i="5"/>
  <c r="I4006" i="5" s="1"/>
  <c r="H4005" i="5"/>
  <c r="H4004" i="5"/>
  <c r="H4003" i="5"/>
  <c r="I4003" i="5" s="1"/>
  <c r="J4003" i="5" s="1"/>
  <c r="I4002" i="5"/>
  <c r="H4002" i="5"/>
  <c r="H4001" i="5"/>
  <c r="H4000" i="5"/>
  <c r="I4000" i="5" s="1"/>
  <c r="J4000" i="5" s="1"/>
  <c r="H3999" i="5"/>
  <c r="I3999" i="5" s="1"/>
  <c r="H3998" i="5"/>
  <c r="H3997" i="5"/>
  <c r="I3997" i="5" s="1"/>
  <c r="H3996" i="5"/>
  <c r="H3995" i="5"/>
  <c r="I3995" i="5" s="1"/>
  <c r="J3995" i="5" s="1"/>
  <c r="H3994" i="5"/>
  <c r="H3993" i="5"/>
  <c r="I3992" i="5"/>
  <c r="H3992" i="5"/>
  <c r="H3991" i="5"/>
  <c r="I3991" i="5" s="1"/>
  <c r="J3991" i="5" s="1"/>
  <c r="H3990" i="5"/>
  <c r="H3989" i="5"/>
  <c r="H3988" i="5"/>
  <c r="I3988" i="5" s="1"/>
  <c r="J3988" i="5" s="1"/>
  <c r="I3987" i="5"/>
  <c r="H3987" i="5"/>
  <c r="H3986" i="5"/>
  <c r="I3986" i="5" s="1"/>
  <c r="H3985" i="5"/>
  <c r="I3985" i="5" s="1"/>
  <c r="J3985" i="5" s="1"/>
  <c r="I3984" i="5"/>
  <c r="J3984" i="5" s="1"/>
  <c r="H3984" i="5"/>
  <c r="H3983" i="5"/>
  <c r="H3982" i="5"/>
  <c r="H3981" i="5"/>
  <c r="H3980" i="5"/>
  <c r="I3980" i="5" s="1"/>
  <c r="J3980" i="5" s="1"/>
  <c r="H3979" i="5"/>
  <c r="I3979" i="5" s="1"/>
  <c r="H3978" i="5"/>
  <c r="I3978" i="5" s="1"/>
  <c r="H3977" i="5"/>
  <c r="I3977" i="5" s="1"/>
  <c r="J3977" i="5" s="1"/>
  <c r="H3976" i="5"/>
  <c r="I3976" i="5" s="1"/>
  <c r="J3976" i="5" s="1"/>
  <c r="I3975" i="5"/>
  <c r="H3975" i="5"/>
  <c r="H3974" i="5"/>
  <c r="H3973" i="5"/>
  <c r="I3973" i="5" s="1"/>
  <c r="I3972" i="5"/>
  <c r="J3972" i="5" s="1"/>
  <c r="H3972" i="5"/>
  <c r="H3971" i="5"/>
  <c r="I3971" i="5" s="1"/>
  <c r="I3970" i="5"/>
  <c r="H3970" i="5"/>
  <c r="H3969" i="5"/>
  <c r="I3969" i="5" s="1"/>
  <c r="J3969" i="5" s="1"/>
  <c r="I3968" i="5"/>
  <c r="J3968" i="5" s="1"/>
  <c r="H3968" i="5"/>
  <c r="H3967" i="5"/>
  <c r="H3966" i="5"/>
  <c r="H3965" i="5"/>
  <c r="I3965" i="5" s="1"/>
  <c r="H3964" i="5"/>
  <c r="I3964" i="5" s="1"/>
  <c r="J3964" i="5" s="1"/>
  <c r="H3963" i="5"/>
  <c r="H3962" i="5"/>
  <c r="H3961" i="5"/>
  <c r="I3960" i="5"/>
  <c r="H3960" i="5"/>
  <c r="H3959" i="5"/>
  <c r="I3959" i="5" s="1"/>
  <c r="H3958" i="5"/>
  <c r="H3957" i="5"/>
  <c r="H3956" i="5"/>
  <c r="I3956" i="5" s="1"/>
  <c r="J3956" i="5" s="1"/>
  <c r="H3955" i="5"/>
  <c r="I3954" i="5"/>
  <c r="H3954" i="5"/>
  <c r="H3953" i="5"/>
  <c r="I3953" i="5" s="1"/>
  <c r="I3952" i="5"/>
  <c r="H3952" i="5"/>
  <c r="H3951" i="5"/>
  <c r="I3951" i="5" s="1"/>
  <c r="J3951" i="5" s="1"/>
  <c r="H3950" i="5"/>
  <c r="H3949" i="5"/>
  <c r="H3948" i="5"/>
  <c r="I3947" i="5"/>
  <c r="H3947" i="5"/>
  <c r="I3946" i="5"/>
  <c r="H3946" i="5"/>
  <c r="H3945" i="5"/>
  <c r="I3945" i="5" s="1"/>
  <c r="J3945" i="5" s="1"/>
  <c r="I3944" i="5"/>
  <c r="J3944" i="5" s="1"/>
  <c r="H3944" i="5"/>
  <c r="I3943" i="5"/>
  <c r="H3943" i="5"/>
  <c r="H3942" i="5"/>
  <c r="H3941" i="5"/>
  <c r="I3941" i="5" s="1"/>
  <c r="J3941" i="5" s="1"/>
  <c r="I3940" i="5"/>
  <c r="J3940" i="5" s="1"/>
  <c r="H3940" i="5"/>
  <c r="H3939" i="5"/>
  <c r="I3939" i="5" s="1"/>
  <c r="H3938" i="5"/>
  <c r="H3937" i="5"/>
  <c r="I3937" i="5" s="1"/>
  <c r="J3937" i="5" s="1"/>
  <c r="H3936" i="5"/>
  <c r="H3935" i="5"/>
  <c r="H3934" i="5"/>
  <c r="H3933" i="5"/>
  <c r="I3933" i="5" s="1"/>
  <c r="H3932" i="5"/>
  <c r="I3932" i="5" s="1"/>
  <c r="J3932" i="5" s="1"/>
  <c r="H3931" i="5"/>
  <c r="H3930" i="5"/>
  <c r="H3929" i="5"/>
  <c r="I3929" i="5" s="1"/>
  <c r="J3929" i="5" s="1"/>
  <c r="I3928" i="5"/>
  <c r="J3928" i="5" s="1"/>
  <c r="H3928" i="5"/>
  <c r="H3927" i="5"/>
  <c r="I3927" i="5" s="1"/>
  <c r="H3926" i="5"/>
  <c r="H3925" i="5"/>
  <c r="I3924" i="5"/>
  <c r="J3924" i="5" s="1"/>
  <c r="H3924" i="5"/>
  <c r="H3923" i="5"/>
  <c r="I3922" i="5"/>
  <c r="H3922" i="5"/>
  <c r="H3921" i="5"/>
  <c r="I3921" i="5" s="1"/>
  <c r="J3921" i="5" s="1"/>
  <c r="H3920" i="5"/>
  <c r="I3920" i="5" s="1"/>
  <c r="J3920" i="5" s="1"/>
  <c r="H3919" i="5"/>
  <c r="H3918" i="5"/>
  <c r="H3917" i="5"/>
  <c r="H3916" i="5"/>
  <c r="H3915" i="5"/>
  <c r="I3915" i="5" s="1"/>
  <c r="I3914" i="5"/>
  <c r="H3914" i="5"/>
  <c r="H3913" i="5"/>
  <c r="I3913" i="5" s="1"/>
  <c r="J3913" i="5" s="1"/>
  <c r="H3912" i="5"/>
  <c r="I3912" i="5" s="1"/>
  <c r="J3912" i="5" s="1"/>
  <c r="H3911" i="5"/>
  <c r="I3911" i="5" s="1"/>
  <c r="H3910" i="5"/>
  <c r="H3909" i="5"/>
  <c r="I3909" i="5" s="1"/>
  <c r="I3908" i="5"/>
  <c r="J3908" i="5" s="1"/>
  <c r="H3908" i="5"/>
  <c r="I3907" i="5"/>
  <c r="H3907" i="5"/>
  <c r="H3906" i="5"/>
  <c r="H3905" i="5"/>
  <c r="I3905" i="5" s="1"/>
  <c r="J3905" i="5" s="1"/>
  <c r="I3904" i="5"/>
  <c r="H3904" i="5"/>
  <c r="H3903" i="5"/>
  <c r="I3903" i="5" s="1"/>
  <c r="H3902" i="5"/>
  <c r="H3901" i="5"/>
  <c r="I3901" i="5" s="1"/>
  <c r="I3900" i="5"/>
  <c r="J3900" i="5" s="1"/>
  <c r="H3900" i="5"/>
  <c r="H3899" i="5"/>
  <c r="H3898" i="5"/>
  <c r="H3897" i="5"/>
  <c r="I3897" i="5" s="1"/>
  <c r="H3896" i="5"/>
  <c r="H3895" i="5"/>
  <c r="H3894" i="5"/>
  <c r="H3893" i="5"/>
  <c r="H3892" i="5"/>
  <c r="I3892" i="5" s="1"/>
  <c r="J3892" i="5" s="1"/>
  <c r="H3891" i="5"/>
  <c r="H3890" i="5"/>
  <c r="I3890" i="5" s="1"/>
  <c r="H3889" i="5"/>
  <c r="I3889" i="5" s="1"/>
  <c r="I3888" i="5"/>
  <c r="J3888" i="5" s="1"/>
  <c r="H3888" i="5"/>
  <c r="I3887" i="5"/>
  <c r="J3887" i="5" s="1"/>
  <c r="H3887" i="5"/>
  <c r="H3886" i="5"/>
  <c r="H3885" i="5"/>
  <c r="H3884" i="5"/>
  <c r="I3884" i="5" s="1"/>
  <c r="H3883" i="5"/>
  <c r="I3883" i="5" s="1"/>
  <c r="H3882" i="5"/>
  <c r="I3882" i="5" s="1"/>
  <c r="H3881" i="5"/>
  <c r="I3881" i="5" s="1"/>
  <c r="J3881" i="5" s="1"/>
  <c r="H3880" i="5"/>
  <c r="I3880" i="5" s="1"/>
  <c r="J3880" i="5" s="1"/>
  <c r="H3879" i="5"/>
  <c r="H3878" i="5"/>
  <c r="H3877" i="5"/>
  <c r="I3877" i="5" s="1"/>
  <c r="J3877" i="5" s="1"/>
  <c r="H3876" i="5"/>
  <c r="I3876" i="5" s="1"/>
  <c r="J3876" i="5" s="1"/>
  <c r="I3875" i="5"/>
  <c r="H3875" i="5"/>
  <c r="H3874" i="5"/>
  <c r="H3873" i="5"/>
  <c r="I3873" i="5" s="1"/>
  <c r="J3873" i="5" s="1"/>
  <c r="I3872" i="5"/>
  <c r="J3872" i="5" s="1"/>
  <c r="H3872" i="5"/>
  <c r="H3871" i="5"/>
  <c r="H3870" i="5"/>
  <c r="H3869" i="5"/>
  <c r="I3869" i="5" s="1"/>
  <c r="H3868" i="5"/>
  <c r="I3868" i="5" s="1"/>
  <c r="J3868" i="5" s="1"/>
  <c r="I3867" i="5"/>
  <c r="H3867" i="5"/>
  <c r="H3866" i="5"/>
  <c r="H3865" i="5"/>
  <c r="I3865" i="5" s="1"/>
  <c r="H3864" i="5"/>
  <c r="H3863" i="5"/>
  <c r="I3863" i="5" s="1"/>
  <c r="J3863" i="5" s="1"/>
  <c r="H3862" i="5"/>
  <c r="H3861" i="5"/>
  <c r="H3860" i="5"/>
  <c r="I3860" i="5" s="1"/>
  <c r="J3860" i="5" s="1"/>
  <c r="H3859" i="5"/>
  <c r="I3858" i="5"/>
  <c r="H3858" i="5"/>
  <c r="H3857" i="5"/>
  <c r="I3857" i="5" s="1"/>
  <c r="H3856" i="5"/>
  <c r="I3856" i="5" s="1"/>
  <c r="J3856" i="5" s="1"/>
  <c r="I3855" i="5"/>
  <c r="J3855" i="5" s="1"/>
  <c r="H3855" i="5"/>
  <c r="H3854" i="5"/>
  <c r="H3853" i="5"/>
  <c r="I3852" i="5"/>
  <c r="J3852" i="5" s="1"/>
  <c r="H3852" i="5"/>
  <c r="H3851" i="5"/>
  <c r="I3851" i="5" s="1"/>
  <c r="H3850" i="5"/>
  <c r="I3850" i="5" s="1"/>
  <c r="H3849" i="5"/>
  <c r="I3849" i="5" s="1"/>
  <c r="J3849" i="5" s="1"/>
  <c r="H3848" i="5"/>
  <c r="I3848" i="5" s="1"/>
  <c r="J3848" i="5" s="1"/>
  <c r="H3847" i="5"/>
  <c r="H3846" i="5"/>
  <c r="H3845" i="5"/>
  <c r="I3844" i="5"/>
  <c r="J3844" i="5" s="1"/>
  <c r="H3844" i="5"/>
  <c r="H3843" i="5"/>
  <c r="I3843" i="5" s="1"/>
  <c r="H3842" i="5"/>
  <c r="I3842" i="5" s="1"/>
  <c r="H3841" i="5"/>
  <c r="I3841" i="5" s="1"/>
  <c r="J3841" i="5" s="1"/>
  <c r="I3840" i="5"/>
  <c r="J3840" i="5" s="1"/>
  <c r="H3840" i="5"/>
  <c r="H3839" i="5"/>
  <c r="H3838" i="5"/>
  <c r="H3837" i="5"/>
  <c r="I3837" i="5" s="1"/>
  <c r="I3836" i="5"/>
  <c r="J3836" i="5" s="1"/>
  <c r="H3836" i="5"/>
  <c r="H3835" i="5"/>
  <c r="I3835" i="5" s="1"/>
  <c r="H3834" i="5"/>
  <c r="H3833" i="5"/>
  <c r="I3833" i="5" s="1"/>
  <c r="I3832" i="5"/>
  <c r="H3832" i="5"/>
  <c r="H3831" i="5"/>
  <c r="I3831" i="5" s="1"/>
  <c r="H3830" i="5"/>
  <c r="H3829" i="5"/>
  <c r="H3828" i="5"/>
  <c r="I3828" i="5" s="1"/>
  <c r="J3828" i="5" s="1"/>
  <c r="H3827" i="5"/>
  <c r="H3826" i="5"/>
  <c r="I3826" i="5" s="1"/>
  <c r="J3825" i="5"/>
  <c r="H3825" i="5"/>
  <c r="I3825" i="5" s="1"/>
  <c r="H3824" i="5"/>
  <c r="I3823" i="5"/>
  <c r="J3823" i="5" s="1"/>
  <c r="H3823" i="5"/>
  <c r="H3822" i="5"/>
  <c r="H3821" i="5"/>
  <c r="H3820" i="5"/>
  <c r="I3820" i="5" s="1"/>
  <c r="H3819" i="5"/>
  <c r="I3819" i="5" s="1"/>
  <c r="H3818" i="5"/>
  <c r="I3818" i="5" s="1"/>
  <c r="H3817" i="5"/>
  <c r="I3817" i="5" s="1"/>
  <c r="J3817" i="5" s="1"/>
  <c r="H3816" i="5"/>
  <c r="I3816" i="5" s="1"/>
  <c r="J3816" i="5" s="1"/>
  <c r="H3815" i="5"/>
  <c r="H3814" i="5"/>
  <c r="H3813" i="5"/>
  <c r="H3812" i="5"/>
  <c r="I3812" i="5" s="1"/>
  <c r="J3812" i="5" s="1"/>
  <c r="H3811" i="5"/>
  <c r="I3811" i="5" s="1"/>
  <c r="I3810" i="5"/>
  <c r="H3810" i="5"/>
  <c r="H3809" i="5"/>
  <c r="I3809" i="5" s="1"/>
  <c r="J3809" i="5" s="1"/>
  <c r="H3808" i="5"/>
  <c r="I3808" i="5" s="1"/>
  <c r="J3808" i="5" s="1"/>
  <c r="H3807" i="5"/>
  <c r="I3807" i="5" s="1"/>
  <c r="H3806" i="5"/>
  <c r="H3805" i="5"/>
  <c r="I3805" i="5" s="1"/>
  <c r="H3804" i="5"/>
  <c r="I3804" i="5" s="1"/>
  <c r="J3804" i="5" s="1"/>
  <c r="H3803" i="5"/>
  <c r="I3802" i="5"/>
  <c r="H3802" i="5"/>
  <c r="H3801" i="5"/>
  <c r="I3801" i="5" s="1"/>
  <c r="I3800" i="5"/>
  <c r="H3800" i="5"/>
  <c r="I3799" i="5"/>
  <c r="H3799" i="5"/>
  <c r="H3798" i="5"/>
  <c r="H3797" i="5"/>
  <c r="H3796" i="5"/>
  <c r="I3796" i="5" s="1"/>
  <c r="J3796" i="5" s="1"/>
  <c r="H3795" i="5"/>
  <c r="H3794" i="5"/>
  <c r="I3794" i="5" s="1"/>
  <c r="H3793" i="5"/>
  <c r="I3793" i="5" s="1"/>
  <c r="H3792" i="5"/>
  <c r="I3792" i="5" s="1"/>
  <c r="J3792" i="5" s="1"/>
  <c r="I3791" i="5"/>
  <c r="J3791" i="5" s="1"/>
  <c r="H3791" i="5"/>
  <c r="H3790" i="5"/>
  <c r="H3789" i="5"/>
  <c r="H3788" i="5"/>
  <c r="I3788" i="5" s="1"/>
  <c r="J3788" i="5" s="1"/>
  <c r="H3787" i="5"/>
  <c r="I3787" i="5" s="1"/>
  <c r="I3786" i="5"/>
  <c r="H3786" i="5"/>
  <c r="H3785" i="5"/>
  <c r="I3785" i="5" s="1"/>
  <c r="H3784" i="5"/>
  <c r="I3784" i="5" s="1"/>
  <c r="J3784" i="5" s="1"/>
  <c r="H3783" i="5"/>
  <c r="I3783" i="5" s="1"/>
  <c r="H3782" i="5"/>
  <c r="H3781" i="5"/>
  <c r="I3781" i="5" s="1"/>
  <c r="H3780" i="5"/>
  <c r="I3780" i="5" s="1"/>
  <c r="J3780" i="5" s="1"/>
  <c r="I3779" i="5"/>
  <c r="H3779" i="5"/>
  <c r="H3778" i="5"/>
  <c r="H3777" i="5"/>
  <c r="I3777" i="5" s="1"/>
  <c r="J3777" i="5" s="1"/>
  <c r="H3776" i="5"/>
  <c r="I3776" i="5" s="1"/>
  <c r="H3775" i="5"/>
  <c r="H3774" i="5"/>
  <c r="H3773" i="5"/>
  <c r="I3773" i="5" s="1"/>
  <c r="H3772" i="5"/>
  <c r="I3772" i="5" s="1"/>
  <c r="J3772" i="5" s="1"/>
  <c r="H3771" i="5"/>
  <c r="I3771" i="5" s="1"/>
  <c r="H3770" i="5"/>
  <c r="H3769" i="5"/>
  <c r="I3769" i="5" s="1"/>
  <c r="H3768" i="5"/>
  <c r="H3767" i="5"/>
  <c r="H3766" i="5"/>
  <c r="H3765" i="5"/>
  <c r="H3764" i="5"/>
  <c r="I3764" i="5" s="1"/>
  <c r="J3764" i="5" s="1"/>
  <c r="H3763" i="5"/>
  <c r="I3763" i="5" s="1"/>
  <c r="I3762" i="5"/>
  <c r="H3762" i="5"/>
  <c r="H3761" i="5"/>
  <c r="I3761" i="5" s="1"/>
  <c r="H3760" i="5"/>
  <c r="I3760" i="5" s="1"/>
  <c r="J3760" i="5" s="1"/>
  <c r="H3759" i="5"/>
  <c r="I3759" i="5" s="1"/>
  <c r="J3759" i="5" s="1"/>
  <c r="H3758" i="5"/>
  <c r="H3757" i="5"/>
  <c r="H3756" i="5"/>
  <c r="I3756" i="5" s="1"/>
  <c r="J3756" i="5" s="1"/>
  <c r="H3755" i="5"/>
  <c r="I3755" i="5" s="1"/>
  <c r="H3754" i="5"/>
  <c r="I3754" i="5" s="1"/>
  <c r="H3753" i="5"/>
  <c r="I3753" i="5" s="1"/>
  <c r="J3753" i="5" s="1"/>
  <c r="H3752" i="5"/>
  <c r="I3752" i="5" s="1"/>
  <c r="H3751" i="5"/>
  <c r="H3750" i="5"/>
  <c r="H3749" i="5"/>
  <c r="I3749" i="5" s="1"/>
  <c r="H3748" i="5"/>
  <c r="I3748" i="5" s="1"/>
  <c r="J3748" i="5" s="1"/>
  <c r="I3747" i="5"/>
  <c r="H3747" i="5"/>
  <c r="H3746" i="5"/>
  <c r="H3745" i="5"/>
  <c r="I3745" i="5" s="1"/>
  <c r="J3745" i="5" s="1"/>
  <c r="I3744" i="5"/>
  <c r="J3744" i="5" s="1"/>
  <c r="H3744" i="5"/>
  <c r="H3743" i="5"/>
  <c r="I3743" i="5" s="1"/>
  <c r="H3742" i="5"/>
  <c r="H3741" i="5"/>
  <c r="H3740" i="5"/>
  <c r="I3740" i="5" s="1"/>
  <c r="J3740" i="5" s="1"/>
  <c r="H3739" i="5"/>
  <c r="H3738" i="5"/>
  <c r="H3737" i="5"/>
  <c r="I3737" i="5" s="1"/>
  <c r="H3736" i="5"/>
  <c r="H3735" i="5"/>
  <c r="I3735" i="5" s="1"/>
  <c r="J3735" i="5" s="1"/>
  <c r="H3734" i="5"/>
  <c r="H3733" i="5"/>
  <c r="H3732" i="5"/>
  <c r="I3732" i="5" s="1"/>
  <c r="J3732" i="5" s="1"/>
  <c r="H3731" i="5"/>
  <c r="H3730" i="5"/>
  <c r="I3730" i="5" s="1"/>
  <c r="H3729" i="5"/>
  <c r="I3729" i="5" s="1"/>
  <c r="H3728" i="5"/>
  <c r="I3728" i="5" s="1"/>
  <c r="H3727" i="5"/>
  <c r="H3726" i="5"/>
  <c r="H3725" i="5"/>
  <c r="H3724" i="5"/>
  <c r="I3724" i="5" s="1"/>
  <c r="H3723" i="5"/>
  <c r="I3723" i="5" s="1"/>
  <c r="H3722" i="5"/>
  <c r="I3722" i="5" s="1"/>
  <c r="H3721" i="5"/>
  <c r="I3721" i="5" s="1"/>
  <c r="J3721" i="5" s="1"/>
  <c r="H3720" i="5"/>
  <c r="I3720" i="5" s="1"/>
  <c r="J3720" i="5" s="1"/>
  <c r="H3719" i="5"/>
  <c r="H3718" i="5"/>
  <c r="H3717" i="5"/>
  <c r="I3717" i="5" s="1"/>
  <c r="I3716" i="5"/>
  <c r="J3716" i="5" s="1"/>
  <c r="H3716" i="5"/>
  <c r="I3715" i="5"/>
  <c r="H3715" i="5"/>
  <c r="H3714" i="5"/>
  <c r="H3713" i="5"/>
  <c r="H3712" i="5"/>
  <c r="I3712" i="5" s="1"/>
  <c r="J3712" i="5" s="1"/>
  <c r="H3711" i="5"/>
  <c r="H3710" i="5"/>
  <c r="H3709" i="5"/>
  <c r="I3709" i="5" s="1"/>
  <c r="J3709" i="5" s="1"/>
  <c r="I3708" i="5"/>
  <c r="J3708" i="5" s="1"/>
  <c r="H3708" i="5"/>
  <c r="H3707" i="5"/>
  <c r="H3706" i="5"/>
  <c r="H3705" i="5"/>
  <c r="I3705" i="5" s="1"/>
  <c r="J3705" i="5" s="1"/>
  <c r="H3704" i="5"/>
  <c r="H3703" i="5"/>
  <c r="H3702" i="5"/>
  <c r="H3701" i="5"/>
  <c r="H3700" i="5"/>
  <c r="I3700" i="5" s="1"/>
  <c r="J3700" i="5" s="1"/>
  <c r="H3699" i="5"/>
  <c r="H3698" i="5"/>
  <c r="I3698" i="5" s="1"/>
  <c r="J3697" i="5"/>
  <c r="H3697" i="5"/>
  <c r="I3697" i="5" s="1"/>
  <c r="H3696" i="5"/>
  <c r="I3696" i="5" s="1"/>
  <c r="J3696" i="5" s="1"/>
  <c r="H3695" i="5"/>
  <c r="I3695" i="5" s="1"/>
  <c r="J3695" i="5" s="1"/>
  <c r="H3694" i="5"/>
  <c r="H3693" i="5"/>
  <c r="I3692" i="5"/>
  <c r="J3692" i="5" s="1"/>
  <c r="H3692" i="5"/>
  <c r="H3691" i="5"/>
  <c r="I3691" i="5" s="1"/>
  <c r="H3690" i="5"/>
  <c r="I3690" i="5" s="1"/>
  <c r="H3689" i="5"/>
  <c r="I3689" i="5" s="1"/>
  <c r="J3689" i="5" s="1"/>
  <c r="I3688" i="5"/>
  <c r="J3688" i="5" s="1"/>
  <c r="H3688" i="5"/>
  <c r="H3687" i="5"/>
  <c r="H3686" i="5"/>
  <c r="H3685" i="5"/>
  <c r="I3685" i="5" s="1"/>
  <c r="I3684" i="5"/>
  <c r="H3684" i="5"/>
  <c r="I3683" i="5"/>
  <c r="H3683" i="5"/>
  <c r="I3682" i="5"/>
  <c r="H3682" i="5"/>
  <c r="H3681" i="5"/>
  <c r="I3681" i="5" s="1"/>
  <c r="J3681" i="5" s="1"/>
  <c r="H3680" i="5"/>
  <c r="I3679" i="5"/>
  <c r="H3679" i="5"/>
  <c r="H3678" i="5"/>
  <c r="H3677" i="5"/>
  <c r="I3677" i="5" s="1"/>
  <c r="I3676" i="5"/>
  <c r="J3676" i="5" s="1"/>
  <c r="H3676" i="5"/>
  <c r="H3675" i="5"/>
  <c r="I3674" i="5"/>
  <c r="H3674" i="5"/>
  <c r="H3673" i="5"/>
  <c r="I3673" i="5" s="1"/>
  <c r="I3672" i="5"/>
  <c r="H3672" i="5"/>
  <c r="I3671" i="5"/>
  <c r="J3671" i="5" s="1"/>
  <c r="H3671" i="5"/>
  <c r="H3670" i="5"/>
  <c r="H3669" i="5"/>
  <c r="H3668" i="5"/>
  <c r="I3668" i="5" s="1"/>
  <c r="J3668" i="5" s="1"/>
  <c r="H3667" i="5"/>
  <c r="H3666" i="5"/>
  <c r="I3666" i="5" s="1"/>
  <c r="H3665" i="5"/>
  <c r="I3665" i="5" s="1"/>
  <c r="J3665" i="5" s="1"/>
  <c r="H3664" i="5"/>
  <c r="I3663" i="5"/>
  <c r="H3663" i="5"/>
  <c r="H3662" i="5"/>
  <c r="H3661" i="5"/>
  <c r="H3660" i="5"/>
  <c r="H3659" i="5"/>
  <c r="I3659" i="5" s="1"/>
  <c r="I3658" i="5"/>
  <c r="H3658" i="5"/>
  <c r="H3657" i="5"/>
  <c r="I3657" i="5" s="1"/>
  <c r="H3656" i="5"/>
  <c r="I3656" i="5" s="1"/>
  <c r="J3656" i="5" s="1"/>
  <c r="H3655" i="5"/>
  <c r="I3655" i="5" s="1"/>
  <c r="H3654" i="5"/>
  <c r="H3653" i="5"/>
  <c r="I3653" i="5" s="1"/>
  <c r="I3652" i="5"/>
  <c r="J3652" i="5" s="1"/>
  <c r="H3652" i="5"/>
  <c r="I3651" i="5"/>
  <c r="H3651" i="5"/>
  <c r="H3650" i="5"/>
  <c r="H3649" i="5"/>
  <c r="I3649" i="5" s="1"/>
  <c r="J3649" i="5" s="1"/>
  <c r="I3648" i="5"/>
  <c r="J3648" i="5" s="1"/>
  <c r="H3648" i="5"/>
  <c r="H3647" i="5"/>
  <c r="H3646" i="5"/>
  <c r="H3645" i="5"/>
  <c r="I3645" i="5" s="1"/>
  <c r="J3645" i="5" s="1"/>
  <c r="H3644" i="5"/>
  <c r="I3644" i="5" s="1"/>
  <c r="J3644" i="5" s="1"/>
  <c r="I3643" i="5"/>
  <c r="H3643" i="5"/>
  <c r="H3642" i="5"/>
  <c r="H3641" i="5"/>
  <c r="H3640" i="5"/>
  <c r="I3640" i="5" s="1"/>
  <c r="J3640" i="5" s="1"/>
  <c r="H3639" i="5"/>
  <c r="H3638" i="5"/>
  <c r="H3637" i="5"/>
  <c r="H3636" i="5"/>
  <c r="I3636" i="5" s="1"/>
  <c r="J3636" i="5" s="1"/>
  <c r="I3635" i="5"/>
  <c r="H3635" i="5"/>
  <c r="I3634" i="5"/>
  <c r="H3634" i="5"/>
  <c r="H3633" i="5"/>
  <c r="I3633" i="5" s="1"/>
  <c r="H3632" i="5"/>
  <c r="I3632" i="5" s="1"/>
  <c r="J3632" i="5" s="1"/>
  <c r="I3631" i="5"/>
  <c r="J3631" i="5" s="1"/>
  <c r="H3631" i="5"/>
  <c r="H3630" i="5"/>
  <c r="H3629" i="5"/>
  <c r="I3629" i="5" s="1"/>
  <c r="I3628" i="5"/>
  <c r="H3628" i="5"/>
  <c r="H3627" i="5"/>
  <c r="I3627" i="5" s="1"/>
  <c r="H3626" i="5"/>
  <c r="I3626" i="5" s="1"/>
  <c r="H3625" i="5"/>
  <c r="I3625" i="5" s="1"/>
  <c r="J3625" i="5" s="1"/>
  <c r="I3624" i="5"/>
  <c r="H3624" i="5"/>
  <c r="I3623" i="5"/>
  <c r="H3623" i="5"/>
  <c r="H3622" i="5"/>
  <c r="H3621" i="5"/>
  <c r="H3620" i="5"/>
  <c r="I3620" i="5" s="1"/>
  <c r="J3620" i="5" s="1"/>
  <c r="H3619" i="5"/>
  <c r="I3619" i="5" s="1"/>
  <c r="H3618" i="5"/>
  <c r="H3617" i="5"/>
  <c r="I3617" i="5" s="1"/>
  <c r="H3616" i="5"/>
  <c r="I3616" i="5" s="1"/>
  <c r="J3616" i="5" s="1"/>
  <c r="H3615" i="5"/>
  <c r="H3614" i="5"/>
  <c r="H3613" i="5"/>
  <c r="I3613" i="5" s="1"/>
  <c r="J3613" i="5" s="1"/>
  <c r="H3612" i="5"/>
  <c r="I3612" i="5" s="1"/>
  <c r="J3612" i="5" s="1"/>
  <c r="H3611" i="5"/>
  <c r="I3610" i="5"/>
  <c r="H3610" i="5"/>
  <c r="H3609" i="5"/>
  <c r="I3608" i="5"/>
  <c r="J3608" i="5" s="1"/>
  <c r="H3608" i="5"/>
  <c r="H3607" i="5"/>
  <c r="H3606" i="5"/>
  <c r="H3605" i="5"/>
  <c r="I3605" i="5" s="1"/>
  <c r="H3604" i="5"/>
  <c r="H3603" i="5"/>
  <c r="H3602" i="5"/>
  <c r="I3602" i="5" s="1"/>
  <c r="H3601" i="5"/>
  <c r="I3601" i="5" s="1"/>
  <c r="H3600" i="5"/>
  <c r="I3599" i="5"/>
  <c r="J3599" i="5" s="1"/>
  <c r="H3599" i="5"/>
  <c r="H3598" i="5"/>
  <c r="H3597" i="5"/>
  <c r="I3597" i="5" s="1"/>
  <c r="J3597" i="5" s="1"/>
  <c r="H3596" i="5"/>
  <c r="I3596" i="5" s="1"/>
  <c r="J3596" i="5" s="1"/>
  <c r="H3595" i="5"/>
  <c r="I3595" i="5" s="1"/>
  <c r="J3595" i="5" s="1"/>
  <c r="I3594" i="5"/>
  <c r="H3594" i="5"/>
  <c r="H3593" i="5"/>
  <c r="I3592" i="5"/>
  <c r="J3592" i="5" s="1"/>
  <c r="H3592" i="5"/>
  <c r="H3591" i="5"/>
  <c r="H3590" i="5"/>
  <c r="H3589" i="5"/>
  <c r="I3589" i="5" s="1"/>
  <c r="I3588" i="5"/>
  <c r="J3588" i="5" s="1"/>
  <c r="H3588" i="5"/>
  <c r="H3587" i="5"/>
  <c r="I3587" i="5" s="1"/>
  <c r="I3586" i="5"/>
  <c r="H3586" i="5"/>
  <c r="H3585" i="5"/>
  <c r="I3584" i="5"/>
  <c r="J3584" i="5" s="1"/>
  <c r="H3584" i="5"/>
  <c r="I3583" i="5"/>
  <c r="H3583" i="5"/>
  <c r="H3582" i="5"/>
  <c r="H3581" i="5"/>
  <c r="I3580" i="5"/>
  <c r="J3580" i="5" s="1"/>
  <c r="H3580" i="5"/>
  <c r="H3579" i="5"/>
  <c r="H3578" i="5"/>
  <c r="I3578" i="5" s="1"/>
  <c r="H3577" i="5"/>
  <c r="H3576" i="5"/>
  <c r="I3576" i="5" s="1"/>
  <c r="J3576" i="5" s="1"/>
  <c r="H3575" i="5"/>
  <c r="H3574" i="5"/>
  <c r="H3573" i="5"/>
  <c r="I3573" i="5" s="1"/>
  <c r="H3572" i="5"/>
  <c r="H3571" i="5"/>
  <c r="H3570" i="5"/>
  <c r="I3570" i="5" s="1"/>
  <c r="H3569" i="5"/>
  <c r="I3569" i="5" s="1"/>
  <c r="H3568" i="5"/>
  <c r="H3567" i="5"/>
  <c r="H3566" i="5"/>
  <c r="H3565" i="5"/>
  <c r="I3565" i="5" s="1"/>
  <c r="H3564" i="5"/>
  <c r="I3564" i="5" s="1"/>
  <c r="J3564" i="5" s="1"/>
  <c r="H3563" i="5"/>
  <c r="I3563" i="5" s="1"/>
  <c r="J3563" i="5" s="1"/>
  <c r="H3562" i="5"/>
  <c r="I3562" i="5" s="1"/>
  <c r="H3561" i="5"/>
  <c r="H3560" i="5"/>
  <c r="I3560" i="5" s="1"/>
  <c r="J3560" i="5" s="1"/>
  <c r="H3559" i="5"/>
  <c r="H3558" i="5"/>
  <c r="H3557" i="5"/>
  <c r="I3557" i="5" s="1"/>
  <c r="H3556" i="5"/>
  <c r="H3555" i="5"/>
  <c r="I3555" i="5" s="1"/>
  <c r="H3554" i="5"/>
  <c r="I3554" i="5" s="1"/>
  <c r="H3553" i="5"/>
  <c r="H3552" i="5"/>
  <c r="H3551" i="5"/>
  <c r="I3551" i="5" s="1"/>
  <c r="J3551" i="5" s="1"/>
  <c r="H3550" i="5"/>
  <c r="H3549" i="5"/>
  <c r="I3549" i="5" s="1"/>
  <c r="H3548" i="5"/>
  <c r="I3548" i="5" s="1"/>
  <c r="J3548" i="5" s="1"/>
  <c r="H3547" i="5"/>
  <c r="H3546" i="5"/>
  <c r="I3546" i="5" s="1"/>
  <c r="H3545" i="5"/>
  <c r="H3544" i="5"/>
  <c r="I3544" i="5" s="1"/>
  <c r="J3544" i="5" s="1"/>
  <c r="H3543" i="5"/>
  <c r="H3542" i="5"/>
  <c r="H3541" i="5"/>
  <c r="I3541" i="5" s="1"/>
  <c r="H3540" i="5"/>
  <c r="I3540" i="5" s="1"/>
  <c r="H3539" i="5"/>
  <c r="I3538" i="5"/>
  <c r="H3538" i="5"/>
  <c r="H3537" i="5"/>
  <c r="I3537" i="5" s="1"/>
  <c r="H3536" i="5"/>
  <c r="I3536" i="5" s="1"/>
  <c r="J3536" i="5" s="1"/>
  <c r="H3535" i="5"/>
  <c r="H3534" i="5"/>
  <c r="I3533" i="5"/>
  <c r="J3533" i="5" s="1"/>
  <c r="H3533" i="5"/>
  <c r="H3532" i="5"/>
  <c r="I3531" i="5"/>
  <c r="J3531" i="5" s="1"/>
  <c r="H3531" i="5"/>
  <c r="H3530" i="5"/>
  <c r="I3530" i="5" s="1"/>
  <c r="H3529" i="5"/>
  <c r="I3529" i="5" s="1"/>
  <c r="J3529" i="5" s="1"/>
  <c r="H3528" i="5"/>
  <c r="I3528" i="5" s="1"/>
  <c r="J3528" i="5" s="1"/>
  <c r="H3527" i="5"/>
  <c r="H3526" i="5"/>
  <c r="H3525" i="5"/>
  <c r="I3525" i="5" s="1"/>
  <c r="J3525" i="5" s="1"/>
  <c r="H3524" i="5"/>
  <c r="H3523" i="5"/>
  <c r="I3523" i="5" s="1"/>
  <c r="J3523" i="5" s="1"/>
  <c r="H3522" i="5"/>
  <c r="I3522" i="5" s="1"/>
  <c r="J3522" i="5" s="1"/>
  <c r="H3521" i="5"/>
  <c r="H3520" i="5"/>
  <c r="I3520" i="5" s="1"/>
  <c r="J3520" i="5" s="1"/>
  <c r="H3519" i="5"/>
  <c r="I3519" i="5" s="1"/>
  <c r="H3518" i="5"/>
  <c r="I3517" i="5"/>
  <c r="J3517" i="5" s="1"/>
  <c r="H3517" i="5"/>
  <c r="I3516" i="5"/>
  <c r="J3516" i="5" s="1"/>
  <c r="H3516" i="5"/>
  <c r="H3515" i="5"/>
  <c r="I3515" i="5" s="1"/>
  <c r="J3515" i="5" s="1"/>
  <c r="H3514" i="5"/>
  <c r="I3514" i="5" s="1"/>
  <c r="H3513" i="5"/>
  <c r="I3512" i="5"/>
  <c r="J3512" i="5" s="1"/>
  <c r="H3512" i="5"/>
  <c r="H3511" i="5"/>
  <c r="I3510" i="5"/>
  <c r="H3510" i="5"/>
  <c r="H3509" i="5"/>
  <c r="I3509" i="5" s="1"/>
  <c r="J3509" i="5" s="1"/>
  <c r="H3508" i="5"/>
  <c r="H3507" i="5"/>
  <c r="H3506" i="5"/>
  <c r="I3506" i="5" s="1"/>
  <c r="H3505" i="5"/>
  <c r="H3504" i="5"/>
  <c r="H3503" i="5"/>
  <c r="I3503" i="5" s="1"/>
  <c r="H3502" i="5"/>
  <c r="H3501" i="5"/>
  <c r="I3501" i="5" s="1"/>
  <c r="H3500" i="5"/>
  <c r="H3499" i="5"/>
  <c r="I3499" i="5" s="1"/>
  <c r="J3499" i="5" s="1"/>
  <c r="H3498" i="5"/>
  <c r="I3498" i="5" s="1"/>
  <c r="H3497" i="5"/>
  <c r="H3496" i="5"/>
  <c r="I3496" i="5" s="1"/>
  <c r="J3496" i="5" s="1"/>
  <c r="H3495" i="5"/>
  <c r="I3494" i="5"/>
  <c r="J3494" i="5" s="1"/>
  <c r="H3494" i="5"/>
  <c r="H3493" i="5"/>
  <c r="I3493" i="5" s="1"/>
  <c r="J3493" i="5" s="1"/>
  <c r="H3492" i="5"/>
  <c r="H3491" i="5"/>
  <c r="I3491" i="5" s="1"/>
  <c r="J3491" i="5" s="1"/>
  <c r="H3490" i="5"/>
  <c r="I3490" i="5" s="1"/>
  <c r="J3490" i="5" s="1"/>
  <c r="H3489" i="5"/>
  <c r="H3488" i="5"/>
  <c r="I3488" i="5" s="1"/>
  <c r="J3488" i="5" s="1"/>
  <c r="H3487" i="5"/>
  <c r="I3487" i="5" s="1"/>
  <c r="H3486" i="5"/>
  <c r="H3485" i="5"/>
  <c r="H3484" i="5"/>
  <c r="I3484" i="5" s="1"/>
  <c r="H3483" i="5"/>
  <c r="I3483" i="5" s="1"/>
  <c r="J3483" i="5" s="1"/>
  <c r="H3482" i="5"/>
  <c r="I3482" i="5" s="1"/>
  <c r="I3481" i="5"/>
  <c r="J3481" i="5" s="1"/>
  <c r="H3481" i="5"/>
  <c r="H3480" i="5"/>
  <c r="I3480" i="5" s="1"/>
  <c r="J3480" i="5" s="1"/>
  <c r="H3479" i="5"/>
  <c r="H3478" i="5"/>
  <c r="I3477" i="5"/>
  <c r="J3477" i="5" s="1"/>
  <c r="H3477" i="5"/>
  <c r="H3476" i="5"/>
  <c r="H3475" i="5"/>
  <c r="H3474" i="5"/>
  <c r="I3474" i="5" s="1"/>
  <c r="H3473" i="5"/>
  <c r="H3472" i="5"/>
  <c r="I3471" i="5"/>
  <c r="H3471" i="5"/>
  <c r="H3470" i="5"/>
  <c r="H3469" i="5"/>
  <c r="H3468" i="5"/>
  <c r="I3467" i="5"/>
  <c r="J3467" i="5" s="1"/>
  <c r="H3467" i="5"/>
  <c r="H3466" i="5"/>
  <c r="I3466" i="5" s="1"/>
  <c r="I3465" i="5"/>
  <c r="H3465" i="5"/>
  <c r="J3465" i="5" s="1"/>
  <c r="I3464" i="5"/>
  <c r="J3464" i="5" s="1"/>
  <c r="H3464" i="5"/>
  <c r="H3463" i="5"/>
  <c r="I3462" i="5"/>
  <c r="H3462" i="5"/>
  <c r="J3462" i="5" s="1"/>
  <c r="I3461" i="5"/>
  <c r="J3461" i="5" s="1"/>
  <c r="H3461" i="5"/>
  <c r="H3460" i="5"/>
  <c r="H3459" i="5"/>
  <c r="I3459" i="5" s="1"/>
  <c r="J3459" i="5" s="1"/>
  <c r="J3458" i="5"/>
  <c r="H3458" i="5"/>
  <c r="I3458" i="5" s="1"/>
  <c r="H3457" i="5"/>
  <c r="H3456" i="5"/>
  <c r="I3456" i="5" s="1"/>
  <c r="J3456" i="5" s="1"/>
  <c r="I3455" i="5"/>
  <c r="H3455" i="5"/>
  <c r="H3454" i="5"/>
  <c r="H3453" i="5"/>
  <c r="I3453" i="5" s="1"/>
  <c r="J3453" i="5" s="1"/>
  <c r="H3452" i="5"/>
  <c r="H3451" i="5"/>
  <c r="I3451" i="5" s="1"/>
  <c r="J3451" i="5" s="1"/>
  <c r="H3450" i="5"/>
  <c r="I3450" i="5" s="1"/>
  <c r="H3449" i="5"/>
  <c r="I3449" i="5" s="1"/>
  <c r="H3448" i="5"/>
  <c r="I3448" i="5" s="1"/>
  <c r="J3448" i="5" s="1"/>
  <c r="H3447" i="5"/>
  <c r="I3446" i="5"/>
  <c r="J3446" i="5" s="1"/>
  <c r="H3446" i="5"/>
  <c r="H3445" i="5"/>
  <c r="I3445" i="5" s="1"/>
  <c r="J3445" i="5" s="1"/>
  <c r="H3444" i="5"/>
  <c r="H3443" i="5"/>
  <c r="H3442" i="5"/>
  <c r="H3441" i="5"/>
  <c r="H3440" i="5"/>
  <c r="H3439" i="5"/>
  <c r="I3439" i="5" s="1"/>
  <c r="H3438" i="5"/>
  <c r="H3437" i="5"/>
  <c r="H3436" i="5"/>
  <c r="H3435" i="5"/>
  <c r="I3435" i="5" s="1"/>
  <c r="J3435" i="5" s="1"/>
  <c r="H3434" i="5"/>
  <c r="I3434" i="5" s="1"/>
  <c r="I3433" i="5"/>
  <c r="H3433" i="5"/>
  <c r="H3432" i="5"/>
  <c r="I3432" i="5" s="1"/>
  <c r="J3432" i="5" s="1"/>
  <c r="H3431" i="5"/>
  <c r="I3430" i="5"/>
  <c r="H3430" i="5"/>
  <c r="H3429" i="5"/>
  <c r="I3429" i="5" s="1"/>
  <c r="J3429" i="5" s="1"/>
  <c r="H3428" i="5"/>
  <c r="H3427" i="5"/>
  <c r="I3427" i="5" s="1"/>
  <c r="J3427" i="5" s="1"/>
  <c r="H3426" i="5"/>
  <c r="I3426" i="5" s="1"/>
  <c r="H3425" i="5"/>
  <c r="H3424" i="5"/>
  <c r="I3424" i="5" s="1"/>
  <c r="J3424" i="5" s="1"/>
  <c r="H3423" i="5"/>
  <c r="I3423" i="5" s="1"/>
  <c r="H3422" i="5"/>
  <c r="H3421" i="5"/>
  <c r="I3420" i="5"/>
  <c r="J3420" i="5" s="1"/>
  <c r="H3420" i="5"/>
  <c r="I3419" i="5"/>
  <c r="J3419" i="5" s="1"/>
  <c r="H3419" i="5"/>
  <c r="H3418" i="5"/>
  <c r="I3418" i="5" s="1"/>
  <c r="H3417" i="5"/>
  <c r="I3416" i="5"/>
  <c r="J3416" i="5" s="1"/>
  <c r="H3416" i="5"/>
  <c r="H3415" i="5"/>
  <c r="H3414" i="5"/>
  <c r="H3413" i="5"/>
  <c r="I3413" i="5" s="1"/>
  <c r="J3413" i="5" s="1"/>
  <c r="H3412" i="5"/>
  <c r="H3411" i="5"/>
  <c r="H3410" i="5"/>
  <c r="I3410" i="5" s="1"/>
  <c r="J3410" i="5" s="1"/>
  <c r="H3409" i="5"/>
  <c r="H3408" i="5"/>
  <c r="H3407" i="5"/>
  <c r="I3407" i="5" s="1"/>
  <c r="H3406" i="5"/>
  <c r="I3405" i="5"/>
  <c r="H3405" i="5"/>
  <c r="H3404" i="5"/>
  <c r="H3403" i="5"/>
  <c r="I3403" i="5" s="1"/>
  <c r="J3403" i="5" s="1"/>
  <c r="H3402" i="5"/>
  <c r="I3402" i="5" s="1"/>
  <c r="H3401" i="5"/>
  <c r="H3400" i="5"/>
  <c r="I3400" i="5" s="1"/>
  <c r="J3400" i="5" s="1"/>
  <c r="H3399" i="5"/>
  <c r="H3398" i="5"/>
  <c r="I3398" i="5" s="1"/>
  <c r="J3398" i="5" s="1"/>
  <c r="H3397" i="5"/>
  <c r="I3397" i="5" s="1"/>
  <c r="J3397" i="5" s="1"/>
  <c r="H3396" i="5"/>
  <c r="H3395" i="5"/>
  <c r="I3395" i="5" s="1"/>
  <c r="J3395" i="5" s="1"/>
  <c r="H3394" i="5"/>
  <c r="I3394" i="5" s="1"/>
  <c r="J3394" i="5" s="1"/>
  <c r="H3393" i="5"/>
  <c r="H3392" i="5"/>
  <c r="I3392" i="5" s="1"/>
  <c r="J3392" i="5" s="1"/>
  <c r="H3391" i="5"/>
  <c r="I3391" i="5" s="1"/>
  <c r="H3390" i="5"/>
  <c r="H3389" i="5"/>
  <c r="I3388" i="5"/>
  <c r="H3388" i="5"/>
  <c r="H3387" i="5"/>
  <c r="I3387" i="5" s="1"/>
  <c r="J3387" i="5" s="1"/>
  <c r="H3386" i="5"/>
  <c r="I3386" i="5" s="1"/>
  <c r="I3385" i="5"/>
  <c r="J3385" i="5" s="1"/>
  <c r="H3385" i="5"/>
  <c r="I3384" i="5"/>
  <c r="J3384" i="5" s="1"/>
  <c r="H3384" i="5"/>
  <c r="H3383" i="5"/>
  <c r="H3382" i="5"/>
  <c r="I3381" i="5"/>
  <c r="J3381" i="5" s="1"/>
  <c r="H3381" i="5"/>
  <c r="H3380" i="5"/>
  <c r="H3379" i="5"/>
  <c r="H3378" i="5"/>
  <c r="I3378" i="5" s="1"/>
  <c r="H3377" i="5"/>
  <c r="H3376" i="5"/>
  <c r="I3375" i="5"/>
  <c r="H3375" i="5"/>
  <c r="H3374" i="5"/>
  <c r="H3373" i="5"/>
  <c r="H3372" i="5"/>
  <c r="H3371" i="5"/>
  <c r="I3371" i="5" s="1"/>
  <c r="J3371" i="5" s="1"/>
  <c r="H3370" i="5"/>
  <c r="I3370" i="5" s="1"/>
  <c r="H3369" i="5"/>
  <c r="I3368" i="5"/>
  <c r="J3368" i="5" s="1"/>
  <c r="H3368" i="5"/>
  <c r="H3367" i="5"/>
  <c r="H3366" i="5"/>
  <c r="H3365" i="5"/>
  <c r="I3365" i="5" s="1"/>
  <c r="J3365" i="5" s="1"/>
  <c r="H3364" i="5"/>
  <c r="H3363" i="5"/>
  <c r="I3363" i="5" s="1"/>
  <c r="J3363" i="5" s="1"/>
  <c r="H3362" i="5"/>
  <c r="I3362" i="5" s="1"/>
  <c r="H3361" i="5"/>
  <c r="H3360" i="5"/>
  <c r="I3360" i="5" s="1"/>
  <c r="J3360" i="5" s="1"/>
  <c r="H3359" i="5"/>
  <c r="I3359" i="5" s="1"/>
  <c r="H3358" i="5"/>
  <c r="H3357" i="5"/>
  <c r="I3357" i="5" s="1"/>
  <c r="J3357" i="5" s="1"/>
  <c r="I3356" i="5"/>
  <c r="H3356" i="5"/>
  <c r="H3355" i="5"/>
  <c r="I3355" i="5" s="1"/>
  <c r="J3355" i="5" s="1"/>
  <c r="H3354" i="5"/>
  <c r="I3354" i="5" s="1"/>
  <c r="I3353" i="5"/>
  <c r="H3353" i="5"/>
  <c r="I3352" i="5"/>
  <c r="J3352" i="5" s="1"/>
  <c r="H3352" i="5"/>
  <c r="H3351" i="5"/>
  <c r="I3350" i="5"/>
  <c r="J3350" i="5" s="1"/>
  <c r="H3350" i="5"/>
  <c r="I3349" i="5"/>
  <c r="J3349" i="5" s="1"/>
  <c r="H3349" i="5"/>
  <c r="H3348" i="5"/>
  <c r="H3347" i="5"/>
  <c r="H3346" i="5"/>
  <c r="H3345" i="5"/>
  <c r="H3344" i="5"/>
  <c r="I3343" i="5"/>
  <c r="H3343" i="5"/>
  <c r="H3342" i="5"/>
  <c r="H3341" i="5"/>
  <c r="H3340" i="5"/>
  <c r="I3340" i="5" s="1"/>
  <c r="J3340" i="5" s="1"/>
  <c r="H3339" i="5"/>
  <c r="I3339" i="5" s="1"/>
  <c r="J3339" i="5" s="1"/>
  <c r="H3338" i="5"/>
  <c r="I3338" i="5" s="1"/>
  <c r="H3337" i="5"/>
  <c r="H3336" i="5"/>
  <c r="I3336" i="5" s="1"/>
  <c r="J3336" i="5" s="1"/>
  <c r="H3335" i="5"/>
  <c r="H3334" i="5"/>
  <c r="H3333" i="5"/>
  <c r="I3333" i="5" s="1"/>
  <c r="J3333" i="5" s="1"/>
  <c r="H3332" i="5"/>
  <c r="H3331" i="5"/>
  <c r="I3331" i="5" s="1"/>
  <c r="J3331" i="5" s="1"/>
  <c r="H3330" i="5"/>
  <c r="I3330" i="5" s="1"/>
  <c r="H3329" i="5"/>
  <c r="H3328" i="5"/>
  <c r="I3328" i="5" s="1"/>
  <c r="J3328" i="5" s="1"/>
  <c r="I3327" i="5"/>
  <c r="H3327" i="5"/>
  <c r="H3326" i="5"/>
  <c r="H3325" i="5"/>
  <c r="H3324" i="5"/>
  <c r="I3323" i="5"/>
  <c r="J3323" i="5" s="1"/>
  <c r="H3323" i="5"/>
  <c r="H3322" i="5"/>
  <c r="I3322" i="5" s="1"/>
  <c r="I3321" i="5"/>
  <c r="H3321" i="5"/>
  <c r="H3320" i="5"/>
  <c r="I3320" i="5" s="1"/>
  <c r="J3320" i="5" s="1"/>
  <c r="H3319" i="5"/>
  <c r="I3318" i="5"/>
  <c r="H3318" i="5"/>
  <c r="I3317" i="5"/>
  <c r="J3317" i="5" s="1"/>
  <c r="H3317" i="5"/>
  <c r="H3316" i="5"/>
  <c r="H3315" i="5"/>
  <c r="H3314" i="5"/>
  <c r="I3314" i="5" s="1"/>
  <c r="J3314" i="5" s="1"/>
  <c r="H3313" i="5"/>
  <c r="H3312" i="5"/>
  <c r="I3311" i="5"/>
  <c r="H3311" i="5"/>
  <c r="H3310" i="5"/>
  <c r="I3309" i="5"/>
  <c r="J3309" i="5" s="1"/>
  <c r="H3309" i="5"/>
  <c r="H3308" i="5"/>
  <c r="H3307" i="5"/>
  <c r="I3307" i="5" s="1"/>
  <c r="J3307" i="5" s="1"/>
  <c r="H3306" i="5"/>
  <c r="I3306" i="5" s="1"/>
  <c r="H3305" i="5"/>
  <c r="I3305" i="5" s="1"/>
  <c r="J3305" i="5" s="1"/>
  <c r="H3304" i="5"/>
  <c r="I3304" i="5" s="1"/>
  <c r="J3304" i="5" s="1"/>
  <c r="H3303" i="5"/>
  <c r="I3302" i="5"/>
  <c r="H3302" i="5"/>
  <c r="H3301" i="5"/>
  <c r="I3301" i="5" s="1"/>
  <c r="J3301" i="5" s="1"/>
  <c r="H3300" i="5"/>
  <c r="H3299" i="5"/>
  <c r="I3299" i="5" s="1"/>
  <c r="J3299" i="5" s="1"/>
  <c r="H3298" i="5"/>
  <c r="I3298" i="5" s="1"/>
  <c r="H3297" i="5"/>
  <c r="H3296" i="5"/>
  <c r="I3296" i="5" s="1"/>
  <c r="J3296" i="5" s="1"/>
  <c r="H3295" i="5"/>
  <c r="I3295" i="5" s="1"/>
  <c r="H3294" i="5"/>
  <c r="H3293" i="5"/>
  <c r="I3292" i="5"/>
  <c r="J3292" i="5" s="1"/>
  <c r="H3292" i="5"/>
  <c r="I3291" i="5"/>
  <c r="J3291" i="5" s="1"/>
  <c r="H3291" i="5"/>
  <c r="H3290" i="5"/>
  <c r="I3290" i="5" s="1"/>
  <c r="H3289" i="5"/>
  <c r="I3288" i="5"/>
  <c r="J3288" i="5" s="1"/>
  <c r="H3288" i="5"/>
  <c r="H3287" i="5"/>
  <c r="I3286" i="5"/>
  <c r="H3286" i="5"/>
  <c r="H3285" i="5"/>
  <c r="I3285" i="5" s="1"/>
  <c r="J3285" i="5" s="1"/>
  <c r="H3284" i="5"/>
  <c r="H3283" i="5"/>
  <c r="H3282" i="5"/>
  <c r="I3282" i="5" s="1"/>
  <c r="J3282" i="5" s="1"/>
  <c r="H3281" i="5"/>
  <c r="H3280" i="5"/>
  <c r="H3279" i="5"/>
  <c r="I3279" i="5" s="1"/>
  <c r="H3278" i="5"/>
  <c r="I3277" i="5"/>
  <c r="H3277" i="5"/>
  <c r="H3276" i="5"/>
  <c r="H3275" i="5"/>
  <c r="I3275" i="5" s="1"/>
  <c r="J3275" i="5" s="1"/>
  <c r="H3274" i="5"/>
  <c r="I3274" i="5" s="1"/>
  <c r="H3273" i="5"/>
  <c r="H3272" i="5"/>
  <c r="I3272" i="5" s="1"/>
  <c r="J3272" i="5" s="1"/>
  <c r="H3271" i="5"/>
  <c r="H3270" i="5"/>
  <c r="I3270" i="5" s="1"/>
  <c r="J3270" i="5" s="1"/>
  <c r="H3269" i="5"/>
  <c r="I3269" i="5" s="1"/>
  <c r="J3269" i="5" s="1"/>
  <c r="H3268" i="5"/>
  <c r="H3267" i="5"/>
  <c r="I3267" i="5" s="1"/>
  <c r="J3267" i="5" s="1"/>
  <c r="H3266" i="5"/>
  <c r="I3266" i="5" s="1"/>
  <c r="H3265" i="5"/>
  <c r="H3264" i="5"/>
  <c r="I3264" i="5" s="1"/>
  <c r="J3264" i="5" s="1"/>
  <c r="H3263" i="5"/>
  <c r="I3263" i="5" s="1"/>
  <c r="H3262" i="5"/>
  <c r="H3261" i="5"/>
  <c r="I3260" i="5"/>
  <c r="J3260" i="5" s="1"/>
  <c r="H3260" i="5"/>
  <c r="I3259" i="5"/>
  <c r="J3259" i="5" s="1"/>
  <c r="H3259" i="5"/>
  <c r="H3258" i="5"/>
  <c r="I3258" i="5" s="1"/>
  <c r="I3257" i="5"/>
  <c r="J3257" i="5" s="1"/>
  <c r="H3257" i="5"/>
  <c r="I3256" i="5"/>
  <c r="J3256" i="5" s="1"/>
  <c r="H3256" i="5"/>
  <c r="H3255" i="5"/>
  <c r="H3254" i="5"/>
  <c r="I3253" i="5"/>
  <c r="J3253" i="5" s="1"/>
  <c r="H3253" i="5"/>
  <c r="H3252" i="5"/>
  <c r="H3251" i="5"/>
  <c r="H3250" i="5"/>
  <c r="I3250" i="5" s="1"/>
  <c r="J3250" i="5" s="1"/>
  <c r="H3249" i="5"/>
  <c r="H3248" i="5"/>
  <c r="I3247" i="5"/>
  <c r="H3247" i="5"/>
  <c r="H3246" i="5"/>
  <c r="I3245" i="5"/>
  <c r="H3245" i="5"/>
  <c r="I3244" i="5"/>
  <c r="H3244" i="5"/>
  <c r="H3243" i="5"/>
  <c r="I3243" i="5" s="1"/>
  <c r="J3243" i="5" s="1"/>
  <c r="H3242" i="5"/>
  <c r="I3242" i="5" s="1"/>
  <c r="H3241" i="5"/>
  <c r="I3240" i="5"/>
  <c r="J3240" i="5" s="1"/>
  <c r="H3240" i="5"/>
  <c r="H3239" i="5"/>
  <c r="H3238" i="5"/>
  <c r="I3238" i="5" s="1"/>
  <c r="J3238" i="5" s="1"/>
  <c r="I3237" i="5"/>
  <c r="J3237" i="5" s="1"/>
  <c r="H3237" i="5"/>
  <c r="H3236" i="5"/>
  <c r="I3236" i="5" s="1"/>
  <c r="J3236" i="5" s="1"/>
  <c r="H3235" i="5"/>
  <c r="H3234" i="5"/>
  <c r="H3233" i="5"/>
  <c r="I3233" i="5" s="1"/>
  <c r="J3233" i="5" s="1"/>
  <c r="H3232" i="5"/>
  <c r="I3232" i="5" s="1"/>
  <c r="J3232" i="5" s="1"/>
  <c r="H3231" i="5"/>
  <c r="H3230" i="5"/>
  <c r="I3230" i="5" s="1"/>
  <c r="J3230" i="5" s="1"/>
  <c r="I3229" i="5"/>
  <c r="H3229" i="5"/>
  <c r="I3228" i="5"/>
  <c r="J3228" i="5" s="1"/>
  <c r="H3228" i="5"/>
  <c r="H3227" i="5"/>
  <c r="H3226" i="5"/>
  <c r="H3225" i="5"/>
  <c r="I3225" i="5" s="1"/>
  <c r="J3225" i="5" s="1"/>
  <c r="H3224" i="5"/>
  <c r="I3224" i="5" s="1"/>
  <c r="J3224" i="5" s="1"/>
  <c r="H3223" i="5"/>
  <c r="H3222" i="5"/>
  <c r="I3222" i="5" s="1"/>
  <c r="J3222" i="5" s="1"/>
  <c r="I3221" i="5"/>
  <c r="J3221" i="5" s="1"/>
  <c r="H3221" i="5"/>
  <c r="I3220" i="5"/>
  <c r="J3220" i="5" s="1"/>
  <c r="H3220" i="5"/>
  <c r="H3219" i="5"/>
  <c r="H3218" i="5"/>
  <c r="I3217" i="5"/>
  <c r="H3217" i="5"/>
  <c r="H3216" i="5"/>
  <c r="I3216" i="5" s="1"/>
  <c r="J3216" i="5" s="1"/>
  <c r="H3215" i="5"/>
  <c r="H3214" i="5"/>
  <c r="I3214" i="5" s="1"/>
  <c r="J3214" i="5" s="1"/>
  <c r="H3213" i="5"/>
  <c r="I3212" i="5"/>
  <c r="J3212" i="5" s="1"/>
  <c r="H3212" i="5"/>
  <c r="H3211" i="5"/>
  <c r="H3210" i="5"/>
  <c r="H3209" i="5"/>
  <c r="I3208" i="5"/>
  <c r="J3208" i="5" s="1"/>
  <c r="H3208" i="5"/>
  <c r="H3207" i="5"/>
  <c r="H3206" i="5"/>
  <c r="I3206" i="5" s="1"/>
  <c r="J3206" i="5" s="1"/>
  <c r="I3205" i="5"/>
  <c r="J3205" i="5" s="1"/>
  <c r="H3205" i="5"/>
  <c r="H3204" i="5"/>
  <c r="I3204" i="5" s="1"/>
  <c r="J3204" i="5" s="1"/>
  <c r="H3203" i="5"/>
  <c r="H3202" i="5"/>
  <c r="H3201" i="5"/>
  <c r="I3201" i="5" s="1"/>
  <c r="J3201" i="5" s="1"/>
  <c r="H3200" i="5"/>
  <c r="I3200" i="5" s="1"/>
  <c r="J3200" i="5" s="1"/>
  <c r="H3199" i="5"/>
  <c r="H3198" i="5"/>
  <c r="I3198" i="5" s="1"/>
  <c r="J3198" i="5" s="1"/>
  <c r="I3197" i="5"/>
  <c r="H3197" i="5"/>
  <c r="I3196" i="5"/>
  <c r="J3196" i="5" s="1"/>
  <c r="H3196" i="5"/>
  <c r="H3195" i="5"/>
  <c r="H3194" i="5"/>
  <c r="H3193" i="5"/>
  <c r="I3193" i="5" s="1"/>
  <c r="J3193" i="5" s="1"/>
  <c r="H3192" i="5"/>
  <c r="H3191" i="5"/>
  <c r="H3190" i="5"/>
  <c r="I3190" i="5" s="1"/>
  <c r="J3190" i="5" s="1"/>
  <c r="I3189" i="5"/>
  <c r="J3189" i="5" s="1"/>
  <c r="H3189" i="5"/>
  <c r="I3188" i="5"/>
  <c r="J3188" i="5" s="1"/>
  <c r="H3188" i="5"/>
  <c r="H3187" i="5"/>
  <c r="H3186" i="5"/>
  <c r="H3185" i="5"/>
  <c r="H3184" i="5"/>
  <c r="I3184" i="5" s="1"/>
  <c r="J3184" i="5" s="1"/>
  <c r="H3183" i="5"/>
  <c r="H3182" i="5"/>
  <c r="I3182" i="5" s="1"/>
  <c r="J3182" i="5" s="1"/>
  <c r="H3181" i="5"/>
  <c r="I3180" i="5"/>
  <c r="J3180" i="5" s="1"/>
  <c r="H3180" i="5"/>
  <c r="H3179" i="5"/>
  <c r="H3178" i="5"/>
  <c r="H3177" i="5"/>
  <c r="H3176" i="5"/>
  <c r="H3175" i="5"/>
  <c r="H3174" i="5"/>
  <c r="I3174" i="5" s="1"/>
  <c r="J3174" i="5" s="1"/>
  <c r="I3173" i="5"/>
  <c r="H3173" i="5"/>
  <c r="H3172" i="5"/>
  <c r="I3172" i="5" s="1"/>
  <c r="J3172" i="5" s="1"/>
  <c r="H3171" i="5"/>
  <c r="H3170" i="5"/>
  <c r="H3169" i="5"/>
  <c r="H3168" i="5"/>
  <c r="H3167" i="5"/>
  <c r="H3166" i="5"/>
  <c r="I3166" i="5" s="1"/>
  <c r="J3166" i="5" s="1"/>
  <c r="I3165" i="5"/>
  <c r="H3165" i="5"/>
  <c r="I3164" i="5"/>
  <c r="J3164" i="5" s="1"/>
  <c r="H3164" i="5"/>
  <c r="H3163" i="5"/>
  <c r="H3162" i="5"/>
  <c r="H3161" i="5"/>
  <c r="I3161" i="5" s="1"/>
  <c r="J3161" i="5" s="1"/>
  <c r="H3160" i="5"/>
  <c r="H3159" i="5"/>
  <c r="H3158" i="5"/>
  <c r="I3158" i="5" s="1"/>
  <c r="J3158" i="5" s="1"/>
  <c r="I3157" i="5"/>
  <c r="J3157" i="5" s="1"/>
  <c r="H3157" i="5"/>
  <c r="I3156" i="5"/>
  <c r="J3156" i="5" s="1"/>
  <c r="H3156" i="5"/>
  <c r="H3155" i="5"/>
  <c r="H3154" i="5"/>
  <c r="I3153" i="5"/>
  <c r="H3153" i="5"/>
  <c r="H3152" i="5"/>
  <c r="H3151" i="5"/>
  <c r="H3150" i="5"/>
  <c r="I3150" i="5" s="1"/>
  <c r="J3150" i="5" s="1"/>
  <c r="H3149" i="5"/>
  <c r="I3148" i="5"/>
  <c r="J3148" i="5" s="1"/>
  <c r="H3148" i="5"/>
  <c r="H3147" i="5"/>
  <c r="H3146" i="5"/>
  <c r="H3145" i="5"/>
  <c r="H3144" i="5"/>
  <c r="H3143" i="5"/>
  <c r="H3142" i="5"/>
  <c r="I3142" i="5" s="1"/>
  <c r="J3142" i="5" s="1"/>
  <c r="I3141" i="5"/>
  <c r="J3141" i="5" s="1"/>
  <c r="H3141" i="5"/>
  <c r="H3140" i="5"/>
  <c r="I3140" i="5" s="1"/>
  <c r="J3140" i="5" s="1"/>
  <c r="H3139" i="5"/>
  <c r="H3138" i="5"/>
  <c r="H3137" i="5"/>
  <c r="I3137" i="5" s="1"/>
  <c r="J3137" i="5" s="1"/>
  <c r="H3136" i="5"/>
  <c r="H3135" i="5"/>
  <c r="H3134" i="5"/>
  <c r="I3134" i="5" s="1"/>
  <c r="J3134" i="5" s="1"/>
  <c r="I3133" i="5"/>
  <c r="J3133" i="5" s="1"/>
  <c r="H3133" i="5"/>
  <c r="I3132" i="5"/>
  <c r="J3132" i="5" s="1"/>
  <c r="H3132" i="5"/>
  <c r="H3131" i="5"/>
  <c r="H3130" i="5"/>
  <c r="H3129" i="5"/>
  <c r="I3129" i="5" s="1"/>
  <c r="J3129" i="5" s="1"/>
  <c r="H3128" i="5"/>
  <c r="H3127" i="5"/>
  <c r="H3126" i="5"/>
  <c r="I3126" i="5" s="1"/>
  <c r="J3126" i="5" s="1"/>
  <c r="I3125" i="5"/>
  <c r="J3125" i="5" s="1"/>
  <c r="H3125" i="5"/>
  <c r="I3124" i="5"/>
  <c r="J3124" i="5" s="1"/>
  <c r="H3124" i="5"/>
  <c r="H3123" i="5"/>
  <c r="H3122" i="5"/>
  <c r="H3121" i="5"/>
  <c r="H3120" i="5"/>
  <c r="H3119" i="5"/>
  <c r="H3118" i="5"/>
  <c r="I3118" i="5" s="1"/>
  <c r="J3118" i="5" s="1"/>
  <c r="H3117" i="5"/>
  <c r="I3116" i="5"/>
  <c r="J3116" i="5" s="1"/>
  <c r="H3116" i="5"/>
  <c r="H3115" i="5"/>
  <c r="H3114" i="5"/>
  <c r="H3113" i="5"/>
  <c r="I3112" i="5"/>
  <c r="H3112" i="5"/>
  <c r="H3111" i="5"/>
  <c r="H3110" i="5"/>
  <c r="I3110" i="5" s="1"/>
  <c r="J3110" i="5" s="1"/>
  <c r="I3109" i="5"/>
  <c r="J3109" i="5" s="1"/>
  <c r="H3109" i="5"/>
  <c r="H3108" i="5"/>
  <c r="I3108" i="5" s="1"/>
  <c r="J3108" i="5" s="1"/>
  <c r="H3107" i="5"/>
  <c r="H3106" i="5"/>
  <c r="H3105" i="5"/>
  <c r="I3105" i="5" s="1"/>
  <c r="J3105" i="5" s="1"/>
  <c r="H3104" i="5"/>
  <c r="H3103" i="5"/>
  <c r="H3102" i="5"/>
  <c r="I3102" i="5" s="1"/>
  <c r="J3102" i="5" s="1"/>
  <c r="I3101" i="5"/>
  <c r="H3101" i="5"/>
  <c r="I3100" i="5"/>
  <c r="H3100" i="5"/>
  <c r="H3099" i="5"/>
  <c r="H3098" i="5"/>
  <c r="H3097" i="5"/>
  <c r="I3097" i="5" s="1"/>
  <c r="J3097" i="5" s="1"/>
  <c r="H3096" i="5"/>
  <c r="H3095" i="5"/>
  <c r="H3094" i="5"/>
  <c r="I3094" i="5" s="1"/>
  <c r="J3094" i="5" s="1"/>
  <c r="I3093" i="5"/>
  <c r="J3093" i="5" s="1"/>
  <c r="H3093" i="5"/>
  <c r="I3092" i="5"/>
  <c r="H3092" i="5"/>
  <c r="H3091" i="5"/>
  <c r="H3090" i="5"/>
  <c r="H3089" i="5"/>
  <c r="I3089" i="5" s="1"/>
  <c r="H3088" i="5"/>
  <c r="H3087" i="5"/>
  <c r="H3086" i="5"/>
  <c r="I3086" i="5" s="1"/>
  <c r="J3086" i="5" s="1"/>
  <c r="H3085" i="5"/>
  <c r="I3084" i="5"/>
  <c r="H3084" i="5"/>
  <c r="H3083" i="5"/>
  <c r="H3082" i="5"/>
  <c r="H3081" i="5"/>
  <c r="I3080" i="5"/>
  <c r="H3080" i="5"/>
  <c r="H3079" i="5"/>
  <c r="H3078" i="5"/>
  <c r="I3078" i="5" s="1"/>
  <c r="J3078" i="5" s="1"/>
  <c r="I3077" i="5"/>
  <c r="H3077" i="5"/>
  <c r="H3076" i="5"/>
  <c r="I3076" i="5" s="1"/>
  <c r="H3075" i="5"/>
  <c r="H3074" i="5"/>
  <c r="H3073" i="5"/>
  <c r="I3073" i="5" s="1"/>
  <c r="J3073" i="5" s="1"/>
  <c r="H3072" i="5"/>
  <c r="H3071" i="5"/>
  <c r="H3070" i="5"/>
  <c r="I3070" i="5" s="1"/>
  <c r="J3070" i="5" s="1"/>
  <c r="I3069" i="5"/>
  <c r="H3069" i="5"/>
  <c r="I3068" i="5"/>
  <c r="H3068" i="5"/>
  <c r="H3067" i="5"/>
  <c r="H3066" i="5"/>
  <c r="H3065" i="5"/>
  <c r="I3065" i="5" s="1"/>
  <c r="J3065" i="5" s="1"/>
  <c r="H3064" i="5"/>
  <c r="H3063" i="5"/>
  <c r="H3062" i="5"/>
  <c r="I3062" i="5" s="1"/>
  <c r="J3062" i="5" s="1"/>
  <c r="I3061" i="5"/>
  <c r="J3061" i="5" s="1"/>
  <c r="H3061" i="5"/>
  <c r="I3060" i="5"/>
  <c r="H3060" i="5"/>
  <c r="H3059" i="5"/>
  <c r="H3058" i="5"/>
  <c r="H3057" i="5"/>
  <c r="H3056" i="5"/>
  <c r="H3055" i="5"/>
  <c r="H3054" i="5"/>
  <c r="I3054" i="5" s="1"/>
  <c r="J3054" i="5" s="1"/>
  <c r="H3053" i="5"/>
  <c r="I3052" i="5"/>
  <c r="H3052" i="5"/>
  <c r="H3051" i="5"/>
  <c r="H3050" i="5"/>
  <c r="H3049" i="5"/>
  <c r="H3048" i="5"/>
  <c r="H3047" i="5"/>
  <c r="H3046" i="5"/>
  <c r="I3046" i="5" s="1"/>
  <c r="J3046" i="5" s="1"/>
  <c r="I3045" i="5"/>
  <c r="J3045" i="5" s="1"/>
  <c r="H3045" i="5"/>
  <c r="H3044" i="5"/>
  <c r="I3044" i="5" s="1"/>
  <c r="H3043" i="5"/>
  <c r="H3042" i="5"/>
  <c r="H3041" i="5"/>
  <c r="I3041" i="5" s="1"/>
  <c r="J3041" i="5" s="1"/>
  <c r="H3040" i="5"/>
  <c r="H3039" i="5"/>
  <c r="H3038" i="5"/>
  <c r="I3038" i="5" s="1"/>
  <c r="J3038" i="5" s="1"/>
  <c r="I3037" i="5"/>
  <c r="J3037" i="5" s="1"/>
  <c r="H3037" i="5"/>
  <c r="I3036" i="5"/>
  <c r="H3036" i="5"/>
  <c r="H3035" i="5"/>
  <c r="H3034" i="5"/>
  <c r="H3033" i="5"/>
  <c r="I3033" i="5" s="1"/>
  <c r="J3033" i="5" s="1"/>
  <c r="H3032" i="5"/>
  <c r="H3031" i="5"/>
  <c r="H3030" i="5"/>
  <c r="I3030" i="5" s="1"/>
  <c r="J3030" i="5" s="1"/>
  <c r="I3029" i="5"/>
  <c r="J3029" i="5" s="1"/>
  <c r="H3029" i="5"/>
  <c r="I3028" i="5"/>
  <c r="H3028" i="5"/>
  <c r="H3027" i="5"/>
  <c r="H3026" i="5"/>
  <c r="I3025" i="5"/>
  <c r="H3025" i="5"/>
  <c r="H3024" i="5"/>
  <c r="H3023" i="5"/>
  <c r="H3022" i="5"/>
  <c r="I3022" i="5" s="1"/>
  <c r="J3022" i="5" s="1"/>
  <c r="H3021" i="5"/>
  <c r="I3020" i="5"/>
  <c r="H3020" i="5"/>
  <c r="H3019" i="5"/>
  <c r="H3018" i="5"/>
  <c r="H3017" i="5"/>
  <c r="H3016" i="5"/>
  <c r="H3015" i="5"/>
  <c r="H3014" i="5"/>
  <c r="I3014" i="5" s="1"/>
  <c r="J3014" i="5" s="1"/>
  <c r="I3013" i="5"/>
  <c r="J3013" i="5" s="1"/>
  <c r="H3013" i="5"/>
  <c r="H3012" i="5"/>
  <c r="I3012" i="5" s="1"/>
  <c r="H3011" i="5"/>
  <c r="H3010" i="5"/>
  <c r="H3009" i="5"/>
  <c r="I3009" i="5" s="1"/>
  <c r="J3009" i="5" s="1"/>
  <c r="H3008" i="5"/>
  <c r="H3007" i="5"/>
  <c r="H3006" i="5"/>
  <c r="I3006" i="5" s="1"/>
  <c r="J3006" i="5" s="1"/>
  <c r="I3005" i="5"/>
  <c r="H3005" i="5"/>
  <c r="I3004" i="5"/>
  <c r="H3004" i="5"/>
  <c r="H3003" i="5"/>
  <c r="H3002" i="5"/>
  <c r="H3001" i="5"/>
  <c r="I3001" i="5" s="1"/>
  <c r="J3001" i="5" s="1"/>
  <c r="H3000" i="5"/>
  <c r="H2999" i="5"/>
  <c r="H2998" i="5"/>
  <c r="I2998" i="5" s="1"/>
  <c r="J2998" i="5" s="1"/>
  <c r="I2997" i="5"/>
  <c r="J2997" i="5" s="1"/>
  <c r="H2997" i="5"/>
  <c r="I2996" i="5"/>
  <c r="H2996" i="5"/>
  <c r="H2995" i="5"/>
  <c r="H2994" i="5"/>
  <c r="H2993" i="5"/>
  <c r="H2992" i="5"/>
  <c r="H2991" i="5"/>
  <c r="H2990" i="5"/>
  <c r="I2990" i="5" s="1"/>
  <c r="J2990" i="5" s="1"/>
  <c r="H2989" i="5"/>
  <c r="I2988" i="5"/>
  <c r="H2988" i="5"/>
  <c r="H2987" i="5"/>
  <c r="H2986" i="5"/>
  <c r="H2985" i="5"/>
  <c r="I2984" i="5"/>
  <c r="H2984" i="5"/>
  <c r="H2983" i="5"/>
  <c r="H2982" i="5"/>
  <c r="I2982" i="5" s="1"/>
  <c r="J2982" i="5" s="1"/>
  <c r="I2981" i="5"/>
  <c r="H2981" i="5"/>
  <c r="H2980" i="5"/>
  <c r="I2980" i="5" s="1"/>
  <c r="H2979" i="5"/>
  <c r="H2978" i="5"/>
  <c r="H2977" i="5"/>
  <c r="I2977" i="5" s="1"/>
  <c r="J2977" i="5" s="1"/>
  <c r="H2976" i="5"/>
  <c r="H2975" i="5"/>
  <c r="H2974" i="5"/>
  <c r="I2974" i="5" s="1"/>
  <c r="J2974" i="5" s="1"/>
  <c r="I2973" i="5"/>
  <c r="H2973" i="5"/>
  <c r="I2972" i="5"/>
  <c r="H2972" i="5"/>
  <c r="H2971" i="5"/>
  <c r="H2970" i="5"/>
  <c r="H2969" i="5"/>
  <c r="I2969" i="5" s="1"/>
  <c r="J2969" i="5" s="1"/>
  <c r="H2968" i="5"/>
  <c r="H2967" i="5"/>
  <c r="H2966" i="5"/>
  <c r="I2966" i="5" s="1"/>
  <c r="J2966" i="5" s="1"/>
  <c r="I2965" i="5"/>
  <c r="J2965" i="5" s="1"/>
  <c r="H2965" i="5"/>
  <c r="I2964" i="5"/>
  <c r="H2964" i="5"/>
  <c r="H2963" i="5"/>
  <c r="H2962" i="5"/>
  <c r="H2961" i="5"/>
  <c r="I2961" i="5" s="1"/>
  <c r="H2960" i="5"/>
  <c r="H2959" i="5"/>
  <c r="H2958" i="5"/>
  <c r="I2958" i="5" s="1"/>
  <c r="J2958" i="5" s="1"/>
  <c r="H2957" i="5"/>
  <c r="I2956" i="5"/>
  <c r="H2956" i="5"/>
  <c r="H2955" i="5"/>
  <c r="H2954" i="5"/>
  <c r="H2953" i="5"/>
  <c r="I2952" i="5"/>
  <c r="H2952" i="5"/>
  <c r="H2951" i="5"/>
  <c r="H2950" i="5"/>
  <c r="I2950" i="5" s="1"/>
  <c r="J2950" i="5" s="1"/>
  <c r="I2949" i="5"/>
  <c r="H2949" i="5"/>
  <c r="H2948" i="5"/>
  <c r="I2948" i="5" s="1"/>
  <c r="H2947" i="5"/>
  <c r="H2946" i="5"/>
  <c r="H2945" i="5"/>
  <c r="I2945" i="5" s="1"/>
  <c r="J2945" i="5" s="1"/>
  <c r="H2944" i="5"/>
  <c r="H2943" i="5"/>
  <c r="H2942" i="5"/>
  <c r="I2942" i="5" s="1"/>
  <c r="J2942" i="5" s="1"/>
  <c r="I2941" i="5"/>
  <c r="H2941" i="5"/>
  <c r="I2940" i="5"/>
  <c r="H2940" i="5"/>
  <c r="H2939" i="5"/>
  <c r="H2938" i="5"/>
  <c r="H2937" i="5"/>
  <c r="I2937" i="5" s="1"/>
  <c r="J2937" i="5" s="1"/>
  <c r="H2936" i="5"/>
  <c r="H2935" i="5"/>
  <c r="H2934" i="5"/>
  <c r="I2934" i="5" s="1"/>
  <c r="J2934" i="5" s="1"/>
  <c r="J2933" i="5"/>
  <c r="I2933" i="5"/>
  <c r="H2933" i="5"/>
  <c r="I2932" i="5"/>
  <c r="H2932" i="5"/>
  <c r="H2931" i="5"/>
  <c r="H2930" i="5"/>
  <c r="H2929" i="5"/>
  <c r="H2928" i="5"/>
  <c r="H2927" i="5"/>
  <c r="H2926" i="5"/>
  <c r="I2926" i="5" s="1"/>
  <c r="J2926" i="5" s="1"/>
  <c r="H2925" i="5"/>
  <c r="I2924" i="5"/>
  <c r="H2924" i="5"/>
  <c r="H2923" i="5"/>
  <c r="H2922" i="5"/>
  <c r="H2921" i="5"/>
  <c r="H2920" i="5"/>
  <c r="H2919" i="5"/>
  <c r="H2918" i="5"/>
  <c r="I2918" i="5" s="1"/>
  <c r="J2918" i="5" s="1"/>
  <c r="I2917" i="5"/>
  <c r="J2917" i="5" s="1"/>
  <c r="H2917" i="5"/>
  <c r="H2916" i="5"/>
  <c r="I2916" i="5" s="1"/>
  <c r="H2915" i="5"/>
  <c r="H2914" i="5"/>
  <c r="H2913" i="5"/>
  <c r="I2913" i="5" s="1"/>
  <c r="J2913" i="5" s="1"/>
  <c r="H2912" i="5"/>
  <c r="H2911" i="5"/>
  <c r="H2910" i="5"/>
  <c r="I2910" i="5" s="1"/>
  <c r="J2910" i="5" s="1"/>
  <c r="I2909" i="5"/>
  <c r="H2909" i="5"/>
  <c r="I2908" i="5"/>
  <c r="H2908" i="5"/>
  <c r="H2907" i="5"/>
  <c r="H2906" i="5"/>
  <c r="H2905" i="5"/>
  <c r="I2905" i="5" s="1"/>
  <c r="J2905" i="5" s="1"/>
  <c r="H2904" i="5"/>
  <c r="H2903" i="5"/>
  <c r="H2902" i="5"/>
  <c r="I2902" i="5" s="1"/>
  <c r="J2902" i="5" s="1"/>
  <c r="I2901" i="5"/>
  <c r="J2901" i="5" s="1"/>
  <c r="H2901" i="5"/>
  <c r="I2900" i="5"/>
  <c r="H2900" i="5"/>
  <c r="H2899" i="5"/>
  <c r="H2898" i="5"/>
  <c r="I2897" i="5"/>
  <c r="H2897" i="5"/>
  <c r="H2896" i="5"/>
  <c r="H2895" i="5"/>
  <c r="H2894" i="5"/>
  <c r="I2894" i="5" s="1"/>
  <c r="J2894" i="5" s="1"/>
  <c r="H2893" i="5"/>
  <c r="I2892" i="5"/>
  <c r="H2892" i="5"/>
  <c r="H2891" i="5"/>
  <c r="H2890" i="5"/>
  <c r="H2889" i="5"/>
  <c r="H2888" i="5"/>
  <c r="H2887" i="5"/>
  <c r="H2886" i="5"/>
  <c r="I2886" i="5" s="1"/>
  <c r="J2886" i="5" s="1"/>
  <c r="I2885" i="5"/>
  <c r="H2885" i="5"/>
  <c r="H2884" i="5"/>
  <c r="I2884" i="5" s="1"/>
  <c r="H2883" i="5"/>
  <c r="H2882" i="5"/>
  <c r="H2881" i="5"/>
  <c r="H2880" i="5"/>
  <c r="H2879" i="5"/>
  <c r="H2878" i="5"/>
  <c r="I2878" i="5" s="1"/>
  <c r="J2878" i="5" s="1"/>
  <c r="I2877" i="5"/>
  <c r="H2877" i="5"/>
  <c r="J2877" i="5" s="1"/>
  <c r="I2876" i="5"/>
  <c r="H2876" i="5"/>
  <c r="H2875" i="5"/>
  <c r="H2874" i="5"/>
  <c r="H2873" i="5"/>
  <c r="I2873" i="5" s="1"/>
  <c r="J2873" i="5" s="1"/>
  <c r="H2872" i="5"/>
  <c r="H2871" i="5"/>
  <c r="H2870" i="5"/>
  <c r="I2869" i="5"/>
  <c r="H2869" i="5"/>
  <c r="I2868" i="5"/>
  <c r="H2868" i="5"/>
  <c r="H2867" i="5"/>
  <c r="H2866" i="5"/>
  <c r="H2865" i="5"/>
  <c r="I2865" i="5" s="1"/>
  <c r="J2865" i="5" s="1"/>
  <c r="H2864" i="5"/>
  <c r="H2863" i="5"/>
  <c r="H2862" i="5"/>
  <c r="I2861" i="5"/>
  <c r="H2861" i="5"/>
  <c r="I2860" i="5"/>
  <c r="H2860" i="5"/>
  <c r="H2859" i="5"/>
  <c r="H2858" i="5"/>
  <c r="H2857" i="5"/>
  <c r="I2857" i="5" s="1"/>
  <c r="J2857" i="5" s="1"/>
  <c r="H2856" i="5"/>
  <c r="H2855" i="5"/>
  <c r="H2854" i="5"/>
  <c r="I2853" i="5"/>
  <c r="H2853" i="5"/>
  <c r="I2852" i="5"/>
  <c r="H2852" i="5"/>
  <c r="H2851" i="5"/>
  <c r="H2850" i="5"/>
  <c r="H2849" i="5"/>
  <c r="I2849" i="5" s="1"/>
  <c r="J2849" i="5" s="1"/>
  <c r="H2848" i="5"/>
  <c r="H2847" i="5"/>
  <c r="H2846" i="5"/>
  <c r="I2845" i="5"/>
  <c r="H2845" i="5"/>
  <c r="I2844" i="5"/>
  <c r="H2844" i="5"/>
  <c r="H2843" i="5"/>
  <c r="H2842" i="5"/>
  <c r="H2841" i="5"/>
  <c r="I2841" i="5" s="1"/>
  <c r="J2841" i="5" s="1"/>
  <c r="H2840" i="5"/>
  <c r="H2839" i="5"/>
  <c r="H2838" i="5"/>
  <c r="I2837" i="5"/>
  <c r="H2837" i="5"/>
  <c r="I2836" i="5"/>
  <c r="H2836" i="5"/>
  <c r="H2835" i="5"/>
  <c r="H2834" i="5"/>
  <c r="H2833" i="5"/>
  <c r="I2833" i="5" s="1"/>
  <c r="J2833" i="5" s="1"/>
  <c r="H2832" i="5"/>
  <c r="H2831" i="5"/>
  <c r="H2830" i="5"/>
  <c r="I2829" i="5"/>
  <c r="H2829" i="5"/>
  <c r="I2828" i="5"/>
  <c r="H2828" i="5"/>
  <c r="H2827" i="5"/>
  <c r="H2826" i="5"/>
  <c r="H2825" i="5"/>
  <c r="I2825" i="5" s="1"/>
  <c r="J2825" i="5" s="1"/>
  <c r="H2824" i="5"/>
  <c r="H2823" i="5"/>
  <c r="H2822" i="5"/>
  <c r="I2821" i="5"/>
  <c r="H2821" i="5"/>
  <c r="I2820" i="5"/>
  <c r="H2820" i="5"/>
  <c r="H2819" i="5"/>
  <c r="H2818" i="5"/>
  <c r="H2817" i="5"/>
  <c r="I2817" i="5" s="1"/>
  <c r="J2817" i="5" s="1"/>
  <c r="H2816" i="5"/>
  <c r="H2815" i="5"/>
  <c r="H2814" i="5"/>
  <c r="I2813" i="5"/>
  <c r="H2813" i="5"/>
  <c r="I2812" i="5"/>
  <c r="H2812" i="5"/>
  <c r="H2811" i="5"/>
  <c r="H2810" i="5"/>
  <c r="H2809" i="5"/>
  <c r="I2809" i="5" s="1"/>
  <c r="J2809" i="5" s="1"/>
  <c r="H2808" i="5"/>
  <c r="H2807" i="5"/>
  <c r="H2806" i="5"/>
  <c r="I2805" i="5"/>
  <c r="H2805" i="5"/>
  <c r="I2804" i="5"/>
  <c r="H2804" i="5"/>
  <c r="H2803" i="5"/>
  <c r="H2802" i="5"/>
  <c r="H2801" i="5"/>
  <c r="I2801" i="5" s="1"/>
  <c r="J2801" i="5" s="1"/>
  <c r="H2800" i="5"/>
  <c r="H2799" i="5"/>
  <c r="H2798" i="5"/>
  <c r="I2797" i="5"/>
  <c r="H2797" i="5"/>
  <c r="I2796" i="5"/>
  <c r="H2796" i="5"/>
  <c r="H2795" i="5"/>
  <c r="H2794" i="5"/>
  <c r="H2793" i="5"/>
  <c r="I2793" i="5" s="1"/>
  <c r="J2793" i="5" s="1"/>
  <c r="H2792" i="5"/>
  <c r="H2791" i="5"/>
  <c r="H2790" i="5"/>
  <c r="I2789" i="5"/>
  <c r="H2789" i="5"/>
  <c r="I2788" i="5"/>
  <c r="H2788" i="5"/>
  <c r="H2787" i="5"/>
  <c r="H2786" i="5"/>
  <c r="H2785" i="5"/>
  <c r="I2785" i="5" s="1"/>
  <c r="J2785" i="5" s="1"/>
  <c r="H2784" i="5"/>
  <c r="H2783" i="5"/>
  <c r="H2782" i="5"/>
  <c r="I2781" i="5"/>
  <c r="H2781" i="5"/>
  <c r="I2780" i="5"/>
  <c r="H2780" i="5"/>
  <c r="H2779" i="5"/>
  <c r="H2778" i="5"/>
  <c r="H2777" i="5"/>
  <c r="I2777" i="5" s="1"/>
  <c r="J2777" i="5" s="1"/>
  <c r="H2776" i="5"/>
  <c r="H2775" i="5"/>
  <c r="H2774" i="5"/>
  <c r="I2773" i="5"/>
  <c r="H2773" i="5"/>
  <c r="I2772" i="5"/>
  <c r="H2772" i="5"/>
  <c r="H2771" i="5"/>
  <c r="H2770" i="5"/>
  <c r="H2769" i="5"/>
  <c r="I2769" i="5" s="1"/>
  <c r="J2769" i="5" s="1"/>
  <c r="H2768" i="5"/>
  <c r="H2767" i="5"/>
  <c r="H2766" i="5"/>
  <c r="I2765" i="5"/>
  <c r="H2765" i="5"/>
  <c r="I2764" i="5"/>
  <c r="H2764" i="5"/>
  <c r="H2763" i="5"/>
  <c r="H2762" i="5"/>
  <c r="H2761" i="5"/>
  <c r="I2761" i="5" s="1"/>
  <c r="J2761" i="5" s="1"/>
  <c r="H2760" i="5"/>
  <c r="H2759" i="5"/>
  <c r="H2758" i="5"/>
  <c r="I2757" i="5"/>
  <c r="H2757" i="5"/>
  <c r="I2756" i="5"/>
  <c r="H2756" i="5"/>
  <c r="H2755" i="5"/>
  <c r="H2754" i="5"/>
  <c r="H2753" i="5"/>
  <c r="I2753" i="5" s="1"/>
  <c r="J2753" i="5" s="1"/>
  <c r="H2752" i="5"/>
  <c r="H2751" i="5"/>
  <c r="H2750" i="5"/>
  <c r="I2749" i="5"/>
  <c r="H2749" i="5"/>
  <c r="I2748" i="5"/>
  <c r="H2748" i="5"/>
  <c r="H2747" i="5"/>
  <c r="H2746" i="5"/>
  <c r="H2745" i="5"/>
  <c r="I2745" i="5" s="1"/>
  <c r="J2745" i="5" s="1"/>
  <c r="H2744" i="5"/>
  <c r="H2743" i="5"/>
  <c r="H2742" i="5"/>
  <c r="I2742" i="5" s="1"/>
  <c r="J2742" i="5" s="1"/>
  <c r="I2741" i="5"/>
  <c r="J2741" i="5" s="1"/>
  <c r="H2741" i="5"/>
  <c r="I2740" i="5"/>
  <c r="H2740" i="5"/>
  <c r="H2739" i="5"/>
  <c r="H2738" i="5"/>
  <c r="H2737" i="5"/>
  <c r="H2736" i="5"/>
  <c r="H2735" i="5"/>
  <c r="H2734" i="5"/>
  <c r="I2734" i="5" s="1"/>
  <c r="J2734" i="5" s="1"/>
  <c r="H2733" i="5"/>
  <c r="I2732" i="5"/>
  <c r="H2732" i="5"/>
  <c r="H2731" i="5"/>
  <c r="H2730" i="5"/>
  <c r="H2729" i="5"/>
  <c r="I2729" i="5" s="1"/>
  <c r="J2729" i="5" s="1"/>
  <c r="I2728" i="5"/>
  <c r="H2728" i="5"/>
  <c r="H2727" i="5"/>
  <c r="H2726" i="5"/>
  <c r="H2725" i="5"/>
  <c r="I2724" i="5"/>
  <c r="H2724" i="5"/>
  <c r="H2723" i="5"/>
  <c r="H2722" i="5"/>
  <c r="H2721" i="5"/>
  <c r="I2721" i="5" s="1"/>
  <c r="J2721" i="5" s="1"/>
  <c r="I2720" i="5"/>
  <c r="H2720" i="5"/>
  <c r="H2719" i="5"/>
  <c r="H2718" i="5"/>
  <c r="H2717" i="5"/>
  <c r="I2716" i="5"/>
  <c r="H2716" i="5"/>
  <c r="H2715" i="5"/>
  <c r="H2714" i="5"/>
  <c r="H2713" i="5"/>
  <c r="I2713" i="5" s="1"/>
  <c r="J2713" i="5" s="1"/>
  <c r="H2712" i="5"/>
  <c r="H2711" i="5"/>
  <c r="H2710" i="5"/>
  <c r="H2709" i="5"/>
  <c r="I2708" i="5"/>
  <c r="H2708" i="5"/>
  <c r="H2707" i="5"/>
  <c r="H2706" i="5"/>
  <c r="H2705" i="5"/>
  <c r="I2705" i="5" s="1"/>
  <c r="J2705" i="5" s="1"/>
  <c r="H2704" i="5"/>
  <c r="H2703" i="5"/>
  <c r="H2702" i="5"/>
  <c r="H2701" i="5"/>
  <c r="I2700" i="5"/>
  <c r="H2700" i="5"/>
  <c r="H2699" i="5"/>
  <c r="H2698" i="5"/>
  <c r="H2697" i="5"/>
  <c r="I2697" i="5" s="1"/>
  <c r="J2697" i="5" s="1"/>
  <c r="I2696" i="5"/>
  <c r="H2696" i="5"/>
  <c r="H2695" i="5"/>
  <c r="H2694" i="5"/>
  <c r="H2693" i="5"/>
  <c r="I2692" i="5"/>
  <c r="H2692" i="5"/>
  <c r="H2691" i="5"/>
  <c r="H2690" i="5"/>
  <c r="H2689" i="5"/>
  <c r="I2689" i="5" s="1"/>
  <c r="J2689" i="5" s="1"/>
  <c r="I2688" i="5"/>
  <c r="H2688" i="5"/>
  <c r="H2687" i="5"/>
  <c r="H2686" i="5"/>
  <c r="I2686" i="5" s="1"/>
  <c r="J2686" i="5" s="1"/>
  <c r="I2685" i="5"/>
  <c r="H2685" i="5"/>
  <c r="H2684" i="5"/>
  <c r="I2684" i="5" s="1"/>
  <c r="H2683" i="5"/>
  <c r="H2682" i="5"/>
  <c r="H2681" i="5"/>
  <c r="H2680" i="5"/>
  <c r="H2679" i="5"/>
  <c r="H2678" i="5"/>
  <c r="I2678" i="5" s="1"/>
  <c r="J2678" i="5" s="1"/>
  <c r="I2677" i="5"/>
  <c r="H2677" i="5"/>
  <c r="H2676" i="5"/>
  <c r="I2676" i="5" s="1"/>
  <c r="H2675" i="5"/>
  <c r="H2674" i="5"/>
  <c r="H2673" i="5"/>
  <c r="H2672" i="5"/>
  <c r="H2671" i="5"/>
  <c r="H2670" i="5"/>
  <c r="I2670" i="5" s="1"/>
  <c r="J2670" i="5" s="1"/>
  <c r="I2669" i="5"/>
  <c r="J2669" i="5" s="1"/>
  <c r="H2669" i="5"/>
  <c r="H2668" i="5"/>
  <c r="I2668" i="5" s="1"/>
  <c r="H2667" i="5"/>
  <c r="H2666" i="5"/>
  <c r="H2665" i="5"/>
  <c r="H2664" i="5"/>
  <c r="H2663" i="5"/>
  <c r="J2662" i="5"/>
  <c r="H2662" i="5"/>
  <c r="I2662" i="5" s="1"/>
  <c r="I2661" i="5"/>
  <c r="H2661" i="5"/>
  <c r="H2660" i="5"/>
  <c r="I2660" i="5" s="1"/>
  <c r="H2659" i="5"/>
  <c r="H2658" i="5"/>
  <c r="H2657" i="5"/>
  <c r="H2656" i="5"/>
  <c r="H2655" i="5"/>
  <c r="H2654" i="5"/>
  <c r="I2654" i="5" s="1"/>
  <c r="J2654" i="5" s="1"/>
  <c r="I2653" i="5"/>
  <c r="H2653" i="5"/>
  <c r="H2652" i="5"/>
  <c r="I2652" i="5" s="1"/>
  <c r="H2651" i="5"/>
  <c r="H2650" i="5"/>
  <c r="H2649" i="5"/>
  <c r="H2648" i="5"/>
  <c r="H2647" i="5"/>
  <c r="H2646" i="5"/>
  <c r="I2646" i="5" s="1"/>
  <c r="J2646" i="5" s="1"/>
  <c r="I2645" i="5"/>
  <c r="J2645" i="5" s="1"/>
  <c r="H2645" i="5"/>
  <c r="H2644" i="5"/>
  <c r="I2644" i="5" s="1"/>
  <c r="H2643" i="5"/>
  <c r="H2642" i="5"/>
  <c r="H2641" i="5"/>
  <c r="H2640" i="5"/>
  <c r="H2639" i="5"/>
  <c r="H2638" i="5"/>
  <c r="I2638" i="5" s="1"/>
  <c r="J2638" i="5" s="1"/>
  <c r="I2637" i="5"/>
  <c r="J2637" i="5" s="1"/>
  <c r="H2637" i="5"/>
  <c r="H2636" i="5"/>
  <c r="I2636" i="5" s="1"/>
  <c r="H2635" i="5"/>
  <c r="H2634" i="5"/>
  <c r="H2633" i="5"/>
  <c r="H2632" i="5"/>
  <c r="H2631" i="5"/>
  <c r="H2630" i="5"/>
  <c r="I2630" i="5" s="1"/>
  <c r="J2630" i="5" s="1"/>
  <c r="I2629" i="5"/>
  <c r="J2629" i="5" s="1"/>
  <c r="H2629" i="5"/>
  <c r="H2628" i="5"/>
  <c r="I2628" i="5" s="1"/>
  <c r="H2627" i="5"/>
  <c r="H2626" i="5"/>
  <c r="H2625" i="5"/>
  <c r="H2624" i="5"/>
  <c r="H2623" i="5"/>
  <c r="H2622" i="5"/>
  <c r="I2622" i="5" s="1"/>
  <c r="J2622" i="5" s="1"/>
  <c r="H2621" i="5"/>
  <c r="I2621" i="5" s="1"/>
  <c r="J2621" i="5" s="1"/>
  <c r="I2620" i="5"/>
  <c r="H2620" i="5"/>
  <c r="H2619" i="5"/>
  <c r="H2618" i="5"/>
  <c r="H2617" i="5"/>
  <c r="I2617" i="5" s="1"/>
  <c r="J2617" i="5" s="1"/>
  <c r="H2616" i="5"/>
  <c r="H2615" i="5"/>
  <c r="H2614" i="5"/>
  <c r="H2613" i="5"/>
  <c r="I2613" i="5" s="1"/>
  <c r="J2613" i="5" s="1"/>
  <c r="I2612" i="5"/>
  <c r="H2612" i="5"/>
  <c r="H2611" i="5"/>
  <c r="H2610" i="5"/>
  <c r="H2609" i="5"/>
  <c r="H2608" i="5"/>
  <c r="I2608" i="5" s="1"/>
  <c r="J2608" i="5" s="1"/>
  <c r="H2607" i="5"/>
  <c r="H2606" i="5"/>
  <c r="I2606" i="5" s="1"/>
  <c r="J2606" i="5" s="1"/>
  <c r="H2605" i="5"/>
  <c r="I2605" i="5" s="1"/>
  <c r="J2605" i="5" s="1"/>
  <c r="I2604" i="5"/>
  <c r="H2604" i="5"/>
  <c r="H2603" i="5"/>
  <c r="H2602" i="5"/>
  <c r="H2601" i="5"/>
  <c r="I2601" i="5" s="1"/>
  <c r="J2601" i="5" s="1"/>
  <c r="H2600" i="5"/>
  <c r="H2599" i="5"/>
  <c r="H2598" i="5"/>
  <c r="H2597" i="5"/>
  <c r="I2596" i="5"/>
  <c r="H2596" i="5"/>
  <c r="H2595" i="5"/>
  <c r="H2594" i="5"/>
  <c r="H2593" i="5"/>
  <c r="I2593" i="5" s="1"/>
  <c r="J2593" i="5" s="1"/>
  <c r="I2592" i="5"/>
  <c r="H2592" i="5"/>
  <c r="H2591" i="5"/>
  <c r="H2590" i="5"/>
  <c r="H2589" i="5"/>
  <c r="I2588" i="5"/>
  <c r="H2588" i="5"/>
  <c r="H2587" i="5"/>
  <c r="H2586" i="5"/>
  <c r="H2585" i="5"/>
  <c r="I2585" i="5" s="1"/>
  <c r="J2585" i="5" s="1"/>
  <c r="H2584" i="5"/>
  <c r="H2583" i="5"/>
  <c r="H2582" i="5"/>
  <c r="H2581" i="5"/>
  <c r="I2580" i="5"/>
  <c r="H2580" i="5"/>
  <c r="H2579" i="5"/>
  <c r="H2578" i="5"/>
  <c r="H2577" i="5"/>
  <c r="I2577" i="5" s="1"/>
  <c r="J2577" i="5" s="1"/>
  <c r="I2576" i="5"/>
  <c r="J2576" i="5" s="1"/>
  <c r="H2576" i="5"/>
  <c r="H2575" i="5"/>
  <c r="H2574" i="5"/>
  <c r="H2573" i="5"/>
  <c r="I2573" i="5" s="1"/>
  <c r="J2573" i="5" s="1"/>
  <c r="H2572" i="5"/>
  <c r="I2572" i="5" s="1"/>
  <c r="H2571" i="5"/>
  <c r="H2570" i="5"/>
  <c r="H2569" i="5"/>
  <c r="H2568" i="5"/>
  <c r="H2567" i="5"/>
  <c r="H2566" i="5"/>
  <c r="I2566" i="5" s="1"/>
  <c r="J2566" i="5" s="1"/>
  <c r="H2565" i="5"/>
  <c r="I2565" i="5" s="1"/>
  <c r="J2565" i="5" s="1"/>
  <c r="I2564" i="5"/>
  <c r="H2564" i="5"/>
  <c r="H2563" i="5"/>
  <c r="H2562" i="5"/>
  <c r="H2561" i="5"/>
  <c r="I2561" i="5" s="1"/>
  <c r="J2561" i="5" s="1"/>
  <c r="H2560" i="5"/>
  <c r="H2559" i="5"/>
  <c r="H2558" i="5"/>
  <c r="I2557" i="5"/>
  <c r="H2557" i="5"/>
  <c r="I2556" i="5"/>
  <c r="H2556" i="5"/>
  <c r="H2555" i="5"/>
  <c r="H2554" i="5"/>
  <c r="H2553" i="5"/>
  <c r="I2553" i="5" s="1"/>
  <c r="J2553" i="5" s="1"/>
  <c r="H2552" i="5"/>
  <c r="H2551" i="5"/>
  <c r="H2550" i="5"/>
  <c r="I2549" i="5"/>
  <c r="H2549" i="5"/>
  <c r="I2548" i="5"/>
  <c r="H2548" i="5"/>
  <c r="H2547" i="5"/>
  <c r="H2546" i="5"/>
  <c r="H2545" i="5"/>
  <c r="I2545" i="5" s="1"/>
  <c r="J2545" i="5" s="1"/>
  <c r="H2544" i="5"/>
  <c r="I2544" i="5" s="1"/>
  <c r="J2544" i="5" s="1"/>
  <c r="H2543" i="5"/>
  <c r="H2542" i="5"/>
  <c r="H2541" i="5"/>
  <c r="I2541" i="5" s="1"/>
  <c r="J2541" i="5" s="1"/>
  <c r="I2540" i="5"/>
  <c r="H2540" i="5"/>
  <c r="H2539" i="5"/>
  <c r="H2538" i="5"/>
  <c r="H2537" i="5"/>
  <c r="H2536" i="5"/>
  <c r="I2536" i="5" s="1"/>
  <c r="J2536" i="5" s="1"/>
  <c r="H2535" i="5"/>
  <c r="H2534" i="5"/>
  <c r="I2534" i="5" s="1"/>
  <c r="J2534" i="5" s="1"/>
  <c r="H2533" i="5"/>
  <c r="I2533" i="5" s="1"/>
  <c r="J2533" i="5" s="1"/>
  <c r="I2532" i="5"/>
  <c r="H2532" i="5"/>
  <c r="H2531" i="5"/>
  <c r="H2530" i="5"/>
  <c r="H2529" i="5"/>
  <c r="I2529" i="5" s="1"/>
  <c r="J2529" i="5" s="1"/>
  <c r="H2528" i="5"/>
  <c r="I2528" i="5" s="1"/>
  <c r="J2528" i="5" s="1"/>
  <c r="H2527" i="5"/>
  <c r="H2526" i="5"/>
  <c r="H2525" i="5"/>
  <c r="I2525" i="5" s="1"/>
  <c r="J2525" i="5" s="1"/>
  <c r="H2524" i="5"/>
  <c r="I2524" i="5" s="1"/>
  <c r="H2523" i="5"/>
  <c r="H2522" i="5"/>
  <c r="H2521" i="5"/>
  <c r="H2520" i="5"/>
  <c r="H2519" i="5"/>
  <c r="H2518" i="5"/>
  <c r="I2518" i="5" s="1"/>
  <c r="J2518" i="5" s="1"/>
  <c r="H2517" i="5"/>
  <c r="I2517" i="5" s="1"/>
  <c r="J2517" i="5" s="1"/>
  <c r="I2516" i="5"/>
  <c r="H2516" i="5"/>
  <c r="H2515" i="5"/>
  <c r="H2514" i="5"/>
  <c r="H2513" i="5"/>
  <c r="I2513" i="5" s="1"/>
  <c r="J2513" i="5" s="1"/>
  <c r="H2512" i="5"/>
  <c r="I2512" i="5" s="1"/>
  <c r="J2512" i="5" s="1"/>
  <c r="H2511" i="5"/>
  <c r="H2510" i="5"/>
  <c r="H2509" i="5"/>
  <c r="I2509" i="5" s="1"/>
  <c r="J2509" i="5" s="1"/>
  <c r="I2508" i="5"/>
  <c r="H2508" i="5"/>
  <c r="H2507" i="5"/>
  <c r="H2506" i="5"/>
  <c r="H2505" i="5"/>
  <c r="I2504" i="5"/>
  <c r="H2504" i="5"/>
  <c r="H2503" i="5"/>
  <c r="H2502" i="5"/>
  <c r="I2502" i="5" s="1"/>
  <c r="J2502" i="5" s="1"/>
  <c r="H2501" i="5"/>
  <c r="I2501" i="5" s="1"/>
  <c r="J2501" i="5" s="1"/>
  <c r="I2500" i="5"/>
  <c r="H2500" i="5"/>
  <c r="H2499" i="5"/>
  <c r="H2498" i="5"/>
  <c r="H2497" i="5"/>
  <c r="I2497" i="5" s="1"/>
  <c r="J2497" i="5" s="1"/>
  <c r="I2496" i="5"/>
  <c r="H2496" i="5"/>
  <c r="H2495" i="5"/>
  <c r="H2494" i="5"/>
  <c r="H2493" i="5"/>
  <c r="I2493" i="5" s="1"/>
  <c r="J2493" i="5" s="1"/>
  <c r="H2492" i="5"/>
  <c r="I2492" i="5" s="1"/>
  <c r="H2491" i="5"/>
  <c r="H2490" i="5"/>
  <c r="H2489" i="5"/>
  <c r="H2488" i="5"/>
  <c r="H2487" i="5"/>
  <c r="I2486" i="5"/>
  <c r="J2486" i="5" s="1"/>
  <c r="H2486" i="5"/>
  <c r="H2485" i="5"/>
  <c r="I2485" i="5" s="1"/>
  <c r="J2485" i="5" s="1"/>
  <c r="I2484" i="5"/>
  <c r="H2484" i="5"/>
  <c r="H2483" i="5"/>
  <c r="H2482" i="5"/>
  <c r="I2481" i="5"/>
  <c r="J2481" i="5" s="1"/>
  <c r="H2481" i="5"/>
  <c r="H2480" i="5"/>
  <c r="H2479" i="5"/>
  <c r="I2478" i="5"/>
  <c r="H2478" i="5"/>
  <c r="H2477" i="5"/>
  <c r="I2477" i="5" s="1"/>
  <c r="J2477" i="5" s="1"/>
  <c r="H2476" i="5"/>
  <c r="I2476" i="5" s="1"/>
  <c r="H2475" i="5"/>
  <c r="H2474" i="5"/>
  <c r="I2474" i="5" s="1"/>
  <c r="J2474" i="5" s="1"/>
  <c r="H2473" i="5"/>
  <c r="I2473" i="5" s="1"/>
  <c r="J2473" i="5" s="1"/>
  <c r="I2472" i="5"/>
  <c r="H2472" i="5"/>
  <c r="H2471" i="5"/>
  <c r="H2470" i="5"/>
  <c r="I2470" i="5" s="1"/>
  <c r="J2470" i="5" s="1"/>
  <c r="H2469" i="5"/>
  <c r="I2469" i="5" s="1"/>
  <c r="J2469" i="5" s="1"/>
  <c r="H2468" i="5"/>
  <c r="I2468" i="5" s="1"/>
  <c r="H2467" i="5"/>
  <c r="I2466" i="5"/>
  <c r="H2466" i="5"/>
  <c r="J2466" i="5" s="1"/>
  <c r="H2465" i="5"/>
  <c r="I2465" i="5" s="1"/>
  <c r="J2465" i="5" s="1"/>
  <c r="I2464" i="5"/>
  <c r="H2464" i="5"/>
  <c r="H2463" i="5"/>
  <c r="H2462" i="5"/>
  <c r="H2461" i="5"/>
  <c r="I2461" i="5" s="1"/>
  <c r="J2461" i="5" s="1"/>
  <c r="H2460" i="5"/>
  <c r="I2460" i="5" s="1"/>
  <c r="H2459" i="5"/>
  <c r="H2458" i="5"/>
  <c r="I2458" i="5" s="1"/>
  <c r="J2458" i="5" s="1"/>
  <c r="H2457" i="5"/>
  <c r="I2457" i="5" s="1"/>
  <c r="J2457" i="5" s="1"/>
  <c r="H2456" i="5"/>
  <c r="H2455" i="5"/>
  <c r="H2454" i="5"/>
  <c r="I2454" i="5" s="1"/>
  <c r="J2454" i="5" s="1"/>
  <c r="H2453" i="5"/>
  <c r="I2453" i="5" s="1"/>
  <c r="J2453" i="5" s="1"/>
  <c r="H2452" i="5"/>
  <c r="H2451" i="5"/>
  <c r="H2450" i="5"/>
  <c r="I2450" i="5" s="1"/>
  <c r="J2450" i="5" s="1"/>
  <c r="H2449" i="5"/>
  <c r="I2449" i="5" s="1"/>
  <c r="J2449" i="5" s="1"/>
  <c r="H2448" i="5"/>
  <c r="H2447" i="5"/>
  <c r="H2446" i="5"/>
  <c r="H2445" i="5"/>
  <c r="I2445" i="5" s="1"/>
  <c r="J2445" i="5" s="1"/>
  <c r="H2444" i="5"/>
  <c r="I2444" i="5" s="1"/>
  <c r="H2443" i="5"/>
  <c r="H2442" i="5"/>
  <c r="I2442" i="5" s="1"/>
  <c r="J2442" i="5" s="1"/>
  <c r="H2441" i="5"/>
  <c r="I2441" i="5" s="1"/>
  <c r="J2441" i="5" s="1"/>
  <c r="I2440" i="5"/>
  <c r="H2440" i="5"/>
  <c r="H2439" i="5"/>
  <c r="I2438" i="5"/>
  <c r="J2438" i="5" s="1"/>
  <c r="H2438" i="5"/>
  <c r="H2437" i="5"/>
  <c r="I2437" i="5" s="1"/>
  <c r="J2437" i="5" s="1"/>
  <c r="H2436" i="5"/>
  <c r="H2435" i="5"/>
  <c r="H2434" i="5"/>
  <c r="I2433" i="5"/>
  <c r="J2433" i="5" s="1"/>
  <c r="H2433" i="5"/>
  <c r="I2432" i="5"/>
  <c r="H2432" i="5"/>
  <c r="H2431" i="5"/>
  <c r="I2430" i="5"/>
  <c r="J2430" i="5" s="1"/>
  <c r="H2430" i="5"/>
  <c r="H2429" i="5"/>
  <c r="I2429" i="5" s="1"/>
  <c r="J2429" i="5" s="1"/>
  <c r="H2428" i="5"/>
  <c r="H2427" i="5"/>
  <c r="H2426" i="5"/>
  <c r="H2425" i="5"/>
  <c r="I2425" i="5" s="1"/>
  <c r="J2425" i="5" s="1"/>
  <c r="I2424" i="5"/>
  <c r="H2424" i="5"/>
  <c r="H2423" i="5"/>
  <c r="I2422" i="5"/>
  <c r="J2422" i="5" s="1"/>
  <c r="H2422" i="5"/>
  <c r="H2421" i="5"/>
  <c r="H2420" i="5"/>
  <c r="H2419" i="5"/>
  <c r="H2418" i="5"/>
  <c r="I2417" i="5"/>
  <c r="J2417" i="5" s="1"/>
  <c r="H2417" i="5"/>
  <c r="I2416" i="5"/>
  <c r="H2416" i="5"/>
  <c r="H2415" i="5"/>
  <c r="I2414" i="5"/>
  <c r="H2414" i="5"/>
  <c r="H2413" i="5"/>
  <c r="I2413" i="5" s="1"/>
  <c r="J2413" i="5" s="1"/>
  <c r="H2412" i="5"/>
  <c r="I2412" i="5" s="1"/>
  <c r="H2411" i="5"/>
  <c r="H2410" i="5"/>
  <c r="I2409" i="5"/>
  <c r="J2409" i="5" s="1"/>
  <c r="H2409" i="5"/>
  <c r="I2408" i="5"/>
  <c r="H2408" i="5"/>
  <c r="H2407" i="5"/>
  <c r="I2406" i="5"/>
  <c r="H2406" i="5"/>
  <c r="H2405" i="5"/>
  <c r="I2405" i="5" s="1"/>
  <c r="J2405" i="5" s="1"/>
  <c r="H2404" i="5"/>
  <c r="H2403" i="5"/>
  <c r="H2402" i="5"/>
  <c r="I2401" i="5"/>
  <c r="J2401" i="5" s="1"/>
  <c r="H2401" i="5"/>
  <c r="I2400" i="5"/>
  <c r="H2400" i="5"/>
  <c r="H2399" i="5"/>
  <c r="I2398" i="5"/>
  <c r="H2398" i="5"/>
  <c r="H2397" i="5"/>
  <c r="I2397" i="5" s="1"/>
  <c r="J2397" i="5" s="1"/>
  <c r="H2396" i="5"/>
  <c r="H2395" i="5"/>
  <c r="H2394" i="5"/>
  <c r="I2393" i="5"/>
  <c r="J2393" i="5" s="1"/>
  <c r="H2393" i="5"/>
  <c r="I2392" i="5"/>
  <c r="H2392" i="5"/>
  <c r="H2391" i="5"/>
  <c r="H2390" i="5"/>
  <c r="I2390" i="5" s="1"/>
  <c r="J2390" i="5" s="1"/>
  <c r="H2389" i="5"/>
  <c r="I2389" i="5" s="1"/>
  <c r="J2389" i="5" s="1"/>
  <c r="H2388" i="5"/>
  <c r="H2387" i="5"/>
  <c r="H2386" i="5"/>
  <c r="I2385" i="5"/>
  <c r="J2385" i="5" s="1"/>
  <c r="H2385" i="5"/>
  <c r="H2384" i="5"/>
  <c r="H2383" i="5"/>
  <c r="I2382" i="5"/>
  <c r="H2382" i="5"/>
  <c r="H2381" i="5"/>
  <c r="I2381" i="5" s="1"/>
  <c r="J2381" i="5" s="1"/>
  <c r="H2380" i="5"/>
  <c r="I2380" i="5" s="1"/>
  <c r="H2379" i="5"/>
  <c r="H2378" i="5"/>
  <c r="I2377" i="5"/>
  <c r="J2377" i="5" s="1"/>
  <c r="H2377" i="5"/>
  <c r="I2376" i="5"/>
  <c r="H2376" i="5"/>
  <c r="H2375" i="5"/>
  <c r="I2374" i="5"/>
  <c r="J2374" i="5" s="1"/>
  <c r="H2374" i="5"/>
  <c r="H2373" i="5"/>
  <c r="I2373" i="5" s="1"/>
  <c r="J2373" i="5" s="1"/>
  <c r="H2372" i="5"/>
  <c r="H2371" i="5"/>
  <c r="H2370" i="5"/>
  <c r="H2369" i="5"/>
  <c r="I2369" i="5" s="1"/>
  <c r="J2369" i="5" s="1"/>
  <c r="I2368" i="5"/>
  <c r="J2368" i="5" s="1"/>
  <c r="H2368" i="5"/>
  <c r="H2367" i="5"/>
  <c r="I2366" i="5"/>
  <c r="H2366" i="5"/>
  <c r="H2365" i="5"/>
  <c r="I2365" i="5" s="1"/>
  <c r="J2365" i="5" s="1"/>
  <c r="H2364" i="5"/>
  <c r="H2363" i="5"/>
  <c r="H2362" i="5"/>
  <c r="I2361" i="5"/>
  <c r="J2361" i="5" s="1"/>
  <c r="H2361" i="5"/>
  <c r="I2360" i="5"/>
  <c r="J2360" i="5" s="1"/>
  <c r="H2360" i="5"/>
  <c r="H2359" i="5"/>
  <c r="I2358" i="5"/>
  <c r="H2358" i="5"/>
  <c r="H2357" i="5"/>
  <c r="I2357" i="5" s="1"/>
  <c r="J2357" i="5" s="1"/>
  <c r="H2356" i="5"/>
  <c r="H2355" i="5"/>
  <c r="H2354" i="5"/>
  <c r="H2353" i="5"/>
  <c r="I2353" i="5" s="1"/>
  <c r="J2353" i="5" s="1"/>
  <c r="H2352" i="5"/>
  <c r="I2352" i="5" s="1"/>
  <c r="H2351" i="5"/>
  <c r="I2350" i="5"/>
  <c r="H2350" i="5"/>
  <c r="H2349" i="5"/>
  <c r="I2349" i="5" s="1"/>
  <c r="J2349" i="5" s="1"/>
  <c r="H2348" i="5"/>
  <c r="I2348" i="5" s="1"/>
  <c r="H2347" i="5"/>
  <c r="H2346" i="5"/>
  <c r="I2345" i="5"/>
  <c r="J2345" i="5" s="1"/>
  <c r="H2345" i="5"/>
  <c r="I2344" i="5"/>
  <c r="J2344" i="5" s="1"/>
  <c r="H2344" i="5"/>
  <c r="H2343" i="5"/>
  <c r="H2342" i="5"/>
  <c r="H2341" i="5"/>
  <c r="I2341" i="5" s="1"/>
  <c r="J2341" i="5" s="1"/>
  <c r="H2340" i="5"/>
  <c r="H2339" i="5"/>
  <c r="H2338" i="5"/>
  <c r="H2337" i="5"/>
  <c r="I2337" i="5" s="1"/>
  <c r="J2337" i="5" s="1"/>
  <c r="H2336" i="5"/>
  <c r="H2335" i="5"/>
  <c r="I2334" i="5"/>
  <c r="H2334" i="5"/>
  <c r="H2333" i="5"/>
  <c r="I2333" i="5" s="1"/>
  <c r="J2333" i="5" s="1"/>
  <c r="H2332" i="5"/>
  <c r="I2332" i="5" s="1"/>
  <c r="H2331" i="5"/>
  <c r="H2330" i="5"/>
  <c r="H2329" i="5"/>
  <c r="I2329" i="5" s="1"/>
  <c r="I2328" i="5"/>
  <c r="H2328" i="5"/>
  <c r="H2327" i="5"/>
  <c r="H2326" i="5"/>
  <c r="H2325" i="5"/>
  <c r="I2325" i="5" s="1"/>
  <c r="J2325" i="5" s="1"/>
  <c r="H2324" i="5"/>
  <c r="H2323" i="5"/>
  <c r="H2322" i="5"/>
  <c r="H2321" i="5"/>
  <c r="I2321" i="5" s="1"/>
  <c r="J2321" i="5" s="1"/>
  <c r="H2320" i="5"/>
  <c r="I2320" i="5" s="1"/>
  <c r="H2319" i="5"/>
  <c r="H2318" i="5"/>
  <c r="I2318" i="5" s="1"/>
  <c r="J2318" i="5" s="1"/>
  <c r="H2317" i="5"/>
  <c r="I2317" i="5" s="1"/>
  <c r="J2317" i="5" s="1"/>
  <c r="H2316" i="5"/>
  <c r="I2316" i="5" s="1"/>
  <c r="H2315" i="5"/>
  <c r="H2314" i="5"/>
  <c r="H2313" i="5"/>
  <c r="I2313" i="5" s="1"/>
  <c r="J2313" i="5" s="1"/>
  <c r="H2312" i="5"/>
  <c r="I2312" i="5" s="1"/>
  <c r="J2312" i="5" s="1"/>
  <c r="H2311" i="5"/>
  <c r="H2310" i="5"/>
  <c r="I2310" i="5" s="1"/>
  <c r="J2310" i="5" s="1"/>
  <c r="H2309" i="5"/>
  <c r="I2309" i="5" s="1"/>
  <c r="J2309" i="5" s="1"/>
  <c r="I2308" i="5"/>
  <c r="J2308" i="5" s="1"/>
  <c r="H2308" i="5"/>
  <c r="H2307" i="5"/>
  <c r="H2306" i="5"/>
  <c r="H2305" i="5"/>
  <c r="I2305" i="5" s="1"/>
  <c r="J2305" i="5" s="1"/>
  <c r="I2304" i="5"/>
  <c r="H2304" i="5"/>
  <c r="H2303" i="5"/>
  <c r="H2302" i="5"/>
  <c r="I2302" i="5" s="1"/>
  <c r="J2302" i="5" s="1"/>
  <c r="H2301" i="5"/>
  <c r="I2301" i="5" s="1"/>
  <c r="H2300" i="5"/>
  <c r="I2300" i="5" s="1"/>
  <c r="J2300" i="5" s="1"/>
  <c r="H2299" i="5"/>
  <c r="H2298" i="5"/>
  <c r="H2297" i="5"/>
  <c r="I2297" i="5" s="1"/>
  <c r="J2297" i="5" s="1"/>
  <c r="I2296" i="5"/>
  <c r="H2296" i="5"/>
  <c r="H2295" i="5"/>
  <c r="I2294" i="5"/>
  <c r="J2294" i="5" s="1"/>
  <c r="H2294" i="5"/>
  <c r="H2293" i="5"/>
  <c r="I2293" i="5" s="1"/>
  <c r="J2293" i="5" s="1"/>
  <c r="H2292" i="5"/>
  <c r="I2292" i="5" s="1"/>
  <c r="J2292" i="5" s="1"/>
  <c r="H2291" i="5"/>
  <c r="I2290" i="5"/>
  <c r="H2290" i="5"/>
  <c r="H2289" i="5"/>
  <c r="I2289" i="5" s="1"/>
  <c r="J2289" i="5" s="1"/>
  <c r="H2288" i="5"/>
  <c r="H2287" i="5"/>
  <c r="I2286" i="5"/>
  <c r="J2286" i="5" s="1"/>
  <c r="H2286" i="5"/>
  <c r="H2285" i="5"/>
  <c r="I2285" i="5" s="1"/>
  <c r="I2284" i="5"/>
  <c r="J2284" i="5" s="1"/>
  <c r="H2284" i="5"/>
  <c r="H2283" i="5"/>
  <c r="H2282" i="5"/>
  <c r="H2281" i="5"/>
  <c r="I2281" i="5" s="1"/>
  <c r="J2281" i="5" s="1"/>
  <c r="H2280" i="5"/>
  <c r="I2280" i="5" s="1"/>
  <c r="H2279" i="5"/>
  <c r="H2278" i="5"/>
  <c r="I2278" i="5" s="1"/>
  <c r="J2278" i="5" s="1"/>
  <c r="H2277" i="5"/>
  <c r="I2277" i="5" s="1"/>
  <c r="J2277" i="5" s="1"/>
  <c r="H2276" i="5"/>
  <c r="I2276" i="5" s="1"/>
  <c r="J2276" i="5" s="1"/>
  <c r="H2275" i="5"/>
  <c r="I2274" i="5"/>
  <c r="H2274" i="5"/>
  <c r="H2273" i="5"/>
  <c r="I2273" i="5" s="1"/>
  <c r="H2272" i="5"/>
  <c r="H2271" i="5"/>
  <c r="H2270" i="5"/>
  <c r="I2270" i="5" s="1"/>
  <c r="J2270" i="5" s="1"/>
  <c r="H2269" i="5"/>
  <c r="I2269" i="5" s="1"/>
  <c r="J2269" i="5" s="1"/>
  <c r="H2268" i="5"/>
  <c r="I2268" i="5" s="1"/>
  <c r="J2268" i="5" s="1"/>
  <c r="H2267" i="5"/>
  <c r="I2266" i="5"/>
  <c r="H2266" i="5"/>
  <c r="H2265" i="5"/>
  <c r="I2265" i="5" s="1"/>
  <c r="J2265" i="5" s="1"/>
  <c r="I2264" i="5"/>
  <c r="H2264" i="5"/>
  <c r="H2263" i="5"/>
  <c r="H2262" i="5"/>
  <c r="I2262" i="5" s="1"/>
  <c r="J2262" i="5" s="1"/>
  <c r="H2261" i="5"/>
  <c r="I2261" i="5" s="1"/>
  <c r="J2261" i="5" s="1"/>
  <c r="H2260" i="5"/>
  <c r="I2260" i="5" s="1"/>
  <c r="J2260" i="5" s="1"/>
  <c r="H2259" i="5"/>
  <c r="H2258" i="5"/>
  <c r="H2257" i="5"/>
  <c r="I2256" i="5"/>
  <c r="H2256" i="5"/>
  <c r="H2255" i="5"/>
  <c r="I2254" i="5"/>
  <c r="J2254" i="5" s="1"/>
  <c r="H2254" i="5"/>
  <c r="H2253" i="5"/>
  <c r="I2253" i="5" s="1"/>
  <c r="I2252" i="5"/>
  <c r="J2252" i="5" s="1"/>
  <c r="H2252" i="5"/>
  <c r="H2251" i="5"/>
  <c r="I2250" i="5"/>
  <c r="H2250" i="5"/>
  <c r="H2249" i="5"/>
  <c r="I2249" i="5" s="1"/>
  <c r="J2249" i="5" s="1"/>
  <c r="H2248" i="5"/>
  <c r="I2248" i="5" s="1"/>
  <c r="H2247" i="5"/>
  <c r="I2246" i="5"/>
  <c r="J2246" i="5" s="1"/>
  <c r="H2246" i="5"/>
  <c r="H2245" i="5"/>
  <c r="I2245" i="5" s="1"/>
  <c r="J2245" i="5" s="1"/>
  <c r="I2244" i="5"/>
  <c r="J2244" i="5" s="1"/>
  <c r="H2244" i="5"/>
  <c r="H2243" i="5"/>
  <c r="H2242" i="5"/>
  <c r="H2241" i="5"/>
  <c r="I2241" i="5" s="1"/>
  <c r="J2241" i="5" s="1"/>
  <c r="I2240" i="5"/>
  <c r="H2240" i="5"/>
  <c r="H2239" i="5"/>
  <c r="H2238" i="5"/>
  <c r="I2238" i="5" s="1"/>
  <c r="J2238" i="5" s="1"/>
  <c r="H2237" i="5"/>
  <c r="I2237" i="5" s="1"/>
  <c r="J2237" i="5" s="1"/>
  <c r="H2236" i="5"/>
  <c r="I2236" i="5" s="1"/>
  <c r="J2236" i="5" s="1"/>
  <c r="H2235" i="5"/>
  <c r="H2234" i="5"/>
  <c r="H2233" i="5"/>
  <c r="I2233" i="5" s="1"/>
  <c r="J2233" i="5" s="1"/>
  <c r="H2232" i="5"/>
  <c r="I2232" i="5" s="1"/>
  <c r="H2231" i="5"/>
  <c r="I2230" i="5"/>
  <c r="J2230" i="5" s="1"/>
  <c r="H2230" i="5"/>
  <c r="H2229" i="5"/>
  <c r="I2229" i="5" s="1"/>
  <c r="J2229" i="5" s="1"/>
  <c r="H2228" i="5"/>
  <c r="I2228" i="5" s="1"/>
  <c r="J2228" i="5" s="1"/>
  <c r="H2227" i="5"/>
  <c r="I2226" i="5"/>
  <c r="H2226" i="5"/>
  <c r="H2225" i="5"/>
  <c r="I2225" i="5" s="1"/>
  <c r="J2225" i="5" s="1"/>
  <c r="I2224" i="5"/>
  <c r="H2224" i="5"/>
  <c r="H2223" i="5"/>
  <c r="I2222" i="5"/>
  <c r="J2222" i="5" s="1"/>
  <c r="H2222" i="5"/>
  <c r="H2221" i="5"/>
  <c r="I2221" i="5" s="1"/>
  <c r="I2220" i="5"/>
  <c r="J2220" i="5" s="1"/>
  <c r="H2220" i="5"/>
  <c r="H2219" i="5"/>
  <c r="H2218" i="5"/>
  <c r="H2217" i="5"/>
  <c r="I2217" i="5" s="1"/>
  <c r="J2217" i="5" s="1"/>
  <c r="H2216" i="5"/>
  <c r="I2216" i="5" s="1"/>
  <c r="H2215" i="5"/>
  <c r="H2214" i="5"/>
  <c r="I2214" i="5" s="1"/>
  <c r="J2214" i="5" s="1"/>
  <c r="H2213" i="5"/>
  <c r="I2213" i="5" s="1"/>
  <c r="J2213" i="5" s="1"/>
  <c r="H2212" i="5"/>
  <c r="I2212" i="5" s="1"/>
  <c r="J2212" i="5" s="1"/>
  <c r="H2211" i="5"/>
  <c r="I2210" i="5"/>
  <c r="H2210" i="5"/>
  <c r="H2209" i="5"/>
  <c r="I2209" i="5" s="1"/>
  <c r="H2208" i="5"/>
  <c r="H2207" i="5"/>
  <c r="I2207" i="5" s="1"/>
  <c r="J2207" i="5" s="1"/>
  <c r="I2206" i="5"/>
  <c r="J2206" i="5" s="1"/>
  <c r="H2206" i="5"/>
  <c r="H2205" i="5"/>
  <c r="I2205" i="5" s="1"/>
  <c r="H2204" i="5"/>
  <c r="I2204" i="5" s="1"/>
  <c r="J2204" i="5" s="1"/>
  <c r="H2203" i="5"/>
  <c r="I2203" i="5" s="1"/>
  <c r="J2203" i="5" s="1"/>
  <c r="I2202" i="5"/>
  <c r="H2202" i="5"/>
  <c r="H2201" i="5"/>
  <c r="I2201" i="5" s="1"/>
  <c r="H2200" i="5"/>
  <c r="H2199" i="5"/>
  <c r="I2199" i="5" s="1"/>
  <c r="J2199" i="5" s="1"/>
  <c r="I2198" i="5"/>
  <c r="J2198" i="5" s="1"/>
  <c r="H2198" i="5"/>
  <c r="H2197" i="5"/>
  <c r="I2197" i="5" s="1"/>
  <c r="H2196" i="5"/>
  <c r="I2196" i="5" s="1"/>
  <c r="J2196" i="5" s="1"/>
  <c r="H2195" i="5"/>
  <c r="I2195" i="5" s="1"/>
  <c r="J2195" i="5" s="1"/>
  <c r="I2194" i="5"/>
  <c r="H2194" i="5"/>
  <c r="H2193" i="5"/>
  <c r="I2193" i="5" s="1"/>
  <c r="H2192" i="5"/>
  <c r="H2191" i="5"/>
  <c r="I2191" i="5" s="1"/>
  <c r="J2191" i="5" s="1"/>
  <c r="I2190" i="5"/>
  <c r="J2190" i="5" s="1"/>
  <c r="H2190" i="5"/>
  <c r="H2189" i="5"/>
  <c r="I2189" i="5" s="1"/>
  <c r="H2188" i="5"/>
  <c r="I2188" i="5" s="1"/>
  <c r="J2188" i="5" s="1"/>
  <c r="J2187" i="5"/>
  <c r="H2187" i="5"/>
  <c r="I2187" i="5" s="1"/>
  <c r="I2186" i="5"/>
  <c r="H2186" i="5"/>
  <c r="H2185" i="5"/>
  <c r="I2185" i="5" s="1"/>
  <c r="H2184" i="5"/>
  <c r="H2183" i="5"/>
  <c r="I2183" i="5" s="1"/>
  <c r="J2183" i="5" s="1"/>
  <c r="I2182" i="5"/>
  <c r="J2182" i="5" s="1"/>
  <c r="H2182" i="5"/>
  <c r="H2181" i="5"/>
  <c r="I2181" i="5" s="1"/>
  <c r="H2180" i="5"/>
  <c r="I2180" i="5" s="1"/>
  <c r="J2180" i="5" s="1"/>
  <c r="H2179" i="5"/>
  <c r="I2179" i="5" s="1"/>
  <c r="J2179" i="5" s="1"/>
  <c r="I2178" i="5"/>
  <c r="H2178" i="5"/>
  <c r="H2177" i="5"/>
  <c r="I2177" i="5" s="1"/>
  <c r="H2176" i="5"/>
  <c r="H2175" i="5"/>
  <c r="I2175" i="5" s="1"/>
  <c r="J2175" i="5" s="1"/>
  <c r="I2174" i="5"/>
  <c r="J2174" i="5" s="1"/>
  <c r="H2174" i="5"/>
  <c r="H2173" i="5"/>
  <c r="I2173" i="5" s="1"/>
  <c r="H2172" i="5"/>
  <c r="I2172" i="5" s="1"/>
  <c r="J2172" i="5" s="1"/>
  <c r="J2171" i="5"/>
  <c r="H2171" i="5"/>
  <c r="I2171" i="5" s="1"/>
  <c r="I2170" i="5"/>
  <c r="H2170" i="5"/>
  <c r="H2169" i="5"/>
  <c r="I2169" i="5" s="1"/>
  <c r="H2168" i="5"/>
  <c r="H2167" i="5"/>
  <c r="I2167" i="5" s="1"/>
  <c r="J2167" i="5" s="1"/>
  <c r="I2166" i="5"/>
  <c r="J2166" i="5" s="1"/>
  <c r="H2166" i="5"/>
  <c r="H2165" i="5"/>
  <c r="I2165" i="5" s="1"/>
  <c r="H2164" i="5"/>
  <c r="I2164" i="5" s="1"/>
  <c r="J2164" i="5" s="1"/>
  <c r="H2163" i="5"/>
  <c r="I2163" i="5" s="1"/>
  <c r="J2163" i="5" s="1"/>
  <c r="I2162" i="5"/>
  <c r="H2162" i="5"/>
  <c r="H2161" i="5"/>
  <c r="I2161" i="5" s="1"/>
  <c r="H2160" i="5"/>
  <c r="H2159" i="5"/>
  <c r="I2159" i="5" s="1"/>
  <c r="J2159" i="5" s="1"/>
  <c r="I2158" i="5"/>
  <c r="J2158" i="5" s="1"/>
  <c r="H2158" i="5"/>
  <c r="H2157" i="5"/>
  <c r="I2157" i="5" s="1"/>
  <c r="H2156" i="5"/>
  <c r="I2156" i="5" s="1"/>
  <c r="J2156" i="5" s="1"/>
  <c r="H2155" i="5"/>
  <c r="I2155" i="5" s="1"/>
  <c r="J2155" i="5" s="1"/>
  <c r="I2154" i="5"/>
  <c r="H2154" i="5"/>
  <c r="H2153" i="5"/>
  <c r="I2153" i="5" s="1"/>
  <c r="H2152" i="5"/>
  <c r="H2151" i="5"/>
  <c r="I2151" i="5" s="1"/>
  <c r="J2151" i="5" s="1"/>
  <c r="I2150" i="5"/>
  <c r="J2150" i="5" s="1"/>
  <c r="H2150" i="5"/>
  <c r="H2149" i="5"/>
  <c r="I2149" i="5" s="1"/>
  <c r="H2148" i="5"/>
  <c r="I2148" i="5" s="1"/>
  <c r="J2148" i="5" s="1"/>
  <c r="H2147" i="5"/>
  <c r="I2147" i="5" s="1"/>
  <c r="J2147" i="5" s="1"/>
  <c r="I2146" i="5"/>
  <c r="H2146" i="5"/>
  <c r="H2145" i="5"/>
  <c r="I2145" i="5" s="1"/>
  <c r="H2144" i="5"/>
  <c r="H2143" i="5"/>
  <c r="I2143" i="5" s="1"/>
  <c r="J2143" i="5" s="1"/>
  <c r="I2142" i="5"/>
  <c r="J2142" i="5" s="1"/>
  <c r="H2142" i="5"/>
  <c r="H2141" i="5"/>
  <c r="I2141" i="5" s="1"/>
  <c r="H2140" i="5"/>
  <c r="I2140" i="5" s="1"/>
  <c r="J2140" i="5" s="1"/>
  <c r="J2139" i="5"/>
  <c r="H2139" i="5"/>
  <c r="I2139" i="5" s="1"/>
  <c r="I2138" i="5"/>
  <c r="H2138" i="5"/>
  <c r="H2137" i="5"/>
  <c r="I2137" i="5" s="1"/>
  <c r="H2136" i="5"/>
  <c r="H2135" i="5"/>
  <c r="I2135" i="5" s="1"/>
  <c r="J2135" i="5" s="1"/>
  <c r="I2134" i="5"/>
  <c r="J2134" i="5" s="1"/>
  <c r="H2134" i="5"/>
  <c r="H2133" i="5"/>
  <c r="I2133" i="5" s="1"/>
  <c r="H2132" i="5"/>
  <c r="I2132" i="5" s="1"/>
  <c r="J2132" i="5" s="1"/>
  <c r="H2131" i="5"/>
  <c r="I2131" i="5" s="1"/>
  <c r="J2131" i="5" s="1"/>
  <c r="I2130" i="5"/>
  <c r="H2130" i="5"/>
  <c r="H2129" i="5"/>
  <c r="I2129" i="5" s="1"/>
  <c r="H2128" i="5"/>
  <c r="H2127" i="5"/>
  <c r="I2127" i="5" s="1"/>
  <c r="J2127" i="5" s="1"/>
  <c r="I2126" i="5"/>
  <c r="J2126" i="5" s="1"/>
  <c r="H2126" i="5"/>
  <c r="H2125" i="5"/>
  <c r="I2125" i="5" s="1"/>
  <c r="H2124" i="5"/>
  <c r="I2124" i="5" s="1"/>
  <c r="J2124" i="5" s="1"/>
  <c r="J2123" i="5"/>
  <c r="H2123" i="5"/>
  <c r="I2123" i="5" s="1"/>
  <c r="I2122" i="5"/>
  <c r="H2122" i="5"/>
  <c r="H2121" i="5"/>
  <c r="I2121" i="5" s="1"/>
  <c r="H2120" i="5"/>
  <c r="H2119" i="5"/>
  <c r="I2119" i="5" s="1"/>
  <c r="J2119" i="5" s="1"/>
  <c r="I2118" i="5"/>
  <c r="J2118" i="5" s="1"/>
  <c r="H2118" i="5"/>
  <c r="H2117" i="5"/>
  <c r="I2117" i="5" s="1"/>
  <c r="H2116" i="5"/>
  <c r="I2116" i="5" s="1"/>
  <c r="J2116" i="5" s="1"/>
  <c r="H2115" i="5"/>
  <c r="I2115" i="5" s="1"/>
  <c r="J2115" i="5" s="1"/>
  <c r="I2114" i="5"/>
  <c r="H2114" i="5"/>
  <c r="H2113" i="5"/>
  <c r="I2113" i="5" s="1"/>
  <c r="H2112" i="5"/>
  <c r="H2111" i="5"/>
  <c r="I2111" i="5" s="1"/>
  <c r="J2111" i="5" s="1"/>
  <c r="I2110" i="5"/>
  <c r="J2110" i="5" s="1"/>
  <c r="H2110" i="5"/>
  <c r="H2109" i="5"/>
  <c r="I2109" i="5" s="1"/>
  <c r="H2108" i="5"/>
  <c r="I2108" i="5" s="1"/>
  <c r="J2108" i="5" s="1"/>
  <c r="H2107" i="5"/>
  <c r="I2107" i="5" s="1"/>
  <c r="J2107" i="5" s="1"/>
  <c r="I2106" i="5"/>
  <c r="H2106" i="5"/>
  <c r="H2105" i="5"/>
  <c r="I2105" i="5" s="1"/>
  <c r="H2104" i="5"/>
  <c r="H2103" i="5"/>
  <c r="I2103" i="5" s="1"/>
  <c r="J2103" i="5" s="1"/>
  <c r="I2102" i="5"/>
  <c r="J2102" i="5" s="1"/>
  <c r="H2102" i="5"/>
  <c r="H2101" i="5"/>
  <c r="I2101" i="5" s="1"/>
  <c r="H2100" i="5"/>
  <c r="I2100" i="5" s="1"/>
  <c r="J2100" i="5" s="1"/>
  <c r="H2099" i="5"/>
  <c r="I2099" i="5" s="1"/>
  <c r="J2099" i="5" s="1"/>
  <c r="I2098" i="5"/>
  <c r="H2098" i="5"/>
  <c r="H2097" i="5"/>
  <c r="I2097" i="5" s="1"/>
  <c r="H2096" i="5"/>
  <c r="H2095" i="5"/>
  <c r="I2095" i="5" s="1"/>
  <c r="J2095" i="5" s="1"/>
  <c r="I2094" i="5"/>
  <c r="J2094" i="5" s="1"/>
  <c r="H2094" i="5"/>
  <c r="H2093" i="5"/>
  <c r="I2093" i="5" s="1"/>
  <c r="H2092" i="5"/>
  <c r="I2092" i="5" s="1"/>
  <c r="J2092" i="5" s="1"/>
  <c r="H2091" i="5"/>
  <c r="I2091" i="5" s="1"/>
  <c r="J2091" i="5" s="1"/>
  <c r="I2090" i="5"/>
  <c r="H2090" i="5"/>
  <c r="H2089" i="5"/>
  <c r="I2089" i="5" s="1"/>
  <c r="H2088" i="5"/>
  <c r="H2087" i="5"/>
  <c r="I2087" i="5" s="1"/>
  <c r="J2087" i="5" s="1"/>
  <c r="I2086" i="5"/>
  <c r="J2086" i="5" s="1"/>
  <c r="H2086" i="5"/>
  <c r="H2085" i="5"/>
  <c r="I2085" i="5" s="1"/>
  <c r="H2084" i="5"/>
  <c r="I2084" i="5" s="1"/>
  <c r="J2084" i="5" s="1"/>
  <c r="H2083" i="5"/>
  <c r="I2083" i="5" s="1"/>
  <c r="J2083" i="5" s="1"/>
  <c r="I2082" i="5"/>
  <c r="H2082" i="5"/>
  <c r="H2081" i="5"/>
  <c r="I2081" i="5" s="1"/>
  <c r="H2080" i="5"/>
  <c r="H2079" i="5"/>
  <c r="I2079" i="5" s="1"/>
  <c r="J2079" i="5" s="1"/>
  <c r="I2078" i="5"/>
  <c r="J2078" i="5" s="1"/>
  <c r="H2078" i="5"/>
  <c r="H2077" i="5"/>
  <c r="I2077" i="5" s="1"/>
  <c r="H2076" i="5"/>
  <c r="I2076" i="5" s="1"/>
  <c r="J2076" i="5" s="1"/>
  <c r="H2075" i="5"/>
  <c r="I2075" i="5" s="1"/>
  <c r="J2075" i="5" s="1"/>
  <c r="I2074" i="5"/>
  <c r="H2074" i="5"/>
  <c r="H2073" i="5"/>
  <c r="I2073" i="5" s="1"/>
  <c r="H2072" i="5"/>
  <c r="H2071" i="5"/>
  <c r="I2071" i="5" s="1"/>
  <c r="J2071" i="5" s="1"/>
  <c r="I2070" i="5"/>
  <c r="J2070" i="5" s="1"/>
  <c r="H2070" i="5"/>
  <c r="H2069" i="5"/>
  <c r="I2069" i="5" s="1"/>
  <c r="H2068" i="5"/>
  <c r="I2068" i="5" s="1"/>
  <c r="J2068" i="5" s="1"/>
  <c r="H2067" i="5"/>
  <c r="I2067" i="5" s="1"/>
  <c r="J2067" i="5" s="1"/>
  <c r="I2066" i="5"/>
  <c r="H2066" i="5"/>
  <c r="H2065" i="5"/>
  <c r="I2065" i="5" s="1"/>
  <c r="H2064" i="5"/>
  <c r="H2063" i="5"/>
  <c r="I2063" i="5" s="1"/>
  <c r="J2063" i="5" s="1"/>
  <c r="I2062" i="5"/>
  <c r="J2062" i="5" s="1"/>
  <c r="H2062" i="5"/>
  <c r="H2061" i="5"/>
  <c r="I2061" i="5" s="1"/>
  <c r="H2060" i="5"/>
  <c r="I2060" i="5" s="1"/>
  <c r="J2060" i="5" s="1"/>
  <c r="J2059" i="5"/>
  <c r="H2059" i="5"/>
  <c r="I2059" i="5" s="1"/>
  <c r="I2058" i="5"/>
  <c r="H2058" i="5"/>
  <c r="H2057" i="5"/>
  <c r="I2057" i="5" s="1"/>
  <c r="H2056" i="5"/>
  <c r="H2055" i="5"/>
  <c r="I2055" i="5" s="1"/>
  <c r="J2055" i="5" s="1"/>
  <c r="I2054" i="5"/>
  <c r="J2054" i="5" s="1"/>
  <c r="H2054" i="5"/>
  <c r="H2053" i="5"/>
  <c r="I2053" i="5" s="1"/>
  <c r="H2052" i="5"/>
  <c r="I2052" i="5" s="1"/>
  <c r="J2052" i="5" s="1"/>
  <c r="H2051" i="5"/>
  <c r="I2051" i="5" s="1"/>
  <c r="J2051" i="5" s="1"/>
  <c r="I2050" i="5"/>
  <c r="H2050" i="5"/>
  <c r="H2049" i="5"/>
  <c r="I2049" i="5" s="1"/>
  <c r="H2048" i="5"/>
  <c r="H2047" i="5"/>
  <c r="I2047" i="5" s="1"/>
  <c r="J2047" i="5" s="1"/>
  <c r="I2046" i="5"/>
  <c r="J2046" i="5" s="1"/>
  <c r="H2046" i="5"/>
  <c r="H2045" i="5"/>
  <c r="I2045" i="5" s="1"/>
  <c r="H2044" i="5"/>
  <c r="I2044" i="5" s="1"/>
  <c r="J2044" i="5" s="1"/>
  <c r="H2043" i="5"/>
  <c r="I2043" i="5" s="1"/>
  <c r="J2043" i="5" s="1"/>
  <c r="I2042" i="5"/>
  <c r="H2042" i="5"/>
  <c r="H2041" i="5"/>
  <c r="I2041" i="5" s="1"/>
  <c r="H2040" i="5"/>
  <c r="H2039" i="5"/>
  <c r="I2039" i="5" s="1"/>
  <c r="J2039" i="5" s="1"/>
  <c r="I2038" i="5"/>
  <c r="J2038" i="5" s="1"/>
  <c r="H2038" i="5"/>
  <c r="H2037" i="5"/>
  <c r="I2037" i="5" s="1"/>
  <c r="H2036" i="5"/>
  <c r="I2036" i="5" s="1"/>
  <c r="J2036" i="5" s="1"/>
  <c r="H2035" i="5"/>
  <c r="I2035" i="5" s="1"/>
  <c r="J2035" i="5" s="1"/>
  <c r="I2034" i="5"/>
  <c r="H2034" i="5"/>
  <c r="H2033" i="5"/>
  <c r="I2033" i="5" s="1"/>
  <c r="H2032" i="5"/>
  <c r="H2031" i="5"/>
  <c r="I2031" i="5" s="1"/>
  <c r="J2031" i="5" s="1"/>
  <c r="I2030" i="5"/>
  <c r="J2030" i="5" s="1"/>
  <c r="H2030" i="5"/>
  <c r="H2029" i="5"/>
  <c r="I2029" i="5" s="1"/>
  <c r="H2028" i="5"/>
  <c r="I2028" i="5" s="1"/>
  <c r="J2028" i="5" s="1"/>
  <c r="H2027" i="5"/>
  <c r="I2027" i="5" s="1"/>
  <c r="J2027" i="5" s="1"/>
  <c r="I2026" i="5"/>
  <c r="H2026" i="5"/>
  <c r="H2025" i="5"/>
  <c r="I2025" i="5" s="1"/>
  <c r="H2024" i="5"/>
  <c r="H2023" i="5"/>
  <c r="I2023" i="5" s="1"/>
  <c r="J2023" i="5" s="1"/>
  <c r="I2022" i="5"/>
  <c r="J2022" i="5" s="1"/>
  <c r="H2022" i="5"/>
  <c r="H2021" i="5"/>
  <c r="I2021" i="5" s="1"/>
  <c r="H2020" i="5"/>
  <c r="I2020" i="5" s="1"/>
  <c r="J2020" i="5" s="1"/>
  <c r="H2019" i="5"/>
  <c r="I2019" i="5" s="1"/>
  <c r="J2019" i="5" s="1"/>
  <c r="I2018" i="5"/>
  <c r="H2018" i="5"/>
  <c r="H2017" i="5"/>
  <c r="I2017" i="5" s="1"/>
  <c r="H2016" i="5"/>
  <c r="H2015" i="5"/>
  <c r="I2015" i="5" s="1"/>
  <c r="J2015" i="5" s="1"/>
  <c r="I2014" i="5"/>
  <c r="J2014" i="5" s="1"/>
  <c r="H2014" i="5"/>
  <c r="H2013" i="5"/>
  <c r="I2013" i="5" s="1"/>
  <c r="H2012" i="5"/>
  <c r="I2012" i="5" s="1"/>
  <c r="J2012" i="5" s="1"/>
  <c r="J2011" i="5"/>
  <c r="H2011" i="5"/>
  <c r="I2011" i="5" s="1"/>
  <c r="I2010" i="5"/>
  <c r="H2010" i="5"/>
  <c r="H2009" i="5"/>
  <c r="I2009" i="5" s="1"/>
  <c r="H2008" i="5"/>
  <c r="H2007" i="5"/>
  <c r="I2007" i="5" s="1"/>
  <c r="J2007" i="5" s="1"/>
  <c r="I2006" i="5"/>
  <c r="J2006" i="5" s="1"/>
  <c r="H2006" i="5"/>
  <c r="H2005" i="5"/>
  <c r="I2005" i="5" s="1"/>
  <c r="H2004" i="5"/>
  <c r="I2004" i="5" s="1"/>
  <c r="J2004" i="5" s="1"/>
  <c r="H2003" i="5"/>
  <c r="I2003" i="5" s="1"/>
  <c r="J2003" i="5" s="1"/>
  <c r="I2002" i="5"/>
  <c r="H2002" i="5"/>
  <c r="H2001" i="5"/>
  <c r="I2001" i="5" s="1"/>
  <c r="H2000" i="5"/>
  <c r="H1999" i="5"/>
  <c r="I1999" i="5" s="1"/>
  <c r="J1999" i="5" s="1"/>
  <c r="I1998" i="5"/>
  <c r="J1998" i="5" s="1"/>
  <c r="H1998" i="5"/>
  <c r="H1997" i="5"/>
  <c r="I1997" i="5" s="1"/>
  <c r="H1996" i="5"/>
  <c r="I1996" i="5" s="1"/>
  <c r="J1996" i="5" s="1"/>
  <c r="H1995" i="5"/>
  <c r="I1995" i="5" s="1"/>
  <c r="J1995" i="5" s="1"/>
  <c r="I1994" i="5"/>
  <c r="H1994" i="5"/>
  <c r="H1993" i="5"/>
  <c r="I1993" i="5" s="1"/>
  <c r="H1992" i="5"/>
  <c r="H1991" i="5"/>
  <c r="I1991" i="5" s="1"/>
  <c r="J1991" i="5" s="1"/>
  <c r="I1990" i="5"/>
  <c r="J1990" i="5" s="1"/>
  <c r="H1990" i="5"/>
  <c r="H1989" i="5"/>
  <c r="I1989" i="5" s="1"/>
  <c r="H1988" i="5"/>
  <c r="I1988" i="5" s="1"/>
  <c r="J1988" i="5" s="1"/>
  <c r="H1987" i="5"/>
  <c r="I1987" i="5" s="1"/>
  <c r="J1987" i="5" s="1"/>
  <c r="I1986" i="5"/>
  <c r="H1986" i="5"/>
  <c r="H1985" i="5"/>
  <c r="I1985" i="5" s="1"/>
  <c r="H1984" i="5"/>
  <c r="H1983" i="5"/>
  <c r="I1983" i="5" s="1"/>
  <c r="J1983" i="5" s="1"/>
  <c r="I1982" i="5"/>
  <c r="J1982" i="5" s="1"/>
  <c r="H1982" i="5"/>
  <c r="H1981" i="5"/>
  <c r="I1981" i="5" s="1"/>
  <c r="H1980" i="5"/>
  <c r="I1980" i="5" s="1"/>
  <c r="J1980" i="5" s="1"/>
  <c r="J1979" i="5"/>
  <c r="H1979" i="5"/>
  <c r="I1979" i="5" s="1"/>
  <c r="I1978" i="5"/>
  <c r="H1978" i="5"/>
  <c r="H1977" i="5"/>
  <c r="I1977" i="5" s="1"/>
  <c r="H1976" i="5"/>
  <c r="H1975" i="5"/>
  <c r="I1975" i="5" s="1"/>
  <c r="J1975" i="5" s="1"/>
  <c r="I1974" i="5"/>
  <c r="J1974" i="5" s="1"/>
  <c r="H1974" i="5"/>
  <c r="H1973" i="5"/>
  <c r="I1973" i="5" s="1"/>
  <c r="H1972" i="5"/>
  <c r="I1972" i="5" s="1"/>
  <c r="J1972" i="5" s="1"/>
  <c r="H1971" i="5"/>
  <c r="I1971" i="5" s="1"/>
  <c r="J1971" i="5" s="1"/>
  <c r="I1970" i="5"/>
  <c r="H1970" i="5"/>
  <c r="H1969" i="5"/>
  <c r="I1969" i="5" s="1"/>
  <c r="H1968" i="5"/>
  <c r="H1967" i="5"/>
  <c r="I1967" i="5" s="1"/>
  <c r="J1967" i="5" s="1"/>
  <c r="I1966" i="5"/>
  <c r="J1966" i="5" s="1"/>
  <c r="H1966" i="5"/>
  <c r="H1965" i="5"/>
  <c r="I1965" i="5" s="1"/>
  <c r="H1964" i="5"/>
  <c r="I1964" i="5" s="1"/>
  <c r="J1964" i="5" s="1"/>
  <c r="H1963" i="5"/>
  <c r="I1963" i="5" s="1"/>
  <c r="J1963" i="5" s="1"/>
  <c r="I1962" i="5"/>
  <c r="H1962" i="5"/>
  <c r="H1961" i="5"/>
  <c r="I1961" i="5" s="1"/>
  <c r="H1960" i="5"/>
  <c r="H1959" i="5"/>
  <c r="I1959" i="5" s="1"/>
  <c r="J1959" i="5" s="1"/>
  <c r="I1958" i="5"/>
  <c r="J1958" i="5" s="1"/>
  <c r="H1958" i="5"/>
  <c r="H1957" i="5"/>
  <c r="I1957" i="5" s="1"/>
  <c r="H1956" i="5"/>
  <c r="I1956" i="5" s="1"/>
  <c r="J1956" i="5" s="1"/>
  <c r="H1955" i="5"/>
  <c r="I1955" i="5" s="1"/>
  <c r="J1955" i="5" s="1"/>
  <c r="I1954" i="5"/>
  <c r="H1954" i="5"/>
  <c r="H1953" i="5"/>
  <c r="I1953" i="5" s="1"/>
  <c r="H1952" i="5"/>
  <c r="H1951" i="5"/>
  <c r="I1951" i="5" s="1"/>
  <c r="J1951" i="5" s="1"/>
  <c r="I1950" i="5"/>
  <c r="J1950" i="5" s="1"/>
  <c r="H1950" i="5"/>
  <c r="H1949" i="5"/>
  <c r="I1949" i="5" s="1"/>
  <c r="H1948" i="5"/>
  <c r="I1948" i="5" s="1"/>
  <c r="J1948" i="5" s="1"/>
  <c r="H1947" i="5"/>
  <c r="I1947" i="5" s="1"/>
  <c r="J1947" i="5" s="1"/>
  <c r="I1946" i="5"/>
  <c r="H1946" i="5"/>
  <c r="H1945" i="5"/>
  <c r="I1945" i="5" s="1"/>
  <c r="H1944" i="5"/>
  <c r="H1943" i="5"/>
  <c r="I1942" i="5"/>
  <c r="J1942" i="5" s="1"/>
  <c r="H1942" i="5"/>
  <c r="H1941" i="5"/>
  <c r="I1941" i="5" s="1"/>
  <c r="I1940" i="5"/>
  <c r="H1940" i="5"/>
  <c r="H1939" i="5"/>
  <c r="I1939" i="5" s="1"/>
  <c r="I1938" i="5"/>
  <c r="H1938" i="5"/>
  <c r="H1937" i="5"/>
  <c r="H1936" i="5"/>
  <c r="I1936" i="5" s="1"/>
  <c r="H1935" i="5"/>
  <c r="I1935" i="5" s="1"/>
  <c r="J1935" i="5" s="1"/>
  <c r="H1934" i="5"/>
  <c r="I1934" i="5" s="1"/>
  <c r="J1934" i="5" s="1"/>
  <c r="H1933" i="5"/>
  <c r="I1933" i="5" s="1"/>
  <c r="J1933" i="5" s="1"/>
  <c r="I1932" i="5"/>
  <c r="J1932" i="5" s="1"/>
  <c r="H1932" i="5"/>
  <c r="H1931" i="5"/>
  <c r="I1931" i="5" s="1"/>
  <c r="J1931" i="5" s="1"/>
  <c r="H1930" i="5"/>
  <c r="H1929" i="5"/>
  <c r="I1929" i="5" s="1"/>
  <c r="J1929" i="5" s="1"/>
  <c r="I1928" i="5"/>
  <c r="H1928" i="5"/>
  <c r="H1927" i="5"/>
  <c r="I1926" i="5"/>
  <c r="J1926" i="5" s="1"/>
  <c r="H1926" i="5"/>
  <c r="H1925" i="5"/>
  <c r="I1925" i="5" s="1"/>
  <c r="I1924" i="5"/>
  <c r="J1924" i="5" s="1"/>
  <c r="H1924" i="5"/>
  <c r="H1923" i="5"/>
  <c r="I1922" i="5"/>
  <c r="H1922" i="5"/>
  <c r="H1921" i="5"/>
  <c r="I1921" i="5" s="1"/>
  <c r="J1921" i="5" s="1"/>
  <c r="H1920" i="5"/>
  <c r="I1919" i="5"/>
  <c r="J1919" i="5" s="1"/>
  <c r="H1919" i="5"/>
  <c r="H1918" i="5"/>
  <c r="H1917" i="5"/>
  <c r="H1916" i="5"/>
  <c r="H1915" i="5"/>
  <c r="I1915" i="5" s="1"/>
  <c r="H1914" i="5"/>
  <c r="H1913" i="5"/>
  <c r="H1912" i="5"/>
  <c r="H1911" i="5"/>
  <c r="H1910" i="5"/>
  <c r="I1909" i="5"/>
  <c r="J1909" i="5" s="1"/>
  <c r="H1909" i="5"/>
  <c r="I1908" i="5"/>
  <c r="J1908" i="5" s="1"/>
  <c r="H1908" i="5"/>
  <c r="H1907" i="5"/>
  <c r="I1907" i="5" s="1"/>
  <c r="I1906" i="5"/>
  <c r="J1906" i="5" s="1"/>
  <c r="H1906" i="5"/>
  <c r="H1905" i="5"/>
  <c r="I1905" i="5" s="1"/>
  <c r="J1905" i="5" s="1"/>
  <c r="H1904" i="5"/>
  <c r="I1903" i="5"/>
  <c r="J1903" i="5" s="1"/>
  <c r="H1903" i="5"/>
  <c r="H1902" i="5"/>
  <c r="I1902" i="5" s="1"/>
  <c r="J1902" i="5" s="1"/>
  <c r="H1901" i="5"/>
  <c r="H1900" i="5"/>
  <c r="H1899" i="5"/>
  <c r="I1899" i="5" s="1"/>
  <c r="J1899" i="5" s="1"/>
  <c r="I1898" i="5"/>
  <c r="H1898" i="5"/>
  <c r="H1897" i="5"/>
  <c r="H1896" i="5"/>
  <c r="I1896" i="5" s="1"/>
  <c r="I1895" i="5"/>
  <c r="H1895" i="5"/>
  <c r="J1894" i="5"/>
  <c r="I1894" i="5"/>
  <c r="H1894" i="5"/>
  <c r="H1893" i="5"/>
  <c r="H1892" i="5"/>
  <c r="I1892" i="5" s="1"/>
  <c r="J1892" i="5" s="1"/>
  <c r="H1891" i="5"/>
  <c r="I1891" i="5" s="1"/>
  <c r="I1890" i="5"/>
  <c r="J1890" i="5" s="1"/>
  <c r="H1890" i="5"/>
  <c r="H1889" i="5"/>
  <c r="I1889" i="5" s="1"/>
  <c r="J1889" i="5" s="1"/>
  <c r="H1888" i="5"/>
  <c r="I1887" i="5"/>
  <c r="J1887" i="5" s="1"/>
  <c r="H1887" i="5"/>
  <c r="I1886" i="5"/>
  <c r="J1886" i="5" s="1"/>
  <c r="H1886" i="5"/>
  <c r="H1885" i="5"/>
  <c r="H1884" i="5"/>
  <c r="H1883" i="5"/>
  <c r="I1883" i="5" s="1"/>
  <c r="H1882" i="5"/>
  <c r="H1881" i="5"/>
  <c r="H1880" i="5"/>
  <c r="H1879" i="5"/>
  <c r="I1878" i="5"/>
  <c r="J1878" i="5" s="1"/>
  <c r="H1878" i="5"/>
  <c r="H1877" i="5"/>
  <c r="I1877" i="5" s="1"/>
  <c r="J1877" i="5" s="1"/>
  <c r="I1876" i="5"/>
  <c r="J1876" i="5" s="1"/>
  <c r="H1876" i="5"/>
  <c r="H1875" i="5"/>
  <c r="I1875" i="5" s="1"/>
  <c r="H1874" i="5"/>
  <c r="I1874" i="5" s="1"/>
  <c r="J1874" i="5" s="1"/>
  <c r="H1873" i="5"/>
  <c r="I1873" i="5" s="1"/>
  <c r="J1873" i="5" s="1"/>
  <c r="H1872" i="5"/>
  <c r="I1871" i="5"/>
  <c r="J1871" i="5" s="1"/>
  <c r="H1871" i="5"/>
  <c r="I1870" i="5"/>
  <c r="J1870" i="5" s="1"/>
  <c r="H1870" i="5"/>
  <c r="I1869" i="5"/>
  <c r="H1869" i="5"/>
  <c r="H1868" i="5"/>
  <c r="J1867" i="5"/>
  <c r="H1867" i="5"/>
  <c r="I1867" i="5" s="1"/>
  <c r="I1866" i="5"/>
  <c r="H1866" i="5"/>
  <c r="H1865" i="5"/>
  <c r="I1864" i="5"/>
  <c r="H1864" i="5"/>
  <c r="H1863" i="5"/>
  <c r="I1863" i="5" s="1"/>
  <c r="J1862" i="5"/>
  <c r="I1862" i="5"/>
  <c r="H1862" i="5"/>
  <c r="I1861" i="5"/>
  <c r="J1861" i="5" s="1"/>
  <c r="H1861" i="5"/>
  <c r="H1860" i="5"/>
  <c r="I1860" i="5" s="1"/>
  <c r="J1860" i="5" s="1"/>
  <c r="H1859" i="5"/>
  <c r="I1859" i="5" s="1"/>
  <c r="I1858" i="5"/>
  <c r="J1858" i="5" s="1"/>
  <c r="H1858" i="5"/>
  <c r="H1857" i="5"/>
  <c r="I1857" i="5" s="1"/>
  <c r="J1857" i="5" s="1"/>
  <c r="H1856" i="5"/>
  <c r="I1855" i="5"/>
  <c r="H1855" i="5"/>
  <c r="J1854" i="5"/>
  <c r="I1854" i="5"/>
  <c r="H1854" i="5"/>
  <c r="H1853" i="5"/>
  <c r="H1852" i="5"/>
  <c r="H1851" i="5"/>
  <c r="I1851" i="5" s="1"/>
  <c r="H1850" i="5"/>
  <c r="H1849" i="5"/>
  <c r="H1848" i="5"/>
  <c r="H1847" i="5"/>
  <c r="H1846" i="5"/>
  <c r="H1845" i="5"/>
  <c r="I1845" i="5" s="1"/>
  <c r="J1845" i="5" s="1"/>
  <c r="I1844" i="5"/>
  <c r="J1844" i="5" s="1"/>
  <c r="H1844" i="5"/>
  <c r="H1843" i="5"/>
  <c r="I1843" i="5" s="1"/>
  <c r="H1842" i="5"/>
  <c r="I1842" i="5" s="1"/>
  <c r="J1842" i="5" s="1"/>
  <c r="I1841" i="5"/>
  <c r="J1841" i="5" s="1"/>
  <c r="H1841" i="5"/>
  <c r="H1840" i="5"/>
  <c r="I1839" i="5"/>
  <c r="J1839" i="5" s="1"/>
  <c r="H1839" i="5"/>
  <c r="I1838" i="5"/>
  <c r="J1838" i="5" s="1"/>
  <c r="H1838" i="5"/>
  <c r="H1837" i="5"/>
  <c r="H1836" i="5"/>
  <c r="H1835" i="5"/>
  <c r="I1835" i="5" s="1"/>
  <c r="J1835" i="5" s="1"/>
  <c r="I1834" i="5"/>
  <c r="H1834" i="5"/>
  <c r="H1833" i="5"/>
  <c r="H1832" i="5"/>
  <c r="I1832" i="5" s="1"/>
  <c r="H1831" i="5"/>
  <c r="I1830" i="5"/>
  <c r="J1830" i="5" s="1"/>
  <c r="H1830" i="5"/>
  <c r="H1829" i="5"/>
  <c r="H1828" i="5"/>
  <c r="I1828" i="5" s="1"/>
  <c r="J1828" i="5" s="1"/>
  <c r="H1827" i="5"/>
  <c r="I1827" i="5" s="1"/>
  <c r="I1826" i="5"/>
  <c r="J1826" i="5" s="1"/>
  <c r="H1826" i="5"/>
  <c r="H1825" i="5"/>
  <c r="I1825" i="5" s="1"/>
  <c r="J1825" i="5" s="1"/>
  <c r="H1824" i="5"/>
  <c r="H1823" i="5"/>
  <c r="I1822" i="5"/>
  <c r="J1822" i="5" s="1"/>
  <c r="H1822" i="5"/>
  <c r="H1821" i="5"/>
  <c r="H1820" i="5"/>
  <c r="H1819" i="5"/>
  <c r="I1819" i="5" s="1"/>
  <c r="H1818" i="5"/>
  <c r="H1817" i="5"/>
  <c r="H1816" i="5"/>
  <c r="H1815" i="5"/>
  <c r="H1814" i="5"/>
  <c r="I1814" i="5" s="1"/>
  <c r="J1814" i="5" s="1"/>
  <c r="I1813" i="5"/>
  <c r="J1813" i="5" s="1"/>
  <c r="H1813" i="5"/>
  <c r="I1812" i="5"/>
  <c r="J1812" i="5" s="1"/>
  <c r="H1812" i="5"/>
  <c r="H1811" i="5"/>
  <c r="I1811" i="5" s="1"/>
  <c r="I1810" i="5"/>
  <c r="J1810" i="5" s="1"/>
  <c r="H1810" i="5"/>
  <c r="H1809" i="5"/>
  <c r="I1809" i="5" s="1"/>
  <c r="J1809" i="5" s="1"/>
  <c r="H1808" i="5"/>
  <c r="H1807" i="5"/>
  <c r="I1807" i="5" s="1"/>
  <c r="J1807" i="5" s="1"/>
  <c r="I1806" i="5"/>
  <c r="J1806" i="5" s="1"/>
  <c r="H1806" i="5"/>
  <c r="H1805" i="5"/>
  <c r="H1804" i="5"/>
  <c r="H1803" i="5"/>
  <c r="I1802" i="5"/>
  <c r="H1802" i="5"/>
  <c r="H1801" i="5"/>
  <c r="H1800" i="5"/>
  <c r="I1800" i="5" s="1"/>
  <c r="I1799" i="5"/>
  <c r="H1799" i="5"/>
  <c r="I1798" i="5"/>
  <c r="J1798" i="5" s="1"/>
  <c r="H1798" i="5"/>
  <c r="H1797" i="5"/>
  <c r="I1797" i="5" s="1"/>
  <c r="J1797" i="5" s="1"/>
  <c r="H1796" i="5"/>
  <c r="I1796" i="5" s="1"/>
  <c r="J1796" i="5" s="1"/>
  <c r="H1795" i="5"/>
  <c r="I1795" i="5" s="1"/>
  <c r="I1794" i="5"/>
  <c r="J1794" i="5" s="1"/>
  <c r="H1794" i="5"/>
  <c r="H1793" i="5"/>
  <c r="I1793" i="5" s="1"/>
  <c r="J1793" i="5" s="1"/>
  <c r="H1792" i="5"/>
  <c r="I1791" i="5"/>
  <c r="H1791" i="5"/>
  <c r="J1791" i="5" s="1"/>
  <c r="H1790" i="5"/>
  <c r="I1790" i="5" s="1"/>
  <c r="J1790" i="5" s="1"/>
  <c r="H1789" i="5"/>
  <c r="H1788" i="5"/>
  <c r="I1787" i="5"/>
  <c r="J1787" i="5" s="1"/>
  <c r="H1787" i="5"/>
  <c r="H1786" i="5"/>
  <c r="I1786" i="5" s="1"/>
  <c r="J1786" i="5" s="1"/>
  <c r="H1785" i="5"/>
  <c r="H1784" i="5"/>
  <c r="I1783" i="5"/>
  <c r="J1783" i="5" s="1"/>
  <c r="H1783" i="5"/>
  <c r="H1782" i="5"/>
  <c r="I1782" i="5" s="1"/>
  <c r="J1782" i="5" s="1"/>
  <c r="H1781" i="5"/>
  <c r="H1780" i="5"/>
  <c r="H1779" i="5"/>
  <c r="I1779" i="5" s="1"/>
  <c r="J1779" i="5" s="1"/>
  <c r="I1778" i="5"/>
  <c r="J1778" i="5" s="1"/>
  <c r="H1778" i="5"/>
  <c r="H1777" i="5"/>
  <c r="H1776" i="5"/>
  <c r="H1775" i="5"/>
  <c r="H1774" i="5"/>
  <c r="I1774" i="5" s="1"/>
  <c r="J1774" i="5" s="1"/>
  <c r="H1773" i="5"/>
  <c r="H1772" i="5"/>
  <c r="H1771" i="5"/>
  <c r="I1771" i="5" s="1"/>
  <c r="J1771" i="5" s="1"/>
  <c r="H1770" i="5"/>
  <c r="I1770" i="5" s="1"/>
  <c r="J1770" i="5" s="1"/>
  <c r="I1769" i="5"/>
  <c r="H1769" i="5"/>
  <c r="H1768" i="5"/>
  <c r="H1767" i="5"/>
  <c r="H1766" i="5"/>
  <c r="I1766" i="5" s="1"/>
  <c r="J1766" i="5" s="1"/>
  <c r="H1765" i="5"/>
  <c r="H1764" i="5"/>
  <c r="I1763" i="5"/>
  <c r="J1763" i="5" s="1"/>
  <c r="H1763" i="5"/>
  <c r="H1762" i="5"/>
  <c r="I1762" i="5" s="1"/>
  <c r="J1762" i="5" s="1"/>
  <c r="I1761" i="5"/>
  <c r="H1761" i="5"/>
  <c r="H1760" i="5"/>
  <c r="I1759" i="5"/>
  <c r="J1759" i="5" s="1"/>
  <c r="H1759" i="5"/>
  <c r="H1758" i="5"/>
  <c r="I1758" i="5" s="1"/>
  <c r="J1758" i="5" s="1"/>
  <c r="H1757" i="5"/>
  <c r="H1756" i="5"/>
  <c r="H1755" i="5"/>
  <c r="I1755" i="5" s="1"/>
  <c r="J1755" i="5" s="1"/>
  <c r="I1754" i="5"/>
  <c r="J1754" i="5" s="1"/>
  <c r="H1754" i="5"/>
  <c r="I1753" i="5"/>
  <c r="H1753" i="5"/>
  <c r="H1752" i="5"/>
  <c r="H1751" i="5"/>
  <c r="H1750" i="5"/>
  <c r="I1750" i="5" s="1"/>
  <c r="J1750" i="5" s="1"/>
  <c r="H1749" i="5"/>
  <c r="H1748" i="5"/>
  <c r="H1747" i="5"/>
  <c r="I1747" i="5" s="1"/>
  <c r="J1747" i="5" s="1"/>
  <c r="I1746" i="5"/>
  <c r="J1746" i="5" s="1"/>
  <c r="H1746" i="5"/>
  <c r="H1745" i="5"/>
  <c r="H1744" i="5"/>
  <c r="H1743" i="5"/>
  <c r="I1743" i="5" s="1"/>
  <c r="J1743" i="5" s="1"/>
  <c r="H1742" i="5"/>
  <c r="I1742" i="5" s="1"/>
  <c r="J1742" i="5" s="1"/>
  <c r="H1741" i="5"/>
  <c r="H1740" i="5"/>
  <c r="I1739" i="5"/>
  <c r="J1739" i="5" s="1"/>
  <c r="H1739" i="5"/>
  <c r="I1738" i="5"/>
  <c r="J1738" i="5" s="1"/>
  <c r="H1738" i="5"/>
  <c r="H1737" i="5"/>
  <c r="H1736" i="5"/>
  <c r="I1735" i="5"/>
  <c r="J1735" i="5" s="1"/>
  <c r="H1735" i="5"/>
  <c r="H1734" i="5"/>
  <c r="I1734" i="5" s="1"/>
  <c r="J1734" i="5" s="1"/>
  <c r="H1733" i="5"/>
  <c r="H1732" i="5"/>
  <c r="I1731" i="5"/>
  <c r="J1731" i="5" s="1"/>
  <c r="H1731" i="5"/>
  <c r="H1730" i="5"/>
  <c r="I1730" i="5" s="1"/>
  <c r="J1730" i="5" s="1"/>
  <c r="I1729" i="5"/>
  <c r="H1729" i="5"/>
  <c r="H1728" i="5"/>
  <c r="I1727" i="5"/>
  <c r="H1727" i="5"/>
  <c r="H1726" i="5"/>
  <c r="I1726" i="5" s="1"/>
  <c r="J1726" i="5" s="1"/>
  <c r="H1725" i="5"/>
  <c r="H1724" i="5"/>
  <c r="I1723" i="5"/>
  <c r="J1723" i="5" s="1"/>
  <c r="H1723" i="5"/>
  <c r="H1722" i="5"/>
  <c r="I1722" i="5" s="1"/>
  <c r="J1722" i="5" s="1"/>
  <c r="H1721" i="5"/>
  <c r="H1720" i="5"/>
  <c r="I1719" i="5"/>
  <c r="J1719" i="5" s="1"/>
  <c r="H1719" i="5"/>
  <c r="H1718" i="5"/>
  <c r="I1718" i="5" s="1"/>
  <c r="J1718" i="5" s="1"/>
  <c r="H1717" i="5"/>
  <c r="H1716" i="5"/>
  <c r="I1715" i="5"/>
  <c r="J1715" i="5" s="1"/>
  <c r="H1715" i="5"/>
  <c r="I1714" i="5"/>
  <c r="J1714" i="5" s="1"/>
  <c r="H1714" i="5"/>
  <c r="H1713" i="5"/>
  <c r="H1712" i="5"/>
  <c r="H1711" i="5"/>
  <c r="H1710" i="5"/>
  <c r="I1710" i="5" s="1"/>
  <c r="J1710" i="5" s="1"/>
  <c r="H1709" i="5"/>
  <c r="H1708" i="5"/>
  <c r="H1707" i="5"/>
  <c r="I1707" i="5" s="1"/>
  <c r="J1707" i="5" s="1"/>
  <c r="H1706" i="5"/>
  <c r="I1706" i="5" s="1"/>
  <c r="J1706" i="5" s="1"/>
  <c r="I1705" i="5"/>
  <c r="H1705" i="5"/>
  <c r="H1704" i="5"/>
  <c r="H1703" i="5"/>
  <c r="H1702" i="5"/>
  <c r="I1702" i="5" s="1"/>
  <c r="J1702" i="5" s="1"/>
  <c r="H1701" i="5"/>
  <c r="H1700" i="5"/>
  <c r="I1699" i="5"/>
  <c r="J1699" i="5" s="1"/>
  <c r="H1699" i="5"/>
  <c r="H1698" i="5"/>
  <c r="I1698" i="5" s="1"/>
  <c r="J1698" i="5" s="1"/>
  <c r="I1697" i="5"/>
  <c r="H1697" i="5"/>
  <c r="H1696" i="5"/>
  <c r="I1695" i="5"/>
  <c r="J1695" i="5" s="1"/>
  <c r="H1695" i="5"/>
  <c r="H1694" i="5"/>
  <c r="I1694" i="5" s="1"/>
  <c r="J1694" i="5" s="1"/>
  <c r="H1693" i="5"/>
  <c r="H1692" i="5"/>
  <c r="H1691" i="5"/>
  <c r="I1691" i="5" s="1"/>
  <c r="J1691" i="5" s="1"/>
  <c r="I1690" i="5"/>
  <c r="J1690" i="5" s="1"/>
  <c r="H1690" i="5"/>
  <c r="I1689" i="5"/>
  <c r="H1689" i="5"/>
  <c r="H1688" i="5"/>
  <c r="H1687" i="5"/>
  <c r="H1686" i="5"/>
  <c r="I1686" i="5" s="1"/>
  <c r="J1686" i="5" s="1"/>
  <c r="H1685" i="5"/>
  <c r="H1684" i="5"/>
  <c r="H1683" i="5"/>
  <c r="I1683" i="5" s="1"/>
  <c r="J1683" i="5" s="1"/>
  <c r="I1682" i="5"/>
  <c r="J1682" i="5" s="1"/>
  <c r="H1682" i="5"/>
  <c r="H1681" i="5"/>
  <c r="H1680" i="5"/>
  <c r="H1679" i="5"/>
  <c r="I1679" i="5" s="1"/>
  <c r="J1679" i="5" s="1"/>
  <c r="H1678" i="5"/>
  <c r="I1678" i="5" s="1"/>
  <c r="J1678" i="5" s="1"/>
  <c r="H1677" i="5"/>
  <c r="H1676" i="5"/>
  <c r="I1675" i="5"/>
  <c r="J1675" i="5" s="1"/>
  <c r="H1675" i="5"/>
  <c r="I1674" i="5"/>
  <c r="J1674" i="5" s="1"/>
  <c r="H1674" i="5"/>
  <c r="H1673" i="5"/>
  <c r="H1672" i="5"/>
  <c r="I1671" i="5"/>
  <c r="J1671" i="5" s="1"/>
  <c r="H1671" i="5"/>
  <c r="H1670" i="5"/>
  <c r="I1670" i="5" s="1"/>
  <c r="J1670" i="5" s="1"/>
  <c r="H1669" i="5"/>
  <c r="H1668" i="5"/>
  <c r="I1667" i="5"/>
  <c r="J1667" i="5" s="1"/>
  <c r="H1667" i="5"/>
  <c r="I1666" i="5"/>
  <c r="J1666" i="5" s="1"/>
  <c r="H1666" i="5"/>
  <c r="I1665" i="5"/>
  <c r="H1665" i="5"/>
  <c r="H1664" i="5"/>
  <c r="I1663" i="5"/>
  <c r="J1663" i="5" s="1"/>
  <c r="H1663" i="5"/>
  <c r="H1662" i="5"/>
  <c r="I1662" i="5" s="1"/>
  <c r="J1662" i="5" s="1"/>
  <c r="H1661" i="5"/>
  <c r="H1660" i="5"/>
  <c r="I1659" i="5"/>
  <c r="J1659" i="5" s="1"/>
  <c r="H1659" i="5"/>
  <c r="H1658" i="5"/>
  <c r="I1658" i="5" s="1"/>
  <c r="J1658" i="5" s="1"/>
  <c r="H1657" i="5"/>
  <c r="H1656" i="5"/>
  <c r="J1655" i="5"/>
  <c r="I1655" i="5"/>
  <c r="H1655" i="5"/>
  <c r="H1654" i="5"/>
  <c r="I1654" i="5" s="1"/>
  <c r="J1654" i="5" s="1"/>
  <c r="H1653" i="5"/>
  <c r="H1652" i="5"/>
  <c r="I1651" i="5"/>
  <c r="J1651" i="5" s="1"/>
  <c r="H1651" i="5"/>
  <c r="I1650" i="5"/>
  <c r="J1650" i="5" s="1"/>
  <c r="H1650" i="5"/>
  <c r="H1649" i="5"/>
  <c r="H1648" i="5"/>
  <c r="H1647" i="5"/>
  <c r="H1646" i="5"/>
  <c r="I1646" i="5" s="1"/>
  <c r="J1646" i="5" s="1"/>
  <c r="H1645" i="5"/>
  <c r="H1644" i="5"/>
  <c r="H1643" i="5"/>
  <c r="I1643" i="5" s="1"/>
  <c r="J1643" i="5" s="1"/>
  <c r="H1642" i="5"/>
  <c r="I1642" i="5" s="1"/>
  <c r="J1642" i="5" s="1"/>
  <c r="I1641" i="5"/>
  <c r="H1641" i="5"/>
  <c r="H1640" i="5"/>
  <c r="H1639" i="5"/>
  <c r="H1638" i="5"/>
  <c r="I1638" i="5" s="1"/>
  <c r="J1638" i="5" s="1"/>
  <c r="H1637" i="5"/>
  <c r="H1636" i="5"/>
  <c r="I1635" i="5"/>
  <c r="J1635" i="5" s="1"/>
  <c r="H1635" i="5"/>
  <c r="H1634" i="5"/>
  <c r="I1634" i="5" s="1"/>
  <c r="J1634" i="5" s="1"/>
  <c r="I1633" i="5"/>
  <c r="H1633" i="5"/>
  <c r="H1632" i="5"/>
  <c r="I1631" i="5"/>
  <c r="J1631" i="5" s="1"/>
  <c r="H1631" i="5"/>
  <c r="H1630" i="5"/>
  <c r="I1630" i="5" s="1"/>
  <c r="J1630" i="5" s="1"/>
  <c r="H1629" i="5"/>
  <c r="H1628" i="5"/>
  <c r="H1627" i="5"/>
  <c r="I1627" i="5" s="1"/>
  <c r="J1627" i="5" s="1"/>
  <c r="I1626" i="5"/>
  <c r="J1626" i="5" s="1"/>
  <c r="H1626" i="5"/>
  <c r="I1625" i="5"/>
  <c r="H1625" i="5"/>
  <c r="H1624" i="5"/>
  <c r="H1623" i="5"/>
  <c r="H1622" i="5"/>
  <c r="I1622" i="5" s="1"/>
  <c r="J1622" i="5" s="1"/>
  <c r="H1621" i="5"/>
  <c r="H1620" i="5"/>
  <c r="I1619" i="5"/>
  <c r="J1619" i="5" s="1"/>
  <c r="H1619" i="5"/>
  <c r="I1618" i="5"/>
  <c r="J1618" i="5" s="1"/>
  <c r="H1618" i="5"/>
  <c r="H1617" i="5"/>
  <c r="H1616" i="5"/>
  <c r="I1615" i="5"/>
  <c r="J1615" i="5" s="1"/>
  <c r="H1615" i="5"/>
  <c r="H1614" i="5"/>
  <c r="I1614" i="5" s="1"/>
  <c r="J1614" i="5" s="1"/>
  <c r="H1613" i="5"/>
  <c r="H1612" i="5"/>
  <c r="I1611" i="5"/>
  <c r="J1611" i="5" s="1"/>
  <c r="H1611" i="5"/>
  <c r="I1610" i="5"/>
  <c r="J1610" i="5" s="1"/>
  <c r="H1610" i="5"/>
  <c r="H1609" i="5"/>
  <c r="H1608" i="5"/>
  <c r="I1607" i="5"/>
  <c r="J1607" i="5" s="1"/>
  <c r="H1607" i="5"/>
  <c r="H1606" i="5"/>
  <c r="I1606" i="5" s="1"/>
  <c r="J1606" i="5" s="1"/>
  <c r="H1605" i="5"/>
  <c r="H1604" i="5"/>
  <c r="I1603" i="5"/>
  <c r="J1603" i="5" s="1"/>
  <c r="H1603" i="5"/>
  <c r="I1602" i="5"/>
  <c r="J1602" i="5" s="1"/>
  <c r="H1602" i="5"/>
  <c r="I1601" i="5"/>
  <c r="H1601" i="5"/>
  <c r="H1600" i="5"/>
  <c r="I1599" i="5"/>
  <c r="H1599" i="5"/>
  <c r="H1598" i="5"/>
  <c r="I1598" i="5" s="1"/>
  <c r="J1598" i="5" s="1"/>
  <c r="H1597" i="5"/>
  <c r="H1596" i="5"/>
  <c r="I1595" i="5"/>
  <c r="J1595" i="5" s="1"/>
  <c r="H1595" i="5"/>
  <c r="H1594" i="5"/>
  <c r="I1594" i="5" s="1"/>
  <c r="J1594" i="5" s="1"/>
  <c r="H1593" i="5"/>
  <c r="H1592" i="5"/>
  <c r="I1591" i="5"/>
  <c r="J1591" i="5" s="1"/>
  <c r="H1591" i="5"/>
  <c r="H1590" i="5"/>
  <c r="I1590" i="5" s="1"/>
  <c r="J1590" i="5" s="1"/>
  <c r="H1589" i="5"/>
  <c r="H1588" i="5"/>
  <c r="H1587" i="5"/>
  <c r="I1587" i="5" s="1"/>
  <c r="J1587" i="5" s="1"/>
  <c r="I1586" i="5"/>
  <c r="J1586" i="5" s="1"/>
  <c r="H1586" i="5"/>
  <c r="H1585" i="5"/>
  <c r="H1584" i="5"/>
  <c r="H1583" i="5"/>
  <c r="H1582" i="5"/>
  <c r="I1582" i="5" s="1"/>
  <c r="J1582" i="5" s="1"/>
  <c r="H1581" i="5"/>
  <c r="H1580" i="5"/>
  <c r="H1579" i="5"/>
  <c r="I1579" i="5" s="1"/>
  <c r="J1579" i="5" s="1"/>
  <c r="H1578" i="5"/>
  <c r="I1578" i="5" s="1"/>
  <c r="J1578" i="5" s="1"/>
  <c r="I1577" i="5"/>
  <c r="H1577" i="5"/>
  <c r="H1576" i="5"/>
  <c r="H1575" i="5"/>
  <c r="H1574" i="5"/>
  <c r="I1574" i="5" s="1"/>
  <c r="J1574" i="5" s="1"/>
  <c r="H1573" i="5"/>
  <c r="H1572" i="5"/>
  <c r="I1571" i="5"/>
  <c r="J1571" i="5" s="1"/>
  <c r="H1571" i="5"/>
  <c r="H1570" i="5"/>
  <c r="I1570" i="5" s="1"/>
  <c r="J1570" i="5" s="1"/>
  <c r="H1569" i="5"/>
  <c r="H1568" i="5"/>
  <c r="I1567" i="5"/>
  <c r="J1567" i="5" s="1"/>
  <c r="H1567" i="5"/>
  <c r="H1566" i="5"/>
  <c r="I1566" i="5" s="1"/>
  <c r="J1566" i="5" s="1"/>
  <c r="H1565" i="5"/>
  <c r="H1564" i="5"/>
  <c r="H1563" i="5"/>
  <c r="I1563" i="5" s="1"/>
  <c r="J1563" i="5" s="1"/>
  <c r="I1562" i="5"/>
  <c r="J1562" i="5" s="1"/>
  <c r="H1562" i="5"/>
  <c r="I1561" i="5"/>
  <c r="H1561" i="5"/>
  <c r="H1560" i="5"/>
  <c r="H1559" i="5"/>
  <c r="H1558" i="5"/>
  <c r="I1558" i="5" s="1"/>
  <c r="J1558" i="5" s="1"/>
  <c r="H1557" i="5"/>
  <c r="H1556" i="5"/>
  <c r="I1555" i="5"/>
  <c r="J1555" i="5" s="1"/>
  <c r="H1555" i="5"/>
  <c r="H1554" i="5"/>
  <c r="I1554" i="5" s="1"/>
  <c r="J1554" i="5" s="1"/>
  <c r="H1553" i="5"/>
  <c r="H1552" i="5"/>
  <c r="I1551" i="5"/>
  <c r="J1551" i="5" s="1"/>
  <c r="H1551" i="5"/>
  <c r="H1550" i="5"/>
  <c r="I1550" i="5" s="1"/>
  <c r="J1550" i="5" s="1"/>
  <c r="H1549" i="5"/>
  <c r="H1548" i="5"/>
  <c r="I1547" i="5"/>
  <c r="J1547" i="5" s="1"/>
  <c r="H1547" i="5"/>
  <c r="I1546" i="5"/>
  <c r="J1546" i="5" s="1"/>
  <c r="H1546" i="5"/>
  <c r="H1545" i="5"/>
  <c r="H1544" i="5"/>
  <c r="I1543" i="5"/>
  <c r="J1543" i="5" s="1"/>
  <c r="H1543" i="5"/>
  <c r="H1542" i="5"/>
  <c r="I1542" i="5" s="1"/>
  <c r="J1542" i="5" s="1"/>
  <c r="H1541" i="5"/>
  <c r="H1540" i="5"/>
  <c r="I1539" i="5"/>
  <c r="J1539" i="5" s="1"/>
  <c r="H1539" i="5"/>
  <c r="I1538" i="5"/>
  <c r="J1538" i="5" s="1"/>
  <c r="H1538" i="5"/>
  <c r="I1537" i="5"/>
  <c r="H1537" i="5"/>
  <c r="H1536" i="5"/>
  <c r="I1535" i="5"/>
  <c r="H1535" i="5"/>
  <c r="H1534" i="5"/>
  <c r="I1534" i="5" s="1"/>
  <c r="J1534" i="5" s="1"/>
  <c r="H1533" i="5"/>
  <c r="H1532" i="5"/>
  <c r="I1531" i="5"/>
  <c r="J1531" i="5" s="1"/>
  <c r="H1531" i="5"/>
  <c r="H1530" i="5"/>
  <c r="I1530" i="5" s="1"/>
  <c r="J1530" i="5" s="1"/>
  <c r="H1529" i="5"/>
  <c r="H1528" i="5"/>
  <c r="J1527" i="5"/>
  <c r="I1527" i="5"/>
  <c r="H1527" i="5"/>
  <c r="H1526" i="5"/>
  <c r="I1526" i="5" s="1"/>
  <c r="J1526" i="5" s="1"/>
  <c r="H1525" i="5"/>
  <c r="H1524" i="5"/>
  <c r="H1523" i="5"/>
  <c r="I1523" i="5" s="1"/>
  <c r="J1523" i="5" s="1"/>
  <c r="I1522" i="5"/>
  <c r="J1522" i="5" s="1"/>
  <c r="H1522" i="5"/>
  <c r="H1521" i="5"/>
  <c r="H1520" i="5"/>
  <c r="H1519" i="5"/>
  <c r="H1518" i="5"/>
  <c r="I1518" i="5" s="1"/>
  <c r="J1518" i="5" s="1"/>
  <c r="H1517" i="5"/>
  <c r="H1516" i="5"/>
  <c r="I1515" i="5"/>
  <c r="J1515" i="5" s="1"/>
  <c r="H1515" i="5"/>
  <c r="H1514" i="5"/>
  <c r="I1514" i="5" s="1"/>
  <c r="J1514" i="5" s="1"/>
  <c r="I1513" i="5"/>
  <c r="H1513" i="5"/>
  <c r="H1512" i="5"/>
  <c r="I1511" i="5"/>
  <c r="H1511" i="5"/>
  <c r="H1510" i="5"/>
  <c r="I1510" i="5" s="1"/>
  <c r="J1510" i="5" s="1"/>
  <c r="H1509" i="5"/>
  <c r="H1508" i="5"/>
  <c r="I1507" i="5"/>
  <c r="J1507" i="5" s="1"/>
  <c r="H1507" i="5"/>
  <c r="H1506" i="5"/>
  <c r="I1506" i="5" s="1"/>
  <c r="J1506" i="5" s="1"/>
  <c r="H1505" i="5"/>
  <c r="H1504" i="5"/>
  <c r="I1503" i="5"/>
  <c r="J1503" i="5" s="1"/>
  <c r="H1503" i="5"/>
  <c r="H1502" i="5"/>
  <c r="I1502" i="5" s="1"/>
  <c r="J1502" i="5" s="1"/>
  <c r="H1501" i="5"/>
  <c r="H1500" i="5"/>
  <c r="H1499" i="5"/>
  <c r="I1499" i="5" s="1"/>
  <c r="J1499" i="5" s="1"/>
  <c r="I1498" i="5"/>
  <c r="J1498" i="5" s="1"/>
  <c r="H1498" i="5"/>
  <c r="I1497" i="5"/>
  <c r="H1497" i="5"/>
  <c r="H1496" i="5"/>
  <c r="H1495" i="5"/>
  <c r="H1494" i="5"/>
  <c r="I1494" i="5" s="1"/>
  <c r="J1494" i="5" s="1"/>
  <c r="H1493" i="5"/>
  <c r="H1492" i="5"/>
  <c r="H1491" i="5"/>
  <c r="I1491" i="5" s="1"/>
  <c r="J1491" i="5" s="1"/>
  <c r="H1490" i="5"/>
  <c r="I1490" i="5" s="1"/>
  <c r="J1490" i="5" s="1"/>
  <c r="H1489" i="5"/>
  <c r="H1488" i="5"/>
  <c r="H1487" i="5"/>
  <c r="H1486" i="5"/>
  <c r="I1486" i="5" s="1"/>
  <c r="J1486" i="5" s="1"/>
  <c r="H1485" i="5"/>
  <c r="H1484" i="5"/>
  <c r="I1483" i="5"/>
  <c r="J1483" i="5" s="1"/>
  <c r="H1483" i="5"/>
  <c r="H1482" i="5"/>
  <c r="I1482" i="5" s="1"/>
  <c r="J1482" i="5" s="1"/>
  <c r="H1481" i="5"/>
  <c r="H1480" i="5"/>
  <c r="I1479" i="5"/>
  <c r="J1479" i="5" s="1"/>
  <c r="H1479" i="5"/>
  <c r="H1478" i="5"/>
  <c r="I1478" i="5" s="1"/>
  <c r="J1478" i="5" s="1"/>
  <c r="H1477" i="5"/>
  <c r="H1476" i="5"/>
  <c r="I1475" i="5"/>
  <c r="J1475" i="5" s="1"/>
  <c r="H1475" i="5"/>
  <c r="I1474" i="5"/>
  <c r="J1474" i="5" s="1"/>
  <c r="H1474" i="5"/>
  <c r="I1473" i="5"/>
  <c r="H1473" i="5"/>
  <c r="H1472" i="5"/>
  <c r="I1471" i="5"/>
  <c r="J1471" i="5" s="1"/>
  <c r="H1471" i="5"/>
  <c r="H1470" i="5"/>
  <c r="I1470" i="5" s="1"/>
  <c r="J1470" i="5" s="1"/>
  <c r="H1469" i="5"/>
  <c r="H1468" i="5"/>
  <c r="I1467" i="5"/>
  <c r="J1467" i="5" s="1"/>
  <c r="H1467" i="5"/>
  <c r="H1466" i="5"/>
  <c r="I1466" i="5" s="1"/>
  <c r="J1466" i="5" s="1"/>
  <c r="H1465" i="5"/>
  <c r="H1464" i="5"/>
  <c r="I1463" i="5"/>
  <c r="J1463" i="5" s="1"/>
  <c r="H1463" i="5"/>
  <c r="H1462" i="5"/>
  <c r="I1462" i="5" s="1"/>
  <c r="J1462" i="5" s="1"/>
  <c r="H1461" i="5"/>
  <c r="H1460" i="5"/>
  <c r="I1459" i="5"/>
  <c r="J1459" i="5" s="1"/>
  <c r="H1459" i="5"/>
  <c r="I1458" i="5"/>
  <c r="J1458" i="5" s="1"/>
  <c r="H1458" i="5"/>
  <c r="H1457" i="5"/>
  <c r="H1456" i="5"/>
  <c r="H1455" i="5"/>
  <c r="H1454" i="5"/>
  <c r="I1454" i="5" s="1"/>
  <c r="J1454" i="5" s="1"/>
  <c r="H1453" i="5"/>
  <c r="H1452" i="5"/>
  <c r="I1451" i="5"/>
  <c r="J1451" i="5" s="1"/>
  <c r="H1451" i="5"/>
  <c r="H1450" i="5"/>
  <c r="I1450" i="5" s="1"/>
  <c r="J1450" i="5" s="1"/>
  <c r="I1449" i="5"/>
  <c r="H1449" i="5"/>
  <c r="H1448" i="5"/>
  <c r="I1447" i="5"/>
  <c r="H1447" i="5"/>
  <c r="H1446" i="5"/>
  <c r="I1446" i="5" s="1"/>
  <c r="J1446" i="5" s="1"/>
  <c r="H1445" i="5"/>
  <c r="H1444" i="5"/>
  <c r="I1443" i="5"/>
  <c r="J1443" i="5" s="1"/>
  <c r="H1443" i="5"/>
  <c r="H1442" i="5"/>
  <c r="I1442" i="5" s="1"/>
  <c r="J1442" i="5" s="1"/>
  <c r="H1441" i="5"/>
  <c r="H1440" i="5"/>
  <c r="J1439" i="5"/>
  <c r="I1439" i="5"/>
  <c r="H1439" i="5"/>
  <c r="H1438" i="5"/>
  <c r="I1438" i="5" s="1"/>
  <c r="J1438" i="5" s="1"/>
  <c r="H1437" i="5"/>
  <c r="H1436" i="5"/>
  <c r="H1435" i="5"/>
  <c r="I1435" i="5" s="1"/>
  <c r="J1435" i="5" s="1"/>
  <c r="I1434" i="5"/>
  <c r="J1434" i="5" s="1"/>
  <c r="H1434" i="5"/>
  <c r="H1433" i="5"/>
  <c r="H1432" i="5"/>
  <c r="H1431" i="5"/>
  <c r="H1430" i="5"/>
  <c r="I1430" i="5" s="1"/>
  <c r="J1430" i="5" s="1"/>
  <c r="H1429" i="5"/>
  <c r="H1428" i="5"/>
  <c r="H1427" i="5"/>
  <c r="I1427" i="5" s="1"/>
  <c r="J1427" i="5" s="1"/>
  <c r="H1426" i="5"/>
  <c r="I1426" i="5" s="1"/>
  <c r="J1426" i="5" s="1"/>
  <c r="H1425" i="5"/>
  <c r="H1424" i="5"/>
  <c r="H1423" i="5"/>
  <c r="H1422" i="5"/>
  <c r="I1422" i="5" s="1"/>
  <c r="J1422" i="5" s="1"/>
  <c r="H1421" i="5"/>
  <c r="H1420" i="5"/>
  <c r="I1419" i="5"/>
  <c r="J1419" i="5" s="1"/>
  <c r="H1419" i="5"/>
  <c r="H1418" i="5"/>
  <c r="I1418" i="5" s="1"/>
  <c r="J1418" i="5" s="1"/>
  <c r="I1417" i="5"/>
  <c r="H1417" i="5"/>
  <c r="H1416" i="5"/>
  <c r="I1415" i="5"/>
  <c r="J1415" i="5" s="1"/>
  <c r="H1415" i="5"/>
  <c r="H1414" i="5"/>
  <c r="I1414" i="5" s="1"/>
  <c r="J1414" i="5" s="1"/>
  <c r="H1413" i="5"/>
  <c r="H1412" i="5"/>
  <c r="H1411" i="5"/>
  <c r="I1411" i="5" s="1"/>
  <c r="J1411" i="5" s="1"/>
  <c r="I1410" i="5"/>
  <c r="J1410" i="5" s="1"/>
  <c r="H1410" i="5"/>
  <c r="I1409" i="5"/>
  <c r="H1409" i="5"/>
  <c r="H1408" i="5"/>
  <c r="H1407" i="5"/>
  <c r="H1406" i="5"/>
  <c r="I1406" i="5" s="1"/>
  <c r="J1406" i="5" s="1"/>
  <c r="H1405" i="5"/>
  <c r="H1404" i="5"/>
  <c r="I1403" i="5"/>
  <c r="J1403" i="5" s="1"/>
  <c r="H1403" i="5"/>
  <c r="H1402" i="5"/>
  <c r="I1402" i="5" s="1"/>
  <c r="J1402" i="5" s="1"/>
  <c r="H1401" i="5"/>
  <c r="H1400" i="5"/>
  <c r="I1399" i="5"/>
  <c r="J1399" i="5" s="1"/>
  <c r="H1399" i="5"/>
  <c r="H1398" i="5"/>
  <c r="I1398" i="5" s="1"/>
  <c r="J1398" i="5" s="1"/>
  <c r="H1397" i="5"/>
  <c r="H1396" i="5"/>
  <c r="H1395" i="5"/>
  <c r="I1395" i="5" s="1"/>
  <c r="J1395" i="5" s="1"/>
  <c r="I1394" i="5"/>
  <c r="J1394" i="5" s="1"/>
  <c r="H1394" i="5"/>
  <c r="H1393" i="5"/>
  <c r="H1392" i="5"/>
  <c r="H1391" i="5"/>
  <c r="I1391" i="5" s="1"/>
  <c r="H1390" i="5"/>
  <c r="I1390" i="5" s="1"/>
  <c r="J1390" i="5" s="1"/>
  <c r="H1389" i="5"/>
  <c r="H1388" i="5"/>
  <c r="I1387" i="5"/>
  <c r="J1387" i="5" s="1"/>
  <c r="H1387" i="5"/>
  <c r="H1386" i="5"/>
  <c r="I1386" i="5" s="1"/>
  <c r="J1386" i="5" s="1"/>
  <c r="H1385" i="5"/>
  <c r="I1385" i="5" s="1"/>
  <c r="H1384" i="5"/>
  <c r="I1383" i="5"/>
  <c r="H1383" i="5"/>
  <c r="H1382" i="5"/>
  <c r="I1382" i="5" s="1"/>
  <c r="J1382" i="5" s="1"/>
  <c r="H1381" i="5"/>
  <c r="H1380" i="5"/>
  <c r="H1379" i="5"/>
  <c r="I1379" i="5" s="1"/>
  <c r="J1379" i="5" s="1"/>
  <c r="H1378" i="5"/>
  <c r="I1378" i="5" s="1"/>
  <c r="J1378" i="5" s="1"/>
  <c r="H1377" i="5"/>
  <c r="H1376" i="5"/>
  <c r="H1375" i="5"/>
  <c r="I1375" i="5" s="1"/>
  <c r="J1375" i="5" s="1"/>
  <c r="H1374" i="5"/>
  <c r="I1374" i="5" s="1"/>
  <c r="J1374" i="5" s="1"/>
  <c r="H1373" i="5"/>
  <c r="H1372" i="5"/>
  <c r="H1371" i="5"/>
  <c r="I1371" i="5" s="1"/>
  <c r="J1371" i="5" s="1"/>
  <c r="I1370" i="5"/>
  <c r="J1370" i="5" s="1"/>
  <c r="H1370" i="5"/>
  <c r="I1369" i="5"/>
  <c r="H1369" i="5"/>
  <c r="H1368" i="5"/>
  <c r="H1367" i="5"/>
  <c r="H1366" i="5"/>
  <c r="I1366" i="5" s="1"/>
  <c r="J1366" i="5" s="1"/>
  <c r="H1365" i="5"/>
  <c r="H1364" i="5"/>
  <c r="H1363" i="5"/>
  <c r="I1363" i="5" s="1"/>
  <c r="J1363" i="5" s="1"/>
  <c r="H1362" i="5"/>
  <c r="I1362" i="5" s="1"/>
  <c r="J1362" i="5" s="1"/>
  <c r="H1361" i="5"/>
  <c r="H1360" i="5"/>
  <c r="H1359" i="5"/>
  <c r="I1359" i="5" s="1"/>
  <c r="J1359" i="5" s="1"/>
  <c r="H1358" i="5"/>
  <c r="I1358" i="5" s="1"/>
  <c r="J1358" i="5" s="1"/>
  <c r="H1357" i="5"/>
  <c r="H1356" i="5"/>
  <c r="I1355" i="5"/>
  <c r="J1355" i="5" s="1"/>
  <c r="H1355" i="5"/>
  <c r="I1354" i="5"/>
  <c r="J1354" i="5" s="1"/>
  <c r="H1354" i="5"/>
  <c r="I1353" i="5"/>
  <c r="H1353" i="5"/>
  <c r="H1352" i="5"/>
  <c r="I1351" i="5"/>
  <c r="J1351" i="5" s="1"/>
  <c r="H1351" i="5"/>
  <c r="H1350" i="5"/>
  <c r="I1350" i="5" s="1"/>
  <c r="J1350" i="5" s="1"/>
  <c r="H1349" i="5"/>
  <c r="H1348" i="5"/>
  <c r="H1347" i="5"/>
  <c r="I1347" i="5" s="1"/>
  <c r="J1347" i="5" s="1"/>
  <c r="H1346" i="5"/>
  <c r="I1346" i="5" s="1"/>
  <c r="J1346" i="5" s="1"/>
  <c r="H1345" i="5"/>
  <c r="I1345" i="5" s="1"/>
  <c r="H1344" i="5"/>
  <c r="H1343" i="5"/>
  <c r="H1342" i="5"/>
  <c r="I1342" i="5" s="1"/>
  <c r="J1342" i="5" s="1"/>
  <c r="H1341" i="5"/>
  <c r="H1340" i="5"/>
  <c r="I1339" i="5"/>
  <c r="J1339" i="5" s="1"/>
  <c r="H1339" i="5"/>
  <c r="I1338" i="5"/>
  <c r="J1338" i="5" s="1"/>
  <c r="H1338" i="5"/>
  <c r="H1337" i="5"/>
  <c r="H1336" i="5"/>
  <c r="I1335" i="5"/>
  <c r="J1335" i="5" s="1"/>
  <c r="H1335" i="5"/>
  <c r="H1334" i="5"/>
  <c r="I1334" i="5" s="1"/>
  <c r="J1334" i="5" s="1"/>
  <c r="H1333" i="5"/>
  <c r="H1332" i="5"/>
  <c r="H1331" i="5"/>
  <c r="I1331" i="5" s="1"/>
  <c r="J1331" i="5" s="1"/>
  <c r="H1330" i="5"/>
  <c r="I1330" i="5" s="1"/>
  <c r="J1330" i="5" s="1"/>
  <c r="H1329" i="5"/>
  <c r="H1328" i="5"/>
  <c r="H1327" i="5"/>
  <c r="H1326" i="5"/>
  <c r="I1326" i="5" s="1"/>
  <c r="J1326" i="5" s="1"/>
  <c r="H1325" i="5"/>
  <c r="H1324" i="5"/>
  <c r="I1323" i="5"/>
  <c r="J1323" i="5" s="1"/>
  <c r="H1323" i="5"/>
  <c r="H1322" i="5"/>
  <c r="I1322" i="5" s="1"/>
  <c r="J1322" i="5" s="1"/>
  <c r="I1321" i="5"/>
  <c r="H1321" i="5"/>
  <c r="H1320" i="5"/>
  <c r="I1319" i="5"/>
  <c r="H1319" i="5"/>
  <c r="H1318" i="5"/>
  <c r="I1318" i="5" s="1"/>
  <c r="J1318" i="5" s="1"/>
  <c r="H1317" i="5"/>
  <c r="H1316" i="5"/>
  <c r="H1315" i="5"/>
  <c r="I1315" i="5" s="1"/>
  <c r="J1315" i="5" s="1"/>
  <c r="H1314" i="5"/>
  <c r="I1314" i="5" s="1"/>
  <c r="J1314" i="5" s="1"/>
  <c r="H1313" i="5"/>
  <c r="H1312" i="5"/>
  <c r="H1311" i="5"/>
  <c r="I1311" i="5" s="1"/>
  <c r="J1311" i="5" s="1"/>
  <c r="H1310" i="5"/>
  <c r="I1310" i="5" s="1"/>
  <c r="J1310" i="5" s="1"/>
  <c r="H1309" i="5"/>
  <c r="H1308" i="5"/>
  <c r="H1307" i="5"/>
  <c r="I1307" i="5" s="1"/>
  <c r="J1307" i="5" s="1"/>
  <c r="I1306" i="5"/>
  <c r="J1306" i="5" s="1"/>
  <c r="H1306" i="5"/>
  <c r="I1305" i="5"/>
  <c r="H1305" i="5"/>
  <c r="H1304" i="5"/>
  <c r="H1303" i="5"/>
  <c r="H1302" i="5"/>
  <c r="I1302" i="5" s="1"/>
  <c r="J1302" i="5" s="1"/>
  <c r="H1301" i="5"/>
  <c r="H1300" i="5"/>
  <c r="H1299" i="5"/>
  <c r="I1299" i="5" s="1"/>
  <c r="J1299" i="5" s="1"/>
  <c r="H1298" i="5"/>
  <c r="I1298" i="5" s="1"/>
  <c r="J1298" i="5" s="1"/>
  <c r="H1297" i="5"/>
  <c r="H1296" i="5"/>
  <c r="H1295" i="5"/>
  <c r="I1295" i="5" s="1"/>
  <c r="J1295" i="5" s="1"/>
  <c r="H1294" i="5"/>
  <c r="I1294" i="5" s="1"/>
  <c r="J1294" i="5" s="1"/>
  <c r="H1293" i="5"/>
  <c r="H1292" i="5"/>
  <c r="I1291" i="5"/>
  <c r="J1291" i="5" s="1"/>
  <c r="H1291" i="5"/>
  <c r="I1290" i="5"/>
  <c r="J1290" i="5" s="1"/>
  <c r="H1290" i="5"/>
  <c r="I1289" i="5"/>
  <c r="H1289" i="5"/>
  <c r="H1288" i="5"/>
  <c r="I1287" i="5"/>
  <c r="J1287" i="5" s="1"/>
  <c r="H1287" i="5"/>
  <c r="H1286" i="5"/>
  <c r="I1286" i="5" s="1"/>
  <c r="J1286" i="5" s="1"/>
  <c r="H1285" i="5"/>
  <c r="H1284" i="5"/>
  <c r="H1283" i="5"/>
  <c r="I1283" i="5" s="1"/>
  <c r="J1283" i="5" s="1"/>
  <c r="H1282" i="5"/>
  <c r="I1282" i="5" s="1"/>
  <c r="J1282" i="5" s="1"/>
  <c r="H1281" i="5"/>
  <c r="I1281" i="5" s="1"/>
  <c r="H1280" i="5"/>
  <c r="H1279" i="5"/>
  <c r="H1278" i="5"/>
  <c r="I1278" i="5" s="1"/>
  <c r="J1278" i="5" s="1"/>
  <c r="H1277" i="5"/>
  <c r="H1276" i="5"/>
  <c r="I1275" i="5"/>
  <c r="J1275" i="5" s="1"/>
  <c r="H1275" i="5"/>
  <c r="I1274" i="5"/>
  <c r="J1274" i="5" s="1"/>
  <c r="H1274" i="5"/>
  <c r="H1273" i="5"/>
  <c r="H1272" i="5"/>
  <c r="I1271" i="5"/>
  <c r="J1271" i="5" s="1"/>
  <c r="H1271" i="5"/>
  <c r="H1270" i="5"/>
  <c r="I1270" i="5" s="1"/>
  <c r="J1270" i="5" s="1"/>
  <c r="H1269" i="5"/>
  <c r="H1268" i="5"/>
  <c r="H1267" i="5"/>
  <c r="I1267" i="5" s="1"/>
  <c r="J1267" i="5" s="1"/>
  <c r="H1266" i="5"/>
  <c r="I1266" i="5" s="1"/>
  <c r="J1266" i="5" s="1"/>
  <c r="H1265" i="5"/>
  <c r="H1264" i="5"/>
  <c r="H1263" i="5"/>
  <c r="H1262" i="5"/>
  <c r="I1262" i="5" s="1"/>
  <c r="J1262" i="5" s="1"/>
  <c r="H1261" i="5"/>
  <c r="H1260" i="5"/>
  <c r="I1259" i="5"/>
  <c r="J1259" i="5" s="1"/>
  <c r="H1259" i="5"/>
  <c r="H1258" i="5"/>
  <c r="I1258" i="5" s="1"/>
  <c r="J1258" i="5" s="1"/>
  <c r="I1257" i="5"/>
  <c r="H1257" i="5"/>
  <c r="H1256" i="5"/>
  <c r="I1255" i="5"/>
  <c r="H1255" i="5"/>
  <c r="H1254" i="5"/>
  <c r="I1254" i="5" s="1"/>
  <c r="J1254" i="5" s="1"/>
  <c r="H1253" i="5"/>
  <c r="H1252" i="5"/>
  <c r="H1251" i="5"/>
  <c r="I1251" i="5" s="1"/>
  <c r="J1251" i="5" s="1"/>
  <c r="H1250" i="5"/>
  <c r="I1250" i="5" s="1"/>
  <c r="J1250" i="5" s="1"/>
  <c r="H1249" i="5"/>
  <c r="H1248" i="5"/>
  <c r="H1247" i="5"/>
  <c r="I1247" i="5" s="1"/>
  <c r="J1247" i="5" s="1"/>
  <c r="H1246" i="5"/>
  <c r="I1246" i="5" s="1"/>
  <c r="J1246" i="5" s="1"/>
  <c r="H1245" i="5"/>
  <c r="H1244" i="5"/>
  <c r="H1243" i="5"/>
  <c r="I1243" i="5" s="1"/>
  <c r="J1243" i="5" s="1"/>
  <c r="I1242" i="5"/>
  <c r="J1242" i="5" s="1"/>
  <c r="H1242" i="5"/>
  <c r="I1241" i="5"/>
  <c r="H1241" i="5"/>
  <c r="H1240" i="5"/>
  <c r="H1239" i="5"/>
  <c r="H1238" i="5"/>
  <c r="I1238" i="5" s="1"/>
  <c r="J1238" i="5" s="1"/>
  <c r="H1237" i="5"/>
  <c r="H1236" i="5"/>
  <c r="H1235" i="5"/>
  <c r="I1235" i="5" s="1"/>
  <c r="J1235" i="5" s="1"/>
  <c r="H1234" i="5"/>
  <c r="I1234" i="5" s="1"/>
  <c r="J1234" i="5" s="1"/>
  <c r="I1233" i="5"/>
  <c r="H1233" i="5"/>
  <c r="H1232" i="5"/>
  <c r="H1231" i="5"/>
  <c r="I1231" i="5" s="1"/>
  <c r="J1231" i="5" s="1"/>
  <c r="H1230" i="5"/>
  <c r="I1230" i="5" s="1"/>
  <c r="J1230" i="5" s="1"/>
  <c r="H1229" i="5"/>
  <c r="H1228" i="5"/>
  <c r="I1227" i="5"/>
  <c r="J1227" i="5" s="1"/>
  <c r="H1227" i="5"/>
  <c r="I1226" i="5"/>
  <c r="J1226" i="5" s="1"/>
  <c r="H1226" i="5"/>
  <c r="I1225" i="5"/>
  <c r="H1225" i="5"/>
  <c r="H1224" i="5"/>
  <c r="I1223" i="5"/>
  <c r="J1223" i="5" s="1"/>
  <c r="H1223" i="5"/>
  <c r="H1222" i="5"/>
  <c r="I1222" i="5" s="1"/>
  <c r="J1222" i="5" s="1"/>
  <c r="H1221" i="5"/>
  <c r="H1220" i="5"/>
  <c r="H1219" i="5"/>
  <c r="I1219" i="5" s="1"/>
  <c r="J1219" i="5" s="1"/>
  <c r="H1218" i="5"/>
  <c r="I1218" i="5" s="1"/>
  <c r="J1218" i="5" s="1"/>
  <c r="H1217" i="5"/>
  <c r="I1217" i="5" s="1"/>
  <c r="H1216" i="5"/>
  <c r="H1215" i="5"/>
  <c r="H1214" i="5"/>
  <c r="I1214" i="5" s="1"/>
  <c r="J1214" i="5" s="1"/>
  <c r="H1213" i="5"/>
  <c r="H1212" i="5"/>
  <c r="I1211" i="5"/>
  <c r="J1211" i="5" s="1"/>
  <c r="H1211" i="5"/>
  <c r="I1210" i="5"/>
  <c r="J1210" i="5" s="1"/>
  <c r="H1210" i="5"/>
  <c r="H1209" i="5"/>
  <c r="H1208" i="5"/>
  <c r="I1207" i="5"/>
  <c r="J1207" i="5" s="1"/>
  <c r="H1207" i="5"/>
  <c r="H1206" i="5"/>
  <c r="I1206" i="5" s="1"/>
  <c r="J1206" i="5" s="1"/>
  <c r="H1205" i="5"/>
  <c r="H1204" i="5"/>
  <c r="I1203" i="5"/>
  <c r="J1203" i="5" s="1"/>
  <c r="H1203" i="5"/>
  <c r="H1202" i="5"/>
  <c r="I1202" i="5" s="1"/>
  <c r="J1202" i="5" s="1"/>
  <c r="H1201" i="5"/>
  <c r="H1200" i="5"/>
  <c r="H1199" i="5"/>
  <c r="H1198" i="5"/>
  <c r="I1198" i="5" s="1"/>
  <c r="J1198" i="5" s="1"/>
  <c r="H1197" i="5"/>
  <c r="H1196" i="5"/>
  <c r="I1195" i="5"/>
  <c r="J1195" i="5" s="1"/>
  <c r="H1195" i="5"/>
  <c r="H1194" i="5"/>
  <c r="I1194" i="5" s="1"/>
  <c r="J1194" i="5" s="1"/>
  <c r="I1193" i="5"/>
  <c r="H1193" i="5"/>
  <c r="H1192" i="5"/>
  <c r="I1191" i="5"/>
  <c r="H1191" i="5"/>
  <c r="H1190" i="5"/>
  <c r="I1190" i="5" s="1"/>
  <c r="J1190" i="5" s="1"/>
  <c r="H1189" i="5"/>
  <c r="H1188" i="5"/>
  <c r="H1187" i="5"/>
  <c r="I1187" i="5" s="1"/>
  <c r="J1187" i="5" s="1"/>
  <c r="H1186" i="5"/>
  <c r="I1186" i="5" s="1"/>
  <c r="J1186" i="5" s="1"/>
  <c r="H1185" i="5"/>
  <c r="H1184" i="5"/>
  <c r="H1183" i="5"/>
  <c r="I1183" i="5" s="1"/>
  <c r="J1183" i="5" s="1"/>
  <c r="H1182" i="5"/>
  <c r="I1182" i="5" s="1"/>
  <c r="J1182" i="5" s="1"/>
  <c r="H1181" i="5"/>
  <c r="H1180" i="5"/>
  <c r="H1179" i="5"/>
  <c r="I1179" i="5" s="1"/>
  <c r="J1179" i="5" s="1"/>
  <c r="I1178" i="5"/>
  <c r="J1178" i="5" s="1"/>
  <c r="H1178" i="5"/>
  <c r="I1177" i="5"/>
  <c r="H1177" i="5"/>
  <c r="H1176" i="5"/>
  <c r="H1175" i="5"/>
  <c r="H1174" i="5"/>
  <c r="I1174" i="5" s="1"/>
  <c r="J1174" i="5" s="1"/>
  <c r="H1173" i="5"/>
  <c r="H1172" i="5"/>
  <c r="H1171" i="5"/>
  <c r="I1171" i="5" s="1"/>
  <c r="J1171" i="5" s="1"/>
  <c r="H1170" i="5"/>
  <c r="I1170" i="5" s="1"/>
  <c r="J1170" i="5" s="1"/>
  <c r="I1169" i="5"/>
  <c r="H1169" i="5"/>
  <c r="H1168" i="5"/>
  <c r="H1167" i="5"/>
  <c r="I1167" i="5" s="1"/>
  <c r="J1167" i="5" s="1"/>
  <c r="H1166" i="5"/>
  <c r="I1166" i="5" s="1"/>
  <c r="J1166" i="5" s="1"/>
  <c r="H1165" i="5"/>
  <c r="H1164" i="5"/>
  <c r="I1163" i="5"/>
  <c r="J1163" i="5" s="1"/>
  <c r="H1163" i="5"/>
  <c r="I1162" i="5"/>
  <c r="J1162" i="5" s="1"/>
  <c r="H1162" i="5"/>
  <c r="I1161" i="5"/>
  <c r="H1161" i="5"/>
  <c r="H1160" i="5"/>
  <c r="I1159" i="5"/>
  <c r="J1159" i="5" s="1"/>
  <c r="H1159" i="5"/>
  <c r="H1158" i="5"/>
  <c r="I1158" i="5" s="1"/>
  <c r="J1158" i="5" s="1"/>
  <c r="H1157" i="5"/>
  <c r="H1156" i="5"/>
  <c r="H1155" i="5"/>
  <c r="I1155" i="5" s="1"/>
  <c r="J1155" i="5" s="1"/>
  <c r="I1154" i="5"/>
  <c r="J1154" i="5" s="1"/>
  <c r="H1154" i="5"/>
  <c r="H1153" i="5"/>
  <c r="I1153" i="5" s="1"/>
  <c r="H1152" i="5"/>
  <c r="H1151" i="5"/>
  <c r="H1150" i="5"/>
  <c r="I1150" i="5" s="1"/>
  <c r="J1150" i="5" s="1"/>
  <c r="H1149" i="5"/>
  <c r="H1148" i="5"/>
  <c r="I1147" i="5"/>
  <c r="J1147" i="5" s="1"/>
  <c r="H1147" i="5"/>
  <c r="I1146" i="5"/>
  <c r="J1146" i="5" s="1"/>
  <c r="H1146" i="5"/>
  <c r="H1145" i="5"/>
  <c r="H1144" i="5"/>
  <c r="I1143" i="5"/>
  <c r="H1143" i="5"/>
  <c r="J1143" i="5" s="1"/>
  <c r="H1142" i="5"/>
  <c r="I1142" i="5" s="1"/>
  <c r="J1142" i="5" s="1"/>
  <c r="H1141" i="5"/>
  <c r="H1140" i="5"/>
  <c r="I1139" i="5"/>
  <c r="J1139" i="5" s="1"/>
  <c r="H1139" i="5"/>
  <c r="H1138" i="5"/>
  <c r="I1138" i="5" s="1"/>
  <c r="J1138" i="5" s="1"/>
  <c r="H1137" i="5"/>
  <c r="H1136" i="5"/>
  <c r="I1135" i="5"/>
  <c r="H1135" i="5"/>
  <c r="H1134" i="5"/>
  <c r="I1134" i="5" s="1"/>
  <c r="J1134" i="5" s="1"/>
  <c r="H1133" i="5"/>
  <c r="H1132" i="5"/>
  <c r="I1131" i="5"/>
  <c r="J1131" i="5" s="1"/>
  <c r="H1131" i="5"/>
  <c r="H1130" i="5"/>
  <c r="I1130" i="5" s="1"/>
  <c r="J1130" i="5" s="1"/>
  <c r="I1129" i="5"/>
  <c r="H1129" i="5"/>
  <c r="H1128" i="5"/>
  <c r="I1127" i="5"/>
  <c r="H1127" i="5"/>
  <c r="J1127" i="5" s="1"/>
  <c r="H1126" i="5"/>
  <c r="I1126" i="5" s="1"/>
  <c r="J1126" i="5" s="1"/>
  <c r="H1125" i="5"/>
  <c r="H1124" i="5"/>
  <c r="H1123" i="5"/>
  <c r="I1123" i="5" s="1"/>
  <c r="J1123" i="5" s="1"/>
  <c r="H1122" i="5"/>
  <c r="I1122" i="5" s="1"/>
  <c r="J1122" i="5" s="1"/>
  <c r="H1121" i="5"/>
  <c r="H1120" i="5"/>
  <c r="H1119" i="5"/>
  <c r="I1119" i="5" s="1"/>
  <c r="J1119" i="5" s="1"/>
  <c r="H1118" i="5"/>
  <c r="I1118" i="5" s="1"/>
  <c r="J1118" i="5" s="1"/>
  <c r="H1117" i="5"/>
  <c r="H1116" i="5"/>
  <c r="H1115" i="5"/>
  <c r="I1115" i="5" s="1"/>
  <c r="J1115" i="5" s="1"/>
  <c r="I1114" i="5"/>
  <c r="J1114" i="5" s="1"/>
  <c r="H1114" i="5"/>
  <c r="I1113" i="5"/>
  <c r="H1113" i="5"/>
  <c r="H1112" i="5"/>
  <c r="H1111" i="5"/>
  <c r="H1110" i="5"/>
  <c r="I1110" i="5" s="1"/>
  <c r="J1110" i="5" s="1"/>
  <c r="H1109" i="5"/>
  <c r="H1108" i="5"/>
  <c r="H1107" i="5"/>
  <c r="I1107" i="5" s="1"/>
  <c r="J1107" i="5" s="1"/>
  <c r="H1106" i="5"/>
  <c r="I1106" i="5" s="1"/>
  <c r="J1106" i="5" s="1"/>
  <c r="H1105" i="5"/>
  <c r="H1104" i="5"/>
  <c r="H1103" i="5"/>
  <c r="I1103" i="5" s="1"/>
  <c r="J1103" i="5" s="1"/>
  <c r="H1102" i="5"/>
  <c r="I1102" i="5" s="1"/>
  <c r="J1102" i="5" s="1"/>
  <c r="H1101" i="5"/>
  <c r="H1100" i="5"/>
  <c r="I1099" i="5"/>
  <c r="J1099" i="5" s="1"/>
  <c r="H1099" i="5"/>
  <c r="I1098" i="5"/>
  <c r="J1098" i="5" s="1"/>
  <c r="H1098" i="5"/>
  <c r="I1097" i="5"/>
  <c r="H1097" i="5"/>
  <c r="H1096" i="5"/>
  <c r="I1095" i="5"/>
  <c r="J1095" i="5" s="1"/>
  <c r="H1095" i="5"/>
  <c r="H1094" i="5"/>
  <c r="I1094" i="5" s="1"/>
  <c r="J1094" i="5" s="1"/>
  <c r="H1093" i="5"/>
  <c r="H1092" i="5"/>
  <c r="H1091" i="5"/>
  <c r="I1091" i="5" s="1"/>
  <c r="J1091" i="5" s="1"/>
  <c r="H1090" i="5"/>
  <c r="I1090" i="5" s="1"/>
  <c r="J1090" i="5" s="1"/>
  <c r="H1089" i="5"/>
  <c r="I1089" i="5" s="1"/>
  <c r="H1088" i="5"/>
  <c r="H1087" i="5"/>
  <c r="H1086" i="5"/>
  <c r="I1086" i="5" s="1"/>
  <c r="J1086" i="5" s="1"/>
  <c r="H1085" i="5"/>
  <c r="H1084" i="5"/>
  <c r="I1083" i="5"/>
  <c r="J1083" i="5" s="1"/>
  <c r="H1083" i="5"/>
  <c r="I1082" i="5"/>
  <c r="J1082" i="5" s="1"/>
  <c r="H1082" i="5"/>
  <c r="H1081" i="5"/>
  <c r="H1080" i="5"/>
  <c r="I1079" i="5"/>
  <c r="H1079" i="5"/>
  <c r="H1078" i="5"/>
  <c r="I1078" i="5" s="1"/>
  <c r="J1078" i="5" s="1"/>
  <c r="H1077" i="5"/>
  <c r="H1076" i="5"/>
  <c r="H1075" i="5"/>
  <c r="I1075" i="5" s="1"/>
  <c r="J1075" i="5" s="1"/>
  <c r="H1074" i="5"/>
  <c r="I1074" i="5" s="1"/>
  <c r="J1074" i="5" s="1"/>
  <c r="H1073" i="5"/>
  <c r="H1072" i="5"/>
  <c r="H1071" i="5"/>
  <c r="H1070" i="5"/>
  <c r="I1070" i="5" s="1"/>
  <c r="J1070" i="5" s="1"/>
  <c r="H1069" i="5"/>
  <c r="H1068" i="5"/>
  <c r="I1067" i="5"/>
  <c r="J1067" i="5" s="1"/>
  <c r="H1067" i="5"/>
  <c r="H1066" i="5"/>
  <c r="I1066" i="5" s="1"/>
  <c r="J1066" i="5" s="1"/>
  <c r="I1065" i="5"/>
  <c r="H1065" i="5"/>
  <c r="H1064" i="5"/>
  <c r="I1063" i="5"/>
  <c r="H1063" i="5"/>
  <c r="H1062" i="5"/>
  <c r="I1062" i="5" s="1"/>
  <c r="J1062" i="5" s="1"/>
  <c r="H1061" i="5"/>
  <c r="H1060" i="5"/>
  <c r="H1059" i="5"/>
  <c r="I1059" i="5" s="1"/>
  <c r="J1059" i="5" s="1"/>
  <c r="H1058" i="5"/>
  <c r="I1058" i="5" s="1"/>
  <c r="J1058" i="5" s="1"/>
  <c r="H1057" i="5"/>
  <c r="H1056" i="5"/>
  <c r="H1055" i="5"/>
  <c r="I1055" i="5" s="1"/>
  <c r="J1055" i="5" s="1"/>
  <c r="H1054" i="5"/>
  <c r="I1054" i="5" s="1"/>
  <c r="J1054" i="5" s="1"/>
  <c r="H1053" i="5"/>
  <c r="H1052" i="5"/>
  <c r="H1051" i="5"/>
  <c r="I1051" i="5" s="1"/>
  <c r="J1051" i="5" s="1"/>
  <c r="I1050" i="5"/>
  <c r="J1050" i="5" s="1"/>
  <c r="H1050" i="5"/>
  <c r="I1049" i="5"/>
  <c r="H1049" i="5"/>
  <c r="H1048" i="5"/>
  <c r="H1047" i="5"/>
  <c r="H1046" i="5"/>
  <c r="I1046" i="5" s="1"/>
  <c r="J1046" i="5" s="1"/>
  <c r="H1045" i="5"/>
  <c r="H1044" i="5"/>
  <c r="H1043" i="5"/>
  <c r="I1043" i="5" s="1"/>
  <c r="J1043" i="5" s="1"/>
  <c r="H1042" i="5"/>
  <c r="I1042" i="5" s="1"/>
  <c r="J1042" i="5" s="1"/>
  <c r="H1041" i="5"/>
  <c r="H1040" i="5"/>
  <c r="H1039" i="5"/>
  <c r="I1039" i="5" s="1"/>
  <c r="J1039" i="5" s="1"/>
  <c r="H1038" i="5"/>
  <c r="I1038" i="5" s="1"/>
  <c r="J1038" i="5" s="1"/>
  <c r="H1037" i="5"/>
  <c r="H1036" i="5"/>
  <c r="I1035" i="5"/>
  <c r="J1035" i="5" s="1"/>
  <c r="H1035" i="5"/>
  <c r="I1034" i="5"/>
  <c r="J1034" i="5" s="1"/>
  <c r="H1034" i="5"/>
  <c r="I1033" i="5"/>
  <c r="H1033" i="5"/>
  <c r="H1032" i="5"/>
  <c r="I1031" i="5"/>
  <c r="J1031" i="5" s="1"/>
  <c r="H1031" i="5"/>
  <c r="H1030" i="5"/>
  <c r="I1030" i="5" s="1"/>
  <c r="J1030" i="5" s="1"/>
  <c r="H1029" i="5"/>
  <c r="H1028" i="5"/>
  <c r="H1027" i="5"/>
  <c r="I1027" i="5" s="1"/>
  <c r="J1027" i="5" s="1"/>
  <c r="H1026" i="5"/>
  <c r="I1026" i="5" s="1"/>
  <c r="J1026" i="5" s="1"/>
  <c r="H1025" i="5"/>
  <c r="I1025" i="5" s="1"/>
  <c r="H1024" i="5"/>
  <c r="H1023" i="5"/>
  <c r="H1022" i="5"/>
  <c r="I1022" i="5" s="1"/>
  <c r="J1022" i="5" s="1"/>
  <c r="H1021" i="5"/>
  <c r="H1020" i="5"/>
  <c r="I1019" i="5"/>
  <c r="J1019" i="5" s="1"/>
  <c r="H1019" i="5"/>
  <c r="I1018" i="5"/>
  <c r="J1018" i="5" s="1"/>
  <c r="H1018" i="5"/>
  <c r="H1017" i="5"/>
  <c r="H1016" i="5"/>
  <c r="I1015" i="5"/>
  <c r="H1015" i="5"/>
  <c r="H1014" i="5"/>
  <c r="I1014" i="5" s="1"/>
  <c r="J1014" i="5" s="1"/>
  <c r="H1013" i="5"/>
  <c r="H1012" i="5"/>
  <c r="H1011" i="5"/>
  <c r="I1011" i="5" s="1"/>
  <c r="J1011" i="5" s="1"/>
  <c r="H1010" i="5"/>
  <c r="I1010" i="5" s="1"/>
  <c r="H1009" i="5"/>
  <c r="H1008" i="5"/>
  <c r="H1007" i="5"/>
  <c r="H1006" i="5"/>
  <c r="I1006" i="5" s="1"/>
  <c r="J1006" i="5" s="1"/>
  <c r="H1005" i="5"/>
  <c r="H1004" i="5"/>
  <c r="I1003" i="5"/>
  <c r="J1003" i="5" s="1"/>
  <c r="H1003" i="5"/>
  <c r="H1002" i="5"/>
  <c r="I1001" i="5"/>
  <c r="H1001" i="5"/>
  <c r="H1000" i="5"/>
  <c r="I999" i="5"/>
  <c r="H999" i="5"/>
  <c r="H998" i="5"/>
  <c r="I998" i="5" s="1"/>
  <c r="J998" i="5" s="1"/>
  <c r="H997" i="5"/>
  <c r="H996" i="5"/>
  <c r="H995" i="5"/>
  <c r="I995" i="5" s="1"/>
  <c r="J995" i="5" s="1"/>
  <c r="H994" i="5"/>
  <c r="H993" i="5"/>
  <c r="H992" i="5"/>
  <c r="H991" i="5"/>
  <c r="I991" i="5" s="1"/>
  <c r="J991" i="5" s="1"/>
  <c r="H990" i="5"/>
  <c r="I990" i="5" s="1"/>
  <c r="J990" i="5" s="1"/>
  <c r="H989" i="5"/>
  <c r="H988" i="5"/>
  <c r="H987" i="5"/>
  <c r="I987" i="5" s="1"/>
  <c r="J987" i="5" s="1"/>
  <c r="I986" i="5"/>
  <c r="H986" i="5"/>
  <c r="I985" i="5"/>
  <c r="H985" i="5"/>
  <c r="H984" i="5"/>
  <c r="H983" i="5"/>
  <c r="H982" i="5"/>
  <c r="I982" i="5" s="1"/>
  <c r="J982" i="5" s="1"/>
  <c r="H981" i="5"/>
  <c r="H980" i="5"/>
  <c r="H979" i="5"/>
  <c r="I979" i="5" s="1"/>
  <c r="J979" i="5" s="1"/>
  <c r="H978" i="5"/>
  <c r="I978" i="5" s="1"/>
  <c r="I977" i="5"/>
  <c r="H977" i="5"/>
  <c r="H976" i="5"/>
  <c r="H975" i="5"/>
  <c r="I975" i="5" s="1"/>
  <c r="J975" i="5" s="1"/>
  <c r="H974" i="5"/>
  <c r="I974" i="5" s="1"/>
  <c r="J974" i="5" s="1"/>
  <c r="H973" i="5"/>
  <c r="H972" i="5"/>
  <c r="I971" i="5"/>
  <c r="J971" i="5" s="1"/>
  <c r="H971" i="5"/>
  <c r="I970" i="5"/>
  <c r="H970" i="5"/>
  <c r="I969" i="5"/>
  <c r="H969" i="5"/>
  <c r="H968" i="5"/>
  <c r="I967" i="5"/>
  <c r="J967" i="5" s="1"/>
  <c r="H967" i="5"/>
  <c r="H966" i="5"/>
  <c r="I966" i="5" s="1"/>
  <c r="J966" i="5" s="1"/>
  <c r="H965" i="5"/>
  <c r="H964" i="5"/>
  <c r="H963" i="5"/>
  <c r="I963" i="5" s="1"/>
  <c r="J963" i="5" s="1"/>
  <c r="H962" i="5"/>
  <c r="I962" i="5" s="1"/>
  <c r="H961" i="5"/>
  <c r="I961" i="5" s="1"/>
  <c r="H960" i="5"/>
  <c r="H959" i="5"/>
  <c r="H958" i="5"/>
  <c r="I958" i="5" s="1"/>
  <c r="J958" i="5" s="1"/>
  <c r="H957" i="5"/>
  <c r="H956" i="5"/>
  <c r="I955" i="5"/>
  <c r="J955" i="5" s="1"/>
  <c r="H955" i="5"/>
  <c r="H954" i="5"/>
  <c r="I954" i="5" s="1"/>
  <c r="H953" i="5"/>
  <c r="H952" i="5"/>
  <c r="I951" i="5"/>
  <c r="H951" i="5"/>
  <c r="H950" i="5"/>
  <c r="I950" i="5" s="1"/>
  <c r="J950" i="5" s="1"/>
  <c r="H949" i="5"/>
  <c r="H948" i="5"/>
  <c r="I947" i="5"/>
  <c r="J947" i="5" s="1"/>
  <c r="H947" i="5"/>
  <c r="H946" i="5"/>
  <c r="I946" i="5" s="1"/>
  <c r="H945" i="5"/>
  <c r="H944" i="5"/>
  <c r="H943" i="5"/>
  <c r="H942" i="5"/>
  <c r="I942" i="5" s="1"/>
  <c r="J942" i="5" s="1"/>
  <c r="H941" i="5"/>
  <c r="H940" i="5"/>
  <c r="I939" i="5"/>
  <c r="J939" i="5" s="1"/>
  <c r="H939" i="5"/>
  <c r="H938" i="5"/>
  <c r="I937" i="5"/>
  <c r="H937" i="5"/>
  <c r="H936" i="5"/>
  <c r="I935" i="5"/>
  <c r="H935" i="5"/>
  <c r="H934" i="5"/>
  <c r="I934" i="5" s="1"/>
  <c r="J934" i="5" s="1"/>
  <c r="H933" i="5"/>
  <c r="H932" i="5"/>
  <c r="H931" i="5"/>
  <c r="I931" i="5" s="1"/>
  <c r="J931" i="5" s="1"/>
  <c r="H930" i="5"/>
  <c r="H929" i="5"/>
  <c r="H928" i="5"/>
  <c r="H927" i="5"/>
  <c r="I927" i="5" s="1"/>
  <c r="J927" i="5" s="1"/>
  <c r="H926" i="5"/>
  <c r="I926" i="5" s="1"/>
  <c r="J926" i="5" s="1"/>
  <c r="H925" i="5"/>
  <c r="H924" i="5"/>
  <c r="H923" i="5"/>
  <c r="I923" i="5" s="1"/>
  <c r="J923" i="5" s="1"/>
  <c r="I922" i="5"/>
  <c r="H922" i="5"/>
  <c r="I921" i="5"/>
  <c r="H921" i="5"/>
  <c r="H920" i="5"/>
  <c r="H919" i="5"/>
  <c r="H918" i="5"/>
  <c r="I918" i="5" s="1"/>
  <c r="J918" i="5" s="1"/>
  <c r="H917" i="5"/>
  <c r="H916" i="5"/>
  <c r="H915" i="5"/>
  <c r="I915" i="5" s="1"/>
  <c r="J915" i="5" s="1"/>
  <c r="H914" i="5"/>
  <c r="I914" i="5" s="1"/>
  <c r="H913" i="5"/>
  <c r="H912" i="5"/>
  <c r="H911" i="5"/>
  <c r="I911" i="5" s="1"/>
  <c r="J911" i="5" s="1"/>
  <c r="H910" i="5"/>
  <c r="I910" i="5" s="1"/>
  <c r="H909" i="5"/>
  <c r="H908" i="5"/>
  <c r="H907" i="5"/>
  <c r="I907" i="5" s="1"/>
  <c r="J907" i="5" s="1"/>
  <c r="H906" i="5"/>
  <c r="H905" i="5"/>
  <c r="I905" i="5" s="1"/>
  <c r="H904" i="5"/>
  <c r="I904" i="5" s="1"/>
  <c r="J904" i="5" s="1"/>
  <c r="H903" i="5"/>
  <c r="I903" i="5" s="1"/>
  <c r="J903" i="5" s="1"/>
  <c r="H902" i="5"/>
  <c r="I902" i="5" s="1"/>
  <c r="J902" i="5" s="1"/>
  <c r="H901" i="5"/>
  <c r="H900" i="5"/>
  <c r="H899" i="5"/>
  <c r="I899" i="5" s="1"/>
  <c r="J899" i="5" s="1"/>
  <c r="I898" i="5"/>
  <c r="H898" i="5"/>
  <c r="I897" i="5"/>
  <c r="H897" i="5"/>
  <c r="H896" i="5"/>
  <c r="I896" i="5" s="1"/>
  <c r="J896" i="5" s="1"/>
  <c r="H895" i="5"/>
  <c r="H894" i="5"/>
  <c r="I894" i="5" s="1"/>
  <c r="J894" i="5" s="1"/>
  <c r="H893" i="5"/>
  <c r="H892" i="5"/>
  <c r="H891" i="5"/>
  <c r="I891" i="5" s="1"/>
  <c r="J891" i="5" s="1"/>
  <c r="H890" i="5"/>
  <c r="I890" i="5" s="1"/>
  <c r="H889" i="5"/>
  <c r="H888" i="5"/>
  <c r="I888" i="5" s="1"/>
  <c r="J888" i="5" s="1"/>
  <c r="H887" i="5"/>
  <c r="I887" i="5" s="1"/>
  <c r="J887" i="5" s="1"/>
  <c r="H886" i="5"/>
  <c r="I886" i="5" s="1"/>
  <c r="H885" i="5"/>
  <c r="H884" i="5"/>
  <c r="H883" i="5"/>
  <c r="I883" i="5" s="1"/>
  <c r="J883" i="5" s="1"/>
  <c r="H882" i="5"/>
  <c r="I882" i="5" s="1"/>
  <c r="H881" i="5"/>
  <c r="I881" i="5" s="1"/>
  <c r="H880" i="5"/>
  <c r="I880" i="5" s="1"/>
  <c r="J880" i="5" s="1"/>
  <c r="H879" i="5"/>
  <c r="I879" i="5" s="1"/>
  <c r="J879" i="5" s="1"/>
  <c r="H878" i="5"/>
  <c r="I878" i="5" s="1"/>
  <c r="H877" i="5"/>
  <c r="H876" i="5"/>
  <c r="H875" i="5"/>
  <c r="I875" i="5" s="1"/>
  <c r="J875" i="5" s="1"/>
  <c r="H874" i="5"/>
  <c r="I874" i="5" s="1"/>
  <c r="H873" i="5"/>
  <c r="I873" i="5" s="1"/>
  <c r="H872" i="5"/>
  <c r="I872" i="5" s="1"/>
  <c r="J872" i="5" s="1"/>
  <c r="I871" i="5"/>
  <c r="H871" i="5"/>
  <c r="H870" i="5"/>
  <c r="I870" i="5" s="1"/>
  <c r="J870" i="5" s="1"/>
  <c r="H869" i="5"/>
  <c r="H868" i="5"/>
  <c r="I867" i="5"/>
  <c r="J867" i="5" s="1"/>
  <c r="H867" i="5"/>
  <c r="H866" i="5"/>
  <c r="I865" i="5"/>
  <c r="H865" i="5"/>
  <c r="H864" i="5"/>
  <c r="I864" i="5" s="1"/>
  <c r="J864" i="5" s="1"/>
  <c r="I863" i="5"/>
  <c r="H863" i="5"/>
  <c r="H862" i="5"/>
  <c r="I862" i="5" s="1"/>
  <c r="J862" i="5" s="1"/>
  <c r="H861" i="5"/>
  <c r="H860" i="5"/>
  <c r="H859" i="5"/>
  <c r="I859" i="5" s="1"/>
  <c r="J859" i="5" s="1"/>
  <c r="H858" i="5"/>
  <c r="I858" i="5" s="1"/>
  <c r="H857" i="5"/>
  <c r="H856" i="5"/>
  <c r="I856" i="5" s="1"/>
  <c r="J856" i="5" s="1"/>
  <c r="H855" i="5"/>
  <c r="I855" i="5" s="1"/>
  <c r="J855" i="5" s="1"/>
  <c r="H854" i="5"/>
  <c r="I854" i="5" s="1"/>
  <c r="H853" i="5"/>
  <c r="H852" i="5"/>
  <c r="I851" i="5"/>
  <c r="J851" i="5" s="1"/>
  <c r="H851" i="5"/>
  <c r="H850" i="5"/>
  <c r="I850" i="5" s="1"/>
  <c r="H849" i="5"/>
  <c r="I849" i="5" s="1"/>
  <c r="H848" i="5"/>
  <c r="I848" i="5" s="1"/>
  <c r="J848" i="5" s="1"/>
  <c r="I847" i="5"/>
  <c r="H847" i="5"/>
  <c r="H846" i="5"/>
  <c r="I846" i="5" s="1"/>
  <c r="H845" i="5"/>
  <c r="H844" i="5"/>
  <c r="H843" i="5"/>
  <c r="I843" i="5" s="1"/>
  <c r="J843" i="5" s="1"/>
  <c r="H842" i="5"/>
  <c r="H841" i="5"/>
  <c r="I841" i="5" s="1"/>
  <c r="H840" i="5"/>
  <c r="I840" i="5" s="1"/>
  <c r="J840" i="5" s="1"/>
  <c r="H839" i="5"/>
  <c r="H838" i="5"/>
  <c r="I838" i="5" s="1"/>
  <c r="J838" i="5" s="1"/>
  <c r="H837" i="5"/>
  <c r="H836" i="5"/>
  <c r="I835" i="5"/>
  <c r="J835" i="5" s="1"/>
  <c r="H835" i="5"/>
  <c r="I834" i="5"/>
  <c r="H834" i="5"/>
  <c r="H833" i="5"/>
  <c r="H832" i="5"/>
  <c r="I832" i="5" s="1"/>
  <c r="J832" i="5" s="1"/>
  <c r="I831" i="5"/>
  <c r="H831" i="5"/>
  <c r="H830" i="5"/>
  <c r="I830" i="5" s="1"/>
  <c r="J830" i="5" s="1"/>
  <c r="H829" i="5"/>
  <c r="H828" i="5"/>
  <c r="H827" i="5"/>
  <c r="I827" i="5" s="1"/>
  <c r="J827" i="5" s="1"/>
  <c r="H826" i="5"/>
  <c r="I826" i="5" s="1"/>
  <c r="H825" i="5"/>
  <c r="H824" i="5"/>
  <c r="I824" i="5" s="1"/>
  <c r="J824" i="5" s="1"/>
  <c r="H823" i="5"/>
  <c r="H822" i="5"/>
  <c r="I822" i="5" s="1"/>
  <c r="H821" i="5"/>
  <c r="H820" i="5"/>
  <c r="H819" i="5"/>
  <c r="I819" i="5" s="1"/>
  <c r="J819" i="5" s="1"/>
  <c r="H818" i="5"/>
  <c r="I818" i="5" s="1"/>
  <c r="H817" i="5"/>
  <c r="I817" i="5" s="1"/>
  <c r="H816" i="5"/>
  <c r="I816" i="5" s="1"/>
  <c r="J816" i="5" s="1"/>
  <c r="H815" i="5"/>
  <c r="H814" i="5"/>
  <c r="I814" i="5" s="1"/>
  <c r="H813" i="5"/>
  <c r="H812" i="5"/>
  <c r="H811" i="5"/>
  <c r="I811" i="5" s="1"/>
  <c r="J811" i="5" s="1"/>
  <c r="H810" i="5"/>
  <c r="I809" i="5"/>
  <c r="H809" i="5"/>
  <c r="H808" i="5"/>
  <c r="I808" i="5" s="1"/>
  <c r="J808" i="5" s="1"/>
  <c r="H807" i="5"/>
  <c r="I807" i="5" s="1"/>
  <c r="J807" i="5" s="1"/>
  <c r="H806" i="5"/>
  <c r="I806" i="5" s="1"/>
  <c r="J806" i="5" s="1"/>
  <c r="H805" i="5"/>
  <c r="H804" i="5"/>
  <c r="I803" i="5"/>
  <c r="J803" i="5" s="1"/>
  <c r="H803" i="5"/>
  <c r="I802" i="5"/>
  <c r="H802" i="5"/>
  <c r="H801" i="5"/>
  <c r="H800" i="5"/>
  <c r="I800" i="5" s="1"/>
  <c r="J800" i="5" s="1"/>
  <c r="H799" i="5"/>
  <c r="I799" i="5" s="1"/>
  <c r="J799" i="5" s="1"/>
  <c r="H798" i="5"/>
  <c r="I798" i="5" s="1"/>
  <c r="J798" i="5" s="1"/>
  <c r="H797" i="5"/>
  <c r="H796" i="5"/>
  <c r="I796" i="5" s="1"/>
  <c r="J796" i="5" s="1"/>
  <c r="H795" i="5"/>
  <c r="I795" i="5" s="1"/>
  <c r="J795" i="5" s="1"/>
  <c r="I794" i="5"/>
  <c r="H794" i="5"/>
  <c r="H793" i="5"/>
  <c r="I793" i="5" s="1"/>
  <c r="H792" i="5"/>
  <c r="I792" i="5" s="1"/>
  <c r="J792" i="5" s="1"/>
  <c r="H791" i="5"/>
  <c r="H790" i="5"/>
  <c r="I790" i="5" s="1"/>
  <c r="J790" i="5" s="1"/>
  <c r="H789" i="5"/>
  <c r="H788" i="5"/>
  <c r="I788" i="5" s="1"/>
  <c r="I787" i="5"/>
  <c r="J787" i="5" s="1"/>
  <c r="H787" i="5"/>
  <c r="H786" i="5"/>
  <c r="I786" i="5" s="1"/>
  <c r="H785" i="5"/>
  <c r="H784" i="5"/>
  <c r="I784" i="5" s="1"/>
  <c r="J784" i="5" s="1"/>
  <c r="I783" i="5"/>
  <c r="J783" i="5" s="1"/>
  <c r="H783" i="5"/>
  <c r="H782" i="5"/>
  <c r="I782" i="5" s="1"/>
  <c r="H781" i="5"/>
  <c r="H780" i="5"/>
  <c r="I780" i="5" s="1"/>
  <c r="J780" i="5" s="1"/>
  <c r="I779" i="5"/>
  <c r="J779" i="5" s="1"/>
  <c r="H779" i="5"/>
  <c r="H778" i="5"/>
  <c r="H777" i="5"/>
  <c r="I777" i="5" s="1"/>
  <c r="H776" i="5"/>
  <c r="I776" i="5" s="1"/>
  <c r="J776" i="5" s="1"/>
  <c r="I775" i="5"/>
  <c r="J775" i="5" s="1"/>
  <c r="H775" i="5"/>
  <c r="H774" i="5"/>
  <c r="I774" i="5" s="1"/>
  <c r="H773" i="5"/>
  <c r="H772" i="5"/>
  <c r="I772" i="5" s="1"/>
  <c r="H771" i="5"/>
  <c r="I771" i="5" s="1"/>
  <c r="J771" i="5" s="1"/>
  <c r="I770" i="5"/>
  <c r="H770" i="5"/>
  <c r="H769" i="5"/>
  <c r="I769" i="5" s="1"/>
  <c r="H768" i="5"/>
  <c r="I768" i="5" s="1"/>
  <c r="J768" i="5" s="1"/>
  <c r="H767" i="5"/>
  <c r="I767" i="5" s="1"/>
  <c r="J767" i="5" s="1"/>
  <c r="H766" i="5"/>
  <c r="I766" i="5" s="1"/>
  <c r="H765" i="5"/>
  <c r="H764" i="5"/>
  <c r="I764" i="5" s="1"/>
  <c r="H763" i="5"/>
  <c r="I763" i="5" s="1"/>
  <c r="J763" i="5" s="1"/>
  <c r="I762" i="5"/>
  <c r="H762" i="5"/>
  <c r="H761" i="5"/>
  <c r="I761" i="5" s="1"/>
  <c r="H760" i="5"/>
  <c r="I760" i="5" s="1"/>
  <c r="J760" i="5" s="1"/>
  <c r="I759" i="5"/>
  <c r="J759" i="5" s="1"/>
  <c r="H759" i="5"/>
  <c r="H758" i="5"/>
  <c r="I758" i="5" s="1"/>
  <c r="H757" i="5"/>
  <c r="H756" i="5"/>
  <c r="I756" i="5" s="1"/>
  <c r="H755" i="5"/>
  <c r="I755" i="5" s="1"/>
  <c r="J755" i="5" s="1"/>
  <c r="H754" i="5"/>
  <c r="I754" i="5" s="1"/>
  <c r="H753" i="5"/>
  <c r="I753" i="5" s="1"/>
  <c r="H752" i="5"/>
  <c r="I752" i="5" s="1"/>
  <c r="J752" i="5" s="1"/>
  <c r="I751" i="5"/>
  <c r="J751" i="5" s="1"/>
  <c r="H751" i="5"/>
  <c r="H750" i="5"/>
  <c r="I750" i="5" s="1"/>
  <c r="H749" i="5"/>
  <c r="H748" i="5"/>
  <c r="I748" i="5" s="1"/>
  <c r="H747" i="5"/>
  <c r="I747" i="5" s="1"/>
  <c r="J747" i="5" s="1"/>
  <c r="H746" i="5"/>
  <c r="I746" i="5" s="1"/>
  <c r="H745" i="5"/>
  <c r="I745" i="5" s="1"/>
  <c r="H744" i="5"/>
  <c r="I744" i="5" s="1"/>
  <c r="J744" i="5" s="1"/>
  <c r="I743" i="5"/>
  <c r="J743" i="5" s="1"/>
  <c r="H743" i="5"/>
  <c r="H742" i="5"/>
  <c r="I742" i="5" s="1"/>
  <c r="H741" i="5"/>
  <c r="H740" i="5"/>
  <c r="I740" i="5" s="1"/>
  <c r="H739" i="5"/>
  <c r="I739" i="5" s="1"/>
  <c r="J739" i="5" s="1"/>
  <c r="H738" i="5"/>
  <c r="I738" i="5" s="1"/>
  <c r="H737" i="5"/>
  <c r="I737" i="5" s="1"/>
  <c r="H736" i="5"/>
  <c r="I736" i="5" s="1"/>
  <c r="J736" i="5" s="1"/>
  <c r="I735" i="5"/>
  <c r="J735" i="5" s="1"/>
  <c r="H735" i="5"/>
  <c r="H734" i="5"/>
  <c r="I734" i="5" s="1"/>
  <c r="H733" i="5"/>
  <c r="H732" i="5"/>
  <c r="I732" i="5" s="1"/>
  <c r="H731" i="5"/>
  <c r="I731" i="5" s="1"/>
  <c r="J731" i="5" s="1"/>
  <c r="H730" i="5"/>
  <c r="I730" i="5" s="1"/>
  <c r="H729" i="5"/>
  <c r="I729" i="5" s="1"/>
  <c r="H728" i="5"/>
  <c r="I728" i="5" s="1"/>
  <c r="J728" i="5" s="1"/>
  <c r="I727" i="5"/>
  <c r="J727" i="5" s="1"/>
  <c r="H727" i="5"/>
  <c r="H726" i="5"/>
  <c r="I726" i="5" s="1"/>
  <c r="H725" i="5"/>
  <c r="H724" i="5"/>
  <c r="I724" i="5" s="1"/>
  <c r="H723" i="5"/>
  <c r="I723" i="5" s="1"/>
  <c r="J723" i="5" s="1"/>
  <c r="H722" i="5"/>
  <c r="I722" i="5" s="1"/>
  <c r="H721" i="5"/>
  <c r="I721" i="5" s="1"/>
  <c r="H720" i="5"/>
  <c r="I720" i="5" s="1"/>
  <c r="J720" i="5" s="1"/>
  <c r="I719" i="5"/>
  <c r="J719" i="5" s="1"/>
  <c r="H719" i="5"/>
  <c r="H718" i="5"/>
  <c r="I718" i="5" s="1"/>
  <c r="H717" i="5"/>
  <c r="H716" i="5"/>
  <c r="I716" i="5" s="1"/>
  <c r="H715" i="5"/>
  <c r="I715" i="5" s="1"/>
  <c r="J715" i="5" s="1"/>
  <c r="H714" i="5"/>
  <c r="I714" i="5" s="1"/>
  <c r="H713" i="5"/>
  <c r="I713" i="5" s="1"/>
  <c r="H712" i="5"/>
  <c r="I712" i="5" s="1"/>
  <c r="J712" i="5" s="1"/>
  <c r="I711" i="5"/>
  <c r="J711" i="5" s="1"/>
  <c r="H711" i="5"/>
  <c r="H710" i="5"/>
  <c r="I710" i="5" s="1"/>
  <c r="H709" i="5"/>
  <c r="H708" i="5"/>
  <c r="I708" i="5" s="1"/>
  <c r="H707" i="5"/>
  <c r="I707" i="5" s="1"/>
  <c r="J707" i="5" s="1"/>
  <c r="H706" i="5"/>
  <c r="I705" i="5"/>
  <c r="H705" i="5"/>
  <c r="H704" i="5"/>
  <c r="I704" i="5" s="1"/>
  <c r="J704" i="5" s="1"/>
  <c r="H703" i="5"/>
  <c r="H702" i="5"/>
  <c r="I702" i="5" s="1"/>
  <c r="H701" i="5"/>
  <c r="H700" i="5"/>
  <c r="I700" i="5" s="1"/>
  <c r="H699" i="5"/>
  <c r="I699" i="5" s="1"/>
  <c r="J699" i="5" s="1"/>
  <c r="H698" i="5"/>
  <c r="I697" i="5"/>
  <c r="H697" i="5"/>
  <c r="H696" i="5"/>
  <c r="I696" i="5" s="1"/>
  <c r="J696" i="5" s="1"/>
  <c r="I695" i="5"/>
  <c r="J695" i="5" s="1"/>
  <c r="H695" i="5"/>
  <c r="H694" i="5"/>
  <c r="I694" i="5" s="1"/>
  <c r="H693" i="5"/>
  <c r="I693" i="5" s="1"/>
  <c r="H692" i="5"/>
  <c r="I692" i="5" s="1"/>
  <c r="J692" i="5" s="1"/>
  <c r="I691" i="5"/>
  <c r="J691" i="5" s="1"/>
  <c r="H691" i="5"/>
  <c r="I690" i="5"/>
  <c r="J690" i="5" s="1"/>
  <c r="H690" i="5"/>
  <c r="H689" i="5"/>
  <c r="I689" i="5" s="1"/>
  <c r="H688" i="5"/>
  <c r="I688" i="5" s="1"/>
  <c r="I687" i="5"/>
  <c r="H687" i="5"/>
  <c r="J687" i="5" s="1"/>
  <c r="H686" i="5"/>
  <c r="I686" i="5" s="1"/>
  <c r="H685" i="5"/>
  <c r="I685" i="5" s="1"/>
  <c r="J684" i="5"/>
  <c r="H684" i="5"/>
  <c r="I684" i="5" s="1"/>
  <c r="H683" i="5"/>
  <c r="I683" i="5" s="1"/>
  <c r="J683" i="5" s="1"/>
  <c r="H682" i="5"/>
  <c r="H681" i="5"/>
  <c r="H680" i="5"/>
  <c r="I680" i="5" s="1"/>
  <c r="I679" i="5"/>
  <c r="H679" i="5"/>
  <c r="J678" i="5"/>
  <c r="H678" i="5"/>
  <c r="I678" i="5" s="1"/>
  <c r="H677" i="5"/>
  <c r="I677" i="5" s="1"/>
  <c r="H676" i="5"/>
  <c r="I676" i="5" s="1"/>
  <c r="H675" i="5"/>
  <c r="I675" i="5" s="1"/>
  <c r="J675" i="5" s="1"/>
  <c r="H674" i="5"/>
  <c r="I673" i="5"/>
  <c r="H673" i="5"/>
  <c r="H672" i="5"/>
  <c r="H671" i="5"/>
  <c r="I671" i="5" s="1"/>
  <c r="J671" i="5" s="1"/>
  <c r="H670" i="5"/>
  <c r="I670" i="5" s="1"/>
  <c r="H669" i="5"/>
  <c r="H668" i="5"/>
  <c r="I668" i="5" s="1"/>
  <c r="H667" i="5"/>
  <c r="I667" i="5" s="1"/>
  <c r="J667" i="5" s="1"/>
  <c r="I666" i="5"/>
  <c r="H666" i="5"/>
  <c r="I665" i="5"/>
  <c r="H665" i="5"/>
  <c r="H664" i="5"/>
  <c r="I663" i="5"/>
  <c r="J663" i="5" s="1"/>
  <c r="H663" i="5"/>
  <c r="H662" i="5"/>
  <c r="I662" i="5" s="1"/>
  <c r="H661" i="5"/>
  <c r="I661" i="5" s="1"/>
  <c r="H660" i="5"/>
  <c r="I660" i="5" s="1"/>
  <c r="J660" i="5" s="1"/>
  <c r="H659" i="5"/>
  <c r="I659" i="5" s="1"/>
  <c r="J659" i="5" s="1"/>
  <c r="I658" i="5"/>
  <c r="J658" i="5" s="1"/>
  <c r="H658" i="5"/>
  <c r="I657" i="5"/>
  <c r="H657" i="5"/>
  <c r="H656" i="5"/>
  <c r="I656" i="5" s="1"/>
  <c r="H655" i="5"/>
  <c r="H654" i="5"/>
  <c r="I654" i="5" s="1"/>
  <c r="H653" i="5"/>
  <c r="I653" i="5" s="1"/>
  <c r="H652" i="5"/>
  <c r="I652" i="5" s="1"/>
  <c r="H651" i="5"/>
  <c r="I651" i="5" s="1"/>
  <c r="J651" i="5" s="1"/>
  <c r="H650" i="5"/>
  <c r="H649" i="5"/>
  <c r="J648" i="5"/>
  <c r="H648" i="5"/>
  <c r="I648" i="5" s="1"/>
  <c r="H647" i="5"/>
  <c r="H646" i="5"/>
  <c r="I645" i="5"/>
  <c r="H645" i="5"/>
  <c r="H644" i="5"/>
  <c r="I644" i="5" s="1"/>
  <c r="J644" i="5" s="1"/>
  <c r="H643" i="5"/>
  <c r="J642" i="5"/>
  <c r="I642" i="5"/>
  <c r="H642" i="5"/>
  <c r="I641" i="5"/>
  <c r="H641" i="5"/>
  <c r="H640" i="5"/>
  <c r="I640" i="5" s="1"/>
  <c r="J640" i="5" s="1"/>
  <c r="H639" i="5"/>
  <c r="I639" i="5" s="1"/>
  <c r="J639" i="5" s="1"/>
  <c r="I638" i="5"/>
  <c r="J638" i="5" s="1"/>
  <c r="H638" i="5"/>
  <c r="I637" i="5"/>
  <c r="H637" i="5"/>
  <c r="H636" i="5"/>
  <c r="I636" i="5" s="1"/>
  <c r="H635" i="5"/>
  <c r="I634" i="5"/>
  <c r="H634" i="5"/>
  <c r="H633" i="5"/>
  <c r="H632" i="5"/>
  <c r="I632" i="5" s="1"/>
  <c r="H631" i="5"/>
  <c r="H630" i="5"/>
  <c r="H629" i="5"/>
  <c r="I628" i="5"/>
  <c r="H628" i="5"/>
  <c r="I627" i="5"/>
  <c r="H627" i="5"/>
  <c r="H626" i="5"/>
  <c r="I626" i="5" s="1"/>
  <c r="J626" i="5" s="1"/>
  <c r="H625" i="5"/>
  <c r="I625" i="5" s="1"/>
  <c r="J625" i="5" s="1"/>
  <c r="I624" i="5"/>
  <c r="H624" i="5"/>
  <c r="H623" i="5"/>
  <c r="I623" i="5" s="1"/>
  <c r="J623" i="5" s="1"/>
  <c r="H622" i="5"/>
  <c r="H621" i="5"/>
  <c r="H620" i="5"/>
  <c r="I620" i="5" s="1"/>
  <c r="H619" i="5"/>
  <c r="H618" i="5"/>
  <c r="I618" i="5" s="1"/>
  <c r="J618" i="5" s="1"/>
  <c r="I617" i="5"/>
  <c r="J617" i="5" s="1"/>
  <c r="H617" i="5"/>
  <c r="H616" i="5"/>
  <c r="I616" i="5" s="1"/>
  <c r="J616" i="5" s="1"/>
  <c r="H615" i="5"/>
  <c r="I615" i="5" s="1"/>
  <c r="J615" i="5" s="1"/>
  <c r="H614" i="5"/>
  <c r="H613" i="5"/>
  <c r="I612" i="5"/>
  <c r="H612" i="5"/>
  <c r="I611" i="5"/>
  <c r="H611" i="5"/>
  <c r="I610" i="5"/>
  <c r="J610" i="5" s="1"/>
  <c r="H610" i="5"/>
  <c r="I609" i="5"/>
  <c r="H609" i="5"/>
  <c r="I608" i="5"/>
  <c r="H608" i="5"/>
  <c r="H607" i="5"/>
  <c r="I607" i="5" s="1"/>
  <c r="J607" i="5" s="1"/>
  <c r="H606" i="5"/>
  <c r="H605" i="5"/>
  <c r="I604" i="5"/>
  <c r="H604" i="5"/>
  <c r="H603" i="5"/>
  <c r="I603" i="5" s="1"/>
  <c r="H602" i="5"/>
  <c r="I602" i="5" s="1"/>
  <c r="J602" i="5" s="1"/>
  <c r="H601" i="5"/>
  <c r="H600" i="5"/>
  <c r="I600" i="5" s="1"/>
  <c r="J600" i="5" s="1"/>
  <c r="H599" i="5"/>
  <c r="I599" i="5" s="1"/>
  <c r="J599" i="5" s="1"/>
  <c r="H598" i="5"/>
  <c r="H597" i="5"/>
  <c r="H596" i="5"/>
  <c r="I595" i="5"/>
  <c r="H595" i="5"/>
  <c r="I594" i="5"/>
  <c r="J594" i="5" s="1"/>
  <c r="H594" i="5"/>
  <c r="H593" i="5"/>
  <c r="J592" i="5"/>
  <c r="I592" i="5"/>
  <c r="H592" i="5"/>
  <c r="H591" i="5"/>
  <c r="I591" i="5" s="1"/>
  <c r="J591" i="5" s="1"/>
  <c r="H590" i="5"/>
  <c r="H589" i="5"/>
  <c r="H588" i="5"/>
  <c r="H587" i="5"/>
  <c r="H586" i="5"/>
  <c r="I586" i="5" s="1"/>
  <c r="J586" i="5" s="1"/>
  <c r="I585" i="5"/>
  <c r="J585" i="5" s="1"/>
  <c r="H585" i="5"/>
  <c r="H584" i="5"/>
  <c r="H583" i="5"/>
  <c r="I583" i="5" s="1"/>
  <c r="J583" i="5" s="1"/>
  <c r="H582" i="5"/>
  <c r="H581" i="5"/>
  <c r="I580" i="5"/>
  <c r="H580" i="5"/>
  <c r="H579" i="5"/>
  <c r="I578" i="5"/>
  <c r="J578" i="5" s="1"/>
  <c r="H578" i="5"/>
  <c r="H577" i="5"/>
  <c r="I577" i="5" s="1"/>
  <c r="J577" i="5" s="1"/>
  <c r="H576" i="5"/>
  <c r="H575" i="5"/>
  <c r="I575" i="5" s="1"/>
  <c r="J575" i="5" s="1"/>
  <c r="H574" i="5"/>
  <c r="H573" i="5"/>
  <c r="H572" i="5"/>
  <c r="H571" i="5"/>
  <c r="I570" i="5"/>
  <c r="J570" i="5" s="1"/>
  <c r="H570" i="5"/>
  <c r="I569" i="5"/>
  <c r="J569" i="5" s="1"/>
  <c r="H569" i="5"/>
  <c r="H568" i="5"/>
  <c r="H567" i="5"/>
  <c r="I567" i="5" s="1"/>
  <c r="J567" i="5" s="1"/>
  <c r="H566" i="5"/>
  <c r="H565" i="5"/>
  <c r="I564" i="5"/>
  <c r="H564" i="5"/>
  <c r="I563" i="5"/>
  <c r="H563" i="5"/>
  <c r="H562" i="5"/>
  <c r="I562" i="5" s="1"/>
  <c r="J562" i="5" s="1"/>
  <c r="H561" i="5"/>
  <c r="I561" i="5" s="1"/>
  <c r="J561" i="5" s="1"/>
  <c r="I560" i="5"/>
  <c r="J560" i="5" s="1"/>
  <c r="H560" i="5"/>
  <c r="H559" i="5"/>
  <c r="I559" i="5" s="1"/>
  <c r="J559" i="5" s="1"/>
  <c r="H558" i="5"/>
  <c r="H557" i="5"/>
  <c r="H556" i="5"/>
  <c r="I556" i="5" s="1"/>
  <c r="H555" i="5"/>
  <c r="H554" i="5"/>
  <c r="I554" i="5" s="1"/>
  <c r="J554" i="5" s="1"/>
  <c r="I553" i="5"/>
  <c r="J553" i="5" s="1"/>
  <c r="H553" i="5"/>
  <c r="H552" i="5"/>
  <c r="I552" i="5" s="1"/>
  <c r="J552" i="5" s="1"/>
  <c r="H551" i="5"/>
  <c r="I551" i="5" s="1"/>
  <c r="J551" i="5" s="1"/>
  <c r="H550" i="5"/>
  <c r="H549" i="5"/>
  <c r="I548" i="5"/>
  <c r="H548" i="5"/>
  <c r="I547" i="5"/>
  <c r="H547" i="5"/>
  <c r="I546" i="5"/>
  <c r="J546" i="5" s="1"/>
  <c r="H546" i="5"/>
  <c r="I545" i="5"/>
  <c r="H545" i="5"/>
  <c r="I544" i="5"/>
  <c r="H544" i="5"/>
  <c r="H543" i="5"/>
  <c r="I543" i="5" s="1"/>
  <c r="J543" i="5" s="1"/>
  <c r="H542" i="5"/>
  <c r="H541" i="5"/>
  <c r="I540" i="5"/>
  <c r="H540" i="5"/>
  <c r="H539" i="5"/>
  <c r="I539" i="5" s="1"/>
  <c r="H538" i="5"/>
  <c r="I538" i="5" s="1"/>
  <c r="J538" i="5" s="1"/>
  <c r="H537" i="5"/>
  <c r="H536" i="5"/>
  <c r="I536" i="5" s="1"/>
  <c r="J536" i="5" s="1"/>
  <c r="H535" i="5"/>
  <c r="I535" i="5" s="1"/>
  <c r="J535" i="5" s="1"/>
  <c r="H534" i="5"/>
  <c r="H533" i="5"/>
  <c r="H532" i="5"/>
  <c r="I531" i="5"/>
  <c r="H531" i="5"/>
  <c r="I530" i="5"/>
  <c r="J530" i="5" s="1"/>
  <c r="H530" i="5"/>
  <c r="H529" i="5"/>
  <c r="I528" i="5"/>
  <c r="J528" i="5" s="1"/>
  <c r="H528" i="5"/>
  <c r="H527" i="5"/>
  <c r="I527" i="5" s="1"/>
  <c r="J527" i="5" s="1"/>
  <c r="H526" i="5"/>
  <c r="H525" i="5"/>
  <c r="H524" i="5"/>
  <c r="H523" i="5"/>
  <c r="H522" i="5"/>
  <c r="I522" i="5" s="1"/>
  <c r="J522" i="5" s="1"/>
  <c r="I521" i="5"/>
  <c r="J521" i="5" s="1"/>
  <c r="H521" i="5"/>
  <c r="H520" i="5"/>
  <c r="H519" i="5"/>
  <c r="I519" i="5" s="1"/>
  <c r="J519" i="5" s="1"/>
  <c r="H518" i="5"/>
  <c r="H517" i="5"/>
  <c r="I516" i="5"/>
  <c r="H516" i="5"/>
  <c r="H515" i="5"/>
  <c r="I514" i="5"/>
  <c r="J514" i="5" s="1"/>
  <c r="H514" i="5"/>
  <c r="H513" i="5"/>
  <c r="I513" i="5" s="1"/>
  <c r="J513" i="5" s="1"/>
  <c r="H512" i="5"/>
  <c r="H511" i="5"/>
  <c r="I511" i="5" s="1"/>
  <c r="J511" i="5" s="1"/>
  <c r="H510" i="5"/>
  <c r="H509" i="5"/>
  <c r="H508" i="5"/>
  <c r="H507" i="5"/>
  <c r="I506" i="5"/>
  <c r="J506" i="5" s="1"/>
  <c r="H506" i="5"/>
  <c r="I505" i="5"/>
  <c r="H505" i="5"/>
  <c r="H504" i="5"/>
  <c r="H503" i="5"/>
  <c r="I503" i="5" s="1"/>
  <c r="J503" i="5" s="1"/>
  <c r="H502" i="5"/>
  <c r="H501" i="5"/>
  <c r="I500" i="5"/>
  <c r="H500" i="5"/>
  <c r="I499" i="5"/>
  <c r="H499" i="5"/>
  <c r="H498" i="5"/>
  <c r="I498" i="5" s="1"/>
  <c r="J498" i="5" s="1"/>
  <c r="H497" i="5"/>
  <c r="I497" i="5" s="1"/>
  <c r="J497" i="5" s="1"/>
  <c r="I496" i="5"/>
  <c r="J496" i="5" s="1"/>
  <c r="H496" i="5"/>
  <c r="H495" i="5"/>
  <c r="I495" i="5" s="1"/>
  <c r="J495" i="5" s="1"/>
  <c r="H494" i="5"/>
  <c r="H493" i="5"/>
  <c r="H492" i="5"/>
  <c r="I492" i="5" s="1"/>
  <c r="H491" i="5"/>
  <c r="H490" i="5"/>
  <c r="I490" i="5" s="1"/>
  <c r="J490" i="5" s="1"/>
  <c r="I489" i="5"/>
  <c r="J489" i="5" s="1"/>
  <c r="H489" i="5"/>
  <c r="H488" i="5"/>
  <c r="I488" i="5" s="1"/>
  <c r="J488" i="5" s="1"/>
  <c r="H487" i="5"/>
  <c r="I487" i="5" s="1"/>
  <c r="J487" i="5" s="1"/>
  <c r="H486" i="5"/>
  <c r="H485" i="5"/>
  <c r="I484" i="5"/>
  <c r="H484" i="5"/>
  <c r="H483" i="5"/>
  <c r="I482" i="5"/>
  <c r="J482" i="5" s="1"/>
  <c r="H482" i="5"/>
  <c r="I481" i="5"/>
  <c r="H481" i="5"/>
  <c r="H480" i="5"/>
  <c r="I480" i="5" s="1"/>
  <c r="H479" i="5"/>
  <c r="I479" i="5" s="1"/>
  <c r="J479" i="5" s="1"/>
  <c r="H478" i="5"/>
  <c r="H477" i="5"/>
  <c r="I476" i="5"/>
  <c r="H476" i="5"/>
  <c r="H475" i="5"/>
  <c r="I475" i="5" s="1"/>
  <c r="I474" i="5"/>
  <c r="J474" i="5" s="1"/>
  <c r="H474" i="5"/>
  <c r="H473" i="5"/>
  <c r="H472" i="5"/>
  <c r="I472" i="5" s="1"/>
  <c r="J472" i="5" s="1"/>
  <c r="H471" i="5"/>
  <c r="I471" i="5" s="1"/>
  <c r="J471" i="5" s="1"/>
  <c r="H470" i="5"/>
  <c r="H469" i="5"/>
  <c r="H468" i="5"/>
  <c r="I467" i="5"/>
  <c r="H467" i="5"/>
  <c r="H466" i="5"/>
  <c r="I466" i="5" s="1"/>
  <c r="J466" i="5" s="1"/>
  <c r="H465" i="5"/>
  <c r="J464" i="5"/>
  <c r="I464" i="5"/>
  <c r="H464" i="5"/>
  <c r="H463" i="5"/>
  <c r="I463" i="5" s="1"/>
  <c r="J463" i="5" s="1"/>
  <c r="H462" i="5"/>
  <c r="H461" i="5"/>
  <c r="H460" i="5"/>
  <c r="I459" i="5"/>
  <c r="H459" i="5"/>
  <c r="H458" i="5"/>
  <c r="I458" i="5" s="1"/>
  <c r="J458" i="5" s="1"/>
  <c r="I457" i="5"/>
  <c r="J457" i="5" s="1"/>
  <c r="H457" i="5"/>
  <c r="H456" i="5"/>
  <c r="H455" i="5"/>
  <c r="I455" i="5" s="1"/>
  <c r="J455" i="5" s="1"/>
  <c r="H454" i="5"/>
  <c r="H453" i="5"/>
  <c r="I452" i="5"/>
  <c r="H452" i="5"/>
  <c r="H451" i="5"/>
  <c r="I450" i="5"/>
  <c r="J450" i="5" s="1"/>
  <c r="H450" i="5"/>
  <c r="I449" i="5"/>
  <c r="J449" i="5" s="1"/>
  <c r="H449" i="5"/>
  <c r="H448" i="5"/>
  <c r="H447" i="5"/>
  <c r="I447" i="5" s="1"/>
  <c r="J447" i="5" s="1"/>
  <c r="H446" i="5"/>
  <c r="H445" i="5"/>
  <c r="I444" i="5"/>
  <c r="H444" i="5"/>
  <c r="H443" i="5"/>
  <c r="I442" i="5"/>
  <c r="J442" i="5" s="1"/>
  <c r="H442" i="5"/>
  <c r="H441" i="5"/>
  <c r="I441" i="5" s="1"/>
  <c r="H440" i="5"/>
  <c r="H439" i="5"/>
  <c r="I439" i="5" s="1"/>
  <c r="J439" i="5" s="1"/>
  <c r="H438" i="5"/>
  <c r="H437" i="5"/>
  <c r="H436" i="5"/>
  <c r="I435" i="5"/>
  <c r="H435" i="5"/>
  <c r="H434" i="5"/>
  <c r="I434" i="5" s="1"/>
  <c r="J434" i="5" s="1"/>
  <c r="H433" i="5"/>
  <c r="I433" i="5" s="1"/>
  <c r="J433" i="5" s="1"/>
  <c r="H432" i="5"/>
  <c r="I432" i="5" s="1"/>
  <c r="J432" i="5" s="1"/>
  <c r="H431" i="5"/>
  <c r="I431" i="5" s="1"/>
  <c r="J431" i="5" s="1"/>
  <c r="H430" i="5"/>
  <c r="H429" i="5"/>
  <c r="H428" i="5"/>
  <c r="I428" i="5" s="1"/>
  <c r="I427" i="5"/>
  <c r="H427" i="5"/>
  <c r="H426" i="5"/>
  <c r="I426" i="5" s="1"/>
  <c r="J426" i="5" s="1"/>
  <c r="I425" i="5"/>
  <c r="J425" i="5" s="1"/>
  <c r="H425" i="5"/>
  <c r="I424" i="5"/>
  <c r="J424" i="5" s="1"/>
  <c r="H424" i="5"/>
  <c r="H423" i="5"/>
  <c r="I423" i="5" s="1"/>
  <c r="J423" i="5" s="1"/>
  <c r="H422" i="5"/>
  <c r="H421" i="5"/>
  <c r="I420" i="5"/>
  <c r="H420" i="5"/>
  <c r="H419" i="5"/>
  <c r="H418" i="5"/>
  <c r="I418" i="5" s="1"/>
  <c r="J418" i="5" s="1"/>
  <c r="H417" i="5"/>
  <c r="H416" i="5"/>
  <c r="I416" i="5" s="1"/>
  <c r="H415" i="5"/>
  <c r="I415" i="5" s="1"/>
  <c r="J415" i="5" s="1"/>
  <c r="H414" i="5"/>
  <c r="H413" i="5"/>
  <c r="I412" i="5"/>
  <c r="H412" i="5"/>
  <c r="H411" i="5"/>
  <c r="I411" i="5" s="1"/>
  <c r="I410" i="5"/>
  <c r="J410" i="5" s="1"/>
  <c r="H410" i="5"/>
  <c r="H409" i="5"/>
  <c r="H408" i="5"/>
  <c r="I408" i="5" s="1"/>
  <c r="J408" i="5" s="1"/>
  <c r="H407" i="5"/>
  <c r="I407" i="5" s="1"/>
  <c r="J407" i="5" s="1"/>
  <c r="H406" i="5"/>
  <c r="H405" i="5"/>
  <c r="H404" i="5"/>
  <c r="I403" i="5"/>
  <c r="H403" i="5"/>
  <c r="H402" i="5"/>
  <c r="I402" i="5" s="1"/>
  <c r="J402" i="5" s="1"/>
  <c r="H401" i="5"/>
  <c r="I401" i="5" s="1"/>
  <c r="J401" i="5" s="1"/>
  <c r="I400" i="5"/>
  <c r="J400" i="5" s="1"/>
  <c r="H400" i="5"/>
  <c r="H399" i="5"/>
  <c r="I399" i="5" s="1"/>
  <c r="J399" i="5" s="1"/>
  <c r="H398" i="5"/>
  <c r="H397" i="5"/>
  <c r="H396" i="5"/>
  <c r="H395" i="5"/>
  <c r="H394" i="5"/>
  <c r="I394" i="5" s="1"/>
  <c r="J394" i="5" s="1"/>
  <c r="I393" i="5"/>
  <c r="J393" i="5" s="1"/>
  <c r="H393" i="5"/>
  <c r="H392" i="5"/>
  <c r="H391" i="5"/>
  <c r="I391" i="5" s="1"/>
  <c r="J391" i="5" s="1"/>
  <c r="H390" i="5"/>
  <c r="H389" i="5"/>
  <c r="I388" i="5"/>
  <c r="H388" i="5"/>
  <c r="H387" i="5"/>
  <c r="I386" i="5"/>
  <c r="J386" i="5" s="1"/>
  <c r="H386" i="5"/>
  <c r="I385" i="5"/>
  <c r="H385" i="5"/>
  <c r="H384" i="5"/>
  <c r="H383" i="5"/>
  <c r="I383" i="5" s="1"/>
  <c r="J383" i="5" s="1"/>
  <c r="H382" i="5"/>
  <c r="H381" i="5"/>
  <c r="I380" i="5"/>
  <c r="H380" i="5"/>
  <c r="H379" i="5"/>
  <c r="I378" i="5"/>
  <c r="J378" i="5" s="1"/>
  <c r="H378" i="5"/>
  <c r="H377" i="5"/>
  <c r="I377" i="5" s="1"/>
  <c r="H376" i="5"/>
  <c r="H375" i="5"/>
  <c r="I375" i="5" s="1"/>
  <c r="J375" i="5" s="1"/>
  <c r="H374" i="5"/>
  <c r="H373" i="5"/>
  <c r="H372" i="5"/>
  <c r="I371" i="5"/>
  <c r="H371" i="5"/>
  <c r="H370" i="5"/>
  <c r="I370" i="5" s="1"/>
  <c r="J370" i="5" s="1"/>
  <c r="I369" i="5"/>
  <c r="J369" i="5" s="1"/>
  <c r="H369" i="5"/>
  <c r="I368" i="5"/>
  <c r="J368" i="5" s="1"/>
  <c r="H368" i="5"/>
  <c r="H367" i="5"/>
  <c r="I367" i="5" s="1"/>
  <c r="J367" i="5" s="1"/>
  <c r="H366" i="5"/>
  <c r="H365" i="5"/>
  <c r="I364" i="5"/>
  <c r="H364" i="5"/>
  <c r="I363" i="5"/>
  <c r="H363" i="5"/>
  <c r="H362" i="5"/>
  <c r="I362" i="5" s="1"/>
  <c r="J362" i="5" s="1"/>
  <c r="I361" i="5"/>
  <c r="J361" i="5" s="1"/>
  <c r="H361" i="5"/>
  <c r="H360" i="5"/>
  <c r="H359" i="5"/>
  <c r="I359" i="5" s="1"/>
  <c r="J359" i="5" s="1"/>
  <c r="H358" i="5"/>
  <c r="H357" i="5"/>
  <c r="I356" i="5"/>
  <c r="H356" i="5"/>
  <c r="H355" i="5"/>
  <c r="I354" i="5"/>
  <c r="J354" i="5" s="1"/>
  <c r="H354" i="5"/>
  <c r="H353" i="5"/>
  <c r="H352" i="5"/>
  <c r="I352" i="5" s="1"/>
  <c r="H351" i="5"/>
  <c r="I351" i="5" s="1"/>
  <c r="J351" i="5" s="1"/>
  <c r="H350" i="5"/>
  <c r="H349" i="5"/>
  <c r="I348" i="5"/>
  <c r="H348" i="5"/>
  <c r="I347" i="5"/>
  <c r="H347" i="5"/>
  <c r="H346" i="5"/>
  <c r="I346" i="5" s="1"/>
  <c r="J346" i="5" s="1"/>
  <c r="H345" i="5"/>
  <c r="I344" i="5"/>
  <c r="J344" i="5" s="1"/>
  <c r="H344" i="5"/>
  <c r="H343" i="5"/>
  <c r="I343" i="5" s="1"/>
  <c r="J343" i="5" s="1"/>
  <c r="H342" i="5"/>
  <c r="H341" i="5"/>
  <c r="H340" i="5"/>
  <c r="I339" i="5"/>
  <c r="H339" i="5"/>
  <c r="H338" i="5"/>
  <c r="I338" i="5" s="1"/>
  <c r="J338" i="5" s="1"/>
  <c r="H337" i="5"/>
  <c r="I337" i="5" s="1"/>
  <c r="J337" i="5" s="1"/>
  <c r="I336" i="5"/>
  <c r="J336" i="5" s="1"/>
  <c r="H336" i="5"/>
  <c r="H335" i="5"/>
  <c r="I335" i="5" s="1"/>
  <c r="J335" i="5" s="1"/>
  <c r="H334" i="5"/>
  <c r="H333" i="5"/>
  <c r="H332" i="5"/>
  <c r="I331" i="5"/>
  <c r="H331" i="5"/>
  <c r="I330" i="5"/>
  <c r="J330" i="5" s="1"/>
  <c r="H330" i="5"/>
  <c r="I329" i="5"/>
  <c r="J329" i="5" s="1"/>
  <c r="H329" i="5"/>
  <c r="H328" i="5"/>
  <c r="H327" i="5"/>
  <c r="I327" i="5" s="1"/>
  <c r="J327" i="5" s="1"/>
  <c r="H326" i="5"/>
  <c r="H325" i="5"/>
  <c r="I324" i="5"/>
  <c r="H324" i="5"/>
  <c r="H323" i="5"/>
  <c r="I322" i="5"/>
  <c r="J322" i="5" s="1"/>
  <c r="H322" i="5"/>
  <c r="I321" i="5"/>
  <c r="H321" i="5"/>
  <c r="H320" i="5"/>
  <c r="H319" i="5"/>
  <c r="I319" i="5" s="1"/>
  <c r="J319" i="5" s="1"/>
  <c r="H318" i="5"/>
  <c r="H317" i="5"/>
  <c r="I316" i="5"/>
  <c r="H316" i="5"/>
  <c r="H315" i="5"/>
  <c r="H314" i="5"/>
  <c r="I314" i="5" s="1"/>
  <c r="J314" i="5" s="1"/>
  <c r="H313" i="5"/>
  <c r="I313" i="5" s="1"/>
  <c r="J313" i="5" s="1"/>
  <c r="H312" i="5"/>
  <c r="H311" i="5"/>
  <c r="I311" i="5" s="1"/>
  <c r="J311" i="5" s="1"/>
  <c r="H310" i="5"/>
  <c r="H309" i="5"/>
  <c r="H308" i="5"/>
  <c r="I307" i="5"/>
  <c r="H307" i="5"/>
  <c r="H306" i="5"/>
  <c r="I306" i="5" s="1"/>
  <c r="J306" i="5" s="1"/>
  <c r="J305" i="5"/>
  <c r="I305" i="5"/>
  <c r="H305" i="5"/>
  <c r="J304" i="5"/>
  <c r="I304" i="5"/>
  <c r="H304" i="5"/>
  <c r="H303" i="5"/>
  <c r="I303" i="5" s="1"/>
  <c r="J303" i="5" s="1"/>
  <c r="H302" i="5"/>
  <c r="H301" i="5"/>
  <c r="I300" i="5"/>
  <c r="H300" i="5"/>
  <c r="I299" i="5"/>
  <c r="H299" i="5"/>
  <c r="H298" i="5"/>
  <c r="I298" i="5" s="1"/>
  <c r="J298" i="5" s="1"/>
  <c r="I297" i="5"/>
  <c r="J297" i="5" s="1"/>
  <c r="H297" i="5"/>
  <c r="I296" i="5"/>
  <c r="H296" i="5"/>
  <c r="H295" i="5"/>
  <c r="I295" i="5" s="1"/>
  <c r="J295" i="5" s="1"/>
  <c r="H294" i="5"/>
  <c r="H293" i="5"/>
  <c r="I292" i="5"/>
  <c r="H292" i="5"/>
  <c r="H291" i="5"/>
  <c r="I290" i="5"/>
  <c r="J290" i="5" s="1"/>
  <c r="H290" i="5"/>
  <c r="I289" i="5"/>
  <c r="H289" i="5"/>
  <c r="H288" i="5"/>
  <c r="I288" i="5" s="1"/>
  <c r="H287" i="5"/>
  <c r="I287" i="5" s="1"/>
  <c r="J287" i="5" s="1"/>
  <c r="H286" i="5"/>
  <c r="H285" i="5"/>
  <c r="I284" i="5"/>
  <c r="H284" i="5"/>
  <c r="I283" i="5"/>
  <c r="H283" i="5"/>
  <c r="I282" i="5"/>
  <c r="J282" i="5" s="1"/>
  <c r="H282" i="5"/>
  <c r="H281" i="5"/>
  <c r="I280" i="5"/>
  <c r="J280" i="5" s="1"/>
  <c r="H280" i="5"/>
  <c r="H279" i="5"/>
  <c r="I279" i="5" s="1"/>
  <c r="J279" i="5" s="1"/>
  <c r="H278" i="5"/>
  <c r="H277" i="5"/>
  <c r="H276" i="5"/>
  <c r="I275" i="5"/>
  <c r="H275" i="5"/>
  <c r="H274" i="5"/>
  <c r="I274" i="5" s="1"/>
  <c r="J274" i="5" s="1"/>
  <c r="H273" i="5"/>
  <c r="I273" i="5" s="1"/>
  <c r="J273" i="5" s="1"/>
  <c r="I272" i="5"/>
  <c r="J272" i="5" s="1"/>
  <c r="H272" i="5"/>
  <c r="H271" i="5"/>
  <c r="I271" i="5" s="1"/>
  <c r="J271" i="5" s="1"/>
  <c r="H270" i="5"/>
  <c r="H269" i="5"/>
  <c r="H268" i="5"/>
  <c r="H267" i="5"/>
  <c r="H266" i="5"/>
  <c r="I266" i="5" s="1"/>
  <c r="J266" i="5" s="1"/>
  <c r="I265" i="5"/>
  <c r="J265" i="5" s="1"/>
  <c r="H265" i="5"/>
  <c r="H264" i="5"/>
  <c r="H263" i="5"/>
  <c r="I263" i="5" s="1"/>
  <c r="J263" i="5" s="1"/>
  <c r="H262" i="5"/>
  <c r="H261" i="5"/>
  <c r="I260" i="5"/>
  <c r="H260" i="5"/>
  <c r="H259" i="5"/>
  <c r="I258" i="5"/>
  <c r="J258" i="5" s="1"/>
  <c r="H258" i="5"/>
  <c r="I257" i="5"/>
  <c r="H257" i="5"/>
  <c r="H256" i="5"/>
  <c r="H255" i="5"/>
  <c r="I255" i="5" s="1"/>
  <c r="J255" i="5" s="1"/>
  <c r="H254" i="5"/>
  <c r="H253" i="5"/>
  <c r="I252" i="5"/>
  <c r="H252" i="5"/>
  <c r="I251" i="5"/>
  <c r="H251" i="5"/>
  <c r="I250" i="5"/>
  <c r="J250" i="5" s="1"/>
  <c r="H250" i="5"/>
  <c r="H249" i="5"/>
  <c r="I248" i="5"/>
  <c r="J248" i="5" s="1"/>
  <c r="H248" i="5"/>
  <c r="H247" i="5"/>
  <c r="I247" i="5" s="1"/>
  <c r="J247" i="5" s="1"/>
  <c r="H246" i="5"/>
  <c r="H245" i="5"/>
  <c r="I244" i="5"/>
  <c r="H244" i="5"/>
  <c r="H243" i="5"/>
  <c r="H242" i="5"/>
  <c r="I242" i="5" s="1"/>
  <c r="J242" i="5" s="1"/>
  <c r="H241" i="5"/>
  <c r="I241" i="5" s="1"/>
  <c r="H240" i="5"/>
  <c r="I240" i="5" s="1"/>
  <c r="J240" i="5" s="1"/>
  <c r="H239" i="5"/>
  <c r="I239" i="5" s="1"/>
  <c r="J239" i="5" s="1"/>
  <c r="H238" i="5"/>
  <c r="H237" i="5"/>
  <c r="H236" i="5"/>
  <c r="I235" i="5"/>
  <c r="H235" i="5"/>
  <c r="I234" i="5"/>
  <c r="J234" i="5" s="1"/>
  <c r="H234" i="5"/>
  <c r="I233" i="5"/>
  <c r="J233" i="5" s="1"/>
  <c r="H233" i="5"/>
  <c r="I232" i="5"/>
  <c r="J232" i="5" s="1"/>
  <c r="H232" i="5"/>
  <c r="H231" i="5"/>
  <c r="I231" i="5" s="1"/>
  <c r="J231" i="5" s="1"/>
  <c r="H230" i="5"/>
  <c r="H229" i="5"/>
  <c r="I228" i="5"/>
  <c r="H228" i="5"/>
  <c r="H227" i="5"/>
  <c r="H226" i="5"/>
  <c r="I226" i="5" s="1"/>
  <c r="J226" i="5" s="1"/>
  <c r="I225" i="5"/>
  <c r="H225" i="5"/>
  <c r="I224" i="5"/>
  <c r="H224" i="5"/>
  <c r="H223" i="5"/>
  <c r="I223" i="5" s="1"/>
  <c r="J223" i="5" s="1"/>
  <c r="H222" i="5"/>
  <c r="H221" i="5"/>
  <c r="I220" i="5"/>
  <c r="H220" i="5"/>
  <c r="H219" i="5"/>
  <c r="I218" i="5"/>
  <c r="J218" i="5" s="1"/>
  <c r="H218" i="5"/>
  <c r="H217" i="5"/>
  <c r="H216" i="5"/>
  <c r="I216" i="5" s="1"/>
  <c r="H215" i="5"/>
  <c r="I215" i="5" s="1"/>
  <c r="J215" i="5" s="1"/>
  <c r="H214" i="5"/>
  <c r="H213" i="5"/>
  <c r="H212" i="5"/>
  <c r="I211" i="5"/>
  <c r="H211" i="5"/>
  <c r="H210" i="5"/>
  <c r="I210" i="5" s="1"/>
  <c r="J210" i="5" s="1"/>
  <c r="I209" i="5"/>
  <c r="J209" i="5" s="1"/>
  <c r="H209" i="5"/>
  <c r="I208" i="5"/>
  <c r="J208" i="5" s="1"/>
  <c r="H208" i="5"/>
  <c r="H207" i="5"/>
  <c r="I207" i="5" s="1"/>
  <c r="J207" i="5" s="1"/>
  <c r="H206" i="5"/>
  <c r="H205" i="5"/>
  <c r="I204" i="5"/>
  <c r="H204" i="5"/>
  <c r="H203" i="5"/>
  <c r="H202" i="5"/>
  <c r="I202" i="5" s="1"/>
  <c r="J202" i="5" s="1"/>
  <c r="H201" i="5"/>
  <c r="I201" i="5" s="1"/>
  <c r="J201" i="5" s="1"/>
  <c r="H200" i="5"/>
  <c r="H199" i="5"/>
  <c r="I199" i="5" s="1"/>
  <c r="J199" i="5" s="1"/>
  <c r="H198" i="5"/>
  <c r="H197" i="5"/>
  <c r="H196" i="5"/>
  <c r="H195" i="5"/>
  <c r="H194" i="5"/>
  <c r="I194" i="5" s="1"/>
  <c r="J194" i="5" s="1"/>
  <c r="I193" i="5"/>
  <c r="J193" i="5" s="1"/>
  <c r="H193" i="5"/>
  <c r="H192" i="5"/>
  <c r="H191" i="5"/>
  <c r="I191" i="5" s="1"/>
  <c r="J191" i="5" s="1"/>
  <c r="H190" i="5"/>
  <c r="H189" i="5"/>
  <c r="I188" i="5"/>
  <c r="H188" i="5"/>
  <c r="I187" i="5"/>
  <c r="H187" i="5"/>
  <c r="I186" i="5"/>
  <c r="J186" i="5" s="1"/>
  <c r="H186" i="5"/>
  <c r="H185" i="5"/>
  <c r="I184" i="5"/>
  <c r="J184" i="5" s="1"/>
  <c r="H184" i="5"/>
  <c r="H183" i="5"/>
  <c r="I183" i="5" s="1"/>
  <c r="J183" i="5" s="1"/>
  <c r="H182" i="5"/>
  <c r="H181" i="5"/>
  <c r="H180" i="5"/>
  <c r="H179" i="5"/>
  <c r="H178" i="5"/>
  <c r="I178" i="5" s="1"/>
  <c r="J178" i="5" s="1"/>
  <c r="H177" i="5"/>
  <c r="I177" i="5" s="1"/>
  <c r="J177" i="5" s="1"/>
  <c r="J176" i="5"/>
  <c r="H176" i="5"/>
  <c r="I176" i="5" s="1"/>
  <c r="H175" i="5"/>
  <c r="I175" i="5" s="1"/>
  <c r="J175" i="5" s="1"/>
  <c r="H174" i="5"/>
  <c r="H173" i="5"/>
  <c r="I172" i="5"/>
  <c r="H172" i="5"/>
  <c r="I171" i="5"/>
  <c r="H171" i="5"/>
  <c r="I170" i="5"/>
  <c r="J170" i="5" s="1"/>
  <c r="H170" i="5"/>
  <c r="I169" i="5"/>
  <c r="H169" i="5"/>
  <c r="I168" i="5"/>
  <c r="J168" i="5" s="1"/>
  <c r="H168" i="5"/>
  <c r="H167" i="5"/>
  <c r="I167" i="5" s="1"/>
  <c r="J167" i="5" s="1"/>
  <c r="H166" i="5"/>
  <c r="H165" i="5"/>
  <c r="I164" i="5"/>
  <c r="H164" i="5"/>
  <c r="H163" i="5"/>
  <c r="H162" i="5"/>
  <c r="I162" i="5" s="1"/>
  <c r="J162" i="5" s="1"/>
  <c r="H161" i="5"/>
  <c r="I160" i="5"/>
  <c r="H160" i="5"/>
  <c r="J160" i="5" s="1"/>
  <c r="H159" i="5"/>
  <c r="I159" i="5" s="1"/>
  <c r="J159" i="5" s="1"/>
  <c r="H158" i="5"/>
  <c r="H157" i="5"/>
  <c r="H156" i="5"/>
  <c r="H155" i="5"/>
  <c r="I154" i="5"/>
  <c r="J154" i="5" s="1"/>
  <c r="H154" i="5"/>
  <c r="H153" i="5"/>
  <c r="H152" i="5"/>
  <c r="H151" i="5"/>
  <c r="I151" i="5" s="1"/>
  <c r="J151" i="5" s="1"/>
  <c r="H150" i="5"/>
  <c r="H149" i="5"/>
  <c r="H148" i="5"/>
  <c r="I147" i="5"/>
  <c r="H147" i="5"/>
  <c r="H146" i="5"/>
  <c r="I146" i="5" s="1"/>
  <c r="J146" i="5" s="1"/>
  <c r="I145" i="5"/>
  <c r="J145" i="5" s="1"/>
  <c r="H145" i="5"/>
  <c r="H144" i="5"/>
  <c r="I144" i="5" s="1"/>
  <c r="J144" i="5" s="1"/>
  <c r="H143" i="5"/>
  <c r="I143" i="5" s="1"/>
  <c r="J143" i="5" s="1"/>
  <c r="H142" i="5"/>
  <c r="H141" i="5"/>
  <c r="I140" i="5"/>
  <c r="H140" i="5"/>
  <c r="I139" i="5"/>
  <c r="H139" i="5"/>
  <c r="I138" i="5"/>
  <c r="J138" i="5" s="1"/>
  <c r="H138" i="5"/>
  <c r="H137" i="5"/>
  <c r="I137" i="5" s="1"/>
  <c r="J137" i="5" s="1"/>
  <c r="H136" i="5"/>
  <c r="H135" i="5"/>
  <c r="I135" i="5" s="1"/>
  <c r="J135" i="5" s="1"/>
  <c r="H134" i="5"/>
  <c r="H133" i="5"/>
  <c r="H132" i="5"/>
  <c r="H131" i="5"/>
  <c r="H130" i="5"/>
  <c r="I130" i="5" s="1"/>
  <c r="J130" i="5" s="1"/>
  <c r="I129" i="5"/>
  <c r="J129" i="5" s="1"/>
  <c r="H129" i="5"/>
  <c r="H128" i="5"/>
  <c r="H127" i="5"/>
  <c r="I127" i="5" s="1"/>
  <c r="J127" i="5" s="1"/>
  <c r="H126" i="5"/>
  <c r="H125" i="5"/>
  <c r="I124" i="5"/>
  <c r="H124" i="5"/>
  <c r="I123" i="5"/>
  <c r="H123" i="5"/>
  <c r="I122" i="5"/>
  <c r="J122" i="5" s="1"/>
  <c r="H122" i="5"/>
  <c r="H121" i="5"/>
  <c r="I120" i="5"/>
  <c r="J120" i="5" s="1"/>
  <c r="H120" i="5"/>
  <c r="H119" i="5"/>
  <c r="I119" i="5" s="1"/>
  <c r="J119" i="5" s="1"/>
  <c r="H118" i="5"/>
  <c r="H117" i="5"/>
  <c r="H116" i="5"/>
  <c r="H115" i="5"/>
  <c r="H114" i="5"/>
  <c r="I114" i="5" s="1"/>
  <c r="J114" i="5" s="1"/>
  <c r="H113" i="5"/>
  <c r="I113" i="5" s="1"/>
  <c r="J113" i="5" s="1"/>
  <c r="H112" i="5"/>
  <c r="I112" i="5" s="1"/>
  <c r="J112" i="5" s="1"/>
  <c r="H111" i="5"/>
  <c r="I111" i="5" s="1"/>
  <c r="J111" i="5" s="1"/>
  <c r="H110" i="5"/>
  <c r="H109" i="5"/>
  <c r="I108" i="5"/>
  <c r="H108" i="5"/>
  <c r="I107" i="5"/>
  <c r="H107" i="5"/>
  <c r="I106" i="5"/>
  <c r="J106" i="5" s="1"/>
  <c r="H106" i="5"/>
  <c r="I105" i="5"/>
  <c r="H105" i="5"/>
  <c r="I104" i="5"/>
  <c r="J104" i="5" s="1"/>
  <c r="H104" i="5"/>
  <c r="H103" i="5"/>
  <c r="I103" i="5" s="1"/>
  <c r="J103" i="5" s="1"/>
  <c r="H102" i="5"/>
  <c r="H101" i="5"/>
  <c r="I100" i="5"/>
  <c r="H100" i="5"/>
  <c r="H99" i="5"/>
  <c r="H98" i="5"/>
  <c r="I98" i="5" s="1"/>
  <c r="J98" i="5" s="1"/>
  <c r="H97" i="5"/>
  <c r="I96" i="5"/>
  <c r="H96" i="5"/>
  <c r="H95" i="5"/>
  <c r="I95" i="5" s="1"/>
  <c r="J95" i="5" s="1"/>
  <c r="H94" i="5"/>
  <c r="H93" i="5"/>
  <c r="H92" i="5"/>
  <c r="H91" i="5"/>
  <c r="I90" i="5"/>
  <c r="J90" i="5" s="1"/>
  <c r="H90" i="5"/>
  <c r="H89" i="5"/>
  <c r="H88" i="5"/>
  <c r="H87" i="5"/>
  <c r="I87" i="5" s="1"/>
  <c r="J87" i="5" s="1"/>
  <c r="H86" i="5"/>
  <c r="H85" i="5"/>
  <c r="H84" i="5"/>
  <c r="I83" i="5"/>
  <c r="H83" i="5"/>
  <c r="H82" i="5"/>
  <c r="I82" i="5" s="1"/>
  <c r="J82" i="5" s="1"/>
  <c r="I81" i="5"/>
  <c r="J81" i="5" s="1"/>
  <c r="H81" i="5"/>
  <c r="H80" i="5"/>
  <c r="I80" i="5" s="1"/>
  <c r="J80" i="5" s="1"/>
  <c r="H79" i="5"/>
  <c r="I79" i="5" s="1"/>
  <c r="J79" i="5" s="1"/>
  <c r="H78" i="5"/>
  <c r="H77" i="5"/>
  <c r="I76" i="5"/>
  <c r="H76" i="5"/>
  <c r="I75" i="5"/>
  <c r="H75" i="5"/>
  <c r="I74" i="5"/>
  <c r="J74" i="5" s="1"/>
  <c r="H74" i="5"/>
  <c r="H73" i="5"/>
  <c r="I73" i="5" s="1"/>
  <c r="J73" i="5" s="1"/>
  <c r="H72" i="5"/>
  <c r="H71" i="5"/>
  <c r="I71" i="5" s="1"/>
  <c r="J71" i="5" s="1"/>
  <c r="H70" i="5"/>
  <c r="H69" i="5"/>
  <c r="H68" i="5"/>
  <c r="H67" i="5"/>
  <c r="H66" i="5"/>
  <c r="I66" i="5" s="1"/>
  <c r="J66" i="5" s="1"/>
  <c r="I65" i="5"/>
  <c r="J65" i="5" s="1"/>
  <c r="H65" i="5"/>
  <c r="H64" i="5"/>
  <c r="H63" i="5"/>
  <c r="I63" i="5" s="1"/>
  <c r="J63" i="5" s="1"/>
  <c r="H62" i="5"/>
  <c r="H61" i="5"/>
  <c r="I60" i="5"/>
  <c r="H60" i="5"/>
  <c r="I59" i="5"/>
  <c r="H59" i="5"/>
  <c r="I58" i="5"/>
  <c r="J58" i="5" s="1"/>
  <c r="H58" i="5"/>
  <c r="H57" i="5"/>
  <c r="I56" i="5"/>
  <c r="J56" i="5" s="1"/>
  <c r="H56" i="5"/>
  <c r="H55" i="5"/>
  <c r="I55" i="5" s="1"/>
  <c r="J55" i="5" s="1"/>
  <c r="H54" i="5"/>
  <c r="H53" i="5"/>
  <c r="H52" i="5"/>
  <c r="H51" i="5"/>
  <c r="H50" i="5"/>
  <c r="I50" i="5" s="1"/>
  <c r="J50" i="5" s="1"/>
  <c r="H49" i="5"/>
  <c r="I49" i="5" s="1"/>
  <c r="J49" i="5" s="1"/>
  <c r="H48" i="5"/>
  <c r="I48" i="5" s="1"/>
  <c r="J48" i="5" s="1"/>
  <c r="H47" i="5"/>
  <c r="I47" i="5" s="1"/>
  <c r="J47" i="5" s="1"/>
  <c r="H46" i="5"/>
  <c r="H45" i="5"/>
  <c r="I44" i="5"/>
  <c r="H44" i="5"/>
  <c r="I43" i="5"/>
  <c r="H43" i="5"/>
  <c r="H42" i="5"/>
  <c r="I42" i="5" s="1"/>
  <c r="J42" i="5" s="1"/>
  <c r="H41" i="5"/>
  <c r="I40" i="5"/>
  <c r="J40" i="5" s="1"/>
  <c r="H40" i="5"/>
  <c r="H39" i="5"/>
  <c r="I39" i="5" s="1"/>
  <c r="J39" i="5" s="1"/>
  <c r="H38" i="5"/>
  <c r="H37" i="5"/>
  <c r="H36" i="5"/>
  <c r="I35" i="5"/>
  <c r="H35" i="5"/>
  <c r="H34" i="5"/>
  <c r="I34" i="5" s="1"/>
  <c r="J34" i="5" s="1"/>
  <c r="H33" i="5"/>
  <c r="H32" i="5"/>
  <c r="H31" i="5"/>
  <c r="I30" i="5"/>
  <c r="J30" i="5" s="1"/>
  <c r="H30" i="5"/>
  <c r="H29" i="5"/>
  <c r="H28" i="5"/>
  <c r="H27" i="5"/>
  <c r="H26" i="5"/>
  <c r="I26" i="5" s="1"/>
  <c r="J26" i="5" s="1"/>
  <c r="H25" i="5"/>
  <c r="H24" i="5"/>
  <c r="I24" i="5" s="1"/>
  <c r="I23" i="5"/>
  <c r="H23" i="5"/>
  <c r="I22" i="5"/>
  <c r="J22" i="5" s="1"/>
  <c r="H22" i="5"/>
  <c r="H21" i="5"/>
  <c r="I21" i="5" s="1"/>
  <c r="J21" i="5" s="1"/>
  <c r="H20" i="5"/>
  <c r="I19" i="5"/>
  <c r="J19" i="5" s="1"/>
  <c r="H19" i="5"/>
  <c r="H18" i="5"/>
  <c r="H17" i="5"/>
  <c r="H16" i="5"/>
  <c r="I15" i="5"/>
  <c r="J15" i="5" s="1"/>
  <c r="H15" i="5"/>
  <c r="H14" i="5"/>
  <c r="I14" i="5" s="1"/>
  <c r="J14" i="5" s="1"/>
  <c r="H13" i="5"/>
  <c r="H12" i="5"/>
  <c r="I12" i="5" s="1"/>
  <c r="I11" i="5"/>
  <c r="H11" i="5"/>
  <c r="J10" i="5"/>
  <c r="I10" i="5"/>
  <c r="H10" i="5"/>
  <c r="H10" i="4"/>
  <c r="I10" i="4" s="1"/>
  <c r="H11" i="4"/>
  <c r="I11" i="4" s="1"/>
  <c r="H12" i="4"/>
  <c r="I12" i="4" s="1"/>
  <c r="H13" i="4"/>
  <c r="I13" i="4" s="1"/>
  <c r="H14" i="4"/>
  <c r="I14" i="4" s="1"/>
  <c r="J14" i="4" s="1"/>
  <c r="H15" i="4"/>
  <c r="I15" i="4"/>
  <c r="J15" i="4" s="1"/>
  <c r="H16" i="4"/>
  <c r="I16" i="4" s="1"/>
  <c r="H17" i="4"/>
  <c r="I17" i="4" s="1"/>
  <c r="H18" i="4"/>
  <c r="I18" i="4" s="1"/>
  <c r="H19" i="4"/>
  <c r="I19" i="4" s="1"/>
  <c r="J19" i="4" s="1"/>
  <c r="H20" i="4"/>
  <c r="I20" i="4" s="1"/>
  <c r="H21" i="4"/>
  <c r="I21" i="4" s="1"/>
  <c r="J21" i="4" s="1"/>
  <c r="H22" i="4"/>
  <c r="I22" i="4" s="1"/>
  <c r="H23" i="4"/>
  <c r="I23" i="4" s="1"/>
  <c r="H24" i="4"/>
  <c r="I24" i="4" s="1"/>
  <c r="H25" i="4"/>
  <c r="H26" i="4"/>
  <c r="I26" i="4" s="1"/>
  <c r="J26" i="4" s="1"/>
  <c r="H27" i="4"/>
  <c r="I27" i="4" s="1"/>
  <c r="J27" i="4" s="1"/>
  <c r="H28" i="4"/>
  <c r="I28" i="4" s="1"/>
  <c r="H29" i="4"/>
  <c r="I29" i="4" s="1"/>
  <c r="H30" i="4"/>
  <c r="I30" i="4" s="1"/>
  <c r="J30" i="4" s="1"/>
  <c r="H31" i="4"/>
  <c r="I31" i="4" s="1"/>
  <c r="J31" i="4" s="1"/>
  <c r="H32" i="4"/>
  <c r="H33" i="4"/>
  <c r="I33" i="4" s="1"/>
  <c r="H34" i="4"/>
  <c r="I34" i="4" s="1"/>
  <c r="H35" i="4"/>
  <c r="I35" i="4" s="1"/>
  <c r="H36" i="4"/>
  <c r="I36" i="4" s="1"/>
  <c r="H37" i="4"/>
  <c r="H38" i="4"/>
  <c r="I38" i="4" s="1"/>
  <c r="J38" i="4" s="1"/>
  <c r="H39" i="4"/>
  <c r="I39" i="4" s="1"/>
  <c r="H40" i="4"/>
  <c r="I40" i="4" s="1"/>
  <c r="J40" i="4" s="1"/>
  <c r="H41" i="4"/>
  <c r="I41" i="4" s="1"/>
  <c r="J41" i="4" s="1"/>
  <c r="H42" i="4"/>
  <c r="I42" i="4" s="1"/>
  <c r="H43" i="4"/>
  <c r="I43" i="4" s="1"/>
  <c r="H44" i="4"/>
  <c r="I44" i="4" s="1"/>
  <c r="H45" i="4"/>
  <c r="H46" i="4"/>
  <c r="I46" i="4" s="1"/>
  <c r="J46" i="4" s="1"/>
  <c r="H47" i="4"/>
  <c r="I47" i="4" s="1"/>
  <c r="J47" i="4" s="1"/>
  <c r="H48" i="4"/>
  <c r="I48" i="4" s="1"/>
  <c r="J48" i="4" s="1"/>
  <c r="H49" i="4"/>
  <c r="I49" i="4" s="1"/>
  <c r="J49" i="4" s="1"/>
  <c r="H50" i="4"/>
  <c r="I50" i="4" s="1"/>
  <c r="H51" i="4"/>
  <c r="I51" i="4" s="1"/>
  <c r="H52" i="4"/>
  <c r="I52" i="4" s="1"/>
  <c r="H53" i="4"/>
  <c r="H54" i="4"/>
  <c r="I54" i="4" s="1"/>
  <c r="J54" i="4" s="1"/>
  <c r="H55" i="4"/>
  <c r="I55" i="4" s="1"/>
  <c r="H56" i="4"/>
  <c r="I56" i="4" s="1"/>
  <c r="J56" i="4" s="1"/>
  <c r="H57" i="4"/>
  <c r="I57" i="4" s="1"/>
  <c r="J57" i="4" s="1"/>
  <c r="H58" i="4"/>
  <c r="I58" i="4" s="1"/>
  <c r="H59" i="4"/>
  <c r="I59" i="4" s="1"/>
  <c r="H60" i="4"/>
  <c r="I60" i="4" s="1"/>
  <c r="H61" i="4"/>
  <c r="H62" i="4"/>
  <c r="I62" i="4" s="1"/>
  <c r="J62" i="4" s="1"/>
  <c r="H63" i="4"/>
  <c r="I63" i="4" s="1"/>
  <c r="J63" i="4" s="1"/>
  <c r="H64" i="4"/>
  <c r="I64" i="4" s="1"/>
  <c r="J64" i="4" s="1"/>
  <c r="H65" i="4"/>
  <c r="I65" i="4" s="1"/>
  <c r="J65" i="4" s="1"/>
  <c r="H66" i="4"/>
  <c r="I66" i="4" s="1"/>
  <c r="H67" i="4"/>
  <c r="I67" i="4" s="1"/>
  <c r="H68" i="4"/>
  <c r="I68" i="4" s="1"/>
  <c r="H69" i="4"/>
  <c r="H70" i="4"/>
  <c r="I70" i="4" s="1"/>
  <c r="J70" i="4" s="1"/>
  <c r="H71" i="4"/>
  <c r="I71" i="4" s="1"/>
  <c r="J71" i="4" s="1"/>
  <c r="H72" i="4"/>
  <c r="I72" i="4" s="1"/>
  <c r="J72" i="4" s="1"/>
  <c r="H73" i="4"/>
  <c r="I73" i="4" s="1"/>
  <c r="J73" i="4" s="1"/>
  <c r="H74" i="4"/>
  <c r="I74" i="4" s="1"/>
  <c r="H75" i="4"/>
  <c r="I75" i="4" s="1"/>
  <c r="H76" i="4"/>
  <c r="H77" i="4"/>
  <c r="H78" i="4"/>
  <c r="I78" i="4" s="1"/>
  <c r="H79" i="4"/>
  <c r="H80" i="4"/>
  <c r="I80" i="4" s="1"/>
  <c r="J80" i="4" s="1"/>
  <c r="H81" i="4"/>
  <c r="I81" i="4" s="1"/>
  <c r="J81" i="4" s="1"/>
  <c r="H82" i="4"/>
  <c r="I82" i="4" s="1"/>
  <c r="H83" i="4"/>
  <c r="I83" i="4" s="1"/>
  <c r="H84" i="4"/>
  <c r="I84" i="4" s="1"/>
  <c r="H85" i="4"/>
  <c r="H86" i="4"/>
  <c r="I86" i="4" s="1"/>
  <c r="J86" i="4" s="1"/>
  <c r="H87" i="4"/>
  <c r="H88" i="4"/>
  <c r="I88" i="4" s="1"/>
  <c r="J88" i="4" s="1"/>
  <c r="H89" i="4"/>
  <c r="I89" i="4" s="1"/>
  <c r="J89" i="4" s="1"/>
  <c r="H90" i="4"/>
  <c r="I90" i="4"/>
  <c r="H91" i="4"/>
  <c r="I91" i="4" s="1"/>
  <c r="H92" i="4"/>
  <c r="I92" i="4" s="1"/>
  <c r="H93" i="4"/>
  <c r="H94" i="4"/>
  <c r="I94" i="4"/>
  <c r="J94" i="4" s="1"/>
  <c r="H95" i="4"/>
  <c r="I95" i="4" s="1"/>
  <c r="J95" i="4" s="1"/>
  <c r="H96" i="4"/>
  <c r="I96" i="4" s="1"/>
  <c r="J96" i="4" s="1"/>
  <c r="H97" i="4"/>
  <c r="I97" i="4" s="1"/>
  <c r="J97" i="4" s="1"/>
  <c r="H98" i="4"/>
  <c r="I98" i="4" s="1"/>
  <c r="H99" i="4"/>
  <c r="I99" i="4" s="1"/>
  <c r="H100" i="4"/>
  <c r="I100" i="4" s="1"/>
  <c r="H101" i="4"/>
  <c r="H102" i="4"/>
  <c r="I102" i="4" s="1"/>
  <c r="J102" i="4" s="1"/>
  <c r="H103" i="4"/>
  <c r="I103" i="4" s="1"/>
  <c r="H104" i="4"/>
  <c r="I104" i="4" s="1"/>
  <c r="J104" i="4" s="1"/>
  <c r="H105" i="4"/>
  <c r="I105" i="4" s="1"/>
  <c r="J105" i="4" s="1"/>
  <c r="H106" i="4"/>
  <c r="H107" i="4"/>
  <c r="I107" i="4" s="1"/>
  <c r="H108" i="4"/>
  <c r="I108" i="4" s="1"/>
  <c r="H109" i="4"/>
  <c r="H110" i="4"/>
  <c r="I110" i="4" s="1"/>
  <c r="J110" i="4" s="1"/>
  <c r="H111" i="4"/>
  <c r="I111" i="4" s="1"/>
  <c r="J111" i="4" s="1"/>
  <c r="H112" i="4"/>
  <c r="I112" i="4" s="1"/>
  <c r="J112" i="4" s="1"/>
  <c r="H113" i="4"/>
  <c r="I113" i="4" s="1"/>
  <c r="J113" i="4" s="1"/>
  <c r="H114" i="4"/>
  <c r="I114" i="4" s="1"/>
  <c r="H115" i="4"/>
  <c r="I115" i="4" s="1"/>
  <c r="H116" i="4"/>
  <c r="I116" i="4" s="1"/>
  <c r="H117" i="4"/>
  <c r="H118" i="4"/>
  <c r="I118" i="4" s="1"/>
  <c r="J118" i="4" s="1"/>
  <c r="H119" i="4"/>
  <c r="I119" i="4" s="1"/>
  <c r="J119" i="4" s="1"/>
  <c r="H120" i="4"/>
  <c r="I120" i="4" s="1"/>
  <c r="J120" i="4" s="1"/>
  <c r="H121" i="4"/>
  <c r="I121" i="4" s="1"/>
  <c r="J121" i="4" s="1"/>
  <c r="H122" i="4"/>
  <c r="I122" i="4" s="1"/>
  <c r="H123" i="4"/>
  <c r="I123" i="4" s="1"/>
  <c r="H124" i="4"/>
  <c r="I124" i="4" s="1"/>
  <c r="H125" i="4"/>
  <c r="H126" i="4"/>
  <c r="I126" i="4" s="1"/>
  <c r="J126" i="4" s="1"/>
  <c r="H127" i="4"/>
  <c r="H128" i="4"/>
  <c r="I128" i="4" s="1"/>
  <c r="J128" i="4" s="1"/>
  <c r="H129" i="4"/>
  <c r="I129" i="4" s="1"/>
  <c r="J129" i="4" s="1"/>
  <c r="H130" i="4"/>
  <c r="I130" i="4" s="1"/>
  <c r="H131" i="4"/>
  <c r="I131" i="4" s="1"/>
  <c r="H132" i="4"/>
  <c r="I132" i="4" s="1"/>
  <c r="H133" i="4"/>
  <c r="H134" i="4"/>
  <c r="I134" i="4" s="1"/>
  <c r="J134" i="4" s="1"/>
  <c r="H135" i="4"/>
  <c r="I135" i="4" s="1"/>
  <c r="J135" i="4" s="1"/>
  <c r="H136" i="4"/>
  <c r="I136" i="4" s="1"/>
  <c r="J136" i="4" s="1"/>
  <c r="H137" i="4"/>
  <c r="I137" i="4" s="1"/>
  <c r="J137" i="4" s="1"/>
  <c r="H138" i="4"/>
  <c r="I138" i="4" s="1"/>
  <c r="H139" i="4"/>
  <c r="I139" i="4" s="1"/>
  <c r="H140" i="4"/>
  <c r="I140" i="4" s="1"/>
  <c r="H141" i="4"/>
  <c r="H142" i="4"/>
  <c r="I142" i="4" s="1"/>
  <c r="J142" i="4" s="1"/>
  <c r="H143" i="4"/>
  <c r="H144" i="4"/>
  <c r="I144" i="4" s="1"/>
  <c r="J144" i="4" s="1"/>
  <c r="H145" i="4"/>
  <c r="I145" i="4" s="1"/>
  <c r="J145" i="4" s="1"/>
  <c r="H146" i="4"/>
  <c r="I146" i="4" s="1"/>
  <c r="H147" i="4"/>
  <c r="I147" i="4" s="1"/>
  <c r="H148" i="4"/>
  <c r="I148" i="4" s="1"/>
  <c r="H149" i="4"/>
  <c r="H150" i="4"/>
  <c r="I150" i="4" s="1"/>
  <c r="J150" i="4" s="1"/>
  <c r="H151" i="4"/>
  <c r="I151" i="4" s="1"/>
  <c r="H152" i="4"/>
  <c r="I152" i="4" s="1"/>
  <c r="J152" i="4" s="1"/>
  <c r="H153" i="4"/>
  <c r="I153" i="4" s="1"/>
  <c r="J153" i="4" s="1"/>
  <c r="H154" i="4"/>
  <c r="I154" i="4" s="1"/>
  <c r="H155" i="4"/>
  <c r="I155" i="4" s="1"/>
  <c r="H156" i="4"/>
  <c r="I156" i="4" s="1"/>
  <c r="H157" i="4"/>
  <c r="H158" i="4"/>
  <c r="I158" i="4" s="1"/>
  <c r="J158" i="4" s="1"/>
  <c r="H159" i="4"/>
  <c r="I159" i="4" s="1"/>
  <c r="J159" i="4" s="1"/>
  <c r="H160" i="4"/>
  <c r="I160" i="4" s="1"/>
  <c r="J160" i="4" s="1"/>
  <c r="H161" i="4"/>
  <c r="I161" i="4" s="1"/>
  <c r="J161" i="4" s="1"/>
  <c r="H162" i="4"/>
  <c r="I162" i="4" s="1"/>
  <c r="H163" i="4"/>
  <c r="I163" i="4" s="1"/>
  <c r="H164" i="4"/>
  <c r="I164" i="4" s="1"/>
  <c r="H165" i="4"/>
  <c r="H166" i="4"/>
  <c r="I166" i="4" s="1"/>
  <c r="J166" i="4" s="1"/>
  <c r="H167" i="4"/>
  <c r="H168" i="4"/>
  <c r="I168" i="4" s="1"/>
  <c r="J168" i="4" s="1"/>
  <c r="H169" i="4"/>
  <c r="I169" i="4" s="1"/>
  <c r="J169" i="4" s="1"/>
  <c r="H170" i="4"/>
  <c r="I170" i="4" s="1"/>
  <c r="H171" i="4"/>
  <c r="I171" i="4" s="1"/>
  <c r="H172" i="4"/>
  <c r="H173" i="4"/>
  <c r="H174" i="4"/>
  <c r="I174" i="4" s="1"/>
  <c r="J174" i="4" s="1"/>
  <c r="H175" i="4"/>
  <c r="I175" i="4" s="1"/>
  <c r="J175" i="4" s="1"/>
  <c r="H176" i="4"/>
  <c r="I176" i="4" s="1"/>
  <c r="J176" i="4" s="1"/>
  <c r="H177" i="4"/>
  <c r="I177" i="4" s="1"/>
  <c r="J177" i="4" s="1"/>
  <c r="H178" i="4"/>
  <c r="I178" i="4" s="1"/>
  <c r="H179" i="4"/>
  <c r="I179" i="4" s="1"/>
  <c r="H180" i="4"/>
  <c r="I180" i="4" s="1"/>
  <c r="H181" i="4"/>
  <c r="H182" i="4"/>
  <c r="I182" i="4" s="1"/>
  <c r="J182" i="4" s="1"/>
  <c r="H183" i="4"/>
  <c r="I183" i="4" s="1"/>
  <c r="J183" i="4" s="1"/>
  <c r="H184" i="4"/>
  <c r="I184" i="4" s="1"/>
  <c r="J184" i="4" s="1"/>
  <c r="H185" i="4"/>
  <c r="I185" i="4" s="1"/>
  <c r="J185" i="4" s="1"/>
  <c r="H186" i="4"/>
  <c r="I186" i="4"/>
  <c r="H187" i="4"/>
  <c r="I187" i="4" s="1"/>
  <c r="H188" i="4"/>
  <c r="H189" i="4"/>
  <c r="H190" i="4"/>
  <c r="I190" i="4" s="1"/>
  <c r="J190" i="4" s="1"/>
  <c r="H191" i="4"/>
  <c r="I191" i="4" s="1"/>
  <c r="H192" i="4"/>
  <c r="I192" i="4" s="1"/>
  <c r="J192" i="4" s="1"/>
  <c r="H193" i="4"/>
  <c r="I193" i="4" s="1"/>
  <c r="J193" i="4" s="1"/>
  <c r="H194" i="4"/>
  <c r="I194" i="4" s="1"/>
  <c r="H195" i="4"/>
  <c r="I195" i="4" s="1"/>
  <c r="H196" i="4"/>
  <c r="I196" i="4" s="1"/>
  <c r="H197" i="4"/>
  <c r="H198" i="4"/>
  <c r="I198" i="4" s="1"/>
  <c r="J198" i="4" s="1"/>
  <c r="H199" i="4"/>
  <c r="H200" i="4"/>
  <c r="I200" i="4" s="1"/>
  <c r="J200" i="4" s="1"/>
  <c r="H201" i="4"/>
  <c r="I201" i="4" s="1"/>
  <c r="J201" i="4" s="1"/>
  <c r="H202" i="4"/>
  <c r="I202" i="4" s="1"/>
  <c r="H203" i="4"/>
  <c r="I203" i="4" s="1"/>
  <c r="H204" i="4"/>
  <c r="I204" i="4" s="1"/>
  <c r="H205" i="4"/>
  <c r="H206" i="4"/>
  <c r="I206" i="4" s="1"/>
  <c r="J206" i="4" s="1"/>
  <c r="H207" i="4"/>
  <c r="I207" i="4" s="1"/>
  <c r="H208" i="4"/>
  <c r="I208" i="4" s="1"/>
  <c r="J208" i="4" s="1"/>
  <c r="H209" i="4"/>
  <c r="I209" i="4" s="1"/>
  <c r="J209" i="4" s="1"/>
  <c r="H210" i="4"/>
  <c r="I210" i="4" s="1"/>
  <c r="H211" i="4"/>
  <c r="I211" i="4" s="1"/>
  <c r="H212" i="4"/>
  <c r="I212" i="4" s="1"/>
  <c r="H213" i="4"/>
  <c r="H214" i="4"/>
  <c r="I214" i="4" s="1"/>
  <c r="J214" i="4" s="1"/>
  <c r="H215" i="4"/>
  <c r="I215" i="4" s="1"/>
  <c r="H216" i="4"/>
  <c r="I216" i="4" s="1"/>
  <c r="J216" i="4" s="1"/>
  <c r="H217" i="4"/>
  <c r="I217" i="4" s="1"/>
  <c r="J217" i="4" s="1"/>
  <c r="H218" i="4"/>
  <c r="H219" i="4"/>
  <c r="I219" i="4" s="1"/>
  <c r="H220" i="4"/>
  <c r="I220" i="4" s="1"/>
  <c r="H221" i="4"/>
  <c r="H222" i="4"/>
  <c r="I222" i="4" s="1"/>
  <c r="J222" i="4" s="1"/>
  <c r="H223" i="4"/>
  <c r="H224" i="4"/>
  <c r="I224" i="4" s="1"/>
  <c r="J224" i="4" s="1"/>
  <c r="H225" i="4"/>
  <c r="H226" i="4"/>
  <c r="I226" i="4" s="1"/>
  <c r="H227" i="4"/>
  <c r="H228" i="4"/>
  <c r="I228" i="4" s="1"/>
  <c r="H229" i="4"/>
  <c r="I229" i="4" s="1"/>
  <c r="H230" i="4"/>
  <c r="I230" i="4" s="1"/>
  <c r="J230" i="4" s="1"/>
  <c r="H231" i="4"/>
  <c r="H232" i="4"/>
  <c r="I232" i="4" s="1"/>
  <c r="J232" i="4" s="1"/>
  <c r="H233" i="4"/>
  <c r="I233" i="4" s="1"/>
  <c r="H234" i="4"/>
  <c r="I234" i="4"/>
  <c r="H235" i="4"/>
  <c r="H236" i="4"/>
  <c r="H237" i="4"/>
  <c r="I237" i="4" s="1"/>
  <c r="H238" i="4"/>
  <c r="I238" i="4" s="1"/>
  <c r="J238" i="4" s="1"/>
  <c r="H239" i="4"/>
  <c r="H240" i="4"/>
  <c r="I240" i="4" s="1"/>
  <c r="J240" i="4" s="1"/>
  <c r="H241" i="4"/>
  <c r="I241" i="4" s="1"/>
  <c r="J241" i="4" s="1"/>
  <c r="H242" i="4"/>
  <c r="I242" i="4" s="1"/>
  <c r="H243" i="4"/>
  <c r="H244" i="4"/>
  <c r="I244" i="4" s="1"/>
  <c r="H245" i="4"/>
  <c r="I245" i="4" s="1"/>
  <c r="H246" i="4"/>
  <c r="I246" i="4" s="1"/>
  <c r="J246" i="4" s="1"/>
  <c r="H247" i="4"/>
  <c r="I247" i="4" s="1"/>
  <c r="H248" i="4"/>
  <c r="I248" i="4" s="1"/>
  <c r="J248" i="4" s="1"/>
  <c r="H249" i="4"/>
  <c r="I249" i="4" s="1"/>
  <c r="H250" i="4"/>
  <c r="I250" i="4" s="1"/>
  <c r="H251" i="4"/>
  <c r="H252" i="4"/>
  <c r="I252" i="4" s="1"/>
  <c r="H253" i="4"/>
  <c r="H254" i="4"/>
  <c r="I254" i="4" s="1"/>
  <c r="J254" i="4" s="1"/>
  <c r="H255" i="4"/>
  <c r="H256" i="4"/>
  <c r="I256" i="4" s="1"/>
  <c r="J256" i="4" s="1"/>
  <c r="H257" i="4"/>
  <c r="I257" i="4" s="1"/>
  <c r="J257" i="4" s="1"/>
  <c r="H258" i="4"/>
  <c r="I258" i="4" s="1"/>
  <c r="H259" i="4"/>
  <c r="H260" i="4"/>
  <c r="I260" i="4" s="1"/>
  <c r="H261" i="4"/>
  <c r="I261" i="4" s="1"/>
  <c r="H262" i="4"/>
  <c r="I262" i="4" s="1"/>
  <c r="J262" i="4" s="1"/>
  <c r="H263" i="4"/>
  <c r="I263" i="4" s="1"/>
  <c r="H264" i="4"/>
  <c r="I264" i="4" s="1"/>
  <c r="J264" i="4" s="1"/>
  <c r="H265" i="4"/>
  <c r="I265" i="4" s="1"/>
  <c r="H266" i="4"/>
  <c r="I266" i="4" s="1"/>
  <c r="H267" i="4"/>
  <c r="H268" i="4"/>
  <c r="I268" i="4" s="1"/>
  <c r="H269" i="4"/>
  <c r="H270" i="4"/>
  <c r="I270" i="4" s="1"/>
  <c r="J270" i="4" s="1"/>
  <c r="H271" i="4"/>
  <c r="I271" i="4" s="1"/>
  <c r="H272" i="4"/>
  <c r="I272" i="4" s="1"/>
  <c r="J272" i="4" s="1"/>
  <c r="H273" i="4"/>
  <c r="H274" i="4"/>
  <c r="I274" i="4" s="1"/>
  <c r="H275" i="4"/>
  <c r="H276" i="4"/>
  <c r="I276" i="4" s="1"/>
  <c r="H277" i="4"/>
  <c r="I277" i="4" s="1"/>
  <c r="H278" i="4"/>
  <c r="I278" i="4" s="1"/>
  <c r="J278" i="4" s="1"/>
  <c r="H279" i="4"/>
  <c r="I279" i="4" s="1"/>
  <c r="H280" i="4"/>
  <c r="I280" i="4" s="1"/>
  <c r="J280" i="4" s="1"/>
  <c r="H281" i="4"/>
  <c r="I281" i="4" s="1"/>
  <c r="H282" i="4"/>
  <c r="I282" i="4"/>
  <c r="H283" i="4"/>
  <c r="H284" i="4"/>
  <c r="I284" i="4" s="1"/>
  <c r="H285" i="4"/>
  <c r="I285" i="4" s="1"/>
  <c r="H286" i="4"/>
  <c r="I286" i="4" s="1"/>
  <c r="J286" i="4" s="1"/>
  <c r="H287" i="4"/>
  <c r="H288" i="4"/>
  <c r="I288" i="4" s="1"/>
  <c r="J288" i="4" s="1"/>
  <c r="H289" i="4"/>
  <c r="H290" i="4"/>
  <c r="I290" i="4" s="1"/>
  <c r="H291" i="4"/>
  <c r="H292" i="4"/>
  <c r="I292" i="4" s="1"/>
  <c r="H293" i="4"/>
  <c r="I293" i="4" s="1"/>
  <c r="H294" i="4"/>
  <c r="I294" i="4" s="1"/>
  <c r="J294" i="4" s="1"/>
  <c r="H295" i="4"/>
  <c r="H296" i="4"/>
  <c r="I296" i="4" s="1"/>
  <c r="J296" i="4" s="1"/>
  <c r="H297" i="4"/>
  <c r="I297" i="4" s="1"/>
  <c r="H298" i="4"/>
  <c r="I298" i="4" s="1"/>
  <c r="H299" i="4"/>
  <c r="H300" i="4"/>
  <c r="I300" i="4" s="1"/>
  <c r="H301" i="4"/>
  <c r="I301" i="4" s="1"/>
  <c r="H302" i="4"/>
  <c r="I302" i="4"/>
  <c r="J302" i="4" s="1"/>
  <c r="H303" i="4"/>
  <c r="H304" i="4"/>
  <c r="I304" i="4" s="1"/>
  <c r="J304" i="4" s="1"/>
  <c r="H305" i="4"/>
  <c r="I305" i="4" s="1"/>
  <c r="J305" i="4" s="1"/>
  <c r="H306" i="4"/>
  <c r="I306" i="4" s="1"/>
  <c r="H307" i="4"/>
  <c r="H308" i="4"/>
  <c r="I308" i="4" s="1"/>
  <c r="H309" i="4"/>
  <c r="I309" i="4" s="1"/>
  <c r="H310" i="4"/>
  <c r="I310" i="4" s="1"/>
  <c r="J310" i="4" s="1"/>
  <c r="H311" i="4"/>
  <c r="I311" i="4" s="1"/>
  <c r="H312" i="4"/>
  <c r="I312" i="4" s="1"/>
  <c r="H313" i="4"/>
  <c r="H314" i="4"/>
  <c r="I314" i="4" s="1"/>
  <c r="J314" i="4" s="1"/>
  <c r="H315" i="4"/>
  <c r="H316" i="4"/>
  <c r="I316" i="4" s="1"/>
  <c r="H317" i="4"/>
  <c r="H318" i="4"/>
  <c r="I318" i="4" s="1"/>
  <c r="H319" i="4"/>
  <c r="I319" i="4" s="1"/>
  <c r="H320" i="4"/>
  <c r="I320" i="4"/>
  <c r="H321" i="4"/>
  <c r="H322" i="4"/>
  <c r="I322" i="4" s="1"/>
  <c r="J322" i="4" s="1"/>
  <c r="H323" i="4"/>
  <c r="H324" i="4"/>
  <c r="I324" i="4" s="1"/>
  <c r="H325" i="4"/>
  <c r="I325" i="4" s="1"/>
  <c r="J325" i="4" s="1"/>
  <c r="H326" i="4"/>
  <c r="I326" i="4" s="1"/>
  <c r="H327" i="4"/>
  <c r="H328" i="4"/>
  <c r="I328" i="4" s="1"/>
  <c r="H329" i="4"/>
  <c r="I329" i="4" s="1"/>
  <c r="J329" i="4" s="1"/>
  <c r="H330" i="4"/>
  <c r="I330" i="4" s="1"/>
  <c r="J330" i="4" s="1"/>
  <c r="H331" i="4"/>
  <c r="I331" i="4" s="1"/>
  <c r="H332" i="4"/>
  <c r="I332" i="4" s="1"/>
  <c r="H333" i="4"/>
  <c r="I333" i="4" s="1"/>
  <c r="H334" i="4"/>
  <c r="I334" i="4" s="1"/>
  <c r="J334" i="4" s="1"/>
  <c r="H335" i="4"/>
  <c r="H336" i="4"/>
  <c r="I336" i="4" s="1"/>
  <c r="H337" i="4"/>
  <c r="H338" i="4"/>
  <c r="I338" i="4" s="1"/>
  <c r="J338" i="4" s="1"/>
  <c r="H339" i="4"/>
  <c r="I339" i="4" s="1"/>
  <c r="H340" i="4"/>
  <c r="I340" i="4" s="1"/>
  <c r="H341" i="4"/>
  <c r="I341" i="4" s="1"/>
  <c r="J341" i="4" s="1"/>
  <c r="H342" i="4"/>
  <c r="H343" i="4"/>
  <c r="I343" i="4" s="1"/>
  <c r="J343" i="4" s="1"/>
  <c r="H344" i="4"/>
  <c r="H345" i="4"/>
  <c r="I345" i="4" s="1"/>
  <c r="H346" i="4"/>
  <c r="I346" i="4" s="1"/>
  <c r="H347" i="4"/>
  <c r="I347" i="4" s="1"/>
  <c r="H348" i="4"/>
  <c r="I348" i="4" s="1"/>
  <c r="J348" i="4" s="1"/>
  <c r="H349" i="4"/>
  <c r="I349" i="4" s="1"/>
  <c r="H350" i="4"/>
  <c r="H351" i="4"/>
  <c r="H352" i="4"/>
  <c r="H353" i="4"/>
  <c r="I353" i="4" s="1"/>
  <c r="H354" i="4"/>
  <c r="I354" i="4" s="1"/>
  <c r="H355" i="4"/>
  <c r="H356" i="4"/>
  <c r="I356" i="4" s="1"/>
  <c r="J356" i="4" s="1"/>
  <c r="H357" i="4"/>
  <c r="H358" i="4"/>
  <c r="H359" i="4"/>
  <c r="H360" i="4"/>
  <c r="H361" i="4"/>
  <c r="I361" i="4" s="1"/>
  <c r="H362" i="4"/>
  <c r="I362" i="4" s="1"/>
  <c r="H363" i="4"/>
  <c r="I363" i="4" s="1"/>
  <c r="H364" i="4"/>
  <c r="I364" i="4" s="1"/>
  <c r="J364" i="4" s="1"/>
  <c r="H365" i="4"/>
  <c r="I365" i="4" s="1"/>
  <c r="J365" i="4" s="1"/>
  <c r="H366" i="4"/>
  <c r="H367" i="4"/>
  <c r="I367" i="4" s="1"/>
  <c r="H368" i="4"/>
  <c r="H369" i="4"/>
  <c r="I369" i="4" s="1"/>
  <c r="H370" i="4"/>
  <c r="I370" i="4" s="1"/>
  <c r="J370" i="4" s="1"/>
  <c r="H371" i="4"/>
  <c r="I371" i="4" s="1"/>
  <c r="H372" i="4"/>
  <c r="I372" i="4" s="1"/>
  <c r="J372" i="4" s="1"/>
  <c r="H373" i="4"/>
  <c r="I373" i="4" s="1"/>
  <c r="H374" i="4"/>
  <c r="H375" i="4"/>
  <c r="I375" i="4" s="1"/>
  <c r="H376" i="4"/>
  <c r="I376" i="4" s="1"/>
  <c r="J376" i="4" s="1"/>
  <c r="H377" i="4"/>
  <c r="I377" i="4" s="1"/>
  <c r="H378" i="4"/>
  <c r="I378" i="4" s="1"/>
  <c r="H379" i="4"/>
  <c r="I379" i="4" s="1"/>
  <c r="H380" i="4"/>
  <c r="I380" i="4" s="1"/>
  <c r="J380" i="4" s="1"/>
  <c r="H381" i="4"/>
  <c r="I381" i="4" s="1"/>
  <c r="J381" i="4" s="1"/>
  <c r="H382" i="4"/>
  <c r="H383" i="4"/>
  <c r="H384" i="4"/>
  <c r="I384" i="4" s="1"/>
  <c r="H385" i="4"/>
  <c r="H386" i="4"/>
  <c r="H387" i="4"/>
  <c r="I387" i="4" s="1"/>
  <c r="H388" i="4"/>
  <c r="I388" i="4" s="1"/>
  <c r="J388" i="4" s="1"/>
  <c r="H389" i="4"/>
  <c r="H390" i="4"/>
  <c r="H391" i="4"/>
  <c r="I391" i="4"/>
  <c r="H392" i="4"/>
  <c r="I392" i="4" s="1"/>
  <c r="H393" i="4"/>
  <c r="H394" i="4"/>
  <c r="I394" i="4" s="1"/>
  <c r="H395" i="4"/>
  <c r="H396" i="4"/>
  <c r="I396" i="4" s="1"/>
  <c r="J396" i="4" s="1"/>
  <c r="H397" i="4"/>
  <c r="H398" i="4"/>
  <c r="H399" i="4"/>
  <c r="I399" i="4" s="1"/>
  <c r="H400" i="4"/>
  <c r="I400" i="4" s="1"/>
  <c r="H401" i="4"/>
  <c r="I401" i="4" s="1"/>
  <c r="H402" i="4"/>
  <c r="I402" i="4" s="1"/>
  <c r="J402" i="4" s="1"/>
  <c r="H403" i="4"/>
  <c r="H404" i="4"/>
  <c r="I404" i="4" s="1"/>
  <c r="J404" i="4" s="1"/>
  <c r="H405" i="4"/>
  <c r="I405" i="4" s="1"/>
  <c r="J405" i="4" s="1"/>
  <c r="H406" i="4"/>
  <c r="H407" i="4"/>
  <c r="I407" i="4" s="1"/>
  <c r="J407" i="4" s="1"/>
  <c r="H408" i="4"/>
  <c r="I408" i="4" s="1"/>
  <c r="J408" i="4" s="1"/>
  <c r="H409" i="4"/>
  <c r="I409" i="4" s="1"/>
  <c r="H410" i="4"/>
  <c r="I410" i="4" s="1"/>
  <c r="J410" i="4" s="1"/>
  <c r="H411" i="4"/>
  <c r="I411" i="4" s="1"/>
  <c r="H412" i="4"/>
  <c r="I412" i="4" s="1"/>
  <c r="J412" i="4" s="1"/>
  <c r="H413" i="4"/>
  <c r="I413" i="4" s="1"/>
  <c r="J413" i="4" s="1"/>
  <c r="H414" i="4"/>
  <c r="H415" i="4"/>
  <c r="I415" i="4" s="1"/>
  <c r="J415" i="4" s="1"/>
  <c r="H416" i="4"/>
  <c r="I416" i="4" s="1"/>
  <c r="J416" i="4" s="1"/>
  <c r="H417" i="4"/>
  <c r="I417" i="4"/>
  <c r="H418" i="4"/>
  <c r="I418" i="4" s="1"/>
  <c r="J418" i="4" s="1"/>
  <c r="H419" i="4"/>
  <c r="I419" i="4" s="1"/>
  <c r="H420" i="4"/>
  <c r="I420" i="4" s="1"/>
  <c r="J420" i="4" s="1"/>
  <c r="H421" i="4"/>
  <c r="I421" i="4" s="1"/>
  <c r="H422" i="4"/>
  <c r="H423" i="4"/>
  <c r="I423" i="4" s="1"/>
  <c r="H424" i="4"/>
  <c r="I424" i="4" s="1"/>
  <c r="H425" i="4"/>
  <c r="H426" i="4"/>
  <c r="I426" i="4" s="1"/>
  <c r="H427" i="4"/>
  <c r="H428" i="4"/>
  <c r="I428" i="4" s="1"/>
  <c r="J428" i="4" s="1"/>
  <c r="H429" i="4"/>
  <c r="H430" i="4"/>
  <c r="H431" i="4"/>
  <c r="I431" i="4" s="1"/>
  <c r="H432" i="4"/>
  <c r="H433" i="4"/>
  <c r="I433" i="4" s="1"/>
  <c r="H434" i="4"/>
  <c r="I434" i="4" s="1"/>
  <c r="J434" i="4" s="1"/>
  <c r="H435" i="4"/>
  <c r="I435" i="4" s="1"/>
  <c r="H436" i="4"/>
  <c r="I436" i="4" s="1"/>
  <c r="J436" i="4" s="1"/>
  <c r="H437" i="4"/>
  <c r="I437" i="4" s="1"/>
  <c r="J437" i="4" s="1"/>
  <c r="H438" i="4"/>
  <c r="H439" i="4"/>
  <c r="H440" i="4"/>
  <c r="I440" i="4" s="1"/>
  <c r="H441" i="4"/>
  <c r="I441" i="4" s="1"/>
  <c r="H442" i="4"/>
  <c r="H443" i="4"/>
  <c r="I443" i="4" s="1"/>
  <c r="H444" i="4"/>
  <c r="I444" i="4" s="1"/>
  <c r="J444" i="4" s="1"/>
  <c r="H445" i="4"/>
  <c r="I445" i="4" s="1"/>
  <c r="J445" i="4" s="1"/>
  <c r="H446" i="4"/>
  <c r="H447" i="4"/>
  <c r="I447" i="4" s="1"/>
  <c r="H448" i="4"/>
  <c r="I448" i="4" s="1"/>
  <c r="H449" i="4"/>
  <c r="I449" i="4"/>
  <c r="H450" i="4"/>
  <c r="I450" i="4" s="1"/>
  <c r="H451" i="4"/>
  <c r="I451" i="4" s="1"/>
  <c r="H452" i="4"/>
  <c r="I452" i="4" s="1"/>
  <c r="J452" i="4" s="1"/>
  <c r="H453" i="4"/>
  <c r="I453" i="4" s="1"/>
  <c r="J453" i="4" s="1"/>
  <c r="H454" i="4"/>
  <c r="H455" i="4"/>
  <c r="I455" i="4" s="1"/>
  <c r="H456" i="4"/>
  <c r="I456" i="4" s="1"/>
  <c r="H457" i="4"/>
  <c r="I457" i="4" s="1"/>
  <c r="H458" i="4"/>
  <c r="I458" i="4" s="1"/>
  <c r="H459" i="4"/>
  <c r="H460" i="4"/>
  <c r="I460" i="4" s="1"/>
  <c r="J460" i="4" s="1"/>
  <c r="H461" i="4"/>
  <c r="H462" i="4"/>
  <c r="H463" i="4"/>
  <c r="H464" i="4"/>
  <c r="I464" i="4" s="1"/>
  <c r="H465" i="4"/>
  <c r="I465" i="4" s="1"/>
  <c r="H466" i="4"/>
  <c r="I466" i="4" s="1"/>
  <c r="J466" i="4" s="1"/>
  <c r="H467" i="4"/>
  <c r="H468" i="4"/>
  <c r="I468" i="4" s="1"/>
  <c r="J468" i="4" s="1"/>
  <c r="H469" i="4"/>
  <c r="I469" i="4" s="1"/>
  <c r="J469" i="4" s="1"/>
  <c r="H470" i="4"/>
  <c r="H471" i="4"/>
  <c r="I471" i="4" s="1"/>
  <c r="H472" i="4"/>
  <c r="H473" i="4"/>
  <c r="I473" i="4" s="1"/>
  <c r="H474" i="4"/>
  <c r="I474" i="4" s="1"/>
  <c r="J474" i="4" s="1"/>
  <c r="H475" i="4"/>
  <c r="I475" i="4" s="1"/>
  <c r="H476" i="4"/>
  <c r="I476" i="4" s="1"/>
  <c r="J476" i="4" s="1"/>
  <c r="H477" i="4"/>
  <c r="I477" i="4" s="1"/>
  <c r="J477" i="4" s="1"/>
  <c r="H478" i="4"/>
  <c r="H479" i="4"/>
  <c r="I479" i="4" s="1"/>
  <c r="J479" i="4" s="1"/>
  <c r="H480" i="4"/>
  <c r="I480" i="4" s="1"/>
  <c r="J480" i="4" s="1"/>
  <c r="H481" i="4"/>
  <c r="I481" i="4" s="1"/>
  <c r="H482" i="4"/>
  <c r="I482" i="4" s="1"/>
  <c r="J482" i="4" s="1"/>
  <c r="H483" i="4"/>
  <c r="I483" i="4" s="1"/>
  <c r="H484" i="4"/>
  <c r="I484" i="4" s="1"/>
  <c r="J484" i="4" s="1"/>
  <c r="H485" i="4"/>
  <c r="I485" i="4" s="1"/>
  <c r="J485" i="4" s="1"/>
  <c r="H486" i="4"/>
  <c r="H487" i="4"/>
  <c r="I487" i="4"/>
  <c r="H488" i="4"/>
  <c r="I488" i="4" s="1"/>
  <c r="H489" i="4"/>
  <c r="I489" i="4" s="1"/>
  <c r="H490" i="4"/>
  <c r="I490" i="4" s="1"/>
  <c r="J490" i="4" s="1"/>
  <c r="H491" i="4"/>
  <c r="H492" i="4"/>
  <c r="I492" i="4" s="1"/>
  <c r="J492" i="4" s="1"/>
  <c r="H493" i="4"/>
  <c r="H494" i="4"/>
  <c r="H495" i="4"/>
  <c r="I495" i="4" s="1"/>
  <c r="J495" i="4" s="1"/>
  <c r="H496" i="4"/>
  <c r="H497" i="4"/>
  <c r="H498" i="4"/>
  <c r="I498" i="4" s="1"/>
  <c r="J498" i="4" s="1"/>
  <c r="H499" i="4"/>
  <c r="H500" i="4"/>
  <c r="I500" i="4" s="1"/>
  <c r="J500" i="4" s="1"/>
  <c r="H501" i="4"/>
  <c r="I501" i="4" s="1"/>
  <c r="H502" i="4"/>
  <c r="H503" i="4"/>
  <c r="I503" i="4" s="1"/>
  <c r="J503" i="4" s="1"/>
  <c r="H504" i="4"/>
  <c r="I504" i="4" s="1"/>
  <c r="J504" i="4" s="1"/>
  <c r="H505" i="4"/>
  <c r="I505" i="4" s="1"/>
  <c r="H506" i="4"/>
  <c r="I506" i="4" s="1"/>
  <c r="H507" i="4"/>
  <c r="I507" i="4"/>
  <c r="H508" i="4"/>
  <c r="I508" i="4" s="1"/>
  <c r="H509" i="4"/>
  <c r="I509" i="4" s="1"/>
  <c r="H510" i="4"/>
  <c r="H511" i="4"/>
  <c r="I511" i="4" s="1"/>
  <c r="H512" i="4"/>
  <c r="H513" i="4"/>
  <c r="I513" i="4" s="1"/>
  <c r="H514" i="4"/>
  <c r="I514" i="4" s="1"/>
  <c r="J514" i="4" s="1"/>
  <c r="H515" i="4"/>
  <c r="H516" i="4"/>
  <c r="I516" i="4" s="1"/>
  <c r="J516" i="4" s="1"/>
  <c r="H517" i="4"/>
  <c r="I517" i="4" s="1"/>
  <c r="J517" i="4" s="1"/>
  <c r="H518" i="4"/>
  <c r="H519" i="4"/>
  <c r="I519" i="4" s="1"/>
  <c r="H520" i="4"/>
  <c r="H521" i="4"/>
  <c r="I521" i="4" s="1"/>
  <c r="H522" i="4"/>
  <c r="H523" i="4"/>
  <c r="H524" i="4"/>
  <c r="I524" i="4" s="1"/>
  <c r="J524" i="4" s="1"/>
  <c r="H525" i="4"/>
  <c r="I525" i="4" s="1"/>
  <c r="J525" i="4" s="1"/>
  <c r="H526" i="4"/>
  <c r="H527" i="4"/>
  <c r="I527" i="4" s="1"/>
  <c r="J527" i="4" s="1"/>
  <c r="H528" i="4"/>
  <c r="I528" i="4" s="1"/>
  <c r="H529" i="4"/>
  <c r="I529" i="4" s="1"/>
  <c r="H530" i="4"/>
  <c r="H531" i="4"/>
  <c r="I531" i="4" s="1"/>
  <c r="H532" i="4"/>
  <c r="I532" i="4" s="1"/>
  <c r="J532" i="4" s="1"/>
  <c r="H533" i="4"/>
  <c r="H534" i="4"/>
  <c r="H535" i="4"/>
  <c r="I535" i="4" s="1"/>
  <c r="J535" i="4" s="1"/>
  <c r="H536" i="4"/>
  <c r="H537" i="4"/>
  <c r="I537" i="4" s="1"/>
  <c r="H538" i="4"/>
  <c r="I538" i="4" s="1"/>
  <c r="J538" i="4" s="1"/>
  <c r="H539" i="4"/>
  <c r="I539" i="4" s="1"/>
  <c r="H540" i="4"/>
  <c r="H541" i="4"/>
  <c r="I541" i="4" s="1"/>
  <c r="J541" i="4" s="1"/>
  <c r="H542" i="4"/>
  <c r="I542" i="4" s="1"/>
  <c r="H543" i="4"/>
  <c r="I543" i="4" s="1"/>
  <c r="H544" i="4"/>
  <c r="H545" i="4"/>
  <c r="H546" i="4"/>
  <c r="H547" i="4"/>
  <c r="I547" i="4" s="1"/>
  <c r="H548" i="4"/>
  <c r="H549" i="4"/>
  <c r="I549" i="4"/>
  <c r="J549" i="4" s="1"/>
  <c r="H550" i="4"/>
  <c r="H551" i="4"/>
  <c r="I551" i="4" s="1"/>
  <c r="J551" i="4" s="1"/>
  <c r="H552" i="4"/>
  <c r="I552" i="4" s="1"/>
  <c r="J552" i="4" s="1"/>
  <c r="H553" i="4"/>
  <c r="I553" i="4" s="1"/>
  <c r="H554" i="4"/>
  <c r="H555" i="4"/>
  <c r="I555" i="4" s="1"/>
  <c r="H556" i="4"/>
  <c r="I556" i="4" s="1"/>
  <c r="H557" i="4"/>
  <c r="H558" i="4"/>
  <c r="I558" i="4" s="1"/>
  <c r="J558" i="4" s="1"/>
  <c r="H559" i="4"/>
  <c r="H560" i="4"/>
  <c r="H561" i="4"/>
  <c r="I561" i="4" s="1"/>
  <c r="H562" i="4"/>
  <c r="H563" i="4"/>
  <c r="I563" i="4"/>
  <c r="J563" i="4" s="1"/>
  <c r="H564" i="4"/>
  <c r="I564" i="4" s="1"/>
  <c r="H565" i="4"/>
  <c r="H566" i="4"/>
  <c r="I566" i="4" s="1"/>
  <c r="H567" i="4"/>
  <c r="I567" i="4" s="1"/>
  <c r="J567" i="4" s="1"/>
  <c r="H568" i="4"/>
  <c r="I568" i="4" s="1"/>
  <c r="H569" i="4"/>
  <c r="I569" i="4" s="1"/>
  <c r="H570" i="4"/>
  <c r="I570" i="4" s="1"/>
  <c r="J570" i="4" s="1"/>
  <c r="H571" i="4"/>
  <c r="I571" i="4" s="1"/>
  <c r="H572" i="4"/>
  <c r="H573" i="4"/>
  <c r="I573" i="4" s="1"/>
  <c r="J573" i="4" s="1"/>
  <c r="H574" i="4"/>
  <c r="I574" i="4" s="1"/>
  <c r="H575" i="4"/>
  <c r="I575" i="4"/>
  <c r="H576" i="4"/>
  <c r="I576" i="4" s="1"/>
  <c r="H577" i="4"/>
  <c r="H578" i="4"/>
  <c r="I578" i="4" s="1"/>
  <c r="J578" i="4" s="1"/>
  <c r="H579" i="4"/>
  <c r="H580" i="4"/>
  <c r="H581" i="4"/>
  <c r="I581" i="4" s="1"/>
  <c r="J581" i="4" s="1"/>
  <c r="H582" i="4"/>
  <c r="I582" i="4" s="1"/>
  <c r="H583" i="4"/>
  <c r="I583" i="4"/>
  <c r="H584" i="4"/>
  <c r="I584" i="4" s="1"/>
  <c r="J584" i="4" s="1"/>
  <c r="H585" i="4"/>
  <c r="I585" i="4" s="1"/>
  <c r="H586" i="4"/>
  <c r="H587" i="4"/>
  <c r="I587" i="4" s="1"/>
  <c r="H588" i="4"/>
  <c r="I588" i="4" s="1"/>
  <c r="H589" i="4"/>
  <c r="H590" i="4"/>
  <c r="I590" i="4" s="1"/>
  <c r="J590" i="4" s="1"/>
  <c r="H591" i="4"/>
  <c r="I591" i="4" s="1"/>
  <c r="J591" i="4" s="1"/>
  <c r="H592" i="4"/>
  <c r="I592" i="4" s="1"/>
  <c r="H593" i="4"/>
  <c r="I593" i="4" s="1"/>
  <c r="H594" i="4"/>
  <c r="I594" i="4" s="1"/>
  <c r="J594" i="4" s="1"/>
  <c r="H595" i="4"/>
  <c r="I595" i="4" s="1"/>
  <c r="J595" i="4" s="1"/>
  <c r="H596" i="4"/>
  <c r="H597" i="4"/>
  <c r="I597" i="4" s="1"/>
  <c r="J597" i="4" s="1"/>
  <c r="H598" i="4"/>
  <c r="H599" i="4"/>
  <c r="I599" i="4" s="1"/>
  <c r="J599" i="4" s="1"/>
  <c r="H600" i="4"/>
  <c r="H601" i="4"/>
  <c r="I601" i="4" s="1"/>
  <c r="H602" i="4"/>
  <c r="I602" i="4" s="1"/>
  <c r="J602" i="4" s="1"/>
  <c r="H603" i="4"/>
  <c r="H604" i="4"/>
  <c r="I604" i="4" s="1"/>
  <c r="H605" i="4"/>
  <c r="I605" i="4" s="1"/>
  <c r="J605" i="4" s="1"/>
  <c r="H606" i="4"/>
  <c r="I606" i="4" s="1"/>
  <c r="H607" i="4"/>
  <c r="I607" i="4" s="1"/>
  <c r="J607" i="4" s="1"/>
  <c r="H608" i="4"/>
  <c r="H609" i="4"/>
  <c r="H610" i="4"/>
  <c r="I610" i="4" s="1"/>
  <c r="H611" i="4"/>
  <c r="H612" i="4"/>
  <c r="H613" i="4"/>
  <c r="H614" i="4"/>
  <c r="H615" i="4"/>
  <c r="H616" i="4"/>
  <c r="I616" i="4" s="1"/>
  <c r="H617" i="4"/>
  <c r="I617" i="4" s="1"/>
  <c r="J617" i="4" s="1"/>
  <c r="H618" i="4"/>
  <c r="H619" i="4"/>
  <c r="I619" i="4" s="1"/>
  <c r="J619" i="4" s="1"/>
  <c r="H620" i="4"/>
  <c r="I620" i="4" s="1"/>
  <c r="H621" i="4"/>
  <c r="I621" i="4" s="1"/>
  <c r="H622" i="4"/>
  <c r="I622" i="4" s="1"/>
  <c r="H623" i="4"/>
  <c r="H624" i="4"/>
  <c r="I624" i="4" s="1"/>
  <c r="J624" i="4" s="1"/>
  <c r="H625" i="4"/>
  <c r="H626" i="4"/>
  <c r="I626" i="4" s="1"/>
  <c r="H627" i="4"/>
  <c r="I627" i="4" s="1"/>
  <c r="J627" i="4" s="1"/>
  <c r="H628" i="4"/>
  <c r="H629" i="4"/>
  <c r="I629" i="4" s="1"/>
  <c r="J629" i="4" s="1"/>
  <c r="H630" i="4"/>
  <c r="I630" i="4" s="1"/>
  <c r="J630" i="4" s="1"/>
  <c r="H631" i="4"/>
  <c r="H632" i="4"/>
  <c r="I632" i="4" s="1"/>
  <c r="H633" i="4"/>
  <c r="I633" i="4" s="1"/>
  <c r="H634" i="4"/>
  <c r="I634" i="4" s="1"/>
  <c r="J634" i="4" s="1"/>
  <c r="H635" i="4"/>
  <c r="I635" i="4" s="1"/>
  <c r="J635" i="4" s="1"/>
  <c r="H636" i="4"/>
  <c r="H637" i="4"/>
  <c r="I637" i="4" s="1"/>
  <c r="J637" i="4" s="1"/>
  <c r="H638" i="4"/>
  <c r="H639" i="4"/>
  <c r="H640" i="4"/>
  <c r="H641" i="4"/>
  <c r="I641" i="4" s="1"/>
  <c r="J641" i="4" s="1"/>
  <c r="H642" i="4"/>
  <c r="H643" i="4"/>
  <c r="I643" i="4" s="1"/>
  <c r="J643" i="4" s="1"/>
  <c r="H644" i="4"/>
  <c r="I644" i="4" s="1"/>
  <c r="H645" i="4"/>
  <c r="I645" i="4" s="1"/>
  <c r="J645" i="4" s="1"/>
  <c r="H646" i="4"/>
  <c r="H647" i="4"/>
  <c r="H648" i="4"/>
  <c r="I648" i="4" s="1"/>
  <c r="H649" i="4"/>
  <c r="I649" i="4" s="1"/>
  <c r="J649" i="4" s="1"/>
  <c r="H650" i="4"/>
  <c r="I650" i="4" s="1"/>
  <c r="H651" i="4"/>
  <c r="I651" i="4" s="1"/>
  <c r="J651" i="4" s="1"/>
  <c r="H652" i="4"/>
  <c r="I652" i="4" s="1"/>
  <c r="H653" i="4"/>
  <c r="I653" i="4" s="1"/>
  <c r="J653" i="4" s="1"/>
  <c r="H654" i="4"/>
  <c r="H655" i="4"/>
  <c r="H656" i="4"/>
  <c r="H657" i="4"/>
  <c r="I657" i="4" s="1"/>
  <c r="H658" i="4"/>
  <c r="I658" i="4" s="1"/>
  <c r="H659" i="4"/>
  <c r="I659" i="4" s="1"/>
  <c r="J659" i="4" s="1"/>
  <c r="H660" i="4"/>
  <c r="I660" i="4" s="1"/>
  <c r="H661" i="4"/>
  <c r="I661" i="4" s="1"/>
  <c r="H662" i="4"/>
  <c r="I662" i="4" s="1"/>
  <c r="H663" i="4"/>
  <c r="H664" i="4"/>
  <c r="I664" i="4" s="1"/>
  <c r="H665" i="4"/>
  <c r="I665" i="4" s="1"/>
  <c r="J665" i="4" s="1"/>
  <c r="H666" i="4"/>
  <c r="I666" i="4" s="1"/>
  <c r="H667" i="4"/>
  <c r="I667" i="4" s="1"/>
  <c r="J667" i="4" s="1"/>
  <c r="H668" i="4"/>
  <c r="I668" i="4" s="1"/>
  <c r="H669" i="4"/>
  <c r="I669" i="4" s="1"/>
  <c r="H670" i="4"/>
  <c r="H671" i="4"/>
  <c r="H672" i="4"/>
  <c r="I672" i="4" s="1"/>
  <c r="H673" i="4"/>
  <c r="I673" i="4" s="1"/>
  <c r="J673" i="4" s="1"/>
  <c r="H674" i="4"/>
  <c r="I674" i="4" s="1"/>
  <c r="H675" i="4"/>
  <c r="I675" i="4" s="1"/>
  <c r="J675" i="4" s="1"/>
  <c r="H676" i="4"/>
  <c r="H677" i="4"/>
  <c r="H678" i="4"/>
  <c r="I678" i="4" s="1"/>
  <c r="H679" i="4"/>
  <c r="H680" i="4"/>
  <c r="I680" i="4" s="1"/>
  <c r="H681" i="4"/>
  <c r="I681" i="4" s="1"/>
  <c r="J681" i="4" s="1"/>
  <c r="H682" i="4"/>
  <c r="H683" i="4"/>
  <c r="I683" i="4" s="1"/>
  <c r="J683" i="4" s="1"/>
  <c r="H684" i="4"/>
  <c r="I684" i="4" s="1"/>
  <c r="H685" i="4"/>
  <c r="H686" i="4"/>
  <c r="H687" i="4"/>
  <c r="H688" i="4"/>
  <c r="I688" i="4" s="1"/>
  <c r="H689" i="4"/>
  <c r="I689" i="4" s="1"/>
  <c r="H690" i="4"/>
  <c r="I690" i="4" s="1"/>
  <c r="H691" i="4"/>
  <c r="I691" i="4" s="1"/>
  <c r="H692" i="4"/>
  <c r="H693" i="4"/>
  <c r="H694" i="4"/>
  <c r="I694" i="4" s="1"/>
  <c r="H695" i="4"/>
  <c r="H696" i="4"/>
  <c r="H697" i="4"/>
  <c r="I697" i="4"/>
  <c r="H698" i="4"/>
  <c r="I698" i="4" s="1"/>
  <c r="H699" i="4"/>
  <c r="I699" i="4" s="1"/>
  <c r="H700" i="4"/>
  <c r="H701" i="4"/>
  <c r="I701" i="4" s="1"/>
  <c r="J701" i="4" s="1"/>
  <c r="H702" i="4"/>
  <c r="H703" i="4"/>
  <c r="H704" i="4"/>
  <c r="I704" i="4" s="1"/>
  <c r="H705" i="4"/>
  <c r="I705" i="4" s="1"/>
  <c r="J705" i="4" s="1"/>
  <c r="H706" i="4"/>
  <c r="I706" i="4" s="1"/>
  <c r="J706" i="4" s="1"/>
  <c r="H707" i="4"/>
  <c r="I707" i="4" s="1"/>
  <c r="H708" i="4"/>
  <c r="I708" i="4" s="1"/>
  <c r="H709" i="4"/>
  <c r="I709" i="4" s="1"/>
  <c r="H710" i="4"/>
  <c r="H711" i="4"/>
  <c r="H712" i="4"/>
  <c r="H713" i="4"/>
  <c r="I713" i="4" s="1"/>
  <c r="H714" i="4"/>
  <c r="H715" i="4"/>
  <c r="I715" i="4" s="1"/>
  <c r="H716" i="4"/>
  <c r="I716" i="4" s="1"/>
  <c r="H717" i="4"/>
  <c r="I717" i="4" s="1"/>
  <c r="H718" i="4"/>
  <c r="I718" i="4" s="1"/>
  <c r="H719" i="4"/>
  <c r="H720" i="4"/>
  <c r="I720" i="4" s="1"/>
  <c r="H721" i="4"/>
  <c r="I721" i="4" s="1"/>
  <c r="H722" i="4"/>
  <c r="I722" i="4" s="1"/>
  <c r="H723" i="4"/>
  <c r="I723" i="4" s="1"/>
  <c r="H724" i="4"/>
  <c r="I724" i="4" s="1"/>
  <c r="H725" i="4"/>
  <c r="I725" i="4" s="1"/>
  <c r="H726" i="4"/>
  <c r="I726" i="4" s="1"/>
  <c r="H727" i="4"/>
  <c r="H728" i="4"/>
  <c r="I728" i="4" s="1"/>
  <c r="H729" i="4"/>
  <c r="I729" i="4" s="1"/>
  <c r="J729" i="4" s="1"/>
  <c r="H730" i="4"/>
  <c r="I730" i="4" s="1"/>
  <c r="H731" i="4"/>
  <c r="I731" i="4" s="1"/>
  <c r="H732" i="4"/>
  <c r="I732" i="4" s="1"/>
  <c r="H733" i="4"/>
  <c r="I733" i="4" s="1"/>
  <c r="J733" i="4" s="1"/>
  <c r="H734" i="4"/>
  <c r="H735" i="4"/>
  <c r="H736" i="4"/>
  <c r="I736" i="4" s="1"/>
  <c r="H737" i="4"/>
  <c r="H738" i="4"/>
  <c r="I738" i="4" s="1"/>
  <c r="J738" i="4" s="1"/>
  <c r="H739" i="4"/>
  <c r="I739" i="4" s="1"/>
  <c r="H740" i="4"/>
  <c r="H741" i="4"/>
  <c r="I741" i="4" s="1"/>
  <c r="H742" i="4"/>
  <c r="I742" i="4" s="1"/>
  <c r="H743" i="4"/>
  <c r="H744" i="4"/>
  <c r="H745" i="4"/>
  <c r="I745" i="4" s="1"/>
  <c r="H746" i="4"/>
  <c r="I746" i="4" s="1"/>
  <c r="J746" i="4" s="1"/>
  <c r="H747" i="4"/>
  <c r="I747" i="4" s="1"/>
  <c r="H748" i="4"/>
  <c r="I748" i="4" s="1"/>
  <c r="H749" i="4"/>
  <c r="H750" i="4"/>
  <c r="I750" i="4" s="1"/>
  <c r="H751" i="4"/>
  <c r="H752" i="4"/>
  <c r="I752" i="4" s="1"/>
  <c r="H753" i="4"/>
  <c r="I753" i="4" s="1"/>
  <c r="J753" i="4" s="1"/>
  <c r="H754" i="4"/>
  <c r="I754" i="4" s="1"/>
  <c r="J754" i="4" s="1"/>
  <c r="H755" i="4"/>
  <c r="H756" i="4"/>
  <c r="H757" i="4"/>
  <c r="I757" i="4" s="1"/>
  <c r="J757" i="4" s="1"/>
  <c r="H758" i="4"/>
  <c r="I758" i="4" s="1"/>
  <c r="J758" i="4" s="1"/>
  <c r="H759" i="4"/>
  <c r="H760" i="4"/>
  <c r="I760" i="4" s="1"/>
  <c r="H761" i="4"/>
  <c r="I761" i="4" s="1"/>
  <c r="J761" i="4" s="1"/>
  <c r="H762" i="4"/>
  <c r="H763" i="4"/>
  <c r="I763" i="4" s="1"/>
  <c r="H764" i="4"/>
  <c r="I764" i="4" s="1"/>
  <c r="H765" i="4"/>
  <c r="H766" i="4"/>
  <c r="I766" i="4" s="1"/>
  <c r="H767" i="4"/>
  <c r="H768" i="4"/>
  <c r="I768" i="4" s="1"/>
  <c r="J768" i="4" s="1"/>
  <c r="H769" i="4"/>
  <c r="I769" i="4" s="1"/>
  <c r="H770" i="4"/>
  <c r="H771" i="4"/>
  <c r="H772" i="4"/>
  <c r="H773" i="4"/>
  <c r="H774" i="4"/>
  <c r="I774" i="4" s="1"/>
  <c r="H775" i="4"/>
  <c r="I775" i="4" s="1"/>
  <c r="J775" i="4" s="1"/>
  <c r="H776" i="4"/>
  <c r="I776" i="4" s="1"/>
  <c r="H777" i="4"/>
  <c r="I777" i="4" s="1"/>
  <c r="H778" i="4"/>
  <c r="H779" i="4"/>
  <c r="I779" i="4" s="1"/>
  <c r="H780" i="4"/>
  <c r="H781" i="4"/>
  <c r="H782" i="4"/>
  <c r="I782" i="4" s="1"/>
  <c r="J782" i="4" s="1"/>
  <c r="H783" i="4"/>
  <c r="I783" i="4"/>
  <c r="J783" i="4" s="1"/>
  <c r="H784" i="4"/>
  <c r="H785" i="4"/>
  <c r="I785" i="4"/>
  <c r="H786" i="4"/>
  <c r="I786" i="4" s="1"/>
  <c r="H787" i="4"/>
  <c r="I787" i="4" s="1"/>
  <c r="J787" i="4" s="1"/>
  <c r="H788" i="4"/>
  <c r="H789" i="4"/>
  <c r="H790" i="4"/>
  <c r="I790" i="4" s="1"/>
  <c r="J790" i="4" s="1"/>
  <c r="H791" i="4"/>
  <c r="I791" i="4" s="1"/>
  <c r="J791" i="4" s="1"/>
  <c r="H792" i="4"/>
  <c r="I792" i="4" s="1"/>
  <c r="H793" i="4"/>
  <c r="I793" i="4" s="1"/>
  <c r="H794" i="4"/>
  <c r="I794" i="4" s="1"/>
  <c r="H795" i="4"/>
  <c r="H796" i="4"/>
  <c r="H797" i="4"/>
  <c r="H798" i="4"/>
  <c r="I798" i="4" s="1"/>
  <c r="H799" i="4"/>
  <c r="I799" i="4" s="1"/>
  <c r="J799" i="4" s="1"/>
  <c r="H800" i="4"/>
  <c r="I800" i="4" s="1"/>
  <c r="H801" i="4"/>
  <c r="I801" i="4" s="1"/>
  <c r="H802" i="4"/>
  <c r="I802" i="4" s="1"/>
  <c r="H803" i="4"/>
  <c r="I803" i="4" s="1"/>
  <c r="H804" i="4"/>
  <c r="I804" i="4" s="1"/>
  <c r="H805" i="4"/>
  <c r="H806" i="4"/>
  <c r="I806" i="4" s="1"/>
  <c r="H807" i="4"/>
  <c r="I807" i="4" s="1"/>
  <c r="J807" i="4" s="1"/>
  <c r="H808" i="4"/>
  <c r="I808" i="4" s="1"/>
  <c r="H809" i="4"/>
  <c r="I809" i="4" s="1"/>
  <c r="H810" i="4"/>
  <c r="I810" i="4" s="1"/>
  <c r="H811" i="4"/>
  <c r="I811" i="4" s="1"/>
  <c r="H812" i="4"/>
  <c r="I812" i="4" s="1"/>
  <c r="H813" i="4"/>
  <c r="H814" i="4"/>
  <c r="H815" i="4"/>
  <c r="I815" i="4" s="1"/>
  <c r="J815" i="4" s="1"/>
  <c r="H816" i="4"/>
  <c r="I816" i="4" s="1"/>
  <c r="J816" i="4" s="1"/>
  <c r="H817" i="4"/>
  <c r="H818" i="4"/>
  <c r="I818" i="4" s="1"/>
  <c r="H819" i="4"/>
  <c r="I819" i="4" s="1"/>
  <c r="H820" i="4"/>
  <c r="I820" i="4" s="1"/>
  <c r="J820" i="4" s="1"/>
  <c r="H821" i="4"/>
  <c r="H822" i="4"/>
  <c r="I822" i="4" s="1"/>
  <c r="H823" i="4"/>
  <c r="I823" i="4" s="1"/>
  <c r="J823" i="4" s="1"/>
  <c r="H824" i="4"/>
  <c r="H825" i="4"/>
  <c r="I825" i="4" s="1"/>
  <c r="H826" i="4"/>
  <c r="I826" i="4" s="1"/>
  <c r="H827" i="4"/>
  <c r="I827" i="4"/>
  <c r="H828" i="4"/>
  <c r="I828" i="4" s="1"/>
  <c r="H829" i="4"/>
  <c r="H830" i="4"/>
  <c r="I830" i="4" s="1"/>
  <c r="H831" i="4"/>
  <c r="I831" i="4" s="1"/>
  <c r="H832" i="4"/>
  <c r="I832" i="4" s="1"/>
  <c r="H833" i="4"/>
  <c r="I833" i="4" s="1"/>
  <c r="H834" i="4"/>
  <c r="H835" i="4"/>
  <c r="H836" i="4"/>
  <c r="I836" i="4" s="1"/>
  <c r="H837" i="4"/>
  <c r="H838" i="4"/>
  <c r="I838" i="4" s="1"/>
  <c r="J838" i="4" s="1"/>
  <c r="H839" i="4"/>
  <c r="I839" i="4" s="1"/>
  <c r="J839" i="4" s="1"/>
  <c r="H840" i="4"/>
  <c r="I840" i="4" s="1"/>
  <c r="H841" i="4"/>
  <c r="I841" i="4" s="1"/>
  <c r="H842" i="4"/>
  <c r="H843" i="4"/>
  <c r="H844" i="4"/>
  <c r="H845" i="4"/>
  <c r="H846" i="4"/>
  <c r="I846" i="4" s="1"/>
  <c r="J846" i="4" s="1"/>
  <c r="H847" i="4"/>
  <c r="H848" i="4"/>
  <c r="I848" i="4"/>
  <c r="J848" i="4" s="1"/>
  <c r="H849" i="4"/>
  <c r="I849" i="4" s="1"/>
  <c r="H850" i="4"/>
  <c r="I850" i="4" s="1"/>
  <c r="H851" i="4"/>
  <c r="I851" i="4" s="1"/>
  <c r="J851" i="4" s="1"/>
  <c r="H852" i="4"/>
  <c r="H853" i="4"/>
  <c r="H854" i="4"/>
  <c r="H855" i="4"/>
  <c r="I855" i="4"/>
  <c r="J855" i="4" s="1"/>
  <c r="H856" i="4"/>
  <c r="I856" i="4" s="1"/>
  <c r="J856" i="4" s="1"/>
  <c r="H857" i="4"/>
  <c r="I857" i="4" s="1"/>
  <c r="H858" i="4"/>
  <c r="I858" i="4"/>
  <c r="H859" i="4"/>
  <c r="I859" i="4" s="1"/>
  <c r="H860" i="4"/>
  <c r="I860" i="4" s="1"/>
  <c r="H861" i="4"/>
  <c r="H862" i="4"/>
  <c r="I862" i="4" s="1"/>
  <c r="J862" i="4" s="1"/>
  <c r="H863" i="4"/>
  <c r="I863" i="4" s="1"/>
  <c r="J863" i="4" s="1"/>
  <c r="H864" i="4"/>
  <c r="I864" i="4"/>
  <c r="H865" i="4"/>
  <c r="I865" i="4" s="1"/>
  <c r="H866" i="4"/>
  <c r="I866" i="4" s="1"/>
  <c r="H867" i="4"/>
  <c r="I867" i="4" s="1"/>
  <c r="J867" i="4" s="1"/>
  <c r="H868" i="4"/>
  <c r="H869" i="4"/>
  <c r="H870" i="4"/>
  <c r="I870" i="4" s="1"/>
  <c r="J870" i="4" s="1"/>
  <c r="H871" i="4"/>
  <c r="I871" i="4"/>
  <c r="J871" i="4" s="1"/>
  <c r="H872" i="4"/>
  <c r="H873" i="4"/>
  <c r="I873" i="4" s="1"/>
  <c r="H874" i="4"/>
  <c r="I874" i="4" s="1"/>
  <c r="H875" i="4"/>
  <c r="I875" i="4" s="1"/>
  <c r="H876" i="4"/>
  <c r="I876" i="4" s="1"/>
  <c r="H877" i="4"/>
  <c r="H878" i="4"/>
  <c r="I878" i="4" s="1"/>
  <c r="H879" i="4"/>
  <c r="I879" i="4" s="1"/>
  <c r="J879" i="4" s="1"/>
  <c r="H880" i="4"/>
  <c r="I880" i="4" s="1"/>
  <c r="J880" i="4" s="1"/>
  <c r="H881" i="4"/>
  <c r="I881" i="4"/>
  <c r="H882" i="4"/>
  <c r="I882" i="4" s="1"/>
  <c r="H883" i="4"/>
  <c r="H884" i="4"/>
  <c r="I884" i="4" s="1"/>
  <c r="H885" i="4"/>
  <c r="H886" i="4"/>
  <c r="I886" i="4" s="1"/>
  <c r="H887" i="4"/>
  <c r="I887" i="4" s="1"/>
  <c r="J887" i="4" s="1"/>
  <c r="H888" i="4"/>
  <c r="I888" i="4"/>
  <c r="J888" i="4" s="1"/>
  <c r="H889" i="4"/>
  <c r="I889" i="4" s="1"/>
  <c r="H890" i="4"/>
  <c r="I890" i="4" s="1"/>
  <c r="H891" i="4"/>
  <c r="I891" i="4" s="1"/>
  <c r="H892" i="4"/>
  <c r="I892" i="4" s="1"/>
  <c r="H893" i="4"/>
  <c r="H894" i="4"/>
  <c r="H895" i="4"/>
  <c r="I895" i="4" s="1"/>
  <c r="J895" i="4" s="1"/>
  <c r="H896" i="4"/>
  <c r="I896" i="4" s="1"/>
  <c r="J896" i="4" s="1"/>
  <c r="H897" i="4"/>
  <c r="I897" i="4" s="1"/>
  <c r="H898" i="4"/>
  <c r="H899" i="4"/>
  <c r="I899" i="4" s="1"/>
  <c r="J899" i="4" s="1"/>
  <c r="H900" i="4"/>
  <c r="I900" i="4" s="1"/>
  <c r="H901" i="4"/>
  <c r="H902" i="4"/>
  <c r="I902" i="4" s="1"/>
  <c r="H903" i="4"/>
  <c r="I903" i="4" s="1"/>
  <c r="J903" i="4" s="1"/>
  <c r="H904" i="4"/>
  <c r="I904" i="4" s="1"/>
  <c r="H905" i="4"/>
  <c r="I905" i="4"/>
  <c r="H906" i="4"/>
  <c r="H907" i="4"/>
  <c r="H908" i="4"/>
  <c r="H909" i="4"/>
  <c r="H910" i="4"/>
  <c r="I910" i="4" s="1"/>
  <c r="J910" i="4" s="1"/>
  <c r="H911" i="4"/>
  <c r="I911" i="4" s="1"/>
  <c r="H912" i="4"/>
  <c r="I912" i="4" s="1"/>
  <c r="H913" i="4"/>
  <c r="I913" i="4" s="1"/>
  <c r="H914" i="4"/>
  <c r="I914" i="4" s="1"/>
  <c r="H915" i="4"/>
  <c r="I915" i="4" s="1"/>
  <c r="H916" i="4"/>
  <c r="H917" i="4"/>
  <c r="H918" i="4"/>
  <c r="I918" i="4" s="1"/>
  <c r="H919" i="4"/>
  <c r="I919" i="4"/>
  <c r="H920" i="4"/>
  <c r="H921" i="4"/>
  <c r="I921" i="4" s="1"/>
  <c r="H922" i="4"/>
  <c r="I922" i="4" s="1"/>
  <c r="H923" i="4"/>
  <c r="H924" i="4"/>
  <c r="I924" i="4" s="1"/>
  <c r="H925" i="4"/>
  <c r="H926" i="4"/>
  <c r="I926" i="4" s="1"/>
  <c r="H927" i="4"/>
  <c r="I927" i="4" s="1"/>
  <c r="J927" i="4" s="1"/>
  <c r="H928" i="4"/>
  <c r="I928" i="4" s="1"/>
  <c r="J928" i="4" s="1"/>
  <c r="H929" i="4"/>
  <c r="I929" i="4" s="1"/>
  <c r="H930" i="4"/>
  <c r="I930" i="4" s="1"/>
  <c r="H931" i="4"/>
  <c r="I931" i="4" s="1"/>
  <c r="H932" i="4"/>
  <c r="I932" i="4" s="1"/>
  <c r="H933" i="4"/>
  <c r="H934" i="4"/>
  <c r="I934" i="4" s="1"/>
  <c r="H935" i="4"/>
  <c r="I935" i="4" s="1"/>
  <c r="J935" i="4" s="1"/>
  <c r="H936" i="4"/>
  <c r="I936" i="4" s="1"/>
  <c r="H937" i="4"/>
  <c r="I937" i="4" s="1"/>
  <c r="H938" i="4"/>
  <c r="I938" i="4" s="1"/>
  <c r="H939" i="4"/>
  <c r="I939" i="4" s="1"/>
  <c r="H940" i="4"/>
  <c r="I940" i="4" s="1"/>
  <c r="H941" i="4"/>
  <c r="H942" i="4"/>
  <c r="H943" i="4"/>
  <c r="I943" i="4" s="1"/>
  <c r="J943" i="4" s="1"/>
  <c r="H944" i="4"/>
  <c r="I944" i="4" s="1"/>
  <c r="H945" i="4"/>
  <c r="H946" i="4"/>
  <c r="I946" i="4" s="1"/>
  <c r="H947" i="4"/>
  <c r="I947" i="4" s="1"/>
  <c r="H948" i="4"/>
  <c r="I948" i="4" s="1"/>
  <c r="H949" i="4"/>
  <c r="H950" i="4"/>
  <c r="I950" i="4" s="1"/>
  <c r="J950" i="4" s="1"/>
  <c r="H951" i="4"/>
  <c r="I951" i="4" s="1"/>
  <c r="J951" i="4" s="1"/>
  <c r="H952" i="4"/>
  <c r="H953" i="4"/>
  <c r="I953" i="4" s="1"/>
  <c r="H954" i="4"/>
  <c r="I954" i="4" s="1"/>
  <c r="H955" i="4"/>
  <c r="H956" i="4"/>
  <c r="I956" i="4" s="1"/>
  <c r="H957" i="4"/>
  <c r="H958" i="4"/>
  <c r="I958" i="4" s="1"/>
  <c r="H959" i="4"/>
  <c r="I959" i="4" s="1"/>
  <c r="H960" i="4"/>
  <c r="I960" i="4" s="1"/>
  <c r="H961" i="4"/>
  <c r="I961" i="4" s="1"/>
  <c r="H962" i="4"/>
  <c r="H963" i="4"/>
  <c r="H964" i="4"/>
  <c r="I964" i="4" s="1"/>
  <c r="H965" i="4"/>
  <c r="H966" i="4"/>
  <c r="I966" i="4" s="1"/>
  <c r="J966" i="4" s="1"/>
  <c r="H967" i="4"/>
  <c r="I967" i="4" s="1"/>
  <c r="J967" i="4" s="1"/>
  <c r="H968" i="4"/>
  <c r="I968" i="4" s="1"/>
  <c r="H969" i="4"/>
  <c r="I969" i="4" s="1"/>
  <c r="H970" i="4"/>
  <c r="H971" i="4"/>
  <c r="H972" i="4"/>
  <c r="H973" i="4"/>
  <c r="H974" i="4"/>
  <c r="I974" i="4" s="1"/>
  <c r="H975" i="4"/>
  <c r="H976" i="4"/>
  <c r="I976" i="4" s="1"/>
  <c r="H977" i="4"/>
  <c r="I977" i="4" s="1"/>
  <c r="H978" i="4"/>
  <c r="I978" i="4" s="1"/>
  <c r="H979" i="4"/>
  <c r="I979" i="4" s="1"/>
  <c r="H980" i="4"/>
  <c r="H981" i="4"/>
  <c r="H982" i="4"/>
  <c r="I982" i="4" s="1"/>
  <c r="H983" i="4"/>
  <c r="I983" i="4" s="1"/>
  <c r="H984" i="4"/>
  <c r="I984" i="4" s="1"/>
  <c r="J984" i="4" s="1"/>
  <c r="H985" i="4"/>
  <c r="I985" i="4" s="1"/>
  <c r="H986" i="4"/>
  <c r="I986" i="4" s="1"/>
  <c r="H987" i="4"/>
  <c r="I987" i="4" s="1"/>
  <c r="H988" i="4"/>
  <c r="H989" i="4"/>
  <c r="H990" i="4"/>
  <c r="I990" i="4" s="1"/>
  <c r="H991" i="4"/>
  <c r="I991" i="4" s="1"/>
  <c r="J991" i="4" s="1"/>
  <c r="H992" i="4"/>
  <c r="I992" i="4" s="1"/>
  <c r="H993" i="4"/>
  <c r="I993" i="4" s="1"/>
  <c r="H994" i="4"/>
  <c r="I994" i="4" s="1"/>
  <c r="H995" i="4"/>
  <c r="I995" i="4" s="1"/>
  <c r="J995" i="4" s="1"/>
  <c r="H996" i="4"/>
  <c r="H997" i="4"/>
  <c r="H998" i="4"/>
  <c r="I998" i="4" s="1"/>
  <c r="H999" i="4"/>
  <c r="I999" i="4" s="1"/>
  <c r="J999" i="4" s="1"/>
  <c r="H1000" i="4"/>
  <c r="H1001" i="4"/>
  <c r="I1001" i="4" s="1"/>
  <c r="H1002" i="4"/>
  <c r="I1002" i="4" s="1"/>
  <c r="H1003" i="4"/>
  <c r="I1003" i="4" s="1"/>
  <c r="H1004" i="4"/>
  <c r="I1004" i="4" s="1"/>
  <c r="H1005" i="4"/>
  <c r="H1006" i="4"/>
  <c r="I1006" i="4" s="1"/>
  <c r="H1007" i="4"/>
  <c r="I1007" i="4" s="1"/>
  <c r="J1007" i="4" s="1"/>
  <c r="H1008" i="4"/>
  <c r="H1009" i="4"/>
  <c r="I1009" i="4" s="1"/>
  <c r="H1010" i="4"/>
  <c r="I1010" i="4"/>
  <c r="H1011" i="4"/>
  <c r="H1012" i="4"/>
  <c r="I1012" i="4" s="1"/>
  <c r="J1012" i="4" s="1"/>
  <c r="H1013" i="4"/>
  <c r="H1014" i="4"/>
  <c r="I1014" i="4" s="1"/>
  <c r="H1015" i="4"/>
  <c r="I1015" i="4" s="1"/>
  <c r="H1016" i="4"/>
  <c r="I1016" i="4" s="1"/>
  <c r="H1017" i="4"/>
  <c r="I1017" i="4" s="1"/>
  <c r="H1018" i="4"/>
  <c r="I1018" i="4" s="1"/>
  <c r="H1019" i="4"/>
  <c r="I1019" i="4" s="1"/>
  <c r="J1019" i="4" s="1"/>
  <c r="H1020" i="4"/>
  <c r="I1020" i="4" s="1"/>
  <c r="H1021" i="4"/>
  <c r="H1022" i="4"/>
  <c r="I1022" i="4"/>
  <c r="H1023" i="4"/>
  <c r="I1023" i="4" s="1"/>
  <c r="H1024" i="4"/>
  <c r="I1024" i="4" s="1"/>
  <c r="J1024" i="4" s="1"/>
  <c r="H1025" i="4"/>
  <c r="I1025" i="4" s="1"/>
  <c r="H1026" i="4"/>
  <c r="H1027" i="4"/>
  <c r="I1027" i="4" s="1"/>
  <c r="J1027" i="4" s="1"/>
  <c r="H1028" i="4"/>
  <c r="I1028" i="4" s="1"/>
  <c r="H1029" i="4"/>
  <c r="H1030" i="4"/>
  <c r="H1031" i="4"/>
  <c r="I1031" i="4" s="1"/>
  <c r="J1031" i="4" s="1"/>
  <c r="H1032" i="4"/>
  <c r="I1032" i="4" s="1"/>
  <c r="J1032" i="4" s="1"/>
  <c r="H1033" i="4"/>
  <c r="I1033" i="4" s="1"/>
  <c r="H1034" i="4"/>
  <c r="H1035" i="4"/>
  <c r="I1035" i="4" s="1"/>
  <c r="H1036" i="4"/>
  <c r="H1037" i="4"/>
  <c r="H1038" i="4"/>
  <c r="H1039" i="4"/>
  <c r="I1039" i="4" s="1"/>
  <c r="J1039" i="4" s="1"/>
  <c r="H1040" i="4"/>
  <c r="I1040" i="4" s="1"/>
  <c r="J1040" i="4" s="1"/>
  <c r="H1041" i="4"/>
  <c r="I1041" i="4" s="1"/>
  <c r="H1042" i="4"/>
  <c r="I1042" i="4"/>
  <c r="H1043" i="4"/>
  <c r="I1043" i="4" s="1"/>
  <c r="J1043" i="4" s="1"/>
  <c r="H1044" i="4"/>
  <c r="H1045" i="4"/>
  <c r="H1046" i="4"/>
  <c r="I1046" i="4" s="1"/>
  <c r="J1046" i="4" s="1"/>
  <c r="H1047" i="4"/>
  <c r="I1047" i="4" s="1"/>
  <c r="J1047" i="4" s="1"/>
  <c r="H1048" i="4"/>
  <c r="H1049" i="4"/>
  <c r="I1049" i="4"/>
  <c r="H1050" i="4"/>
  <c r="I1050" i="4" s="1"/>
  <c r="H1051" i="4"/>
  <c r="I1051" i="4" s="1"/>
  <c r="H1052" i="4"/>
  <c r="I1052" i="4" s="1"/>
  <c r="H1053" i="4"/>
  <c r="H1054" i="4"/>
  <c r="I1054" i="4" s="1"/>
  <c r="J1054" i="4" s="1"/>
  <c r="H1055" i="4"/>
  <c r="I1055" i="4" s="1"/>
  <c r="J1055" i="4" s="1"/>
  <c r="H1056" i="4"/>
  <c r="I1056" i="4" s="1"/>
  <c r="H1057" i="4"/>
  <c r="I1057" i="4" s="1"/>
  <c r="H1058" i="4"/>
  <c r="I1058" i="4" s="1"/>
  <c r="H1059" i="4"/>
  <c r="H1060" i="4"/>
  <c r="I1060" i="4" s="1"/>
  <c r="H1061" i="4"/>
  <c r="H1062" i="4"/>
  <c r="I1062" i="4" s="1"/>
  <c r="H1063" i="4"/>
  <c r="I1063" i="4" s="1"/>
  <c r="J1063" i="4" s="1"/>
  <c r="H1064" i="4"/>
  <c r="I1064" i="4" s="1"/>
  <c r="J1064" i="4" s="1"/>
  <c r="H1065" i="4"/>
  <c r="I1065" i="4" s="1"/>
  <c r="H1066" i="4"/>
  <c r="I1066" i="4" s="1"/>
  <c r="H1067" i="4"/>
  <c r="I1067" i="4" s="1"/>
  <c r="J1067" i="4" s="1"/>
  <c r="H1068" i="4"/>
  <c r="I1068" i="4" s="1"/>
  <c r="H1069" i="4"/>
  <c r="H1070" i="4"/>
  <c r="I1070" i="4" s="1"/>
  <c r="H1071" i="4"/>
  <c r="I1071" i="4" s="1"/>
  <c r="J1071" i="4" s="1"/>
  <c r="H1072" i="4"/>
  <c r="I1072" i="4" s="1"/>
  <c r="J1072" i="4" s="1"/>
  <c r="H1073" i="4"/>
  <c r="I1073" i="4" s="1"/>
  <c r="H1074" i="4"/>
  <c r="I1074" i="4" s="1"/>
  <c r="H1075" i="4"/>
  <c r="I1075" i="4" s="1"/>
  <c r="J1075" i="4" s="1"/>
  <c r="H1076" i="4"/>
  <c r="I1076" i="4" s="1"/>
  <c r="H1077" i="4"/>
  <c r="H1078" i="4"/>
  <c r="I1078" i="4" s="1"/>
  <c r="H1079" i="4"/>
  <c r="I1079" i="4" s="1"/>
  <c r="J1079" i="4" s="1"/>
  <c r="H1080" i="4"/>
  <c r="I1080" i="4" s="1"/>
  <c r="H1081" i="4"/>
  <c r="I1081" i="4" s="1"/>
  <c r="H1082" i="4"/>
  <c r="I1082" i="4" s="1"/>
  <c r="H1083" i="4"/>
  <c r="H1084" i="4"/>
  <c r="H1085" i="4"/>
  <c r="H1086" i="4"/>
  <c r="I1086" i="4" s="1"/>
  <c r="J1086" i="4" s="1"/>
  <c r="H1087" i="4"/>
  <c r="I1087" i="4" s="1"/>
  <c r="J1087" i="4" s="1"/>
  <c r="H1088" i="4"/>
  <c r="I1088" i="4" s="1"/>
  <c r="J1088" i="4" s="1"/>
  <c r="H1089" i="4"/>
  <c r="I1089" i="4" s="1"/>
  <c r="H1090" i="4"/>
  <c r="H1091" i="4"/>
  <c r="I1091" i="4" s="1"/>
  <c r="H1092" i="4"/>
  <c r="I1092" i="4" s="1"/>
  <c r="H1093" i="4"/>
  <c r="H1094" i="4"/>
  <c r="H1095" i="4"/>
  <c r="I1095" i="4" s="1"/>
  <c r="J1095" i="4" s="1"/>
  <c r="H1096" i="4"/>
  <c r="H1097" i="4"/>
  <c r="I1097" i="4" s="1"/>
  <c r="H1098" i="4"/>
  <c r="H1099" i="4"/>
  <c r="I1099" i="4"/>
  <c r="H1100" i="4"/>
  <c r="H1101" i="4"/>
  <c r="H1102" i="4"/>
  <c r="I1102" i="4" s="1"/>
  <c r="J1102" i="4" s="1"/>
  <c r="H1103" i="4"/>
  <c r="I1103" i="4" s="1"/>
  <c r="H1104" i="4"/>
  <c r="I1104" i="4" s="1"/>
  <c r="H1105" i="4"/>
  <c r="I1105" i="4" s="1"/>
  <c r="H1106" i="4"/>
  <c r="I1106" i="4" s="1"/>
  <c r="H1107" i="4"/>
  <c r="I1107" i="4" s="1"/>
  <c r="H1108" i="4"/>
  <c r="H1109" i="4"/>
  <c r="H1110" i="4"/>
  <c r="I1110" i="4" s="1"/>
  <c r="H1111" i="4"/>
  <c r="I1111" i="4" s="1"/>
  <c r="H1112" i="4"/>
  <c r="I1112" i="4" s="1"/>
  <c r="H1113" i="4"/>
  <c r="I1113" i="4" s="1"/>
  <c r="H1114" i="4"/>
  <c r="I1114" i="4" s="1"/>
  <c r="H1115" i="4"/>
  <c r="I1115" i="4" s="1"/>
  <c r="J1115" i="4" s="1"/>
  <c r="H1116" i="4"/>
  <c r="H1117" i="4"/>
  <c r="H1118" i="4"/>
  <c r="I1118" i="4" s="1"/>
  <c r="J1118" i="4" s="1"/>
  <c r="H1119" i="4"/>
  <c r="I1119" i="4" s="1"/>
  <c r="J1119" i="4" s="1"/>
  <c r="H1120" i="4"/>
  <c r="I1120" i="4"/>
  <c r="H1121" i="4"/>
  <c r="I1121" i="4" s="1"/>
  <c r="H1122" i="4"/>
  <c r="I1122" i="4" s="1"/>
  <c r="H1123" i="4"/>
  <c r="I1123" i="4" s="1"/>
  <c r="J1123" i="4" s="1"/>
  <c r="H1124" i="4"/>
  <c r="I1124" i="4" s="1"/>
  <c r="H1125" i="4"/>
  <c r="H1126" i="4"/>
  <c r="I1126" i="4" s="1"/>
  <c r="H1127" i="4"/>
  <c r="I1127" i="4" s="1"/>
  <c r="J1127" i="4" s="1"/>
  <c r="H1128" i="4"/>
  <c r="I1128" i="4" s="1"/>
  <c r="H1129" i="4"/>
  <c r="I1129" i="4" s="1"/>
  <c r="H1130" i="4"/>
  <c r="I1130" i="4" s="1"/>
  <c r="H1131" i="4"/>
  <c r="I1131" i="4" s="1"/>
  <c r="H1132" i="4"/>
  <c r="I1132" i="4" s="1"/>
  <c r="H1133" i="4"/>
  <c r="H1134" i="4"/>
  <c r="I1134" i="4" s="1"/>
  <c r="J1134" i="4" s="1"/>
  <c r="H1135" i="4"/>
  <c r="I1135" i="4" s="1"/>
  <c r="J1135" i="4" s="1"/>
  <c r="H1136" i="4"/>
  <c r="H1137" i="4"/>
  <c r="I1137" i="4" s="1"/>
  <c r="H1138" i="4"/>
  <c r="I1138" i="4" s="1"/>
  <c r="H1139" i="4"/>
  <c r="I1139" i="4" s="1"/>
  <c r="H1140" i="4"/>
  <c r="I1140" i="4" s="1"/>
  <c r="H1141" i="4"/>
  <c r="H1142" i="4"/>
  <c r="I1142" i="4" s="1"/>
  <c r="J1142" i="4" s="1"/>
  <c r="H1143" i="4"/>
  <c r="H1144" i="4"/>
  <c r="I1144" i="4" s="1"/>
  <c r="H1145" i="4"/>
  <c r="I1145" i="4" s="1"/>
  <c r="H1146" i="4"/>
  <c r="I1146" i="4" s="1"/>
  <c r="H1147" i="4"/>
  <c r="I1147" i="4" s="1"/>
  <c r="H1148" i="4"/>
  <c r="I1148" i="4" s="1"/>
  <c r="H1149" i="4"/>
  <c r="H1150" i="4"/>
  <c r="I1150" i="4" s="1"/>
  <c r="J1150" i="4" s="1"/>
  <c r="H1151" i="4"/>
  <c r="I1151" i="4" s="1"/>
  <c r="H1152" i="4"/>
  <c r="I1152" i="4" s="1"/>
  <c r="H1153" i="4"/>
  <c r="I1153" i="4" s="1"/>
  <c r="H1154" i="4"/>
  <c r="H1155" i="4"/>
  <c r="I1155" i="4" s="1"/>
  <c r="H1156" i="4"/>
  <c r="I1156" i="4" s="1"/>
  <c r="H1157" i="4"/>
  <c r="H1158" i="4"/>
  <c r="I1158" i="4" s="1"/>
  <c r="H1159" i="4"/>
  <c r="I1159" i="4" s="1"/>
  <c r="J1159" i="4" s="1"/>
  <c r="H1160" i="4"/>
  <c r="I1160" i="4" s="1"/>
  <c r="J1160" i="4" s="1"/>
  <c r="H1161" i="4"/>
  <c r="I1161" i="4" s="1"/>
  <c r="H1162" i="4"/>
  <c r="H1163" i="4"/>
  <c r="H1164" i="4"/>
  <c r="H1165" i="4"/>
  <c r="H1166" i="4"/>
  <c r="I1166" i="4" s="1"/>
  <c r="H1167" i="4"/>
  <c r="I1167" i="4" s="1"/>
  <c r="J1167" i="4" s="1"/>
  <c r="H1168" i="4"/>
  <c r="I1168" i="4" s="1"/>
  <c r="J1168" i="4" s="1"/>
  <c r="H1169" i="4"/>
  <c r="H1170" i="4"/>
  <c r="I1170" i="4" s="1"/>
  <c r="H1171" i="4"/>
  <c r="I1171" i="4" s="1"/>
  <c r="H1172" i="4"/>
  <c r="H1173" i="4"/>
  <c r="H1174" i="4"/>
  <c r="I1174" i="4" s="1"/>
  <c r="H1175" i="4"/>
  <c r="I1175" i="4" s="1"/>
  <c r="H1176" i="4"/>
  <c r="I1176" i="4" s="1"/>
  <c r="H1177" i="4"/>
  <c r="I1177" i="4"/>
  <c r="H1178" i="4"/>
  <c r="I1178" i="4" s="1"/>
  <c r="H1179" i="4"/>
  <c r="H1180" i="4"/>
  <c r="I1180" i="4" s="1"/>
  <c r="J1180" i="4" s="1"/>
  <c r="H1181" i="4"/>
  <c r="H1182" i="4"/>
  <c r="I1182" i="4" s="1"/>
  <c r="J1182" i="4" s="1"/>
  <c r="H1183" i="4"/>
  <c r="I1183" i="4" s="1"/>
  <c r="J1183" i="4" s="1"/>
  <c r="H1184" i="4"/>
  <c r="I1184" i="4" s="1"/>
  <c r="H1185" i="4"/>
  <c r="I1185" i="4" s="1"/>
  <c r="H1186" i="4"/>
  <c r="I1186" i="4" s="1"/>
  <c r="H1187" i="4"/>
  <c r="I1187" i="4" s="1"/>
  <c r="H1188" i="4"/>
  <c r="I1188" i="4" s="1"/>
  <c r="H1189" i="4"/>
  <c r="H1190" i="4"/>
  <c r="I1190" i="4" s="1"/>
  <c r="H1191" i="4"/>
  <c r="I1191" i="4" s="1"/>
  <c r="J1191" i="4" s="1"/>
  <c r="H1192" i="4"/>
  <c r="I1192" i="4" s="1"/>
  <c r="H1193" i="4"/>
  <c r="I1193" i="4" s="1"/>
  <c r="H1194" i="4"/>
  <c r="I1194" i="4" s="1"/>
  <c r="H1195" i="4"/>
  <c r="I1195" i="4" s="1"/>
  <c r="H1196" i="4"/>
  <c r="I1196" i="4" s="1"/>
  <c r="H1197" i="4"/>
  <c r="H1198" i="4"/>
  <c r="I1198" i="4" s="1"/>
  <c r="J1198" i="4" s="1"/>
  <c r="H1199" i="4"/>
  <c r="I1199" i="4" s="1"/>
  <c r="J1199" i="4" s="1"/>
  <c r="H1200" i="4"/>
  <c r="I1200" i="4" s="1"/>
  <c r="J1200" i="4" s="1"/>
  <c r="H1201" i="4"/>
  <c r="I1201" i="4" s="1"/>
  <c r="H1202" i="4"/>
  <c r="I1202" i="4" s="1"/>
  <c r="H1203" i="4"/>
  <c r="I1203" i="4" s="1"/>
  <c r="J1203" i="4" s="1"/>
  <c r="H1204" i="4"/>
  <c r="H1205" i="4"/>
  <c r="H1206" i="4"/>
  <c r="H1207" i="4"/>
  <c r="I1207" i="4" s="1"/>
  <c r="H1208" i="4"/>
  <c r="I1208" i="4"/>
  <c r="J1208" i="4" s="1"/>
  <c r="H1209" i="4"/>
  <c r="H1210" i="4"/>
  <c r="I1210" i="4" s="1"/>
  <c r="H1211" i="4"/>
  <c r="I1211" i="4" s="1"/>
  <c r="J1211" i="4" s="1"/>
  <c r="H1212" i="4"/>
  <c r="I1212" i="4" s="1"/>
  <c r="H1213" i="4"/>
  <c r="H1214" i="4"/>
  <c r="I1214" i="4" s="1"/>
  <c r="H1215" i="4"/>
  <c r="H1216" i="4"/>
  <c r="H1217" i="4"/>
  <c r="I1217" i="4" s="1"/>
  <c r="H1218" i="4"/>
  <c r="H1219" i="4"/>
  <c r="H1220" i="4"/>
  <c r="I1220" i="4" s="1"/>
  <c r="H1221" i="4"/>
  <c r="H1222" i="4"/>
  <c r="H1223" i="4"/>
  <c r="I1223" i="4" s="1"/>
  <c r="H1224" i="4"/>
  <c r="I1224" i="4" s="1"/>
  <c r="H1225" i="4"/>
  <c r="I1225" i="4" s="1"/>
  <c r="H1226" i="4"/>
  <c r="H1227" i="4"/>
  <c r="I1227" i="4" s="1"/>
  <c r="H1228" i="4"/>
  <c r="H1229" i="4"/>
  <c r="H1230" i="4"/>
  <c r="I1230" i="4" s="1"/>
  <c r="J1230" i="4" s="1"/>
  <c r="H1231" i="4"/>
  <c r="H1232" i="4"/>
  <c r="I1232" i="4" s="1"/>
  <c r="H1233" i="4"/>
  <c r="I1233" i="4" s="1"/>
  <c r="H1234" i="4"/>
  <c r="I1234" i="4" s="1"/>
  <c r="H1235" i="4"/>
  <c r="I1235" i="4" s="1"/>
  <c r="J1235" i="4" s="1"/>
  <c r="H1236" i="4"/>
  <c r="H1237" i="4"/>
  <c r="H1238" i="4"/>
  <c r="H1239" i="4"/>
  <c r="I1239" i="4" s="1"/>
  <c r="H1240" i="4"/>
  <c r="H1241" i="4"/>
  <c r="I1241" i="4" s="1"/>
  <c r="H1242" i="4"/>
  <c r="I1242" i="4" s="1"/>
  <c r="H1243" i="4"/>
  <c r="I1243" i="4" s="1"/>
  <c r="H1244" i="4"/>
  <c r="I1244" i="4" s="1"/>
  <c r="H1245" i="4"/>
  <c r="H1246" i="4"/>
  <c r="I1246" i="4" s="1"/>
  <c r="H1247" i="4"/>
  <c r="I1247" i="4" s="1"/>
  <c r="J1247" i="4" s="1"/>
  <c r="H1248" i="4"/>
  <c r="H1249" i="4"/>
  <c r="I1249" i="4" s="1"/>
  <c r="H1250" i="4"/>
  <c r="I1250" i="4" s="1"/>
  <c r="H1251" i="4"/>
  <c r="I1251" i="4" s="1"/>
  <c r="J1251" i="4" s="1"/>
  <c r="H1252" i="4"/>
  <c r="H1253" i="4"/>
  <c r="H1254" i="4"/>
  <c r="I1254" i="4" s="1"/>
  <c r="J1254" i="4" s="1"/>
  <c r="H1255" i="4"/>
  <c r="I1255" i="4" s="1"/>
  <c r="J1255" i="4" s="1"/>
  <c r="H1256" i="4"/>
  <c r="H1257" i="4"/>
  <c r="I1257" i="4" s="1"/>
  <c r="H1258" i="4"/>
  <c r="I1258" i="4" s="1"/>
  <c r="H1259" i="4"/>
  <c r="I1259" i="4" s="1"/>
  <c r="H1260" i="4"/>
  <c r="I1260" i="4" s="1"/>
  <c r="H1261" i="4"/>
  <c r="H1262" i="4"/>
  <c r="I1262" i="4" s="1"/>
  <c r="J1262" i="4" s="1"/>
  <c r="H1263" i="4"/>
  <c r="I1263" i="4" s="1"/>
  <c r="J1263" i="4" s="1"/>
  <c r="H1264" i="4"/>
  <c r="I1264" i="4" s="1"/>
  <c r="H1265" i="4"/>
  <c r="I1265" i="4" s="1"/>
  <c r="H1266" i="4"/>
  <c r="I1266" i="4" s="1"/>
  <c r="H1267" i="4"/>
  <c r="I1267" i="4" s="1"/>
  <c r="H1268" i="4"/>
  <c r="H1269" i="4"/>
  <c r="H1270" i="4"/>
  <c r="I1270" i="4" s="1"/>
  <c r="H1271" i="4"/>
  <c r="I1271" i="4" s="1"/>
  <c r="H1272" i="4"/>
  <c r="I1272" i="4" s="1"/>
  <c r="J1272" i="4" s="1"/>
  <c r="H1273" i="4"/>
  <c r="H1274" i="4"/>
  <c r="I1274" i="4" s="1"/>
  <c r="H1275" i="4"/>
  <c r="I1275" i="4" s="1"/>
  <c r="H1276" i="4"/>
  <c r="H1277" i="4"/>
  <c r="H1278" i="4"/>
  <c r="H1279" i="4"/>
  <c r="I1279" i="4" s="1"/>
  <c r="H1280" i="4"/>
  <c r="I1280" i="4" s="1"/>
  <c r="J1280" i="4" s="1"/>
  <c r="H1281" i="4"/>
  <c r="I1281" i="4" s="1"/>
  <c r="H1282" i="4"/>
  <c r="H1283" i="4"/>
  <c r="I1283" i="4" s="1"/>
  <c r="H1284" i="4"/>
  <c r="I1284" i="4" s="1"/>
  <c r="H1285" i="4"/>
  <c r="H1286" i="4"/>
  <c r="I1286" i="4" s="1"/>
  <c r="H1287" i="4"/>
  <c r="I1287" i="4" s="1"/>
  <c r="H1288" i="4"/>
  <c r="I1288" i="4" s="1"/>
  <c r="H1289" i="4"/>
  <c r="I1289" i="4" s="1"/>
  <c r="H1290" i="4"/>
  <c r="H1291" i="4"/>
  <c r="I1291" i="4" s="1"/>
  <c r="J1291" i="4" s="1"/>
  <c r="H1292" i="4"/>
  <c r="H1293" i="4"/>
  <c r="H1294" i="4"/>
  <c r="I1294" i="4" s="1"/>
  <c r="H1295" i="4"/>
  <c r="I1295" i="4" s="1"/>
  <c r="H1296" i="4"/>
  <c r="H1297" i="4"/>
  <c r="I1297" i="4" s="1"/>
  <c r="H1298" i="4"/>
  <c r="I1298" i="4" s="1"/>
  <c r="H1299" i="4"/>
  <c r="I1299" i="4" s="1"/>
  <c r="J1299" i="4" s="1"/>
  <c r="H1300" i="4"/>
  <c r="H1301" i="4"/>
  <c r="H1302" i="4"/>
  <c r="I1302" i="4" s="1"/>
  <c r="J1302" i="4" s="1"/>
  <c r="H1303" i="4"/>
  <c r="I1303" i="4" s="1"/>
  <c r="J1303" i="4" s="1"/>
  <c r="H1304" i="4"/>
  <c r="I1304" i="4" s="1"/>
  <c r="H1305" i="4"/>
  <c r="I1305" i="4" s="1"/>
  <c r="H1306" i="4"/>
  <c r="I1306" i="4" s="1"/>
  <c r="H1307" i="4"/>
  <c r="I1307" i="4" s="1"/>
  <c r="H1308" i="4"/>
  <c r="I1308" i="4" s="1"/>
  <c r="H1309" i="4"/>
  <c r="H1310" i="4"/>
  <c r="I1310" i="4" s="1"/>
  <c r="J1310" i="4" s="1"/>
  <c r="H1311" i="4"/>
  <c r="I1311" i="4" s="1"/>
  <c r="J1311" i="4" s="1"/>
  <c r="H1312" i="4"/>
  <c r="I1312" i="4" s="1"/>
  <c r="H1313" i="4"/>
  <c r="I1313" i="4" s="1"/>
  <c r="H1314" i="4"/>
  <c r="I1314" i="4" s="1"/>
  <c r="H1315" i="4"/>
  <c r="I1315" i="4" s="1"/>
  <c r="J1315" i="4" s="1"/>
  <c r="H1316" i="4"/>
  <c r="I1316" i="4" s="1"/>
  <c r="J1316" i="4" s="1"/>
  <c r="H1317" i="4"/>
  <c r="H1318" i="4"/>
  <c r="H1319" i="4"/>
  <c r="I1319" i="4" s="1"/>
  <c r="J1319" i="4" s="1"/>
  <c r="H1320" i="4"/>
  <c r="I1320" i="4" s="1"/>
  <c r="J1320" i="4" s="1"/>
  <c r="H1321" i="4"/>
  <c r="I1321" i="4" s="1"/>
  <c r="H1322" i="4"/>
  <c r="I1322" i="4" s="1"/>
  <c r="H1323" i="4"/>
  <c r="I1323" i="4" s="1"/>
  <c r="J1323" i="4" s="1"/>
  <c r="H1324" i="4"/>
  <c r="I1324" i="4" s="1"/>
  <c r="J1324" i="4" s="1"/>
  <c r="H1325" i="4"/>
  <c r="H1326" i="4"/>
  <c r="I1326" i="4" s="1"/>
  <c r="H1327" i="4"/>
  <c r="I1327" i="4" s="1"/>
  <c r="J1327" i="4" s="1"/>
  <c r="H1328" i="4"/>
  <c r="I1328" i="4" s="1"/>
  <c r="J1328" i="4" s="1"/>
  <c r="H1329" i="4"/>
  <c r="I1329" i="4" s="1"/>
  <c r="H1330" i="4"/>
  <c r="H1331" i="4"/>
  <c r="I1331" i="4" s="1"/>
  <c r="H1332" i="4"/>
  <c r="H1333" i="4"/>
  <c r="I1333" i="4" s="1"/>
  <c r="J1333" i="4" s="1"/>
  <c r="H1334" i="4"/>
  <c r="I1334" i="4" s="1"/>
  <c r="H1335" i="4"/>
  <c r="I1335" i="4" s="1"/>
  <c r="J1335" i="4" s="1"/>
  <c r="H1336" i="4"/>
  <c r="I1336" i="4" s="1"/>
  <c r="J1336" i="4" s="1"/>
  <c r="H1337" i="4"/>
  <c r="I1337" i="4" s="1"/>
  <c r="H1338" i="4"/>
  <c r="H1339" i="4"/>
  <c r="I1339" i="4" s="1"/>
  <c r="H1340" i="4"/>
  <c r="I1340" i="4" s="1"/>
  <c r="H1341" i="4"/>
  <c r="H1342" i="4"/>
  <c r="H1343" i="4"/>
  <c r="I1343" i="4" s="1"/>
  <c r="H1344" i="4"/>
  <c r="I1344" i="4" s="1"/>
  <c r="H1345" i="4"/>
  <c r="H1346" i="4"/>
  <c r="I1346" i="4" s="1"/>
  <c r="H1347" i="4"/>
  <c r="I1347" i="4" s="1"/>
  <c r="H1348" i="4"/>
  <c r="H1349" i="4"/>
  <c r="I1349" i="4" s="1"/>
  <c r="H1350" i="4"/>
  <c r="H1351" i="4"/>
  <c r="H1352" i="4"/>
  <c r="I1352" i="4" s="1"/>
  <c r="H1353" i="4"/>
  <c r="I1353" i="4" s="1"/>
  <c r="J1353" i="4" s="1"/>
  <c r="H1354" i="4"/>
  <c r="I1354" i="4" s="1"/>
  <c r="H1355" i="4"/>
  <c r="I1355" i="4" s="1"/>
  <c r="H1356" i="4"/>
  <c r="I1356" i="4" s="1"/>
  <c r="J1356" i="4" s="1"/>
  <c r="H1357" i="4"/>
  <c r="I1357" i="4" s="1"/>
  <c r="H1358" i="4"/>
  <c r="I1358" i="4" s="1"/>
  <c r="J1358" i="4" s="1"/>
  <c r="H1359" i="4"/>
  <c r="I1359" i="4" s="1"/>
  <c r="H1360" i="4"/>
  <c r="I1360" i="4" s="1"/>
  <c r="H1361" i="4"/>
  <c r="I1361" i="4" s="1"/>
  <c r="H1362" i="4"/>
  <c r="H1363" i="4"/>
  <c r="I1363" i="4" s="1"/>
  <c r="H1364" i="4"/>
  <c r="I1364" i="4" s="1"/>
  <c r="J1364" i="4" s="1"/>
  <c r="H1365" i="4"/>
  <c r="I1365" i="4" s="1"/>
  <c r="H1366" i="4"/>
  <c r="I1366" i="4" s="1"/>
  <c r="J1366" i="4" s="1"/>
  <c r="H1367" i="4"/>
  <c r="H1368" i="4"/>
  <c r="I1368" i="4" s="1"/>
  <c r="H1369" i="4"/>
  <c r="I1369" i="4" s="1"/>
  <c r="H1370" i="4"/>
  <c r="H1371" i="4"/>
  <c r="H1372" i="4"/>
  <c r="I1372" i="4" s="1"/>
  <c r="J1372" i="4" s="1"/>
  <c r="H1373" i="4"/>
  <c r="I1373" i="4" s="1"/>
  <c r="H1374" i="4"/>
  <c r="I1374" i="4" s="1"/>
  <c r="J1374" i="4" s="1"/>
  <c r="H1375" i="4"/>
  <c r="I1375" i="4" s="1"/>
  <c r="H1376" i="4"/>
  <c r="I1376" i="4" s="1"/>
  <c r="H1377" i="4"/>
  <c r="H1378" i="4"/>
  <c r="H1379" i="4"/>
  <c r="H1380" i="4"/>
  <c r="I1380" i="4" s="1"/>
  <c r="J1380" i="4" s="1"/>
  <c r="H1381" i="4"/>
  <c r="I1381" i="4" s="1"/>
  <c r="H1382" i="4"/>
  <c r="I1382" i="4" s="1"/>
  <c r="J1382" i="4" s="1"/>
  <c r="H1383" i="4"/>
  <c r="I1383" i="4" s="1"/>
  <c r="H1384" i="4"/>
  <c r="I1384" i="4" s="1"/>
  <c r="H1385" i="4"/>
  <c r="I1385" i="4" s="1"/>
  <c r="H1386" i="4"/>
  <c r="H1387" i="4"/>
  <c r="I1387" i="4" s="1"/>
  <c r="J1387" i="4" s="1"/>
  <c r="H1388" i="4"/>
  <c r="I1388" i="4" s="1"/>
  <c r="J1388" i="4" s="1"/>
  <c r="H1389" i="4"/>
  <c r="I1389" i="4" s="1"/>
  <c r="H1390" i="4"/>
  <c r="I1390" i="4" s="1"/>
  <c r="J1390" i="4" s="1"/>
  <c r="H1391" i="4"/>
  <c r="I1391" i="4" s="1"/>
  <c r="H1392" i="4"/>
  <c r="I1392" i="4" s="1"/>
  <c r="H1393" i="4"/>
  <c r="I1393" i="4" s="1"/>
  <c r="H1394" i="4"/>
  <c r="H1395" i="4"/>
  <c r="H1396" i="4"/>
  <c r="I1396" i="4" s="1"/>
  <c r="J1396" i="4" s="1"/>
  <c r="H1397" i="4"/>
  <c r="I1397" i="4" s="1"/>
  <c r="H1398" i="4"/>
  <c r="I1398" i="4" s="1"/>
  <c r="J1398" i="4" s="1"/>
  <c r="H1399" i="4"/>
  <c r="I1399" i="4" s="1"/>
  <c r="H1400" i="4"/>
  <c r="I1400" i="4" s="1"/>
  <c r="H1401" i="4"/>
  <c r="I1401" i="4" s="1"/>
  <c r="H1402" i="4"/>
  <c r="H1403" i="4"/>
  <c r="I1403" i="4" s="1"/>
  <c r="H1404" i="4"/>
  <c r="I1404" i="4" s="1"/>
  <c r="J1404" i="4" s="1"/>
  <c r="H1405" i="4"/>
  <c r="I1405" i="4" s="1"/>
  <c r="H1406" i="4"/>
  <c r="I1406" i="4" s="1"/>
  <c r="J1406" i="4" s="1"/>
  <c r="H1407" i="4"/>
  <c r="I1407" i="4" s="1"/>
  <c r="H1408" i="4"/>
  <c r="I1408" i="4" s="1"/>
  <c r="H1409" i="4"/>
  <c r="H1410" i="4"/>
  <c r="H1411" i="4"/>
  <c r="I1411" i="4" s="1"/>
  <c r="H1412" i="4"/>
  <c r="I1412" i="4" s="1"/>
  <c r="J1412" i="4" s="1"/>
  <c r="H1413" i="4"/>
  <c r="I1413" i="4" s="1"/>
  <c r="H1414" i="4"/>
  <c r="I1414" i="4" s="1"/>
  <c r="J1414" i="4" s="1"/>
  <c r="H1415" i="4"/>
  <c r="I1415" i="4" s="1"/>
  <c r="H1416" i="4"/>
  <c r="I1416" i="4" s="1"/>
  <c r="H1417" i="4"/>
  <c r="I1417" i="4" s="1"/>
  <c r="H1418" i="4"/>
  <c r="H1419" i="4"/>
  <c r="H1420" i="4"/>
  <c r="I1420" i="4" s="1"/>
  <c r="J1420" i="4" s="1"/>
  <c r="H1421" i="4"/>
  <c r="I1421" i="4" s="1"/>
  <c r="H1422" i="4"/>
  <c r="I1422" i="4" s="1"/>
  <c r="J1422" i="4" s="1"/>
  <c r="H1423" i="4"/>
  <c r="I1423" i="4" s="1"/>
  <c r="H1424" i="4"/>
  <c r="I1424" i="4" s="1"/>
  <c r="H1425" i="4"/>
  <c r="I1425" i="4" s="1"/>
  <c r="H1426" i="4"/>
  <c r="H1427" i="4"/>
  <c r="I1427" i="4" s="1"/>
  <c r="H1428" i="4"/>
  <c r="I1428" i="4" s="1"/>
  <c r="J1428" i="4" s="1"/>
  <c r="H1429" i="4"/>
  <c r="I1429" i="4" s="1"/>
  <c r="H1430" i="4"/>
  <c r="I1430" i="4" s="1"/>
  <c r="J1430" i="4" s="1"/>
  <c r="H1431" i="4"/>
  <c r="I1431" i="4" s="1"/>
  <c r="H1432" i="4"/>
  <c r="I1432" i="4" s="1"/>
  <c r="H1433" i="4"/>
  <c r="I1433" i="4" s="1"/>
  <c r="H1434" i="4"/>
  <c r="H1435" i="4"/>
  <c r="I1435" i="4" s="1"/>
  <c r="H1436" i="4"/>
  <c r="I1436" i="4" s="1"/>
  <c r="J1436" i="4" s="1"/>
  <c r="H1437" i="4"/>
  <c r="I1437" i="4" s="1"/>
  <c r="H1438" i="4"/>
  <c r="I1438" i="4" s="1"/>
  <c r="J1438" i="4" s="1"/>
  <c r="H1439" i="4"/>
  <c r="I1439" i="4" s="1"/>
  <c r="H1440" i="4"/>
  <c r="I1440" i="4" s="1"/>
  <c r="H1441" i="4"/>
  <c r="I1441" i="4" s="1"/>
  <c r="H1442" i="4"/>
  <c r="H1443" i="4"/>
  <c r="I1443" i="4" s="1"/>
  <c r="H1444" i="4"/>
  <c r="I1444" i="4" s="1"/>
  <c r="J1444" i="4" s="1"/>
  <c r="H1445" i="4"/>
  <c r="I1445" i="4" s="1"/>
  <c r="H1446" i="4"/>
  <c r="I1446" i="4" s="1"/>
  <c r="J1446" i="4" s="1"/>
  <c r="H1447" i="4"/>
  <c r="I1447" i="4" s="1"/>
  <c r="H1448" i="4"/>
  <c r="I1448" i="4" s="1"/>
  <c r="H1449" i="4"/>
  <c r="I1449" i="4" s="1"/>
  <c r="H1450" i="4"/>
  <c r="H1451" i="4"/>
  <c r="H1452" i="4"/>
  <c r="I1452" i="4" s="1"/>
  <c r="J1452" i="4" s="1"/>
  <c r="H1453" i="4"/>
  <c r="I1453" i="4" s="1"/>
  <c r="H1454" i="4"/>
  <c r="I1454" i="4" s="1"/>
  <c r="J1454" i="4" s="1"/>
  <c r="H1455" i="4"/>
  <c r="I1455" i="4" s="1"/>
  <c r="H1456" i="4"/>
  <c r="I1456" i="4" s="1"/>
  <c r="H1457" i="4"/>
  <c r="I1457" i="4" s="1"/>
  <c r="H1458" i="4"/>
  <c r="H1459" i="4"/>
  <c r="I1459" i="4" s="1"/>
  <c r="H1460" i="4"/>
  <c r="I1460" i="4" s="1"/>
  <c r="J1460" i="4" s="1"/>
  <c r="H1461" i="4"/>
  <c r="I1461" i="4" s="1"/>
  <c r="H1462" i="4"/>
  <c r="I1462" i="4" s="1"/>
  <c r="J1462" i="4" s="1"/>
  <c r="H1463" i="4"/>
  <c r="I1463" i="4" s="1"/>
  <c r="H1464" i="4"/>
  <c r="I1464" i="4" s="1"/>
  <c r="H1465" i="4"/>
  <c r="I1465" i="4" s="1"/>
  <c r="H1466" i="4"/>
  <c r="H1467" i="4"/>
  <c r="I1467" i="4" s="1"/>
  <c r="H1468" i="4"/>
  <c r="I1468" i="4" s="1"/>
  <c r="J1468" i="4" s="1"/>
  <c r="H1469" i="4"/>
  <c r="I1469" i="4" s="1"/>
  <c r="H1470" i="4"/>
  <c r="I1470" i="4" s="1"/>
  <c r="J1470" i="4" s="1"/>
  <c r="H1471" i="4"/>
  <c r="I1471" i="4" s="1"/>
  <c r="H1472" i="4"/>
  <c r="I1472" i="4" s="1"/>
  <c r="H1473" i="4"/>
  <c r="H1474" i="4"/>
  <c r="H1475" i="4"/>
  <c r="I1475" i="4" s="1"/>
  <c r="H1476" i="4"/>
  <c r="I1476" i="4" s="1"/>
  <c r="J1476" i="4" s="1"/>
  <c r="H1477" i="4"/>
  <c r="I1477" i="4" s="1"/>
  <c r="H1478" i="4"/>
  <c r="I1478" i="4" s="1"/>
  <c r="J1478" i="4" s="1"/>
  <c r="H1479" i="4"/>
  <c r="I1479" i="4" s="1"/>
  <c r="H1480" i="4"/>
  <c r="I1480" i="4" s="1"/>
  <c r="H1481" i="4"/>
  <c r="I1481" i="4" s="1"/>
  <c r="H1482" i="4"/>
  <c r="H1483" i="4"/>
  <c r="H1484" i="4"/>
  <c r="I1484" i="4" s="1"/>
  <c r="J1484" i="4" s="1"/>
  <c r="H1485" i="4"/>
  <c r="I1485" i="4" s="1"/>
  <c r="H1486" i="4"/>
  <c r="I1486" i="4" s="1"/>
  <c r="J1486" i="4" s="1"/>
  <c r="H1487" i="4"/>
  <c r="I1487" i="4" s="1"/>
  <c r="H1488" i="4"/>
  <c r="I1488" i="4" s="1"/>
  <c r="H1489" i="4"/>
  <c r="H1490" i="4"/>
  <c r="H1491" i="4"/>
  <c r="I1491" i="4" s="1"/>
  <c r="H1492" i="4"/>
  <c r="I1492" i="4" s="1"/>
  <c r="J1492" i="4" s="1"/>
  <c r="H1493" i="4"/>
  <c r="I1493" i="4" s="1"/>
  <c r="H1494" i="4"/>
  <c r="I1494" i="4" s="1"/>
  <c r="J1494" i="4" s="1"/>
  <c r="H1495" i="4"/>
  <c r="I1495" i="4" s="1"/>
  <c r="H1496" i="4"/>
  <c r="I1496" i="4" s="1"/>
  <c r="H1497" i="4"/>
  <c r="H1498" i="4"/>
  <c r="H1499" i="4"/>
  <c r="I1499" i="4" s="1"/>
  <c r="H1500" i="4"/>
  <c r="I1500" i="4" s="1"/>
  <c r="J1500" i="4" s="1"/>
  <c r="H1501" i="4"/>
  <c r="I1501" i="4" s="1"/>
  <c r="H1502" i="4"/>
  <c r="I1502" i="4" s="1"/>
  <c r="J1502" i="4" s="1"/>
  <c r="H1503" i="4"/>
  <c r="I1503" i="4" s="1"/>
  <c r="H1504" i="4"/>
  <c r="I1504" i="4" s="1"/>
  <c r="H1505" i="4"/>
  <c r="I1505" i="4" s="1"/>
  <c r="H1506" i="4"/>
  <c r="H1507" i="4"/>
  <c r="I1507" i="4" s="1"/>
  <c r="H1508" i="4"/>
  <c r="I1508" i="4" s="1"/>
  <c r="J1508" i="4" s="1"/>
  <c r="H1509" i="4"/>
  <c r="I1509" i="4"/>
  <c r="H1510" i="4"/>
  <c r="I1510" i="4" s="1"/>
  <c r="J1510" i="4" s="1"/>
  <c r="H1511" i="4"/>
  <c r="I1511" i="4" s="1"/>
  <c r="H1512" i="4"/>
  <c r="I1512" i="4" s="1"/>
  <c r="H1513" i="4"/>
  <c r="H1514" i="4"/>
  <c r="H1515" i="4"/>
  <c r="H1516" i="4"/>
  <c r="I1516" i="4" s="1"/>
  <c r="J1516" i="4" s="1"/>
  <c r="H1517" i="4"/>
  <c r="I1517" i="4" s="1"/>
  <c r="H1518" i="4"/>
  <c r="I1518" i="4" s="1"/>
  <c r="J1518" i="4" s="1"/>
  <c r="H1519" i="4"/>
  <c r="I1519" i="4" s="1"/>
  <c r="H1520" i="4"/>
  <c r="I1520" i="4" s="1"/>
  <c r="H1521" i="4"/>
  <c r="I1521" i="4" s="1"/>
  <c r="H1522" i="4"/>
  <c r="H1523" i="4"/>
  <c r="I1523" i="4" s="1"/>
  <c r="H1524" i="4"/>
  <c r="I1524" i="4" s="1"/>
  <c r="J1524" i="4" s="1"/>
  <c r="H1525" i="4"/>
  <c r="I1525" i="4" s="1"/>
  <c r="H1526" i="4"/>
  <c r="I1526" i="4" s="1"/>
  <c r="J1526" i="4" s="1"/>
  <c r="H1527" i="4"/>
  <c r="I1527" i="4" s="1"/>
  <c r="H1528" i="4"/>
  <c r="I1528" i="4" s="1"/>
  <c r="H1529" i="4"/>
  <c r="H1530" i="4"/>
  <c r="H1531" i="4"/>
  <c r="I1531" i="4" s="1"/>
  <c r="J1531" i="4" s="1"/>
  <c r="H1532" i="4"/>
  <c r="I1532" i="4" s="1"/>
  <c r="J1532" i="4" s="1"/>
  <c r="H1533" i="4"/>
  <c r="I1533" i="4" s="1"/>
  <c r="H1534" i="4"/>
  <c r="I1534" i="4" s="1"/>
  <c r="J1534" i="4" s="1"/>
  <c r="H1535" i="4"/>
  <c r="I1535" i="4" s="1"/>
  <c r="H1536" i="4"/>
  <c r="I1536" i="4" s="1"/>
  <c r="H1537" i="4"/>
  <c r="I1537" i="4" s="1"/>
  <c r="H1538" i="4"/>
  <c r="H1539" i="4"/>
  <c r="I1539" i="4" s="1"/>
  <c r="H1540" i="4"/>
  <c r="I1540" i="4"/>
  <c r="J1540" i="4" s="1"/>
  <c r="H1541" i="4"/>
  <c r="I1541" i="4" s="1"/>
  <c r="H1542" i="4"/>
  <c r="I1542" i="4" s="1"/>
  <c r="J1542" i="4" s="1"/>
  <c r="H1543" i="4"/>
  <c r="I1543" i="4" s="1"/>
  <c r="H1544" i="4"/>
  <c r="I1544" i="4" s="1"/>
  <c r="H1545" i="4"/>
  <c r="I1545" i="4" s="1"/>
  <c r="J1545" i="4" s="1"/>
  <c r="H1546" i="4"/>
  <c r="H1547" i="4"/>
  <c r="H1548" i="4"/>
  <c r="I1548" i="4" s="1"/>
  <c r="J1548" i="4" s="1"/>
  <c r="H1549" i="4"/>
  <c r="I1549" i="4" s="1"/>
  <c r="H1550" i="4"/>
  <c r="I1550" i="4" s="1"/>
  <c r="J1550" i="4" s="1"/>
  <c r="H1551" i="4"/>
  <c r="I1551" i="4" s="1"/>
  <c r="H1552" i="4"/>
  <c r="I1552" i="4" s="1"/>
  <c r="H1553" i="4"/>
  <c r="H1554" i="4"/>
  <c r="H1555" i="4"/>
  <c r="I1555" i="4" s="1"/>
  <c r="J1555" i="4" s="1"/>
  <c r="H1556" i="4"/>
  <c r="I1556" i="4" s="1"/>
  <c r="J1556" i="4" s="1"/>
  <c r="H1557" i="4"/>
  <c r="I1557" i="4" s="1"/>
  <c r="H1558" i="4"/>
  <c r="I1558" i="4" s="1"/>
  <c r="J1558" i="4" s="1"/>
  <c r="H1559" i="4"/>
  <c r="I1559" i="4" s="1"/>
  <c r="H1560" i="4"/>
  <c r="I1560" i="4" s="1"/>
  <c r="H1561" i="4"/>
  <c r="I1561" i="4" s="1"/>
  <c r="H1562" i="4"/>
  <c r="H1563" i="4"/>
  <c r="I1563" i="4" s="1"/>
  <c r="J1563" i="4" s="1"/>
  <c r="H1564" i="4"/>
  <c r="I1564" i="4" s="1"/>
  <c r="J1564" i="4" s="1"/>
  <c r="H1565" i="4"/>
  <c r="I1565" i="4" s="1"/>
  <c r="H1566" i="4"/>
  <c r="I1566" i="4" s="1"/>
  <c r="J1566" i="4" s="1"/>
  <c r="H1567" i="4"/>
  <c r="I1567" i="4" s="1"/>
  <c r="H1568" i="4"/>
  <c r="I1568" i="4" s="1"/>
  <c r="H1569" i="4"/>
  <c r="H1570" i="4"/>
  <c r="H1571" i="4"/>
  <c r="I1571" i="4" s="1"/>
  <c r="H1572" i="4"/>
  <c r="I1572" i="4" s="1"/>
  <c r="J1572" i="4" s="1"/>
  <c r="H1573" i="4"/>
  <c r="I1573" i="4" s="1"/>
  <c r="H1574" i="4"/>
  <c r="I1574" i="4" s="1"/>
  <c r="J1574" i="4" s="1"/>
  <c r="H1575" i="4"/>
  <c r="I1575" i="4" s="1"/>
  <c r="H1576" i="4"/>
  <c r="I1576" i="4" s="1"/>
  <c r="H1577" i="4"/>
  <c r="I1577" i="4" s="1"/>
  <c r="H1578" i="4"/>
  <c r="H1579" i="4"/>
  <c r="H1580" i="4"/>
  <c r="I1580" i="4" s="1"/>
  <c r="J1580" i="4" s="1"/>
  <c r="H1581" i="4"/>
  <c r="I1581" i="4" s="1"/>
  <c r="H1582" i="4"/>
  <c r="I1582" i="4" s="1"/>
  <c r="J1582" i="4" s="1"/>
  <c r="H1583" i="4"/>
  <c r="I1583" i="4" s="1"/>
  <c r="H1584" i="4"/>
  <c r="I1584" i="4" s="1"/>
  <c r="H1585" i="4"/>
  <c r="H1586" i="4"/>
  <c r="H1587" i="4"/>
  <c r="H1588" i="4"/>
  <c r="I1588" i="4" s="1"/>
  <c r="J1588" i="4" s="1"/>
  <c r="H1589" i="4"/>
  <c r="H1590" i="4"/>
  <c r="I1590" i="4" s="1"/>
  <c r="J1590" i="4" s="1"/>
  <c r="H1591" i="4"/>
  <c r="I1591" i="4" s="1"/>
  <c r="H1592" i="4"/>
  <c r="I1592" i="4" s="1"/>
  <c r="H1593" i="4"/>
  <c r="H1594" i="4"/>
  <c r="H1595" i="4"/>
  <c r="I1595" i="4" s="1"/>
  <c r="H1596" i="4"/>
  <c r="I1596" i="4" s="1"/>
  <c r="J1596" i="4" s="1"/>
  <c r="H1597" i="4"/>
  <c r="I1597" i="4" s="1"/>
  <c r="H1598" i="4"/>
  <c r="I1598" i="4" s="1"/>
  <c r="J1598" i="4" s="1"/>
  <c r="H1599" i="4"/>
  <c r="I1599" i="4" s="1"/>
  <c r="H1600" i="4"/>
  <c r="I1600" i="4" s="1"/>
  <c r="H1601" i="4"/>
  <c r="H1602" i="4"/>
  <c r="H1603" i="4"/>
  <c r="I1603" i="4" s="1"/>
  <c r="H1604" i="4"/>
  <c r="I1604" i="4" s="1"/>
  <c r="J1604" i="4" s="1"/>
  <c r="H1605" i="4"/>
  <c r="I1605" i="4" s="1"/>
  <c r="H1606" i="4"/>
  <c r="I1606" i="4" s="1"/>
  <c r="J1606" i="4" s="1"/>
  <c r="H1607" i="4"/>
  <c r="I1607" i="4" s="1"/>
  <c r="H1608" i="4"/>
  <c r="I1608" i="4" s="1"/>
  <c r="H1609" i="4"/>
  <c r="H1610" i="4"/>
  <c r="H1611" i="4"/>
  <c r="H1612" i="4"/>
  <c r="I1612" i="4" s="1"/>
  <c r="J1612" i="4" s="1"/>
  <c r="H1613" i="4"/>
  <c r="I1613" i="4" s="1"/>
  <c r="H1614" i="4"/>
  <c r="I1614" i="4" s="1"/>
  <c r="J1614" i="4" s="1"/>
  <c r="H1615" i="4"/>
  <c r="I1615" i="4" s="1"/>
  <c r="H1616" i="4"/>
  <c r="I1616" i="4" s="1"/>
  <c r="H1617" i="4"/>
  <c r="I1617" i="4" s="1"/>
  <c r="J1617" i="4" s="1"/>
  <c r="H1618" i="4"/>
  <c r="H1619" i="4"/>
  <c r="I1619" i="4" s="1"/>
  <c r="H1620" i="4"/>
  <c r="I1620" i="4" s="1"/>
  <c r="J1620" i="4" s="1"/>
  <c r="H1621" i="4"/>
  <c r="I1621" i="4" s="1"/>
  <c r="H1622" i="4"/>
  <c r="I1622" i="4" s="1"/>
  <c r="J1622" i="4" s="1"/>
  <c r="H1623" i="4"/>
  <c r="I1623" i="4" s="1"/>
  <c r="H1624" i="4"/>
  <c r="H1625" i="4"/>
  <c r="I1625" i="4" s="1"/>
  <c r="H1626" i="4"/>
  <c r="H1627" i="4"/>
  <c r="I1627" i="4" s="1"/>
  <c r="J1627" i="4" s="1"/>
  <c r="H1628" i="4"/>
  <c r="I1628" i="4" s="1"/>
  <c r="H1629" i="4"/>
  <c r="I1629" i="4" s="1"/>
  <c r="H1630" i="4"/>
  <c r="I1630" i="4" s="1"/>
  <c r="J1630" i="4" s="1"/>
  <c r="H1631" i="4"/>
  <c r="I1631" i="4" s="1"/>
  <c r="H1632" i="4"/>
  <c r="H1633" i="4"/>
  <c r="I1633" i="4" s="1"/>
  <c r="H1634" i="4"/>
  <c r="I1634" i="4" s="1"/>
  <c r="H1635" i="4"/>
  <c r="I1635" i="4" s="1"/>
  <c r="H1636" i="4"/>
  <c r="H1637" i="4"/>
  <c r="I1637" i="4" s="1"/>
  <c r="H1638" i="4"/>
  <c r="I1638" i="4" s="1"/>
  <c r="J1638" i="4" s="1"/>
  <c r="H1639" i="4"/>
  <c r="I1639" i="4" s="1"/>
  <c r="H1640" i="4"/>
  <c r="H1641" i="4"/>
  <c r="H1642" i="4"/>
  <c r="I1642" i="4" s="1"/>
  <c r="H1643" i="4"/>
  <c r="I1643" i="4" s="1"/>
  <c r="J1643" i="4" s="1"/>
  <c r="H1644" i="4"/>
  <c r="I1644" i="4" s="1"/>
  <c r="J1644" i="4" s="1"/>
  <c r="H1645" i="4"/>
  <c r="I1645" i="4" s="1"/>
  <c r="H1646" i="4"/>
  <c r="I1646" i="4" s="1"/>
  <c r="J1646" i="4" s="1"/>
  <c r="H1647" i="4"/>
  <c r="I1647" i="4" s="1"/>
  <c r="H1648" i="4"/>
  <c r="H1649" i="4"/>
  <c r="H1650" i="4"/>
  <c r="I1650" i="4" s="1"/>
  <c r="H1651" i="4"/>
  <c r="I1651" i="4" s="1"/>
  <c r="H1652" i="4"/>
  <c r="H1653" i="4"/>
  <c r="I1653" i="4" s="1"/>
  <c r="H1654" i="4"/>
  <c r="I1654" i="4" s="1"/>
  <c r="J1654" i="4" s="1"/>
  <c r="H1655" i="4"/>
  <c r="I1655" i="4" s="1"/>
  <c r="H1656" i="4"/>
  <c r="H1657" i="4"/>
  <c r="H1658" i="4"/>
  <c r="I1658" i="4" s="1"/>
  <c r="H1659" i="4"/>
  <c r="I1659" i="4" s="1"/>
  <c r="H1660" i="4"/>
  <c r="I1660" i="4" s="1"/>
  <c r="H1661" i="4"/>
  <c r="I1661" i="4" s="1"/>
  <c r="H1662" i="4"/>
  <c r="I1662" i="4" s="1"/>
  <c r="J1662" i="4" s="1"/>
  <c r="H1663" i="4"/>
  <c r="H1664" i="4"/>
  <c r="H1665" i="4"/>
  <c r="I1665" i="4" s="1"/>
  <c r="H1666" i="4"/>
  <c r="I1666" i="4" s="1"/>
  <c r="H1667" i="4"/>
  <c r="I1667" i="4" s="1"/>
  <c r="H1668" i="4"/>
  <c r="I1668" i="4" s="1"/>
  <c r="J1668" i="4" s="1"/>
  <c r="H1669" i="4"/>
  <c r="I1669" i="4" s="1"/>
  <c r="H1670" i="4"/>
  <c r="I1670" i="4" s="1"/>
  <c r="J1670" i="4" s="1"/>
  <c r="H1671" i="4"/>
  <c r="I1671" i="4" s="1"/>
  <c r="H1672" i="4"/>
  <c r="H1673" i="4"/>
  <c r="H1674" i="4"/>
  <c r="H1675" i="4"/>
  <c r="I1675" i="4" s="1"/>
  <c r="H1676" i="4"/>
  <c r="I1676" i="4" s="1"/>
  <c r="H1677" i="4"/>
  <c r="I1677" i="4" s="1"/>
  <c r="H1678" i="4"/>
  <c r="I1678" i="4" s="1"/>
  <c r="H1679" i="4"/>
  <c r="I1679" i="4" s="1"/>
  <c r="H1680" i="4"/>
  <c r="H1681" i="4"/>
  <c r="I1681" i="4" s="1"/>
  <c r="H1682" i="4"/>
  <c r="I1682" i="4" s="1"/>
  <c r="H1683" i="4"/>
  <c r="I1683" i="4" s="1"/>
  <c r="J1683" i="4" s="1"/>
  <c r="H1684" i="4"/>
  <c r="I1684" i="4" s="1"/>
  <c r="H1685" i="4"/>
  <c r="I1685" i="4" s="1"/>
  <c r="H1686" i="4"/>
  <c r="I1686" i="4" s="1"/>
  <c r="H1687" i="4"/>
  <c r="I1687" i="4" s="1"/>
  <c r="H1688" i="4"/>
  <c r="H1689" i="4"/>
  <c r="I1689" i="4" s="1"/>
  <c r="H1690" i="4"/>
  <c r="H1691" i="4"/>
  <c r="I1691" i="4" s="1"/>
  <c r="H1692" i="4"/>
  <c r="I1692" i="4" s="1"/>
  <c r="H1693" i="4"/>
  <c r="I1693" i="4" s="1"/>
  <c r="H1694" i="4"/>
  <c r="I1694" i="4" s="1"/>
  <c r="H1695" i="4"/>
  <c r="I1695" i="4" s="1"/>
  <c r="H1696" i="4"/>
  <c r="H1697" i="4"/>
  <c r="I1697" i="4" s="1"/>
  <c r="J1697" i="4" s="1"/>
  <c r="H1698" i="4"/>
  <c r="I1698" i="4" s="1"/>
  <c r="H1699" i="4"/>
  <c r="H1700" i="4"/>
  <c r="I1700" i="4" s="1"/>
  <c r="J1700" i="4" s="1"/>
  <c r="H1701" i="4"/>
  <c r="I1701" i="4" s="1"/>
  <c r="H1702" i="4"/>
  <c r="I1702" i="4" s="1"/>
  <c r="H1703" i="4"/>
  <c r="I1703" i="4" s="1"/>
  <c r="H1704" i="4"/>
  <c r="H1705" i="4"/>
  <c r="I1705" i="4" s="1"/>
  <c r="H1706" i="4"/>
  <c r="I1706" i="4" s="1"/>
  <c r="H1707" i="4"/>
  <c r="H1708" i="4"/>
  <c r="I1708" i="4" s="1"/>
  <c r="H1709" i="4"/>
  <c r="I1709" i="4" s="1"/>
  <c r="J1709" i="4" s="1"/>
  <c r="H1710" i="4"/>
  <c r="I1710" i="4" s="1"/>
  <c r="J1710" i="4" s="1"/>
  <c r="H1711" i="4"/>
  <c r="H1712" i="4"/>
  <c r="H1713" i="4"/>
  <c r="I1713" i="4" s="1"/>
  <c r="H1714" i="4"/>
  <c r="I1714" i="4" s="1"/>
  <c r="H1715" i="4"/>
  <c r="I1715" i="4" s="1"/>
  <c r="H1716" i="4"/>
  <c r="I1716" i="4" s="1"/>
  <c r="H1717" i="4"/>
  <c r="I1717" i="4" s="1"/>
  <c r="J1717" i="4" s="1"/>
  <c r="H1718" i="4"/>
  <c r="I1718" i="4" s="1"/>
  <c r="J1718" i="4" s="1"/>
  <c r="H1719" i="4"/>
  <c r="I1719" i="4" s="1"/>
  <c r="H1720" i="4"/>
  <c r="H1721" i="4"/>
  <c r="I1721" i="4" s="1"/>
  <c r="H1722" i="4"/>
  <c r="H1723" i="4"/>
  <c r="H1724" i="4"/>
  <c r="I1724" i="4" s="1"/>
  <c r="J1724" i="4" s="1"/>
  <c r="H1725" i="4"/>
  <c r="I1725" i="4" s="1"/>
  <c r="J1725" i="4" s="1"/>
  <c r="H1726" i="4"/>
  <c r="I1726" i="4" s="1"/>
  <c r="J1726" i="4" s="1"/>
  <c r="H1727" i="4"/>
  <c r="I1727" i="4" s="1"/>
  <c r="H1728" i="4"/>
  <c r="H1729" i="4"/>
  <c r="H1730" i="4"/>
  <c r="I1730" i="4" s="1"/>
  <c r="H1731" i="4"/>
  <c r="I1731" i="4" s="1"/>
  <c r="H1732" i="4"/>
  <c r="H1733" i="4"/>
  <c r="I1733" i="4" s="1"/>
  <c r="J1733" i="4" s="1"/>
  <c r="H1734" i="4"/>
  <c r="H1735" i="4"/>
  <c r="H1736" i="4"/>
  <c r="H1737" i="4"/>
  <c r="I1737" i="4" s="1"/>
  <c r="H1738" i="4"/>
  <c r="I1738" i="4" s="1"/>
  <c r="J1738" i="4" s="1"/>
  <c r="H1739" i="4"/>
  <c r="H1740" i="4"/>
  <c r="I1740" i="4" s="1"/>
  <c r="H1741" i="4"/>
  <c r="I1741" i="4" s="1"/>
  <c r="J1741" i="4" s="1"/>
  <c r="H1742" i="4"/>
  <c r="I1742" i="4" s="1"/>
  <c r="H1743" i="4"/>
  <c r="I1743" i="4" s="1"/>
  <c r="H1744" i="4"/>
  <c r="H1745" i="4"/>
  <c r="I1745" i="4" s="1"/>
  <c r="J1745" i="4" s="1"/>
  <c r="H1746" i="4"/>
  <c r="I1746" i="4" s="1"/>
  <c r="H1747" i="4"/>
  <c r="I1747" i="4" s="1"/>
  <c r="H1748" i="4"/>
  <c r="I1748" i="4" s="1"/>
  <c r="J1748" i="4" s="1"/>
  <c r="H1749" i="4"/>
  <c r="I1749" i="4" s="1"/>
  <c r="J1749" i="4" s="1"/>
  <c r="H1750" i="4"/>
  <c r="H1751" i="4"/>
  <c r="I1751" i="4" s="1"/>
  <c r="H1752" i="4"/>
  <c r="H1753" i="4"/>
  <c r="I1753" i="4" s="1"/>
  <c r="J1753" i="4" s="1"/>
  <c r="H1754" i="4"/>
  <c r="I1754" i="4" s="1"/>
  <c r="H1755" i="4"/>
  <c r="I1755" i="4" s="1"/>
  <c r="J1755" i="4" s="1"/>
  <c r="H1756" i="4"/>
  <c r="I1756" i="4" s="1"/>
  <c r="H1757" i="4"/>
  <c r="I1757" i="4" s="1"/>
  <c r="J1757" i="4" s="1"/>
  <c r="H1758" i="4"/>
  <c r="I1758" i="4" s="1"/>
  <c r="J1758" i="4" s="1"/>
  <c r="H1759" i="4"/>
  <c r="I1759" i="4"/>
  <c r="H1760" i="4"/>
  <c r="H1761" i="4"/>
  <c r="I1761" i="4" s="1"/>
  <c r="J1761" i="4" s="1"/>
  <c r="H1762" i="4"/>
  <c r="H1763" i="4"/>
  <c r="I1763" i="4" s="1"/>
  <c r="H1764" i="4"/>
  <c r="I1764" i="4" s="1"/>
  <c r="J1764" i="4" s="1"/>
  <c r="H1765" i="4"/>
  <c r="I1765" i="4" s="1"/>
  <c r="J1765" i="4" s="1"/>
  <c r="H1766" i="4"/>
  <c r="I1766" i="4" s="1"/>
  <c r="J1766" i="4" s="1"/>
  <c r="H1767" i="4"/>
  <c r="I1767" i="4" s="1"/>
  <c r="H1768" i="4"/>
  <c r="H1769" i="4"/>
  <c r="I1769" i="4" s="1"/>
  <c r="H1770" i="4"/>
  <c r="I1770" i="4" s="1"/>
  <c r="H1771" i="4"/>
  <c r="I1771" i="4" s="1"/>
  <c r="H1772" i="4"/>
  <c r="I1772" i="4" s="1"/>
  <c r="H1773" i="4"/>
  <c r="I1773" i="4" s="1"/>
  <c r="J1773" i="4" s="1"/>
  <c r="H1774" i="4"/>
  <c r="I1774" i="4" s="1"/>
  <c r="J1774" i="4" s="1"/>
  <c r="H1775" i="4"/>
  <c r="H1776" i="4"/>
  <c r="H1777" i="4"/>
  <c r="I1777" i="4" s="1"/>
  <c r="H1778" i="4"/>
  <c r="H1779" i="4"/>
  <c r="H1780" i="4"/>
  <c r="I1780" i="4" s="1"/>
  <c r="H1781" i="4"/>
  <c r="I1781" i="4" s="1"/>
  <c r="J1781" i="4" s="1"/>
  <c r="H1782" i="4"/>
  <c r="I1782" i="4"/>
  <c r="J1782" i="4" s="1"/>
  <c r="H1783" i="4"/>
  <c r="I1783" i="4" s="1"/>
  <c r="H1784" i="4"/>
  <c r="H1785" i="4"/>
  <c r="I1785" i="4" s="1"/>
  <c r="H1786" i="4"/>
  <c r="H1787" i="4"/>
  <c r="I1787" i="4" s="1"/>
  <c r="H1788" i="4"/>
  <c r="I1788" i="4" s="1"/>
  <c r="H1789" i="4"/>
  <c r="I1789" i="4" s="1"/>
  <c r="J1789" i="4" s="1"/>
  <c r="H1790" i="4"/>
  <c r="I1790" i="4" s="1"/>
  <c r="H1791" i="4"/>
  <c r="H1792" i="4"/>
  <c r="H1793" i="4"/>
  <c r="I1793" i="4" s="1"/>
  <c r="H1794" i="4"/>
  <c r="I1794" i="4" s="1"/>
  <c r="H1795" i="4"/>
  <c r="I1795" i="4" s="1"/>
  <c r="H1796" i="4"/>
  <c r="I1796" i="4" s="1"/>
  <c r="H1797" i="4"/>
  <c r="I1797" i="4" s="1"/>
  <c r="J1797" i="4" s="1"/>
  <c r="H1798" i="4"/>
  <c r="I1798" i="4" s="1"/>
  <c r="H1799" i="4"/>
  <c r="I1799" i="4" s="1"/>
  <c r="H1800" i="4"/>
  <c r="H1801" i="4"/>
  <c r="H1802" i="4"/>
  <c r="H1803" i="4"/>
  <c r="I1803" i="4" s="1"/>
  <c r="J1803" i="4" s="1"/>
  <c r="H1804" i="4"/>
  <c r="H1805" i="4"/>
  <c r="I1805" i="4" s="1"/>
  <c r="J1805" i="4" s="1"/>
  <c r="H1806" i="4"/>
  <c r="I1806" i="4" s="1"/>
  <c r="H1807" i="4"/>
  <c r="H1808" i="4"/>
  <c r="H1809" i="4"/>
  <c r="I1809" i="4" s="1"/>
  <c r="H1810" i="4"/>
  <c r="I1810" i="4" s="1"/>
  <c r="H1811" i="4"/>
  <c r="I1811" i="4" s="1"/>
  <c r="H1812" i="4"/>
  <c r="I1812" i="4" s="1"/>
  <c r="H1813" i="4"/>
  <c r="I1813" i="4" s="1"/>
  <c r="H1814" i="4"/>
  <c r="I1814" i="4" s="1"/>
  <c r="H1815" i="4"/>
  <c r="I1815" i="4" s="1"/>
  <c r="H1816" i="4"/>
  <c r="I1816" i="4" s="1"/>
  <c r="J1816" i="4" s="1"/>
  <c r="H1817" i="4"/>
  <c r="I1817" i="4" s="1"/>
  <c r="H1818" i="4"/>
  <c r="H1819" i="4"/>
  <c r="I1819" i="4" s="1"/>
  <c r="H1820" i="4"/>
  <c r="I1820" i="4" s="1"/>
  <c r="H1821" i="4"/>
  <c r="I1821" i="4" s="1"/>
  <c r="J1821" i="4" s="1"/>
  <c r="H1822" i="4"/>
  <c r="I1822" i="4" s="1"/>
  <c r="H1823" i="4"/>
  <c r="H1824" i="4"/>
  <c r="I1824" i="4" s="1"/>
  <c r="H1825" i="4"/>
  <c r="I1825" i="4"/>
  <c r="H1826" i="4"/>
  <c r="I1826" i="4" s="1"/>
  <c r="H1827" i="4"/>
  <c r="I1827" i="4" s="1"/>
  <c r="H1828" i="4"/>
  <c r="H1829" i="4"/>
  <c r="I1829" i="4" s="1"/>
  <c r="H1830" i="4"/>
  <c r="I1830" i="4" s="1"/>
  <c r="H1831" i="4"/>
  <c r="H1832" i="4"/>
  <c r="H1833" i="4"/>
  <c r="I1833" i="4" s="1"/>
  <c r="J1833" i="4" s="1"/>
  <c r="H1834" i="4"/>
  <c r="I1834" i="4" s="1"/>
  <c r="J1834" i="4" s="1"/>
  <c r="H1835" i="4"/>
  <c r="I1835" i="4" s="1"/>
  <c r="J1835" i="4" s="1"/>
  <c r="H1836" i="4"/>
  <c r="I1836" i="4" s="1"/>
  <c r="H1837" i="4"/>
  <c r="I1837" i="4" s="1"/>
  <c r="H1838" i="4"/>
  <c r="I1838" i="4" s="1"/>
  <c r="H1839" i="4"/>
  <c r="H1840" i="4"/>
  <c r="I1840" i="4" s="1"/>
  <c r="J1840" i="4" s="1"/>
  <c r="H1841" i="4"/>
  <c r="I1841" i="4" s="1"/>
  <c r="J1841" i="4" s="1"/>
  <c r="H1842" i="4"/>
  <c r="H1843" i="4"/>
  <c r="I1843" i="4" s="1"/>
  <c r="J1843" i="4" s="1"/>
  <c r="H1844" i="4"/>
  <c r="I1844" i="4" s="1"/>
  <c r="H1845" i="4"/>
  <c r="I1845" i="4" s="1"/>
  <c r="H1846" i="4"/>
  <c r="I1846" i="4" s="1"/>
  <c r="H1847" i="4"/>
  <c r="H1848" i="4"/>
  <c r="I1848" i="4" s="1"/>
  <c r="H1849" i="4"/>
  <c r="H1850" i="4"/>
  <c r="I1850" i="4" s="1"/>
  <c r="H1851" i="4"/>
  <c r="I1851" i="4" s="1"/>
  <c r="J1851" i="4" s="1"/>
  <c r="H1852" i="4"/>
  <c r="I1852" i="4" s="1"/>
  <c r="H1853" i="4"/>
  <c r="I1853" i="4" s="1"/>
  <c r="H1854" i="4"/>
  <c r="I1854" i="4" s="1"/>
  <c r="H1855" i="4"/>
  <c r="H1856" i="4"/>
  <c r="I1856" i="4" s="1"/>
  <c r="H1857" i="4"/>
  <c r="I1857" i="4" s="1"/>
  <c r="J1857" i="4" s="1"/>
  <c r="H1858" i="4"/>
  <c r="I1858" i="4" s="1"/>
  <c r="J1858" i="4" s="1"/>
  <c r="H1859" i="4"/>
  <c r="H1860" i="4"/>
  <c r="I1860" i="4" s="1"/>
  <c r="H1861" i="4"/>
  <c r="I1861" i="4" s="1"/>
  <c r="H1862" i="4"/>
  <c r="H1863" i="4"/>
  <c r="H1864" i="4"/>
  <c r="I1864" i="4" s="1"/>
  <c r="H1865" i="4"/>
  <c r="I1865" i="4" s="1"/>
  <c r="J1865" i="4" s="1"/>
  <c r="H1866" i="4"/>
  <c r="I1866" i="4" s="1"/>
  <c r="J1866" i="4" s="1"/>
  <c r="H1867" i="4"/>
  <c r="H1868" i="4"/>
  <c r="H1869" i="4"/>
  <c r="I1869" i="4" s="1"/>
  <c r="H1870" i="4"/>
  <c r="I1870" i="4" s="1"/>
  <c r="J1870" i="4" s="1"/>
  <c r="H1871" i="4"/>
  <c r="H1872" i="4"/>
  <c r="I1872" i="4" s="1"/>
  <c r="J1872" i="4" s="1"/>
  <c r="H1873" i="4"/>
  <c r="I1873" i="4" s="1"/>
  <c r="H1874" i="4"/>
  <c r="I1874" i="4" s="1"/>
  <c r="H1875" i="4"/>
  <c r="I1875" i="4" s="1"/>
  <c r="J1875" i="4" s="1"/>
  <c r="H1876" i="4"/>
  <c r="I1876" i="4" s="1"/>
  <c r="H1877" i="4"/>
  <c r="I1877" i="4" s="1"/>
  <c r="H1878" i="4"/>
  <c r="I1878" i="4" s="1"/>
  <c r="J1878" i="4" s="1"/>
  <c r="H1879" i="4"/>
  <c r="H1880" i="4"/>
  <c r="I1880" i="4" s="1"/>
  <c r="H1881" i="4"/>
  <c r="I1881" i="4" s="1"/>
  <c r="H1882" i="4"/>
  <c r="I1882" i="4" s="1"/>
  <c r="H1883" i="4"/>
  <c r="I1883" i="4" s="1"/>
  <c r="J1883" i="4" s="1"/>
  <c r="H1884" i="4"/>
  <c r="I1884" i="4" s="1"/>
  <c r="H1885" i="4"/>
  <c r="I1885" i="4" s="1"/>
  <c r="H1886" i="4"/>
  <c r="I1886" i="4" s="1"/>
  <c r="H1887" i="4"/>
  <c r="H1888" i="4"/>
  <c r="I1888" i="4" s="1"/>
  <c r="H1889" i="4"/>
  <c r="H1890" i="4"/>
  <c r="H1891" i="4"/>
  <c r="H1892" i="4"/>
  <c r="H1893" i="4"/>
  <c r="I1893" i="4" s="1"/>
  <c r="H1894" i="4"/>
  <c r="I1894" i="4" s="1"/>
  <c r="H1895" i="4"/>
  <c r="H1896" i="4"/>
  <c r="H1897" i="4"/>
  <c r="I1897" i="4" s="1"/>
  <c r="J1897" i="4" s="1"/>
  <c r="H1898" i="4"/>
  <c r="H1899" i="4"/>
  <c r="I1899" i="4" s="1"/>
  <c r="J1899" i="4" s="1"/>
  <c r="H1900" i="4"/>
  <c r="I1900" i="4" s="1"/>
  <c r="H1901" i="4"/>
  <c r="I1901" i="4" s="1"/>
  <c r="H1902" i="4"/>
  <c r="I1902" i="4"/>
  <c r="H1903" i="4"/>
  <c r="H1904" i="4"/>
  <c r="I1904" i="4" s="1"/>
  <c r="J1904" i="4" s="1"/>
  <c r="H1905" i="4"/>
  <c r="H1906" i="4"/>
  <c r="I1906" i="4" s="1"/>
  <c r="H1907" i="4"/>
  <c r="I1907" i="4" s="1"/>
  <c r="J1907" i="4" s="1"/>
  <c r="H1908" i="4"/>
  <c r="I1908" i="4" s="1"/>
  <c r="H1909" i="4"/>
  <c r="H1910" i="4"/>
  <c r="I1910" i="4" s="1"/>
  <c r="H1911" i="4"/>
  <c r="H1912" i="4"/>
  <c r="I1912" i="4" s="1"/>
  <c r="H1913" i="4"/>
  <c r="H1914" i="4"/>
  <c r="I1914" i="4"/>
  <c r="J1914" i="4" s="1"/>
  <c r="H1915" i="4"/>
  <c r="I1915" i="4" s="1"/>
  <c r="H1916" i="4"/>
  <c r="I1916" i="4" s="1"/>
  <c r="H1917" i="4"/>
  <c r="I1917" i="4" s="1"/>
  <c r="H1918" i="4"/>
  <c r="I1918" i="4" s="1"/>
  <c r="H1919" i="4"/>
  <c r="H1920" i="4"/>
  <c r="H1921" i="4"/>
  <c r="I1921" i="4" s="1"/>
  <c r="H1922" i="4"/>
  <c r="I1922" i="4" s="1"/>
  <c r="J1922" i="4" s="1"/>
  <c r="H1923" i="4"/>
  <c r="I1923" i="4" s="1"/>
  <c r="J1923" i="4" s="1"/>
  <c r="H1924" i="4"/>
  <c r="I1924" i="4" s="1"/>
  <c r="H1925" i="4"/>
  <c r="I1925" i="4" s="1"/>
  <c r="H1926" i="4"/>
  <c r="I1926" i="4" s="1"/>
  <c r="H1927" i="4"/>
  <c r="I1927" i="4" s="1"/>
  <c r="H1928" i="4"/>
  <c r="I1928" i="4" s="1"/>
  <c r="H1929" i="4"/>
  <c r="I1929" i="4" s="1"/>
  <c r="H1930" i="4"/>
  <c r="H1931" i="4"/>
  <c r="I1931" i="4" s="1"/>
  <c r="H1932" i="4"/>
  <c r="I1932" i="4" s="1"/>
  <c r="H1933" i="4"/>
  <c r="I1933" i="4" s="1"/>
  <c r="H1934" i="4"/>
  <c r="I1934" i="4" s="1"/>
  <c r="H1935" i="4"/>
  <c r="I1935" i="4" s="1"/>
  <c r="H1936" i="4"/>
  <c r="I1936" i="4" s="1"/>
  <c r="H1937" i="4"/>
  <c r="I1937" i="4" s="1"/>
  <c r="H1938" i="4"/>
  <c r="H1939" i="4"/>
  <c r="I1939" i="4" s="1"/>
  <c r="H1940" i="4"/>
  <c r="H1941" i="4"/>
  <c r="H1942" i="4"/>
  <c r="I1942" i="4" s="1"/>
  <c r="H1943" i="4"/>
  <c r="H1944" i="4"/>
  <c r="I1944" i="4" s="1"/>
  <c r="J1944" i="4" s="1"/>
  <c r="H1945" i="4"/>
  <c r="H1946" i="4"/>
  <c r="I1946" i="4" s="1"/>
  <c r="J1946" i="4" s="1"/>
  <c r="H1947" i="4"/>
  <c r="I1947" i="4" s="1"/>
  <c r="J1947" i="4" s="1"/>
  <c r="H1948" i="4"/>
  <c r="I1948" i="4" s="1"/>
  <c r="H1949" i="4"/>
  <c r="H1950" i="4"/>
  <c r="I1950" i="4" s="1"/>
  <c r="J1950" i="4" s="1"/>
  <c r="H1951" i="4"/>
  <c r="I1951" i="4" s="1"/>
  <c r="J1951" i="4" s="1"/>
  <c r="H1952" i="4"/>
  <c r="H1953" i="4"/>
  <c r="I1953" i="4" s="1"/>
  <c r="J1953" i="4" s="1"/>
  <c r="H1954" i="4"/>
  <c r="I1954" i="4" s="1"/>
  <c r="J1954" i="4" s="1"/>
  <c r="H1955" i="4"/>
  <c r="I1955" i="4" s="1"/>
  <c r="H1956" i="4"/>
  <c r="H1957" i="4"/>
  <c r="I1957" i="4" s="1"/>
  <c r="J1957" i="4" s="1"/>
  <c r="H1958" i="4"/>
  <c r="I1958" i="4" s="1"/>
  <c r="H1959" i="4"/>
  <c r="H1960" i="4"/>
  <c r="I1960" i="4" s="1"/>
  <c r="H1961" i="4"/>
  <c r="I1961" i="4" s="1"/>
  <c r="H1962" i="4"/>
  <c r="I1962" i="4" s="1"/>
  <c r="J1962" i="4" s="1"/>
  <c r="H1963" i="4"/>
  <c r="I1963" i="4" s="1"/>
  <c r="H1964" i="4"/>
  <c r="I1964" i="4" s="1"/>
  <c r="H1965" i="4"/>
  <c r="H1966" i="4"/>
  <c r="H1967" i="4"/>
  <c r="I1967" i="4" s="1"/>
  <c r="H1968" i="4"/>
  <c r="H1969" i="4"/>
  <c r="I1969" i="4" s="1"/>
  <c r="H1970" i="4"/>
  <c r="I1970" i="4" s="1"/>
  <c r="H1971" i="4"/>
  <c r="I1971" i="4" s="1"/>
  <c r="J1971" i="4" s="1"/>
  <c r="H1972" i="4"/>
  <c r="H1973" i="4"/>
  <c r="I1973" i="4" s="1"/>
  <c r="J1973" i="4" s="1"/>
  <c r="H1974" i="4"/>
  <c r="I1974" i="4" s="1"/>
  <c r="H1975" i="4"/>
  <c r="H1976" i="4"/>
  <c r="H1977" i="4"/>
  <c r="I1977" i="4" s="1"/>
  <c r="H1978" i="4"/>
  <c r="I1978" i="4" s="1"/>
  <c r="J1978" i="4" s="1"/>
  <c r="H1979" i="4"/>
  <c r="I1979" i="4" s="1"/>
  <c r="J1979" i="4" s="1"/>
  <c r="H1980" i="4"/>
  <c r="I1980" i="4" s="1"/>
  <c r="H1981" i="4"/>
  <c r="H1982" i="4"/>
  <c r="I1982" i="4" s="1"/>
  <c r="J1982" i="4" s="1"/>
  <c r="H1983" i="4"/>
  <c r="H1984" i="4"/>
  <c r="H1985" i="4"/>
  <c r="I1985" i="4" s="1"/>
  <c r="J1985" i="4" s="1"/>
  <c r="H1986" i="4"/>
  <c r="I1986" i="4" s="1"/>
  <c r="J1986" i="4" s="1"/>
  <c r="H1987" i="4"/>
  <c r="I1987" i="4" s="1"/>
  <c r="H1988" i="4"/>
  <c r="H1989" i="4"/>
  <c r="I1989" i="4" s="1"/>
  <c r="J1989" i="4" s="1"/>
  <c r="H1990" i="4"/>
  <c r="I1990" i="4" s="1"/>
  <c r="H1991" i="4"/>
  <c r="H1992" i="4"/>
  <c r="I1992" i="4" s="1"/>
  <c r="J1992" i="4" s="1"/>
  <c r="H1993" i="4"/>
  <c r="I1993" i="4" s="1"/>
  <c r="H1994" i="4"/>
  <c r="I1994" i="4" s="1"/>
  <c r="H1995" i="4"/>
  <c r="I1995" i="4" s="1"/>
  <c r="H1996" i="4"/>
  <c r="I1996" i="4" s="1"/>
  <c r="H1997" i="4"/>
  <c r="H1998" i="4"/>
  <c r="H1999" i="4"/>
  <c r="I1999" i="4" s="1"/>
  <c r="J1999" i="4" s="1"/>
  <c r="H2000" i="4"/>
  <c r="H2001" i="4"/>
  <c r="I2001" i="4" s="1"/>
  <c r="H2002" i="4"/>
  <c r="I2002" i="4"/>
  <c r="H2003" i="4"/>
  <c r="I2003" i="4" s="1"/>
  <c r="H2004" i="4"/>
  <c r="H2005" i="4"/>
  <c r="H2006" i="4"/>
  <c r="I2006" i="4" s="1"/>
  <c r="J2006" i="4" s="1"/>
  <c r="H2007" i="4"/>
  <c r="H2008" i="4"/>
  <c r="H2009" i="4"/>
  <c r="H2010" i="4"/>
  <c r="I2010" i="4" s="1"/>
  <c r="J2010" i="4" s="1"/>
  <c r="H2011" i="4"/>
  <c r="I2011" i="4" s="1"/>
  <c r="J2011" i="4" s="1"/>
  <c r="H2012" i="4"/>
  <c r="I2012" i="4" s="1"/>
  <c r="H2013" i="4"/>
  <c r="H2014" i="4"/>
  <c r="I2014" i="4" s="1"/>
  <c r="J2014" i="4" s="1"/>
  <c r="H2015" i="4"/>
  <c r="I2015" i="4" s="1"/>
  <c r="H2016" i="4"/>
  <c r="I2016" i="4" s="1"/>
  <c r="H2017" i="4"/>
  <c r="I2017" i="4" s="1"/>
  <c r="J2017" i="4" s="1"/>
  <c r="H2018" i="4"/>
  <c r="I2018" i="4" s="1"/>
  <c r="H2019" i="4"/>
  <c r="H2020" i="4"/>
  <c r="H2021" i="4"/>
  <c r="I2021" i="4" s="1"/>
  <c r="J2021" i="4" s="1"/>
  <c r="H2022" i="4"/>
  <c r="H2023" i="4"/>
  <c r="H2024" i="4"/>
  <c r="I2024" i="4" s="1"/>
  <c r="H2025" i="4"/>
  <c r="I2025" i="4" s="1"/>
  <c r="J2025" i="4" s="1"/>
  <c r="H2026" i="4"/>
  <c r="I2026" i="4" s="1"/>
  <c r="H2027" i="4"/>
  <c r="I2027" i="4" s="1"/>
  <c r="H2028" i="4"/>
  <c r="I2028" i="4" s="1"/>
  <c r="J2028" i="4" s="1"/>
  <c r="H2029" i="4"/>
  <c r="H2030" i="4"/>
  <c r="H2031" i="4"/>
  <c r="H2032" i="4"/>
  <c r="I2032" i="4" s="1"/>
  <c r="H2033" i="4"/>
  <c r="H2034" i="4"/>
  <c r="I2034" i="4" s="1"/>
  <c r="H2035" i="4"/>
  <c r="I2035" i="4" s="1"/>
  <c r="H2036" i="4"/>
  <c r="I2036" i="4" s="1"/>
  <c r="J2036" i="4" s="1"/>
  <c r="H2037" i="4"/>
  <c r="I2037" i="4" s="1"/>
  <c r="J2037" i="4" s="1"/>
  <c r="H2038" i="4"/>
  <c r="H2039" i="4"/>
  <c r="H2040" i="4"/>
  <c r="I2040" i="4" s="1"/>
  <c r="H2041" i="4"/>
  <c r="I2041" i="4" s="1"/>
  <c r="J2041" i="4" s="1"/>
  <c r="H2042" i="4"/>
  <c r="I2042" i="4" s="1"/>
  <c r="H2043" i="4"/>
  <c r="H2044" i="4"/>
  <c r="I2044" i="4" s="1"/>
  <c r="J2044" i="4" s="1"/>
  <c r="H2045" i="4"/>
  <c r="I2045" i="4" s="1"/>
  <c r="H2046" i="4"/>
  <c r="H2047" i="4"/>
  <c r="H2048" i="4"/>
  <c r="I2048" i="4" s="1"/>
  <c r="J2048" i="4" s="1"/>
  <c r="H2049" i="4"/>
  <c r="H2050" i="4"/>
  <c r="I2050" i="4" s="1"/>
  <c r="H2051" i="4"/>
  <c r="I2051" i="4" s="1"/>
  <c r="H2052" i="4"/>
  <c r="I2052" i="4" s="1"/>
  <c r="J2052" i="4" s="1"/>
  <c r="H2053" i="4"/>
  <c r="H2054" i="4"/>
  <c r="H2055" i="4"/>
  <c r="H2056" i="4"/>
  <c r="I2056" i="4" s="1"/>
  <c r="H2057" i="4"/>
  <c r="I2057" i="4" s="1"/>
  <c r="H2058" i="4"/>
  <c r="H2059" i="4"/>
  <c r="I2059" i="4" s="1"/>
  <c r="H2060" i="4"/>
  <c r="I2060" i="4" s="1"/>
  <c r="J2060" i="4" s="1"/>
  <c r="H2061" i="4"/>
  <c r="I2061" i="4" s="1"/>
  <c r="H2062" i="4"/>
  <c r="H2063" i="4"/>
  <c r="H2064" i="4"/>
  <c r="I2064" i="4" s="1"/>
  <c r="J2064" i="4" s="1"/>
  <c r="H2065" i="4"/>
  <c r="H2066" i="4"/>
  <c r="I2066" i="4" s="1"/>
  <c r="H2067" i="4"/>
  <c r="H2068" i="4"/>
  <c r="I2068" i="4" s="1"/>
  <c r="J2068" i="4" s="1"/>
  <c r="H2069" i="4"/>
  <c r="I2069" i="4" s="1"/>
  <c r="J2069" i="4" s="1"/>
  <c r="H2070" i="4"/>
  <c r="H2071" i="4"/>
  <c r="H2072" i="4"/>
  <c r="H2073" i="4"/>
  <c r="H2074" i="4"/>
  <c r="H2075" i="4"/>
  <c r="H2076" i="4"/>
  <c r="I2076" i="4" s="1"/>
  <c r="J2076" i="4" s="1"/>
  <c r="H2077" i="4"/>
  <c r="I2077" i="4" s="1"/>
  <c r="J2077" i="4" s="1"/>
  <c r="H2078" i="4"/>
  <c r="H2079" i="4"/>
  <c r="H2080" i="4"/>
  <c r="I2080" i="4" s="1"/>
  <c r="J2080" i="4" s="1"/>
  <c r="H2081" i="4"/>
  <c r="I2081" i="4" s="1"/>
  <c r="H2082" i="4"/>
  <c r="I2082" i="4" s="1"/>
  <c r="H2083" i="4"/>
  <c r="I2083" i="4" s="1"/>
  <c r="H2084" i="4"/>
  <c r="I2084" i="4" s="1"/>
  <c r="J2084" i="4" s="1"/>
  <c r="H2085" i="4"/>
  <c r="I2085" i="4" s="1"/>
  <c r="H2086" i="4"/>
  <c r="H2087" i="4"/>
  <c r="H2088" i="4"/>
  <c r="I2088" i="4" s="1"/>
  <c r="H2089" i="4"/>
  <c r="I2089" i="4" s="1"/>
  <c r="J2089" i="4" s="1"/>
  <c r="H2090" i="4"/>
  <c r="I2090" i="4" s="1"/>
  <c r="H2091" i="4"/>
  <c r="I2091" i="4" s="1"/>
  <c r="H2092" i="4"/>
  <c r="I2092" i="4" s="1"/>
  <c r="J2092" i="4" s="1"/>
  <c r="H2093" i="4"/>
  <c r="I2093" i="4" s="1"/>
  <c r="H2094" i="4"/>
  <c r="H2095" i="4"/>
  <c r="H2096" i="4"/>
  <c r="I2096" i="4" s="1"/>
  <c r="J2096" i="4" s="1"/>
  <c r="H2097" i="4"/>
  <c r="I2097" i="4" s="1"/>
  <c r="H2098" i="4"/>
  <c r="I2098" i="4" s="1"/>
  <c r="J2098" i="4" s="1"/>
  <c r="H2099" i="4"/>
  <c r="I2099" i="4" s="1"/>
  <c r="H2100" i="4"/>
  <c r="I2100" i="4" s="1"/>
  <c r="J2100" i="4" s="1"/>
  <c r="H2101" i="4"/>
  <c r="I2101" i="4" s="1"/>
  <c r="J2101" i="4" s="1"/>
  <c r="H2102" i="4"/>
  <c r="H2103" i="4"/>
  <c r="H2104" i="4"/>
  <c r="I2104" i="4"/>
  <c r="H2105" i="4"/>
  <c r="I2105" i="4" s="1"/>
  <c r="J2105" i="4" s="1"/>
  <c r="H2106" i="4"/>
  <c r="I2106" i="4" s="1"/>
  <c r="J2106" i="4" s="1"/>
  <c r="H2107" i="4"/>
  <c r="H2108" i="4"/>
  <c r="I2108" i="4" s="1"/>
  <c r="J2108" i="4" s="1"/>
  <c r="H2109" i="4"/>
  <c r="I2109" i="4" s="1"/>
  <c r="H2110" i="4"/>
  <c r="H2111" i="4"/>
  <c r="H2112" i="4"/>
  <c r="I2112" i="4" s="1"/>
  <c r="H2113" i="4"/>
  <c r="I2113" i="4" s="1"/>
  <c r="H2114" i="4"/>
  <c r="I2114" i="4" s="1"/>
  <c r="J2114" i="4" s="1"/>
  <c r="H2115" i="4"/>
  <c r="I2115" i="4" s="1"/>
  <c r="H2116" i="4"/>
  <c r="I2116" i="4" s="1"/>
  <c r="J2116" i="4" s="1"/>
  <c r="H2117" i="4"/>
  <c r="I2117" i="4" s="1"/>
  <c r="J2117" i="4" s="1"/>
  <c r="H2118" i="4"/>
  <c r="H2119" i="4"/>
  <c r="H2120" i="4"/>
  <c r="I2120" i="4" s="1"/>
  <c r="H2121" i="4"/>
  <c r="I2121" i="4" s="1"/>
  <c r="J2121" i="4" s="1"/>
  <c r="H2122" i="4"/>
  <c r="I2122" i="4" s="1"/>
  <c r="J2122" i="4" s="1"/>
  <c r="H2123" i="4"/>
  <c r="I2123" i="4" s="1"/>
  <c r="H2124" i="4"/>
  <c r="I2124" i="4" s="1"/>
  <c r="J2124" i="4" s="1"/>
  <c r="H2125" i="4"/>
  <c r="I2125" i="4" s="1"/>
  <c r="H2126" i="4"/>
  <c r="H2127" i="4"/>
  <c r="H2128" i="4"/>
  <c r="H2129" i="4"/>
  <c r="I2129" i="4" s="1"/>
  <c r="H2130" i="4"/>
  <c r="I2130" i="4" s="1"/>
  <c r="H2131" i="4"/>
  <c r="I2131" i="4" s="1"/>
  <c r="H2132" i="4"/>
  <c r="I2132" i="4" s="1"/>
  <c r="J2132" i="4" s="1"/>
  <c r="H2133" i="4"/>
  <c r="I2133" i="4" s="1"/>
  <c r="J2133" i="4" s="1"/>
  <c r="H2134" i="4"/>
  <c r="H2135" i="4"/>
  <c r="H2136" i="4"/>
  <c r="I2136" i="4" s="1"/>
  <c r="H2137" i="4"/>
  <c r="I2137" i="4" s="1"/>
  <c r="H2138" i="4"/>
  <c r="I2138" i="4" s="1"/>
  <c r="H2139" i="4"/>
  <c r="H2140" i="4"/>
  <c r="I2140" i="4" s="1"/>
  <c r="J2140" i="4" s="1"/>
  <c r="H2141" i="4"/>
  <c r="I2141" i="4" s="1"/>
  <c r="H2142" i="4"/>
  <c r="H2143" i="4"/>
  <c r="H2144" i="4"/>
  <c r="I2144" i="4" s="1"/>
  <c r="J2144" i="4" s="1"/>
  <c r="H2145" i="4"/>
  <c r="H2146" i="4"/>
  <c r="I2146" i="4" s="1"/>
  <c r="J2146" i="4" s="1"/>
  <c r="H2147" i="4"/>
  <c r="I2147" i="4" s="1"/>
  <c r="H2148" i="4"/>
  <c r="I2148" i="4" s="1"/>
  <c r="J2148" i="4" s="1"/>
  <c r="H2149" i="4"/>
  <c r="I2149" i="4" s="1"/>
  <c r="J2149" i="4" s="1"/>
  <c r="H2150" i="4"/>
  <c r="H2151" i="4"/>
  <c r="H2152" i="4"/>
  <c r="I2152" i="4" s="1"/>
  <c r="H2153" i="4"/>
  <c r="H2154" i="4"/>
  <c r="I2154" i="4" s="1"/>
  <c r="H2155" i="4"/>
  <c r="I2155" i="4" s="1"/>
  <c r="H2156" i="4"/>
  <c r="I2156" i="4" s="1"/>
  <c r="J2156" i="4" s="1"/>
  <c r="H2157" i="4"/>
  <c r="I2157" i="4" s="1"/>
  <c r="H2158" i="4"/>
  <c r="H2159" i="4"/>
  <c r="H2160" i="4"/>
  <c r="I2160" i="4" s="1"/>
  <c r="J2160" i="4" s="1"/>
  <c r="H2161" i="4"/>
  <c r="I2161" i="4" s="1"/>
  <c r="J2161" i="4" s="1"/>
  <c r="H2162" i="4"/>
  <c r="H2163" i="4"/>
  <c r="I2163" i="4" s="1"/>
  <c r="H2164" i="4"/>
  <c r="I2164" i="4" s="1"/>
  <c r="J2164" i="4" s="1"/>
  <c r="H2165" i="4"/>
  <c r="I2165" i="4" s="1"/>
  <c r="J2165" i="4" s="1"/>
  <c r="H2166" i="4"/>
  <c r="H2167" i="4"/>
  <c r="H2168" i="4"/>
  <c r="I2168" i="4" s="1"/>
  <c r="H2169" i="4"/>
  <c r="I2169" i="4" s="1"/>
  <c r="J2169" i="4" s="1"/>
  <c r="H2170" i="4"/>
  <c r="I2170" i="4" s="1"/>
  <c r="H2171" i="4"/>
  <c r="H2172" i="4"/>
  <c r="I2172" i="4" s="1"/>
  <c r="J2172" i="4" s="1"/>
  <c r="H2173" i="4"/>
  <c r="I2173" i="4" s="1"/>
  <c r="J2173" i="4" s="1"/>
  <c r="H2174" i="4"/>
  <c r="H2175" i="4"/>
  <c r="H2176" i="4"/>
  <c r="I2176" i="4" s="1"/>
  <c r="J2176" i="4" s="1"/>
  <c r="H2177" i="4"/>
  <c r="I2177" i="4" s="1"/>
  <c r="J2177" i="4" s="1"/>
  <c r="H2178" i="4"/>
  <c r="I2178" i="4"/>
  <c r="J2178" i="4" s="1"/>
  <c r="H2179" i="4"/>
  <c r="I2179" i="4" s="1"/>
  <c r="H2180" i="4"/>
  <c r="I2180" i="4" s="1"/>
  <c r="J2180" i="4" s="1"/>
  <c r="H2181" i="4"/>
  <c r="I2181" i="4" s="1"/>
  <c r="H2182" i="4"/>
  <c r="H2183" i="4"/>
  <c r="I2183" i="4" s="1"/>
  <c r="H2184" i="4"/>
  <c r="H2185" i="4"/>
  <c r="H2186" i="4"/>
  <c r="I2186" i="4" s="1"/>
  <c r="J2186" i="4" s="1"/>
  <c r="H2187" i="4"/>
  <c r="I2187" i="4" s="1"/>
  <c r="H2188" i="4"/>
  <c r="H2189" i="4"/>
  <c r="I2189" i="4" s="1"/>
  <c r="J2189" i="4" s="1"/>
  <c r="H2190" i="4"/>
  <c r="H2191" i="4"/>
  <c r="H2192" i="4"/>
  <c r="I2192" i="4" s="1"/>
  <c r="H2193" i="4"/>
  <c r="I2193" i="4" s="1"/>
  <c r="H2194" i="4"/>
  <c r="I2194" i="4" s="1"/>
  <c r="J2194" i="4" s="1"/>
  <c r="H2195" i="4"/>
  <c r="I2195" i="4" s="1"/>
  <c r="H2196" i="4"/>
  <c r="I2196" i="4" s="1"/>
  <c r="H2197" i="4"/>
  <c r="I2197" i="4" s="1"/>
  <c r="J2197" i="4" s="1"/>
  <c r="H2198" i="4"/>
  <c r="H2199" i="4"/>
  <c r="I2199" i="4" s="1"/>
  <c r="J2199" i="4" s="1"/>
  <c r="H2200" i="4"/>
  <c r="H2201" i="4"/>
  <c r="I2201" i="4" s="1"/>
  <c r="J2201" i="4" s="1"/>
  <c r="H2202" i="4"/>
  <c r="I2202" i="4" s="1"/>
  <c r="H2203" i="4"/>
  <c r="I2203" i="4" s="1"/>
  <c r="H2204" i="4"/>
  <c r="I2204" i="4" s="1"/>
  <c r="J2204" i="4" s="1"/>
  <c r="H2205" i="4"/>
  <c r="H2206" i="4"/>
  <c r="H2207" i="4"/>
  <c r="I2207" i="4" s="1"/>
  <c r="H2208" i="4"/>
  <c r="H2209" i="4"/>
  <c r="I2209" i="4" s="1"/>
  <c r="J2209" i="4" s="1"/>
  <c r="H2210" i="4"/>
  <c r="H2211" i="4"/>
  <c r="I2211" i="4" s="1"/>
  <c r="H2212" i="4"/>
  <c r="I2212" i="4" s="1"/>
  <c r="J2212" i="4" s="1"/>
  <c r="H2213" i="4"/>
  <c r="I2213" i="4" s="1"/>
  <c r="J2213" i="4" s="1"/>
  <c r="H2214" i="4"/>
  <c r="I2214" i="4" s="1"/>
  <c r="H2215" i="4"/>
  <c r="I2215" i="4" s="1"/>
  <c r="J2215" i="4" s="1"/>
  <c r="H2216" i="4"/>
  <c r="I2216" i="4" s="1"/>
  <c r="H2217" i="4"/>
  <c r="I2217" i="4" s="1"/>
  <c r="J2217" i="4" s="1"/>
  <c r="H2218" i="4"/>
  <c r="I2218" i="4" s="1"/>
  <c r="J2218" i="4" s="1"/>
  <c r="H2219" i="4"/>
  <c r="I2219" i="4" s="1"/>
  <c r="H2220" i="4"/>
  <c r="I2220" i="4"/>
  <c r="H2221" i="4"/>
  <c r="I2221" i="4" s="1"/>
  <c r="J2221" i="4" s="1"/>
  <c r="H2222" i="4"/>
  <c r="I2222" i="4" s="1"/>
  <c r="H2223" i="4"/>
  <c r="I2223" i="4" s="1"/>
  <c r="H2224" i="4"/>
  <c r="I2224" i="4" s="1"/>
  <c r="J2224" i="4" s="1"/>
  <c r="H2225" i="4"/>
  <c r="I2225" i="4" s="1"/>
  <c r="J2225" i="4" s="1"/>
  <c r="H2226" i="4"/>
  <c r="H2227" i="4"/>
  <c r="I2227" i="4" s="1"/>
  <c r="H2228" i="4"/>
  <c r="I2228" i="4" s="1"/>
  <c r="J2228" i="4" s="1"/>
  <c r="H2229" i="4"/>
  <c r="H2230" i="4"/>
  <c r="I2230" i="4" s="1"/>
  <c r="H2231" i="4"/>
  <c r="I2231" i="4" s="1"/>
  <c r="J2231" i="4" s="1"/>
  <c r="H2232" i="4"/>
  <c r="H2233" i="4"/>
  <c r="I2233" i="4" s="1"/>
  <c r="J2233" i="4" s="1"/>
  <c r="H2234" i="4"/>
  <c r="I2234" i="4" s="1"/>
  <c r="J2234" i="4" s="1"/>
  <c r="H2235" i="4"/>
  <c r="I2235" i="4"/>
  <c r="H2236" i="4"/>
  <c r="I2236" i="4" s="1"/>
  <c r="H2237" i="4"/>
  <c r="H2238" i="4"/>
  <c r="I2238" i="4" s="1"/>
  <c r="H2239" i="4"/>
  <c r="I2239" i="4" s="1"/>
  <c r="H2240" i="4"/>
  <c r="I2240" i="4" s="1"/>
  <c r="J2240" i="4" s="1"/>
  <c r="H2241" i="4"/>
  <c r="H2242" i="4"/>
  <c r="I2242" i="4" s="1"/>
  <c r="J2242" i="4" s="1"/>
  <c r="H2243" i="4"/>
  <c r="I2243" i="4" s="1"/>
  <c r="H2244" i="4"/>
  <c r="I2244" i="4" s="1"/>
  <c r="H2245" i="4"/>
  <c r="I2245" i="4" s="1"/>
  <c r="J2245" i="4" s="1"/>
  <c r="H2246" i="4"/>
  <c r="I2246" i="4" s="1"/>
  <c r="H2247" i="4"/>
  <c r="I2247" i="4" s="1"/>
  <c r="J2247" i="4" s="1"/>
  <c r="H2248" i="4"/>
  <c r="I2248" i="4" s="1"/>
  <c r="J2248" i="4" s="1"/>
  <c r="H2249" i="4"/>
  <c r="I2249" i="4"/>
  <c r="J2249" i="4" s="1"/>
  <c r="H2250" i="4"/>
  <c r="I2250" i="4" s="1"/>
  <c r="J2250" i="4" s="1"/>
  <c r="H2251" i="4"/>
  <c r="I2251" i="4" s="1"/>
  <c r="H2252" i="4"/>
  <c r="I2252" i="4" s="1"/>
  <c r="H2253" i="4"/>
  <c r="I2253" i="4" s="1"/>
  <c r="J2253" i="4" s="1"/>
  <c r="H2254" i="4"/>
  <c r="H2255" i="4"/>
  <c r="I2255" i="4" s="1"/>
  <c r="H2256" i="4"/>
  <c r="I2256" i="4" s="1"/>
  <c r="J2256" i="4" s="1"/>
  <c r="H2257" i="4"/>
  <c r="I2257" i="4" s="1"/>
  <c r="J2257" i="4" s="1"/>
  <c r="H2258" i="4"/>
  <c r="H2259" i="4"/>
  <c r="H2260" i="4"/>
  <c r="H2261" i="4"/>
  <c r="H2262" i="4"/>
  <c r="H2263" i="4"/>
  <c r="I2263" i="4" s="1"/>
  <c r="J2263" i="4" s="1"/>
  <c r="H2264" i="4"/>
  <c r="H2265" i="4"/>
  <c r="H2266" i="4"/>
  <c r="H2267" i="4"/>
  <c r="H2268" i="4"/>
  <c r="I2268" i="4" s="1"/>
  <c r="H2269" i="4"/>
  <c r="I2269" i="4" s="1"/>
  <c r="H2270" i="4"/>
  <c r="I2270" i="4" s="1"/>
  <c r="J2270" i="4" s="1"/>
  <c r="H2271" i="4"/>
  <c r="H2272" i="4"/>
  <c r="H2273" i="4"/>
  <c r="H2274" i="4"/>
  <c r="I2274" i="4" s="1"/>
  <c r="H2275" i="4"/>
  <c r="I2275" i="4"/>
  <c r="J2275" i="4" s="1"/>
  <c r="H2276" i="4"/>
  <c r="I2276" i="4" s="1"/>
  <c r="H2277" i="4"/>
  <c r="I2277" i="4" s="1"/>
  <c r="H2278" i="4"/>
  <c r="I2278" i="4" s="1"/>
  <c r="J2278" i="4" s="1"/>
  <c r="H2279" i="4"/>
  <c r="I2279" i="4" s="1"/>
  <c r="J2279" i="4" s="1"/>
  <c r="H2280" i="4"/>
  <c r="H2281" i="4"/>
  <c r="H2282" i="4"/>
  <c r="I2282" i="4" s="1"/>
  <c r="J2282" i="4" s="1"/>
  <c r="H2283" i="4"/>
  <c r="I2283" i="4" s="1"/>
  <c r="J2283" i="4" s="1"/>
  <c r="H2284" i="4"/>
  <c r="I2284" i="4" s="1"/>
  <c r="H2285" i="4"/>
  <c r="I2285" i="4" s="1"/>
  <c r="H2286" i="4"/>
  <c r="I2286" i="4" s="1"/>
  <c r="J2286" i="4" s="1"/>
  <c r="H2287" i="4"/>
  <c r="I2287" i="4" s="1"/>
  <c r="J2287" i="4" s="1"/>
  <c r="H2288" i="4"/>
  <c r="H2289" i="4"/>
  <c r="H2290" i="4"/>
  <c r="I2290" i="4" s="1"/>
  <c r="H2291" i="4"/>
  <c r="I2291" i="4" s="1"/>
  <c r="H2292" i="4"/>
  <c r="I2292" i="4" s="1"/>
  <c r="H2293" i="4"/>
  <c r="I2293" i="4" s="1"/>
  <c r="H2294" i="4"/>
  <c r="I2294" i="4" s="1"/>
  <c r="J2294" i="4" s="1"/>
  <c r="H2295" i="4"/>
  <c r="I2295" i="4" s="1"/>
  <c r="J2295" i="4" s="1"/>
  <c r="H2296" i="4"/>
  <c r="H2297" i="4"/>
  <c r="H2298" i="4"/>
  <c r="H2299" i="4"/>
  <c r="I2299" i="4" s="1"/>
  <c r="J2299" i="4" s="1"/>
  <c r="H2300" i="4"/>
  <c r="I2300" i="4" s="1"/>
  <c r="H2301" i="4"/>
  <c r="I2301" i="4" s="1"/>
  <c r="H2302" i="4"/>
  <c r="I2302" i="4" s="1"/>
  <c r="J2302" i="4" s="1"/>
  <c r="H2303" i="4"/>
  <c r="I2303" i="4"/>
  <c r="H2304" i="4"/>
  <c r="H2305" i="4"/>
  <c r="H2306" i="4"/>
  <c r="I2306" i="4" s="1"/>
  <c r="H2307" i="4"/>
  <c r="I2307" i="4" s="1"/>
  <c r="J2307" i="4" s="1"/>
  <c r="H2308" i="4"/>
  <c r="I2308" i="4" s="1"/>
  <c r="J2308" i="4" s="1"/>
  <c r="H2309" i="4"/>
  <c r="I2309" i="4" s="1"/>
  <c r="H2310" i="4"/>
  <c r="I2310" i="4" s="1"/>
  <c r="J2310" i="4" s="1"/>
  <c r="H2311" i="4"/>
  <c r="I2311" i="4" s="1"/>
  <c r="J2311" i="4" s="1"/>
  <c r="H2312" i="4"/>
  <c r="H2313" i="4"/>
  <c r="H2314" i="4"/>
  <c r="I2314" i="4" s="1"/>
  <c r="J2314" i="4" s="1"/>
  <c r="H2315" i="4"/>
  <c r="I2315" i="4" s="1"/>
  <c r="H2316" i="4"/>
  <c r="H2317" i="4"/>
  <c r="I2317" i="4" s="1"/>
  <c r="H2318" i="4"/>
  <c r="I2318" i="4" s="1"/>
  <c r="J2318" i="4" s="1"/>
  <c r="H2319" i="4"/>
  <c r="I2319" i="4" s="1"/>
  <c r="J2319" i="4" s="1"/>
  <c r="H2320" i="4"/>
  <c r="H2321" i="4"/>
  <c r="H2322" i="4"/>
  <c r="H2323" i="4"/>
  <c r="I2323" i="4" s="1"/>
  <c r="J2323" i="4" s="1"/>
  <c r="H2324" i="4"/>
  <c r="I2324" i="4" s="1"/>
  <c r="H2325" i="4"/>
  <c r="I2325" i="4" s="1"/>
  <c r="H2326" i="4"/>
  <c r="I2326" i="4" s="1"/>
  <c r="J2326" i="4" s="1"/>
  <c r="H2327" i="4"/>
  <c r="I2327" i="4"/>
  <c r="J2327" i="4" s="1"/>
  <c r="H2328" i="4"/>
  <c r="H2329" i="4"/>
  <c r="H2330" i="4"/>
  <c r="H2331" i="4"/>
  <c r="I2331" i="4" s="1"/>
  <c r="H2332" i="4"/>
  <c r="I2332" i="4" s="1"/>
  <c r="J2332" i="4" s="1"/>
  <c r="H2333" i="4"/>
  <c r="I2333" i="4" s="1"/>
  <c r="H2334" i="4"/>
  <c r="I2334" i="4" s="1"/>
  <c r="J2334" i="4" s="1"/>
  <c r="H2335" i="4"/>
  <c r="I2335" i="4" s="1"/>
  <c r="H2336" i="4"/>
  <c r="H2337" i="4"/>
  <c r="H2338" i="4"/>
  <c r="I2338" i="4" s="1"/>
  <c r="H2339" i="4"/>
  <c r="H2340" i="4"/>
  <c r="H2341" i="4"/>
  <c r="I2341" i="4" s="1"/>
  <c r="H2342" i="4"/>
  <c r="I2342" i="4" s="1"/>
  <c r="J2342" i="4" s="1"/>
  <c r="H2343" i="4"/>
  <c r="I2343" i="4" s="1"/>
  <c r="J2343" i="4" s="1"/>
  <c r="H2344" i="4"/>
  <c r="H2345" i="4"/>
  <c r="H2346" i="4"/>
  <c r="I2346" i="4" s="1"/>
  <c r="J2346" i="4" s="1"/>
  <c r="H2347" i="4"/>
  <c r="I2347" i="4"/>
  <c r="J2347" i="4" s="1"/>
  <c r="H2348" i="4"/>
  <c r="I2348" i="4" s="1"/>
  <c r="H2349" i="4"/>
  <c r="I2349" i="4" s="1"/>
  <c r="H2350" i="4"/>
  <c r="I2350" i="4" s="1"/>
  <c r="J2350" i="4" s="1"/>
  <c r="H2351" i="4"/>
  <c r="I2351" i="4" s="1"/>
  <c r="J2351" i="4" s="1"/>
  <c r="H2352" i="4"/>
  <c r="H2353" i="4"/>
  <c r="H2354" i="4"/>
  <c r="I2354" i="4" s="1"/>
  <c r="H2355" i="4"/>
  <c r="I2355" i="4" s="1"/>
  <c r="H2356" i="4"/>
  <c r="I2356" i="4" s="1"/>
  <c r="J2356" i="4" s="1"/>
  <c r="H2357" i="4"/>
  <c r="I2357" i="4" s="1"/>
  <c r="H2358" i="4"/>
  <c r="I2358" i="4" s="1"/>
  <c r="J2358" i="4" s="1"/>
  <c r="H2359" i="4"/>
  <c r="I2359" i="4" s="1"/>
  <c r="J2359" i="4" s="1"/>
  <c r="H2360" i="4"/>
  <c r="H2361" i="4"/>
  <c r="H2362" i="4"/>
  <c r="H2363" i="4"/>
  <c r="I2363" i="4" s="1"/>
  <c r="H2364" i="4"/>
  <c r="I2364" i="4" s="1"/>
  <c r="J2364" i="4" s="1"/>
  <c r="H2365" i="4"/>
  <c r="I2365" i="4" s="1"/>
  <c r="H2366" i="4"/>
  <c r="I2366" i="4"/>
  <c r="J2366" i="4" s="1"/>
  <c r="H2367" i="4"/>
  <c r="I2367" i="4" s="1"/>
  <c r="J2367" i="4" s="1"/>
  <c r="H2368" i="4"/>
  <c r="H2369" i="4"/>
  <c r="H2370" i="4"/>
  <c r="I2370" i="4" s="1"/>
  <c r="H2371" i="4"/>
  <c r="I2371" i="4" s="1"/>
  <c r="H2372" i="4"/>
  <c r="I2372" i="4" s="1"/>
  <c r="H2373" i="4"/>
  <c r="I2373" i="4" s="1"/>
  <c r="H2374" i="4"/>
  <c r="I2374" i="4"/>
  <c r="J2374" i="4" s="1"/>
  <c r="H2375" i="4"/>
  <c r="I2375" i="4" s="1"/>
  <c r="J2375" i="4" s="1"/>
  <c r="H2376" i="4"/>
  <c r="H2377" i="4"/>
  <c r="H2378" i="4"/>
  <c r="I2378" i="4" s="1"/>
  <c r="J2378" i="4" s="1"/>
  <c r="H2379" i="4"/>
  <c r="H2380" i="4"/>
  <c r="I2380" i="4" s="1"/>
  <c r="J2380" i="4" s="1"/>
  <c r="H2381" i="4"/>
  <c r="I2381" i="4"/>
  <c r="H2382" i="4"/>
  <c r="I2382" i="4" s="1"/>
  <c r="J2382" i="4" s="1"/>
  <c r="H2383" i="4"/>
  <c r="I2383" i="4" s="1"/>
  <c r="J2383" i="4" s="1"/>
  <c r="H2384" i="4"/>
  <c r="H2385" i="4"/>
  <c r="H2386" i="4"/>
  <c r="I2386" i="4" s="1"/>
  <c r="J2386" i="4" s="1"/>
  <c r="H2387" i="4"/>
  <c r="H2388" i="4"/>
  <c r="I2388" i="4" s="1"/>
  <c r="J2388" i="4" s="1"/>
  <c r="H2389" i="4"/>
  <c r="H2390" i="4"/>
  <c r="I2390" i="4" s="1"/>
  <c r="J2390" i="4" s="1"/>
  <c r="H2391" i="4"/>
  <c r="I2391" i="4" s="1"/>
  <c r="J2391" i="4" s="1"/>
  <c r="H2392" i="4"/>
  <c r="H2393" i="4"/>
  <c r="H2394" i="4"/>
  <c r="H2395" i="4"/>
  <c r="I2395" i="4" s="1"/>
  <c r="J2395" i="4" s="1"/>
  <c r="H2396" i="4"/>
  <c r="H2397" i="4"/>
  <c r="I2397" i="4" s="1"/>
  <c r="H2398" i="4"/>
  <c r="I2398" i="4" s="1"/>
  <c r="J2398" i="4" s="1"/>
  <c r="H2399" i="4"/>
  <c r="H2400" i="4"/>
  <c r="H2401" i="4"/>
  <c r="H2402" i="4"/>
  <c r="I2402" i="4" s="1"/>
  <c r="H2403" i="4"/>
  <c r="I2403" i="4" s="1"/>
  <c r="J2403" i="4" s="1"/>
  <c r="H2404" i="4"/>
  <c r="I2404" i="4" s="1"/>
  <c r="H2405" i="4"/>
  <c r="I2405" i="4" s="1"/>
  <c r="H2406" i="4"/>
  <c r="I2406" i="4" s="1"/>
  <c r="J2406" i="4" s="1"/>
  <c r="H2407" i="4"/>
  <c r="I2407" i="4" s="1"/>
  <c r="J2407" i="4" s="1"/>
  <c r="H2408" i="4"/>
  <c r="H2409" i="4"/>
  <c r="H2410" i="4"/>
  <c r="I2410" i="4" s="1"/>
  <c r="J2410" i="4" s="1"/>
  <c r="H2411" i="4"/>
  <c r="H2412" i="4"/>
  <c r="H2413" i="4"/>
  <c r="I2413" i="4" s="1"/>
  <c r="H2414" i="4"/>
  <c r="I2414" i="4" s="1"/>
  <c r="J2414" i="4" s="1"/>
  <c r="H2415" i="4"/>
  <c r="I2415" i="4" s="1"/>
  <c r="J2415" i="4" s="1"/>
  <c r="H2416" i="4"/>
  <c r="H2417" i="4"/>
  <c r="H2418" i="4"/>
  <c r="I2418" i="4" s="1"/>
  <c r="J2418" i="4" s="1"/>
  <c r="H2419" i="4"/>
  <c r="I2419" i="4" s="1"/>
  <c r="J2419" i="4" s="1"/>
  <c r="H2420" i="4"/>
  <c r="I2420" i="4" s="1"/>
  <c r="H2421" i="4"/>
  <c r="I2421" i="4" s="1"/>
  <c r="H2422" i="4"/>
  <c r="I2422" i="4" s="1"/>
  <c r="J2422" i="4" s="1"/>
  <c r="H2423" i="4"/>
  <c r="I2423" i="4" s="1"/>
  <c r="J2423" i="4" s="1"/>
  <c r="H2424" i="4"/>
  <c r="H2425" i="4"/>
  <c r="H2426" i="4"/>
  <c r="H2427" i="4"/>
  <c r="I2427" i="4" s="1"/>
  <c r="J2427" i="4" s="1"/>
  <c r="H2428" i="4"/>
  <c r="H2429" i="4"/>
  <c r="I2429" i="4" s="1"/>
  <c r="H2430" i="4"/>
  <c r="I2430" i="4"/>
  <c r="J2430" i="4" s="1"/>
  <c r="H2431" i="4"/>
  <c r="I2431" i="4" s="1"/>
  <c r="H2432" i="4"/>
  <c r="H2433" i="4"/>
  <c r="H2434" i="4"/>
  <c r="I2434" i="4" s="1"/>
  <c r="H2435" i="4"/>
  <c r="I2435" i="4" s="1"/>
  <c r="H2436" i="4"/>
  <c r="H2437" i="4"/>
  <c r="I2437" i="4" s="1"/>
  <c r="H2438" i="4"/>
  <c r="I2438" i="4" s="1"/>
  <c r="J2438" i="4" s="1"/>
  <c r="H2439" i="4"/>
  <c r="I2439" i="4" s="1"/>
  <c r="J2439" i="4" s="1"/>
  <c r="H2440" i="4"/>
  <c r="H2441" i="4"/>
  <c r="H2442" i="4"/>
  <c r="I2442" i="4" s="1"/>
  <c r="J2442" i="4" s="1"/>
  <c r="H2443" i="4"/>
  <c r="I2443" i="4" s="1"/>
  <c r="J2443" i="4" s="1"/>
  <c r="H2444" i="4"/>
  <c r="H2445" i="4"/>
  <c r="I2445" i="4" s="1"/>
  <c r="H2446" i="4"/>
  <c r="I2446" i="4" s="1"/>
  <c r="J2446" i="4" s="1"/>
  <c r="H2447" i="4"/>
  <c r="I2447" i="4" s="1"/>
  <c r="H2448" i="4"/>
  <c r="H2449" i="4"/>
  <c r="H2450" i="4"/>
  <c r="H2451" i="4"/>
  <c r="I2451" i="4" s="1"/>
  <c r="J2451" i="4" s="1"/>
  <c r="H2452" i="4"/>
  <c r="I2452" i="4"/>
  <c r="H2453" i="4"/>
  <c r="I2453" i="4" s="1"/>
  <c r="H2454" i="4"/>
  <c r="I2454" i="4" s="1"/>
  <c r="J2454" i="4" s="1"/>
  <c r="H2455" i="4"/>
  <c r="I2455" i="4" s="1"/>
  <c r="J2455" i="4" s="1"/>
  <c r="H2456" i="4"/>
  <c r="H2457" i="4"/>
  <c r="H2458" i="4"/>
  <c r="I2458" i="4" s="1"/>
  <c r="J2458" i="4" s="1"/>
  <c r="H2459" i="4"/>
  <c r="I2459" i="4" s="1"/>
  <c r="H2460" i="4"/>
  <c r="I2460" i="4" s="1"/>
  <c r="J2460" i="4" s="1"/>
  <c r="H2461" i="4"/>
  <c r="I2461" i="4" s="1"/>
  <c r="H2462" i="4"/>
  <c r="I2462" i="4" s="1"/>
  <c r="J2462" i="4" s="1"/>
  <c r="H2463" i="4"/>
  <c r="I2463" i="4" s="1"/>
  <c r="J2463" i="4" s="1"/>
  <c r="H2464" i="4"/>
  <c r="H2465" i="4"/>
  <c r="H2466" i="4"/>
  <c r="I2466" i="4" s="1"/>
  <c r="H2467" i="4"/>
  <c r="I2467" i="4" s="1"/>
  <c r="J2467" i="4" s="1"/>
  <c r="H2468" i="4"/>
  <c r="I2468" i="4" s="1"/>
  <c r="J2468" i="4" s="1"/>
  <c r="H2469" i="4"/>
  <c r="I2469" i="4" s="1"/>
  <c r="H2470" i="4"/>
  <c r="I2470" i="4" s="1"/>
  <c r="J2470" i="4" s="1"/>
  <c r="H2471" i="4"/>
  <c r="I2471" i="4" s="1"/>
  <c r="J2471" i="4" s="1"/>
  <c r="H2472" i="4"/>
  <c r="H2473" i="4"/>
  <c r="H2474" i="4"/>
  <c r="H2475" i="4"/>
  <c r="I2475" i="4" s="1"/>
  <c r="J2475" i="4" s="1"/>
  <c r="H2476" i="4"/>
  <c r="I2476" i="4" s="1"/>
  <c r="H2477" i="4"/>
  <c r="H2478" i="4"/>
  <c r="I2478" i="4" s="1"/>
  <c r="J2478" i="4" s="1"/>
  <c r="H2479" i="4"/>
  <c r="I2479" i="4" s="1"/>
  <c r="J2479" i="4" s="1"/>
  <c r="H2480" i="4"/>
  <c r="H2481" i="4"/>
  <c r="H2482" i="4"/>
  <c r="I2482" i="4"/>
  <c r="H2483" i="4"/>
  <c r="I2483" i="4" s="1"/>
  <c r="J2483" i="4" s="1"/>
  <c r="H2484" i="4"/>
  <c r="I2484" i="4" s="1"/>
  <c r="H2485" i="4"/>
  <c r="I2485" i="4" s="1"/>
  <c r="H2486" i="4"/>
  <c r="I2486" i="4" s="1"/>
  <c r="J2486" i="4" s="1"/>
  <c r="H2487" i="4"/>
  <c r="H2488" i="4"/>
  <c r="H2489" i="4"/>
  <c r="H2490" i="4"/>
  <c r="I2490" i="4" s="1"/>
  <c r="J2490" i="4" s="1"/>
  <c r="H2491" i="4"/>
  <c r="H2492" i="4"/>
  <c r="I2492" i="4" s="1"/>
  <c r="H2493" i="4"/>
  <c r="I2493" i="4" s="1"/>
  <c r="H2494" i="4"/>
  <c r="I2494" i="4" s="1"/>
  <c r="J2494" i="4" s="1"/>
  <c r="H2495" i="4"/>
  <c r="I2495" i="4" s="1"/>
  <c r="H2496" i="4"/>
  <c r="H2497" i="4"/>
  <c r="H2498" i="4"/>
  <c r="I2498" i="4" s="1"/>
  <c r="J2498" i="4" s="1"/>
  <c r="H2499" i="4"/>
  <c r="I2499" i="4" s="1"/>
  <c r="H2500" i="4"/>
  <c r="I2500" i="4" s="1"/>
  <c r="H2501" i="4"/>
  <c r="I2501" i="4" s="1"/>
  <c r="H2502" i="4"/>
  <c r="I2502" i="4" s="1"/>
  <c r="J2502" i="4" s="1"/>
  <c r="H2503" i="4"/>
  <c r="I2503" i="4" s="1"/>
  <c r="J2503" i="4" s="1"/>
  <c r="H2504" i="4"/>
  <c r="H2505" i="4"/>
  <c r="H2506" i="4"/>
  <c r="I2506" i="4" s="1"/>
  <c r="J2506" i="4" s="1"/>
  <c r="H2507" i="4"/>
  <c r="I2507" i="4" s="1"/>
  <c r="J2507" i="4" s="1"/>
  <c r="H2508" i="4"/>
  <c r="H2509" i="4"/>
  <c r="I2509" i="4" s="1"/>
  <c r="H2510" i="4"/>
  <c r="I2510" i="4" s="1"/>
  <c r="J2510" i="4" s="1"/>
  <c r="H2511" i="4"/>
  <c r="I2511" i="4" s="1"/>
  <c r="J2511" i="4" s="1"/>
  <c r="H2512" i="4"/>
  <c r="H2513" i="4"/>
  <c r="H2514" i="4"/>
  <c r="I2514" i="4" s="1"/>
  <c r="H2515" i="4"/>
  <c r="I2515" i="4" s="1"/>
  <c r="J2515" i="4" s="1"/>
  <c r="H2516" i="4"/>
  <c r="I2516" i="4" s="1"/>
  <c r="H2517" i="4"/>
  <c r="I2517" i="4" s="1"/>
  <c r="H2518" i="4"/>
  <c r="I2518" i="4" s="1"/>
  <c r="J2518" i="4" s="1"/>
  <c r="H2519" i="4"/>
  <c r="I2519" i="4" s="1"/>
  <c r="J2519" i="4" s="1"/>
  <c r="H2520" i="4"/>
  <c r="H2521" i="4"/>
  <c r="H2522" i="4"/>
  <c r="I2522" i="4" s="1"/>
  <c r="J2522" i="4" s="1"/>
  <c r="H2523" i="4"/>
  <c r="I2523" i="4" s="1"/>
  <c r="H2524" i="4"/>
  <c r="I2524" i="4" s="1"/>
  <c r="H2525" i="4"/>
  <c r="I2525" i="4" s="1"/>
  <c r="H2526" i="4"/>
  <c r="I2526" i="4" s="1"/>
  <c r="J2526" i="4" s="1"/>
  <c r="H2527" i="4"/>
  <c r="I2527" i="4" s="1"/>
  <c r="H2528" i="4"/>
  <c r="H2529" i="4"/>
  <c r="H2530" i="4"/>
  <c r="I2530" i="4" s="1"/>
  <c r="H2531" i="4"/>
  <c r="I2531" i="4" s="1"/>
  <c r="J2531" i="4" s="1"/>
  <c r="H2532" i="4"/>
  <c r="I2532" i="4" s="1"/>
  <c r="J2532" i="4" s="1"/>
  <c r="H2533" i="4"/>
  <c r="H2534" i="4"/>
  <c r="I2534" i="4" s="1"/>
  <c r="J2534" i="4" s="1"/>
  <c r="H2535" i="4"/>
  <c r="I2535" i="4" s="1"/>
  <c r="J2535" i="4" s="1"/>
  <c r="H2536" i="4"/>
  <c r="H2537" i="4"/>
  <c r="H2538" i="4"/>
  <c r="H2539" i="4"/>
  <c r="I2539" i="4" s="1"/>
  <c r="H2540" i="4"/>
  <c r="I2540" i="4" s="1"/>
  <c r="J2540" i="4" s="1"/>
  <c r="H2541" i="4"/>
  <c r="H2542" i="4"/>
  <c r="I2542" i="4" s="1"/>
  <c r="J2542" i="4" s="1"/>
  <c r="H2543" i="4"/>
  <c r="I2543" i="4" s="1"/>
  <c r="H2544" i="4"/>
  <c r="H2545" i="4"/>
  <c r="H2546" i="4"/>
  <c r="I2546" i="4" s="1"/>
  <c r="H2547" i="4"/>
  <c r="I2547" i="4" s="1"/>
  <c r="J2547" i="4" s="1"/>
  <c r="H2548" i="4"/>
  <c r="I2548" i="4" s="1"/>
  <c r="H2549" i="4"/>
  <c r="I2549" i="4"/>
  <c r="H2550" i="4"/>
  <c r="I2550" i="4" s="1"/>
  <c r="J2550" i="4" s="1"/>
  <c r="H2551" i="4"/>
  <c r="H2552" i="4"/>
  <c r="H2553" i="4"/>
  <c r="H2554" i="4"/>
  <c r="I2554" i="4" s="1"/>
  <c r="J2554" i="4" s="1"/>
  <c r="H2555" i="4"/>
  <c r="I2555" i="4" s="1"/>
  <c r="H2556" i="4"/>
  <c r="I2556" i="4" s="1"/>
  <c r="J2556" i="4" s="1"/>
  <c r="H2557" i="4"/>
  <c r="I2557" i="4" s="1"/>
  <c r="H2558" i="4"/>
  <c r="I2558" i="4" s="1"/>
  <c r="J2558" i="4" s="1"/>
  <c r="H2559" i="4"/>
  <c r="I2559" i="4" s="1"/>
  <c r="J2559" i="4" s="1"/>
  <c r="H2560" i="4"/>
  <c r="H2561" i="4"/>
  <c r="H2562" i="4"/>
  <c r="I2562" i="4" s="1"/>
  <c r="J2562" i="4" s="1"/>
  <c r="H2563" i="4"/>
  <c r="H2564" i="4"/>
  <c r="I2564" i="4" s="1"/>
  <c r="J2564" i="4" s="1"/>
  <c r="H2565" i="4"/>
  <c r="I2565" i="4" s="1"/>
  <c r="H2566" i="4"/>
  <c r="I2566" i="4" s="1"/>
  <c r="J2566" i="4" s="1"/>
  <c r="H2567" i="4"/>
  <c r="I2567" i="4" s="1"/>
  <c r="J2567" i="4" s="1"/>
  <c r="H2568" i="4"/>
  <c r="H2569" i="4"/>
  <c r="H2570" i="4"/>
  <c r="I2570" i="4" s="1"/>
  <c r="J2570" i="4" s="1"/>
  <c r="H2571" i="4"/>
  <c r="H2572" i="4"/>
  <c r="I2572" i="4" s="1"/>
  <c r="J2572" i="4" s="1"/>
  <c r="H2573" i="4"/>
  <c r="I2573" i="4" s="1"/>
  <c r="H2574" i="4"/>
  <c r="I2574" i="4" s="1"/>
  <c r="J2574" i="4" s="1"/>
  <c r="H2575" i="4"/>
  <c r="H2576" i="4"/>
  <c r="H2577" i="4"/>
  <c r="H2578" i="4"/>
  <c r="H2579" i="4"/>
  <c r="I2579" i="4" s="1"/>
  <c r="J2579" i="4" s="1"/>
  <c r="H2580" i="4"/>
  <c r="I2580" i="4" s="1"/>
  <c r="J2580" i="4" s="1"/>
  <c r="H2581" i="4"/>
  <c r="I2581" i="4" s="1"/>
  <c r="H2582" i="4"/>
  <c r="I2582" i="4" s="1"/>
  <c r="J2582" i="4" s="1"/>
  <c r="H2583" i="4"/>
  <c r="I2583" i="4" s="1"/>
  <c r="J2583" i="4" s="1"/>
  <c r="H2584" i="4"/>
  <c r="H2585" i="4"/>
  <c r="H2586" i="4"/>
  <c r="I2586" i="4" s="1"/>
  <c r="J2586" i="4" s="1"/>
  <c r="H2587" i="4"/>
  <c r="H2588" i="4"/>
  <c r="H2589" i="4"/>
  <c r="I2589" i="4" s="1"/>
  <c r="H2590" i="4"/>
  <c r="I2590" i="4" s="1"/>
  <c r="J2590" i="4" s="1"/>
  <c r="H2591" i="4"/>
  <c r="I2591" i="4" s="1"/>
  <c r="H2592" i="4"/>
  <c r="H2593" i="4"/>
  <c r="H2594" i="4"/>
  <c r="H2595" i="4"/>
  <c r="I2595" i="4" s="1"/>
  <c r="J2595" i="4" s="1"/>
  <c r="H2596" i="4"/>
  <c r="I2596" i="4" s="1"/>
  <c r="J2596" i="4" s="1"/>
  <c r="H2597" i="4"/>
  <c r="I2597" i="4" s="1"/>
  <c r="H2598" i="4"/>
  <c r="I2598" i="4" s="1"/>
  <c r="J2598" i="4" s="1"/>
  <c r="H2599" i="4"/>
  <c r="I2599" i="4" s="1"/>
  <c r="J2599" i="4" s="1"/>
  <c r="H2600" i="4"/>
  <c r="H2601" i="4"/>
  <c r="H2602" i="4"/>
  <c r="H2603" i="4"/>
  <c r="H2604" i="4"/>
  <c r="I2604" i="4"/>
  <c r="J2604" i="4" s="1"/>
  <c r="H2605" i="4"/>
  <c r="H2606" i="4"/>
  <c r="I2606" i="4" s="1"/>
  <c r="J2606" i="4" s="1"/>
  <c r="H2607" i="4"/>
  <c r="I2607" i="4" s="1"/>
  <c r="H2608" i="4"/>
  <c r="H2609" i="4"/>
  <c r="H2610" i="4"/>
  <c r="H2611" i="4"/>
  <c r="I2611" i="4" s="1"/>
  <c r="J2611" i="4" s="1"/>
  <c r="H2612" i="4"/>
  <c r="I2612" i="4" s="1"/>
  <c r="H2613" i="4"/>
  <c r="I2613" i="4" s="1"/>
  <c r="H2614" i="4"/>
  <c r="I2614" i="4" s="1"/>
  <c r="J2614" i="4" s="1"/>
  <c r="H2615" i="4"/>
  <c r="I2615" i="4" s="1"/>
  <c r="H2616" i="4"/>
  <c r="H2617" i="4"/>
  <c r="H2618" i="4"/>
  <c r="I2618" i="4" s="1"/>
  <c r="J2618" i="4" s="1"/>
  <c r="H2619" i="4"/>
  <c r="I2619" i="4" s="1"/>
  <c r="H2620" i="4"/>
  <c r="I2620" i="4" s="1"/>
  <c r="H2621" i="4"/>
  <c r="I2621" i="4" s="1"/>
  <c r="H2622" i="4"/>
  <c r="I2622" i="4" s="1"/>
  <c r="J2622" i="4" s="1"/>
  <c r="H2623" i="4"/>
  <c r="I2623" i="4" s="1"/>
  <c r="J2623" i="4" s="1"/>
  <c r="H2624" i="4"/>
  <c r="H2625" i="4"/>
  <c r="H2626" i="4"/>
  <c r="I2626" i="4" s="1"/>
  <c r="J2626" i="4" s="1"/>
  <c r="H2627" i="4"/>
  <c r="I2627" i="4" s="1"/>
  <c r="H2628" i="4"/>
  <c r="I2628" i="4" s="1"/>
  <c r="H2629" i="4"/>
  <c r="I2629" i="4" s="1"/>
  <c r="H2630" i="4"/>
  <c r="I2630" i="4" s="1"/>
  <c r="J2630" i="4" s="1"/>
  <c r="H2631" i="4"/>
  <c r="I2631" i="4" s="1"/>
  <c r="H2632" i="4"/>
  <c r="H2633" i="4"/>
  <c r="H2634" i="4"/>
  <c r="H2635" i="4"/>
  <c r="I2635" i="4" s="1"/>
  <c r="J2635" i="4" s="1"/>
  <c r="H2636" i="4"/>
  <c r="I2636" i="4" s="1"/>
  <c r="J2636" i="4" s="1"/>
  <c r="H2637" i="4"/>
  <c r="I2637" i="4" s="1"/>
  <c r="H2638" i="4"/>
  <c r="I2638" i="4" s="1"/>
  <c r="J2638" i="4" s="1"/>
  <c r="H2639" i="4"/>
  <c r="I2639" i="4" s="1"/>
  <c r="H2640" i="4"/>
  <c r="H2641" i="4"/>
  <c r="H2642" i="4"/>
  <c r="I2642" i="4" s="1"/>
  <c r="H2643" i="4"/>
  <c r="I2643" i="4" s="1"/>
  <c r="J2643" i="4" s="1"/>
  <c r="H2644" i="4"/>
  <c r="I2644" i="4" s="1"/>
  <c r="J2644" i="4" s="1"/>
  <c r="H2645" i="4"/>
  <c r="H2646" i="4"/>
  <c r="I2646" i="4" s="1"/>
  <c r="J2646" i="4" s="1"/>
  <c r="H2647" i="4"/>
  <c r="I2647" i="4" s="1"/>
  <c r="J2647" i="4" s="1"/>
  <c r="H2648" i="4"/>
  <c r="H2649" i="4"/>
  <c r="H2650" i="4"/>
  <c r="H2651" i="4"/>
  <c r="I2651" i="4" s="1"/>
  <c r="J2651" i="4" s="1"/>
  <c r="H2652" i="4"/>
  <c r="I2652" i="4" s="1"/>
  <c r="J2652" i="4" s="1"/>
  <c r="H2653" i="4"/>
  <c r="I2653" i="4" s="1"/>
  <c r="H2654" i="4"/>
  <c r="I2654" i="4" s="1"/>
  <c r="J2654" i="4" s="1"/>
  <c r="H2655" i="4"/>
  <c r="I2655" i="4" s="1"/>
  <c r="J2655" i="4" s="1"/>
  <c r="H2656" i="4"/>
  <c r="H2657" i="4"/>
  <c r="I2657" i="4" s="1"/>
  <c r="H2658" i="4"/>
  <c r="I2658" i="4" s="1"/>
  <c r="J2658" i="4" s="1"/>
  <c r="H2659" i="4"/>
  <c r="H2660" i="4"/>
  <c r="I2660" i="4" s="1"/>
  <c r="J2660" i="4" s="1"/>
  <c r="H2661" i="4"/>
  <c r="I2661" i="4" s="1"/>
  <c r="H2662" i="4"/>
  <c r="I2662" i="4" s="1"/>
  <c r="J2662" i="4" s="1"/>
  <c r="H2663" i="4"/>
  <c r="I2663" i="4" s="1"/>
  <c r="H2664" i="4"/>
  <c r="H2665" i="4"/>
  <c r="I2665" i="4" s="1"/>
  <c r="H2666" i="4"/>
  <c r="I2666" i="4" s="1"/>
  <c r="H2667" i="4"/>
  <c r="I2667" i="4" s="1"/>
  <c r="J2667" i="4" s="1"/>
  <c r="H2668" i="4"/>
  <c r="I2668" i="4" s="1"/>
  <c r="J2668" i="4" s="1"/>
  <c r="H2669" i="4"/>
  <c r="I2669" i="4" s="1"/>
  <c r="H2670" i="4"/>
  <c r="I2670" i="4" s="1"/>
  <c r="J2670" i="4" s="1"/>
  <c r="H2671" i="4"/>
  <c r="I2671" i="4" s="1"/>
  <c r="H2672" i="4"/>
  <c r="H2673" i="4"/>
  <c r="I2673" i="4" s="1"/>
  <c r="H2674" i="4"/>
  <c r="H2675" i="4"/>
  <c r="I2675" i="4" s="1"/>
  <c r="J2675" i="4" s="1"/>
  <c r="H2676" i="4"/>
  <c r="H2677" i="4"/>
  <c r="I2677" i="4" s="1"/>
  <c r="H2678" i="4"/>
  <c r="I2678" i="4" s="1"/>
  <c r="J2678" i="4" s="1"/>
  <c r="H2679" i="4"/>
  <c r="I2679" i="4" s="1"/>
  <c r="J2679" i="4" s="1"/>
  <c r="H2680" i="4"/>
  <c r="H2681" i="4"/>
  <c r="I2681" i="4" s="1"/>
  <c r="H2682" i="4"/>
  <c r="I2682" i="4" s="1"/>
  <c r="H2683" i="4"/>
  <c r="I2683" i="4" s="1"/>
  <c r="J2683" i="4" s="1"/>
  <c r="H2684" i="4"/>
  <c r="I2684" i="4" s="1"/>
  <c r="H2685" i="4"/>
  <c r="I2685" i="4" s="1"/>
  <c r="H2686" i="4"/>
  <c r="I2686" i="4" s="1"/>
  <c r="J2686" i="4" s="1"/>
  <c r="H2687" i="4"/>
  <c r="I2687" i="4" s="1"/>
  <c r="J2687" i="4" s="1"/>
  <c r="H2688" i="4"/>
  <c r="H2689" i="4"/>
  <c r="I2689" i="4" s="1"/>
  <c r="H2690" i="4"/>
  <c r="I2690" i="4" s="1"/>
  <c r="J2690" i="4" s="1"/>
  <c r="H2691" i="4"/>
  <c r="I2691" i="4" s="1"/>
  <c r="H2692" i="4"/>
  <c r="H2693" i="4"/>
  <c r="I2693" i="4" s="1"/>
  <c r="H2694" i="4"/>
  <c r="I2694" i="4" s="1"/>
  <c r="J2694" i="4" s="1"/>
  <c r="H2695" i="4"/>
  <c r="I2695" i="4" s="1"/>
  <c r="H2696" i="4"/>
  <c r="H2697" i="4"/>
  <c r="I2697" i="4" s="1"/>
  <c r="H2698" i="4"/>
  <c r="I2698" i="4" s="1"/>
  <c r="J2698" i="4" s="1"/>
  <c r="H2699" i="4"/>
  <c r="I2699" i="4" s="1"/>
  <c r="J2699" i="4" s="1"/>
  <c r="H2700" i="4"/>
  <c r="H2701" i="4"/>
  <c r="I2701" i="4" s="1"/>
  <c r="H2702" i="4"/>
  <c r="I2702" i="4" s="1"/>
  <c r="J2702" i="4" s="1"/>
  <c r="H2703" i="4"/>
  <c r="I2703" i="4" s="1"/>
  <c r="H2704" i="4"/>
  <c r="H2705" i="4"/>
  <c r="I2705" i="4" s="1"/>
  <c r="H2706" i="4"/>
  <c r="I2706" i="4" s="1"/>
  <c r="H2707" i="4"/>
  <c r="I2707" i="4" s="1"/>
  <c r="J2707" i="4" s="1"/>
  <c r="H2708" i="4"/>
  <c r="H2709" i="4"/>
  <c r="I2709" i="4" s="1"/>
  <c r="H2710" i="4"/>
  <c r="I2710" i="4" s="1"/>
  <c r="J2710" i="4" s="1"/>
  <c r="H2711" i="4"/>
  <c r="I2711" i="4" s="1"/>
  <c r="J2711" i="4" s="1"/>
  <c r="H2712" i="4"/>
  <c r="H2713" i="4"/>
  <c r="I2713" i="4" s="1"/>
  <c r="H2714" i="4"/>
  <c r="H2715" i="4"/>
  <c r="I2715" i="4" s="1"/>
  <c r="J2715" i="4" s="1"/>
  <c r="H2716" i="4"/>
  <c r="I2716" i="4" s="1"/>
  <c r="H2717" i="4"/>
  <c r="I2717" i="4" s="1"/>
  <c r="H2718" i="4"/>
  <c r="I2718" i="4" s="1"/>
  <c r="J2718" i="4" s="1"/>
  <c r="H2719" i="4"/>
  <c r="I2719" i="4" s="1"/>
  <c r="H2720" i="4"/>
  <c r="H2721" i="4"/>
  <c r="H2722" i="4"/>
  <c r="I2722" i="4" s="1"/>
  <c r="J2722" i="4" s="1"/>
  <c r="H2723" i="4"/>
  <c r="I2723" i="4" s="1"/>
  <c r="H2724" i="4"/>
  <c r="I2724" i="4" s="1"/>
  <c r="J2724" i="4" s="1"/>
  <c r="H2725" i="4"/>
  <c r="I2725" i="4" s="1"/>
  <c r="H2726" i="4"/>
  <c r="I2726" i="4" s="1"/>
  <c r="J2726" i="4" s="1"/>
  <c r="H2727" i="4"/>
  <c r="I2727" i="4" s="1"/>
  <c r="H2728" i="4"/>
  <c r="H2729" i="4"/>
  <c r="H2730" i="4"/>
  <c r="H2731" i="4"/>
  <c r="I2731" i="4" s="1"/>
  <c r="J2731" i="4" s="1"/>
  <c r="H2732" i="4"/>
  <c r="I2732" i="4" s="1"/>
  <c r="J2732" i="4" s="1"/>
  <c r="H2733" i="4"/>
  <c r="I2733" i="4" s="1"/>
  <c r="H2734" i="4"/>
  <c r="I2734" i="4" s="1"/>
  <c r="J2734" i="4" s="1"/>
  <c r="H2735" i="4"/>
  <c r="I2735" i="4" s="1"/>
  <c r="H2736" i="4"/>
  <c r="H2737" i="4"/>
  <c r="H2738" i="4"/>
  <c r="I2738" i="4" s="1"/>
  <c r="H2739" i="4"/>
  <c r="I2739" i="4" s="1"/>
  <c r="J2739" i="4" s="1"/>
  <c r="H2740" i="4"/>
  <c r="I2740" i="4" s="1"/>
  <c r="H2741" i="4"/>
  <c r="I2741" i="4" s="1"/>
  <c r="H2742" i="4"/>
  <c r="I2742" i="4" s="1"/>
  <c r="J2742" i="4" s="1"/>
  <c r="H2743" i="4"/>
  <c r="I2743" i="4" s="1"/>
  <c r="J2743" i="4" s="1"/>
  <c r="H2744" i="4"/>
  <c r="H2745" i="4"/>
  <c r="H2746" i="4"/>
  <c r="I2746" i="4" s="1"/>
  <c r="H2747" i="4"/>
  <c r="I2747" i="4" s="1"/>
  <c r="J2747" i="4" s="1"/>
  <c r="H2748" i="4"/>
  <c r="I2748" i="4" s="1"/>
  <c r="H2749" i="4"/>
  <c r="I2749" i="4" s="1"/>
  <c r="H2750" i="4"/>
  <c r="I2750" i="4" s="1"/>
  <c r="J2750" i="4" s="1"/>
  <c r="H2751" i="4"/>
  <c r="H2752" i="4"/>
  <c r="H2753" i="4"/>
  <c r="I2753" i="4" s="1"/>
  <c r="J2753" i="4" s="1"/>
  <c r="H2754" i="4"/>
  <c r="I2754" i="4" s="1"/>
  <c r="J2754" i="4" s="1"/>
  <c r="H2755" i="4"/>
  <c r="H2756" i="4"/>
  <c r="I2756" i="4" s="1"/>
  <c r="H2757" i="4"/>
  <c r="I2757" i="4" s="1"/>
  <c r="H2758" i="4"/>
  <c r="I2758" i="4" s="1"/>
  <c r="J2758" i="4" s="1"/>
  <c r="H2759" i="4"/>
  <c r="H2760" i="4"/>
  <c r="H2761" i="4"/>
  <c r="I2761" i="4" s="1"/>
  <c r="H2762" i="4"/>
  <c r="H2763" i="4"/>
  <c r="I2763" i="4" s="1"/>
  <c r="J2763" i="4" s="1"/>
  <c r="H2764" i="4"/>
  <c r="H2765" i="4"/>
  <c r="I2765" i="4" s="1"/>
  <c r="H2766" i="4"/>
  <c r="I2766" i="4" s="1"/>
  <c r="J2766" i="4" s="1"/>
  <c r="H2767" i="4"/>
  <c r="H2768" i="4"/>
  <c r="H2769" i="4"/>
  <c r="I2769" i="4" s="1"/>
  <c r="H2770" i="4"/>
  <c r="I2770" i="4" s="1"/>
  <c r="H2771" i="4"/>
  <c r="I2771" i="4" s="1"/>
  <c r="J2771" i="4" s="1"/>
  <c r="H2772" i="4"/>
  <c r="I2772" i="4" s="1"/>
  <c r="H2773" i="4"/>
  <c r="I2773" i="4" s="1"/>
  <c r="H2774" i="4"/>
  <c r="I2774" i="4" s="1"/>
  <c r="J2774" i="4" s="1"/>
  <c r="H2775" i="4"/>
  <c r="I2775" i="4" s="1"/>
  <c r="J2775" i="4" s="1"/>
  <c r="H2776" i="4"/>
  <c r="H2777" i="4"/>
  <c r="I2777" i="4" s="1"/>
  <c r="H2778" i="4"/>
  <c r="I2778" i="4" s="1"/>
  <c r="J2778" i="4" s="1"/>
  <c r="H2779" i="4"/>
  <c r="I2779" i="4" s="1"/>
  <c r="H2780" i="4"/>
  <c r="I2780" i="4" s="1"/>
  <c r="H2781" i="4"/>
  <c r="I2781" i="4" s="1"/>
  <c r="H2782" i="4"/>
  <c r="H2783" i="4"/>
  <c r="I2783" i="4" s="1"/>
  <c r="H2784" i="4"/>
  <c r="H2785" i="4"/>
  <c r="I2785" i="4" s="1"/>
  <c r="J2785" i="4" s="1"/>
  <c r="H2786" i="4"/>
  <c r="I2786" i="4" s="1"/>
  <c r="H2787" i="4"/>
  <c r="I2787" i="4" s="1"/>
  <c r="H2788" i="4"/>
  <c r="I2788" i="4" s="1"/>
  <c r="J2788" i="4" s="1"/>
  <c r="H2789" i="4"/>
  <c r="I2789" i="4" s="1"/>
  <c r="H2790" i="4"/>
  <c r="H2791" i="4"/>
  <c r="I2791" i="4" s="1"/>
  <c r="J2791" i="4" s="1"/>
  <c r="H2792" i="4"/>
  <c r="I2792" i="4" s="1"/>
  <c r="H2793" i="4"/>
  <c r="H2794" i="4"/>
  <c r="I2794" i="4" s="1"/>
  <c r="J2794" i="4" s="1"/>
  <c r="H2795" i="4"/>
  <c r="H2796" i="4"/>
  <c r="H2797" i="4"/>
  <c r="I2797" i="4" s="1"/>
  <c r="J2797" i="4" s="1"/>
  <c r="H2798" i="4"/>
  <c r="H2799" i="4"/>
  <c r="I2799" i="4" s="1"/>
  <c r="H2800" i="4"/>
  <c r="I2800" i="4" s="1"/>
  <c r="H2801" i="4"/>
  <c r="I2801" i="4" s="1"/>
  <c r="J2801" i="4" s="1"/>
  <c r="H2802" i="4"/>
  <c r="H2803" i="4"/>
  <c r="I2803" i="4" s="1"/>
  <c r="H2804" i="4"/>
  <c r="I2804" i="4" s="1"/>
  <c r="H2805" i="4"/>
  <c r="I2805" i="4" s="1"/>
  <c r="H2806" i="4"/>
  <c r="H2807" i="4"/>
  <c r="I2807" i="4" s="1"/>
  <c r="H2808" i="4"/>
  <c r="I2808" i="4" s="1"/>
  <c r="H2809" i="4"/>
  <c r="I2809" i="4" s="1"/>
  <c r="J2809" i="4" s="1"/>
  <c r="H2810" i="4"/>
  <c r="I2810" i="4" s="1"/>
  <c r="H2811" i="4"/>
  <c r="I2811" i="4" s="1"/>
  <c r="H2812" i="4"/>
  <c r="I2812" i="4" s="1"/>
  <c r="J2812" i="4" s="1"/>
  <c r="H2813" i="4"/>
  <c r="I2813" i="4" s="1"/>
  <c r="H2814" i="4"/>
  <c r="I2814" i="4" s="1"/>
  <c r="J2814" i="4" s="1"/>
  <c r="H2815" i="4"/>
  <c r="H2816" i="4"/>
  <c r="H2817" i="4"/>
  <c r="I2817" i="4" s="1"/>
  <c r="H2818" i="4"/>
  <c r="I2818" i="4" s="1"/>
  <c r="J2818" i="4" s="1"/>
  <c r="H2819" i="4"/>
  <c r="H2820" i="4"/>
  <c r="I2820" i="4" s="1"/>
  <c r="H2821" i="4"/>
  <c r="I2821" i="4" s="1"/>
  <c r="J2821" i="4" s="1"/>
  <c r="H2822" i="4"/>
  <c r="I2822" i="4" s="1"/>
  <c r="J2822" i="4" s="1"/>
  <c r="H2823" i="4"/>
  <c r="I2823" i="4" s="1"/>
  <c r="J2823" i="4" s="1"/>
  <c r="H2824" i="4"/>
  <c r="I2824" i="4" s="1"/>
  <c r="H2825" i="4"/>
  <c r="H2826" i="4"/>
  <c r="I2826" i="4" s="1"/>
  <c r="J2826" i="4" s="1"/>
  <c r="H2827" i="4"/>
  <c r="H2828" i="4"/>
  <c r="H2829" i="4"/>
  <c r="I2829" i="4" s="1"/>
  <c r="J2829" i="4" s="1"/>
  <c r="H2830" i="4"/>
  <c r="I2830" i="4" s="1"/>
  <c r="J2830" i="4" s="1"/>
  <c r="H2831" i="4"/>
  <c r="I2831" i="4" s="1"/>
  <c r="H2832" i="4"/>
  <c r="I2832" i="4" s="1"/>
  <c r="H2833" i="4"/>
  <c r="H2834" i="4"/>
  <c r="I2834" i="4" s="1"/>
  <c r="H2835" i="4"/>
  <c r="I2835" i="4" s="1"/>
  <c r="J2835" i="4" s="1"/>
  <c r="H2836" i="4"/>
  <c r="I2836" i="4" s="1"/>
  <c r="H2837" i="4"/>
  <c r="I2837" i="4" s="1"/>
  <c r="H2838" i="4"/>
  <c r="I2838" i="4" s="1"/>
  <c r="J2838" i="4" s="1"/>
  <c r="H2839" i="4"/>
  <c r="H2840" i="4"/>
  <c r="I2840" i="4" s="1"/>
  <c r="J2840" i="4" s="1"/>
  <c r="H2841" i="4"/>
  <c r="I2841" i="4"/>
  <c r="J2841" i="4" s="1"/>
  <c r="H2842" i="4"/>
  <c r="I2842" i="4" s="1"/>
  <c r="H2843" i="4"/>
  <c r="I2843" i="4" s="1"/>
  <c r="J2843" i="4" s="1"/>
  <c r="H2844" i="4"/>
  <c r="I2844" i="4" s="1"/>
  <c r="H2845" i="4"/>
  <c r="I2845" i="4" s="1"/>
  <c r="H2846" i="4"/>
  <c r="I2846" i="4"/>
  <c r="H2847" i="4"/>
  <c r="H2848" i="4"/>
  <c r="I2848" i="4" s="1"/>
  <c r="J2848" i="4" s="1"/>
  <c r="H2849" i="4"/>
  <c r="I2849" i="4" s="1"/>
  <c r="J2849" i="4" s="1"/>
  <c r="H2850" i="4"/>
  <c r="I2850" i="4" s="1"/>
  <c r="H2851" i="4"/>
  <c r="I2851" i="4" s="1"/>
  <c r="J2851" i="4" s="1"/>
  <c r="H2852" i="4"/>
  <c r="I2852" i="4" s="1"/>
  <c r="H2853" i="4"/>
  <c r="I2853" i="4" s="1"/>
  <c r="H2854" i="4"/>
  <c r="I2854" i="4" s="1"/>
  <c r="H2855" i="4"/>
  <c r="H2856" i="4"/>
  <c r="I2856" i="4" s="1"/>
  <c r="J2856" i="4" s="1"/>
  <c r="H2857" i="4"/>
  <c r="I2857" i="4" s="1"/>
  <c r="J2857" i="4" s="1"/>
  <c r="H2858" i="4"/>
  <c r="I2858" i="4" s="1"/>
  <c r="H2859" i="4"/>
  <c r="I2859" i="4" s="1"/>
  <c r="J2859" i="4" s="1"/>
  <c r="H2860" i="4"/>
  <c r="H2861" i="4"/>
  <c r="I2861" i="4" s="1"/>
  <c r="H2862" i="4"/>
  <c r="I2862" i="4"/>
  <c r="J2862" i="4" s="1"/>
  <c r="H2863" i="4"/>
  <c r="H2864" i="4"/>
  <c r="I2864" i="4" s="1"/>
  <c r="J2864" i="4" s="1"/>
  <c r="H2865" i="4"/>
  <c r="I2865" i="4" s="1"/>
  <c r="J2865" i="4" s="1"/>
  <c r="H2866" i="4"/>
  <c r="I2866" i="4" s="1"/>
  <c r="H2867" i="4"/>
  <c r="I2867" i="4" s="1"/>
  <c r="J2867" i="4" s="1"/>
  <c r="H2868" i="4"/>
  <c r="I2868" i="4" s="1"/>
  <c r="H2869" i="4"/>
  <c r="I2869" i="4" s="1"/>
  <c r="H2870" i="4"/>
  <c r="H2871" i="4"/>
  <c r="H2872" i="4"/>
  <c r="I2872" i="4" s="1"/>
  <c r="J2872" i="4" s="1"/>
  <c r="H2873" i="4"/>
  <c r="I2873" i="4" s="1"/>
  <c r="J2873" i="4" s="1"/>
  <c r="H2874" i="4"/>
  <c r="H2875" i="4"/>
  <c r="I2875" i="4" s="1"/>
  <c r="J2875" i="4" s="1"/>
  <c r="H2876" i="4"/>
  <c r="I2876" i="4" s="1"/>
  <c r="H2877" i="4"/>
  <c r="I2877" i="4" s="1"/>
  <c r="H2878" i="4"/>
  <c r="I2878" i="4" s="1"/>
  <c r="J2878" i="4" s="1"/>
  <c r="H2879" i="4"/>
  <c r="H2880" i="4"/>
  <c r="I2880" i="4" s="1"/>
  <c r="J2880" i="4" s="1"/>
  <c r="H2881" i="4"/>
  <c r="I2881" i="4" s="1"/>
  <c r="J2881" i="4" s="1"/>
  <c r="H2882" i="4"/>
  <c r="I2882" i="4" s="1"/>
  <c r="H2883" i="4"/>
  <c r="I2883" i="4" s="1"/>
  <c r="J2883" i="4" s="1"/>
  <c r="H2884" i="4"/>
  <c r="I2884" i="4" s="1"/>
  <c r="H2885" i="4"/>
  <c r="I2885" i="4" s="1"/>
  <c r="H2886" i="4"/>
  <c r="I2886" i="4" s="1"/>
  <c r="H2887" i="4"/>
  <c r="H2888" i="4"/>
  <c r="I2888" i="4" s="1"/>
  <c r="J2888" i="4" s="1"/>
  <c r="H2889" i="4"/>
  <c r="I2889" i="4" s="1"/>
  <c r="J2889" i="4" s="1"/>
  <c r="H2890" i="4"/>
  <c r="I2890" i="4" s="1"/>
  <c r="H2891" i="4"/>
  <c r="I2891" i="4" s="1"/>
  <c r="J2891" i="4" s="1"/>
  <c r="H2892" i="4"/>
  <c r="I2892" i="4" s="1"/>
  <c r="H2893" i="4"/>
  <c r="I2893" i="4" s="1"/>
  <c r="H2894" i="4"/>
  <c r="I2894" i="4" s="1"/>
  <c r="H2895" i="4"/>
  <c r="H2896" i="4"/>
  <c r="I2896" i="4" s="1"/>
  <c r="J2896" i="4" s="1"/>
  <c r="H2897" i="4"/>
  <c r="I2897" i="4" s="1"/>
  <c r="J2897" i="4" s="1"/>
  <c r="H2898" i="4"/>
  <c r="H2899" i="4"/>
  <c r="I2899" i="4" s="1"/>
  <c r="J2899" i="4" s="1"/>
  <c r="H2900" i="4"/>
  <c r="I2900" i="4" s="1"/>
  <c r="H2901" i="4"/>
  <c r="I2901" i="4" s="1"/>
  <c r="H2902" i="4"/>
  <c r="I2902" i="4" s="1"/>
  <c r="J2902" i="4" s="1"/>
  <c r="H2903" i="4"/>
  <c r="H2904" i="4"/>
  <c r="I2904" i="4" s="1"/>
  <c r="J2904" i="4" s="1"/>
  <c r="H2905" i="4"/>
  <c r="I2905" i="4" s="1"/>
  <c r="J2905" i="4" s="1"/>
  <c r="H2906" i="4"/>
  <c r="I2906" i="4" s="1"/>
  <c r="H2907" i="4"/>
  <c r="I2907" i="4" s="1"/>
  <c r="J2907" i="4" s="1"/>
  <c r="H2908" i="4"/>
  <c r="I2908" i="4" s="1"/>
  <c r="H2909" i="4"/>
  <c r="I2909" i="4" s="1"/>
  <c r="H2910" i="4"/>
  <c r="I2910" i="4" s="1"/>
  <c r="J2910" i="4" s="1"/>
  <c r="H2911" i="4"/>
  <c r="H2912" i="4"/>
  <c r="I2912" i="4" s="1"/>
  <c r="J2912" i="4" s="1"/>
  <c r="H2913" i="4"/>
  <c r="I2913" i="4" s="1"/>
  <c r="J2913" i="4" s="1"/>
  <c r="H2914" i="4"/>
  <c r="I2914" i="4" s="1"/>
  <c r="H2915" i="4"/>
  <c r="I2915" i="4" s="1"/>
  <c r="J2915" i="4" s="1"/>
  <c r="H2916" i="4"/>
  <c r="I2916" i="4" s="1"/>
  <c r="H2917" i="4"/>
  <c r="I2917" i="4" s="1"/>
  <c r="H2918" i="4"/>
  <c r="I2918" i="4" s="1"/>
  <c r="H2919" i="4"/>
  <c r="H2920" i="4"/>
  <c r="I2920" i="4" s="1"/>
  <c r="J2920" i="4" s="1"/>
  <c r="H2921" i="4"/>
  <c r="I2921" i="4" s="1"/>
  <c r="H2922" i="4"/>
  <c r="I2922" i="4" s="1"/>
  <c r="H2923" i="4"/>
  <c r="I2923" i="4" s="1"/>
  <c r="J2923" i="4" s="1"/>
  <c r="H2924" i="4"/>
  <c r="H2925" i="4"/>
  <c r="I2925" i="4" s="1"/>
  <c r="H2926" i="4"/>
  <c r="I2926" i="4" s="1"/>
  <c r="H2927" i="4"/>
  <c r="H2928" i="4"/>
  <c r="I2928" i="4" s="1"/>
  <c r="J2928" i="4" s="1"/>
  <c r="H2929" i="4"/>
  <c r="I2929" i="4" s="1"/>
  <c r="J2929" i="4" s="1"/>
  <c r="H2930" i="4"/>
  <c r="I2930" i="4" s="1"/>
  <c r="H2931" i="4"/>
  <c r="I2931" i="4" s="1"/>
  <c r="J2931" i="4" s="1"/>
  <c r="H2932" i="4"/>
  <c r="I2932" i="4" s="1"/>
  <c r="H2933" i="4"/>
  <c r="I2933" i="4" s="1"/>
  <c r="H2934" i="4"/>
  <c r="I2934" i="4" s="1"/>
  <c r="J2934" i="4" s="1"/>
  <c r="H2935" i="4"/>
  <c r="H2936" i="4"/>
  <c r="I2936" i="4" s="1"/>
  <c r="J2936" i="4" s="1"/>
  <c r="H2937" i="4"/>
  <c r="I2937" i="4" s="1"/>
  <c r="J2937" i="4" s="1"/>
  <c r="H2938" i="4"/>
  <c r="I2938" i="4" s="1"/>
  <c r="H2939" i="4"/>
  <c r="I2939" i="4" s="1"/>
  <c r="J2939" i="4" s="1"/>
  <c r="H2940" i="4"/>
  <c r="I2940" i="4" s="1"/>
  <c r="H2941" i="4"/>
  <c r="I2941" i="4" s="1"/>
  <c r="H2942" i="4"/>
  <c r="I2942" i="4" s="1"/>
  <c r="H2943" i="4"/>
  <c r="H2944" i="4"/>
  <c r="I2944" i="4" s="1"/>
  <c r="J2944" i="4" s="1"/>
  <c r="H2945" i="4"/>
  <c r="I2945" i="4" s="1"/>
  <c r="J2945" i="4" s="1"/>
  <c r="H2946" i="4"/>
  <c r="I2946" i="4" s="1"/>
  <c r="H2947" i="4"/>
  <c r="I2947" i="4" s="1"/>
  <c r="J2947" i="4" s="1"/>
  <c r="H2948" i="4"/>
  <c r="I2948" i="4" s="1"/>
  <c r="H2949" i="4"/>
  <c r="I2949" i="4" s="1"/>
  <c r="H2950" i="4"/>
  <c r="I2950" i="4" s="1"/>
  <c r="J2950" i="4" s="1"/>
  <c r="H2951" i="4"/>
  <c r="H2952" i="4"/>
  <c r="I2952" i="4" s="1"/>
  <c r="J2952" i="4" s="1"/>
  <c r="H2953" i="4"/>
  <c r="I2953" i="4" s="1"/>
  <c r="J2953" i="4" s="1"/>
  <c r="H2954" i="4"/>
  <c r="I2954" i="4" s="1"/>
  <c r="H2955" i="4"/>
  <c r="I2955" i="4" s="1"/>
  <c r="J2955" i="4" s="1"/>
  <c r="H2956" i="4"/>
  <c r="I2956" i="4" s="1"/>
  <c r="H2957" i="4"/>
  <c r="I2957" i="4" s="1"/>
  <c r="H2958" i="4"/>
  <c r="I2958" i="4" s="1"/>
  <c r="J2958" i="4" s="1"/>
  <c r="H2959" i="4"/>
  <c r="H2960" i="4"/>
  <c r="I2960" i="4" s="1"/>
  <c r="J2960" i="4" s="1"/>
  <c r="H2961" i="4"/>
  <c r="H2962" i="4"/>
  <c r="I2962" i="4" s="1"/>
  <c r="H2963" i="4"/>
  <c r="I2963" i="4" s="1"/>
  <c r="J2963" i="4" s="1"/>
  <c r="H2964" i="4"/>
  <c r="I2964" i="4" s="1"/>
  <c r="H2965" i="4"/>
  <c r="I2965" i="4" s="1"/>
  <c r="H2966" i="4"/>
  <c r="I2966" i="4" s="1"/>
  <c r="J2966" i="4" s="1"/>
  <c r="H2967" i="4"/>
  <c r="H2968" i="4"/>
  <c r="I2968" i="4" s="1"/>
  <c r="J2968" i="4" s="1"/>
  <c r="H2969" i="4"/>
  <c r="I2969" i="4" s="1"/>
  <c r="J2969" i="4" s="1"/>
  <c r="H2970" i="4"/>
  <c r="I2970" i="4" s="1"/>
  <c r="H2971" i="4"/>
  <c r="I2971" i="4" s="1"/>
  <c r="J2971" i="4" s="1"/>
  <c r="H2972" i="4"/>
  <c r="I2972" i="4" s="1"/>
  <c r="H2973" i="4"/>
  <c r="I2973" i="4" s="1"/>
  <c r="H2974" i="4"/>
  <c r="I2974" i="4" s="1"/>
  <c r="J2974" i="4" s="1"/>
  <c r="H2975" i="4"/>
  <c r="H2976" i="4"/>
  <c r="I2976" i="4" s="1"/>
  <c r="J2976" i="4" s="1"/>
  <c r="H2977" i="4"/>
  <c r="I2977" i="4" s="1"/>
  <c r="J2977" i="4" s="1"/>
  <c r="H2978" i="4"/>
  <c r="I2978" i="4" s="1"/>
  <c r="H2979" i="4"/>
  <c r="I2979" i="4" s="1"/>
  <c r="J2979" i="4" s="1"/>
  <c r="H2980" i="4"/>
  <c r="I2980" i="4" s="1"/>
  <c r="H2981" i="4"/>
  <c r="I2981" i="4" s="1"/>
  <c r="H2982" i="4"/>
  <c r="H2983" i="4"/>
  <c r="H2984" i="4"/>
  <c r="I2984" i="4" s="1"/>
  <c r="J2984" i="4" s="1"/>
  <c r="H2985" i="4"/>
  <c r="I2985" i="4" s="1"/>
  <c r="H2986" i="4"/>
  <c r="I2986" i="4" s="1"/>
  <c r="H2987" i="4"/>
  <c r="I2987" i="4" s="1"/>
  <c r="J2987" i="4" s="1"/>
  <c r="H2988" i="4"/>
  <c r="H2989" i="4"/>
  <c r="I2989" i="4" s="1"/>
  <c r="H2990" i="4"/>
  <c r="I2990" i="4"/>
  <c r="J2990" i="4" s="1"/>
  <c r="H2991" i="4"/>
  <c r="H2992" i="4"/>
  <c r="I2992" i="4" s="1"/>
  <c r="J2992" i="4" s="1"/>
  <c r="H2993" i="4"/>
  <c r="I2993" i="4" s="1"/>
  <c r="J2993" i="4" s="1"/>
  <c r="H2994" i="4"/>
  <c r="I2994" i="4" s="1"/>
  <c r="H2995" i="4"/>
  <c r="I2995" i="4" s="1"/>
  <c r="J2995" i="4" s="1"/>
  <c r="H2996" i="4"/>
  <c r="I2996" i="4" s="1"/>
  <c r="H2997" i="4"/>
  <c r="I2997" i="4" s="1"/>
  <c r="H2998" i="4"/>
  <c r="I2998" i="4" s="1"/>
  <c r="H2999" i="4"/>
  <c r="H3000" i="4"/>
  <c r="I3000" i="4" s="1"/>
  <c r="J3000" i="4" s="1"/>
  <c r="H3001" i="4"/>
  <c r="I3001" i="4" s="1"/>
  <c r="J3001" i="4" s="1"/>
  <c r="H3002" i="4"/>
  <c r="I3002" i="4" s="1"/>
  <c r="H3003" i="4"/>
  <c r="I3003" i="4" s="1"/>
  <c r="J3003" i="4" s="1"/>
  <c r="H3004" i="4"/>
  <c r="I3004" i="4"/>
  <c r="H3005" i="4"/>
  <c r="I3005" i="4" s="1"/>
  <c r="H3006" i="4"/>
  <c r="I3006" i="4"/>
  <c r="J3006" i="4" s="1"/>
  <c r="H3007" i="4"/>
  <c r="H3008" i="4"/>
  <c r="I3008" i="4" s="1"/>
  <c r="J3008" i="4" s="1"/>
  <c r="H3009" i="4"/>
  <c r="I3009" i="4" s="1"/>
  <c r="J3009" i="4" s="1"/>
  <c r="H3010" i="4"/>
  <c r="I3010" i="4" s="1"/>
  <c r="H3011" i="4"/>
  <c r="I3011" i="4" s="1"/>
  <c r="J3011" i="4" s="1"/>
  <c r="H3012" i="4"/>
  <c r="I3012" i="4" s="1"/>
  <c r="H3013" i="4"/>
  <c r="I3013" i="4" s="1"/>
  <c r="H3014" i="4"/>
  <c r="I3014" i="4" s="1"/>
  <c r="H3015" i="4"/>
  <c r="H3016" i="4"/>
  <c r="I3016" i="4" s="1"/>
  <c r="J3016" i="4" s="1"/>
  <c r="H3017" i="4"/>
  <c r="I3017" i="4" s="1"/>
  <c r="J3017" i="4" s="1"/>
  <c r="H3018" i="4"/>
  <c r="I3018" i="4" s="1"/>
  <c r="H3019" i="4"/>
  <c r="I3019" i="4" s="1"/>
  <c r="J3019" i="4" s="1"/>
  <c r="H3020" i="4"/>
  <c r="I3020" i="4" s="1"/>
  <c r="H3021" i="4"/>
  <c r="I3021" i="4" s="1"/>
  <c r="H3022" i="4"/>
  <c r="I3022" i="4" s="1"/>
  <c r="H3023" i="4"/>
  <c r="H3024" i="4"/>
  <c r="I3024" i="4" s="1"/>
  <c r="J3024" i="4" s="1"/>
  <c r="H3025" i="4"/>
  <c r="I3025" i="4" s="1"/>
  <c r="J3025" i="4" s="1"/>
  <c r="H3026" i="4"/>
  <c r="I3026" i="4" s="1"/>
  <c r="H3027" i="4"/>
  <c r="I3027" i="4" s="1"/>
  <c r="J3027" i="4" s="1"/>
  <c r="H3028" i="4"/>
  <c r="I3028" i="4" s="1"/>
  <c r="H3029" i="4"/>
  <c r="I3029" i="4" s="1"/>
  <c r="H3030" i="4"/>
  <c r="I3030" i="4" s="1"/>
  <c r="H3031" i="4"/>
  <c r="H3032" i="4"/>
  <c r="I3032" i="4" s="1"/>
  <c r="J3032" i="4" s="1"/>
  <c r="H3033" i="4"/>
  <c r="I3033" i="4" s="1"/>
  <c r="J3033" i="4" s="1"/>
  <c r="H3034" i="4"/>
  <c r="I3034" i="4" s="1"/>
  <c r="H3035" i="4"/>
  <c r="I3035" i="4" s="1"/>
  <c r="J3035" i="4" s="1"/>
  <c r="H3036" i="4"/>
  <c r="I3036" i="4" s="1"/>
  <c r="H3037" i="4"/>
  <c r="I3037" i="4" s="1"/>
  <c r="H3038" i="4"/>
  <c r="H3039" i="4"/>
  <c r="H3040" i="4"/>
  <c r="I3040" i="4" s="1"/>
  <c r="J3040" i="4" s="1"/>
  <c r="H3041" i="4"/>
  <c r="I3041" i="4"/>
  <c r="J3041" i="4" s="1"/>
  <c r="H3042" i="4"/>
  <c r="H3043" i="4"/>
  <c r="I3043" i="4" s="1"/>
  <c r="J3043" i="4" s="1"/>
  <c r="H3044" i="4"/>
  <c r="I3044" i="4" s="1"/>
  <c r="H3045" i="4"/>
  <c r="I3045" i="4" s="1"/>
  <c r="H3046" i="4"/>
  <c r="H3047" i="4"/>
  <c r="H3048" i="4"/>
  <c r="I3048" i="4" s="1"/>
  <c r="J3048" i="4" s="1"/>
  <c r="H3049" i="4"/>
  <c r="H3050" i="4"/>
  <c r="I3050" i="4" s="1"/>
  <c r="H3051" i="4"/>
  <c r="I3051" i="4" s="1"/>
  <c r="J3051" i="4" s="1"/>
  <c r="H3052" i="4"/>
  <c r="H3053" i="4"/>
  <c r="I3053" i="4" s="1"/>
  <c r="H3054" i="4"/>
  <c r="I3054" i="4" s="1"/>
  <c r="H3055" i="4"/>
  <c r="H3056" i="4"/>
  <c r="I3056" i="4" s="1"/>
  <c r="J3056" i="4" s="1"/>
  <c r="H3057" i="4"/>
  <c r="I3057" i="4" s="1"/>
  <c r="J3057" i="4" s="1"/>
  <c r="H3058" i="4"/>
  <c r="I3058" i="4" s="1"/>
  <c r="H3059" i="4"/>
  <c r="I3059" i="4" s="1"/>
  <c r="J3059" i="4" s="1"/>
  <c r="H3060" i="4"/>
  <c r="H3061" i="4"/>
  <c r="I3061" i="4" s="1"/>
  <c r="H3062" i="4"/>
  <c r="I3062" i="4"/>
  <c r="H3063" i="4"/>
  <c r="H3064" i="4"/>
  <c r="I3064" i="4" s="1"/>
  <c r="J3064" i="4" s="1"/>
  <c r="H3065" i="4"/>
  <c r="I3065" i="4" s="1"/>
  <c r="H3066" i="4"/>
  <c r="I3066" i="4" s="1"/>
  <c r="H3067" i="4"/>
  <c r="I3067" i="4" s="1"/>
  <c r="J3067" i="4" s="1"/>
  <c r="H3068" i="4"/>
  <c r="I3068" i="4" s="1"/>
  <c r="H3069" i="4"/>
  <c r="I3069" i="4" s="1"/>
  <c r="H3070" i="4"/>
  <c r="H3071" i="4"/>
  <c r="H3072" i="4"/>
  <c r="I3072" i="4" s="1"/>
  <c r="J3072" i="4" s="1"/>
  <c r="H3073" i="4"/>
  <c r="I3073" i="4" s="1"/>
  <c r="J3073" i="4" s="1"/>
  <c r="H3074" i="4"/>
  <c r="H3075" i="4"/>
  <c r="I3075" i="4" s="1"/>
  <c r="J3075" i="4" s="1"/>
  <c r="H3076" i="4"/>
  <c r="I3076" i="4" s="1"/>
  <c r="H3077" i="4"/>
  <c r="I3077" i="4" s="1"/>
  <c r="H3078" i="4"/>
  <c r="I3078" i="4" s="1"/>
  <c r="J3078" i="4" s="1"/>
  <c r="H3079" i="4"/>
  <c r="H3080" i="4"/>
  <c r="I3080" i="4" s="1"/>
  <c r="J3080" i="4" s="1"/>
  <c r="H3081" i="4"/>
  <c r="I3081" i="4" s="1"/>
  <c r="J3081" i="4" s="1"/>
  <c r="H3082" i="4"/>
  <c r="I3082" i="4" s="1"/>
  <c r="H3083" i="4"/>
  <c r="I3083" i="4" s="1"/>
  <c r="J3083" i="4" s="1"/>
  <c r="H3084" i="4"/>
  <c r="I3084" i="4" s="1"/>
  <c r="H3085" i="4"/>
  <c r="I3085" i="4" s="1"/>
  <c r="H3086" i="4"/>
  <c r="I3086" i="4" s="1"/>
  <c r="J3086" i="4" s="1"/>
  <c r="H3087" i="4"/>
  <c r="H3088" i="4"/>
  <c r="I3088" i="4" s="1"/>
  <c r="J3088" i="4" s="1"/>
  <c r="H3089" i="4"/>
  <c r="H3090" i="4"/>
  <c r="I3090" i="4" s="1"/>
  <c r="H3091" i="4"/>
  <c r="I3091" i="4" s="1"/>
  <c r="J3091" i="4" s="1"/>
  <c r="H3092" i="4"/>
  <c r="I3092" i="4" s="1"/>
  <c r="H3093" i="4"/>
  <c r="I3093" i="4" s="1"/>
  <c r="H3094" i="4"/>
  <c r="I3094" i="4" s="1"/>
  <c r="J3094" i="4" s="1"/>
  <c r="H3095" i="4"/>
  <c r="H3096" i="4"/>
  <c r="I3096" i="4" s="1"/>
  <c r="J3096" i="4" s="1"/>
  <c r="H3097" i="4"/>
  <c r="H3098" i="4"/>
  <c r="I3098" i="4" s="1"/>
  <c r="H3099" i="4"/>
  <c r="I3099" i="4" s="1"/>
  <c r="J3099" i="4" s="1"/>
  <c r="H3100" i="4"/>
  <c r="I3100" i="4" s="1"/>
  <c r="H3101" i="4"/>
  <c r="I3101" i="4" s="1"/>
  <c r="H3102" i="4"/>
  <c r="I3102" i="4"/>
  <c r="H3103" i="4"/>
  <c r="H3104" i="4"/>
  <c r="I3104" i="4" s="1"/>
  <c r="J3104" i="4" s="1"/>
  <c r="H3105" i="4"/>
  <c r="H3106" i="4"/>
  <c r="I3106" i="4" s="1"/>
  <c r="H3107" i="4"/>
  <c r="I3107" i="4" s="1"/>
  <c r="J3107" i="4" s="1"/>
  <c r="H3108" i="4"/>
  <c r="I3108" i="4" s="1"/>
  <c r="H3109" i="4"/>
  <c r="I3109" i="4" s="1"/>
  <c r="H3110" i="4"/>
  <c r="I3110" i="4" s="1"/>
  <c r="J3110" i="4" s="1"/>
  <c r="H3111" i="4"/>
  <c r="H3112" i="4"/>
  <c r="I3112" i="4" s="1"/>
  <c r="H3113" i="4"/>
  <c r="I3113" i="4" s="1"/>
  <c r="J3113" i="4" s="1"/>
  <c r="H3114" i="4"/>
  <c r="I3114" i="4" s="1"/>
  <c r="H3115" i="4"/>
  <c r="I3115" i="4" s="1"/>
  <c r="J3115" i="4" s="1"/>
  <c r="H3116" i="4"/>
  <c r="I3116" i="4" s="1"/>
  <c r="H3117" i="4"/>
  <c r="I3117" i="4" s="1"/>
  <c r="H3118" i="4"/>
  <c r="I3118" i="4" s="1"/>
  <c r="J3118" i="4" s="1"/>
  <c r="H3119" i="4"/>
  <c r="H3120" i="4"/>
  <c r="H3121" i="4"/>
  <c r="I3121" i="4" s="1"/>
  <c r="J3121" i="4" s="1"/>
  <c r="H3122" i="4"/>
  <c r="I3122" i="4" s="1"/>
  <c r="H3123" i="4"/>
  <c r="I3123" i="4" s="1"/>
  <c r="J3123" i="4" s="1"/>
  <c r="H3124" i="4"/>
  <c r="I3124" i="4" s="1"/>
  <c r="H3125" i="4"/>
  <c r="I3125" i="4" s="1"/>
  <c r="H3126" i="4"/>
  <c r="I3126" i="4" s="1"/>
  <c r="H3127" i="4"/>
  <c r="H3128" i="4"/>
  <c r="I3128" i="4" s="1"/>
  <c r="H3129" i="4"/>
  <c r="I3129" i="4" s="1"/>
  <c r="J3129" i="4" s="1"/>
  <c r="H3130" i="4"/>
  <c r="I3130" i="4" s="1"/>
  <c r="H3131" i="4"/>
  <c r="H3132" i="4"/>
  <c r="I3132" i="4" s="1"/>
  <c r="H3133" i="4"/>
  <c r="I3133" i="4" s="1"/>
  <c r="H3134" i="4"/>
  <c r="I3134" i="4" s="1"/>
  <c r="H3135" i="4"/>
  <c r="H3136" i="4"/>
  <c r="H3137" i="4"/>
  <c r="I3137" i="4" s="1"/>
  <c r="H3138" i="4"/>
  <c r="I3138" i="4" s="1"/>
  <c r="H3139" i="4"/>
  <c r="H3140" i="4"/>
  <c r="I3140" i="4" s="1"/>
  <c r="H3141" i="4"/>
  <c r="I3141" i="4" s="1"/>
  <c r="H3142" i="4"/>
  <c r="I3142" i="4" s="1"/>
  <c r="J3142" i="4" s="1"/>
  <c r="H3143" i="4"/>
  <c r="H3144" i="4"/>
  <c r="I3144" i="4" s="1"/>
  <c r="J3144" i="4" s="1"/>
  <c r="H3145" i="4"/>
  <c r="I3145" i="4" s="1"/>
  <c r="J3145" i="4" s="1"/>
  <c r="H3146" i="4"/>
  <c r="I3146" i="4" s="1"/>
  <c r="H3147" i="4"/>
  <c r="H3148" i="4"/>
  <c r="I3148" i="4" s="1"/>
  <c r="H3149" i="4"/>
  <c r="I3149" i="4" s="1"/>
  <c r="H3150" i="4"/>
  <c r="H3151" i="4"/>
  <c r="H3152" i="4"/>
  <c r="I3152" i="4" s="1"/>
  <c r="J3152" i="4" s="1"/>
  <c r="H3153" i="4"/>
  <c r="I3153" i="4" s="1"/>
  <c r="J3153" i="4" s="1"/>
  <c r="H3154" i="4"/>
  <c r="I3154" i="4" s="1"/>
  <c r="H3155" i="4"/>
  <c r="H3156" i="4"/>
  <c r="I3156" i="4" s="1"/>
  <c r="H3157" i="4"/>
  <c r="I3157" i="4" s="1"/>
  <c r="H3158" i="4"/>
  <c r="I3158" i="4" s="1"/>
  <c r="H3159" i="4"/>
  <c r="H3160" i="4"/>
  <c r="I3160" i="4" s="1"/>
  <c r="H3161" i="4"/>
  <c r="I3161" i="4" s="1"/>
  <c r="J3161" i="4" s="1"/>
  <c r="H3162" i="4"/>
  <c r="H3163" i="4"/>
  <c r="I3163" i="4" s="1"/>
  <c r="H3164" i="4"/>
  <c r="I3164" i="4" s="1"/>
  <c r="H3165" i="4"/>
  <c r="I3165" i="4" s="1"/>
  <c r="H3166" i="4"/>
  <c r="H3167" i="4"/>
  <c r="H3168" i="4"/>
  <c r="H3169" i="4"/>
  <c r="I3169" i="4" s="1"/>
  <c r="H3170" i="4"/>
  <c r="I3170" i="4" s="1"/>
  <c r="H3171" i="4"/>
  <c r="I3171" i="4" s="1"/>
  <c r="J3171" i="4" s="1"/>
  <c r="H3172" i="4"/>
  <c r="I3172" i="4" s="1"/>
  <c r="H3173" i="4"/>
  <c r="I3173" i="4" s="1"/>
  <c r="H3174" i="4"/>
  <c r="I3174" i="4" s="1"/>
  <c r="J3174" i="4" s="1"/>
  <c r="H3175" i="4"/>
  <c r="H3176" i="4"/>
  <c r="I3176" i="4" s="1"/>
  <c r="H3177" i="4"/>
  <c r="I3177" i="4" s="1"/>
  <c r="J3177" i="4" s="1"/>
  <c r="H3178" i="4"/>
  <c r="I3178" i="4" s="1"/>
  <c r="H3179" i="4"/>
  <c r="I3179" i="4" s="1"/>
  <c r="H3180" i="4"/>
  <c r="I3180" i="4" s="1"/>
  <c r="H3181" i="4"/>
  <c r="I3181" i="4" s="1"/>
  <c r="H3182" i="4"/>
  <c r="I3182" i="4" s="1"/>
  <c r="J3182" i="4" s="1"/>
  <c r="H3183" i="4"/>
  <c r="H3184" i="4"/>
  <c r="I3184" i="4" s="1"/>
  <c r="H3185" i="4"/>
  <c r="I3185" i="4" s="1"/>
  <c r="J3185" i="4" s="1"/>
  <c r="H3186" i="4"/>
  <c r="I3186" i="4" s="1"/>
  <c r="H3187" i="4"/>
  <c r="I3187" i="4" s="1"/>
  <c r="J3187" i="4" s="1"/>
  <c r="H3188" i="4"/>
  <c r="I3188" i="4" s="1"/>
  <c r="H3189" i="4"/>
  <c r="I3189" i="4" s="1"/>
  <c r="H3190" i="4"/>
  <c r="I3190" i="4" s="1"/>
  <c r="H3191" i="4"/>
  <c r="H3192" i="4"/>
  <c r="I3192" i="4" s="1"/>
  <c r="J3192" i="4" s="1"/>
  <c r="H3193" i="4"/>
  <c r="I3193" i="4" s="1"/>
  <c r="J3193" i="4" s="1"/>
  <c r="H3194" i="4"/>
  <c r="I3194" i="4" s="1"/>
  <c r="H3195" i="4"/>
  <c r="I3195" i="4" s="1"/>
  <c r="J3195" i="4" s="1"/>
  <c r="H3196" i="4"/>
  <c r="I3196" i="4" s="1"/>
  <c r="H3197" i="4"/>
  <c r="I3197" i="4" s="1"/>
  <c r="H3198" i="4"/>
  <c r="I3198" i="4" s="1"/>
  <c r="J3198" i="4" s="1"/>
  <c r="H3199" i="4"/>
  <c r="H3200" i="4"/>
  <c r="I3200" i="4" s="1"/>
  <c r="H3201" i="4"/>
  <c r="I3201" i="4" s="1"/>
  <c r="H3202" i="4"/>
  <c r="I3202" i="4" s="1"/>
  <c r="H3203" i="4"/>
  <c r="H3204" i="4"/>
  <c r="I3204" i="4" s="1"/>
  <c r="H3205" i="4"/>
  <c r="I3205" i="4" s="1"/>
  <c r="H3206" i="4"/>
  <c r="I3206" i="4" s="1"/>
  <c r="J3206" i="4" s="1"/>
  <c r="H3207" i="4"/>
  <c r="H3208" i="4"/>
  <c r="H3209" i="4"/>
  <c r="I3209" i="4" s="1"/>
  <c r="J3209" i="4" s="1"/>
  <c r="H3210" i="4"/>
  <c r="I3210" i="4" s="1"/>
  <c r="H3211" i="4"/>
  <c r="I3211" i="4" s="1"/>
  <c r="H3212" i="4"/>
  <c r="I3212" i="4" s="1"/>
  <c r="H3213" i="4"/>
  <c r="I3213" i="4" s="1"/>
  <c r="H3214" i="4"/>
  <c r="I3214" i="4" s="1"/>
  <c r="J3214" i="4" s="1"/>
  <c r="H3215" i="4"/>
  <c r="H3216" i="4"/>
  <c r="I3216" i="4" s="1"/>
  <c r="J3216" i="4" s="1"/>
  <c r="H3217" i="4"/>
  <c r="I3217" i="4" s="1"/>
  <c r="J3217" i="4" s="1"/>
  <c r="H3218" i="4"/>
  <c r="I3218" i="4" s="1"/>
  <c r="H3219" i="4"/>
  <c r="H3220" i="4"/>
  <c r="I3220" i="4" s="1"/>
  <c r="H3221" i="4"/>
  <c r="I3221" i="4" s="1"/>
  <c r="H3222" i="4"/>
  <c r="I3222" i="4" s="1"/>
  <c r="J3222" i="4" s="1"/>
  <c r="H3223" i="4"/>
  <c r="H3224" i="4"/>
  <c r="I3224" i="4" s="1"/>
  <c r="H3225" i="4"/>
  <c r="I3225" i="4" s="1"/>
  <c r="J3225" i="4" s="1"/>
  <c r="H3226" i="4"/>
  <c r="I3226" i="4" s="1"/>
  <c r="H3227" i="4"/>
  <c r="I3227" i="4" s="1"/>
  <c r="J3227" i="4" s="1"/>
  <c r="H3228" i="4"/>
  <c r="I3228" i="4" s="1"/>
  <c r="H3229" i="4"/>
  <c r="I3229" i="4" s="1"/>
  <c r="H3230" i="4"/>
  <c r="I3230" i="4" s="1"/>
  <c r="H3231" i="4"/>
  <c r="H3232" i="4"/>
  <c r="I3232" i="4" s="1"/>
  <c r="J3232" i="4" s="1"/>
  <c r="H3233" i="4"/>
  <c r="H3234" i="4"/>
  <c r="I3234" i="4" s="1"/>
  <c r="H3235" i="4"/>
  <c r="I3235" i="4" s="1"/>
  <c r="J3235" i="4" s="1"/>
  <c r="H3236" i="4"/>
  <c r="I3236" i="4" s="1"/>
  <c r="H3237" i="4"/>
  <c r="I3237" i="4" s="1"/>
  <c r="H3238" i="4"/>
  <c r="H3239" i="4"/>
  <c r="H3240" i="4"/>
  <c r="I3240" i="4" s="1"/>
  <c r="J3240" i="4" s="1"/>
  <c r="H3241" i="4"/>
  <c r="I3241" i="4" s="1"/>
  <c r="J3241" i="4" s="1"/>
  <c r="H3242" i="4"/>
  <c r="I3242" i="4" s="1"/>
  <c r="H3243" i="4"/>
  <c r="I3243" i="4" s="1"/>
  <c r="J3243" i="4" s="1"/>
  <c r="H3244" i="4"/>
  <c r="I3244" i="4" s="1"/>
  <c r="H3245" i="4"/>
  <c r="I3245" i="4" s="1"/>
  <c r="H3246" i="4"/>
  <c r="H3247" i="4"/>
  <c r="H3248" i="4"/>
  <c r="I3248" i="4" s="1"/>
  <c r="J3248" i="4" s="1"/>
  <c r="H3249" i="4"/>
  <c r="I3249" i="4" s="1"/>
  <c r="J3249" i="4" s="1"/>
  <c r="H3250" i="4"/>
  <c r="I3250" i="4" s="1"/>
  <c r="H3251" i="4"/>
  <c r="I3251" i="4" s="1"/>
  <c r="J3251" i="4" s="1"/>
  <c r="H3252" i="4"/>
  <c r="I3252" i="4" s="1"/>
  <c r="H3253" i="4"/>
  <c r="I3253" i="4" s="1"/>
  <c r="H3254" i="4"/>
  <c r="I3254" i="4" s="1"/>
  <c r="H3255" i="4"/>
  <c r="H3256" i="4"/>
  <c r="I3256" i="4" s="1"/>
  <c r="J3256" i="4" s="1"/>
  <c r="H3257" i="4"/>
  <c r="I3257" i="4" s="1"/>
  <c r="J3257" i="4" s="1"/>
  <c r="H3258" i="4"/>
  <c r="I3258" i="4" s="1"/>
  <c r="H3259" i="4"/>
  <c r="I3259" i="4" s="1"/>
  <c r="J3259" i="4" s="1"/>
  <c r="H3260" i="4"/>
  <c r="I3260" i="4" s="1"/>
  <c r="H3261" i="4"/>
  <c r="I3261" i="4" s="1"/>
  <c r="H3262" i="4"/>
  <c r="I3262" i="4" s="1"/>
  <c r="H3263" i="4"/>
  <c r="H3264" i="4"/>
  <c r="H3265" i="4"/>
  <c r="H3266" i="4"/>
  <c r="I3266" i="4" s="1"/>
  <c r="H3267" i="4"/>
  <c r="I3267" i="4" s="1"/>
  <c r="H3268" i="4"/>
  <c r="I3268" i="4" s="1"/>
  <c r="H3269" i="4"/>
  <c r="I3269" i="4" s="1"/>
  <c r="H3270" i="4"/>
  <c r="I3270" i="4" s="1"/>
  <c r="J3270" i="4" s="1"/>
  <c r="H3271" i="4"/>
  <c r="H3272" i="4"/>
  <c r="I3272" i="4" s="1"/>
  <c r="H3273" i="4"/>
  <c r="I3273" i="4" s="1"/>
  <c r="J3273" i="4" s="1"/>
  <c r="H3274" i="4"/>
  <c r="I3274" i="4" s="1"/>
  <c r="H3275" i="4"/>
  <c r="H3276" i="4"/>
  <c r="I3276" i="4" s="1"/>
  <c r="H3277" i="4"/>
  <c r="I3277" i="4" s="1"/>
  <c r="H3278" i="4"/>
  <c r="H3279" i="4"/>
  <c r="H3280" i="4"/>
  <c r="H3281" i="4"/>
  <c r="I3281" i="4" s="1"/>
  <c r="J3281" i="4" s="1"/>
  <c r="H3282" i="4"/>
  <c r="I3282" i="4" s="1"/>
  <c r="H3283" i="4"/>
  <c r="H3284" i="4"/>
  <c r="I3284" i="4" s="1"/>
  <c r="H3285" i="4"/>
  <c r="I3285" i="4" s="1"/>
  <c r="H3286" i="4"/>
  <c r="I3286" i="4" s="1"/>
  <c r="H3287" i="4"/>
  <c r="H3288" i="4"/>
  <c r="I3288" i="4"/>
  <c r="H3289" i="4"/>
  <c r="I3289" i="4" s="1"/>
  <c r="J3289" i="4" s="1"/>
  <c r="H3290" i="4"/>
  <c r="I3290" i="4" s="1"/>
  <c r="H3291" i="4"/>
  <c r="H3292" i="4"/>
  <c r="I3292" i="4" s="1"/>
  <c r="H3293" i="4"/>
  <c r="I3293" i="4" s="1"/>
  <c r="H3294" i="4"/>
  <c r="H3295" i="4"/>
  <c r="H3296" i="4"/>
  <c r="I3296" i="4" s="1"/>
  <c r="H3297" i="4"/>
  <c r="I3297" i="4" s="1"/>
  <c r="H3298" i="4"/>
  <c r="H3299" i="4"/>
  <c r="I3299" i="4" s="1"/>
  <c r="H3300" i="4"/>
  <c r="I3300" i="4" s="1"/>
  <c r="H3301" i="4"/>
  <c r="I3301" i="4" s="1"/>
  <c r="H3302" i="4"/>
  <c r="I3302" i="4" s="1"/>
  <c r="H3303" i="4"/>
  <c r="H3304" i="4"/>
  <c r="I3304" i="4" s="1"/>
  <c r="H3305" i="4"/>
  <c r="I3305" i="4" s="1"/>
  <c r="J3305" i="4" s="1"/>
  <c r="H3306" i="4"/>
  <c r="H3307" i="4"/>
  <c r="I3307" i="4" s="1"/>
  <c r="J3307" i="4" s="1"/>
  <c r="H3308" i="4"/>
  <c r="I3308" i="4" s="1"/>
  <c r="H3309" i="4"/>
  <c r="I3309" i="4" s="1"/>
  <c r="H3310" i="4"/>
  <c r="I3310" i="4" s="1"/>
  <c r="H3311" i="4"/>
  <c r="H3312" i="4"/>
  <c r="I3312" i="4" s="1"/>
  <c r="J3312" i="4" s="1"/>
  <c r="H3313" i="4"/>
  <c r="I3313" i="4" s="1"/>
  <c r="J3313" i="4" s="1"/>
  <c r="H3314" i="4"/>
  <c r="H3315" i="4"/>
  <c r="I3315" i="4" s="1"/>
  <c r="J3315" i="4" s="1"/>
  <c r="H3316" i="4"/>
  <c r="I3316" i="4" s="1"/>
  <c r="H3317" i="4"/>
  <c r="I3317" i="4" s="1"/>
  <c r="H3318" i="4"/>
  <c r="H3319" i="4"/>
  <c r="H3320" i="4"/>
  <c r="H3321" i="4"/>
  <c r="I3321" i="4" s="1"/>
  <c r="J3321" i="4" s="1"/>
  <c r="H3322" i="4"/>
  <c r="I3322" i="4" s="1"/>
  <c r="H3323" i="4"/>
  <c r="I3323" i="4" s="1"/>
  <c r="J3323" i="4" s="1"/>
  <c r="H3324" i="4"/>
  <c r="I3324" i="4" s="1"/>
  <c r="H3325" i="4"/>
  <c r="I3325" i="4" s="1"/>
  <c r="H3326" i="4"/>
  <c r="I3326" i="4"/>
  <c r="H3327" i="4"/>
  <c r="H3328" i="4"/>
  <c r="I3328" i="4" s="1"/>
  <c r="H3329" i="4"/>
  <c r="H3330" i="4"/>
  <c r="I3330" i="4" s="1"/>
  <c r="H3331" i="4"/>
  <c r="I3331" i="4" s="1"/>
  <c r="H3332" i="4"/>
  <c r="I3332" i="4" s="1"/>
  <c r="H3333" i="4"/>
  <c r="I3333" i="4" s="1"/>
  <c r="H3334" i="4"/>
  <c r="I3334" i="4" s="1"/>
  <c r="H3335" i="4"/>
  <c r="H3336" i="4"/>
  <c r="I3336" i="4" s="1"/>
  <c r="J3336" i="4" s="1"/>
  <c r="H3337" i="4"/>
  <c r="I3337" i="4" s="1"/>
  <c r="J3337" i="4" s="1"/>
  <c r="H3338" i="4"/>
  <c r="I3338" i="4" s="1"/>
  <c r="H3339" i="4"/>
  <c r="I3339" i="4" s="1"/>
  <c r="J3339" i="4" s="1"/>
  <c r="H3340" i="4"/>
  <c r="I3340" i="4" s="1"/>
  <c r="H3341" i="4"/>
  <c r="I3341" i="4" s="1"/>
  <c r="H3342" i="4"/>
  <c r="I3342" i="4" s="1"/>
  <c r="J3342" i="4" s="1"/>
  <c r="H3343" i="4"/>
  <c r="H3344" i="4"/>
  <c r="H3345" i="4"/>
  <c r="I3345" i="4" s="1"/>
  <c r="J3345" i="4" s="1"/>
  <c r="H3346" i="4"/>
  <c r="H3347" i="4"/>
  <c r="I3347" i="4" s="1"/>
  <c r="J3347" i="4" s="1"/>
  <c r="H3348" i="4"/>
  <c r="I3348" i="4" s="1"/>
  <c r="H3349" i="4"/>
  <c r="I3349" i="4" s="1"/>
  <c r="H3350" i="4"/>
  <c r="H3351" i="4"/>
  <c r="H3352" i="4"/>
  <c r="H3353" i="4"/>
  <c r="I3353" i="4" s="1"/>
  <c r="J3353" i="4" s="1"/>
  <c r="H3354" i="4"/>
  <c r="I3354" i="4" s="1"/>
  <c r="H3355" i="4"/>
  <c r="I3355" i="4" s="1"/>
  <c r="H3356" i="4"/>
  <c r="I3356" i="4" s="1"/>
  <c r="H3357" i="4"/>
  <c r="I3357" i="4" s="1"/>
  <c r="H3358" i="4"/>
  <c r="I3358" i="4" s="1"/>
  <c r="J3358" i="4" s="1"/>
  <c r="H3359" i="4"/>
  <c r="H3360" i="4"/>
  <c r="I3360" i="4" s="1"/>
  <c r="J3360" i="4" s="1"/>
  <c r="H3361" i="4"/>
  <c r="I3361" i="4" s="1"/>
  <c r="H3362" i="4"/>
  <c r="H3363" i="4"/>
  <c r="I3363" i="4" s="1"/>
  <c r="J3363" i="4" s="1"/>
  <c r="H3364" i="4"/>
  <c r="I3364" i="4" s="1"/>
  <c r="H3365" i="4"/>
  <c r="I3365" i="4" s="1"/>
  <c r="H3366" i="4"/>
  <c r="I3366" i="4" s="1"/>
  <c r="H3367" i="4"/>
  <c r="H3368" i="4"/>
  <c r="I3368" i="4" s="1"/>
  <c r="H3369" i="4"/>
  <c r="I3369" i="4" s="1"/>
  <c r="J3369" i="4" s="1"/>
  <c r="H3370" i="4"/>
  <c r="I3370" i="4" s="1"/>
  <c r="H3371" i="4"/>
  <c r="I3371" i="4" s="1"/>
  <c r="J3371" i="4" s="1"/>
  <c r="H3372" i="4"/>
  <c r="I3372" i="4" s="1"/>
  <c r="H3373" i="4"/>
  <c r="I3373" i="4" s="1"/>
  <c r="H3374" i="4"/>
  <c r="I3374" i="4" s="1"/>
  <c r="H3375" i="4"/>
  <c r="H3376" i="4"/>
  <c r="I3376" i="4" s="1"/>
  <c r="H3377" i="4"/>
  <c r="I3377" i="4" s="1"/>
  <c r="J3377" i="4" s="1"/>
  <c r="H3378" i="4"/>
  <c r="I3378" i="4" s="1"/>
  <c r="H3379" i="4"/>
  <c r="I3379" i="4" s="1"/>
  <c r="J3379" i="4" s="1"/>
  <c r="H3380" i="4"/>
  <c r="I3380" i="4" s="1"/>
  <c r="H3381" i="4"/>
  <c r="I3381" i="4" s="1"/>
  <c r="H3382" i="4"/>
  <c r="I3382" i="4" s="1"/>
  <c r="H3383" i="4"/>
  <c r="H3384" i="4"/>
  <c r="I3384" i="4" s="1"/>
  <c r="J3384" i="4" s="1"/>
  <c r="H3385" i="4"/>
  <c r="I3385" i="4" s="1"/>
  <c r="J3385" i="4" s="1"/>
  <c r="H3386" i="4"/>
  <c r="H3387" i="4"/>
  <c r="H3388" i="4"/>
  <c r="I3388" i="4" s="1"/>
  <c r="H3389" i="4"/>
  <c r="I3389" i="4" s="1"/>
  <c r="H3390" i="4"/>
  <c r="H3391" i="4"/>
  <c r="H3392" i="4"/>
  <c r="H3393" i="4"/>
  <c r="H3394" i="4"/>
  <c r="I3394" i="4" s="1"/>
  <c r="H3395" i="4"/>
  <c r="H3396" i="4"/>
  <c r="I3396" i="4" s="1"/>
  <c r="H3397" i="4"/>
  <c r="I3397" i="4" s="1"/>
  <c r="H3398" i="4"/>
  <c r="I3398" i="4" s="1"/>
  <c r="J3398" i="4" s="1"/>
  <c r="H3399" i="4"/>
  <c r="H3400" i="4"/>
  <c r="I3400" i="4" s="1"/>
  <c r="H3401" i="4"/>
  <c r="I3401" i="4" s="1"/>
  <c r="J3401" i="4" s="1"/>
  <c r="H3402" i="4"/>
  <c r="I3402" i="4" s="1"/>
  <c r="H3403" i="4"/>
  <c r="I3403" i="4" s="1"/>
  <c r="H3404" i="4"/>
  <c r="I3404" i="4" s="1"/>
  <c r="H3405" i="4"/>
  <c r="I3405" i="4" s="1"/>
  <c r="H3406" i="4"/>
  <c r="I3406" i="4" s="1"/>
  <c r="J3406" i="4" s="1"/>
  <c r="H3407" i="4"/>
  <c r="H3408" i="4"/>
  <c r="I3408" i="4" s="1"/>
  <c r="H3409" i="4"/>
  <c r="I3409" i="4" s="1"/>
  <c r="J3409" i="4" s="1"/>
  <c r="H3410" i="4"/>
  <c r="I3410" i="4" s="1"/>
  <c r="H3411" i="4"/>
  <c r="I3411" i="4" s="1"/>
  <c r="J3411" i="4" s="1"/>
  <c r="H3412" i="4"/>
  <c r="I3412" i="4" s="1"/>
  <c r="H3413" i="4"/>
  <c r="I3413" i="4" s="1"/>
  <c r="H3414" i="4"/>
  <c r="I3414" i="4" s="1"/>
  <c r="J3414" i="4" s="1"/>
  <c r="H3415" i="4"/>
  <c r="H3416" i="4"/>
  <c r="I3416" i="4" s="1"/>
  <c r="H3417" i="4"/>
  <c r="I3417" i="4" s="1"/>
  <c r="J3417" i="4" s="1"/>
  <c r="H3418" i="4"/>
  <c r="H3419" i="4"/>
  <c r="I3419" i="4" s="1"/>
  <c r="H3420" i="4"/>
  <c r="I3420" i="4" s="1"/>
  <c r="H3421" i="4"/>
  <c r="I3421" i="4" s="1"/>
  <c r="H3422" i="4"/>
  <c r="I3422" i="4" s="1"/>
  <c r="H3423" i="4"/>
  <c r="H3424" i="4"/>
  <c r="H3425" i="4"/>
  <c r="I3425" i="4" s="1"/>
  <c r="J3425" i="4" s="1"/>
  <c r="H3426" i="4"/>
  <c r="I3426" i="4" s="1"/>
  <c r="H3427" i="4"/>
  <c r="H3428" i="4"/>
  <c r="I3428" i="4" s="1"/>
  <c r="H3429" i="4"/>
  <c r="I3429" i="4" s="1"/>
  <c r="H3430" i="4"/>
  <c r="I3430" i="4" s="1"/>
  <c r="H3431" i="4"/>
  <c r="H3432" i="4"/>
  <c r="I3432" i="4" s="1"/>
  <c r="J3432" i="4" s="1"/>
  <c r="H3433" i="4"/>
  <c r="I3433" i="4" s="1"/>
  <c r="J3433" i="4" s="1"/>
  <c r="H3434" i="4"/>
  <c r="I3434" i="4" s="1"/>
  <c r="H3435" i="4"/>
  <c r="H3436" i="4"/>
  <c r="I3436" i="4" s="1"/>
  <c r="H3437" i="4"/>
  <c r="I3437" i="4" s="1"/>
  <c r="H3438" i="4"/>
  <c r="I3438" i="4" s="1"/>
  <c r="J3438" i="4" s="1"/>
  <c r="H3439" i="4"/>
  <c r="H3440" i="4"/>
  <c r="I3440" i="4" s="1"/>
  <c r="J3440" i="4" s="1"/>
  <c r="H3441" i="4"/>
  <c r="I3441" i="4" s="1"/>
  <c r="J3441" i="4" s="1"/>
  <c r="H3442" i="4"/>
  <c r="I3442" i="4" s="1"/>
  <c r="H3443" i="4"/>
  <c r="I3443" i="4" s="1"/>
  <c r="J3443" i="4" s="1"/>
  <c r="H3444" i="4"/>
  <c r="I3444" i="4" s="1"/>
  <c r="H3445" i="4"/>
  <c r="I3445" i="4" s="1"/>
  <c r="H3446" i="4"/>
  <c r="I3446" i="4" s="1"/>
  <c r="J3446" i="4" s="1"/>
  <c r="H3447" i="4"/>
  <c r="H3448" i="4"/>
  <c r="H3449" i="4"/>
  <c r="I3449" i="4"/>
  <c r="J3449" i="4" s="1"/>
  <c r="H3450" i="4"/>
  <c r="H3451" i="4"/>
  <c r="H3452" i="4"/>
  <c r="I3452" i="4" s="1"/>
  <c r="H3453" i="4"/>
  <c r="I3453" i="4" s="1"/>
  <c r="H3454" i="4"/>
  <c r="I3454" i="4" s="1"/>
  <c r="H3455" i="4"/>
  <c r="H3456" i="4"/>
  <c r="H3457" i="4"/>
  <c r="H3458" i="4"/>
  <c r="H3459" i="4"/>
  <c r="I3459" i="4" s="1"/>
  <c r="H3460" i="4"/>
  <c r="I3460" i="4" s="1"/>
  <c r="H3461" i="4"/>
  <c r="I3461" i="4" s="1"/>
  <c r="H3462" i="4"/>
  <c r="I3462" i="4" s="1"/>
  <c r="J3462" i="4" s="1"/>
  <c r="H3463" i="4"/>
  <c r="H3464" i="4"/>
  <c r="I3464" i="4" s="1"/>
  <c r="J3464" i="4" s="1"/>
  <c r="H3465" i="4"/>
  <c r="I3465" i="4" s="1"/>
  <c r="J3465" i="4" s="1"/>
  <c r="H3466" i="4"/>
  <c r="H3467" i="4"/>
  <c r="I3467" i="4" s="1"/>
  <c r="H3468" i="4"/>
  <c r="I3468" i="4" s="1"/>
  <c r="H3469" i="4"/>
  <c r="I3469" i="4" s="1"/>
  <c r="H3470" i="4"/>
  <c r="I3470" i="4" s="1"/>
  <c r="J3470" i="4" s="1"/>
  <c r="H3471" i="4"/>
  <c r="H3472" i="4"/>
  <c r="H3473" i="4"/>
  <c r="I3473" i="4" s="1"/>
  <c r="J3473" i="4" s="1"/>
  <c r="H3474" i="4"/>
  <c r="H3475" i="4"/>
  <c r="I3475" i="4" s="1"/>
  <c r="H3476" i="4"/>
  <c r="I3476" i="4" s="1"/>
  <c r="H3477" i="4"/>
  <c r="I3477" i="4" s="1"/>
  <c r="H3478" i="4"/>
  <c r="H3479" i="4"/>
  <c r="H3480" i="4"/>
  <c r="I3480" i="4" s="1"/>
  <c r="H3481" i="4"/>
  <c r="H3482" i="4"/>
  <c r="H3483" i="4"/>
  <c r="I3483" i="4" s="1"/>
  <c r="H3484" i="4"/>
  <c r="I3484" i="4" s="1"/>
  <c r="H3485" i="4"/>
  <c r="I3485" i="4" s="1"/>
  <c r="H3486" i="4"/>
  <c r="I3486" i="4" s="1"/>
  <c r="H3487" i="4"/>
  <c r="H3488" i="4"/>
  <c r="H3489" i="4"/>
  <c r="H3490" i="4"/>
  <c r="H3491" i="4"/>
  <c r="H3492" i="4"/>
  <c r="I3492" i="4" s="1"/>
  <c r="H3493" i="4"/>
  <c r="I3493" i="4" s="1"/>
  <c r="H3494" i="4"/>
  <c r="I3494" i="4" s="1"/>
  <c r="H3495" i="4"/>
  <c r="H3496" i="4"/>
  <c r="I3496" i="4" s="1"/>
  <c r="J3496" i="4" s="1"/>
  <c r="H3497" i="4"/>
  <c r="I3497" i="4" s="1"/>
  <c r="J3497" i="4" s="1"/>
  <c r="H3498" i="4"/>
  <c r="I3498" i="4" s="1"/>
  <c r="H3499" i="4"/>
  <c r="H3500" i="4"/>
  <c r="I3500" i="4"/>
  <c r="H3501" i="4"/>
  <c r="I3501" i="4" s="1"/>
  <c r="H3502" i="4"/>
  <c r="I3502" i="4" s="1"/>
  <c r="J3502" i="4" s="1"/>
  <c r="H3503" i="4"/>
  <c r="H3504" i="4"/>
  <c r="H3505" i="4"/>
  <c r="I3505" i="4" s="1"/>
  <c r="J3505" i="4" s="1"/>
  <c r="H3506" i="4"/>
  <c r="I3506" i="4" s="1"/>
  <c r="H3507" i="4"/>
  <c r="I3507" i="4" s="1"/>
  <c r="J3507" i="4" s="1"/>
  <c r="H3508" i="4"/>
  <c r="I3508" i="4" s="1"/>
  <c r="H3509" i="4"/>
  <c r="I3509" i="4" s="1"/>
  <c r="H3510" i="4"/>
  <c r="H3511" i="4"/>
  <c r="H3512" i="4"/>
  <c r="I3512" i="4" s="1"/>
  <c r="H3513" i="4"/>
  <c r="I3513" i="4" s="1"/>
  <c r="J3513" i="4" s="1"/>
  <c r="H3514" i="4"/>
  <c r="I3514" i="4" s="1"/>
  <c r="H3515" i="4"/>
  <c r="I3515" i="4" s="1"/>
  <c r="H3516" i="4"/>
  <c r="I3516" i="4" s="1"/>
  <c r="H3517" i="4"/>
  <c r="I3517" i="4" s="1"/>
  <c r="H3518" i="4"/>
  <c r="I3518" i="4" s="1"/>
  <c r="J3518" i="4" s="1"/>
  <c r="H3519" i="4"/>
  <c r="H3520" i="4"/>
  <c r="I3520" i="4" s="1"/>
  <c r="J3520" i="4" s="1"/>
  <c r="H3521" i="4"/>
  <c r="I3521" i="4" s="1"/>
  <c r="H3522" i="4"/>
  <c r="I3522" i="4"/>
  <c r="H3523" i="4"/>
  <c r="I3523" i="4" s="1"/>
  <c r="H3524" i="4"/>
  <c r="I3524" i="4" s="1"/>
  <c r="H3525" i="4"/>
  <c r="I3525" i="4" s="1"/>
  <c r="H3526" i="4"/>
  <c r="H3527" i="4"/>
  <c r="H3528" i="4"/>
  <c r="I3528" i="4" s="1"/>
  <c r="H3529" i="4"/>
  <c r="I3529" i="4" s="1"/>
  <c r="J3529" i="4" s="1"/>
  <c r="H3530" i="4"/>
  <c r="I3530" i="4" s="1"/>
  <c r="H3531" i="4"/>
  <c r="I3531" i="4" s="1"/>
  <c r="J3531" i="4" s="1"/>
  <c r="H3532" i="4"/>
  <c r="I3532" i="4" s="1"/>
  <c r="H3533" i="4"/>
  <c r="I3533" i="4" s="1"/>
  <c r="H3534" i="4"/>
  <c r="I3534" i="4" s="1"/>
  <c r="H3535" i="4"/>
  <c r="H3536" i="4"/>
  <c r="H3537" i="4"/>
  <c r="I3537" i="4" s="1"/>
  <c r="J3537" i="4" s="1"/>
  <c r="H3538" i="4"/>
  <c r="H3539" i="4"/>
  <c r="I3539" i="4" s="1"/>
  <c r="J3539" i="4" s="1"/>
  <c r="H3540" i="4"/>
  <c r="I3540" i="4" s="1"/>
  <c r="H3541" i="4"/>
  <c r="I3541" i="4" s="1"/>
  <c r="H3542" i="4"/>
  <c r="H3543" i="4"/>
  <c r="H3544" i="4"/>
  <c r="H3545" i="4"/>
  <c r="I3545" i="4" s="1"/>
  <c r="H3546" i="4"/>
  <c r="H3547" i="4"/>
  <c r="I3547" i="4" s="1"/>
  <c r="H3548" i="4"/>
  <c r="I3548" i="4" s="1"/>
  <c r="H3549" i="4"/>
  <c r="I3549" i="4" s="1"/>
  <c r="H3550" i="4"/>
  <c r="H3551" i="4"/>
  <c r="H3552" i="4"/>
  <c r="I3552" i="4" s="1"/>
  <c r="H3553" i="4"/>
  <c r="I3553" i="4" s="1"/>
  <c r="J3553" i="4" s="1"/>
  <c r="H3554" i="4"/>
  <c r="H3555" i="4"/>
  <c r="H3556" i="4"/>
  <c r="I3556" i="4" s="1"/>
  <c r="H3557" i="4"/>
  <c r="I3557" i="4" s="1"/>
  <c r="H3558" i="4"/>
  <c r="H3559" i="4"/>
  <c r="H3560" i="4"/>
  <c r="I3560" i="4" s="1"/>
  <c r="H3561" i="4"/>
  <c r="I3561" i="4" s="1"/>
  <c r="J3561" i="4" s="1"/>
  <c r="H3562" i="4"/>
  <c r="H3563" i="4"/>
  <c r="H3564" i="4"/>
  <c r="I3564" i="4" s="1"/>
  <c r="H3565" i="4"/>
  <c r="I3565" i="4" s="1"/>
  <c r="H3566" i="4"/>
  <c r="I3566" i="4" s="1"/>
  <c r="H3567" i="4"/>
  <c r="H3568" i="4"/>
  <c r="H3569" i="4"/>
  <c r="I3569" i="4" s="1"/>
  <c r="J3569" i="4" s="1"/>
  <c r="H3570" i="4"/>
  <c r="I3570" i="4"/>
  <c r="H3571" i="4"/>
  <c r="I3571" i="4" s="1"/>
  <c r="H3572" i="4"/>
  <c r="I3572" i="4" s="1"/>
  <c r="H3573" i="4"/>
  <c r="I3573" i="4" s="1"/>
  <c r="H3574" i="4"/>
  <c r="I3574" i="4" s="1"/>
  <c r="H3575" i="4"/>
  <c r="H3576" i="4"/>
  <c r="I3576" i="4" s="1"/>
  <c r="H3577" i="4"/>
  <c r="I3577" i="4" s="1"/>
  <c r="H3578" i="4"/>
  <c r="I3578" i="4" s="1"/>
  <c r="H3579" i="4"/>
  <c r="H3580" i="4"/>
  <c r="I3580" i="4" s="1"/>
  <c r="H3581" i="4"/>
  <c r="I3581" i="4" s="1"/>
  <c r="H3582" i="4"/>
  <c r="I3582" i="4" s="1"/>
  <c r="J3582" i="4" s="1"/>
  <c r="H3583" i="4"/>
  <c r="H3584" i="4"/>
  <c r="I3584" i="4" s="1"/>
  <c r="H3585" i="4"/>
  <c r="H3586" i="4"/>
  <c r="I3586" i="4" s="1"/>
  <c r="H3587" i="4"/>
  <c r="H3588" i="4"/>
  <c r="I3588" i="4" s="1"/>
  <c r="H3589" i="4"/>
  <c r="I3589" i="4" s="1"/>
  <c r="H3590" i="4"/>
  <c r="H3591" i="4"/>
  <c r="H3592" i="4"/>
  <c r="H3593" i="4"/>
  <c r="I3593" i="4" s="1"/>
  <c r="J3593" i="4" s="1"/>
  <c r="H3594" i="4"/>
  <c r="I3594" i="4" s="1"/>
  <c r="H3595" i="4"/>
  <c r="H3596" i="4"/>
  <c r="I3596" i="4" s="1"/>
  <c r="H3597" i="4"/>
  <c r="I3597" i="4" s="1"/>
  <c r="H3598" i="4"/>
  <c r="I3598" i="4" s="1"/>
  <c r="J3598" i="4" s="1"/>
  <c r="H3599" i="4"/>
  <c r="H3600" i="4"/>
  <c r="I3600" i="4" s="1"/>
  <c r="H3601" i="4"/>
  <c r="I3601" i="4" s="1"/>
  <c r="J3601" i="4" s="1"/>
  <c r="H3602" i="4"/>
  <c r="I3602" i="4" s="1"/>
  <c r="H3603" i="4"/>
  <c r="H3604" i="4"/>
  <c r="I3604" i="4" s="1"/>
  <c r="H3605" i="4"/>
  <c r="I3605" i="4" s="1"/>
  <c r="H3606" i="4"/>
  <c r="I3606" i="4" s="1"/>
  <c r="H3607" i="4"/>
  <c r="H3608" i="4"/>
  <c r="I3608" i="4" s="1"/>
  <c r="H3609" i="4"/>
  <c r="I3609" i="4" s="1"/>
  <c r="J3609" i="4" s="1"/>
  <c r="H3610" i="4"/>
  <c r="H3611" i="4"/>
  <c r="I3611" i="4" s="1"/>
  <c r="H3612" i="4"/>
  <c r="I3612" i="4" s="1"/>
  <c r="H3613" i="4"/>
  <c r="I3613" i="4" s="1"/>
  <c r="H3614" i="4"/>
  <c r="H3615" i="4"/>
  <c r="H3616" i="4"/>
  <c r="I3616" i="4" s="1"/>
  <c r="H3617" i="4"/>
  <c r="H3618" i="4"/>
  <c r="H3619" i="4"/>
  <c r="I3619" i="4" s="1"/>
  <c r="H3620" i="4"/>
  <c r="I3620" i="4" s="1"/>
  <c r="H3621" i="4"/>
  <c r="I3621" i="4" s="1"/>
  <c r="H3622" i="4"/>
  <c r="H3623" i="4"/>
  <c r="H3624" i="4"/>
  <c r="I3624" i="4" s="1"/>
  <c r="H3625" i="4"/>
  <c r="I3625" i="4" s="1"/>
  <c r="J3625" i="4" s="1"/>
  <c r="H3626" i="4"/>
  <c r="H3627" i="4"/>
  <c r="I3627" i="4" s="1"/>
  <c r="H3628" i="4"/>
  <c r="H3629" i="4"/>
  <c r="I3629" i="4" s="1"/>
  <c r="H3630" i="4"/>
  <c r="I3630" i="4" s="1"/>
  <c r="H3631" i="4"/>
  <c r="H3632" i="4"/>
  <c r="I3632" i="4" s="1"/>
  <c r="H3633" i="4"/>
  <c r="I3633" i="4" s="1"/>
  <c r="J3633" i="4" s="1"/>
  <c r="H3634" i="4"/>
  <c r="H3635" i="4"/>
  <c r="I3635" i="4" s="1"/>
  <c r="H3636" i="4"/>
  <c r="I3636" i="4" s="1"/>
  <c r="H3637" i="4"/>
  <c r="I3637" i="4" s="1"/>
  <c r="H3638" i="4"/>
  <c r="I3638" i="4" s="1"/>
  <c r="H3639" i="4"/>
  <c r="H3640" i="4"/>
  <c r="H3641" i="4"/>
  <c r="I3641" i="4" s="1"/>
  <c r="H3642" i="4"/>
  <c r="H3643" i="4"/>
  <c r="I3643" i="4" s="1"/>
  <c r="H3644" i="4"/>
  <c r="I3644" i="4" s="1"/>
  <c r="H3645" i="4"/>
  <c r="I3645" i="4" s="1"/>
  <c r="H3646" i="4"/>
  <c r="I3646" i="4" s="1"/>
  <c r="H3647" i="4"/>
  <c r="H3648" i="4"/>
  <c r="H3649" i="4"/>
  <c r="I3649" i="4" s="1"/>
  <c r="J3649" i="4" s="1"/>
  <c r="H3650" i="4"/>
  <c r="I3650" i="4" s="1"/>
  <c r="H3651" i="4"/>
  <c r="H3652" i="4"/>
  <c r="I3652" i="4" s="1"/>
  <c r="H3653" i="4"/>
  <c r="I3653" i="4" s="1"/>
  <c r="H3654" i="4"/>
  <c r="H3655" i="4"/>
  <c r="H3656" i="4"/>
  <c r="I3656" i="4" s="1"/>
  <c r="J3656" i="4" s="1"/>
  <c r="H3657" i="4"/>
  <c r="I3657" i="4" s="1"/>
  <c r="J3657" i="4" s="1"/>
  <c r="H3658" i="4"/>
  <c r="H3659" i="4"/>
  <c r="H3660" i="4"/>
  <c r="I3660" i="4" s="1"/>
  <c r="H3661" i="4"/>
  <c r="I3661" i="4" s="1"/>
  <c r="H3662" i="4"/>
  <c r="I3662" i="4" s="1"/>
  <c r="H3663" i="4"/>
  <c r="H3664" i="4"/>
  <c r="I3664" i="4" s="1"/>
  <c r="J3664" i="4" s="1"/>
  <c r="H3665" i="4"/>
  <c r="I3665" i="4" s="1"/>
  <c r="J3665" i="4" s="1"/>
  <c r="H3666" i="4"/>
  <c r="H3667" i="4"/>
  <c r="H3668" i="4"/>
  <c r="I3668" i="4" s="1"/>
  <c r="H3669" i="4"/>
  <c r="I3669" i="4" s="1"/>
  <c r="H3670" i="4"/>
  <c r="I3670" i="4" s="1"/>
  <c r="H3671" i="4"/>
  <c r="H3672" i="4"/>
  <c r="I3672" i="4" s="1"/>
  <c r="H3673" i="4"/>
  <c r="I3673" i="4" s="1"/>
  <c r="H3674" i="4"/>
  <c r="H3675" i="4"/>
  <c r="I3675" i="4" s="1"/>
  <c r="H3676" i="4"/>
  <c r="I3676" i="4" s="1"/>
  <c r="H3677" i="4"/>
  <c r="I3677" i="4" s="1"/>
  <c r="H3678" i="4"/>
  <c r="I3678" i="4" s="1"/>
  <c r="H3679" i="4"/>
  <c r="H3680" i="4"/>
  <c r="I3680" i="4" s="1"/>
  <c r="J3680" i="4" s="1"/>
  <c r="H3681" i="4"/>
  <c r="I3681" i="4" s="1"/>
  <c r="H3682" i="4"/>
  <c r="I3682" i="4" s="1"/>
  <c r="H3683" i="4"/>
  <c r="I3683" i="4" s="1"/>
  <c r="H3684" i="4"/>
  <c r="I3684" i="4" s="1"/>
  <c r="H3685" i="4"/>
  <c r="I3685" i="4" s="1"/>
  <c r="H3686" i="4"/>
  <c r="H3687" i="4"/>
  <c r="H3688" i="4"/>
  <c r="I3688" i="4" s="1"/>
  <c r="J3688" i="4" s="1"/>
  <c r="H3689" i="4"/>
  <c r="I3689" i="4" s="1"/>
  <c r="J3689" i="4" s="1"/>
  <c r="H3690" i="4"/>
  <c r="I3690" i="4" s="1"/>
  <c r="H3691" i="4"/>
  <c r="I3691" i="4" s="1"/>
  <c r="H3692" i="4"/>
  <c r="I3692" i="4" s="1"/>
  <c r="H3693" i="4"/>
  <c r="I3693" i="4" s="1"/>
  <c r="H3694" i="4"/>
  <c r="I3694" i="4" s="1"/>
  <c r="J3694" i="4" s="1"/>
  <c r="H3695" i="4"/>
  <c r="H3696" i="4"/>
  <c r="I3696" i="4" s="1"/>
  <c r="H3697" i="4"/>
  <c r="I3697" i="4" s="1"/>
  <c r="J3697" i="4" s="1"/>
  <c r="H3698" i="4"/>
  <c r="I3698" i="4" s="1"/>
  <c r="H3699" i="4"/>
  <c r="H3700" i="4"/>
  <c r="I3700" i="4" s="1"/>
  <c r="H3701" i="4"/>
  <c r="I3701" i="4" s="1"/>
  <c r="H3702" i="4"/>
  <c r="I3702" i="4" s="1"/>
  <c r="J3702" i="4" s="1"/>
  <c r="H3703" i="4"/>
  <c r="H3704" i="4"/>
  <c r="I3704" i="4" s="1"/>
  <c r="H3705" i="4"/>
  <c r="I3705" i="4" s="1"/>
  <c r="J3705" i="4" s="1"/>
  <c r="H3706" i="4"/>
  <c r="I3706" i="4" s="1"/>
  <c r="H3707" i="4"/>
  <c r="H3708" i="4"/>
  <c r="I3708" i="4" s="1"/>
  <c r="H3709" i="4"/>
  <c r="I3709" i="4" s="1"/>
  <c r="H3710" i="4"/>
  <c r="I3710" i="4" s="1"/>
  <c r="H3711" i="4"/>
  <c r="H3712" i="4"/>
  <c r="H3713" i="4"/>
  <c r="I3713" i="4" s="1"/>
  <c r="J3713" i="4" s="1"/>
  <c r="H3714" i="4"/>
  <c r="I3714" i="4" s="1"/>
  <c r="H3715" i="4"/>
  <c r="H3716" i="4"/>
  <c r="I3716" i="4" s="1"/>
  <c r="H3717" i="4"/>
  <c r="I3717" i="4" s="1"/>
  <c r="H3718" i="4"/>
  <c r="I3718" i="4" s="1"/>
  <c r="H3719" i="4"/>
  <c r="H3720" i="4"/>
  <c r="I3720" i="4" s="1"/>
  <c r="J3720" i="4" s="1"/>
  <c r="H3721" i="4"/>
  <c r="I3721" i="4" s="1"/>
  <c r="J3721" i="4" s="1"/>
  <c r="H3722" i="4"/>
  <c r="I3722" i="4" s="1"/>
  <c r="H3723" i="4"/>
  <c r="H3724" i="4"/>
  <c r="I3724" i="4" s="1"/>
  <c r="H3725" i="4"/>
  <c r="I3725" i="4" s="1"/>
  <c r="H3726" i="4"/>
  <c r="I3726" i="4" s="1"/>
  <c r="H3727" i="4"/>
  <c r="H3728" i="4"/>
  <c r="I3728" i="4" s="1"/>
  <c r="H3729" i="4"/>
  <c r="I3729" i="4" s="1"/>
  <c r="J3729" i="4" s="1"/>
  <c r="H3730" i="4"/>
  <c r="H3731" i="4"/>
  <c r="I3731" i="4" s="1"/>
  <c r="H3732" i="4"/>
  <c r="I3732" i="4" s="1"/>
  <c r="H3733" i="4"/>
  <c r="I3733" i="4" s="1"/>
  <c r="H3734" i="4"/>
  <c r="I3734" i="4" s="1"/>
  <c r="H3735" i="4"/>
  <c r="H3736" i="4"/>
  <c r="I3736" i="4" s="1"/>
  <c r="J3736" i="4" s="1"/>
  <c r="H3737" i="4"/>
  <c r="I3737" i="4" s="1"/>
  <c r="H3738" i="4"/>
  <c r="I3738" i="4" s="1"/>
  <c r="H3739" i="4"/>
  <c r="I3739" i="4" s="1"/>
  <c r="H3740" i="4"/>
  <c r="I3740" i="4" s="1"/>
  <c r="H3741" i="4"/>
  <c r="I3741" i="4" s="1"/>
  <c r="H3742" i="4"/>
  <c r="H3743" i="4"/>
  <c r="H3744" i="4"/>
  <c r="I3744" i="4" s="1"/>
  <c r="H3745" i="4"/>
  <c r="I3745" i="4" s="1"/>
  <c r="H3746" i="4"/>
  <c r="H3747" i="4"/>
  <c r="I3747" i="4" s="1"/>
  <c r="H3748" i="4"/>
  <c r="I3748" i="4" s="1"/>
  <c r="H3749" i="4"/>
  <c r="I3749" i="4" s="1"/>
  <c r="H3750" i="4"/>
  <c r="I3750" i="4" s="1"/>
  <c r="H3751" i="4"/>
  <c r="H3752" i="4"/>
  <c r="H3753" i="4"/>
  <c r="I3753" i="4" s="1"/>
  <c r="J3753" i="4" s="1"/>
  <c r="H3754" i="4"/>
  <c r="I3754" i="4" s="1"/>
  <c r="H3755" i="4"/>
  <c r="I3755" i="4" s="1"/>
  <c r="J3755" i="4" s="1"/>
  <c r="H3756" i="4"/>
  <c r="I3756" i="4" s="1"/>
  <c r="H3757" i="4"/>
  <c r="I3757" i="4" s="1"/>
  <c r="H3758" i="4"/>
  <c r="I3758" i="4" s="1"/>
  <c r="H3759" i="4"/>
  <c r="H3760" i="4"/>
  <c r="I3760" i="4" s="1"/>
  <c r="H3761" i="4"/>
  <c r="I3761" i="4" s="1"/>
  <c r="H3762" i="4"/>
  <c r="H3763" i="4"/>
  <c r="I3763" i="4" s="1"/>
  <c r="H3764" i="4"/>
  <c r="I3764" i="4" s="1"/>
  <c r="H3765" i="4"/>
  <c r="I3765" i="4" s="1"/>
  <c r="H3766" i="4"/>
  <c r="I3766" i="4" s="1"/>
  <c r="J3766" i="4" s="1"/>
  <c r="H3767" i="4"/>
  <c r="H3768" i="4"/>
  <c r="H3769" i="4"/>
  <c r="I3769" i="4" s="1"/>
  <c r="H3770" i="4"/>
  <c r="I3770" i="4" s="1"/>
  <c r="H3771" i="4"/>
  <c r="H3772" i="4"/>
  <c r="I3772" i="4" s="1"/>
  <c r="H3773" i="4"/>
  <c r="I3773" i="4" s="1"/>
  <c r="H3774" i="4"/>
  <c r="I3774" i="4" s="1"/>
  <c r="H3775" i="4"/>
  <c r="H3776" i="4"/>
  <c r="I3776" i="4" s="1"/>
  <c r="H3777" i="4"/>
  <c r="I3777" i="4" s="1"/>
  <c r="J3777" i="4" s="1"/>
  <c r="H3778" i="4"/>
  <c r="I3778" i="4" s="1"/>
  <c r="H3779" i="4"/>
  <c r="H3780" i="4"/>
  <c r="I3780" i="4" s="1"/>
  <c r="H3781" i="4"/>
  <c r="I3781" i="4" s="1"/>
  <c r="H3782" i="4"/>
  <c r="H3783" i="4"/>
  <c r="H3784" i="4"/>
  <c r="I3784" i="4" s="1"/>
  <c r="J3784" i="4" s="1"/>
  <c r="H3785" i="4"/>
  <c r="I3785" i="4" s="1"/>
  <c r="H3786" i="4"/>
  <c r="H3787" i="4"/>
  <c r="I3787" i="4" s="1"/>
  <c r="H3788" i="4"/>
  <c r="I3788" i="4" s="1"/>
  <c r="H3789" i="4"/>
  <c r="I3789" i="4" s="1"/>
  <c r="H3790" i="4"/>
  <c r="I3790" i="4" s="1"/>
  <c r="H3791" i="4"/>
  <c r="H3792" i="4"/>
  <c r="I3792" i="4" s="1"/>
  <c r="J3792" i="4" s="1"/>
  <c r="H3793" i="4"/>
  <c r="H3794" i="4"/>
  <c r="I3794" i="4" s="1"/>
  <c r="H3795" i="4"/>
  <c r="I3795" i="4" s="1"/>
  <c r="J3795" i="4" s="1"/>
  <c r="H3796" i="4"/>
  <c r="I3796" i="4" s="1"/>
  <c r="H3797" i="4"/>
  <c r="I3797" i="4" s="1"/>
  <c r="H3798" i="4"/>
  <c r="I3798" i="4" s="1"/>
  <c r="J3798" i="4" s="1"/>
  <c r="H3799" i="4"/>
  <c r="H3800" i="4"/>
  <c r="I3800" i="4" s="1"/>
  <c r="J3800" i="4" s="1"/>
  <c r="H3801" i="4"/>
  <c r="I3801" i="4" s="1"/>
  <c r="H3802" i="4"/>
  <c r="H3803" i="4"/>
  <c r="I3803" i="4" s="1"/>
  <c r="J3803" i="4" s="1"/>
  <c r="H3804" i="4"/>
  <c r="I3804" i="4" s="1"/>
  <c r="H3805" i="4"/>
  <c r="I3805" i="4" s="1"/>
  <c r="H3806" i="4"/>
  <c r="I3806" i="4" s="1"/>
  <c r="J3806" i="4" s="1"/>
  <c r="H3807" i="4"/>
  <c r="H3808" i="4"/>
  <c r="I3808" i="4" s="1"/>
  <c r="H3809" i="4"/>
  <c r="I3809" i="4" s="1"/>
  <c r="H3810" i="4"/>
  <c r="H3811" i="4"/>
  <c r="I3811" i="4" s="1"/>
  <c r="J3811" i="4" s="1"/>
  <c r="H3812" i="4"/>
  <c r="I3812" i="4" s="1"/>
  <c r="H3813" i="4"/>
  <c r="I3813" i="4" s="1"/>
  <c r="H3814" i="4"/>
  <c r="H3815" i="4"/>
  <c r="H3816" i="4"/>
  <c r="I3816" i="4" s="1"/>
  <c r="J3816" i="4" s="1"/>
  <c r="H3817" i="4"/>
  <c r="H3818" i="4"/>
  <c r="I3818" i="4" s="1"/>
  <c r="H3819" i="4"/>
  <c r="H3820" i="4"/>
  <c r="H3821" i="4"/>
  <c r="H3822" i="4"/>
  <c r="I3822" i="4" s="1"/>
  <c r="H3823" i="4"/>
  <c r="H3824" i="4"/>
  <c r="I3824" i="4" s="1"/>
  <c r="J3824" i="4" s="1"/>
  <c r="H3825" i="4"/>
  <c r="I3825" i="4" s="1"/>
  <c r="H3826" i="4"/>
  <c r="I3826" i="4" s="1"/>
  <c r="H3827" i="4"/>
  <c r="I3827" i="4" s="1"/>
  <c r="J3827" i="4" s="1"/>
  <c r="H3828" i="4"/>
  <c r="I3828" i="4" s="1"/>
  <c r="H3829" i="4"/>
  <c r="H3830" i="4"/>
  <c r="H3831" i="4"/>
  <c r="I3831" i="4" s="1"/>
  <c r="H3832" i="4"/>
  <c r="I3832" i="4" s="1"/>
  <c r="J3832" i="4" s="1"/>
  <c r="H3833" i="4"/>
  <c r="H3834" i="4"/>
  <c r="I3834" i="4" s="1"/>
  <c r="H3835" i="4"/>
  <c r="I3835" i="4" s="1"/>
  <c r="H3836" i="4"/>
  <c r="I3836" i="4" s="1"/>
  <c r="H3837" i="4"/>
  <c r="H3838" i="4"/>
  <c r="H3839" i="4"/>
  <c r="H3840" i="4"/>
  <c r="H3841" i="4"/>
  <c r="I3841" i="4" s="1"/>
  <c r="H3842" i="4"/>
  <c r="I3842" i="4" s="1"/>
  <c r="H3843" i="4"/>
  <c r="H3844" i="4"/>
  <c r="I3844" i="4" s="1"/>
  <c r="H3845" i="4"/>
  <c r="I3845" i="4" s="1"/>
  <c r="H3846" i="4"/>
  <c r="H3847" i="4"/>
  <c r="I3847" i="4" s="1"/>
  <c r="H3848" i="4"/>
  <c r="I3848" i="4" s="1"/>
  <c r="J3848" i="4" s="1"/>
  <c r="H3849" i="4"/>
  <c r="H3850" i="4"/>
  <c r="I3850" i="4" s="1"/>
  <c r="H3851" i="4"/>
  <c r="I3851" i="4" s="1"/>
  <c r="J3851" i="4" s="1"/>
  <c r="H3852" i="4"/>
  <c r="I3852" i="4" s="1"/>
  <c r="H3853" i="4"/>
  <c r="H3854" i="4"/>
  <c r="I3854" i="4" s="1"/>
  <c r="J3854" i="4" s="1"/>
  <c r="H3855" i="4"/>
  <c r="H3856" i="4"/>
  <c r="I3856" i="4" s="1"/>
  <c r="J3856" i="4" s="1"/>
  <c r="H3857" i="4"/>
  <c r="I3857" i="4" s="1"/>
  <c r="H3858" i="4"/>
  <c r="I3858" i="4" s="1"/>
  <c r="H3859" i="4"/>
  <c r="H3860" i="4"/>
  <c r="H3861" i="4"/>
  <c r="I3861" i="4" s="1"/>
  <c r="H3862" i="4"/>
  <c r="I3862" i="4" s="1"/>
  <c r="H3863" i="4"/>
  <c r="I3863" i="4" s="1"/>
  <c r="H3864" i="4"/>
  <c r="H3865" i="4"/>
  <c r="I3865" i="4" s="1"/>
  <c r="J3865" i="4" s="1"/>
  <c r="H3866" i="4"/>
  <c r="H3867" i="4"/>
  <c r="I3867" i="4" s="1"/>
  <c r="J3867" i="4" s="1"/>
  <c r="H3868" i="4"/>
  <c r="I3868" i="4" s="1"/>
  <c r="H3869" i="4"/>
  <c r="H3870" i="4"/>
  <c r="I3870" i="4" s="1"/>
  <c r="J3870" i="4" s="1"/>
  <c r="H3871" i="4"/>
  <c r="I3871" i="4" s="1"/>
  <c r="J3871" i="4" s="1"/>
  <c r="H3872" i="4"/>
  <c r="I3872" i="4" s="1"/>
  <c r="H3873" i="4"/>
  <c r="I3873" i="4" s="1"/>
  <c r="H3874" i="4"/>
  <c r="I3874" i="4" s="1"/>
  <c r="H3875" i="4"/>
  <c r="H3876" i="4"/>
  <c r="H3877" i="4"/>
  <c r="H3878" i="4"/>
  <c r="H3879" i="4"/>
  <c r="I3879" i="4" s="1"/>
  <c r="J3879" i="4" s="1"/>
  <c r="H3880" i="4"/>
  <c r="I3880" i="4" s="1"/>
  <c r="H3881" i="4"/>
  <c r="I3881" i="4" s="1"/>
  <c r="J3881" i="4" s="1"/>
  <c r="H3882" i="4"/>
  <c r="I3882" i="4" s="1"/>
  <c r="H3883" i="4"/>
  <c r="H3884" i="4"/>
  <c r="I3884" i="4" s="1"/>
  <c r="J3884" i="4" s="1"/>
  <c r="H3885" i="4"/>
  <c r="H3886" i="4"/>
  <c r="I3886" i="4" s="1"/>
  <c r="J3886" i="4" s="1"/>
  <c r="H3887" i="4"/>
  <c r="I3887" i="4" s="1"/>
  <c r="J3887" i="4" s="1"/>
  <c r="H3888" i="4"/>
  <c r="I3888" i="4" s="1"/>
  <c r="J3888" i="4" s="1"/>
  <c r="H3889" i="4"/>
  <c r="I3889" i="4" s="1"/>
  <c r="H3890" i="4"/>
  <c r="I3890" i="4" s="1"/>
  <c r="H3891" i="4"/>
  <c r="H3892" i="4"/>
  <c r="H3893" i="4"/>
  <c r="I3893" i="4" s="1"/>
  <c r="H3894" i="4"/>
  <c r="I3894" i="4" s="1"/>
  <c r="H3895" i="4"/>
  <c r="I3895" i="4" s="1"/>
  <c r="H3896" i="4"/>
  <c r="I3896" i="4" s="1"/>
  <c r="J3896" i="4" s="1"/>
  <c r="H3897" i="4"/>
  <c r="I3897" i="4" s="1"/>
  <c r="J3897" i="4" s="1"/>
  <c r="H3898" i="4"/>
  <c r="H3899" i="4"/>
  <c r="I3899" i="4" s="1"/>
  <c r="J3899" i="4" s="1"/>
  <c r="H3900" i="4"/>
  <c r="I3900" i="4" s="1"/>
  <c r="J3900" i="4" s="1"/>
  <c r="H3901" i="4"/>
  <c r="I3901" i="4" s="1"/>
  <c r="J3901" i="4" s="1"/>
  <c r="H3902" i="4"/>
  <c r="I3902" i="4" s="1"/>
  <c r="H3903" i="4"/>
  <c r="I3903" i="4" s="1"/>
  <c r="H3904" i="4"/>
  <c r="I3904" i="4" s="1"/>
  <c r="J3904" i="4" s="1"/>
  <c r="H3905" i="4"/>
  <c r="I3905" i="4" s="1"/>
  <c r="J3905" i="4" s="1"/>
  <c r="H3906" i="4"/>
  <c r="H3907" i="4"/>
  <c r="I3907" i="4" s="1"/>
  <c r="H3908" i="4"/>
  <c r="I3908" i="4" s="1"/>
  <c r="J3908" i="4" s="1"/>
  <c r="H3909" i="4"/>
  <c r="I3909" i="4" s="1"/>
  <c r="J3909" i="4" s="1"/>
  <c r="H3910" i="4"/>
  <c r="I3910" i="4" s="1"/>
  <c r="H3911" i="4"/>
  <c r="I3911" i="4" s="1"/>
  <c r="H3912" i="4"/>
  <c r="I3912" i="4" s="1"/>
  <c r="J3912" i="4" s="1"/>
  <c r="H3913" i="4"/>
  <c r="I3913" i="4" s="1"/>
  <c r="J3913" i="4" s="1"/>
  <c r="H3914" i="4"/>
  <c r="H3915" i="4"/>
  <c r="I3915" i="4" s="1"/>
  <c r="H3916" i="4"/>
  <c r="H3917" i="4"/>
  <c r="I3917" i="4" s="1"/>
  <c r="J3917" i="4" s="1"/>
  <c r="H3918" i="4"/>
  <c r="H3919" i="4"/>
  <c r="I3919" i="4" s="1"/>
  <c r="H3920" i="4"/>
  <c r="I3920" i="4" s="1"/>
  <c r="J3920" i="4" s="1"/>
  <c r="H3921" i="4"/>
  <c r="I3921" i="4" s="1"/>
  <c r="J3921" i="4" s="1"/>
  <c r="H3922" i="4"/>
  <c r="H3923" i="4"/>
  <c r="I3923" i="4" s="1"/>
  <c r="H3924" i="4"/>
  <c r="I3924" i="4" s="1"/>
  <c r="J3924" i="4" s="1"/>
  <c r="H3925" i="4"/>
  <c r="I3925" i="4" s="1"/>
  <c r="J3925" i="4" s="1"/>
  <c r="H3926" i="4"/>
  <c r="I3926" i="4" s="1"/>
  <c r="H3927" i="4"/>
  <c r="I3927" i="4" s="1"/>
  <c r="H3928" i="4"/>
  <c r="I3928" i="4" s="1"/>
  <c r="J3928" i="4" s="1"/>
  <c r="H3929" i="4"/>
  <c r="I3929" i="4" s="1"/>
  <c r="J3929" i="4" s="1"/>
  <c r="H3930" i="4"/>
  <c r="H3931" i="4"/>
  <c r="I3931" i="4" s="1"/>
  <c r="H3932" i="4"/>
  <c r="I3932" i="4"/>
  <c r="J3932" i="4" s="1"/>
  <c r="H3933" i="4"/>
  <c r="I3933" i="4"/>
  <c r="J3933" i="4" s="1"/>
  <c r="H3934" i="4"/>
  <c r="H3935" i="4"/>
  <c r="I3935" i="4" s="1"/>
  <c r="H3936" i="4"/>
  <c r="I3936" i="4" s="1"/>
  <c r="J3936" i="4" s="1"/>
  <c r="H3937" i="4"/>
  <c r="I3937" i="4" s="1"/>
  <c r="J3937" i="4" s="1"/>
  <c r="H3938" i="4"/>
  <c r="H3939" i="4"/>
  <c r="I3939" i="4" s="1"/>
  <c r="J3939" i="4" s="1"/>
  <c r="H3940" i="4"/>
  <c r="I3940" i="4" s="1"/>
  <c r="J3940" i="4" s="1"/>
  <c r="H3941" i="4"/>
  <c r="I3941" i="4" s="1"/>
  <c r="J3941" i="4" s="1"/>
  <c r="H3942" i="4"/>
  <c r="I3942" i="4" s="1"/>
  <c r="H3943" i="4"/>
  <c r="I3943" i="4" s="1"/>
  <c r="H3944" i="4"/>
  <c r="I3944" i="4" s="1"/>
  <c r="J3944" i="4" s="1"/>
  <c r="H3945" i="4"/>
  <c r="I3945" i="4" s="1"/>
  <c r="J3945" i="4" s="1"/>
  <c r="H3946" i="4"/>
  <c r="H3947" i="4"/>
  <c r="H3948" i="4"/>
  <c r="I3948" i="4" s="1"/>
  <c r="H3949" i="4"/>
  <c r="I3949" i="4" s="1"/>
  <c r="J3949" i="4" s="1"/>
  <c r="H3950" i="4"/>
  <c r="I3950" i="4" s="1"/>
  <c r="H3951" i="4"/>
  <c r="I3951" i="4" s="1"/>
  <c r="H3952" i="4"/>
  <c r="I3952" i="4" s="1"/>
  <c r="J3952" i="4" s="1"/>
  <c r="H3953" i="4"/>
  <c r="I3953" i="4" s="1"/>
  <c r="J3953" i="4" s="1"/>
  <c r="H3954" i="4"/>
  <c r="H3955" i="4"/>
  <c r="I3955" i="4" s="1"/>
  <c r="J3955" i="4" s="1"/>
  <c r="H3956" i="4"/>
  <c r="I3956" i="4" s="1"/>
  <c r="J3956" i="4" s="1"/>
  <c r="H3957" i="4"/>
  <c r="H3958" i="4"/>
  <c r="I3958" i="4" s="1"/>
  <c r="H3959" i="4"/>
  <c r="I3959" i="4" s="1"/>
  <c r="H3960" i="4"/>
  <c r="I3960" i="4" s="1"/>
  <c r="J3960" i="4" s="1"/>
  <c r="H3961" i="4"/>
  <c r="I3961" i="4" s="1"/>
  <c r="J3961" i="4" s="1"/>
  <c r="H3962" i="4"/>
  <c r="H3963" i="4"/>
  <c r="H3964" i="4"/>
  <c r="I3964" i="4" s="1"/>
  <c r="J3964" i="4" s="1"/>
  <c r="H3965" i="4"/>
  <c r="H3966" i="4"/>
  <c r="H3967" i="4"/>
  <c r="I3967" i="4" s="1"/>
  <c r="H3968" i="4"/>
  <c r="I3968" i="4" s="1"/>
  <c r="J3968" i="4" s="1"/>
  <c r="H3969" i="4"/>
  <c r="I3969" i="4" s="1"/>
  <c r="J3969" i="4" s="1"/>
  <c r="H3970" i="4"/>
  <c r="H3971" i="4"/>
  <c r="H3972" i="4"/>
  <c r="I3972" i="4" s="1"/>
  <c r="J3972" i="4" s="1"/>
  <c r="H3973" i="4"/>
  <c r="I3973" i="4" s="1"/>
  <c r="H3974" i="4"/>
  <c r="I3974" i="4" s="1"/>
  <c r="H3975" i="4"/>
  <c r="I3975" i="4" s="1"/>
  <c r="H3976" i="4"/>
  <c r="I3976" i="4" s="1"/>
  <c r="J3976" i="4" s="1"/>
  <c r="H3977" i="4"/>
  <c r="I3977" i="4" s="1"/>
  <c r="J3977" i="4" s="1"/>
  <c r="H3978" i="4"/>
  <c r="H3979" i="4"/>
  <c r="I3979" i="4" s="1"/>
  <c r="J3979" i="4" s="1"/>
  <c r="H3980" i="4"/>
  <c r="I3980" i="4" s="1"/>
  <c r="H3981" i="4"/>
  <c r="I3981" i="4" s="1"/>
  <c r="J3981" i="4" s="1"/>
  <c r="H3982" i="4"/>
  <c r="I3982" i="4" s="1"/>
  <c r="H3983" i="4"/>
  <c r="I3983" i="4" s="1"/>
  <c r="H3984" i="4"/>
  <c r="I3984" i="4" s="1"/>
  <c r="J3984" i="4" s="1"/>
  <c r="H3985" i="4"/>
  <c r="I3985" i="4" s="1"/>
  <c r="J3985" i="4" s="1"/>
  <c r="H3986" i="4"/>
  <c r="H3987" i="4"/>
  <c r="H3988" i="4"/>
  <c r="I3988" i="4" s="1"/>
  <c r="H3989" i="4"/>
  <c r="I3989" i="4" s="1"/>
  <c r="J3989" i="4" s="1"/>
  <c r="H3990" i="4"/>
  <c r="H3991" i="4"/>
  <c r="I3991" i="4" s="1"/>
  <c r="H3992" i="4"/>
  <c r="I3992" i="4" s="1"/>
  <c r="J3992" i="4" s="1"/>
  <c r="H3993" i="4"/>
  <c r="I3993" i="4" s="1"/>
  <c r="J3993" i="4" s="1"/>
  <c r="H3994" i="4"/>
  <c r="H3995" i="4"/>
  <c r="I3995" i="4" s="1"/>
  <c r="J3995" i="4" s="1"/>
  <c r="H3996" i="4"/>
  <c r="I3996" i="4" s="1"/>
  <c r="J3996" i="4" s="1"/>
  <c r="H3997" i="4"/>
  <c r="I3997" i="4" s="1"/>
  <c r="J3997" i="4" s="1"/>
  <c r="H3998" i="4"/>
  <c r="H3999" i="4"/>
  <c r="I3999" i="4" s="1"/>
  <c r="H4000" i="4"/>
  <c r="I4000" i="4" s="1"/>
  <c r="J4000" i="4" s="1"/>
  <c r="H4001" i="4"/>
  <c r="I4001" i="4" s="1"/>
  <c r="J4001" i="4" s="1"/>
  <c r="H4002" i="4"/>
  <c r="H4003" i="4"/>
  <c r="I4003" i="4" s="1"/>
  <c r="H4004" i="4"/>
  <c r="I4004" i="4" s="1"/>
  <c r="J4004" i="4" s="1"/>
  <c r="H4005" i="4"/>
  <c r="I4005" i="4" s="1"/>
  <c r="J4005" i="4" s="1"/>
  <c r="H4006" i="4"/>
  <c r="I4006" i="4" s="1"/>
  <c r="H4007" i="4"/>
  <c r="I4007" i="4" s="1"/>
  <c r="H4008" i="4"/>
  <c r="I4008" i="4" s="1"/>
  <c r="J4008" i="4" s="1"/>
  <c r="H4009" i="4"/>
  <c r="I4009" i="4" s="1"/>
  <c r="J4009" i="4" s="1"/>
  <c r="H4010" i="4"/>
  <c r="H4011" i="4"/>
  <c r="H4012" i="4"/>
  <c r="H4013" i="4"/>
  <c r="I4013" i="4" s="1"/>
  <c r="J4013" i="4" s="1"/>
  <c r="H4014" i="4"/>
  <c r="H4015" i="4"/>
  <c r="I4015" i="4" s="1"/>
  <c r="H4016" i="4"/>
  <c r="I4016" i="4" s="1"/>
  <c r="J4016" i="4" s="1"/>
  <c r="H4017" i="4"/>
  <c r="I4017" i="4" s="1"/>
  <c r="J4017" i="4" s="1"/>
  <c r="H4018" i="4"/>
  <c r="H4019" i="4"/>
  <c r="I4019" i="4" s="1"/>
  <c r="H4020" i="4"/>
  <c r="I4020" i="4" s="1"/>
  <c r="J4020" i="4" s="1"/>
  <c r="H4021" i="4"/>
  <c r="I4021" i="4" s="1"/>
  <c r="J4021" i="4" s="1"/>
  <c r="H4022" i="4"/>
  <c r="I4022" i="4" s="1"/>
  <c r="H4023" i="4"/>
  <c r="I4023" i="4" s="1"/>
  <c r="H4024" i="4"/>
  <c r="I4024" i="4" s="1"/>
  <c r="J4024" i="4" s="1"/>
  <c r="H4025" i="4"/>
  <c r="I4025" i="4" s="1"/>
  <c r="J4025" i="4" s="1"/>
  <c r="H4026" i="4"/>
  <c r="H4027" i="4"/>
  <c r="H4028" i="4"/>
  <c r="I4028" i="4" s="1"/>
  <c r="J4028" i="4" s="1"/>
  <c r="H4029" i="4"/>
  <c r="I4029" i="4" s="1"/>
  <c r="J4029" i="4" s="1"/>
  <c r="H4030" i="4"/>
  <c r="I4030" i="4" s="1"/>
  <c r="H4031" i="4"/>
  <c r="I4031" i="4" s="1"/>
  <c r="H4032" i="4"/>
  <c r="I4032" i="4" s="1"/>
  <c r="J4032" i="4" s="1"/>
  <c r="H4033" i="4"/>
  <c r="I4033" i="4" s="1"/>
  <c r="J4033" i="4" s="1"/>
  <c r="H4034" i="4"/>
  <c r="H4035" i="4"/>
  <c r="I4035" i="4" s="1"/>
  <c r="J4035" i="4" s="1"/>
  <c r="H4036" i="4"/>
  <c r="I4036" i="4" s="1"/>
  <c r="J4036" i="4" s="1"/>
  <c r="H4037" i="4"/>
  <c r="I4037" i="4" s="1"/>
  <c r="J4037" i="4" s="1"/>
  <c r="H4038" i="4"/>
  <c r="H4039" i="4"/>
  <c r="I4039" i="4" s="1"/>
  <c r="H4040" i="4"/>
  <c r="I4040" i="4" s="1"/>
  <c r="J4040" i="4" s="1"/>
  <c r="H4041" i="4"/>
  <c r="I4041" i="4" s="1"/>
  <c r="J4041" i="4" s="1"/>
  <c r="H4042" i="4"/>
  <c r="H4043" i="4"/>
  <c r="I4043" i="4" s="1"/>
  <c r="J4043" i="4" s="1"/>
  <c r="H4044" i="4"/>
  <c r="I4044" i="4" s="1"/>
  <c r="H4045" i="4"/>
  <c r="I4045" i="4" s="1"/>
  <c r="J4045" i="4" s="1"/>
  <c r="H4046" i="4"/>
  <c r="I4046" i="4" s="1"/>
  <c r="H4047" i="4"/>
  <c r="I4047" i="4" s="1"/>
  <c r="H4048" i="4"/>
  <c r="I4048" i="4" s="1"/>
  <c r="J4048" i="4" s="1"/>
  <c r="H4049" i="4"/>
  <c r="I4049" i="4" s="1"/>
  <c r="J4049" i="4" s="1"/>
  <c r="H4050" i="4"/>
  <c r="H4051" i="4"/>
  <c r="H4052" i="4"/>
  <c r="I4052" i="4" s="1"/>
  <c r="H4053" i="4"/>
  <c r="I4053" i="4" s="1"/>
  <c r="J4053" i="4" s="1"/>
  <c r="H4054" i="4"/>
  <c r="I4054" i="4" s="1"/>
  <c r="H4055" i="4"/>
  <c r="I4055" i="4" s="1"/>
  <c r="H4056" i="4"/>
  <c r="I4056" i="4" s="1"/>
  <c r="J4056" i="4" s="1"/>
  <c r="H4057" i="4"/>
  <c r="I4057" i="4" s="1"/>
  <c r="J4057" i="4" s="1"/>
  <c r="H4058" i="4"/>
  <c r="H4059" i="4"/>
  <c r="I4059" i="4" s="1"/>
  <c r="J4059" i="4" s="1"/>
  <c r="H4060" i="4"/>
  <c r="I4060" i="4" s="1"/>
  <c r="J4060" i="4" s="1"/>
  <c r="H4061" i="4"/>
  <c r="I4061" i="4" s="1"/>
  <c r="H4062" i="4"/>
  <c r="I4062" i="4" s="1"/>
  <c r="H4063" i="4"/>
  <c r="I4063" i="4" s="1"/>
  <c r="H4064" i="4"/>
  <c r="I4064" i="4" s="1"/>
  <c r="J4064" i="4" s="1"/>
  <c r="H4065" i="4"/>
  <c r="I4065" i="4" s="1"/>
  <c r="J4065" i="4" s="1"/>
  <c r="H4066" i="4"/>
  <c r="H4067" i="4"/>
  <c r="I4067" i="4" s="1"/>
  <c r="H4068" i="4"/>
  <c r="I4068" i="4" s="1"/>
  <c r="H4069" i="4"/>
  <c r="H4070" i="4"/>
  <c r="I4070" i="4" s="1"/>
  <c r="H4071" i="4"/>
  <c r="I4071" i="4" s="1"/>
  <c r="H4072" i="4"/>
  <c r="I4072" i="4" s="1"/>
  <c r="J4072" i="4" s="1"/>
  <c r="H4073" i="4"/>
  <c r="I4073" i="4" s="1"/>
  <c r="J4073" i="4" s="1"/>
  <c r="H4074" i="4"/>
  <c r="H4075" i="4"/>
  <c r="H4076" i="4"/>
  <c r="H4077" i="4"/>
  <c r="I4077" i="4" s="1"/>
  <c r="H4078" i="4"/>
  <c r="H4079" i="4"/>
  <c r="I4079" i="4" s="1"/>
  <c r="H4080" i="4"/>
  <c r="I4080" i="4" s="1"/>
  <c r="J4080" i="4" s="1"/>
  <c r="H4081" i="4"/>
  <c r="I4081" i="4" s="1"/>
  <c r="J4081" i="4" s="1"/>
  <c r="H4082" i="4"/>
  <c r="H4083" i="4"/>
  <c r="I4083" i="4" s="1"/>
  <c r="H4084" i="4"/>
  <c r="I4084" i="4" s="1"/>
  <c r="J4084" i="4" s="1"/>
  <c r="H4085" i="4"/>
  <c r="I4085" i="4" s="1"/>
  <c r="H4086" i="4"/>
  <c r="I4086" i="4" s="1"/>
  <c r="H4087" i="4"/>
  <c r="I4087" i="4" s="1"/>
  <c r="H4088" i="4"/>
  <c r="I4088" i="4" s="1"/>
  <c r="J4088" i="4" s="1"/>
  <c r="H4089" i="4"/>
  <c r="I4089" i="4" s="1"/>
  <c r="J4089" i="4" s="1"/>
  <c r="H4090" i="4"/>
  <c r="H4091" i="4"/>
  <c r="I4091" i="4" s="1"/>
  <c r="J4091" i="4" s="1"/>
  <c r="H4092" i="4"/>
  <c r="I4092" i="4" s="1"/>
  <c r="J4092" i="4" s="1"/>
  <c r="H4093" i="4"/>
  <c r="I4093" i="4" s="1"/>
  <c r="H4094" i="4"/>
  <c r="H4095" i="4"/>
  <c r="I4095" i="4" s="1"/>
  <c r="H4096" i="4"/>
  <c r="I4096" i="4" s="1"/>
  <c r="J4096" i="4" s="1"/>
  <c r="H4097" i="4"/>
  <c r="I4097" i="4" s="1"/>
  <c r="J4097" i="4" s="1"/>
  <c r="H4098" i="4"/>
  <c r="H4099" i="4"/>
  <c r="I4099" i="4" s="1"/>
  <c r="H4100" i="4"/>
  <c r="I4100" i="4" s="1"/>
  <c r="J4100" i="4" s="1"/>
  <c r="H4101" i="4"/>
  <c r="I4101" i="4" s="1"/>
  <c r="H4102" i="4"/>
  <c r="I4102" i="4" s="1"/>
  <c r="H4103" i="4"/>
  <c r="I4103" i="4" s="1"/>
  <c r="H4104" i="4"/>
  <c r="I4104" i="4" s="1"/>
  <c r="J4104" i="4" s="1"/>
  <c r="H4105" i="4"/>
  <c r="I4105" i="4" s="1"/>
  <c r="J4105" i="4" s="1"/>
  <c r="H4106" i="4"/>
  <c r="H4107" i="4"/>
  <c r="I4107" i="4" s="1"/>
  <c r="H4108" i="4"/>
  <c r="H4109" i="4"/>
  <c r="I4109" i="4" s="1"/>
  <c r="H4110" i="4"/>
  <c r="I4110" i="4" s="1"/>
  <c r="H4111" i="4"/>
  <c r="I4111" i="4" s="1"/>
  <c r="H4112" i="4"/>
  <c r="I4112" i="4" s="1"/>
  <c r="J4112" i="4" s="1"/>
  <c r="H4113" i="4"/>
  <c r="I4113" i="4" s="1"/>
  <c r="J4113" i="4" s="1"/>
  <c r="H4114" i="4"/>
  <c r="H4115" i="4"/>
  <c r="I4115" i="4" s="1"/>
  <c r="H4116" i="4"/>
  <c r="I4116" i="4" s="1"/>
  <c r="J4116" i="4" s="1"/>
  <c r="H4117" i="4"/>
  <c r="H4118" i="4"/>
  <c r="I4118" i="4" s="1"/>
  <c r="H4119" i="4"/>
  <c r="I4119" i="4" s="1"/>
  <c r="H4120" i="4"/>
  <c r="I4120" i="4" s="1"/>
  <c r="J4120" i="4" s="1"/>
  <c r="H4121" i="4"/>
  <c r="I4121" i="4" s="1"/>
  <c r="J4121" i="4" s="1"/>
  <c r="H4122" i="4"/>
  <c r="H4123" i="4"/>
  <c r="H4124" i="4"/>
  <c r="I4124" i="4" s="1"/>
  <c r="J4124" i="4" s="1"/>
  <c r="H4125" i="4"/>
  <c r="I4125" i="4" s="1"/>
  <c r="H4126" i="4"/>
  <c r="I4126" i="4" s="1"/>
  <c r="H4127" i="4"/>
  <c r="I4127" i="4" s="1"/>
  <c r="H4128" i="4"/>
  <c r="I4128" i="4" s="1"/>
  <c r="J4128" i="4" s="1"/>
  <c r="H4129" i="4"/>
  <c r="I4129" i="4" s="1"/>
  <c r="J4129" i="4" s="1"/>
  <c r="H4130" i="4"/>
  <c r="H4131" i="4"/>
  <c r="I4131" i="4" s="1"/>
  <c r="J4131" i="4" s="1"/>
  <c r="H4132" i="4"/>
  <c r="I4132" i="4" s="1"/>
  <c r="J4132" i="4" s="1"/>
  <c r="H4133" i="4"/>
  <c r="I4133" i="4" s="1"/>
  <c r="H4134" i="4"/>
  <c r="I4134" i="4"/>
  <c r="H4135" i="4"/>
  <c r="I4135" i="4" s="1"/>
  <c r="H4136" i="4"/>
  <c r="I4136" i="4" s="1"/>
  <c r="J4136" i="4" s="1"/>
  <c r="H4137" i="4"/>
  <c r="I4137" i="4" s="1"/>
  <c r="J4137" i="4" s="1"/>
  <c r="H4138" i="4"/>
  <c r="H4139" i="4"/>
  <c r="I4139" i="4" s="1"/>
  <c r="H4140" i="4"/>
  <c r="H4141" i="4"/>
  <c r="H4142" i="4"/>
  <c r="I4142" i="4" s="1"/>
  <c r="H4143" i="4"/>
  <c r="I4143" i="4" s="1"/>
  <c r="H4144" i="4"/>
  <c r="I4144" i="4" s="1"/>
  <c r="J4144" i="4" s="1"/>
  <c r="H4145" i="4"/>
  <c r="I4145" i="4" s="1"/>
  <c r="J4145" i="4" s="1"/>
  <c r="H4146" i="4"/>
  <c r="H4147" i="4"/>
  <c r="H4148" i="4"/>
  <c r="I4148" i="4" s="1"/>
  <c r="J4148" i="4" s="1"/>
  <c r="H4149" i="4"/>
  <c r="I4149" i="4" s="1"/>
  <c r="H4150" i="4"/>
  <c r="H4151" i="4"/>
  <c r="I4151" i="4" s="1"/>
  <c r="H4152" i="4"/>
  <c r="I4152" i="4" s="1"/>
  <c r="J4152" i="4" s="1"/>
  <c r="H4153" i="4"/>
  <c r="I4153" i="4" s="1"/>
  <c r="J4153" i="4" s="1"/>
  <c r="H4154" i="4"/>
  <c r="H4155" i="4"/>
  <c r="H4156" i="4"/>
  <c r="I4156" i="4" s="1"/>
  <c r="J4156" i="4" s="1"/>
  <c r="H4157" i="4"/>
  <c r="I4157" i="4" s="1"/>
  <c r="J4157" i="4" s="1"/>
  <c r="H4158" i="4"/>
  <c r="I4158" i="4" s="1"/>
  <c r="H4159" i="4"/>
  <c r="I4159" i="4" s="1"/>
  <c r="H4160" i="4"/>
  <c r="I4160" i="4" s="1"/>
  <c r="J4160" i="4" s="1"/>
  <c r="H4161" i="4"/>
  <c r="I4161" i="4" s="1"/>
  <c r="J4161" i="4" s="1"/>
  <c r="H4162" i="4"/>
  <c r="H4163" i="4"/>
  <c r="I4163" i="4" s="1"/>
  <c r="H4164" i="4"/>
  <c r="I4164" i="4" s="1"/>
  <c r="J4164" i="4" s="1"/>
  <c r="H4165" i="4"/>
  <c r="I4165" i="4" s="1"/>
  <c r="H4166" i="4"/>
  <c r="I4166" i="4" s="1"/>
  <c r="H4167" i="4"/>
  <c r="I4167" i="4" s="1"/>
  <c r="H4168" i="4"/>
  <c r="I4168" i="4" s="1"/>
  <c r="J4168" i="4" s="1"/>
  <c r="H4169" i="4"/>
  <c r="I4169" i="4" s="1"/>
  <c r="J4169" i="4" s="1"/>
  <c r="H4170" i="4"/>
  <c r="H4171" i="4"/>
  <c r="I4171" i="4" s="1"/>
  <c r="H4172" i="4"/>
  <c r="I4172" i="4" s="1"/>
  <c r="J4172" i="4" s="1"/>
  <c r="H4173" i="4"/>
  <c r="I4173" i="4" s="1"/>
  <c r="H4174" i="4"/>
  <c r="I4174" i="4" s="1"/>
  <c r="H4175" i="4"/>
  <c r="I4175" i="4" s="1"/>
  <c r="H4176" i="4"/>
  <c r="I4176" i="4" s="1"/>
  <c r="J4176" i="4" s="1"/>
  <c r="H4177" i="4"/>
  <c r="I4177" i="4" s="1"/>
  <c r="J4177" i="4" s="1"/>
  <c r="H4178" i="4"/>
  <c r="H4179" i="4"/>
  <c r="I4179" i="4" s="1"/>
  <c r="H4180" i="4"/>
  <c r="I4180" i="4" s="1"/>
  <c r="J4180" i="4" s="1"/>
  <c r="H4181" i="4"/>
  <c r="I4181" i="4" s="1"/>
  <c r="H4182" i="4"/>
  <c r="I4182" i="4" s="1"/>
  <c r="H4183" i="4"/>
  <c r="I4183" i="4" s="1"/>
  <c r="H4184" i="4"/>
  <c r="I4184" i="4" s="1"/>
  <c r="J4184" i="4" s="1"/>
  <c r="H4185" i="4"/>
  <c r="I4185" i="4" s="1"/>
  <c r="H4186" i="4"/>
  <c r="H4187" i="4"/>
  <c r="I4187" i="4" s="1"/>
  <c r="J4187" i="4" s="1"/>
  <c r="H4188" i="4"/>
  <c r="I4188" i="4" s="1"/>
  <c r="H4189" i="4"/>
  <c r="I4189" i="4" s="1"/>
  <c r="H4190" i="4"/>
  <c r="I4190" i="4" s="1"/>
  <c r="H4191" i="4"/>
  <c r="I4191" i="4" s="1"/>
  <c r="H4192" i="4"/>
  <c r="I4192" i="4" s="1"/>
  <c r="J4192" i="4" s="1"/>
  <c r="H4193" i="4"/>
  <c r="I4193" i="4" s="1"/>
  <c r="H4194" i="4"/>
  <c r="H4195" i="4"/>
  <c r="I4195" i="4" s="1"/>
  <c r="J4195" i="4" s="1"/>
  <c r="H4196" i="4"/>
  <c r="I4196" i="4" s="1"/>
  <c r="J4196" i="4" s="1"/>
  <c r="H4197" i="4"/>
  <c r="I4197" i="4" s="1"/>
  <c r="H4198" i="4"/>
  <c r="I4198" i="4" s="1"/>
  <c r="H4199" i="4"/>
  <c r="I4199" i="4" s="1"/>
  <c r="H4200" i="4"/>
  <c r="I4200" i="4" s="1"/>
  <c r="J4200" i="4" s="1"/>
  <c r="H4201" i="4"/>
  <c r="I4201" i="4" s="1"/>
  <c r="J4201" i="4" s="1"/>
  <c r="H4202" i="4"/>
  <c r="H4203" i="4"/>
  <c r="H4204" i="4"/>
  <c r="H4205" i="4"/>
  <c r="I4205" i="4" s="1"/>
  <c r="H4206" i="4"/>
  <c r="I4206" i="4" s="1"/>
  <c r="H4207" i="4"/>
  <c r="I4207" i="4" s="1"/>
  <c r="H4208" i="4"/>
  <c r="H4209" i="4"/>
  <c r="H4210" i="4"/>
  <c r="H4211" i="4"/>
  <c r="I4211" i="4" s="1"/>
  <c r="H4212" i="4"/>
  <c r="I4212" i="4" s="1"/>
  <c r="J4212" i="4" s="1"/>
  <c r="H4213" i="4"/>
  <c r="I4213" i="4" s="1"/>
  <c r="H4214" i="4"/>
  <c r="I4214" i="4" s="1"/>
  <c r="H4215" i="4"/>
  <c r="I4215" i="4" s="1"/>
  <c r="H4216" i="4"/>
  <c r="I4216" i="4" s="1"/>
  <c r="J4216" i="4" s="1"/>
  <c r="H4217" i="4"/>
  <c r="I4217" i="4" s="1"/>
  <c r="H4218" i="4"/>
  <c r="H4219" i="4"/>
  <c r="H4220" i="4"/>
  <c r="H4221" i="4"/>
  <c r="I4221" i="4" s="1"/>
  <c r="J4221" i="4" s="1"/>
  <c r="H4222" i="4"/>
  <c r="I4222" i="4" s="1"/>
  <c r="H4223" i="4"/>
  <c r="I4223" i="4" s="1"/>
  <c r="H4224" i="4"/>
  <c r="H4225" i="4"/>
  <c r="I4225" i="4" s="1"/>
  <c r="H4226" i="4"/>
  <c r="H4227" i="4"/>
  <c r="I4227" i="4" s="1"/>
  <c r="J4227" i="4" s="1"/>
  <c r="H4228" i="4"/>
  <c r="I4228" i="4" s="1"/>
  <c r="J4228" i="4" s="1"/>
  <c r="H4229" i="4"/>
  <c r="I4229" i="4" s="1"/>
  <c r="J4229" i="4" s="1"/>
  <c r="H4230" i="4"/>
  <c r="I4230" i="4" s="1"/>
  <c r="H4231" i="4"/>
  <c r="I4231" i="4" s="1"/>
  <c r="H4232" i="4"/>
  <c r="I4232" i="4" s="1"/>
  <c r="J4232" i="4" s="1"/>
  <c r="H4233" i="4"/>
  <c r="I4233" i="4" s="1"/>
  <c r="H4234" i="4"/>
  <c r="H4235" i="4"/>
  <c r="H4236" i="4"/>
  <c r="I4236" i="4" s="1"/>
  <c r="J4236" i="4" s="1"/>
  <c r="H4237" i="4"/>
  <c r="I4237" i="4" s="1"/>
  <c r="H4238" i="4"/>
  <c r="H4239" i="4"/>
  <c r="I4239" i="4" s="1"/>
  <c r="H4240" i="4"/>
  <c r="I4240" i="4" s="1"/>
  <c r="J4240" i="4" s="1"/>
  <c r="H4241" i="4"/>
  <c r="H4242" i="4"/>
  <c r="H4243" i="4"/>
  <c r="I4243" i="4" s="1"/>
  <c r="H4244" i="4"/>
  <c r="I4244" i="4" s="1"/>
  <c r="J4244" i="4" s="1"/>
  <c r="H4245" i="4"/>
  <c r="I4245" i="4" s="1"/>
  <c r="H4246" i="4"/>
  <c r="I4246" i="4" s="1"/>
  <c r="H4247" i="4"/>
  <c r="I4247" i="4" s="1"/>
  <c r="H4248" i="4"/>
  <c r="I4248" i="4" s="1"/>
  <c r="J4248" i="4" s="1"/>
  <c r="H4249" i="4"/>
  <c r="I4249" i="4" s="1"/>
  <c r="H4250" i="4"/>
  <c r="H4251" i="4"/>
  <c r="I4251" i="4" s="1"/>
  <c r="J4251" i="4" s="1"/>
  <c r="H4252" i="4"/>
  <c r="I4252" i="4" s="1"/>
  <c r="H4253" i="4"/>
  <c r="H4254" i="4"/>
  <c r="I4254" i="4" s="1"/>
  <c r="H4255" i="4"/>
  <c r="I4255" i="4" s="1"/>
  <c r="H4256" i="4"/>
  <c r="I4256" i="4" s="1"/>
  <c r="J4256" i="4" s="1"/>
  <c r="H4257" i="4"/>
  <c r="I4257" i="4" s="1"/>
  <c r="H4258" i="4"/>
  <c r="H4259" i="4"/>
  <c r="I4259" i="4" s="1"/>
  <c r="J4259" i="4" s="1"/>
  <c r="H4260" i="4"/>
  <c r="I4260" i="4" s="1"/>
  <c r="J4260" i="4" s="1"/>
  <c r="H4261" i="4"/>
  <c r="I4261" i="4" s="1"/>
  <c r="H4262" i="4"/>
  <c r="I4262" i="4" s="1"/>
  <c r="H4263" i="4"/>
  <c r="H4264" i="4"/>
  <c r="I4264" i="4" s="1"/>
  <c r="H4265" i="4"/>
  <c r="I4265" i="4" s="1"/>
  <c r="H4266" i="4"/>
  <c r="H4267" i="4"/>
  <c r="I4267" i="4" s="1"/>
  <c r="J4267" i="4" s="1"/>
  <c r="H4268" i="4"/>
  <c r="H4269" i="4"/>
  <c r="I4269" i="4" s="1"/>
  <c r="J4269" i="4" s="1"/>
  <c r="H4270" i="4"/>
  <c r="I4270" i="4" s="1"/>
  <c r="H4271" i="4"/>
  <c r="I4271" i="4" s="1"/>
  <c r="H4272" i="4"/>
  <c r="I4272" i="4" s="1"/>
  <c r="H4273" i="4"/>
  <c r="I4273" i="4" s="1"/>
  <c r="H4274" i="4"/>
  <c r="H4275" i="4"/>
  <c r="I4275" i="4" s="1"/>
  <c r="J4275" i="4" s="1"/>
  <c r="H4276" i="4"/>
  <c r="I4276" i="4" s="1"/>
  <c r="J4276" i="4" s="1"/>
  <c r="H4277" i="4"/>
  <c r="I4277" i="4" s="1"/>
  <c r="J4277" i="4" s="1"/>
  <c r="H4278" i="4"/>
  <c r="H4279" i="4"/>
  <c r="I4279" i="4" s="1"/>
  <c r="H4280" i="4"/>
  <c r="I4280" i="4" s="1"/>
  <c r="J4280" i="4" s="1"/>
  <c r="H4281" i="4"/>
  <c r="I4281" i="4" s="1"/>
  <c r="H4282" i="4"/>
  <c r="H4283" i="4"/>
  <c r="I4283" i="4" s="1"/>
  <c r="H4284" i="4"/>
  <c r="I4284" i="4" s="1"/>
  <c r="J4284" i="4" s="1"/>
  <c r="H4285" i="4"/>
  <c r="I4285" i="4" s="1"/>
  <c r="J4285" i="4" s="1"/>
  <c r="H4286" i="4"/>
  <c r="I4286" i="4" s="1"/>
  <c r="H4287" i="4"/>
  <c r="I4287" i="4" s="1"/>
  <c r="J4287" i="4" s="1"/>
  <c r="H4288" i="4"/>
  <c r="I4288" i="4" s="1"/>
  <c r="J4288" i="4" s="1"/>
  <c r="H4289" i="4"/>
  <c r="I4289" i="4" s="1"/>
  <c r="H4290" i="4"/>
  <c r="I4290" i="4" s="1"/>
  <c r="H4291" i="4"/>
  <c r="I4291" i="4" s="1"/>
  <c r="J4291" i="4" s="1"/>
  <c r="H4292" i="4"/>
  <c r="I4292" i="4" s="1"/>
  <c r="H4293" i="4"/>
  <c r="I4293" i="4" s="1"/>
  <c r="J4293" i="4" s="1"/>
  <c r="H4294" i="4"/>
  <c r="H4295" i="4"/>
  <c r="I4295" i="4" s="1"/>
  <c r="H4296" i="4"/>
  <c r="I4296" i="4" s="1"/>
  <c r="J4296" i="4" s="1"/>
  <c r="H4297" i="4"/>
  <c r="H4298" i="4"/>
  <c r="I4298" i="4" s="1"/>
  <c r="J4298" i="4" s="1"/>
  <c r="H4299" i="4"/>
  <c r="I4299" i="4" s="1"/>
  <c r="J4299" i="4" s="1"/>
  <c r="H4300" i="4"/>
  <c r="I4300" i="4" s="1"/>
  <c r="H4301" i="4"/>
  <c r="I4301" i="4" s="1"/>
  <c r="J4301" i="4" s="1"/>
  <c r="H4302" i="4"/>
  <c r="I4302" i="4" s="1"/>
  <c r="H4303" i="4"/>
  <c r="I4303" i="4" s="1"/>
  <c r="H4304" i="4"/>
  <c r="I4304" i="4" s="1"/>
  <c r="J4304" i="4" s="1"/>
  <c r="H4305" i="4"/>
  <c r="H4306" i="4"/>
  <c r="I4306" i="4" s="1"/>
  <c r="H4307" i="4"/>
  <c r="I4307" i="4" s="1"/>
  <c r="J4307" i="4" s="1"/>
  <c r="H4308" i="4"/>
  <c r="H4309" i="4"/>
  <c r="I4309" i="4" s="1"/>
  <c r="J4309" i="4" s="1"/>
  <c r="H4310" i="4"/>
  <c r="I4310" i="4" s="1"/>
  <c r="H4311" i="4"/>
  <c r="I4311" i="4" s="1"/>
  <c r="H4312" i="4"/>
  <c r="I4312" i="4" s="1"/>
  <c r="J4312" i="4" s="1"/>
  <c r="H4313" i="4"/>
  <c r="H4314" i="4"/>
  <c r="I4314" i="4" s="1"/>
  <c r="H4315" i="4"/>
  <c r="I4315" i="4" s="1"/>
  <c r="J4315" i="4" s="1"/>
  <c r="H4316" i="4"/>
  <c r="I4316" i="4" s="1"/>
  <c r="H4317" i="4"/>
  <c r="I4317" i="4" s="1"/>
  <c r="J4317" i="4" s="1"/>
  <c r="H4318" i="4"/>
  <c r="I4318" i="4" s="1"/>
  <c r="H4319" i="4"/>
  <c r="I4319" i="4" s="1"/>
  <c r="H4320" i="4"/>
  <c r="I4320" i="4" s="1"/>
  <c r="J4320" i="4" s="1"/>
  <c r="H4321" i="4"/>
  <c r="H4322" i="4"/>
  <c r="H4323" i="4"/>
  <c r="I4323" i="4" s="1"/>
  <c r="J4323" i="4" s="1"/>
  <c r="H4324" i="4"/>
  <c r="I4324" i="4" s="1"/>
  <c r="H4325" i="4"/>
  <c r="I4325" i="4" s="1"/>
  <c r="J4325" i="4" s="1"/>
  <c r="H4326" i="4"/>
  <c r="I4326" i="4" s="1"/>
  <c r="H4327" i="4"/>
  <c r="I4327" i="4" s="1"/>
  <c r="H4328" i="4"/>
  <c r="I4328" i="4" s="1"/>
  <c r="J4328" i="4" s="1"/>
  <c r="H4329" i="4"/>
  <c r="H4330" i="4"/>
  <c r="I4330" i="4" s="1"/>
  <c r="H4331" i="4"/>
  <c r="I4331" i="4" s="1"/>
  <c r="J4331" i="4" s="1"/>
  <c r="H4332" i="4"/>
  <c r="I4332" i="4" s="1"/>
  <c r="H4333" i="4"/>
  <c r="I4333" i="4" s="1"/>
  <c r="J4333" i="4" s="1"/>
  <c r="H4334" i="4"/>
  <c r="I4334" i="4" s="1"/>
  <c r="H4335" i="4"/>
  <c r="I4335" i="4" s="1"/>
  <c r="H4336" i="4"/>
  <c r="I4336" i="4" s="1"/>
  <c r="J4336" i="4" s="1"/>
  <c r="H4337" i="4"/>
  <c r="H4338" i="4"/>
  <c r="I4338" i="4" s="1"/>
  <c r="J4338" i="4" s="1"/>
  <c r="H4339" i="4"/>
  <c r="I4339" i="4" s="1"/>
  <c r="J4339" i="4" s="1"/>
  <c r="H4340" i="4"/>
  <c r="I4340" i="4" s="1"/>
  <c r="H4341" i="4"/>
  <c r="I4341" i="4" s="1"/>
  <c r="J4341" i="4" s="1"/>
  <c r="H4342" i="4"/>
  <c r="I4342" i="4" s="1"/>
  <c r="H4343" i="4"/>
  <c r="I4343" i="4" s="1"/>
  <c r="H4344" i="4"/>
  <c r="I4344" i="4" s="1"/>
  <c r="J4344" i="4" s="1"/>
  <c r="H4345" i="4"/>
  <c r="H4346" i="4"/>
  <c r="H4347" i="4"/>
  <c r="I4347" i="4" s="1"/>
  <c r="J4347" i="4" s="1"/>
  <c r="H4348" i="4"/>
  <c r="I4348" i="4" s="1"/>
  <c r="H4349" i="4"/>
  <c r="I4349" i="4" s="1"/>
  <c r="J4349" i="4" s="1"/>
  <c r="H4350" i="4"/>
  <c r="I4350" i="4" s="1"/>
  <c r="H4351" i="4"/>
  <c r="I4351" i="4" s="1"/>
  <c r="H4352" i="4"/>
  <c r="I4352" i="4" s="1"/>
  <c r="J4352" i="4" s="1"/>
  <c r="H4353" i="4"/>
  <c r="H4354" i="4"/>
  <c r="I4354" i="4" s="1"/>
  <c r="J4354" i="4" s="1"/>
  <c r="H4355" i="4"/>
  <c r="I4355" i="4" s="1"/>
  <c r="J4355" i="4" s="1"/>
  <c r="H4356" i="4"/>
  <c r="I4356" i="4" s="1"/>
  <c r="H4357" i="4"/>
  <c r="I4357" i="4" s="1"/>
  <c r="J4357" i="4" s="1"/>
  <c r="H4358" i="4"/>
  <c r="I4358" i="4" s="1"/>
  <c r="H4359" i="4"/>
  <c r="I4359" i="4" s="1"/>
  <c r="H4360" i="4"/>
  <c r="I4360" i="4" s="1"/>
  <c r="J4360" i="4" s="1"/>
  <c r="H4361" i="4"/>
  <c r="H4362" i="4"/>
  <c r="I4362" i="4" s="1"/>
  <c r="H4363" i="4"/>
  <c r="I4363" i="4" s="1"/>
  <c r="J4363" i="4" s="1"/>
  <c r="H4364" i="4"/>
  <c r="I4364" i="4" s="1"/>
  <c r="H4365" i="4"/>
  <c r="I4365" i="4" s="1"/>
  <c r="J4365" i="4" s="1"/>
  <c r="H4366" i="4"/>
  <c r="I4366" i="4" s="1"/>
  <c r="H4367" i="4"/>
  <c r="I4367" i="4" s="1"/>
  <c r="H4368" i="4"/>
  <c r="I4368" i="4" s="1"/>
  <c r="J4368" i="4" s="1"/>
  <c r="H4369" i="4"/>
  <c r="H4370" i="4"/>
  <c r="I4370" i="4" s="1"/>
  <c r="H4371" i="4"/>
  <c r="I4371" i="4" s="1"/>
  <c r="J4371" i="4" s="1"/>
  <c r="H4372" i="4"/>
  <c r="I4372" i="4" s="1"/>
  <c r="H4373" i="4"/>
  <c r="I4373" i="4" s="1"/>
  <c r="J4373" i="4" s="1"/>
  <c r="H4374" i="4"/>
  <c r="I4374" i="4" s="1"/>
  <c r="H4375" i="4"/>
  <c r="I4375" i="4" s="1"/>
  <c r="H4376" i="4"/>
  <c r="I4376" i="4" s="1"/>
  <c r="J4376" i="4" s="1"/>
  <c r="H4377" i="4"/>
  <c r="H4378" i="4"/>
  <c r="I4378" i="4" s="1"/>
  <c r="H4379" i="4"/>
  <c r="I4379" i="4" s="1"/>
  <c r="J4379" i="4" s="1"/>
  <c r="H4380" i="4"/>
  <c r="I4380" i="4" s="1"/>
  <c r="H4381" i="4"/>
  <c r="I4381" i="4" s="1"/>
  <c r="J4381" i="4" s="1"/>
  <c r="H4382" i="4"/>
  <c r="I4382" i="4" s="1"/>
  <c r="H4383" i="4"/>
  <c r="I4383" i="4" s="1"/>
  <c r="H4384" i="4"/>
  <c r="I4384" i="4" s="1"/>
  <c r="J4384" i="4" s="1"/>
  <c r="H4385" i="4"/>
  <c r="H4386" i="4"/>
  <c r="H4387" i="4"/>
  <c r="I4387" i="4" s="1"/>
  <c r="J4387" i="4" s="1"/>
  <c r="H4388" i="4"/>
  <c r="I4388" i="4" s="1"/>
  <c r="H4389" i="4"/>
  <c r="I4389" i="4" s="1"/>
  <c r="J4389" i="4" s="1"/>
  <c r="H4390" i="4"/>
  <c r="I4390" i="4" s="1"/>
  <c r="H4391" i="4"/>
  <c r="I4391" i="4" s="1"/>
  <c r="H4392" i="4"/>
  <c r="I4392" i="4" s="1"/>
  <c r="J4392" i="4" s="1"/>
  <c r="H4393" i="4"/>
  <c r="H4394" i="4"/>
  <c r="I4394" i="4" s="1"/>
  <c r="J4394" i="4" s="1"/>
  <c r="H4395" i="4"/>
  <c r="I4395" i="4" s="1"/>
  <c r="J4395" i="4" s="1"/>
  <c r="H4396" i="4"/>
  <c r="H4397" i="4"/>
  <c r="I4397" i="4" s="1"/>
  <c r="J4397" i="4" s="1"/>
  <c r="H4398" i="4"/>
  <c r="I4398" i="4" s="1"/>
  <c r="H4399" i="4"/>
  <c r="I4399" i="4" s="1"/>
  <c r="H4400" i="4"/>
  <c r="I4400" i="4" s="1"/>
  <c r="J4400" i="4" s="1"/>
  <c r="H4401" i="4"/>
  <c r="H4402" i="4"/>
  <c r="H4403" i="4"/>
  <c r="I4403" i="4" s="1"/>
  <c r="J4403" i="4" s="1"/>
  <c r="H4404" i="4"/>
  <c r="I4404" i="4" s="1"/>
  <c r="H4405" i="4"/>
  <c r="I4405" i="4" s="1"/>
  <c r="J4405" i="4" s="1"/>
  <c r="H4406" i="4"/>
  <c r="I4406" i="4" s="1"/>
  <c r="H4407" i="4"/>
  <c r="I4407" i="4" s="1"/>
  <c r="H4408" i="4"/>
  <c r="I4408" i="4" s="1"/>
  <c r="J4408" i="4" s="1"/>
  <c r="H4409" i="4"/>
  <c r="H4410" i="4"/>
  <c r="I4410" i="4" s="1"/>
  <c r="H4411" i="4"/>
  <c r="I4411" i="4" s="1"/>
  <c r="J4411" i="4" s="1"/>
  <c r="H4412" i="4"/>
  <c r="H4413" i="4"/>
  <c r="I4413" i="4" s="1"/>
  <c r="J4413" i="4" s="1"/>
  <c r="H4414" i="4"/>
  <c r="I4414" i="4" s="1"/>
  <c r="H4415" i="4"/>
  <c r="I4415" i="4" s="1"/>
  <c r="H4416" i="4"/>
  <c r="I4416" i="4" s="1"/>
  <c r="J4416" i="4" s="1"/>
  <c r="H4417" i="4"/>
  <c r="H4418" i="4"/>
  <c r="H4419" i="4"/>
  <c r="I4419" i="4" s="1"/>
  <c r="J4419" i="4" s="1"/>
  <c r="H4420" i="4"/>
  <c r="H4421" i="4"/>
  <c r="I4421" i="4" s="1"/>
  <c r="J4421" i="4" s="1"/>
  <c r="H4422" i="4"/>
  <c r="I4422" i="4" s="1"/>
  <c r="H4423" i="4"/>
  <c r="I4423" i="4" s="1"/>
  <c r="H4424" i="4"/>
  <c r="I4424" i="4" s="1"/>
  <c r="J4424" i="4" s="1"/>
  <c r="H4425" i="4"/>
  <c r="H4426" i="4"/>
  <c r="I4426" i="4" s="1"/>
  <c r="H4427" i="4"/>
  <c r="I4427" i="4" s="1"/>
  <c r="J4427" i="4" s="1"/>
  <c r="H4428" i="4"/>
  <c r="I4428" i="4" s="1"/>
  <c r="H4429" i="4"/>
  <c r="I4429" i="4" s="1"/>
  <c r="J4429" i="4" s="1"/>
  <c r="H4430" i="4"/>
  <c r="I4430" i="4" s="1"/>
  <c r="H4431" i="4"/>
  <c r="I4431" i="4" s="1"/>
  <c r="H4432" i="4"/>
  <c r="I4432" i="4" s="1"/>
  <c r="J4432" i="4" s="1"/>
  <c r="H4433" i="4"/>
  <c r="H4434" i="4"/>
  <c r="I4434" i="4" s="1"/>
  <c r="H4435" i="4"/>
  <c r="I4435" i="4" s="1"/>
  <c r="J4435" i="4" s="1"/>
  <c r="H4436" i="4"/>
  <c r="I4436" i="4" s="1"/>
  <c r="H4437" i="4"/>
  <c r="I4437" i="4" s="1"/>
  <c r="J4437" i="4" s="1"/>
  <c r="H4438" i="4"/>
  <c r="I4438" i="4" s="1"/>
  <c r="H4439" i="4"/>
  <c r="I4439" i="4" s="1"/>
  <c r="H4440" i="4"/>
  <c r="I4440" i="4" s="1"/>
  <c r="J4440" i="4" s="1"/>
  <c r="H4441" i="4"/>
  <c r="H4442" i="4"/>
  <c r="I4442" i="4" s="1"/>
  <c r="H4443" i="4"/>
  <c r="I4443" i="4" s="1"/>
  <c r="J4443" i="4" s="1"/>
  <c r="H4444" i="4"/>
  <c r="I4444" i="4" s="1"/>
  <c r="H4445" i="4"/>
  <c r="I4445" i="4" s="1"/>
  <c r="J4445" i="4" s="1"/>
  <c r="H4446" i="4"/>
  <c r="I4446" i="4" s="1"/>
  <c r="H4447" i="4"/>
  <c r="I4447" i="4" s="1"/>
  <c r="H4448" i="4"/>
  <c r="I4448" i="4" s="1"/>
  <c r="J4448" i="4" s="1"/>
  <c r="H4449" i="4"/>
  <c r="H4450" i="4"/>
  <c r="I4450" i="4" s="1"/>
  <c r="J4450" i="4" s="1"/>
  <c r="H4451" i="4"/>
  <c r="I4451" i="4" s="1"/>
  <c r="J4451" i="4" s="1"/>
  <c r="H4452" i="4"/>
  <c r="I4452" i="4" s="1"/>
  <c r="H4453" i="4"/>
  <c r="I4453" i="4" s="1"/>
  <c r="J4453" i="4" s="1"/>
  <c r="H4454" i="4"/>
  <c r="I4454" i="4" s="1"/>
  <c r="H4455" i="4"/>
  <c r="I4455" i="4" s="1"/>
  <c r="H4456" i="4"/>
  <c r="I4456" i="4" s="1"/>
  <c r="J4456" i="4" s="1"/>
  <c r="H4457" i="4"/>
  <c r="H4458" i="4"/>
  <c r="H4459" i="4"/>
  <c r="I4459" i="4" s="1"/>
  <c r="J4459" i="4" s="1"/>
  <c r="H4460" i="4"/>
  <c r="I4460" i="4" s="1"/>
  <c r="H4461" i="4"/>
  <c r="I4461" i="4" s="1"/>
  <c r="J4461" i="4" s="1"/>
  <c r="H4462" i="4"/>
  <c r="I4462" i="4" s="1"/>
  <c r="H4463" i="4"/>
  <c r="I4463" i="4" s="1"/>
  <c r="H4464" i="4"/>
  <c r="I4464" i="4" s="1"/>
  <c r="J4464" i="4" s="1"/>
  <c r="H4465" i="4"/>
  <c r="H4466" i="4"/>
  <c r="I4466" i="4" s="1"/>
  <c r="J4466" i="4" s="1"/>
  <c r="H4467" i="4"/>
  <c r="I4467" i="4" s="1"/>
  <c r="J4467" i="4" s="1"/>
  <c r="H4468" i="4"/>
  <c r="I4468" i="4" s="1"/>
  <c r="H4469" i="4"/>
  <c r="I4469" i="4" s="1"/>
  <c r="J4469" i="4" s="1"/>
  <c r="H4470" i="4"/>
  <c r="I4470" i="4" s="1"/>
  <c r="H4471" i="4"/>
  <c r="I4471" i="4" s="1"/>
  <c r="H4472" i="4"/>
  <c r="I4472" i="4" s="1"/>
  <c r="J4472" i="4" s="1"/>
  <c r="H4473" i="4"/>
  <c r="H4474" i="4"/>
  <c r="I4474" i="4"/>
  <c r="H4475" i="4"/>
  <c r="I4475" i="4" s="1"/>
  <c r="J4475" i="4" s="1"/>
  <c r="H4476" i="4"/>
  <c r="H4477" i="4"/>
  <c r="I4477" i="4" s="1"/>
  <c r="J4477" i="4" s="1"/>
  <c r="H4478" i="4"/>
  <c r="I4478" i="4" s="1"/>
  <c r="H4479" i="4"/>
  <c r="I4479" i="4" s="1"/>
  <c r="H4480" i="4"/>
  <c r="I4480" i="4" s="1"/>
  <c r="J4480" i="4" s="1"/>
  <c r="H4481" i="4"/>
  <c r="H4482" i="4"/>
  <c r="I4482" i="4" s="1"/>
  <c r="H4483" i="4"/>
  <c r="I4483" i="4" s="1"/>
  <c r="J4483" i="4" s="1"/>
  <c r="H4484" i="4"/>
  <c r="I4484" i="4" s="1"/>
  <c r="H4485" i="4"/>
  <c r="I4485" i="4" s="1"/>
  <c r="J4485" i="4" s="1"/>
  <c r="H4486" i="4"/>
  <c r="I4486" i="4" s="1"/>
  <c r="H4487" i="4"/>
  <c r="I4487" i="4" s="1"/>
  <c r="H4488" i="4"/>
  <c r="I4488" i="4" s="1"/>
  <c r="J4488" i="4" s="1"/>
  <c r="H4489" i="4"/>
  <c r="H4490" i="4"/>
  <c r="H4491" i="4"/>
  <c r="I4491" i="4" s="1"/>
  <c r="J4491" i="4" s="1"/>
  <c r="H4492" i="4"/>
  <c r="I4492" i="4" s="1"/>
  <c r="H4493" i="4"/>
  <c r="I4493" i="4" s="1"/>
  <c r="J4493" i="4" s="1"/>
  <c r="H4494" i="4"/>
  <c r="I4494" i="4" s="1"/>
  <c r="H4495" i="4"/>
  <c r="I4495" i="4" s="1"/>
  <c r="H4496" i="4"/>
  <c r="I4496" i="4" s="1"/>
  <c r="J4496" i="4" s="1"/>
  <c r="H4497" i="4"/>
  <c r="H4498" i="4"/>
  <c r="I4498" i="4" s="1"/>
  <c r="H4499" i="4"/>
  <c r="I4499" i="4" s="1"/>
  <c r="J4499" i="4" s="1"/>
  <c r="H4500" i="4"/>
  <c r="I4500" i="4" s="1"/>
  <c r="H4501" i="4"/>
  <c r="I4501" i="4" s="1"/>
  <c r="J4501" i="4" s="1"/>
  <c r="H4502" i="4"/>
  <c r="I4502" i="4" s="1"/>
  <c r="H4503" i="4"/>
  <c r="I4503" i="4" s="1"/>
  <c r="H4504" i="4"/>
  <c r="I4504" i="4" s="1"/>
  <c r="J4504" i="4" s="1"/>
  <c r="H4505" i="4"/>
  <c r="H4506" i="4"/>
  <c r="I4506" i="4" s="1"/>
  <c r="J4506" i="4" s="1"/>
  <c r="H4507" i="4"/>
  <c r="I4507" i="4" s="1"/>
  <c r="J4507" i="4" s="1"/>
  <c r="H4508" i="4"/>
  <c r="H4509" i="4"/>
  <c r="I4509" i="4" s="1"/>
  <c r="J4509" i="4" s="1"/>
  <c r="H4510" i="4"/>
  <c r="I4510" i="4" s="1"/>
  <c r="H4511" i="4"/>
  <c r="I4511" i="4" s="1"/>
  <c r="H4512" i="4"/>
  <c r="I4512" i="4" s="1"/>
  <c r="J4512" i="4" s="1"/>
  <c r="H4513" i="4"/>
  <c r="H4514" i="4"/>
  <c r="H4515" i="4"/>
  <c r="I4515" i="4" s="1"/>
  <c r="J4515" i="4" s="1"/>
  <c r="H4516" i="4"/>
  <c r="I4516" i="4" s="1"/>
  <c r="H4517" i="4"/>
  <c r="I4517" i="4" s="1"/>
  <c r="J4517" i="4" s="1"/>
  <c r="H4518" i="4"/>
  <c r="I4518" i="4" s="1"/>
  <c r="H4519" i="4"/>
  <c r="I4519" i="4" s="1"/>
  <c r="H4520" i="4"/>
  <c r="I4520" i="4" s="1"/>
  <c r="J4520" i="4" s="1"/>
  <c r="H4521" i="4"/>
  <c r="H4522" i="4"/>
  <c r="I4522" i="4" s="1"/>
  <c r="J4522" i="4" s="1"/>
  <c r="H4523" i="4"/>
  <c r="I4523" i="4" s="1"/>
  <c r="J4523" i="4" s="1"/>
  <c r="H4524" i="4"/>
  <c r="I4524" i="4" s="1"/>
  <c r="H4525" i="4"/>
  <c r="I4525" i="4" s="1"/>
  <c r="J4525" i="4" s="1"/>
  <c r="H4526" i="4"/>
  <c r="I4526" i="4" s="1"/>
  <c r="H4527" i="4"/>
  <c r="I4527" i="4" s="1"/>
  <c r="H4528" i="4"/>
  <c r="I4528" i="4" s="1"/>
  <c r="J4528" i="4" s="1"/>
  <c r="H4529" i="4"/>
  <c r="H4530" i="4"/>
  <c r="I4530" i="4" s="1"/>
  <c r="J4530" i="4" s="1"/>
  <c r="H4531" i="4"/>
  <c r="I4531" i="4" s="1"/>
  <c r="J4531" i="4" s="1"/>
  <c r="H4532" i="4"/>
  <c r="H4533" i="4"/>
  <c r="I4533" i="4" s="1"/>
  <c r="J4533" i="4" s="1"/>
  <c r="H4534" i="4"/>
  <c r="I4534" i="4" s="1"/>
  <c r="H4535" i="4"/>
  <c r="I4535" i="4" s="1"/>
  <c r="H4536" i="4"/>
  <c r="I4536" i="4" s="1"/>
  <c r="J4536" i="4" s="1"/>
  <c r="H4537" i="4"/>
  <c r="H4538" i="4"/>
  <c r="I4538" i="4" s="1"/>
  <c r="H4539" i="4"/>
  <c r="I4539" i="4" s="1"/>
  <c r="J4539" i="4" s="1"/>
  <c r="H4540" i="4"/>
  <c r="I4540" i="4" s="1"/>
  <c r="H4541" i="4"/>
  <c r="I4541" i="4" s="1"/>
  <c r="J4541" i="4" s="1"/>
  <c r="H4542" i="4"/>
  <c r="I4542" i="4" s="1"/>
  <c r="H4543" i="4"/>
  <c r="I4543" i="4" s="1"/>
  <c r="H4544" i="4"/>
  <c r="I4544" i="4" s="1"/>
  <c r="J4544" i="4" s="1"/>
  <c r="H4545" i="4"/>
  <c r="H4546" i="4"/>
  <c r="I4546" i="4" s="1"/>
  <c r="H4547" i="4"/>
  <c r="I4547" i="4" s="1"/>
  <c r="J4547" i="4" s="1"/>
  <c r="H4548" i="4"/>
  <c r="I4548" i="4" s="1"/>
  <c r="H4549" i="4"/>
  <c r="I4549" i="4" s="1"/>
  <c r="J4549" i="4" s="1"/>
  <c r="H4550" i="4"/>
  <c r="H4551" i="4"/>
  <c r="I4551" i="4" s="1"/>
  <c r="H4552" i="4"/>
  <c r="I4552" i="4" s="1"/>
  <c r="J4552" i="4" s="1"/>
  <c r="H4553" i="4"/>
  <c r="H4554" i="4"/>
  <c r="I4554" i="4" s="1"/>
  <c r="H4555" i="4"/>
  <c r="I4555" i="4" s="1"/>
  <c r="J4555" i="4" s="1"/>
  <c r="H4556" i="4"/>
  <c r="I4556" i="4" s="1"/>
  <c r="H4557" i="4"/>
  <c r="I4557" i="4" s="1"/>
  <c r="J4557" i="4" s="1"/>
  <c r="H4558" i="4"/>
  <c r="I4558" i="4" s="1"/>
  <c r="H4559" i="4"/>
  <c r="I4559" i="4" s="1"/>
  <c r="H4560" i="4"/>
  <c r="I4560" i="4" s="1"/>
  <c r="J4560" i="4" s="1"/>
  <c r="H4561" i="4"/>
  <c r="H4562" i="4"/>
  <c r="I4562" i="4" s="1"/>
  <c r="H4563" i="4"/>
  <c r="I4563" i="4" s="1"/>
  <c r="J4563" i="4" s="1"/>
  <c r="H4564" i="4"/>
  <c r="I4564" i="4" s="1"/>
  <c r="H4565" i="4"/>
  <c r="I4565" i="4" s="1"/>
  <c r="J4565" i="4" s="1"/>
  <c r="H4566" i="4"/>
  <c r="I4566" i="4" s="1"/>
  <c r="H4567" i="4"/>
  <c r="I4567" i="4" s="1"/>
  <c r="H4568" i="4"/>
  <c r="I4568" i="4" s="1"/>
  <c r="J4568" i="4" s="1"/>
  <c r="H4569" i="4"/>
  <c r="H4570" i="4"/>
  <c r="I4570" i="4" s="1"/>
  <c r="H4571" i="4"/>
  <c r="I4571" i="4" s="1"/>
  <c r="J4571" i="4" s="1"/>
  <c r="H4572" i="4"/>
  <c r="I4572" i="4" s="1"/>
  <c r="H4573" i="4"/>
  <c r="I4573" i="4" s="1"/>
  <c r="J4573" i="4" s="1"/>
  <c r="H4574" i="4"/>
  <c r="I4574" i="4" s="1"/>
  <c r="H4575" i="4"/>
  <c r="I4575" i="4" s="1"/>
  <c r="H4576" i="4"/>
  <c r="I4576" i="4" s="1"/>
  <c r="J4576" i="4" s="1"/>
  <c r="H4577" i="4"/>
  <c r="H4578" i="4"/>
  <c r="I4578" i="4" s="1"/>
  <c r="J4578" i="4" s="1"/>
  <c r="H4579" i="4"/>
  <c r="I4579" i="4" s="1"/>
  <c r="J4579" i="4" s="1"/>
  <c r="H4580" i="4"/>
  <c r="I4580" i="4" s="1"/>
  <c r="H4581" i="4"/>
  <c r="I4581" i="4" s="1"/>
  <c r="J4581" i="4" s="1"/>
  <c r="H4582" i="4"/>
  <c r="I4582" i="4" s="1"/>
  <c r="H4583" i="4"/>
  <c r="I4583" i="4" s="1"/>
  <c r="H4584" i="4"/>
  <c r="I4584" i="4" s="1"/>
  <c r="J4584" i="4" s="1"/>
  <c r="H4585" i="4"/>
  <c r="H4586" i="4"/>
  <c r="I4586" i="4" s="1"/>
  <c r="H4587" i="4"/>
  <c r="I4587" i="4" s="1"/>
  <c r="J4587" i="4" s="1"/>
  <c r="H4588" i="4"/>
  <c r="H4589" i="4"/>
  <c r="I4589" i="4" s="1"/>
  <c r="J4589" i="4" s="1"/>
  <c r="H4590" i="4"/>
  <c r="I4590" i="4" s="1"/>
  <c r="H4591" i="4"/>
  <c r="I4591" i="4" s="1"/>
  <c r="H4592" i="4"/>
  <c r="I4592" i="4" s="1"/>
  <c r="J4592" i="4" s="1"/>
  <c r="H4593" i="4"/>
  <c r="H4594" i="4"/>
  <c r="H4595" i="4"/>
  <c r="I4595" i="4" s="1"/>
  <c r="J4595" i="4" s="1"/>
  <c r="H4596" i="4"/>
  <c r="I4596" i="4" s="1"/>
  <c r="H4597" i="4"/>
  <c r="I4597" i="4" s="1"/>
  <c r="J4597" i="4" s="1"/>
  <c r="H4598" i="4"/>
  <c r="I4598" i="4" s="1"/>
  <c r="H4599" i="4"/>
  <c r="I4599" i="4" s="1"/>
  <c r="H4600" i="4"/>
  <c r="I4600" i="4" s="1"/>
  <c r="J4600" i="4" s="1"/>
  <c r="H4601" i="4"/>
  <c r="H4602" i="4"/>
  <c r="H4603" i="4"/>
  <c r="I4603" i="4" s="1"/>
  <c r="J4603" i="4" s="1"/>
  <c r="H4604" i="4"/>
  <c r="I4604" i="4" s="1"/>
  <c r="H4605" i="4"/>
  <c r="I4605" i="4" s="1"/>
  <c r="J4605" i="4" s="1"/>
  <c r="H4606" i="4"/>
  <c r="I4606" i="4" s="1"/>
  <c r="H4607" i="4"/>
  <c r="I4607" i="4" s="1"/>
  <c r="H4608" i="4"/>
  <c r="I4608" i="4" s="1"/>
  <c r="J4608" i="4" s="1"/>
  <c r="H4609" i="4"/>
  <c r="H4610" i="4"/>
  <c r="I4610" i="4" s="1"/>
  <c r="H4611" i="4"/>
  <c r="I4611" i="4" s="1"/>
  <c r="J4611" i="4" s="1"/>
  <c r="H4612" i="4"/>
  <c r="I4612" i="4" s="1"/>
  <c r="H4613" i="4"/>
  <c r="I4613" i="4" s="1"/>
  <c r="J4613" i="4" s="1"/>
  <c r="H4614" i="4"/>
  <c r="I4614" i="4" s="1"/>
  <c r="H4615" i="4"/>
  <c r="I4615" i="4" s="1"/>
  <c r="H4616" i="4"/>
  <c r="I4616" i="4" s="1"/>
  <c r="J4616" i="4" s="1"/>
  <c r="H4617" i="4"/>
  <c r="H4618" i="4"/>
  <c r="I4618" i="4" s="1"/>
  <c r="J4618" i="4" s="1"/>
  <c r="H4619" i="4"/>
  <c r="I4619" i="4" s="1"/>
  <c r="J4619" i="4" s="1"/>
  <c r="H4620" i="4"/>
  <c r="I4620" i="4" s="1"/>
  <c r="H4621" i="4"/>
  <c r="I4621" i="4" s="1"/>
  <c r="J4621" i="4" s="1"/>
  <c r="H4622" i="4"/>
  <c r="I4622" i="4" s="1"/>
  <c r="H4623" i="4"/>
  <c r="I4623" i="4" s="1"/>
  <c r="H4624" i="4"/>
  <c r="I4624" i="4" s="1"/>
  <c r="J4624" i="4" s="1"/>
  <c r="H4625" i="4"/>
  <c r="H4626" i="4"/>
  <c r="I4626" i="4" s="1"/>
  <c r="H4627" i="4"/>
  <c r="I4627" i="4" s="1"/>
  <c r="J4627" i="4" s="1"/>
  <c r="H4628" i="4"/>
  <c r="I4628" i="4" s="1"/>
  <c r="H4629" i="4"/>
  <c r="I4629" i="4" s="1"/>
  <c r="J4629" i="4" s="1"/>
  <c r="H4630" i="4"/>
  <c r="I4630" i="4" s="1"/>
  <c r="H4631" i="4"/>
  <c r="I4631" i="4" s="1"/>
  <c r="H4632" i="4"/>
  <c r="I4632" i="4" s="1"/>
  <c r="J4632" i="4" s="1"/>
  <c r="H4633" i="4"/>
  <c r="H4634" i="4"/>
  <c r="H4635" i="4"/>
  <c r="I4635" i="4" s="1"/>
  <c r="J4635" i="4" s="1"/>
  <c r="H4636" i="4"/>
  <c r="I4636" i="4" s="1"/>
  <c r="H4637" i="4"/>
  <c r="I4637" i="4" s="1"/>
  <c r="J4637" i="4" s="1"/>
  <c r="H4638" i="4"/>
  <c r="I4638" i="4" s="1"/>
  <c r="H4639" i="4"/>
  <c r="I4639" i="4" s="1"/>
  <c r="H4640" i="4"/>
  <c r="I4640" i="4" s="1"/>
  <c r="J4640" i="4" s="1"/>
  <c r="H4641" i="4"/>
  <c r="H4642" i="4"/>
  <c r="I4642" i="4" s="1"/>
  <c r="J4642" i="4" s="1"/>
  <c r="H4643" i="4"/>
  <c r="I4643" i="4" s="1"/>
  <c r="J4643" i="4" s="1"/>
  <c r="H4644" i="4"/>
  <c r="H4645" i="4"/>
  <c r="I4645" i="4" s="1"/>
  <c r="J4645" i="4" s="1"/>
  <c r="H4646" i="4"/>
  <c r="I4646" i="4" s="1"/>
  <c r="H4647" i="4"/>
  <c r="I4647" i="4" s="1"/>
  <c r="H4648" i="4"/>
  <c r="I4648" i="4" s="1"/>
  <c r="J4648" i="4" s="1"/>
  <c r="H4649" i="4"/>
  <c r="H4650" i="4"/>
  <c r="H4651" i="4"/>
  <c r="I4651" i="4" s="1"/>
  <c r="J4651" i="4" s="1"/>
  <c r="H4652" i="4"/>
  <c r="I4652" i="4" s="1"/>
  <c r="H4653" i="4"/>
  <c r="I4653" i="4" s="1"/>
  <c r="J4653" i="4" s="1"/>
  <c r="H4654" i="4"/>
  <c r="I4654" i="4" s="1"/>
  <c r="H4655" i="4"/>
  <c r="I4655" i="4" s="1"/>
  <c r="H4656" i="4"/>
  <c r="I4656" i="4" s="1"/>
  <c r="J4656" i="4" s="1"/>
  <c r="H4657" i="4"/>
  <c r="H4658" i="4"/>
  <c r="I4658" i="4" s="1"/>
  <c r="H4659" i="4"/>
  <c r="I4659" i="4" s="1"/>
  <c r="J4659" i="4" s="1"/>
  <c r="H4660" i="4"/>
  <c r="I4660" i="4" s="1"/>
  <c r="H4661" i="4"/>
  <c r="I4661" i="4" s="1"/>
  <c r="J4661" i="4" s="1"/>
  <c r="H4662" i="4"/>
  <c r="I4662" i="4" s="1"/>
  <c r="H4663" i="4"/>
  <c r="I4663" i="4" s="1"/>
  <c r="H4664" i="4"/>
  <c r="I4664" i="4" s="1"/>
  <c r="J4664" i="4" s="1"/>
  <c r="H4665" i="4"/>
  <c r="H4666" i="4"/>
  <c r="I4666" i="4" s="1"/>
  <c r="J4666" i="4" s="1"/>
  <c r="H4667" i="4"/>
  <c r="I4667" i="4" s="1"/>
  <c r="J4667" i="4" s="1"/>
  <c r="H4668" i="4"/>
  <c r="H4669" i="4"/>
  <c r="I4669" i="4" s="1"/>
  <c r="J4669" i="4" s="1"/>
  <c r="H4670" i="4"/>
  <c r="I4670" i="4" s="1"/>
  <c r="H4671" i="4"/>
  <c r="I4671" i="4" s="1"/>
  <c r="H4672" i="4"/>
  <c r="I4672" i="4" s="1"/>
  <c r="J4672" i="4" s="1"/>
  <c r="H4673" i="4"/>
  <c r="H4674" i="4"/>
  <c r="I4674" i="4" s="1"/>
  <c r="H4675" i="4"/>
  <c r="I4675" i="4" s="1"/>
  <c r="J4675" i="4" s="1"/>
  <c r="H4676" i="4"/>
  <c r="I4676" i="4" s="1"/>
  <c r="H4677" i="4"/>
  <c r="I4677" i="4" s="1"/>
  <c r="J4677" i="4" s="1"/>
  <c r="H4678" i="4"/>
  <c r="I4678" i="4" s="1"/>
  <c r="H4679" i="4"/>
  <c r="I4679" i="4" s="1"/>
  <c r="H4680" i="4"/>
  <c r="I4680" i="4" s="1"/>
  <c r="J4680" i="4" s="1"/>
  <c r="H4681" i="4"/>
  <c r="H4682" i="4"/>
  <c r="H4683" i="4"/>
  <c r="I4683" i="4" s="1"/>
  <c r="J4683" i="4" s="1"/>
  <c r="H4684" i="4"/>
  <c r="I4684" i="4" s="1"/>
  <c r="H4685" i="4"/>
  <c r="I4685" i="4"/>
  <c r="J4685" i="4" s="1"/>
  <c r="H4686" i="4"/>
  <c r="I4686" i="4" s="1"/>
  <c r="H4687" i="4"/>
  <c r="I4687" i="4" s="1"/>
  <c r="H4688" i="4"/>
  <c r="I4688" i="4" s="1"/>
  <c r="J4688" i="4" s="1"/>
  <c r="H4689" i="4"/>
  <c r="H4690" i="4"/>
  <c r="I4690" i="4" s="1"/>
  <c r="H4691" i="4"/>
  <c r="I4691" i="4"/>
  <c r="J4691" i="4" s="1"/>
  <c r="H4692" i="4"/>
  <c r="I4692" i="4" s="1"/>
  <c r="H4693" i="4"/>
  <c r="I4693" i="4" s="1"/>
  <c r="J4693" i="4" s="1"/>
  <c r="H4694" i="4"/>
  <c r="I4694" i="4" s="1"/>
  <c r="H4695" i="4"/>
  <c r="I4695" i="4" s="1"/>
  <c r="H4696" i="4"/>
  <c r="I4696" i="4" s="1"/>
  <c r="J4696" i="4" s="1"/>
  <c r="H4697" i="4"/>
  <c r="H4698" i="4"/>
  <c r="I4698" i="4" s="1"/>
  <c r="J4698" i="4" s="1"/>
  <c r="H4699" i="4"/>
  <c r="I4699" i="4" s="1"/>
  <c r="J4699" i="4" s="1"/>
  <c r="H4700" i="4"/>
  <c r="H4701" i="4"/>
  <c r="I4701" i="4" s="1"/>
  <c r="J4701" i="4" s="1"/>
  <c r="H4702" i="4"/>
  <c r="I4702" i="4" s="1"/>
  <c r="H4703" i="4"/>
  <c r="I4703" i="4" s="1"/>
  <c r="H4704" i="4"/>
  <c r="I4704" i="4" s="1"/>
  <c r="J4704" i="4" s="1"/>
  <c r="H4705" i="4"/>
  <c r="H4706" i="4"/>
  <c r="H4707" i="4"/>
  <c r="I4707" i="4" s="1"/>
  <c r="J4707" i="4" s="1"/>
  <c r="H4708" i="4"/>
  <c r="I4708" i="4" s="1"/>
  <c r="H4709" i="4"/>
  <c r="I4709" i="4" s="1"/>
  <c r="J4709" i="4" s="1"/>
  <c r="H4710" i="4"/>
  <c r="I4710" i="4" s="1"/>
  <c r="H4711" i="4"/>
  <c r="I4711" i="4" s="1"/>
  <c r="H4712" i="4"/>
  <c r="I4712" i="4" s="1"/>
  <c r="J4712" i="4" s="1"/>
  <c r="H4713" i="4"/>
  <c r="H4714" i="4"/>
  <c r="I4714" i="4" s="1"/>
  <c r="H4715" i="4"/>
  <c r="I4715" i="4" s="1"/>
  <c r="J4715" i="4" s="1"/>
  <c r="H4716" i="4"/>
  <c r="I4716" i="4" s="1"/>
  <c r="H4717" i="4"/>
  <c r="I4717" i="4" s="1"/>
  <c r="J4717" i="4" s="1"/>
  <c r="H4718" i="4"/>
  <c r="I4718" i="4" s="1"/>
  <c r="H4719" i="4"/>
  <c r="I4719" i="4" s="1"/>
  <c r="H4720" i="4"/>
  <c r="I4720" i="4" s="1"/>
  <c r="J4720" i="4" s="1"/>
  <c r="H4721" i="4"/>
  <c r="H4722" i="4"/>
  <c r="H4723" i="4"/>
  <c r="I4723" i="4" s="1"/>
  <c r="J4723" i="4" s="1"/>
  <c r="H4724" i="4"/>
  <c r="H4725" i="4"/>
  <c r="I4725" i="4" s="1"/>
  <c r="J4725" i="4" s="1"/>
  <c r="H4726" i="4"/>
  <c r="I4726" i="4" s="1"/>
  <c r="H4727" i="4"/>
  <c r="I4727" i="4" s="1"/>
  <c r="H4728" i="4"/>
  <c r="I4728" i="4" s="1"/>
  <c r="J4728" i="4" s="1"/>
  <c r="H4729" i="4"/>
  <c r="H4730" i="4"/>
  <c r="I4730" i="4" s="1"/>
  <c r="H4731" i="4"/>
  <c r="I4731" i="4" s="1"/>
  <c r="J4731" i="4" s="1"/>
  <c r="H4732" i="4"/>
  <c r="I4732" i="4" s="1"/>
  <c r="H4733" i="4"/>
  <c r="I4733" i="4" s="1"/>
  <c r="J4733" i="4" s="1"/>
  <c r="H4734" i="4"/>
  <c r="I4734" i="4"/>
  <c r="H4735" i="4"/>
  <c r="I4735" i="4" s="1"/>
  <c r="H4736" i="4"/>
  <c r="I4736" i="4" s="1"/>
  <c r="J4736" i="4" s="1"/>
  <c r="H4737" i="4"/>
  <c r="H4738" i="4"/>
  <c r="I4738" i="4" s="1"/>
  <c r="H4739" i="4"/>
  <c r="I4739" i="4"/>
  <c r="J4739" i="4" s="1"/>
  <c r="H4740" i="4"/>
  <c r="I4740" i="4"/>
  <c r="H4741" i="4"/>
  <c r="I4741" i="4" s="1"/>
  <c r="J4741" i="4" s="1"/>
  <c r="H4742" i="4"/>
  <c r="I4742" i="4" s="1"/>
  <c r="H4743" i="4"/>
  <c r="I4743" i="4" s="1"/>
  <c r="H4744" i="4"/>
  <c r="I4744" i="4" s="1"/>
  <c r="J4744" i="4" s="1"/>
  <c r="H4745" i="4"/>
  <c r="H4746" i="4"/>
  <c r="I4746" i="4" s="1"/>
  <c r="J4746" i="4" s="1"/>
  <c r="H4747" i="4"/>
  <c r="I4747" i="4" s="1"/>
  <c r="J4747" i="4" s="1"/>
  <c r="H4748" i="4"/>
  <c r="I4748" i="4" s="1"/>
  <c r="H4749" i="4"/>
  <c r="I4749" i="4" s="1"/>
  <c r="J4749" i="4" s="1"/>
  <c r="H4750" i="4"/>
  <c r="I4750" i="4" s="1"/>
  <c r="H4751" i="4"/>
  <c r="I4751" i="4" s="1"/>
  <c r="H4752" i="4"/>
  <c r="I4752" i="4" s="1"/>
  <c r="J4752" i="4" s="1"/>
  <c r="H4753" i="4"/>
  <c r="H4754" i="4"/>
  <c r="I4754" i="4" s="1"/>
  <c r="H4755" i="4"/>
  <c r="I4755" i="4" s="1"/>
  <c r="J4755" i="4" s="1"/>
  <c r="H4756" i="4"/>
  <c r="H4757" i="4"/>
  <c r="I4757" i="4" s="1"/>
  <c r="J4757" i="4" s="1"/>
  <c r="H4758" i="4"/>
  <c r="I4758" i="4" s="1"/>
  <c r="H4759" i="4"/>
  <c r="I4759" i="4" s="1"/>
  <c r="H4760" i="4"/>
  <c r="I4760" i="4" s="1"/>
  <c r="J4760" i="4" s="1"/>
  <c r="H4761" i="4"/>
  <c r="H4762" i="4"/>
  <c r="H4763" i="4"/>
  <c r="I4763" i="4" s="1"/>
  <c r="J4763" i="4" s="1"/>
  <c r="H4764" i="4"/>
  <c r="I4764" i="4" s="1"/>
  <c r="H4765" i="4"/>
  <c r="I4765" i="4" s="1"/>
  <c r="J4765" i="4" s="1"/>
  <c r="H4766" i="4"/>
  <c r="I4766" i="4" s="1"/>
  <c r="H4767" i="4"/>
  <c r="I4767" i="4" s="1"/>
  <c r="H4768" i="4"/>
  <c r="I4768" i="4" s="1"/>
  <c r="J4768" i="4" s="1"/>
  <c r="H4769" i="4"/>
  <c r="H4770" i="4"/>
  <c r="I4770" i="4" s="1"/>
  <c r="J4770" i="4" s="1"/>
  <c r="H4771" i="4"/>
  <c r="I4771" i="4" s="1"/>
  <c r="J4771" i="4" s="1"/>
  <c r="H4772" i="4"/>
  <c r="I4772" i="4" s="1"/>
  <c r="H4773" i="4"/>
  <c r="I4773" i="4" s="1"/>
  <c r="J4773" i="4" s="1"/>
  <c r="H4774" i="4"/>
  <c r="I4774" i="4" s="1"/>
  <c r="H4775" i="4"/>
  <c r="I4775" i="4" s="1"/>
  <c r="H4776" i="4"/>
  <c r="I4776" i="4" s="1"/>
  <c r="J4776" i="4" s="1"/>
  <c r="H4777" i="4"/>
  <c r="H4778" i="4"/>
  <c r="I4778" i="4" s="1"/>
  <c r="H4779" i="4"/>
  <c r="I4779" i="4" s="1"/>
  <c r="J4779" i="4" s="1"/>
  <c r="H4780" i="4"/>
  <c r="I4780" i="4" s="1"/>
  <c r="H4781" i="4"/>
  <c r="I4781" i="4" s="1"/>
  <c r="J4781" i="4" s="1"/>
  <c r="H4782" i="4"/>
  <c r="I4782" i="4" s="1"/>
  <c r="H4783" i="4"/>
  <c r="I4783" i="4" s="1"/>
  <c r="H4784" i="4"/>
  <c r="I4784" i="4" s="1"/>
  <c r="J4784" i="4" s="1"/>
  <c r="H4785" i="4"/>
  <c r="H4786" i="4"/>
  <c r="I4786" i="4" s="1"/>
  <c r="H4787" i="4"/>
  <c r="I4787" i="4" s="1"/>
  <c r="J4787" i="4" s="1"/>
  <c r="H4788" i="4"/>
  <c r="I4788" i="4" s="1"/>
  <c r="H4789" i="4"/>
  <c r="I4789" i="4" s="1"/>
  <c r="J4789" i="4" s="1"/>
  <c r="H4790" i="4"/>
  <c r="I4790" i="4"/>
  <c r="H4791" i="4"/>
  <c r="I4791" i="4" s="1"/>
  <c r="H4792" i="4"/>
  <c r="I4792" i="4" s="1"/>
  <c r="J4792" i="4" s="1"/>
  <c r="H4793" i="4"/>
  <c r="H4794" i="4"/>
  <c r="I4794" i="4" s="1"/>
  <c r="H4795" i="4"/>
  <c r="I4795" i="4" s="1"/>
  <c r="J4795" i="4" s="1"/>
  <c r="H4796" i="4"/>
  <c r="I4796" i="4" s="1"/>
  <c r="H4797" i="4"/>
  <c r="I4797" i="4" s="1"/>
  <c r="J4797" i="4" s="1"/>
  <c r="H4798" i="4"/>
  <c r="I4798" i="4" s="1"/>
  <c r="H4799" i="4"/>
  <c r="I4799" i="4" s="1"/>
  <c r="H4800" i="4"/>
  <c r="I4800" i="4" s="1"/>
  <c r="J4800" i="4" s="1"/>
  <c r="H4801" i="4"/>
  <c r="H4802" i="4"/>
  <c r="I4802" i="4" s="1"/>
  <c r="J4802" i="4" s="1"/>
  <c r="H4803" i="4"/>
  <c r="I4803" i="4" s="1"/>
  <c r="J4803" i="4" s="1"/>
  <c r="H4804" i="4"/>
  <c r="I4804" i="4" s="1"/>
  <c r="H4805" i="4"/>
  <c r="I4805" i="4" s="1"/>
  <c r="J4805" i="4" s="1"/>
  <c r="H4806" i="4"/>
  <c r="H4807" i="4"/>
  <c r="I4807" i="4" s="1"/>
  <c r="H4808" i="4"/>
  <c r="I4808" i="4" s="1"/>
  <c r="J4808" i="4" s="1"/>
  <c r="H4809" i="4"/>
  <c r="H4810" i="4"/>
  <c r="I4810" i="4" s="1"/>
  <c r="J4810" i="4" s="1"/>
  <c r="H4811" i="4"/>
  <c r="I4811" i="4" s="1"/>
  <c r="J4811" i="4" s="1"/>
  <c r="H4812" i="4"/>
  <c r="I4812" i="4" s="1"/>
  <c r="H4813" i="4"/>
  <c r="I4813" i="4" s="1"/>
  <c r="J4813" i="4" s="1"/>
  <c r="H4814" i="4"/>
  <c r="I4814" i="4" s="1"/>
  <c r="H4815" i="4"/>
  <c r="I4815" i="4" s="1"/>
  <c r="H4816" i="4"/>
  <c r="I4816" i="4" s="1"/>
  <c r="J4816" i="4" s="1"/>
  <c r="H4817" i="4"/>
  <c r="H4818" i="4"/>
  <c r="I4818" i="4" s="1"/>
  <c r="H4819" i="4"/>
  <c r="I4819" i="4" s="1"/>
  <c r="J4819" i="4" s="1"/>
  <c r="H4820" i="4"/>
  <c r="I4820" i="4" s="1"/>
  <c r="H4821" i="4"/>
  <c r="I4821" i="4"/>
  <c r="J4821" i="4" s="1"/>
  <c r="H4822" i="4"/>
  <c r="I4822" i="4" s="1"/>
  <c r="H4823" i="4"/>
  <c r="I4823" i="4" s="1"/>
  <c r="H4824" i="4"/>
  <c r="I4824" i="4" s="1"/>
  <c r="J4824" i="4" s="1"/>
  <c r="H4825" i="4"/>
  <c r="H4826" i="4"/>
  <c r="H4827" i="4"/>
  <c r="I4827" i="4" s="1"/>
  <c r="J4827" i="4" s="1"/>
  <c r="H4828" i="4"/>
  <c r="I4828" i="4" s="1"/>
  <c r="H4829" i="4"/>
  <c r="I4829" i="4" s="1"/>
  <c r="J4829" i="4" s="1"/>
  <c r="H4830" i="4"/>
  <c r="I4830" i="4" s="1"/>
  <c r="H4831" i="4"/>
  <c r="I4831" i="4" s="1"/>
  <c r="H4832" i="4"/>
  <c r="I4832" i="4" s="1"/>
  <c r="J4832" i="4" s="1"/>
  <c r="H4833" i="4"/>
  <c r="H4834" i="4"/>
  <c r="I4834" i="4" s="1"/>
  <c r="H4835" i="4"/>
  <c r="I4835" i="4" s="1"/>
  <c r="J4835" i="4" s="1"/>
  <c r="H4836" i="4"/>
  <c r="H4837" i="4"/>
  <c r="I4837" i="4" s="1"/>
  <c r="J4837" i="4" s="1"/>
  <c r="H4838" i="4"/>
  <c r="I4838" i="4" s="1"/>
  <c r="H4839" i="4"/>
  <c r="I4839" i="4" s="1"/>
  <c r="H4840" i="4"/>
  <c r="I4840" i="4" s="1"/>
  <c r="J4840" i="4" s="1"/>
  <c r="H4841" i="4"/>
  <c r="H4842" i="4"/>
  <c r="I4842" i="4" s="1"/>
  <c r="H4843" i="4"/>
  <c r="I4843" i="4" s="1"/>
  <c r="J4843" i="4" s="1"/>
  <c r="H4844" i="4"/>
  <c r="I4844" i="4" s="1"/>
  <c r="H4845" i="4"/>
  <c r="I4845" i="4" s="1"/>
  <c r="J4845" i="4" s="1"/>
  <c r="H4846" i="4"/>
  <c r="I4846" i="4" s="1"/>
  <c r="H4847" i="4"/>
  <c r="I4847" i="4" s="1"/>
  <c r="H4848" i="4"/>
  <c r="I4848" i="4" s="1"/>
  <c r="J4848" i="4" s="1"/>
  <c r="H4849" i="4"/>
  <c r="H4850" i="4"/>
  <c r="I4850" i="4" s="1"/>
  <c r="J4850" i="4" s="1"/>
  <c r="H4851" i="4"/>
  <c r="I4851" i="4" s="1"/>
  <c r="J4851" i="4" s="1"/>
  <c r="H4852" i="4"/>
  <c r="I4852" i="4" s="1"/>
  <c r="H4853" i="4"/>
  <c r="I4853" i="4" s="1"/>
  <c r="J4853" i="4" s="1"/>
  <c r="H4854" i="4"/>
  <c r="I4854" i="4" s="1"/>
  <c r="H4855" i="4"/>
  <c r="I4855" i="4" s="1"/>
  <c r="H4856" i="4"/>
  <c r="I4856" i="4" s="1"/>
  <c r="J4856" i="4" s="1"/>
  <c r="H4857" i="4"/>
  <c r="H4858" i="4"/>
  <c r="I4858" i="4" s="1"/>
  <c r="H4859" i="4"/>
  <c r="I4859" i="4" s="1"/>
  <c r="J4859" i="4" s="1"/>
  <c r="H4860" i="4"/>
  <c r="I4860" i="4" s="1"/>
  <c r="H4861" i="4"/>
  <c r="I4861" i="4" s="1"/>
  <c r="J4861" i="4" s="1"/>
  <c r="H4862" i="4"/>
  <c r="I4862" i="4" s="1"/>
  <c r="H4863" i="4"/>
  <c r="I4863" i="4" s="1"/>
  <c r="H4864" i="4"/>
  <c r="I4864" i="4" s="1"/>
  <c r="J4864" i="4" s="1"/>
  <c r="H4865" i="4"/>
  <c r="H4866" i="4"/>
  <c r="I4866" i="4" s="1"/>
  <c r="J4866" i="4" s="1"/>
  <c r="H4867" i="4"/>
  <c r="I4867" i="4" s="1"/>
  <c r="J4867" i="4" s="1"/>
  <c r="H4868" i="4"/>
  <c r="I4868" i="4" s="1"/>
  <c r="H4869" i="4"/>
  <c r="I4869" i="4" s="1"/>
  <c r="J4869" i="4" s="1"/>
  <c r="H4870" i="4"/>
  <c r="I4870" i="4" s="1"/>
  <c r="H4871" i="4"/>
  <c r="I4871" i="4" s="1"/>
  <c r="H4872" i="4"/>
  <c r="I4872" i="4" s="1"/>
  <c r="J4872" i="4" s="1"/>
  <c r="H4873" i="4"/>
  <c r="H4874" i="4"/>
  <c r="H4875" i="4"/>
  <c r="I4875" i="4" s="1"/>
  <c r="J4875" i="4" s="1"/>
  <c r="H4876" i="4"/>
  <c r="I4876" i="4" s="1"/>
  <c r="H4877" i="4"/>
  <c r="I4877" i="4" s="1"/>
  <c r="J4877" i="4" s="1"/>
  <c r="H4878" i="4"/>
  <c r="I4878" i="4" s="1"/>
  <c r="H4879" i="4"/>
  <c r="I4879" i="4" s="1"/>
  <c r="H4880" i="4"/>
  <c r="I4880" i="4" s="1"/>
  <c r="J4880" i="4" s="1"/>
  <c r="H4881" i="4"/>
  <c r="H4882" i="4"/>
  <c r="I4882" i="4" s="1"/>
  <c r="J4882" i="4" s="1"/>
  <c r="H4883" i="4"/>
  <c r="I4883" i="4" s="1"/>
  <c r="J4883" i="4" s="1"/>
  <c r="H4884" i="4"/>
  <c r="I4884" i="4" s="1"/>
  <c r="H4885" i="4"/>
  <c r="I4885" i="4" s="1"/>
  <c r="J4885" i="4" s="1"/>
  <c r="H4886" i="4"/>
  <c r="I4886" i="4" s="1"/>
  <c r="H4887" i="4"/>
  <c r="I4887" i="4" s="1"/>
  <c r="H4888" i="4"/>
  <c r="I4888" i="4" s="1"/>
  <c r="J4888" i="4" s="1"/>
  <c r="H4889" i="4"/>
  <c r="H4890" i="4"/>
  <c r="I4890" i="4" s="1"/>
  <c r="H4891" i="4"/>
  <c r="I4891" i="4" s="1"/>
  <c r="J4891" i="4" s="1"/>
  <c r="H4892" i="4"/>
  <c r="H4893" i="4"/>
  <c r="I4893" i="4" s="1"/>
  <c r="J4893" i="4" s="1"/>
  <c r="H4894" i="4"/>
  <c r="I4894" i="4" s="1"/>
  <c r="H4895" i="4"/>
  <c r="I4895" i="4" s="1"/>
  <c r="H4896" i="4"/>
  <c r="I4896" i="4" s="1"/>
  <c r="J4896" i="4" s="1"/>
  <c r="H4897" i="4"/>
  <c r="H4898" i="4"/>
  <c r="I4898" i="4" s="1"/>
  <c r="H4899" i="4"/>
  <c r="I4899" i="4" s="1"/>
  <c r="J4899" i="4" s="1"/>
  <c r="H4900" i="4"/>
  <c r="I4900" i="4" s="1"/>
  <c r="H4901" i="4"/>
  <c r="I4901" i="4" s="1"/>
  <c r="J4901" i="4" s="1"/>
  <c r="H4902" i="4"/>
  <c r="I4902" i="4" s="1"/>
  <c r="H4903" i="4"/>
  <c r="I4903" i="4" s="1"/>
  <c r="H4904" i="4"/>
  <c r="I4904" i="4" s="1"/>
  <c r="J4904" i="4" s="1"/>
  <c r="H4905" i="4"/>
  <c r="H4906" i="4"/>
  <c r="I4906" i="4" s="1"/>
  <c r="H4907" i="4"/>
  <c r="I4907" i="4" s="1"/>
  <c r="J4907" i="4" s="1"/>
  <c r="H4908" i="4"/>
  <c r="I4908" i="4" s="1"/>
  <c r="H4909" i="4"/>
  <c r="I4909" i="4" s="1"/>
  <c r="J4909" i="4" s="1"/>
  <c r="H4910" i="4"/>
  <c r="I4910" i="4" s="1"/>
  <c r="H4911" i="4"/>
  <c r="I4911" i="4" s="1"/>
  <c r="H4912" i="4"/>
  <c r="I4912" i="4" s="1"/>
  <c r="J4912" i="4" s="1"/>
  <c r="H4913" i="4"/>
  <c r="H4914" i="4"/>
  <c r="I4914" i="4" s="1"/>
  <c r="H4915" i="4"/>
  <c r="I4915" i="4" s="1"/>
  <c r="J4915" i="4" s="1"/>
  <c r="H4916" i="4"/>
  <c r="H4917" i="4"/>
  <c r="I4917" i="4" s="1"/>
  <c r="J4917" i="4" s="1"/>
  <c r="H4918" i="4"/>
  <c r="I4918" i="4" s="1"/>
  <c r="H4919" i="4"/>
  <c r="I4919" i="4" s="1"/>
  <c r="H4920" i="4"/>
  <c r="I4920" i="4" s="1"/>
  <c r="J4920" i="4" s="1"/>
  <c r="H4921" i="4"/>
  <c r="H4922" i="4"/>
  <c r="I4922" i="4" s="1"/>
  <c r="H4923" i="4"/>
  <c r="I4923" i="4" s="1"/>
  <c r="J4923" i="4" s="1"/>
  <c r="H4924" i="4"/>
  <c r="H4925" i="4"/>
  <c r="I4925" i="4" s="1"/>
  <c r="J4925" i="4" s="1"/>
  <c r="H4926" i="4"/>
  <c r="I4926" i="4" s="1"/>
  <c r="H4927" i="4"/>
  <c r="I4927" i="4" s="1"/>
  <c r="H4928" i="4"/>
  <c r="I4928" i="4" s="1"/>
  <c r="J4928" i="4" s="1"/>
  <c r="H4929" i="4"/>
  <c r="H4930" i="4"/>
  <c r="I4930" i="4" s="1"/>
  <c r="H4931" i="4"/>
  <c r="I4931" i="4" s="1"/>
  <c r="J4931" i="4" s="1"/>
  <c r="H4932" i="4"/>
  <c r="I4932" i="4" s="1"/>
  <c r="H4933" i="4"/>
  <c r="I4933" i="4" s="1"/>
  <c r="J4933" i="4" s="1"/>
  <c r="H4934" i="4"/>
  <c r="I4934" i="4" s="1"/>
  <c r="H4935" i="4"/>
  <c r="I4935" i="4" s="1"/>
  <c r="H4936" i="4"/>
  <c r="I4936" i="4" s="1"/>
  <c r="J4936" i="4" s="1"/>
  <c r="H4937" i="4"/>
  <c r="H4938" i="4"/>
  <c r="I4938" i="4" s="1"/>
  <c r="H4939" i="4"/>
  <c r="I4939" i="4" s="1"/>
  <c r="J4939" i="4" s="1"/>
  <c r="H4940" i="4"/>
  <c r="I4940" i="4" s="1"/>
  <c r="H4941" i="4"/>
  <c r="I4941" i="4" s="1"/>
  <c r="J4941" i="4" s="1"/>
  <c r="H4942" i="4"/>
  <c r="I4942" i="4" s="1"/>
  <c r="H4943" i="4"/>
  <c r="I4943" i="4" s="1"/>
  <c r="H4944" i="4"/>
  <c r="I4944" i="4" s="1"/>
  <c r="J4944" i="4" s="1"/>
  <c r="H4945" i="4"/>
  <c r="H4946" i="4"/>
  <c r="I4946" i="4" s="1"/>
  <c r="J4946" i="4" s="1"/>
  <c r="H4947" i="4"/>
  <c r="I4947" i="4" s="1"/>
  <c r="J4947" i="4" s="1"/>
  <c r="H4948" i="4"/>
  <c r="H4949" i="4"/>
  <c r="I4949" i="4" s="1"/>
  <c r="J4949" i="4" s="1"/>
  <c r="H4950" i="4"/>
  <c r="I4950" i="4" s="1"/>
  <c r="H4951" i="4"/>
  <c r="I4951" i="4" s="1"/>
  <c r="H4952" i="4"/>
  <c r="I4952" i="4" s="1"/>
  <c r="J4952" i="4" s="1"/>
  <c r="H4953" i="4"/>
  <c r="H4954" i="4"/>
  <c r="H4955" i="4"/>
  <c r="I4955" i="4" s="1"/>
  <c r="J4955" i="4" s="1"/>
  <c r="H4956" i="4"/>
  <c r="I4956" i="4" s="1"/>
  <c r="H4957" i="4"/>
  <c r="I4957" i="4" s="1"/>
  <c r="J4957" i="4" s="1"/>
  <c r="H4958" i="4"/>
  <c r="I4958" i="4" s="1"/>
  <c r="H4959" i="4"/>
  <c r="I4959" i="4" s="1"/>
  <c r="H4960" i="4"/>
  <c r="I4960" i="4" s="1"/>
  <c r="J4960" i="4" s="1"/>
  <c r="H4961" i="4"/>
  <c r="H4962" i="4"/>
  <c r="I4962" i="4" s="1"/>
  <c r="J4962" i="4" s="1"/>
  <c r="H4963" i="4"/>
  <c r="I4963" i="4" s="1"/>
  <c r="J4963" i="4" s="1"/>
  <c r="H4964" i="4"/>
  <c r="I4964" i="4" s="1"/>
  <c r="H4965" i="4"/>
  <c r="I4965" i="4" s="1"/>
  <c r="J4965" i="4" s="1"/>
  <c r="H4966" i="4"/>
  <c r="I4966" i="4" s="1"/>
  <c r="H4967" i="4"/>
  <c r="I4967" i="4" s="1"/>
  <c r="H4968" i="4"/>
  <c r="I4968" i="4" s="1"/>
  <c r="J4968" i="4" s="1"/>
  <c r="H4969" i="4"/>
  <c r="H4970" i="4"/>
  <c r="I4970" i="4" s="1"/>
  <c r="H4971" i="4"/>
  <c r="I4971" i="4" s="1"/>
  <c r="J4971" i="4" s="1"/>
  <c r="H4972" i="4"/>
  <c r="H4973" i="4"/>
  <c r="I4973" i="4" s="1"/>
  <c r="J4973" i="4" s="1"/>
  <c r="H4974" i="4"/>
  <c r="I4974" i="4" s="1"/>
  <c r="H4975" i="4"/>
  <c r="I4975" i="4" s="1"/>
  <c r="H4976" i="4"/>
  <c r="I4976" i="4" s="1"/>
  <c r="J4976" i="4" s="1"/>
  <c r="H4977" i="4"/>
  <c r="H4978" i="4"/>
  <c r="H4979" i="4"/>
  <c r="I4979" i="4" s="1"/>
  <c r="J4979" i="4" s="1"/>
  <c r="H4980" i="4"/>
  <c r="I4980" i="4" s="1"/>
  <c r="H4981" i="4"/>
  <c r="I4981" i="4" s="1"/>
  <c r="J4981" i="4" s="1"/>
  <c r="H4982" i="4"/>
  <c r="I4982" i="4" s="1"/>
  <c r="H4983" i="4"/>
  <c r="I4983" i="4" s="1"/>
  <c r="H4984" i="4"/>
  <c r="I4984" i="4" s="1"/>
  <c r="J4984" i="4" s="1"/>
  <c r="H4985" i="4"/>
  <c r="H4986" i="4"/>
  <c r="H4987" i="4"/>
  <c r="I4987" i="4" s="1"/>
  <c r="J4987" i="4" s="1"/>
  <c r="H4988" i="4"/>
  <c r="I4988" i="4" s="1"/>
  <c r="H4989" i="4"/>
  <c r="I4989" i="4"/>
  <c r="J4989" i="4" s="1"/>
  <c r="H4990" i="4"/>
  <c r="I4990" i="4" s="1"/>
  <c r="H4991" i="4"/>
  <c r="I4991" i="4" s="1"/>
  <c r="H4992" i="4"/>
  <c r="I4992" i="4" s="1"/>
  <c r="J4992" i="4" s="1"/>
  <c r="H4993" i="4"/>
  <c r="H4994" i="4"/>
  <c r="I4994" i="4" s="1"/>
  <c r="H4995" i="4"/>
  <c r="I4995" i="4" s="1"/>
  <c r="J4995" i="4" s="1"/>
  <c r="H4996" i="4"/>
  <c r="I4996" i="4" s="1"/>
  <c r="H4997" i="4"/>
  <c r="I4997" i="4" s="1"/>
  <c r="J4997" i="4" s="1"/>
  <c r="H4998" i="4"/>
  <c r="I4998" i="4" s="1"/>
  <c r="H4999" i="4"/>
  <c r="I4999" i="4" s="1"/>
  <c r="H5000" i="4"/>
  <c r="I5000" i="4" s="1"/>
  <c r="J5000" i="4" s="1"/>
  <c r="H5001" i="4"/>
  <c r="H5002" i="4"/>
  <c r="I5002" i="4" s="1"/>
  <c r="H5003" i="4"/>
  <c r="I5003" i="4" s="1"/>
  <c r="J5003" i="4" s="1"/>
  <c r="H5004" i="4"/>
  <c r="I5004" i="4" s="1"/>
  <c r="H5005" i="4"/>
  <c r="I5005" i="4" s="1"/>
  <c r="J5005" i="4" s="1"/>
  <c r="H5006" i="4"/>
  <c r="I5006" i="4" s="1"/>
  <c r="H5007" i="4"/>
  <c r="I5007" i="4" s="1"/>
  <c r="H5008" i="4"/>
  <c r="I5008" i="4" s="1"/>
  <c r="J5008" i="4" s="1"/>
  <c r="H5009" i="4"/>
  <c r="H5010" i="4"/>
  <c r="I5010" i="4" s="1"/>
  <c r="H5011" i="4"/>
  <c r="I5011" i="4" s="1"/>
  <c r="J5011" i="4" s="1"/>
  <c r="H5012" i="4"/>
  <c r="I5012" i="4" s="1"/>
  <c r="H5013" i="4"/>
  <c r="I5013" i="4" s="1"/>
  <c r="J5013" i="4" s="1"/>
  <c r="H5014" i="4"/>
  <c r="I5014" i="4" s="1"/>
  <c r="H5015" i="4"/>
  <c r="I5015" i="4" s="1"/>
  <c r="H5016" i="4"/>
  <c r="I5016" i="4" s="1"/>
  <c r="J5016" i="4" s="1"/>
  <c r="H5017" i="4"/>
  <c r="H5018" i="4"/>
  <c r="I5018" i="4" s="1"/>
  <c r="H5019" i="4"/>
  <c r="I5019" i="4" s="1"/>
  <c r="J5019" i="4" s="1"/>
  <c r="H5020" i="4"/>
  <c r="I5020" i="4" s="1"/>
  <c r="H5021" i="4"/>
  <c r="I5021" i="4" s="1"/>
  <c r="J5021" i="4" s="1"/>
  <c r="H5022" i="4"/>
  <c r="I5022" i="4" s="1"/>
  <c r="H5023" i="4"/>
  <c r="I5023" i="4" s="1"/>
  <c r="H5024" i="4"/>
  <c r="I5024" i="4" s="1"/>
  <c r="J5024" i="4" s="1"/>
  <c r="H5025" i="4"/>
  <c r="H5026" i="4"/>
  <c r="I5026" i="4" s="1"/>
  <c r="J5026" i="4" s="1"/>
  <c r="H5027" i="4"/>
  <c r="I5027" i="4" s="1"/>
  <c r="J5027" i="4" s="1"/>
  <c r="H5028" i="4"/>
  <c r="H5029" i="4"/>
  <c r="I5029" i="4" s="1"/>
  <c r="J5029" i="4" s="1"/>
  <c r="H5030" i="4"/>
  <c r="I5030" i="4" s="1"/>
  <c r="H5031" i="4"/>
  <c r="I5031" i="4" s="1"/>
  <c r="H5032" i="4"/>
  <c r="I5032" i="4" s="1"/>
  <c r="J5032" i="4" s="1"/>
  <c r="H5033" i="4"/>
  <c r="H5034" i="4"/>
  <c r="I5034" i="4" s="1"/>
  <c r="H5035" i="4"/>
  <c r="I5035" i="4" s="1"/>
  <c r="J5035" i="4" s="1"/>
  <c r="H5036" i="4"/>
  <c r="I5036" i="4" s="1"/>
  <c r="H5037" i="4"/>
  <c r="I5037" i="4" s="1"/>
  <c r="J5037" i="4" s="1"/>
  <c r="H5038" i="4"/>
  <c r="I5038" i="4" s="1"/>
  <c r="H5039" i="4"/>
  <c r="I5039" i="4" s="1"/>
  <c r="H5040" i="4"/>
  <c r="I5040" i="4" s="1"/>
  <c r="J5040" i="4" s="1"/>
  <c r="H5041" i="4"/>
  <c r="H5042" i="4"/>
  <c r="I5042" i="4" s="1"/>
  <c r="H5043" i="4"/>
  <c r="I5043" i="4" s="1"/>
  <c r="J5043" i="4" s="1"/>
  <c r="H5044" i="4"/>
  <c r="I5044" i="4" s="1"/>
  <c r="H5045" i="4"/>
  <c r="I5045" i="4" s="1"/>
  <c r="J5045" i="4" s="1"/>
  <c r="H5046" i="4"/>
  <c r="I5046" i="4" s="1"/>
  <c r="H5047" i="4"/>
  <c r="I5047" i="4" s="1"/>
  <c r="H5048" i="4"/>
  <c r="I5048" i="4" s="1"/>
  <c r="J5048" i="4" s="1"/>
  <c r="H5049" i="4"/>
  <c r="H5050" i="4"/>
  <c r="H5051" i="4"/>
  <c r="I5051" i="4" s="1"/>
  <c r="J5051" i="4" s="1"/>
  <c r="H5052" i="4"/>
  <c r="I5052" i="4" s="1"/>
  <c r="H5053" i="4"/>
  <c r="I5053" i="4" s="1"/>
  <c r="J5053" i="4" s="1"/>
  <c r="H5054" i="4"/>
  <c r="I5054" i="4" s="1"/>
  <c r="H5055" i="4"/>
  <c r="I5055" i="4" s="1"/>
  <c r="H5056" i="4"/>
  <c r="I5056" i="4" s="1"/>
  <c r="J5056" i="4" s="1"/>
  <c r="H5057" i="4"/>
  <c r="H5058" i="4"/>
  <c r="I5058" i="4" s="1"/>
  <c r="H5059" i="4"/>
  <c r="I5059" i="4" s="1"/>
  <c r="J5059" i="4" s="1"/>
  <c r="H5060" i="4"/>
  <c r="I5060" i="4" s="1"/>
  <c r="H5061" i="4"/>
  <c r="I5061" i="4" s="1"/>
  <c r="J5061" i="4" s="1"/>
  <c r="H5062" i="4"/>
  <c r="H5063" i="4"/>
  <c r="I5063" i="4" s="1"/>
  <c r="H5064" i="4"/>
  <c r="I5064" i="4" s="1"/>
  <c r="J5064" i="4" s="1"/>
  <c r="H5065" i="4"/>
  <c r="H5066" i="4"/>
  <c r="I5066" i="4" s="1"/>
  <c r="H5067" i="4"/>
  <c r="I5067" i="4" s="1"/>
  <c r="J5067" i="4" s="1"/>
  <c r="H5068" i="4"/>
  <c r="I5068" i="4" s="1"/>
  <c r="H5069" i="4"/>
  <c r="I5069" i="4" s="1"/>
  <c r="J5069" i="4" s="1"/>
  <c r="H5070" i="4"/>
  <c r="I5070" i="4" s="1"/>
  <c r="H5071" i="4"/>
  <c r="I5071" i="4" s="1"/>
  <c r="H5072" i="4"/>
  <c r="I5072" i="4" s="1"/>
  <c r="J5072" i="4" s="1"/>
  <c r="H5073" i="4"/>
  <c r="H5074" i="4"/>
  <c r="I5074" i="4" s="1"/>
  <c r="H5075" i="4"/>
  <c r="I5075" i="4" s="1"/>
  <c r="J5075" i="4" s="1"/>
  <c r="H5076" i="4"/>
  <c r="I5076" i="4" s="1"/>
  <c r="H5077" i="4"/>
  <c r="I5077" i="4" s="1"/>
  <c r="J5077" i="4" s="1"/>
  <c r="H5078" i="4"/>
  <c r="I5078" i="4" s="1"/>
  <c r="H5079" i="4"/>
  <c r="I5079" i="4" s="1"/>
  <c r="H5080" i="4"/>
  <c r="I5080" i="4" s="1"/>
  <c r="J5080" i="4" s="1"/>
  <c r="H5081" i="4"/>
  <c r="H5082" i="4"/>
  <c r="I5082" i="4" s="1"/>
  <c r="H5083" i="4"/>
  <c r="I5083" i="4" s="1"/>
  <c r="J5083" i="4" s="1"/>
  <c r="H5084" i="4"/>
  <c r="H5085" i="4"/>
  <c r="I5085" i="4" s="1"/>
  <c r="J5085" i="4" s="1"/>
  <c r="H5086" i="4"/>
  <c r="I5086" i="4" s="1"/>
  <c r="H5087" i="4"/>
  <c r="I5087" i="4" s="1"/>
  <c r="H5088" i="4"/>
  <c r="I5088" i="4" s="1"/>
  <c r="J5088" i="4" s="1"/>
  <c r="H5089" i="4"/>
  <c r="H5090" i="4"/>
  <c r="H5091" i="4"/>
  <c r="I5091" i="4"/>
  <c r="J5091" i="4" s="1"/>
  <c r="H5092" i="4"/>
  <c r="I5092" i="4" s="1"/>
  <c r="H5093" i="4"/>
  <c r="I5093" i="4" s="1"/>
  <c r="J5093" i="4" s="1"/>
  <c r="H5094" i="4"/>
  <c r="I5094" i="4" s="1"/>
  <c r="H5095" i="4"/>
  <c r="I5095" i="4" s="1"/>
  <c r="H5096" i="4"/>
  <c r="I5096" i="4" s="1"/>
  <c r="J5096" i="4" s="1"/>
  <c r="H5097" i="4"/>
  <c r="H5098" i="4"/>
  <c r="I5098" i="4" s="1"/>
  <c r="H5099" i="4"/>
  <c r="I5099" i="4" s="1"/>
  <c r="J5099" i="4" s="1"/>
  <c r="H5100" i="4"/>
  <c r="I5100" i="4" s="1"/>
  <c r="H5101" i="4"/>
  <c r="I5101" i="4" s="1"/>
  <c r="J5101" i="4" s="1"/>
  <c r="H5102" i="4"/>
  <c r="I5102" i="4" s="1"/>
  <c r="H5103" i="4"/>
  <c r="I5103" i="4" s="1"/>
  <c r="H5104" i="4"/>
  <c r="I5104" i="4" s="1"/>
  <c r="J5104" i="4" s="1"/>
  <c r="H5105" i="4"/>
  <c r="H5106" i="4"/>
  <c r="I5106" i="4" s="1"/>
  <c r="H5107" i="4"/>
  <c r="I5107" i="4"/>
  <c r="J5107" i="4" s="1"/>
  <c r="H5108" i="4"/>
  <c r="H5109" i="4"/>
  <c r="I5109" i="4" s="1"/>
  <c r="J5109" i="4" s="1"/>
  <c r="H5110" i="4"/>
  <c r="I5110" i="4" s="1"/>
  <c r="H5111" i="4"/>
  <c r="I5111" i="4" s="1"/>
  <c r="H5112" i="4"/>
  <c r="I5112" i="4" s="1"/>
  <c r="J5112" i="4" s="1"/>
  <c r="H5113" i="4"/>
  <c r="H5114" i="4"/>
  <c r="H5115" i="4"/>
  <c r="I5115" i="4" s="1"/>
  <c r="J5115" i="4" s="1"/>
  <c r="H5116" i="4"/>
  <c r="I5116" i="4" s="1"/>
  <c r="H5117" i="4"/>
  <c r="I5117" i="4" s="1"/>
  <c r="J5117" i="4" s="1"/>
  <c r="H5118" i="4"/>
  <c r="I5118" i="4" s="1"/>
  <c r="H5119" i="4"/>
  <c r="I5119" i="4" s="1"/>
  <c r="H5120" i="4"/>
  <c r="I5120" i="4" s="1"/>
  <c r="J5120" i="4" s="1"/>
  <c r="H5121" i="4"/>
  <c r="H5122" i="4"/>
  <c r="H5123" i="4"/>
  <c r="I5123" i="4" s="1"/>
  <c r="J5123" i="4" s="1"/>
  <c r="H5124" i="4"/>
  <c r="I5124" i="4" s="1"/>
  <c r="H5125" i="4"/>
  <c r="I5125" i="4" s="1"/>
  <c r="J5125" i="4" s="1"/>
  <c r="H5126" i="4"/>
  <c r="I5126" i="4" s="1"/>
  <c r="H5127" i="4"/>
  <c r="I5127" i="4" s="1"/>
  <c r="H5128" i="4"/>
  <c r="I5128" i="4" s="1"/>
  <c r="J5128" i="4" s="1"/>
  <c r="H5129" i="4"/>
  <c r="H5130" i="4"/>
  <c r="I5130" i="4" s="1"/>
  <c r="H5131" i="4"/>
  <c r="I5131" i="4" s="1"/>
  <c r="J5131" i="4" s="1"/>
  <c r="H5132" i="4"/>
  <c r="I5132" i="4" s="1"/>
  <c r="H5133" i="4"/>
  <c r="I5133" i="4" s="1"/>
  <c r="J5133" i="4" s="1"/>
  <c r="H5134" i="4"/>
  <c r="I5134" i="4" s="1"/>
  <c r="H5135" i="4"/>
  <c r="I5135" i="4" s="1"/>
  <c r="H5136" i="4"/>
  <c r="I5136" i="4" s="1"/>
  <c r="J5136" i="4" s="1"/>
  <c r="H5137" i="4"/>
  <c r="H5138" i="4"/>
  <c r="I5138" i="4" s="1"/>
  <c r="H5139" i="4"/>
  <c r="I5139" i="4" s="1"/>
  <c r="J5139" i="4" s="1"/>
  <c r="H5140" i="4"/>
  <c r="I5140" i="4" s="1"/>
  <c r="H5141" i="4"/>
  <c r="I5141" i="4" s="1"/>
  <c r="J5141" i="4" s="1"/>
  <c r="H5142" i="4"/>
  <c r="I5142" i="4" s="1"/>
  <c r="H5143" i="4"/>
  <c r="I5143" i="4" s="1"/>
  <c r="H5144" i="4"/>
  <c r="I5144" i="4" s="1"/>
  <c r="J5144" i="4" s="1"/>
  <c r="H5145" i="4"/>
  <c r="H5146" i="4"/>
  <c r="H5147" i="4"/>
  <c r="I5147" i="4" s="1"/>
  <c r="J5147" i="4" s="1"/>
  <c r="H5148" i="4"/>
  <c r="I5148" i="4" s="1"/>
  <c r="H5149" i="4"/>
  <c r="I5149" i="4" s="1"/>
  <c r="J5149" i="4" s="1"/>
  <c r="H5150" i="4"/>
  <c r="I5150" i="4" s="1"/>
  <c r="H5151" i="4"/>
  <c r="I5151" i="4" s="1"/>
  <c r="H5152" i="4"/>
  <c r="I5152" i="4" s="1"/>
  <c r="J5152" i="4" s="1"/>
  <c r="H5153" i="4"/>
  <c r="H5154" i="4"/>
  <c r="I5154" i="4" s="1"/>
  <c r="H5155" i="4"/>
  <c r="I5155" i="4" s="1"/>
  <c r="J5155" i="4" s="1"/>
  <c r="H5156" i="4"/>
  <c r="I5156" i="4" s="1"/>
  <c r="H5157" i="4"/>
  <c r="I5157" i="4" s="1"/>
  <c r="J5157" i="4" s="1"/>
  <c r="H5158" i="4"/>
  <c r="I5158" i="4" s="1"/>
  <c r="H5159" i="4"/>
  <c r="I5159" i="4" s="1"/>
  <c r="H5160" i="4"/>
  <c r="I5160" i="4" s="1"/>
  <c r="J5160" i="4" s="1"/>
  <c r="H5161" i="4"/>
  <c r="H5162" i="4"/>
  <c r="I5162" i="4" s="1"/>
  <c r="J5162" i="4" s="1"/>
  <c r="H5163" i="4"/>
  <c r="I5163" i="4" s="1"/>
  <c r="J5163" i="4" s="1"/>
  <c r="H5164" i="4"/>
  <c r="H5165" i="4"/>
  <c r="I5165" i="4" s="1"/>
  <c r="J5165" i="4" s="1"/>
  <c r="H5166" i="4"/>
  <c r="I5166" i="4" s="1"/>
  <c r="H5167" i="4"/>
  <c r="I5167" i="4" s="1"/>
  <c r="H5168" i="4"/>
  <c r="I5168" i="4" s="1"/>
  <c r="H5169" i="4"/>
  <c r="H5170" i="4"/>
  <c r="H5171" i="4"/>
  <c r="I5171" i="4" s="1"/>
  <c r="J5171" i="4" s="1"/>
  <c r="H5172" i="4"/>
  <c r="I5172" i="4"/>
  <c r="H5173" i="4"/>
  <c r="I5173" i="4" s="1"/>
  <c r="J5173" i="4" s="1"/>
  <c r="H5174" i="4"/>
  <c r="I5174" i="4"/>
  <c r="H5175" i="4"/>
  <c r="I5175" i="4" s="1"/>
  <c r="H5176" i="4"/>
  <c r="I5176" i="4" s="1"/>
  <c r="H5177" i="4"/>
  <c r="H5178" i="4"/>
  <c r="I5178" i="4" s="1"/>
  <c r="J5178" i="4" s="1"/>
  <c r="H5179" i="4"/>
  <c r="I5179" i="4" s="1"/>
  <c r="J5179" i="4" s="1"/>
  <c r="H5180" i="4"/>
  <c r="I5180" i="4" s="1"/>
  <c r="H5181" i="4"/>
  <c r="I5181" i="4"/>
  <c r="J5181" i="4" s="1"/>
  <c r="H5182" i="4"/>
  <c r="I5182" i="4" s="1"/>
  <c r="H5183" i="4"/>
  <c r="I5183" i="4" s="1"/>
  <c r="H5184" i="4"/>
  <c r="I5184" i="4" s="1"/>
  <c r="H5185" i="4"/>
  <c r="H5186" i="4"/>
  <c r="I5186" i="4" s="1"/>
  <c r="J5186" i="4" s="1"/>
  <c r="H5187" i="4"/>
  <c r="I5187" i="4" s="1"/>
  <c r="J5187" i="4" s="1"/>
  <c r="H5188" i="4"/>
  <c r="I5188" i="4" s="1"/>
  <c r="H5189" i="4"/>
  <c r="I5189" i="4" s="1"/>
  <c r="J5189" i="4" s="1"/>
  <c r="H5190" i="4"/>
  <c r="I5190" i="4" s="1"/>
  <c r="H5191" i="4"/>
  <c r="I5191" i="4" s="1"/>
  <c r="H5192" i="4"/>
  <c r="I5192" i="4" s="1"/>
  <c r="H5193" i="4"/>
  <c r="H5194" i="4"/>
  <c r="I5194" i="4" s="1"/>
  <c r="H5195" i="4"/>
  <c r="I5195" i="4" s="1"/>
  <c r="J5195" i="4" s="1"/>
  <c r="H5196" i="4"/>
  <c r="H5197" i="4"/>
  <c r="I5197" i="4"/>
  <c r="J5197" i="4" s="1"/>
  <c r="H5198" i="4"/>
  <c r="I5198" i="4" s="1"/>
  <c r="H5199" i="4"/>
  <c r="I5199" i="4" s="1"/>
  <c r="H5200" i="4"/>
  <c r="I5200" i="4" s="1"/>
  <c r="H5201" i="4"/>
  <c r="H5202" i="4"/>
  <c r="H5203" i="4"/>
  <c r="I5203" i="4" s="1"/>
  <c r="J5203" i="4" s="1"/>
  <c r="H5204" i="4"/>
  <c r="I5204" i="4" s="1"/>
  <c r="H5205" i="4"/>
  <c r="I5205" i="4" s="1"/>
  <c r="J5205" i="4" s="1"/>
  <c r="H5206" i="4"/>
  <c r="I5206" i="4" s="1"/>
  <c r="H5207" i="4"/>
  <c r="I5207" i="4" s="1"/>
  <c r="H5208" i="4"/>
  <c r="I5208" i="4" s="1"/>
  <c r="H5209" i="4"/>
  <c r="H5210" i="4"/>
  <c r="H5211" i="4"/>
  <c r="I5211" i="4" s="1"/>
  <c r="J5211" i="4" s="1"/>
  <c r="H5212" i="4"/>
  <c r="I5212" i="4" s="1"/>
  <c r="H5213" i="4"/>
  <c r="I5213" i="4" s="1"/>
  <c r="J5213" i="4" s="1"/>
  <c r="H5214" i="4"/>
  <c r="I5214" i="4" s="1"/>
  <c r="H5215" i="4"/>
  <c r="I5215" i="4" s="1"/>
  <c r="H5216" i="4"/>
  <c r="I5216" i="4" s="1"/>
  <c r="H5217" i="4"/>
  <c r="H5218" i="4"/>
  <c r="I5218" i="4" s="1"/>
  <c r="J5218" i="4" s="1"/>
  <c r="H5219" i="4"/>
  <c r="I5219" i="4"/>
  <c r="J5219" i="4" s="1"/>
  <c r="H5220" i="4"/>
  <c r="H5221" i="4"/>
  <c r="I5221" i="4" s="1"/>
  <c r="J5221" i="4" s="1"/>
  <c r="H5222" i="4"/>
  <c r="I5222" i="4" s="1"/>
  <c r="H5223" i="4"/>
  <c r="I5223" i="4" s="1"/>
  <c r="H5224" i="4"/>
  <c r="I5224" i="4" s="1"/>
  <c r="H5225" i="4"/>
  <c r="H5226" i="4"/>
  <c r="H5227" i="4"/>
  <c r="I5227" i="4" s="1"/>
  <c r="J5227" i="4" s="1"/>
  <c r="H5228" i="4"/>
  <c r="I5228" i="4" s="1"/>
  <c r="H5229" i="4"/>
  <c r="I5229" i="4" s="1"/>
  <c r="J5229" i="4" s="1"/>
  <c r="H5230" i="4"/>
  <c r="I5230" i="4" s="1"/>
  <c r="H5231" i="4"/>
  <c r="I5231" i="4" s="1"/>
  <c r="H5232" i="4"/>
  <c r="I5232" i="4" s="1"/>
  <c r="H5233" i="4"/>
  <c r="H5234" i="4"/>
  <c r="I5234" i="4"/>
  <c r="J5234" i="4" s="1"/>
  <c r="H5235" i="4"/>
  <c r="I5235" i="4" s="1"/>
  <c r="J5235" i="4" s="1"/>
  <c r="H5236" i="4"/>
  <c r="I5236" i="4" s="1"/>
  <c r="H5237" i="4"/>
  <c r="I5237" i="4" s="1"/>
  <c r="J5237" i="4" s="1"/>
  <c r="H5238" i="4"/>
  <c r="I5238" i="4" s="1"/>
  <c r="H5239" i="4"/>
  <c r="I5239" i="4" s="1"/>
  <c r="H5240" i="4"/>
  <c r="I5240" i="4" s="1"/>
  <c r="H5241" i="4"/>
  <c r="H5242" i="4"/>
  <c r="I5242" i="4" s="1"/>
  <c r="J5242" i="4" s="1"/>
  <c r="H5243" i="4"/>
  <c r="I5243" i="4" s="1"/>
  <c r="J5243" i="4" s="1"/>
  <c r="H5244" i="4"/>
  <c r="H5245" i="4"/>
  <c r="I5245" i="4" s="1"/>
  <c r="J5245" i="4" s="1"/>
  <c r="H5246" i="4"/>
  <c r="I5246" i="4" s="1"/>
  <c r="H5247" i="4"/>
  <c r="I5247" i="4" s="1"/>
  <c r="H5248" i="4"/>
  <c r="I5248" i="4" s="1"/>
  <c r="H5249" i="4"/>
  <c r="H5250" i="4"/>
  <c r="I5250" i="4" s="1"/>
  <c r="H5251" i="4"/>
  <c r="I5251" i="4" s="1"/>
  <c r="J5251" i="4" s="1"/>
  <c r="H5252" i="4"/>
  <c r="I5252" i="4" s="1"/>
  <c r="H5253" i="4"/>
  <c r="I5253" i="4" s="1"/>
  <c r="J5253" i="4" s="1"/>
  <c r="H5254" i="4"/>
  <c r="I5254" i="4" s="1"/>
  <c r="H5255" i="4"/>
  <c r="I5255" i="4" s="1"/>
  <c r="H5256" i="4"/>
  <c r="I5256" i="4" s="1"/>
  <c r="H5257" i="4"/>
  <c r="H5258" i="4"/>
  <c r="H5259" i="4"/>
  <c r="I5259" i="4" s="1"/>
  <c r="J5259" i="4" s="1"/>
  <c r="H5260" i="4"/>
  <c r="I5260" i="4" s="1"/>
  <c r="H5261" i="4"/>
  <c r="I5261" i="4" s="1"/>
  <c r="J5261" i="4" s="1"/>
  <c r="H5262" i="4"/>
  <c r="I5262" i="4" s="1"/>
  <c r="H5263" i="4"/>
  <c r="I5263" i="4" s="1"/>
  <c r="H5264" i="4"/>
  <c r="I5264" i="4" s="1"/>
  <c r="H5265" i="4"/>
  <c r="H5266" i="4"/>
  <c r="I5266" i="4" s="1"/>
  <c r="H5267" i="4"/>
  <c r="I5267" i="4" s="1"/>
  <c r="J5267" i="4" s="1"/>
  <c r="H5268" i="4"/>
  <c r="I5268" i="4" s="1"/>
  <c r="H5269" i="4"/>
  <c r="I5269" i="4" s="1"/>
  <c r="J5269" i="4" s="1"/>
  <c r="H5270" i="4"/>
  <c r="I5270" i="4" s="1"/>
  <c r="H5271" i="4"/>
  <c r="I5271" i="4" s="1"/>
  <c r="H5272" i="4"/>
  <c r="I5272" i="4" s="1"/>
  <c r="H5273" i="4"/>
  <c r="H5274" i="4"/>
  <c r="I5274" i="4" s="1"/>
  <c r="H5275" i="4"/>
  <c r="I5275" i="4"/>
  <c r="J5275" i="4" s="1"/>
  <c r="H5276" i="4"/>
  <c r="I5276" i="4" s="1"/>
  <c r="H5277" i="4"/>
  <c r="I5277" i="4" s="1"/>
  <c r="J5277" i="4" s="1"/>
  <c r="H5278" i="4"/>
  <c r="I5278" i="4" s="1"/>
  <c r="H5279" i="4"/>
  <c r="I5279" i="4" s="1"/>
  <c r="H5280" i="4"/>
  <c r="I5280" i="4" s="1"/>
  <c r="H5281" i="4"/>
  <c r="H5282" i="4"/>
  <c r="H5283" i="4"/>
  <c r="I5283" i="4" s="1"/>
  <c r="J5283" i="4" s="1"/>
  <c r="H5284" i="4"/>
  <c r="I5284" i="4" s="1"/>
  <c r="H5285" i="4"/>
  <c r="I5285" i="4" s="1"/>
  <c r="J5285" i="4" s="1"/>
  <c r="H5286" i="4"/>
  <c r="I5286" i="4"/>
  <c r="H5287" i="4"/>
  <c r="I5287" i="4" s="1"/>
  <c r="H5288" i="4"/>
  <c r="I5288" i="4" s="1"/>
  <c r="H5289" i="4"/>
  <c r="H5290" i="4"/>
  <c r="H5291" i="4"/>
  <c r="I5291" i="4" s="1"/>
  <c r="J5291" i="4" s="1"/>
  <c r="H5292" i="4"/>
  <c r="I5292" i="4" s="1"/>
  <c r="H5293" i="4"/>
  <c r="I5293" i="4" s="1"/>
  <c r="J5293" i="4" s="1"/>
  <c r="H5294" i="4"/>
  <c r="I5294" i="4" s="1"/>
  <c r="H5295" i="4"/>
  <c r="I5295" i="4" s="1"/>
  <c r="H5296" i="4"/>
  <c r="I5296" i="4" s="1"/>
  <c r="H5297" i="4"/>
  <c r="H5298" i="4"/>
  <c r="I5298" i="4" s="1"/>
  <c r="J5298" i="4" s="1"/>
  <c r="H5299" i="4"/>
  <c r="I5299" i="4" s="1"/>
  <c r="J5299" i="4" s="1"/>
  <c r="H5300" i="4"/>
  <c r="H5301" i="4"/>
  <c r="I5301" i="4" s="1"/>
  <c r="J5301" i="4" s="1"/>
  <c r="H5302" i="4"/>
  <c r="I5302" i="4" s="1"/>
  <c r="H5303" i="4"/>
  <c r="I5303" i="4" s="1"/>
  <c r="H5304" i="4"/>
  <c r="I5304" i="4" s="1"/>
  <c r="H5305" i="4"/>
  <c r="H5306" i="4"/>
  <c r="H5307" i="4"/>
  <c r="I5307" i="4" s="1"/>
  <c r="J5307" i="4" s="1"/>
  <c r="H5308" i="4"/>
  <c r="I5308" i="4" s="1"/>
  <c r="H5309" i="4"/>
  <c r="I5309" i="4" s="1"/>
  <c r="J5309" i="4" s="1"/>
  <c r="H5310" i="4"/>
  <c r="I5310" i="4" s="1"/>
  <c r="H5311" i="4"/>
  <c r="I5311" i="4" s="1"/>
  <c r="H5312" i="4"/>
  <c r="I5312" i="4" s="1"/>
  <c r="H5313" i="4"/>
  <c r="H5314" i="4"/>
  <c r="H5315" i="4"/>
  <c r="I5315" i="4" s="1"/>
  <c r="J5315" i="4" s="1"/>
  <c r="H5316" i="4"/>
  <c r="I5316" i="4" s="1"/>
  <c r="H5317" i="4"/>
  <c r="I5317" i="4" s="1"/>
  <c r="J5317" i="4" s="1"/>
  <c r="H5318" i="4"/>
  <c r="H5319" i="4"/>
  <c r="I5319" i="4" s="1"/>
  <c r="H5320" i="4"/>
  <c r="I5320" i="4" s="1"/>
  <c r="H5321" i="4"/>
  <c r="H5322" i="4"/>
  <c r="I5322" i="4" s="1"/>
  <c r="J5322" i="4" s="1"/>
  <c r="H5323" i="4"/>
  <c r="I5323" i="4" s="1"/>
  <c r="J5323" i="4" s="1"/>
  <c r="H5324" i="4"/>
  <c r="I5324" i="4" s="1"/>
  <c r="H5325" i="4"/>
  <c r="I5325" i="4" s="1"/>
  <c r="J5325" i="4" s="1"/>
  <c r="H5326" i="4"/>
  <c r="I5326" i="4" s="1"/>
  <c r="H5327" i="4"/>
  <c r="I5327" i="4" s="1"/>
  <c r="H5328" i="4"/>
  <c r="I5328" i="4" s="1"/>
  <c r="H5329" i="4"/>
  <c r="H5330" i="4"/>
  <c r="I5330" i="4" s="1"/>
  <c r="H5331" i="4"/>
  <c r="I5331" i="4" s="1"/>
  <c r="J5331" i="4" s="1"/>
  <c r="H5332" i="4"/>
  <c r="I5332" i="4" s="1"/>
  <c r="H5333" i="4"/>
  <c r="I5333" i="4" s="1"/>
  <c r="J5333" i="4" s="1"/>
  <c r="H5334" i="4"/>
  <c r="I5334" i="4" s="1"/>
  <c r="H5335" i="4"/>
  <c r="I5335" i="4" s="1"/>
  <c r="H5336" i="4"/>
  <c r="I5336" i="4" s="1"/>
  <c r="H5337" i="4"/>
  <c r="H5338" i="4"/>
  <c r="H5339" i="4"/>
  <c r="I5339" i="4" s="1"/>
  <c r="J5339" i="4" s="1"/>
  <c r="H5340" i="4"/>
  <c r="I5340" i="4" s="1"/>
  <c r="H5341" i="4"/>
  <c r="I5341" i="4" s="1"/>
  <c r="J5341" i="4" s="1"/>
  <c r="H5342" i="4"/>
  <c r="I5342" i="4" s="1"/>
  <c r="H5343" i="4"/>
  <c r="I5343" i="4" s="1"/>
  <c r="H5344" i="4"/>
  <c r="I5344" i="4" s="1"/>
  <c r="H5345" i="4"/>
  <c r="H5346" i="4"/>
  <c r="I5346" i="4" s="1"/>
  <c r="J5346" i="4" s="1"/>
  <c r="H5347" i="4"/>
  <c r="I5347" i="4" s="1"/>
  <c r="J5347" i="4" s="1"/>
  <c r="H5348" i="4"/>
  <c r="I5348" i="4" s="1"/>
  <c r="H5349" i="4"/>
  <c r="I5349" i="4" s="1"/>
  <c r="J5349" i="4" s="1"/>
  <c r="H5350" i="4"/>
  <c r="I5350" i="4" s="1"/>
  <c r="H5351" i="4"/>
  <c r="I5351" i="4" s="1"/>
  <c r="H5352" i="4"/>
  <c r="I5352" i="4" s="1"/>
  <c r="H5353" i="4"/>
  <c r="H5354" i="4"/>
  <c r="I5354" i="4" s="1"/>
  <c r="J5354" i="4" s="1"/>
  <c r="H5355" i="4"/>
  <c r="I5355" i="4" s="1"/>
  <c r="J5355" i="4" s="1"/>
  <c r="H5356" i="4"/>
  <c r="H5357" i="4"/>
  <c r="I5357" i="4" s="1"/>
  <c r="J5357" i="4" s="1"/>
  <c r="H5358" i="4"/>
  <c r="I5358" i="4" s="1"/>
  <c r="H5359" i="4"/>
  <c r="I5359" i="4" s="1"/>
  <c r="H5360" i="4"/>
  <c r="I5360" i="4" s="1"/>
  <c r="H5361" i="4"/>
  <c r="H5362" i="4"/>
  <c r="H5363" i="4"/>
  <c r="I5363" i="4" s="1"/>
  <c r="J5363" i="4" s="1"/>
  <c r="H5364" i="4"/>
  <c r="I5364" i="4" s="1"/>
  <c r="H5365" i="4"/>
  <c r="I5365" i="4"/>
  <c r="J5365" i="4" s="1"/>
  <c r="H5366" i="4"/>
  <c r="I5366" i="4" s="1"/>
  <c r="H5367" i="4"/>
  <c r="I5367" i="4" s="1"/>
  <c r="H5368" i="4"/>
  <c r="I5368" i="4" s="1"/>
  <c r="H5369" i="4"/>
  <c r="H5370" i="4"/>
  <c r="I5370" i="4" s="1"/>
  <c r="J5370" i="4" s="1"/>
  <c r="H5371" i="4"/>
  <c r="I5371" i="4" s="1"/>
  <c r="J5371" i="4" s="1"/>
  <c r="H5372" i="4"/>
  <c r="I5372" i="4" s="1"/>
  <c r="H5373" i="4"/>
  <c r="I5373" i="4" s="1"/>
  <c r="J5373" i="4" s="1"/>
  <c r="H5374" i="4"/>
  <c r="I5374" i="4" s="1"/>
  <c r="H5375" i="4"/>
  <c r="I5375" i="4" s="1"/>
  <c r="H5376" i="4"/>
  <c r="I5376" i="4" s="1"/>
  <c r="H5377" i="4"/>
  <c r="H5378" i="4"/>
  <c r="I5378" i="4" s="1"/>
  <c r="J5378" i="4" s="1"/>
  <c r="H5379" i="4"/>
  <c r="I5379" i="4" s="1"/>
  <c r="J5379" i="4" s="1"/>
  <c r="H5380" i="4"/>
  <c r="I5380" i="4" s="1"/>
  <c r="H5381" i="4"/>
  <c r="I5381" i="4" s="1"/>
  <c r="J5381" i="4" s="1"/>
  <c r="H5382" i="4"/>
  <c r="I5382" i="4" s="1"/>
  <c r="H5383" i="4"/>
  <c r="I5383" i="4" s="1"/>
  <c r="H5384" i="4"/>
  <c r="I5384" i="4" s="1"/>
  <c r="H5385" i="4"/>
  <c r="H5386" i="4"/>
  <c r="I5386" i="4" s="1"/>
  <c r="J5386" i="4" s="1"/>
  <c r="H5387" i="4"/>
  <c r="H5388" i="4"/>
  <c r="H5389" i="4"/>
  <c r="H5390" i="4"/>
  <c r="H5391" i="4"/>
  <c r="I5391" i="4" s="1"/>
  <c r="H5392" i="4"/>
  <c r="I5392" i="4" s="1"/>
  <c r="H5393" i="4"/>
  <c r="H5394" i="4"/>
  <c r="H5395" i="4"/>
  <c r="I5395" i="4" s="1"/>
  <c r="H5396" i="4"/>
  <c r="I5396" i="4" s="1"/>
  <c r="H5397" i="4"/>
  <c r="I5397" i="4" s="1"/>
  <c r="J5397" i="4" s="1"/>
  <c r="H5398" i="4"/>
  <c r="I5398" i="4" s="1"/>
  <c r="H5399" i="4"/>
  <c r="I5399" i="4" s="1"/>
  <c r="H5400" i="4"/>
  <c r="I5400" i="4" s="1"/>
  <c r="H5401" i="4"/>
  <c r="H5402" i="4"/>
  <c r="I5402" i="4" s="1"/>
  <c r="H5403" i="4"/>
  <c r="I5403" i="4" s="1"/>
  <c r="H5404" i="4"/>
  <c r="I5404" i="4" s="1"/>
  <c r="H5405" i="4"/>
  <c r="I5405" i="4" s="1"/>
  <c r="J5405" i="4" s="1"/>
  <c r="H5406" i="4"/>
  <c r="I5406" i="4" s="1"/>
  <c r="H5407" i="4"/>
  <c r="I5407" i="4" s="1"/>
  <c r="H5408" i="4"/>
  <c r="I5408" i="4" s="1"/>
  <c r="H5409" i="4"/>
  <c r="H5410" i="4"/>
  <c r="I5410" i="4" s="1"/>
  <c r="J5410" i="4" s="1"/>
  <c r="H5411" i="4"/>
  <c r="I5411" i="4" s="1"/>
  <c r="J5411" i="4" s="1"/>
  <c r="H5412" i="4"/>
  <c r="I5412" i="4" s="1"/>
  <c r="H5413" i="4"/>
  <c r="I5413" i="4" s="1"/>
  <c r="J5413" i="4" s="1"/>
  <c r="H5414" i="4"/>
  <c r="I5414" i="4" s="1"/>
  <c r="H5415" i="4"/>
  <c r="I5415" i="4" s="1"/>
  <c r="H5416" i="4"/>
  <c r="I5416" i="4" s="1"/>
  <c r="H5417" i="4"/>
  <c r="H5418" i="4"/>
  <c r="H5419" i="4"/>
  <c r="H5420" i="4"/>
  <c r="I5420" i="4" s="1"/>
  <c r="H5421" i="4"/>
  <c r="H5422" i="4"/>
  <c r="H5423" i="4"/>
  <c r="H5424" i="4"/>
  <c r="I5424" i="4" s="1"/>
  <c r="H5425" i="4"/>
  <c r="I5425" i="4" s="1"/>
  <c r="H5426" i="4"/>
  <c r="I5426" i="4" s="1"/>
  <c r="J5426" i="4" s="1"/>
  <c r="H5427" i="4"/>
  <c r="I5427" i="4" s="1"/>
  <c r="H5428" i="4"/>
  <c r="I5428" i="4" s="1"/>
  <c r="H5429" i="4"/>
  <c r="H5430" i="4"/>
  <c r="I5430" i="4" s="1"/>
  <c r="H5431" i="4"/>
  <c r="I5431" i="4" s="1"/>
  <c r="H5432" i="4"/>
  <c r="H5433" i="4"/>
  <c r="I5433" i="4" s="1"/>
  <c r="H5434" i="4"/>
  <c r="I5434" i="4" s="1"/>
  <c r="J5434" i="4" s="1"/>
  <c r="H5435" i="4"/>
  <c r="I5435" i="4" s="1"/>
  <c r="H5436" i="4"/>
  <c r="I5436" i="4" s="1"/>
  <c r="H5437" i="4"/>
  <c r="I5437" i="4" s="1"/>
  <c r="J5437" i="4" s="1"/>
  <c r="H5438" i="4"/>
  <c r="I5438" i="4" s="1"/>
  <c r="H5439" i="4"/>
  <c r="I5439" i="4" s="1"/>
  <c r="H5440" i="4"/>
  <c r="I5440" i="4" s="1"/>
  <c r="J5440" i="4" s="1"/>
  <c r="H5441" i="4"/>
  <c r="I5441" i="4" s="1"/>
  <c r="H5442" i="4"/>
  <c r="I5442" i="4" s="1"/>
  <c r="H5443" i="4"/>
  <c r="I5443" i="4" s="1"/>
  <c r="H5444" i="4"/>
  <c r="I5444" i="4" s="1"/>
  <c r="H5445" i="4"/>
  <c r="I5445" i="4" s="1"/>
  <c r="H5446" i="4"/>
  <c r="I5446" i="4" s="1"/>
  <c r="H5447" i="4"/>
  <c r="I5447" i="4" s="1"/>
  <c r="H5448" i="4"/>
  <c r="I5448" i="4" s="1"/>
  <c r="H5449" i="4"/>
  <c r="I5449" i="4" s="1"/>
  <c r="H5450" i="4"/>
  <c r="I5450" i="4"/>
  <c r="J5450" i="4" s="1"/>
  <c r="H5451" i="4"/>
  <c r="I5451" i="4" s="1"/>
  <c r="J5451" i="4" s="1"/>
  <c r="H5452" i="4"/>
  <c r="H5453" i="4"/>
  <c r="I5453" i="4" s="1"/>
  <c r="H5454" i="4"/>
  <c r="I5454" i="4" s="1"/>
  <c r="J5454" i="4" s="1"/>
  <c r="H5455" i="4"/>
  <c r="H5456" i="4"/>
  <c r="I5456" i="4" s="1"/>
  <c r="H5457" i="4"/>
  <c r="I5457" i="4" s="1"/>
  <c r="J5457" i="4" s="1"/>
  <c r="H5458" i="4"/>
  <c r="I5458" i="4" s="1"/>
  <c r="J5458" i="4" s="1"/>
  <c r="H5459" i="4"/>
  <c r="I5459" i="4" s="1"/>
  <c r="H5460" i="4"/>
  <c r="I5460" i="4"/>
  <c r="H5461" i="4"/>
  <c r="H5462" i="4"/>
  <c r="I5462" i="4" s="1"/>
  <c r="H5463" i="4"/>
  <c r="I5463" i="4" s="1"/>
  <c r="H5464" i="4"/>
  <c r="H5465" i="4"/>
  <c r="I5465" i="4" s="1"/>
  <c r="H5466" i="4"/>
  <c r="I5466" i="4" s="1"/>
  <c r="J5466" i="4" s="1"/>
  <c r="H5467" i="4"/>
  <c r="I5467" i="4" s="1"/>
  <c r="H5468" i="4"/>
  <c r="I5468" i="4" s="1"/>
  <c r="H5469" i="4"/>
  <c r="I5469" i="4" s="1"/>
  <c r="J5469" i="4" s="1"/>
  <c r="H5470" i="4"/>
  <c r="I5470" i="4" s="1"/>
  <c r="H5471" i="4"/>
  <c r="I5471" i="4" s="1"/>
  <c r="H5472" i="4"/>
  <c r="I5472" i="4"/>
  <c r="J5472" i="4" s="1"/>
  <c r="H5473" i="4"/>
  <c r="I5473" i="4" s="1"/>
  <c r="H5474" i="4"/>
  <c r="I5474" i="4" s="1"/>
  <c r="J5474" i="4" s="1"/>
  <c r="H5475" i="4"/>
  <c r="I5475" i="4" s="1"/>
  <c r="H5476" i="4"/>
  <c r="I5476" i="4" s="1"/>
  <c r="H5477" i="4"/>
  <c r="I5477" i="4" s="1"/>
  <c r="H5478" i="4"/>
  <c r="I5478" i="4" s="1"/>
  <c r="H5479" i="4"/>
  <c r="I5479" i="4" s="1"/>
  <c r="H5480" i="4"/>
  <c r="I5480" i="4" s="1"/>
  <c r="H5481" i="4"/>
  <c r="I5481" i="4" s="1"/>
  <c r="H5482" i="4"/>
  <c r="I5482" i="4" s="1"/>
  <c r="H5483" i="4"/>
  <c r="I5483" i="4" s="1"/>
  <c r="J5483" i="4" s="1"/>
  <c r="H5484" i="4"/>
  <c r="H5485" i="4"/>
  <c r="I5485" i="4" s="1"/>
  <c r="H5486" i="4"/>
  <c r="I5486" i="4" s="1"/>
  <c r="H5487" i="4"/>
  <c r="H5488" i="4"/>
  <c r="I5488" i="4" s="1"/>
  <c r="H5489" i="4"/>
  <c r="H5490" i="4"/>
  <c r="I5490" i="4" s="1"/>
  <c r="J5490" i="4" s="1"/>
  <c r="H5491" i="4"/>
  <c r="I5491" i="4" s="1"/>
  <c r="H5492" i="4"/>
  <c r="I5492" i="4" s="1"/>
  <c r="H5493" i="4"/>
  <c r="H5494" i="4"/>
  <c r="I5494" i="4" s="1"/>
  <c r="H5495" i="4"/>
  <c r="H5496" i="4"/>
  <c r="H5497" i="4"/>
  <c r="I5497" i="4" s="1"/>
  <c r="H5498" i="4"/>
  <c r="I5498" i="4" s="1"/>
  <c r="J5498" i="4" s="1"/>
  <c r="H5499" i="4"/>
  <c r="I5499" i="4" s="1"/>
  <c r="H5500" i="4"/>
  <c r="I5500" i="4" s="1"/>
  <c r="H5501" i="4"/>
  <c r="I5501" i="4" s="1"/>
  <c r="J5501" i="4" s="1"/>
  <c r="H5502" i="4"/>
  <c r="I5502" i="4" s="1"/>
  <c r="H5503" i="4"/>
  <c r="I5503" i="4" s="1"/>
  <c r="H5504" i="4"/>
  <c r="I5504" i="4" s="1"/>
  <c r="J5504" i="4" s="1"/>
  <c r="H5505" i="4"/>
  <c r="I5505" i="4" s="1"/>
  <c r="H5506" i="4"/>
  <c r="I5506" i="4" s="1"/>
  <c r="J5506" i="4" s="1"/>
  <c r="H5507" i="4"/>
  <c r="I5507" i="4" s="1"/>
  <c r="H5508" i="4"/>
  <c r="I5508" i="4" s="1"/>
  <c r="H5509" i="4"/>
  <c r="I5509" i="4" s="1"/>
  <c r="H5510" i="4"/>
  <c r="I5510" i="4" s="1"/>
  <c r="H5511" i="4"/>
  <c r="I5511" i="4" s="1"/>
  <c r="H5512" i="4"/>
  <c r="I5512" i="4" s="1"/>
  <c r="H5513" i="4"/>
  <c r="I5513" i="4" s="1"/>
  <c r="H5514" i="4"/>
  <c r="I5514" i="4" s="1"/>
  <c r="J5514" i="4" s="1"/>
  <c r="H5515" i="4"/>
  <c r="H5516" i="4"/>
  <c r="H5517" i="4"/>
  <c r="I5517" i="4" s="1"/>
  <c r="H5518" i="4"/>
  <c r="I5518" i="4" s="1"/>
  <c r="H5519" i="4"/>
  <c r="H5520" i="4"/>
  <c r="I5520" i="4" s="1"/>
  <c r="H5521" i="4"/>
  <c r="I5521" i="4" s="1"/>
  <c r="J5521" i="4" s="1"/>
  <c r="H5522" i="4"/>
  <c r="I5522" i="4" s="1"/>
  <c r="J5522" i="4" s="1"/>
  <c r="H5523" i="4"/>
  <c r="I5523" i="4" s="1"/>
  <c r="H5524" i="4"/>
  <c r="I5524" i="4" s="1"/>
  <c r="H5525" i="4"/>
  <c r="H5526" i="4"/>
  <c r="I5526" i="4" s="1"/>
  <c r="H5527" i="4"/>
  <c r="I5527" i="4" s="1"/>
  <c r="H5528" i="4"/>
  <c r="H5529" i="4"/>
  <c r="I5529" i="4" s="1"/>
  <c r="H5530" i="4"/>
  <c r="I5530" i="4" s="1"/>
  <c r="J5530" i="4" s="1"/>
  <c r="H5531" i="4"/>
  <c r="I5531" i="4" s="1"/>
  <c r="H5532" i="4"/>
  <c r="I5532" i="4" s="1"/>
  <c r="H5533" i="4"/>
  <c r="I5533" i="4" s="1"/>
  <c r="H5534" i="4"/>
  <c r="I5534" i="4" s="1"/>
  <c r="H5535" i="4"/>
  <c r="I5535" i="4" s="1"/>
  <c r="H5536" i="4"/>
  <c r="H5537" i="4"/>
  <c r="I5537" i="4" s="1"/>
  <c r="H5538" i="4"/>
  <c r="H5539" i="4"/>
  <c r="I5539" i="4" s="1"/>
  <c r="H5540" i="4"/>
  <c r="I5540" i="4" s="1"/>
  <c r="H5541" i="4"/>
  <c r="I5541" i="4" s="1"/>
  <c r="H5542" i="4"/>
  <c r="H5543" i="4"/>
  <c r="I5543" i="4" s="1"/>
  <c r="H5544" i="4"/>
  <c r="H5545" i="4"/>
  <c r="H5546" i="4"/>
  <c r="H5547" i="4"/>
  <c r="I5547" i="4" s="1"/>
  <c r="J5547" i="4" s="1"/>
  <c r="H5548" i="4"/>
  <c r="I5548" i="4" s="1"/>
  <c r="H5549" i="4"/>
  <c r="I5549" i="4" s="1"/>
  <c r="H5550" i="4"/>
  <c r="I5550" i="4" s="1"/>
  <c r="H5551" i="4"/>
  <c r="I5551" i="4" s="1"/>
  <c r="H5552" i="4"/>
  <c r="I5552" i="4" s="1"/>
  <c r="J5552" i="4" s="1"/>
  <c r="H5553" i="4"/>
  <c r="H5554" i="4"/>
  <c r="I5554" i="4"/>
  <c r="H5555" i="4"/>
  <c r="I5555" i="4" s="1"/>
  <c r="J5555" i="4" s="1"/>
  <c r="H5556" i="4"/>
  <c r="I5556" i="4" s="1"/>
  <c r="H5557" i="4"/>
  <c r="I5557" i="4" s="1"/>
  <c r="H5558" i="4"/>
  <c r="I5558" i="4" s="1"/>
  <c r="H5559" i="4"/>
  <c r="I5559" i="4" s="1"/>
  <c r="H5560" i="4"/>
  <c r="I5560" i="4"/>
  <c r="H5561" i="4"/>
  <c r="H5562" i="4"/>
  <c r="I5562" i="4" s="1"/>
  <c r="H5563" i="4"/>
  <c r="I5563" i="4"/>
  <c r="H5564" i="4"/>
  <c r="I5564" i="4" s="1"/>
  <c r="H5565" i="4"/>
  <c r="I5565" i="4" s="1"/>
  <c r="H5566" i="4"/>
  <c r="I5566" i="4" s="1"/>
  <c r="H5567" i="4"/>
  <c r="I5567" i="4" s="1"/>
  <c r="H5568" i="4"/>
  <c r="I5568" i="4" s="1"/>
  <c r="H5569" i="4"/>
  <c r="H5570" i="4"/>
  <c r="I5570" i="4" s="1"/>
  <c r="H5571" i="4"/>
  <c r="I5571" i="4" s="1"/>
  <c r="J5571" i="4" s="1"/>
  <c r="H5572" i="4"/>
  <c r="I5572" i="4" s="1"/>
  <c r="H5573" i="4"/>
  <c r="I5573" i="4" s="1"/>
  <c r="H5574" i="4"/>
  <c r="H5575" i="4"/>
  <c r="I5575" i="4" s="1"/>
  <c r="H5576" i="4"/>
  <c r="H5577" i="4"/>
  <c r="H5578" i="4"/>
  <c r="I5578" i="4" s="1"/>
  <c r="H5579" i="4"/>
  <c r="I5579" i="4" s="1"/>
  <c r="J5579" i="4" s="1"/>
  <c r="H5580" i="4"/>
  <c r="I5580" i="4" s="1"/>
  <c r="H5581" i="4"/>
  <c r="I5581" i="4" s="1"/>
  <c r="H5582" i="4"/>
  <c r="I5582" i="4" s="1"/>
  <c r="H5583" i="4"/>
  <c r="I5583" i="4" s="1"/>
  <c r="H5584" i="4"/>
  <c r="I5584" i="4" s="1"/>
  <c r="H5585" i="4"/>
  <c r="H5586" i="4"/>
  <c r="I5586" i="4" s="1"/>
  <c r="H5587" i="4"/>
  <c r="I5587" i="4" s="1"/>
  <c r="J5587" i="4" s="1"/>
  <c r="H5588" i="4"/>
  <c r="I5588" i="4" s="1"/>
  <c r="H5589" i="4"/>
  <c r="I5589" i="4" s="1"/>
  <c r="H5590" i="4"/>
  <c r="I5590" i="4" s="1"/>
  <c r="H5591" i="4"/>
  <c r="I5591" i="4" s="1"/>
  <c r="H5592" i="4"/>
  <c r="I5592" i="4" s="1"/>
  <c r="H5593" i="4"/>
  <c r="H5594" i="4"/>
  <c r="I5594" i="4" s="1"/>
  <c r="H5595" i="4"/>
  <c r="I5595" i="4" s="1"/>
  <c r="J5595" i="4" s="1"/>
  <c r="H5596" i="4"/>
  <c r="I5596" i="4" s="1"/>
  <c r="H5597" i="4"/>
  <c r="I5597" i="4" s="1"/>
  <c r="H5598" i="4"/>
  <c r="I5598" i="4" s="1"/>
  <c r="H5599" i="4"/>
  <c r="I5599" i="4" s="1"/>
  <c r="H5600" i="4"/>
  <c r="H5601" i="4"/>
  <c r="H5602" i="4"/>
  <c r="H5603" i="4"/>
  <c r="I5603" i="4" s="1"/>
  <c r="J5603" i="4" s="1"/>
  <c r="H5604" i="4"/>
  <c r="I5604" i="4" s="1"/>
  <c r="H5605" i="4"/>
  <c r="I5605" i="4" s="1"/>
  <c r="H5606" i="4"/>
  <c r="H5607" i="4"/>
  <c r="I5607" i="4" s="1"/>
  <c r="H5608" i="4"/>
  <c r="I5608" i="4" s="1"/>
  <c r="J5608" i="4" s="1"/>
  <c r="H5609" i="4"/>
  <c r="H5610" i="4"/>
  <c r="H5611" i="4"/>
  <c r="I5611" i="4" s="1"/>
  <c r="J5611" i="4" s="1"/>
  <c r="H5612" i="4"/>
  <c r="I5612" i="4" s="1"/>
  <c r="H5613" i="4"/>
  <c r="I5613" i="4" s="1"/>
  <c r="H5614" i="4"/>
  <c r="I5614" i="4" s="1"/>
  <c r="H5615" i="4"/>
  <c r="I5615" i="4" s="1"/>
  <c r="H5616" i="4"/>
  <c r="I5616" i="4" s="1"/>
  <c r="H5617" i="4"/>
  <c r="H5618" i="4"/>
  <c r="I5618" i="4" s="1"/>
  <c r="H5619" i="4"/>
  <c r="I5619" i="4" s="1"/>
  <c r="J5619" i="4" s="1"/>
  <c r="H5620" i="4"/>
  <c r="I5620" i="4" s="1"/>
  <c r="H5621" i="4"/>
  <c r="I5621" i="4" s="1"/>
  <c r="H5622" i="4"/>
  <c r="I5622" i="4" s="1"/>
  <c r="H5623" i="4"/>
  <c r="I5623" i="4" s="1"/>
  <c r="H5624" i="4"/>
  <c r="I5624" i="4" s="1"/>
  <c r="J5624" i="4" s="1"/>
  <c r="H5625" i="4"/>
  <c r="H5626" i="4"/>
  <c r="I5626" i="4" s="1"/>
  <c r="H5627" i="4"/>
  <c r="I5627" i="4" s="1"/>
  <c r="H5628" i="4"/>
  <c r="I5628" i="4" s="1"/>
  <c r="H5629" i="4"/>
  <c r="I5629" i="4" s="1"/>
  <c r="H5630" i="4"/>
  <c r="I5630" i="4" s="1"/>
  <c r="H5631" i="4"/>
  <c r="I5631" i="4" s="1"/>
  <c r="H5632" i="4"/>
  <c r="H5633" i="4"/>
  <c r="H5634" i="4"/>
  <c r="I5634" i="4" s="1"/>
  <c r="H5635" i="4"/>
  <c r="I5635" i="4" s="1"/>
  <c r="J5635" i="4" s="1"/>
  <c r="H5636" i="4"/>
  <c r="I5636" i="4" s="1"/>
  <c r="H5637" i="4"/>
  <c r="I5637" i="4" s="1"/>
  <c r="H5638" i="4"/>
  <c r="H5639" i="4"/>
  <c r="I5639" i="4" s="1"/>
  <c r="H5640" i="4"/>
  <c r="I5640" i="4" s="1"/>
  <c r="J5640" i="4" s="1"/>
  <c r="H5641" i="4"/>
  <c r="H5642" i="4"/>
  <c r="H5643" i="4"/>
  <c r="I5643" i="4" s="1"/>
  <c r="J5643" i="4" s="1"/>
  <c r="H5644" i="4"/>
  <c r="I5644" i="4" s="1"/>
  <c r="H5645" i="4"/>
  <c r="I5645" i="4" s="1"/>
  <c r="H5646" i="4"/>
  <c r="I5646" i="4" s="1"/>
  <c r="H5647" i="4"/>
  <c r="I5647" i="4" s="1"/>
  <c r="H5648" i="4"/>
  <c r="I5648" i="4" s="1"/>
  <c r="H5649" i="4"/>
  <c r="H5650" i="4"/>
  <c r="I5650" i="4" s="1"/>
  <c r="H5651" i="4"/>
  <c r="I5651" i="4" s="1"/>
  <c r="J5651" i="4" s="1"/>
  <c r="H5652" i="4"/>
  <c r="I5652" i="4" s="1"/>
  <c r="H5653" i="4"/>
  <c r="I5653" i="4" s="1"/>
  <c r="H5654" i="4"/>
  <c r="I5654" i="4" s="1"/>
  <c r="H5655" i="4"/>
  <c r="I5655" i="4" s="1"/>
  <c r="H5656" i="4"/>
  <c r="I5656" i="4" s="1"/>
  <c r="H5657" i="4"/>
  <c r="H5658" i="4"/>
  <c r="H5659" i="4"/>
  <c r="I5659" i="4" s="1"/>
  <c r="J5659" i="4" s="1"/>
  <c r="H5660" i="4"/>
  <c r="I5660" i="4" s="1"/>
  <c r="H5661" i="4"/>
  <c r="I5661" i="4" s="1"/>
  <c r="H5662" i="4"/>
  <c r="I5662" i="4" s="1"/>
  <c r="H5663" i="4"/>
  <c r="I5663" i="4" s="1"/>
  <c r="H5664" i="4"/>
  <c r="I5664" i="4" s="1"/>
  <c r="J5664" i="4" s="1"/>
  <c r="H5665" i="4"/>
  <c r="H5666" i="4"/>
  <c r="I5666" i="4" s="1"/>
  <c r="H5667" i="4"/>
  <c r="I5667" i="4" s="1"/>
  <c r="J5667" i="4" s="1"/>
  <c r="H5668" i="4"/>
  <c r="I5668" i="4" s="1"/>
  <c r="H5669" i="4"/>
  <c r="I5669" i="4" s="1"/>
  <c r="H5670" i="4"/>
  <c r="H5671" i="4"/>
  <c r="I5671" i="4" s="1"/>
  <c r="H5672" i="4"/>
  <c r="I5672" i="4" s="1"/>
  <c r="H5673" i="4"/>
  <c r="H5674" i="4"/>
  <c r="I5674" i="4" s="1"/>
  <c r="H5675" i="4"/>
  <c r="I5675" i="4" s="1"/>
  <c r="J5675" i="4" s="1"/>
  <c r="H5676" i="4"/>
  <c r="I5676" i="4" s="1"/>
  <c r="H5677" i="4"/>
  <c r="I5677" i="4" s="1"/>
  <c r="H5678" i="4"/>
  <c r="I5678" i="4" s="1"/>
  <c r="H5679" i="4"/>
  <c r="I5679" i="4" s="1"/>
  <c r="H5680" i="4"/>
  <c r="I5680" i="4" s="1"/>
  <c r="J5680" i="4" s="1"/>
  <c r="H5681" i="4"/>
  <c r="H5682" i="4"/>
  <c r="I5682" i="4" s="1"/>
  <c r="H5683" i="4"/>
  <c r="I5683" i="4" s="1"/>
  <c r="J5683" i="4" s="1"/>
  <c r="H5684" i="4"/>
  <c r="I5684" i="4" s="1"/>
  <c r="H5685" i="4"/>
  <c r="I5685" i="4" s="1"/>
  <c r="H5686" i="4"/>
  <c r="I5686" i="4" s="1"/>
  <c r="H5687" i="4"/>
  <c r="I5687" i="4" s="1"/>
  <c r="H5688" i="4"/>
  <c r="I5688" i="4" s="1"/>
  <c r="H5689" i="4"/>
  <c r="H5690" i="4"/>
  <c r="I5690" i="4"/>
  <c r="H5691" i="4"/>
  <c r="H5692" i="4"/>
  <c r="I5692" i="4" s="1"/>
  <c r="H5693" i="4"/>
  <c r="I5693" i="4" s="1"/>
  <c r="H5694" i="4"/>
  <c r="I5694" i="4" s="1"/>
  <c r="H5695" i="4"/>
  <c r="I5695" i="4" s="1"/>
  <c r="H5696" i="4"/>
  <c r="I5696" i="4" s="1"/>
  <c r="J5696" i="4" s="1"/>
  <c r="H5697" i="4"/>
  <c r="H5698" i="4"/>
  <c r="H5699" i="4"/>
  <c r="I5699" i="4" s="1"/>
  <c r="J5699" i="4" s="1"/>
  <c r="H5700" i="4"/>
  <c r="I5700" i="4" s="1"/>
  <c r="H5701" i="4"/>
  <c r="I5701" i="4" s="1"/>
  <c r="H5702" i="4"/>
  <c r="H5703" i="4"/>
  <c r="I5703" i="4" s="1"/>
  <c r="H5704" i="4"/>
  <c r="H5705" i="4"/>
  <c r="H5706" i="4"/>
  <c r="I5706" i="4" s="1"/>
  <c r="H5707" i="4"/>
  <c r="I5707" i="4" s="1"/>
  <c r="J5707" i="4" s="1"/>
  <c r="H5708" i="4"/>
  <c r="I5708" i="4" s="1"/>
  <c r="H5709" i="4"/>
  <c r="I5709" i="4" s="1"/>
  <c r="H5710" i="4"/>
  <c r="I5710" i="4" s="1"/>
  <c r="H5711" i="4"/>
  <c r="I5711" i="4" s="1"/>
  <c r="H5712" i="4"/>
  <c r="H5713" i="4"/>
  <c r="H5714" i="4"/>
  <c r="H5715" i="4"/>
  <c r="I5715" i="4" s="1"/>
  <c r="J5715" i="4" s="1"/>
  <c r="H5716" i="4"/>
  <c r="I5716" i="4" s="1"/>
  <c r="H5717" i="4"/>
  <c r="I5717" i="4" s="1"/>
  <c r="H5718" i="4"/>
  <c r="I5718" i="4" s="1"/>
  <c r="H5719" i="4"/>
  <c r="I5719" i="4" s="1"/>
  <c r="H5720" i="4"/>
  <c r="I5720" i="4" s="1"/>
  <c r="H5721" i="4"/>
  <c r="H5722" i="4"/>
  <c r="I5722" i="4" s="1"/>
  <c r="H5723" i="4"/>
  <c r="I5723" i="4" s="1"/>
  <c r="H5724" i="4"/>
  <c r="I5724" i="4" s="1"/>
  <c r="H5725" i="4"/>
  <c r="I5725" i="4" s="1"/>
  <c r="H5726" i="4"/>
  <c r="I5726" i="4" s="1"/>
  <c r="H5727" i="4"/>
  <c r="I5727" i="4" s="1"/>
  <c r="H5728" i="4"/>
  <c r="H5729" i="4"/>
  <c r="H5730" i="4"/>
  <c r="I5730" i="4" s="1"/>
  <c r="H5731" i="4"/>
  <c r="I5731" i="4" s="1"/>
  <c r="J5731" i="4" s="1"/>
  <c r="H5732" i="4"/>
  <c r="I5732" i="4" s="1"/>
  <c r="H5733" i="4"/>
  <c r="I5733" i="4" s="1"/>
  <c r="H5734" i="4"/>
  <c r="H5735" i="4"/>
  <c r="I5735" i="4" s="1"/>
  <c r="H5736" i="4"/>
  <c r="H5737" i="4"/>
  <c r="H5738" i="4"/>
  <c r="I5738" i="4"/>
  <c r="H5739" i="4"/>
  <c r="I5739" i="4" s="1"/>
  <c r="J5739" i="4" s="1"/>
  <c r="H5740" i="4"/>
  <c r="I5740" i="4" s="1"/>
  <c r="H5741" i="4"/>
  <c r="I5741" i="4" s="1"/>
  <c r="H5742" i="4"/>
  <c r="I5742" i="4" s="1"/>
  <c r="H5743" i="4"/>
  <c r="I5743" i="4" s="1"/>
  <c r="H5744" i="4"/>
  <c r="I5744" i="4" s="1"/>
  <c r="H5745" i="4"/>
  <c r="H5746" i="4"/>
  <c r="I5746" i="4" s="1"/>
  <c r="H5747" i="4"/>
  <c r="I5747" i="4" s="1"/>
  <c r="J5747" i="4" s="1"/>
  <c r="H5748" i="4"/>
  <c r="I5748" i="4" s="1"/>
  <c r="H5749" i="4"/>
  <c r="I5749" i="4" s="1"/>
  <c r="H5750" i="4"/>
  <c r="I5750" i="4" s="1"/>
  <c r="H5751" i="4"/>
  <c r="I5751" i="4" s="1"/>
  <c r="H5752" i="4"/>
  <c r="I5752" i="4"/>
  <c r="H5753" i="4"/>
  <c r="H5754" i="4"/>
  <c r="I5754" i="4" s="1"/>
  <c r="H5755" i="4"/>
  <c r="I5755" i="4" s="1"/>
  <c r="H5756" i="4"/>
  <c r="I5756" i="4" s="1"/>
  <c r="H5757" i="4"/>
  <c r="I5757" i="4" s="1"/>
  <c r="H5758" i="4"/>
  <c r="I5758" i="4" s="1"/>
  <c r="H5759" i="4"/>
  <c r="I5759" i="4" s="1"/>
  <c r="H5760" i="4"/>
  <c r="H5761" i="4"/>
  <c r="H5762" i="4"/>
  <c r="I5762" i="4" s="1"/>
  <c r="H5763" i="4"/>
  <c r="I5763" i="4" s="1"/>
  <c r="J5763" i="4" s="1"/>
  <c r="H5764" i="4"/>
  <c r="I5764" i="4" s="1"/>
  <c r="H5765" i="4"/>
  <c r="I5765" i="4" s="1"/>
  <c r="H5766" i="4"/>
  <c r="H5767" i="4"/>
  <c r="I5767" i="4" s="1"/>
  <c r="H5768" i="4"/>
  <c r="I5768" i="4" s="1"/>
  <c r="J5768" i="4" s="1"/>
  <c r="H5769" i="4"/>
  <c r="H5770" i="4"/>
  <c r="H5771" i="4"/>
  <c r="I5771" i="4" s="1"/>
  <c r="J5771" i="4" s="1"/>
  <c r="H5772" i="4"/>
  <c r="I5772" i="4" s="1"/>
  <c r="H5773" i="4"/>
  <c r="I5773" i="4" s="1"/>
  <c r="H5774" i="4"/>
  <c r="I5774" i="4" s="1"/>
  <c r="H5775" i="4"/>
  <c r="I5775" i="4" s="1"/>
  <c r="H5776" i="4"/>
  <c r="I5776" i="4" s="1"/>
  <c r="J5776" i="4" s="1"/>
  <c r="H5777" i="4"/>
  <c r="H5778" i="4"/>
  <c r="I5778" i="4" s="1"/>
  <c r="H5779" i="4"/>
  <c r="I5779" i="4" s="1"/>
  <c r="J5779" i="4" s="1"/>
  <c r="H5780" i="4"/>
  <c r="I5780" i="4" s="1"/>
  <c r="H5781" i="4"/>
  <c r="I5781" i="4" s="1"/>
  <c r="H5782" i="4"/>
  <c r="H5783" i="4"/>
  <c r="I5783" i="4" s="1"/>
  <c r="H5784" i="4"/>
  <c r="I5784" i="4" s="1"/>
  <c r="H5785" i="4"/>
  <c r="H5786" i="4"/>
  <c r="H5787" i="4"/>
  <c r="I5787" i="4" s="1"/>
  <c r="H5788" i="4"/>
  <c r="I5788" i="4" s="1"/>
  <c r="H5789" i="4"/>
  <c r="I5789" i="4" s="1"/>
  <c r="H5790" i="4"/>
  <c r="I5790" i="4" s="1"/>
  <c r="H5791" i="4"/>
  <c r="I5791" i="4" s="1"/>
  <c r="H5792" i="4"/>
  <c r="H5793" i="4"/>
  <c r="H5794" i="4"/>
  <c r="I5794" i="4" s="1"/>
  <c r="H5795" i="4"/>
  <c r="I5795" i="4" s="1"/>
  <c r="J5795" i="4" s="1"/>
  <c r="H5796" i="4"/>
  <c r="I5796" i="4" s="1"/>
  <c r="H5797" i="4"/>
  <c r="I5797" i="4" s="1"/>
  <c r="H5798" i="4"/>
  <c r="H5799" i="4"/>
  <c r="I5799" i="4" s="1"/>
  <c r="H5800" i="4"/>
  <c r="I5800" i="4" s="1"/>
  <c r="H5801" i="4"/>
  <c r="H5802" i="4"/>
  <c r="I5802" i="4" s="1"/>
  <c r="H5803" i="4"/>
  <c r="I5803" i="4" s="1"/>
  <c r="J5803" i="4" s="1"/>
  <c r="H5804" i="4"/>
  <c r="I5804" i="4" s="1"/>
  <c r="H5805" i="4"/>
  <c r="I5805" i="4" s="1"/>
  <c r="H5806" i="4"/>
  <c r="I5806" i="4" s="1"/>
  <c r="H5807" i="4"/>
  <c r="I5807" i="4" s="1"/>
  <c r="H5808" i="4"/>
  <c r="I5808" i="4" s="1"/>
  <c r="H5809" i="4"/>
  <c r="H5810" i="4"/>
  <c r="I5810" i="4" s="1"/>
  <c r="H5811" i="4"/>
  <c r="I5811" i="4" s="1"/>
  <c r="J5811" i="4" s="1"/>
  <c r="H5812" i="4"/>
  <c r="I5812" i="4" s="1"/>
  <c r="H5813" i="4"/>
  <c r="I5813" i="4" s="1"/>
  <c r="H5814" i="4"/>
  <c r="H5815" i="4"/>
  <c r="I5815" i="4" s="1"/>
  <c r="H5816" i="4"/>
  <c r="I5816" i="4" s="1"/>
  <c r="H5817" i="4"/>
  <c r="H5818" i="4"/>
  <c r="I5818" i="4" s="1"/>
  <c r="H5819" i="4"/>
  <c r="H5820" i="4"/>
  <c r="I5820" i="4" s="1"/>
  <c r="H5821" i="4"/>
  <c r="I5821" i="4" s="1"/>
  <c r="H5822" i="4"/>
  <c r="H5823" i="4"/>
  <c r="I5823" i="4" s="1"/>
  <c r="H5824" i="4"/>
  <c r="I5824" i="4" s="1"/>
  <c r="J5824" i="4" s="1"/>
  <c r="H5825" i="4"/>
  <c r="H5826" i="4"/>
  <c r="H5827" i="4"/>
  <c r="I5827" i="4" s="1"/>
  <c r="J5827" i="4" s="1"/>
  <c r="H5828" i="4"/>
  <c r="I5828" i="4" s="1"/>
  <c r="H5829" i="4"/>
  <c r="I5829" i="4" s="1"/>
  <c r="H5830" i="4"/>
  <c r="H5831" i="4"/>
  <c r="I5831" i="4" s="1"/>
  <c r="H5832" i="4"/>
  <c r="H5833" i="4"/>
  <c r="H5834" i="4"/>
  <c r="I5834" i="4" s="1"/>
  <c r="H5835" i="4"/>
  <c r="I5835" i="4" s="1"/>
  <c r="J5835" i="4" s="1"/>
  <c r="H5836" i="4"/>
  <c r="I5836" i="4" s="1"/>
  <c r="H5837" i="4"/>
  <c r="I5837" i="4" s="1"/>
  <c r="H5838" i="4"/>
  <c r="I5838" i="4" s="1"/>
  <c r="H5839" i="4"/>
  <c r="I5839" i="4" s="1"/>
  <c r="H5840" i="4"/>
  <c r="I5840" i="4" s="1"/>
  <c r="H5841" i="4"/>
  <c r="H5842" i="4"/>
  <c r="H5843" i="4"/>
  <c r="I5843" i="4" s="1"/>
  <c r="J5843" i="4" s="1"/>
  <c r="H5844" i="4"/>
  <c r="I5844" i="4" s="1"/>
  <c r="H5845" i="4"/>
  <c r="I5845" i="4" s="1"/>
  <c r="H5846" i="4"/>
  <c r="H5847" i="4"/>
  <c r="I5847" i="4" s="1"/>
  <c r="H5848" i="4"/>
  <c r="I5848" i="4" s="1"/>
  <c r="J5848" i="4" s="1"/>
  <c r="H5849" i="4"/>
  <c r="H5850" i="4"/>
  <c r="I5850" i="4" s="1"/>
  <c r="H5851" i="4"/>
  <c r="I5851" i="4" s="1"/>
  <c r="H5852" i="4"/>
  <c r="I5852" i="4" s="1"/>
  <c r="H5853" i="4"/>
  <c r="I5853" i="4" s="1"/>
  <c r="H5854" i="4"/>
  <c r="H5855" i="4"/>
  <c r="I5855" i="4" s="1"/>
  <c r="H5856" i="4"/>
  <c r="I5856" i="4" s="1"/>
  <c r="H5857" i="4"/>
  <c r="H5858" i="4"/>
  <c r="I5858" i="4" s="1"/>
  <c r="H5859" i="4"/>
  <c r="I5859" i="4" s="1"/>
  <c r="J5859" i="4" s="1"/>
  <c r="H5860" i="4"/>
  <c r="I5860" i="4" s="1"/>
  <c r="H5861" i="4"/>
  <c r="I5861" i="4" s="1"/>
  <c r="H5862" i="4"/>
  <c r="H5863" i="4"/>
  <c r="I5863" i="4" s="1"/>
  <c r="H5864" i="4"/>
  <c r="I5864" i="4" s="1"/>
  <c r="H5865" i="4"/>
  <c r="H5866" i="4"/>
  <c r="I5866" i="4" s="1"/>
  <c r="H5867" i="4"/>
  <c r="I5867" i="4" s="1"/>
  <c r="J5867" i="4" s="1"/>
  <c r="H5868" i="4"/>
  <c r="I5868" i="4" s="1"/>
  <c r="H5869" i="4"/>
  <c r="I5869" i="4" s="1"/>
  <c r="H5870" i="4"/>
  <c r="I5870" i="4" s="1"/>
  <c r="H5871" i="4"/>
  <c r="I5871" i="4" s="1"/>
  <c r="H5872" i="4"/>
  <c r="I5872" i="4"/>
  <c r="H5873" i="4"/>
  <c r="H5874" i="4"/>
  <c r="I5874" i="4" s="1"/>
  <c r="H5875" i="4"/>
  <c r="I5875" i="4" s="1"/>
  <c r="J5875" i="4" s="1"/>
  <c r="H5876" i="4"/>
  <c r="I5876" i="4" s="1"/>
  <c r="H5877" i="4"/>
  <c r="I5877" i="4" s="1"/>
  <c r="H5878" i="4"/>
  <c r="H5879" i="4"/>
  <c r="I5879" i="4" s="1"/>
  <c r="H5880" i="4"/>
  <c r="I5880" i="4" s="1"/>
  <c r="H5881" i="4"/>
  <c r="H5882" i="4"/>
  <c r="I5882" i="4" s="1"/>
  <c r="H5883" i="4"/>
  <c r="I5883" i="4" s="1"/>
  <c r="H5884" i="4"/>
  <c r="I5884" i="4" s="1"/>
  <c r="H5885" i="4"/>
  <c r="I5885" i="4" s="1"/>
  <c r="H5886" i="4"/>
  <c r="H5887" i="4"/>
  <c r="I5887" i="4" s="1"/>
  <c r="H5888" i="4"/>
  <c r="H5889" i="4"/>
  <c r="H5890" i="4"/>
  <c r="I5890" i="4" s="1"/>
  <c r="H5891" i="4"/>
  <c r="I5891" i="4" s="1"/>
  <c r="J5891" i="4" s="1"/>
  <c r="H5892" i="4"/>
  <c r="I5892" i="4" s="1"/>
  <c r="H5893" i="4"/>
  <c r="I5893" i="4" s="1"/>
  <c r="H5894" i="4"/>
  <c r="H5895" i="4"/>
  <c r="I5895" i="4" s="1"/>
  <c r="H5896" i="4"/>
  <c r="I5896" i="4" s="1"/>
  <c r="J5896" i="4" s="1"/>
  <c r="H5897" i="4"/>
  <c r="H5898" i="4"/>
  <c r="H5899" i="4"/>
  <c r="I5899" i="4" s="1"/>
  <c r="J5899" i="4" s="1"/>
  <c r="H5900" i="4"/>
  <c r="I5900" i="4" s="1"/>
  <c r="H5901" i="4"/>
  <c r="I5901" i="4" s="1"/>
  <c r="H5902" i="4"/>
  <c r="I5902" i="4" s="1"/>
  <c r="H5903" i="4"/>
  <c r="I5903" i="4" s="1"/>
  <c r="H5904" i="4"/>
  <c r="I5904" i="4" s="1"/>
  <c r="H5905" i="4"/>
  <c r="H5906" i="4"/>
  <c r="I5906" i="4" s="1"/>
  <c r="H5907" i="4"/>
  <c r="I5907" i="4" s="1"/>
  <c r="J5907" i="4" s="1"/>
  <c r="H5908" i="4"/>
  <c r="I5908" i="4" s="1"/>
  <c r="H5909" i="4"/>
  <c r="I5909" i="4" s="1"/>
  <c r="H5910" i="4"/>
  <c r="H5911" i="4"/>
  <c r="I5911" i="4" s="1"/>
  <c r="H5912" i="4"/>
  <c r="I5912" i="4" s="1"/>
  <c r="H5913" i="4"/>
  <c r="H5914" i="4"/>
  <c r="H5915" i="4"/>
  <c r="I5915" i="4" s="1"/>
  <c r="H5916" i="4"/>
  <c r="I5916" i="4" s="1"/>
  <c r="H5917" i="4"/>
  <c r="I5917" i="4" s="1"/>
  <c r="H5918" i="4"/>
  <c r="H5919" i="4"/>
  <c r="I5919" i="4" s="1"/>
  <c r="H5920" i="4"/>
  <c r="H5921" i="4"/>
  <c r="H5922" i="4"/>
  <c r="I5922" i="4" s="1"/>
  <c r="H5923" i="4"/>
  <c r="I5923" i="4" s="1"/>
  <c r="J5923" i="4" s="1"/>
  <c r="H5924" i="4"/>
  <c r="I5924" i="4" s="1"/>
  <c r="H5925" i="4"/>
  <c r="I5925" i="4" s="1"/>
  <c r="H5926" i="4"/>
  <c r="H5927" i="4"/>
  <c r="I5927" i="4" s="1"/>
  <c r="H5928" i="4"/>
  <c r="I5928" i="4" s="1"/>
  <c r="H5929" i="4"/>
  <c r="H5930" i="4"/>
  <c r="I5930" i="4" s="1"/>
  <c r="H5931" i="4"/>
  <c r="I5931" i="4" s="1"/>
  <c r="J5931" i="4" s="1"/>
  <c r="H5932" i="4"/>
  <c r="I5932" i="4" s="1"/>
  <c r="H5933" i="4"/>
  <c r="I5933" i="4" s="1"/>
  <c r="H5934" i="4"/>
  <c r="I5934" i="4" s="1"/>
  <c r="H5935" i="4"/>
  <c r="I5935" i="4" s="1"/>
  <c r="H5936" i="4"/>
  <c r="H5937" i="4"/>
  <c r="H5938" i="4"/>
  <c r="I5938" i="4" s="1"/>
  <c r="H5939" i="4"/>
  <c r="I5939" i="4" s="1"/>
  <c r="J5939" i="4" s="1"/>
  <c r="H5940" i="4"/>
  <c r="I5940" i="4" s="1"/>
  <c r="H5941" i="4"/>
  <c r="I5941" i="4" s="1"/>
  <c r="H5942" i="4"/>
  <c r="H5943" i="4"/>
  <c r="I5943" i="4" s="1"/>
  <c r="H5944" i="4"/>
  <c r="I5944" i="4" s="1"/>
  <c r="H5945" i="4"/>
  <c r="H5946" i="4"/>
  <c r="I5946" i="4" s="1"/>
  <c r="H5947" i="4"/>
  <c r="H5948" i="4"/>
  <c r="I5948" i="4" s="1"/>
  <c r="H5949" i="4"/>
  <c r="I5949" i="4" s="1"/>
  <c r="H5950" i="4"/>
  <c r="H5951" i="4"/>
  <c r="I5951" i="4" s="1"/>
  <c r="H5952" i="4"/>
  <c r="I5952" i="4" s="1"/>
  <c r="H5953" i="4"/>
  <c r="H5954" i="4"/>
  <c r="H5955" i="4"/>
  <c r="I5955" i="4" s="1"/>
  <c r="J5955" i="4" s="1"/>
  <c r="H5956" i="4"/>
  <c r="I5956" i="4" s="1"/>
  <c r="H5957" i="4"/>
  <c r="I5957" i="4" s="1"/>
  <c r="H5958" i="4"/>
  <c r="H5959" i="4"/>
  <c r="I5959" i="4" s="1"/>
  <c r="H5960" i="4"/>
  <c r="H5961" i="4"/>
  <c r="H5962" i="4"/>
  <c r="I5962" i="4" s="1"/>
  <c r="H5963" i="4"/>
  <c r="I5963" i="4" s="1"/>
  <c r="J5963" i="4" s="1"/>
  <c r="H5964" i="4"/>
  <c r="I5964" i="4" s="1"/>
  <c r="H5965" i="4"/>
  <c r="I5965" i="4" s="1"/>
  <c r="H5966" i="4"/>
  <c r="I5966" i="4" s="1"/>
  <c r="H5967" i="4"/>
  <c r="I5967" i="4" s="1"/>
  <c r="H5968" i="4"/>
  <c r="I5968" i="4" s="1"/>
  <c r="H5969" i="4"/>
  <c r="H5970" i="4"/>
  <c r="I5970" i="4" s="1"/>
  <c r="H5971" i="4"/>
  <c r="I5971" i="4" s="1"/>
  <c r="J5971" i="4" s="1"/>
  <c r="H5972" i="4"/>
  <c r="I5972" i="4" s="1"/>
  <c r="H5973" i="4"/>
  <c r="I5973" i="4" s="1"/>
  <c r="H5974" i="4"/>
  <c r="H5975" i="4"/>
  <c r="I5975" i="4" s="1"/>
  <c r="H5976" i="4"/>
  <c r="I5976" i="4" s="1"/>
  <c r="H5977" i="4"/>
  <c r="H5978" i="4"/>
  <c r="I5978" i="4" s="1"/>
  <c r="H5979" i="4"/>
  <c r="I5979" i="4" s="1"/>
  <c r="H5980" i="4"/>
  <c r="I5980" i="4" s="1"/>
  <c r="H5981" i="4"/>
  <c r="I5981" i="4" s="1"/>
  <c r="H5982" i="4"/>
  <c r="H5983" i="4"/>
  <c r="I5983" i="4" s="1"/>
  <c r="H5984" i="4"/>
  <c r="I5984" i="4" s="1"/>
  <c r="H5985" i="4"/>
  <c r="H5986" i="4"/>
  <c r="I5986" i="4" s="1"/>
  <c r="H5987" i="4"/>
  <c r="I5987" i="4" s="1"/>
  <c r="J5987" i="4" s="1"/>
  <c r="H5988" i="4"/>
  <c r="I5988" i="4" s="1"/>
  <c r="H5989" i="4"/>
  <c r="I5989" i="4" s="1"/>
  <c r="H5990" i="4"/>
  <c r="H5991" i="4"/>
  <c r="I5991" i="4" s="1"/>
  <c r="H5992" i="4"/>
  <c r="I5992" i="4" s="1"/>
  <c r="H5993" i="4"/>
  <c r="H5994" i="4"/>
  <c r="I5994" i="4" s="1"/>
  <c r="H5995" i="4"/>
  <c r="I5995" i="4" s="1"/>
  <c r="J5995" i="4" s="1"/>
  <c r="H5996" i="4"/>
  <c r="I5996" i="4" s="1"/>
  <c r="H5997" i="4"/>
  <c r="I5997" i="4" s="1"/>
  <c r="H5998" i="4"/>
  <c r="I5998" i="4" s="1"/>
  <c r="H5999" i="4"/>
  <c r="I5999" i="4" s="1"/>
  <c r="H6000" i="4"/>
  <c r="I6000" i="4" s="1"/>
  <c r="H6001" i="4"/>
  <c r="H6002" i="4"/>
  <c r="I6002" i="4" s="1"/>
  <c r="H6003" i="4"/>
  <c r="I6003" i="4"/>
  <c r="J6003" i="4" s="1"/>
  <c r="H6004" i="4"/>
  <c r="I6004" i="4" s="1"/>
  <c r="H6005" i="4"/>
  <c r="I6005" i="4" s="1"/>
  <c r="H6006" i="4"/>
  <c r="H6007" i="4"/>
  <c r="I6007" i="4" s="1"/>
  <c r="H6008" i="4"/>
  <c r="I6008" i="4" s="1"/>
  <c r="J6008" i="4" s="1"/>
  <c r="H6009" i="4"/>
  <c r="H6010" i="4"/>
  <c r="I6010" i="4"/>
  <c r="H6011" i="4"/>
  <c r="I6011" i="4" s="1"/>
  <c r="J6011" i="4" s="1"/>
  <c r="H6012" i="4"/>
  <c r="I6012" i="4" s="1"/>
  <c r="H6013" i="4"/>
  <c r="I6013" i="4" s="1"/>
  <c r="H6014" i="4"/>
  <c r="H6015" i="4"/>
  <c r="I6015" i="4" s="1"/>
  <c r="H6016" i="4"/>
  <c r="H6017" i="4"/>
  <c r="H6018" i="4"/>
  <c r="I6018" i="4" s="1"/>
  <c r="H6019" i="4"/>
  <c r="I6019" i="4" s="1"/>
  <c r="J6019" i="4" s="1"/>
  <c r="H6020" i="4"/>
  <c r="I6020" i="4" s="1"/>
  <c r="H6021" i="4"/>
  <c r="I6021" i="4" s="1"/>
  <c r="H6022" i="4"/>
  <c r="H6023" i="4"/>
  <c r="I6023" i="4" s="1"/>
  <c r="H6024" i="4"/>
  <c r="I6024" i="4" s="1"/>
  <c r="H6025" i="4"/>
  <c r="I6025" i="4" s="1"/>
  <c r="H6026" i="4"/>
  <c r="I6026" i="4" s="1"/>
  <c r="H6027" i="4"/>
  <c r="I6027" i="4" s="1"/>
  <c r="J6027" i="4" s="1"/>
  <c r="H6028" i="4"/>
  <c r="H6029" i="4"/>
  <c r="I6029" i="4" s="1"/>
  <c r="H6030" i="4"/>
  <c r="I6030" i="4" s="1"/>
  <c r="H6031" i="4"/>
  <c r="I6031" i="4" s="1"/>
  <c r="H6032" i="4"/>
  <c r="I6032" i="4" s="1"/>
  <c r="H6033" i="4"/>
  <c r="I6033" i="4" s="1"/>
  <c r="H6034" i="4"/>
  <c r="I6034" i="4" s="1"/>
  <c r="H6035" i="4"/>
  <c r="I6035" i="4" s="1"/>
  <c r="J6035" i="4" s="1"/>
  <c r="H6036" i="4"/>
  <c r="H6037" i="4"/>
  <c r="I6037" i="4" s="1"/>
  <c r="H6038" i="4"/>
  <c r="H6039" i="4"/>
  <c r="I6039" i="4" s="1"/>
  <c r="H6040" i="4"/>
  <c r="I6040" i="4" s="1"/>
  <c r="H6041" i="4"/>
  <c r="I6041" i="4" s="1"/>
  <c r="H6042" i="4"/>
  <c r="I6042" i="4" s="1"/>
  <c r="H6043" i="4"/>
  <c r="I6043" i="4" s="1"/>
  <c r="H6044" i="4"/>
  <c r="H6045" i="4"/>
  <c r="I6045" i="4" s="1"/>
  <c r="H6046" i="4"/>
  <c r="I6046" i="4" s="1"/>
  <c r="H6047" i="4"/>
  <c r="I6047" i="4" s="1"/>
  <c r="H6048" i="4"/>
  <c r="I6048" i="4" s="1"/>
  <c r="H6049" i="4"/>
  <c r="I6049" i="4" s="1"/>
  <c r="H6050" i="4"/>
  <c r="I6050" i="4" s="1"/>
  <c r="H6051" i="4"/>
  <c r="H6052" i="4"/>
  <c r="H6053" i="4"/>
  <c r="I6053" i="4" s="1"/>
  <c r="H6054" i="4"/>
  <c r="I6054" i="4" s="1"/>
  <c r="H6055" i="4"/>
  <c r="I6055" i="4" s="1"/>
  <c r="H6056" i="4"/>
  <c r="H6057" i="4"/>
  <c r="I6057" i="4" s="1"/>
  <c r="H6058" i="4"/>
  <c r="I6058" i="4" s="1"/>
  <c r="H6059" i="4"/>
  <c r="I6059" i="4" s="1"/>
  <c r="H6060" i="4"/>
  <c r="H6061" i="4"/>
  <c r="I6061" i="4" s="1"/>
  <c r="H6062" i="4"/>
  <c r="I6062" i="4" s="1"/>
  <c r="H6063" i="4"/>
  <c r="I6063" i="4" s="1"/>
  <c r="H6064" i="4"/>
  <c r="I6064" i="4" s="1"/>
  <c r="H6065" i="4"/>
  <c r="I6065" i="4" s="1"/>
  <c r="H6066" i="4"/>
  <c r="I6066" i="4" s="1"/>
  <c r="H6067" i="4"/>
  <c r="I6067" i="4"/>
  <c r="H6068" i="4"/>
  <c r="H6069" i="4"/>
  <c r="I6069" i="4" s="1"/>
  <c r="H6070" i="4"/>
  <c r="I6070" i="4" s="1"/>
  <c r="H6071" i="4"/>
  <c r="I6071" i="4" s="1"/>
  <c r="H6072" i="4"/>
  <c r="I6072" i="4" s="1"/>
  <c r="H6073" i="4"/>
  <c r="I6073" i="4" s="1"/>
  <c r="H6074" i="4"/>
  <c r="I6074" i="4" s="1"/>
  <c r="H6075" i="4"/>
  <c r="I6075" i="4" s="1"/>
  <c r="J6075" i="4" s="1"/>
  <c r="H6076" i="4"/>
  <c r="H6077" i="4"/>
  <c r="I6077" i="4" s="1"/>
  <c r="H6078" i="4"/>
  <c r="I6078" i="4" s="1"/>
  <c r="H6079" i="4"/>
  <c r="I6079" i="4" s="1"/>
  <c r="H6080" i="4"/>
  <c r="I6080" i="4" s="1"/>
  <c r="H6081" i="4"/>
  <c r="I6081" i="4" s="1"/>
  <c r="H6082" i="4"/>
  <c r="I6082" i="4" s="1"/>
  <c r="H6083" i="4"/>
  <c r="I6083" i="4" s="1"/>
  <c r="H6084" i="4"/>
  <c r="H6085" i="4"/>
  <c r="I6085" i="4" s="1"/>
  <c r="H6086" i="4"/>
  <c r="I6086" i="4" s="1"/>
  <c r="H6087" i="4"/>
  <c r="I6087" i="4" s="1"/>
  <c r="H6088" i="4"/>
  <c r="I6088" i="4" s="1"/>
  <c r="H6089" i="4"/>
  <c r="H6090" i="4"/>
  <c r="H6091" i="4"/>
  <c r="I6091" i="4" s="1"/>
  <c r="H6092" i="4"/>
  <c r="H6093" i="4"/>
  <c r="I6093" i="4" s="1"/>
  <c r="H6094" i="4"/>
  <c r="I6094" i="4"/>
  <c r="H6095" i="4"/>
  <c r="I6095" i="4" s="1"/>
  <c r="H6096" i="4"/>
  <c r="I6096" i="4" s="1"/>
  <c r="H6097" i="4"/>
  <c r="I6097" i="4" s="1"/>
  <c r="H6098" i="4"/>
  <c r="I6098" i="4" s="1"/>
  <c r="H6099" i="4"/>
  <c r="I6099" i="4" s="1"/>
  <c r="H6100" i="4"/>
  <c r="H6101" i="4"/>
  <c r="I6101" i="4" s="1"/>
  <c r="H6102" i="4"/>
  <c r="H6103" i="4"/>
  <c r="I6103" i="4" s="1"/>
  <c r="H6104" i="4"/>
  <c r="I6104" i="4" s="1"/>
  <c r="H6105" i="4"/>
  <c r="I6105" i="4" s="1"/>
  <c r="H6106" i="4"/>
  <c r="I6106" i="4" s="1"/>
  <c r="H6107" i="4"/>
  <c r="I6107" i="4" s="1"/>
  <c r="H6108" i="4"/>
  <c r="H6109" i="4"/>
  <c r="I6109" i="4" s="1"/>
  <c r="H6110" i="4"/>
  <c r="I6110" i="4" s="1"/>
  <c r="H6111" i="4"/>
  <c r="I6111" i="4" s="1"/>
  <c r="H6112" i="4"/>
  <c r="I6112" i="4" s="1"/>
  <c r="H6113" i="4"/>
  <c r="I6113" i="4" s="1"/>
  <c r="H6114" i="4"/>
  <c r="I6114" i="4" s="1"/>
  <c r="H6115" i="4"/>
  <c r="H6116" i="4"/>
  <c r="H6117" i="4"/>
  <c r="I6117" i="4" s="1"/>
  <c r="H6118" i="4"/>
  <c r="I6118" i="4" s="1"/>
  <c r="J6118" i="4" s="1"/>
  <c r="H6119" i="4"/>
  <c r="I6119" i="4" s="1"/>
  <c r="H6120" i="4"/>
  <c r="H6121" i="4"/>
  <c r="I6121" i="4" s="1"/>
  <c r="H6122" i="4"/>
  <c r="I6122" i="4" s="1"/>
  <c r="H6123" i="4"/>
  <c r="I6123" i="4" s="1"/>
  <c r="H6124" i="4"/>
  <c r="H6125" i="4"/>
  <c r="I6125" i="4" s="1"/>
  <c r="H6126" i="4"/>
  <c r="I6126" i="4" s="1"/>
  <c r="H6127" i="4"/>
  <c r="I6127" i="4" s="1"/>
  <c r="H6128" i="4"/>
  <c r="I6128" i="4" s="1"/>
  <c r="H6129" i="4"/>
  <c r="I6129" i="4" s="1"/>
  <c r="H6130" i="4"/>
  <c r="I6130" i="4" s="1"/>
  <c r="H6131" i="4"/>
  <c r="I6131" i="4" s="1"/>
  <c r="J6131" i="4" s="1"/>
  <c r="H6132" i="4"/>
  <c r="H6133" i="4"/>
  <c r="I6133" i="4" s="1"/>
  <c r="H6134" i="4"/>
  <c r="I6134" i="4" s="1"/>
  <c r="J6134" i="4" s="1"/>
  <c r="H6135" i="4"/>
  <c r="I6135" i="4" s="1"/>
  <c r="H6136" i="4"/>
  <c r="I6136" i="4" s="1"/>
  <c r="J6136" i="4" s="1"/>
  <c r="H6137" i="4"/>
  <c r="I6137" i="4" s="1"/>
  <c r="H6138" i="4"/>
  <c r="I6138" i="4" s="1"/>
  <c r="H6139" i="4"/>
  <c r="I6139" i="4" s="1"/>
  <c r="H6140" i="4"/>
  <c r="H6141" i="4"/>
  <c r="I6141" i="4" s="1"/>
  <c r="H6142" i="4"/>
  <c r="I6142" i="4" s="1"/>
  <c r="H6143" i="4"/>
  <c r="I6143" i="4" s="1"/>
  <c r="H6144" i="4"/>
  <c r="I6144" i="4" s="1"/>
  <c r="J6144" i="4" s="1"/>
  <c r="H6145" i="4"/>
  <c r="I6145" i="4" s="1"/>
  <c r="H6146" i="4"/>
  <c r="H6147" i="4"/>
  <c r="I6147" i="4" s="1"/>
  <c r="H6148" i="4"/>
  <c r="H6149" i="4"/>
  <c r="I6149" i="4" s="1"/>
  <c r="H6150" i="4"/>
  <c r="H6151" i="4"/>
  <c r="I6151" i="4" s="1"/>
  <c r="H6152" i="4"/>
  <c r="I6152" i="4" s="1"/>
  <c r="H6153" i="4"/>
  <c r="I6153" i="4" s="1"/>
  <c r="H6154" i="4"/>
  <c r="H6155" i="4"/>
  <c r="I6155" i="4" s="1"/>
  <c r="H6156" i="4"/>
  <c r="H6157" i="4"/>
  <c r="I6157" i="4" s="1"/>
  <c r="H6158" i="4"/>
  <c r="I6158" i="4" s="1"/>
  <c r="H6159" i="4"/>
  <c r="H6160" i="4"/>
  <c r="I6160" i="4" s="1"/>
  <c r="H6161" i="4"/>
  <c r="I6161" i="4" s="1"/>
  <c r="J6161" i="4" s="1"/>
  <c r="H6162" i="4"/>
  <c r="I6162" i="4" s="1"/>
  <c r="H6163" i="4"/>
  <c r="I6163" i="4" s="1"/>
  <c r="J6163" i="4" s="1"/>
  <c r="H6164" i="4"/>
  <c r="I6164" i="4" s="1"/>
  <c r="H6165" i="4"/>
  <c r="I6165" i="4" s="1"/>
  <c r="H6166" i="4"/>
  <c r="H6167" i="4"/>
  <c r="H6168" i="4"/>
  <c r="I6168" i="4" s="1"/>
  <c r="H6169" i="4"/>
  <c r="I6169" i="4" s="1"/>
  <c r="J6169" i="4" s="1"/>
  <c r="H6170" i="4"/>
  <c r="I6170" i="4" s="1"/>
  <c r="H6171" i="4"/>
  <c r="I6171" i="4" s="1"/>
  <c r="H6172" i="4"/>
  <c r="I6172" i="4" s="1"/>
  <c r="H6173" i="4"/>
  <c r="I6173" i="4" s="1"/>
  <c r="H6174" i="4"/>
  <c r="I6174" i="4" s="1"/>
  <c r="J6174" i="4" s="1"/>
  <c r="H6175" i="4"/>
  <c r="H6176" i="4"/>
  <c r="I6176" i="4" s="1"/>
  <c r="J6176" i="4" s="1"/>
  <c r="H6177" i="4"/>
  <c r="H6178" i="4"/>
  <c r="I6178" i="4" s="1"/>
  <c r="H6179" i="4"/>
  <c r="I6179" i="4" s="1"/>
  <c r="J6179" i="4" s="1"/>
  <c r="H6180" i="4"/>
  <c r="H6181" i="4"/>
  <c r="H6182" i="4"/>
  <c r="I6182" i="4" s="1"/>
  <c r="H6183" i="4"/>
  <c r="I6183" i="4" s="1"/>
  <c r="H6184" i="4"/>
  <c r="H6185" i="4"/>
  <c r="I6185" i="4" s="1"/>
  <c r="J6185" i="4" s="1"/>
  <c r="H6186" i="4"/>
  <c r="I6186" i="4" s="1"/>
  <c r="H6187" i="4"/>
  <c r="H6188" i="4"/>
  <c r="I6188" i="4" s="1"/>
  <c r="H6189" i="4"/>
  <c r="H6190" i="4"/>
  <c r="I6190" i="4" s="1"/>
  <c r="J6190" i="4" s="1"/>
  <c r="H6191" i="4"/>
  <c r="H6192" i="4"/>
  <c r="I6192" i="4" s="1"/>
  <c r="J6192" i="4" s="1"/>
  <c r="H6193" i="4"/>
  <c r="I6193" i="4" s="1"/>
  <c r="J6193" i="4" s="1"/>
  <c r="H6194" i="4"/>
  <c r="I6194" i="4" s="1"/>
  <c r="H6195" i="4"/>
  <c r="I6195" i="4" s="1"/>
  <c r="H6196" i="4"/>
  <c r="I6196" i="4" s="1"/>
  <c r="H6197" i="4"/>
  <c r="H6198" i="4"/>
  <c r="I6198" i="4" s="1"/>
  <c r="J6198" i="4" s="1"/>
  <c r="H6199" i="4"/>
  <c r="I6199" i="4" s="1"/>
  <c r="H6200" i="4"/>
  <c r="I6200" i="4" s="1"/>
  <c r="H6201" i="4"/>
  <c r="I6201" i="4" s="1"/>
  <c r="J6201" i="4" s="1"/>
  <c r="H6202" i="4"/>
  <c r="I6202" i="4" s="1"/>
  <c r="H6203" i="4"/>
  <c r="I6203" i="4" s="1"/>
  <c r="J6203" i="4" s="1"/>
  <c r="H6204" i="4"/>
  <c r="I6204" i="4" s="1"/>
  <c r="H6205" i="4"/>
  <c r="H6206" i="4"/>
  <c r="I6206" i="4" s="1"/>
  <c r="J6206" i="4" s="1"/>
  <c r="H6207" i="4"/>
  <c r="I6207" i="4" s="1"/>
  <c r="H6208" i="4"/>
  <c r="I6208" i="4" s="1"/>
  <c r="H6209" i="4"/>
  <c r="I6209" i="4" s="1"/>
  <c r="J6209" i="4" s="1"/>
  <c r="H6210" i="4"/>
  <c r="H6211" i="4"/>
  <c r="I6211" i="4" s="1"/>
  <c r="J6211" i="4" s="1"/>
  <c r="H6212" i="4"/>
  <c r="I6212" i="4" s="1"/>
  <c r="H6213" i="4"/>
  <c r="H6214" i="4"/>
  <c r="I6214" i="4" s="1"/>
  <c r="H6215" i="4"/>
  <c r="H6216" i="4"/>
  <c r="I6216" i="4" s="1"/>
  <c r="H6217" i="4"/>
  <c r="I6217" i="4" s="1"/>
  <c r="H6218" i="4"/>
  <c r="I6218" i="4" s="1"/>
  <c r="H6219" i="4"/>
  <c r="H6220" i="4"/>
  <c r="I6220" i="4" s="1"/>
  <c r="H6221" i="4"/>
  <c r="H6222" i="4"/>
  <c r="I6222" i="4"/>
  <c r="J6222" i="4" s="1"/>
  <c r="H6223" i="4"/>
  <c r="I6223" i="4" s="1"/>
  <c r="H6224" i="4"/>
  <c r="I6224" i="4" s="1"/>
  <c r="H6225" i="4"/>
  <c r="I6225" i="4" s="1"/>
  <c r="J6225" i="4" s="1"/>
  <c r="H6226" i="4"/>
  <c r="I6226" i="4" s="1"/>
  <c r="H6227" i="4"/>
  <c r="I6227" i="4" s="1"/>
  <c r="J6227" i="4" s="1"/>
  <c r="H6228" i="4"/>
  <c r="I6228" i="4" s="1"/>
  <c r="H6229" i="4"/>
  <c r="H6230" i="4"/>
  <c r="H6231" i="4"/>
  <c r="H6232" i="4"/>
  <c r="I6232" i="4" s="1"/>
  <c r="H6233" i="4"/>
  <c r="H6234" i="4"/>
  <c r="I6234" i="4" s="1"/>
  <c r="H6235" i="4"/>
  <c r="I6235" i="4" s="1"/>
  <c r="J6235" i="4" s="1"/>
  <c r="H6236" i="4"/>
  <c r="I6236" i="4" s="1"/>
  <c r="H6237" i="4"/>
  <c r="H6238" i="4"/>
  <c r="H6239" i="4"/>
  <c r="I6239" i="4" s="1"/>
  <c r="H6240" i="4"/>
  <c r="H6241" i="4"/>
  <c r="I6241" i="4" s="1"/>
  <c r="J6241" i="4" s="1"/>
  <c r="H6242" i="4"/>
  <c r="I6242" i="4" s="1"/>
  <c r="H6243" i="4"/>
  <c r="I6243" i="4" s="1"/>
  <c r="H6244" i="4"/>
  <c r="H6245" i="4"/>
  <c r="H6246" i="4"/>
  <c r="I6246" i="4" s="1"/>
  <c r="J6246" i="4" s="1"/>
  <c r="H6247" i="4"/>
  <c r="I6247" i="4" s="1"/>
  <c r="H6248" i="4"/>
  <c r="I6248" i="4"/>
  <c r="H6249" i="4"/>
  <c r="H6250" i="4"/>
  <c r="I6250" i="4" s="1"/>
  <c r="H6251" i="4"/>
  <c r="I6251" i="4" s="1"/>
  <c r="J6251" i="4" s="1"/>
  <c r="H6252" i="4"/>
  <c r="I6252" i="4" s="1"/>
  <c r="H6253" i="4"/>
  <c r="H6254" i="4"/>
  <c r="I6254" i="4" s="1"/>
  <c r="H6255" i="4"/>
  <c r="I6255" i="4" s="1"/>
  <c r="H6256" i="4"/>
  <c r="I6256" i="4" s="1"/>
  <c r="J6256" i="4" s="1"/>
  <c r="H6257" i="4"/>
  <c r="I6257" i="4" s="1"/>
  <c r="J6257" i="4" s="1"/>
  <c r="H6258" i="4"/>
  <c r="I6258" i="4" s="1"/>
  <c r="H6259" i="4"/>
  <c r="I6259" i="4" s="1"/>
  <c r="J6259" i="4" s="1"/>
  <c r="H6260" i="4"/>
  <c r="I6260" i="4" s="1"/>
  <c r="H6261" i="4"/>
  <c r="H6262" i="4"/>
  <c r="I6262" i="4" s="1"/>
  <c r="H6263" i="4"/>
  <c r="I6263" i="4" s="1"/>
  <c r="H6264" i="4"/>
  <c r="I6264" i="4" s="1"/>
  <c r="H6265" i="4"/>
  <c r="I6265" i="4" s="1"/>
  <c r="H6266" i="4"/>
  <c r="I6266" i="4" s="1"/>
  <c r="H6267" i="4"/>
  <c r="I6267" i="4" s="1"/>
  <c r="H6268" i="4"/>
  <c r="I6268" i="4" s="1"/>
  <c r="H6269" i="4"/>
  <c r="H6270" i="4"/>
  <c r="I6270" i="4" s="1"/>
  <c r="J6270" i="4" s="1"/>
  <c r="H6271" i="4"/>
  <c r="I6271" i="4" s="1"/>
  <c r="H6272" i="4"/>
  <c r="H6273" i="4"/>
  <c r="I6273" i="4" s="1"/>
  <c r="J6273" i="4" s="1"/>
  <c r="H6274" i="4"/>
  <c r="I6274" i="4" s="1"/>
  <c r="H6275" i="4"/>
  <c r="H6276" i="4"/>
  <c r="I6276" i="4" s="1"/>
  <c r="J6276" i="4" s="1"/>
  <c r="H6277" i="4"/>
  <c r="H6278" i="4"/>
  <c r="I6278" i="4" s="1"/>
  <c r="H6279" i="4"/>
  <c r="I6279" i="4" s="1"/>
  <c r="H6280" i="4"/>
  <c r="I6280" i="4" s="1"/>
  <c r="J6280" i="4" s="1"/>
  <c r="H6281" i="4"/>
  <c r="I6281" i="4" s="1"/>
  <c r="J6281" i="4" s="1"/>
  <c r="H6282" i="4"/>
  <c r="I6282" i="4" s="1"/>
  <c r="H6283" i="4"/>
  <c r="I6283" i="4" s="1"/>
  <c r="J6283" i="4" s="1"/>
  <c r="H6284" i="4"/>
  <c r="I6284" i="4" s="1"/>
  <c r="J6284" i="4" s="1"/>
  <c r="H6285" i="4"/>
  <c r="H6286" i="4"/>
  <c r="H6287" i="4"/>
  <c r="I6287" i="4" s="1"/>
  <c r="H6288" i="4"/>
  <c r="I6288" i="4" s="1"/>
  <c r="H6289" i="4"/>
  <c r="H6290" i="4"/>
  <c r="I6290" i="4" s="1"/>
  <c r="H6291" i="4"/>
  <c r="I6291" i="4" s="1"/>
  <c r="H6292" i="4"/>
  <c r="H6293" i="4"/>
  <c r="H6294" i="4"/>
  <c r="I6294" i="4" s="1"/>
  <c r="H6295" i="4"/>
  <c r="I6295" i="4" s="1"/>
  <c r="H6296" i="4"/>
  <c r="H6297" i="4"/>
  <c r="H6298" i="4"/>
  <c r="I6298" i="4" s="1"/>
  <c r="H6299" i="4"/>
  <c r="H6300" i="4"/>
  <c r="H6301" i="4"/>
  <c r="H6302" i="4"/>
  <c r="I6302" i="4" s="1"/>
  <c r="H6303" i="4"/>
  <c r="I6303" i="4" s="1"/>
  <c r="J6303" i="4" s="1"/>
  <c r="H6304" i="4"/>
  <c r="H6305" i="4"/>
  <c r="H6306" i="4"/>
  <c r="I6306" i="4" s="1"/>
  <c r="H6307" i="4"/>
  <c r="I6307" i="4" s="1"/>
  <c r="H6308" i="4"/>
  <c r="I6308" i="4" s="1"/>
  <c r="H6309" i="4"/>
  <c r="H6310" i="4"/>
  <c r="I6310" i="4" s="1"/>
  <c r="J6310" i="4" s="1"/>
  <c r="H6311" i="4"/>
  <c r="I6311" i="4" s="1"/>
  <c r="H6312" i="4"/>
  <c r="I6312" i="4" s="1"/>
  <c r="H6313" i="4"/>
  <c r="I6313" i="4" s="1"/>
  <c r="J6313" i="4" s="1"/>
  <c r="H6314" i="4"/>
  <c r="H6315" i="4"/>
  <c r="H6316" i="4"/>
  <c r="I6316" i="4" s="1"/>
  <c r="J6316" i="4" s="1"/>
  <c r="H6317" i="4"/>
  <c r="H6318" i="4"/>
  <c r="I6318" i="4" s="1"/>
  <c r="J6318" i="4" s="1"/>
  <c r="H6319" i="4"/>
  <c r="I6319" i="4"/>
  <c r="J6319" i="4" s="1"/>
  <c r="H6320" i="4"/>
  <c r="I6320" i="4" s="1"/>
  <c r="H6321" i="4"/>
  <c r="I6321" i="4" s="1"/>
  <c r="J6321" i="4" s="1"/>
  <c r="H6322" i="4"/>
  <c r="I6322" i="4" s="1"/>
  <c r="H6323" i="4"/>
  <c r="I6323" i="4" s="1"/>
  <c r="H6324" i="4"/>
  <c r="I6324" i="4" s="1"/>
  <c r="H6325" i="4"/>
  <c r="I6325" i="4" s="1"/>
  <c r="H6326" i="4"/>
  <c r="I6326" i="4" s="1"/>
  <c r="H6327" i="4"/>
  <c r="H6328" i="4"/>
  <c r="I6328" i="4" s="1"/>
  <c r="H6329" i="4"/>
  <c r="I6329" i="4" s="1"/>
  <c r="H6330" i="4"/>
  <c r="H6331" i="4"/>
  <c r="H6332" i="4"/>
  <c r="I6332" i="4" s="1"/>
  <c r="H6333" i="4"/>
  <c r="I6333" i="4" s="1"/>
  <c r="H6334" i="4"/>
  <c r="I6334" i="4" s="1"/>
  <c r="H6335" i="4"/>
  <c r="H6336" i="4"/>
  <c r="J6336" i="4" s="1"/>
  <c r="I6336" i="4"/>
  <c r="H6337" i="4"/>
  <c r="I6337" i="4" s="1"/>
  <c r="H6338" i="4"/>
  <c r="I6338" i="4" s="1"/>
  <c r="H6339" i="4"/>
  <c r="H6340" i="4"/>
  <c r="I6340" i="4" s="1"/>
  <c r="H6341" i="4"/>
  <c r="I6341" i="4" s="1"/>
  <c r="H6342" i="4"/>
  <c r="I6342" i="4" s="1"/>
  <c r="J6342" i="4" s="1"/>
  <c r="H6343" i="4"/>
  <c r="I6343" i="4" s="1"/>
  <c r="H6344" i="4"/>
  <c r="I6344" i="4" s="1"/>
  <c r="J6344" i="4" s="1"/>
  <c r="H6345" i="4"/>
  <c r="I6345" i="4" s="1"/>
  <c r="H6346" i="4"/>
  <c r="I6346" i="4" s="1"/>
  <c r="H6347" i="4"/>
  <c r="I6347" i="4" s="1"/>
  <c r="J6347" i="4" s="1"/>
  <c r="H6348" i="4"/>
  <c r="H6349" i="4"/>
  <c r="H6350" i="4"/>
  <c r="I6350" i="4" s="1"/>
  <c r="J6350" i="4" s="1"/>
  <c r="H6351" i="4"/>
  <c r="I6351" i="4" s="1"/>
  <c r="H6352" i="4"/>
  <c r="I6352" i="4"/>
  <c r="J6352" i="4" s="1"/>
  <c r="H6353" i="4"/>
  <c r="I6353" i="4" s="1"/>
  <c r="J6353" i="4" s="1"/>
  <c r="H6354" i="4"/>
  <c r="I6354" i="4" s="1"/>
  <c r="H6355" i="4"/>
  <c r="I6355" i="4" s="1"/>
  <c r="H6356" i="4"/>
  <c r="I6356" i="4" s="1"/>
  <c r="J6356" i="4" s="1"/>
  <c r="H6357" i="4"/>
  <c r="H6358" i="4"/>
  <c r="H6359" i="4"/>
  <c r="I6359" i="4" s="1"/>
  <c r="J6359" i="4" s="1"/>
  <c r="H6360" i="4"/>
  <c r="I6360" i="4" s="1"/>
  <c r="H6361" i="4"/>
  <c r="H6362" i="4"/>
  <c r="I6362" i="4"/>
  <c r="H6363" i="4"/>
  <c r="I6363" i="4" s="1"/>
  <c r="J6363" i="4" s="1"/>
  <c r="H6364" i="4"/>
  <c r="I6364" i="4" s="1"/>
  <c r="H6365" i="4"/>
  <c r="I6365" i="4" s="1"/>
  <c r="H6366" i="4"/>
  <c r="I6366" i="4" s="1"/>
  <c r="J6366" i="4" s="1"/>
  <c r="H6367" i="4"/>
  <c r="I6367" i="4" s="1"/>
  <c r="H6368" i="4"/>
  <c r="I6368" i="4" s="1"/>
  <c r="H6369" i="4"/>
  <c r="I6369" i="4" s="1"/>
  <c r="J6369" i="4" s="1"/>
  <c r="H6370" i="4"/>
  <c r="I6370" i="4" s="1"/>
  <c r="H6371" i="4"/>
  <c r="H6372" i="4"/>
  <c r="I6372" i="4" s="1"/>
  <c r="J6372" i="4" s="1"/>
  <c r="H6373" i="4"/>
  <c r="I6373" i="4" s="1"/>
  <c r="H6374" i="4"/>
  <c r="H6375" i="4"/>
  <c r="I6375" i="4" s="1"/>
  <c r="J6375" i="4" s="1"/>
  <c r="H6376" i="4"/>
  <c r="I6376" i="4" s="1"/>
  <c r="J6376" i="4" s="1"/>
  <c r="H6377" i="4"/>
  <c r="I6377" i="4" s="1"/>
  <c r="H6378" i="4"/>
  <c r="I6378" i="4" s="1"/>
  <c r="H6379" i="4"/>
  <c r="I6379" i="4" s="1"/>
  <c r="J6379" i="4" s="1"/>
  <c r="H6380" i="4"/>
  <c r="I6380" i="4" s="1"/>
  <c r="H6381" i="4"/>
  <c r="H6382" i="4"/>
  <c r="I6382" i="4" s="1"/>
  <c r="J6382" i="4" s="1"/>
  <c r="H6383" i="4"/>
  <c r="H6384" i="4"/>
  <c r="I6384" i="4" s="1"/>
  <c r="J6384" i="4" s="1"/>
  <c r="H6385" i="4"/>
  <c r="I6385" i="4" s="1"/>
  <c r="J6385" i="4" s="1"/>
  <c r="H6386" i="4"/>
  <c r="I6386" i="4" s="1"/>
  <c r="H6387" i="4"/>
  <c r="I6387" i="4" s="1"/>
  <c r="H6388" i="4"/>
  <c r="I6388" i="4" s="1"/>
  <c r="H6389" i="4"/>
  <c r="H6390" i="4"/>
  <c r="I6390" i="4" s="1"/>
  <c r="H6391" i="4"/>
  <c r="I6391" i="4" s="1"/>
  <c r="J6391" i="4" s="1"/>
  <c r="H6392" i="4"/>
  <c r="I6392" i="4" s="1"/>
  <c r="J6392" i="4" s="1"/>
  <c r="H6393" i="4"/>
  <c r="I6393" i="4" s="1"/>
  <c r="H6394" i="4"/>
  <c r="I6394" i="4"/>
  <c r="H6395" i="4"/>
  <c r="I6395" i="4" s="1"/>
  <c r="H6396" i="4"/>
  <c r="I6396" i="4" s="1"/>
  <c r="H6397" i="4"/>
  <c r="I6397" i="4" s="1"/>
  <c r="H6398" i="4"/>
  <c r="I6398" i="4" s="1"/>
  <c r="J6398" i="4" s="1"/>
  <c r="H6399" i="4"/>
  <c r="H6400" i="4"/>
  <c r="I6400" i="4" s="1"/>
  <c r="J6400" i="4" s="1"/>
  <c r="H6401" i="4"/>
  <c r="H6402" i="4"/>
  <c r="I6402" i="4" s="1"/>
  <c r="H6403" i="4"/>
  <c r="I6403" i="4" s="1"/>
  <c r="J6403" i="4" s="1"/>
  <c r="H6404" i="4"/>
  <c r="I6404" i="4" s="1"/>
  <c r="J6404" i="4" s="1"/>
  <c r="H6405" i="4"/>
  <c r="I6405" i="4" s="1"/>
  <c r="J6405" i="4" s="1"/>
  <c r="H6406" i="4"/>
  <c r="I6406" i="4" s="1"/>
  <c r="J6406" i="4" s="1"/>
  <c r="H6407" i="4"/>
  <c r="I6407" i="4" s="1"/>
  <c r="J6407" i="4" s="1"/>
  <c r="H6408" i="4"/>
  <c r="I6408" i="4"/>
  <c r="H6409" i="4"/>
  <c r="I6409" i="4" s="1"/>
  <c r="J6409" i="4" s="1"/>
  <c r="H6410" i="4"/>
  <c r="I6410" i="4" s="1"/>
  <c r="H6411" i="4"/>
  <c r="H6412" i="4"/>
  <c r="I6412" i="4" s="1"/>
  <c r="J6412" i="4" s="1"/>
  <c r="H6413" i="4"/>
  <c r="I6413" i="4" s="1"/>
  <c r="J6413" i="4" s="1"/>
  <c r="H6414" i="4"/>
  <c r="H6415" i="4"/>
  <c r="I6415" i="4" s="1"/>
  <c r="J6415" i="4" s="1"/>
  <c r="H6416" i="4"/>
  <c r="I6416" i="4" s="1"/>
  <c r="J6416" i="4" s="1"/>
  <c r="H6417" i="4"/>
  <c r="I6417" i="4" s="1"/>
  <c r="J6417" i="4" s="1"/>
  <c r="H6418" i="4"/>
  <c r="I6418" i="4" s="1"/>
  <c r="H6419" i="4"/>
  <c r="I6419" i="4" s="1"/>
  <c r="J6419" i="4" s="1"/>
  <c r="H6420" i="4"/>
  <c r="I6420" i="4" s="1"/>
  <c r="H6421" i="4"/>
  <c r="I6421" i="4" s="1"/>
  <c r="H6422" i="4"/>
  <c r="I6422" i="4" s="1"/>
  <c r="J6422" i="4" s="1"/>
  <c r="H6423" i="4"/>
  <c r="I6423" i="4" s="1"/>
  <c r="H6424" i="4"/>
  <c r="I6424" i="4" s="1"/>
  <c r="J6424" i="4" s="1"/>
  <c r="H6425" i="4"/>
  <c r="H6426" i="4"/>
  <c r="I6426" i="4" s="1"/>
  <c r="H6427" i="4"/>
  <c r="I6427" i="4" s="1"/>
  <c r="H6428" i="4"/>
  <c r="I6428" i="4"/>
  <c r="H6429" i="4"/>
  <c r="I6429" i="4" s="1"/>
  <c r="H6430" i="4"/>
  <c r="I6430" i="4" s="1"/>
  <c r="H6431" i="4"/>
  <c r="I6431" i="4" s="1"/>
  <c r="H6432" i="4"/>
  <c r="I6432" i="4" s="1"/>
  <c r="H6433" i="4"/>
  <c r="I6433" i="4" s="1"/>
  <c r="J6433" i="4" s="1"/>
  <c r="H6434" i="4"/>
  <c r="H6435" i="4"/>
  <c r="H6436" i="4"/>
  <c r="I6436" i="4" s="1"/>
  <c r="H6437" i="4"/>
  <c r="H6438" i="4"/>
  <c r="I6438" i="4" s="1"/>
  <c r="H6439" i="4"/>
  <c r="H6440" i="4"/>
  <c r="I6440" i="4" s="1"/>
  <c r="H6441" i="4"/>
  <c r="I6441" i="4" s="1"/>
  <c r="H6442" i="4"/>
  <c r="I6442" i="4" s="1"/>
  <c r="H6443" i="4"/>
  <c r="H6444" i="4"/>
  <c r="I6444" i="4" s="1"/>
  <c r="J6444" i="4" s="1"/>
  <c r="H6445" i="4"/>
  <c r="I6445" i="4" s="1"/>
  <c r="J6445" i="4" s="1"/>
  <c r="H6446" i="4"/>
  <c r="H6447" i="4"/>
  <c r="I6447" i="4" s="1"/>
  <c r="H6448" i="4"/>
  <c r="I6448" i="4" s="1"/>
  <c r="J6448" i="4" s="1"/>
  <c r="H6449" i="4"/>
  <c r="I6449" i="4" s="1"/>
  <c r="H6450" i="4"/>
  <c r="I6450" i="4" s="1"/>
  <c r="H6451" i="4"/>
  <c r="I6451" i="4" s="1"/>
  <c r="J6451" i="4" s="1"/>
  <c r="H6452" i="4"/>
  <c r="I6452" i="4" s="1"/>
  <c r="H6453" i="4"/>
  <c r="I6453" i="4" s="1"/>
  <c r="H6454" i="4"/>
  <c r="I6454" i="4" s="1"/>
  <c r="J6454" i="4" s="1"/>
  <c r="H6455" i="4"/>
  <c r="H6456" i="4"/>
  <c r="I6456" i="4" s="1"/>
  <c r="J6456" i="4" s="1"/>
  <c r="H6457" i="4"/>
  <c r="I6457" i="4" s="1"/>
  <c r="H6458" i="4"/>
  <c r="I6458" i="4" s="1"/>
  <c r="H6459" i="4"/>
  <c r="I6459" i="4" s="1"/>
  <c r="H6460" i="4"/>
  <c r="I6460" i="4" s="1"/>
  <c r="H6461" i="4"/>
  <c r="I6461" i="4" s="1"/>
  <c r="H6462" i="4"/>
  <c r="I6462" i="4" s="1"/>
  <c r="H6463" i="4"/>
  <c r="I6463" i="4" s="1"/>
  <c r="H6464" i="4"/>
  <c r="I6464" i="4" s="1"/>
  <c r="H6465" i="4"/>
  <c r="I6465" i="4" s="1"/>
  <c r="J6465" i="4" s="1"/>
  <c r="H6466" i="4"/>
  <c r="H6467" i="4"/>
  <c r="I6467" i="4" s="1"/>
  <c r="J6467" i="4" s="1"/>
  <c r="H6468" i="4"/>
  <c r="H6469" i="4"/>
  <c r="H6470" i="4"/>
  <c r="I6470" i="4" s="1"/>
  <c r="J6470" i="4" s="1"/>
  <c r="H6471" i="4"/>
  <c r="I6471" i="4" s="1"/>
  <c r="J6471" i="4" s="1"/>
  <c r="H6472" i="4"/>
  <c r="I6472" i="4" s="1"/>
  <c r="H6473" i="4"/>
  <c r="I6473" i="4" s="1"/>
  <c r="H6474" i="4"/>
  <c r="I6474" i="4" s="1"/>
  <c r="H6475" i="4"/>
  <c r="H6476" i="4"/>
  <c r="I6476" i="4" s="1"/>
  <c r="J6476" i="4" s="1"/>
  <c r="H6477" i="4"/>
  <c r="I6477" i="4" s="1"/>
  <c r="H6478" i="4"/>
  <c r="H6479" i="4"/>
  <c r="I6479" i="4" s="1"/>
  <c r="J6479" i="4" s="1"/>
  <c r="H6480" i="4"/>
  <c r="I6480" i="4" s="1"/>
  <c r="J6480" i="4" s="1"/>
  <c r="H6481" i="4"/>
  <c r="I6481" i="4" s="1"/>
  <c r="H6482" i="4"/>
  <c r="I6482" i="4" s="1"/>
  <c r="H6483" i="4"/>
  <c r="I6483" i="4" s="1"/>
  <c r="J6483" i="4" s="1"/>
  <c r="H6484" i="4"/>
  <c r="H6485" i="4"/>
  <c r="H6486" i="4"/>
  <c r="I6486" i="4" s="1"/>
  <c r="J6486" i="4" s="1"/>
  <c r="H6487" i="4"/>
  <c r="I6487" i="4" s="1"/>
  <c r="H6488" i="4"/>
  <c r="I6488" i="4" s="1"/>
  <c r="J6488" i="4" s="1"/>
  <c r="H6489" i="4"/>
  <c r="I6489" i="4" s="1"/>
  <c r="H6490" i="4"/>
  <c r="I6490" i="4" s="1"/>
  <c r="H6491" i="4"/>
  <c r="I6491" i="4" s="1"/>
  <c r="H6492" i="4"/>
  <c r="I6492" i="4" s="1"/>
  <c r="H6493" i="4"/>
  <c r="I6493" i="4" s="1"/>
  <c r="J6493" i="4" s="1"/>
  <c r="H6494" i="4"/>
  <c r="I6494" i="4" s="1"/>
  <c r="H6495" i="4"/>
  <c r="I6495" i="4" s="1"/>
  <c r="H6496" i="4"/>
  <c r="H6497" i="4"/>
  <c r="I6497" i="4" s="1"/>
  <c r="J6497" i="4" s="1"/>
  <c r="H6498" i="4"/>
  <c r="H6499" i="4"/>
  <c r="I6499" i="4" s="1"/>
  <c r="J6499" i="4" s="1"/>
  <c r="H6500" i="4"/>
  <c r="I6500" i="4" s="1"/>
  <c r="H6501" i="4"/>
  <c r="H6502" i="4"/>
  <c r="I6502" i="4" s="1"/>
  <c r="J6502" i="4" s="1"/>
  <c r="H6503" i="4"/>
  <c r="I6503" i="4" s="1"/>
  <c r="J6503" i="4" s="1"/>
  <c r="H6504" i="4"/>
  <c r="I6504" i="4" s="1"/>
  <c r="J6504" i="4" s="1"/>
  <c r="H6505" i="4"/>
  <c r="H6506" i="4"/>
  <c r="I6506" i="4" s="1"/>
  <c r="H6507" i="4"/>
  <c r="H6508" i="4"/>
  <c r="H6509" i="4"/>
  <c r="I6509" i="4" s="1"/>
  <c r="H6510" i="4"/>
  <c r="H6511" i="4"/>
  <c r="I6511" i="4" s="1"/>
  <c r="H6512" i="4"/>
  <c r="I6512" i="4" s="1"/>
  <c r="J6512" i="4" s="1"/>
  <c r="H6513" i="4"/>
  <c r="I6513" i="4" s="1"/>
  <c r="J6513" i="4" s="1"/>
  <c r="H6514" i="4"/>
  <c r="I6514" i="4" s="1"/>
  <c r="H6515" i="4"/>
  <c r="I6515" i="4" s="1"/>
  <c r="H6516" i="4"/>
  <c r="I6516" i="4" s="1"/>
  <c r="J6516" i="4" s="1"/>
  <c r="H6517" i="4"/>
  <c r="H6518" i="4"/>
  <c r="I6518" i="4" s="1"/>
  <c r="J6518" i="4" s="1"/>
  <c r="H6519" i="4"/>
  <c r="I6519" i="4" s="1"/>
  <c r="J6519" i="4" s="1"/>
  <c r="H6520" i="4"/>
  <c r="I6520" i="4" s="1"/>
  <c r="J6520" i="4" s="1"/>
  <c r="H6521" i="4"/>
  <c r="I6521" i="4" s="1"/>
  <c r="H6522" i="4"/>
  <c r="I6522" i="4" s="1"/>
  <c r="H6523" i="4"/>
  <c r="I6523" i="4" s="1"/>
  <c r="H6524" i="4"/>
  <c r="I6524" i="4" s="1"/>
  <c r="H6525" i="4"/>
  <c r="I6525" i="4" s="1"/>
  <c r="H6526" i="4"/>
  <c r="I6526" i="4" s="1"/>
  <c r="H6527" i="4"/>
  <c r="I6527" i="4" s="1"/>
  <c r="H6528" i="4"/>
  <c r="I6528" i="4" s="1"/>
  <c r="H6529" i="4"/>
  <c r="I6529" i="4" s="1"/>
  <c r="J6529" i="4" s="1"/>
  <c r="H6530" i="4"/>
  <c r="H6531" i="4"/>
  <c r="I6531" i="4" s="1"/>
  <c r="H6532" i="4"/>
  <c r="I6532" i="4" s="1"/>
  <c r="J6532" i="4" s="1"/>
  <c r="H6533" i="4"/>
  <c r="H6534" i="4"/>
  <c r="I6534" i="4" s="1"/>
  <c r="H6535" i="4"/>
  <c r="I6535" i="4" s="1"/>
  <c r="J6535" i="4" s="1"/>
  <c r="H6536" i="4"/>
  <c r="H6537" i="4"/>
  <c r="I6537" i="4" s="1"/>
  <c r="J6537" i="4" s="1"/>
  <c r="H6538" i="4"/>
  <c r="I6538" i="4" s="1"/>
  <c r="H6539" i="4"/>
  <c r="H6540" i="4"/>
  <c r="I6540" i="4" s="1"/>
  <c r="H6541" i="4"/>
  <c r="I6541" i="4" s="1"/>
  <c r="H6542" i="4"/>
  <c r="H6543" i="4"/>
  <c r="I6543" i="4" s="1"/>
  <c r="H6544" i="4"/>
  <c r="I6544" i="4" s="1"/>
  <c r="H6545" i="4"/>
  <c r="I6545" i="4" s="1"/>
  <c r="J6545" i="4" s="1"/>
  <c r="H6546" i="4"/>
  <c r="I6546" i="4" s="1"/>
  <c r="H6547" i="4"/>
  <c r="H6548" i="4"/>
  <c r="I6548" i="4" s="1"/>
  <c r="J6548" i="4" s="1"/>
  <c r="H6549" i="4"/>
  <c r="I6549" i="4" s="1"/>
  <c r="H6550" i="4"/>
  <c r="H6551" i="4"/>
  <c r="I6551" i="4" s="1"/>
  <c r="J6551" i="4" s="1"/>
  <c r="H6552" i="4"/>
  <c r="I6552" i="4" s="1"/>
  <c r="J6552" i="4" s="1"/>
  <c r="H6553" i="4"/>
  <c r="I6553" i="4" s="1"/>
  <c r="H6554" i="4"/>
  <c r="I6554" i="4" s="1"/>
  <c r="H6555" i="4"/>
  <c r="I6555" i="4"/>
  <c r="H6556" i="4"/>
  <c r="I6556" i="4" s="1"/>
  <c r="H6557" i="4"/>
  <c r="I6557" i="4" s="1"/>
  <c r="H6558" i="4"/>
  <c r="I6558" i="4" s="1"/>
  <c r="H6559" i="4"/>
  <c r="I6559" i="4" s="1"/>
  <c r="H6560" i="4"/>
  <c r="I6560" i="4" s="1"/>
  <c r="H6561" i="4"/>
  <c r="I6561" i="4" s="1"/>
  <c r="J6561" i="4" s="1"/>
  <c r="H6562" i="4"/>
  <c r="H6563" i="4"/>
  <c r="I6563" i="4" s="1"/>
  <c r="H6564" i="4"/>
  <c r="H6565" i="4"/>
  <c r="H6566" i="4"/>
  <c r="I6566" i="4" s="1"/>
  <c r="H6567" i="4"/>
  <c r="I6567" i="4" s="1"/>
  <c r="J6567" i="4" s="1"/>
  <c r="H6568" i="4"/>
  <c r="I6568" i="4" s="1"/>
  <c r="J6568" i="4" s="1"/>
  <c r="H6569" i="4"/>
  <c r="H6570" i="4"/>
  <c r="I6570" i="4" s="1"/>
  <c r="H6571" i="4"/>
  <c r="H6572" i="4"/>
  <c r="I6572" i="4" s="1"/>
  <c r="H6573" i="4"/>
  <c r="H6574" i="4"/>
  <c r="H6575" i="4"/>
  <c r="H6576" i="4"/>
  <c r="I6576" i="4" s="1"/>
  <c r="H6577" i="4"/>
  <c r="I6577" i="4" s="1"/>
  <c r="J6577" i="4" s="1"/>
  <c r="H6578" i="4"/>
  <c r="I6578" i="4"/>
  <c r="H6579" i="4"/>
  <c r="H6580" i="4"/>
  <c r="I6580" i="4" s="1"/>
  <c r="J6580" i="4" s="1"/>
  <c r="H6581" i="4"/>
  <c r="H6582" i="4"/>
  <c r="I6582" i="4" s="1"/>
  <c r="H6583" i="4"/>
  <c r="I6583" i="4" s="1"/>
  <c r="J6583" i="4" s="1"/>
  <c r="H6584" i="4"/>
  <c r="I6584" i="4" s="1"/>
  <c r="J6584" i="4" s="1"/>
  <c r="H6585" i="4"/>
  <c r="I6585" i="4" s="1"/>
  <c r="H6586" i="4"/>
  <c r="I6586" i="4" s="1"/>
  <c r="H6587" i="4"/>
  <c r="I6587" i="4" s="1"/>
  <c r="H6588" i="4"/>
  <c r="I6588" i="4" s="1"/>
  <c r="H6589" i="4"/>
  <c r="I6589" i="4" s="1"/>
  <c r="H6590" i="4"/>
  <c r="I6590" i="4" s="1"/>
  <c r="H6591" i="4"/>
  <c r="I6591" i="4"/>
  <c r="H6592" i="4"/>
  <c r="I6592" i="4" s="1"/>
  <c r="H6593" i="4"/>
  <c r="I6593" i="4" s="1"/>
  <c r="J6593" i="4" s="1"/>
  <c r="H6594" i="4"/>
  <c r="H6595" i="4"/>
  <c r="I6595" i="4" s="1"/>
  <c r="H6596" i="4"/>
  <c r="H6597" i="4"/>
  <c r="H6598" i="4"/>
  <c r="I6598" i="4" s="1"/>
  <c r="H6599" i="4"/>
  <c r="I6599" i="4" s="1"/>
  <c r="J6599" i="4" s="1"/>
  <c r="H6600" i="4"/>
  <c r="I6600" i="4" s="1"/>
  <c r="H6601" i="4"/>
  <c r="I6601" i="4" s="1"/>
  <c r="H6602" i="4"/>
  <c r="I6602" i="4" s="1"/>
  <c r="H6603" i="4"/>
  <c r="H6604" i="4"/>
  <c r="I6604" i="4" s="1"/>
  <c r="H6605" i="4"/>
  <c r="I6605" i="4" s="1"/>
  <c r="H6606" i="4"/>
  <c r="H6607" i="4"/>
  <c r="I6607" i="4" s="1"/>
  <c r="H6608" i="4"/>
  <c r="I6608" i="4" s="1"/>
  <c r="J6608" i="4" s="1"/>
  <c r="H6609" i="4"/>
  <c r="I6609" i="4" s="1"/>
  <c r="J6609" i="4" s="1"/>
  <c r="H6610" i="4"/>
  <c r="I6610" i="4"/>
  <c r="H6611" i="4"/>
  <c r="H6612" i="4"/>
  <c r="I6612" i="4" s="1"/>
  <c r="J6612" i="4" s="1"/>
  <c r="H6613" i="4"/>
  <c r="H6614" i="4"/>
  <c r="I6614" i="4" s="1"/>
  <c r="H6615" i="4"/>
  <c r="I6615" i="4" s="1"/>
  <c r="J6615" i="4" s="1"/>
  <c r="H6616" i="4"/>
  <c r="I6616" i="4" s="1"/>
  <c r="J6616" i="4" s="1"/>
  <c r="H6617" i="4"/>
  <c r="I6617" i="4" s="1"/>
  <c r="H6618" i="4"/>
  <c r="I6618" i="4" s="1"/>
  <c r="H6619" i="4"/>
  <c r="I6619" i="4" s="1"/>
  <c r="H6620" i="4"/>
  <c r="I6620" i="4" s="1"/>
  <c r="H6621" i="4"/>
  <c r="I6621" i="4" s="1"/>
  <c r="H6622" i="4"/>
  <c r="H6623" i="4"/>
  <c r="I6623" i="4" s="1"/>
  <c r="H6624" i="4"/>
  <c r="I6624" i="4" s="1"/>
  <c r="H6625" i="4"/>
  <c r="I6625" i="4" s="1"/>
  <c r="J6625" i="4" s="1"/>
  <c r="H6626" i="4"/>
  <c r="H6627" i="4"/>
  <c r="I6627" i="4" s="1"/>
  <c r="H6628" i="4"/>
  <c r="I6628" i="4" s="1"/>
  <c r="H6629" i="4"/>
  <c r="H6630" i="4"/>
  <c r="I6630" i="4" s="1"/>
  <c r="H6631" i="4"/>
  <c r="I6631" i="4" s="1"/>
  <c r="J6631" i="4" s="1"/>
  <c r="H6632" i="4"/>
  <c r="I6632" i="4" s="1"/>
  <c r="H6633" i="4"/>
  <c r="I6633" i="4" s="1"/>
  <c r="H6634" i="4"/>
  <c r="I6634" i="4" s="1"/>
  <c r="H6635" i="4"/>
  <c r="H6636" i="4"/>
  <c r="H6637" i="4"/>
  <c r="I6637" i="4" s="1"/>
  <c r="J6637" i="4" s="1"/>
  <c r="H6638" i="4"/>
  <c r="H6639" i="4"/>
  <c r="H6640" i="4"/>
  <c r="I6640" i="4" s="1"/>
  <c r="H6641" i="4"/>
  <c r="I6641" i="4" s="1"/>
  <c r="J6641" i="4" s="1"/>
  <c r="H6642" i="4"/>
  <c r="I6642" i="4" s="1"/>
  <c r="H6643" i="4"/>
  <c r="H6644" i="4"/>
  <c r="I6644" i="4" s="1"/>
  <c r="J6644" i="4" s="1"/>
  <c r="H6645" i="4"/>
  <c r="I6645" i="4" s="1"/>
  <c r="H6646" i="4"/>
  <c r="I6646" i="4" s="1"/>
  <c r="H6647" i="4"/>
  <c r="I6647" i="4" s="1"/>
  <c r="J6647" i="4" s="1"/>
  <c r="H6648" i="4"/>
  <c r="I6648" i="4" s="1"/>
  <c r="J6648" i="4" s="1"/>
  <c r="H6649" i="4"/>
  <c r="I6649" i="4" s="1"/>
  <c r="H6650" i="4"/>
  <c r="I6650" i="4" s="1"/>
  <c r="H6651" i="4"/>
  <c r="H6652" i="4"/>
  <c r="I6652" i="4" s="1"/>
  <c r="H6653" i="4"/>
  <c r="I6653" i="4" s="1"/>
  <c r="H6654" i="4"/>
  <c r="I6654" i="4" s="1"/>
  <c r="H6655" i="4"/>
  <c r="I6655" i="4" s="1"/>
  <c r="H6656" i="4"/>
  <c r="I6656" i="4" s="1"/>
  <c r="H6657" i="4"/>
  <c r="I6657" i="4" s="1"/>
  <c r="J6657" i="4" s="1"/>
  <c r="H6658" i="4"/>
  <c r="H6659" i="4"/>
  <c r="I6659" i="4" s="1"/>
  <c r="H6660" i="4"/>
  <c r="I6660" i="4" s="1"/>
  <c r="H6661" i="4"/>
  <c r="H6662" i="4"/>
  <c r="I6662" i="4" s="1"/>
  <c r="H6663" i="4"/>
  <c r="H6664" i="4"/>
  <c r="I6664" i="4" s="1"/>
  <c r="J6664" i="4" s="1"/>
  <c r="H6665" i="4"/>
  <c r="I6665" i="4" s="1"/>
  <c r="H6666" i="4"/>
  <c r="I6666" i="4" s="1"/>
  <c r="H6667" i="4"/>
  <c r="I6667" i="4" s="1"/>
  <c r="H6668" i="4"/>
  <c r="I6668" i="4" s="1"/>
  <c r="J6668" i="4" s="1"/>
  <c r="H6669" i="4"/>
  <c r="H6670" i="4"/>
  <c r="I6670" i="4" s="1"/>
  <c r="H6671" i="4"/>
  <c r="I6671" i="4" s="1"/>
  <c r="H6672" i="4"/>
  <c r="I6672" i="4" s="1"/>
  <c r="J6672" i="4" s="1"/>
  <c r="H6673" i="4"/>
  <c r="I6673" i="4" s="1"/>
  <c r="H6674" i="4"/>
  <c r="I6674" i="4" s="1"/>
  <c r="H6675" i="4"/>
  <c r="I6675" i="4" s="1"/>
  <c r="H6676" i="4"/>
  <c r="H6677" i="4"/>
  <c r="H6678" i="4"/>
  <c r="H6679" i="4"/>
  <c r="I6679" i="4" s="1"/>
  <c r="H6680" i="4"/>
  <c r="I6680" i="4" s="1"/>
  <c r="J6680" i="4" s="1"/>
  <c r="H6681" i="4"/>
  <c r="H6682" i="4"/>
  <c r="I6682" i="4" s="1"/>
  <c r="H6683" i="4"/>
  <c r="I6683" i="4" s="1"/>
  <c r="H6684" i="4"/>
  <c r="I6684" i="4" s="1"/>
  <c r="H6685" i="4"/>
  <c r="H6686" i="4"/>
  <c r="I6686" i="4" s="1"/>
  <c r="H6687" i="4"/>
  <c r="I6687" i="4" s="1"/>
  <c r="H6688" i="4"/>
  <c r="I6688" i="4" s="1"/>
  <c r="J6688" i="4" s="1"/>
  <c r="H6689" i="4"/>
  <c r="I6689" i="4" s="1"/>
  <c r="H6690" i="4"/>
  <c r="I6690" i="4" s="1"/>
  <c r="H6691" i="4"/>
  <c r="I6691" i="4" s="1"/>
  <c r="H6692" i="4"/>
  <c r="I6692" i="4" s="1"/>
  <c r="H6693" i="4"/>
  <c r="H6694" i="4"/>
  <c r="H6695" i="4"/>
  <c r="I6695" i="4" s="1"/>
  <c r="H6696" i="4"/>
  <c r="I6696" i="4" s="1"/>
  <c r="J6696" i="4" s="1"/>
  <c r="H6697" i="4"/>
  <c r="I6697" i="4" s="1"/>
  <c r="H6698" i="4"/>
  <c r="I6698" i="4" s="1"/>
  <c r="H6699" i="4"/>
  <c r="I6699" i="4" s="1"/>
  <c r="H6700" i="4"/>
  <c r="I6700" i="4" s="1"/>
  <c r="H6701" i="4"/>
  <c r="H6702" i="4"/>
  <c r="I6702" i="4" s="1"/>
  <c r="J6702" i="4" s="1"/>
  <c r="H6703" i="4"/>
  <c r="H6704" i="4"/>
  <c r="I6704" i="4" s="1"/>
  <c r="J6704" i="4" s="1"/>
  <c r="H6705" i="4"/>
  <c r="I6705" i="4" s="1"/>
  <c r="H6706" i="4"/>
  <c r="I6706" i="4" s="1"/>
  <c r="H6707" i="4"/>
  <c r="I6707" i="4" s="1"/>
  <c r="H6708" i="4"/>
  <c r="I6708" i="4" s="1"/>
  <c r="H6709" i="4"/>
  <c r="H6710" i="4"/>
  <c r="I6710" i="4" s="1"/>
  <c r="J6710" i="4" s="1"/>
  <c r="H6711" i="4"/>
  <c r="I6711" i="4" s="1"/>
  <c r="H6712" i="4"/>
  <c r="I6712" i="4" s="1"/>
  <c r="J6712" i="4" s="1"/>
  <c r="H6713" i="4"/>
  <c r="I6713" i="4"/>
  <c r="H6714" i="4"/>
  <c r="I6714" i="4" s="1"/>
  <c r="H6715" i="4"/>
  <c r="I6715" i="4" s="1"/>
  <c r="H6716" i="4"/>
  <c r="H6717" i="4"/>
  <c r="H6718" i="4"/>
  <c r="I6718" i="4" s="1"/>
  <c r="H6719" i="4"/>
  <c r="I6719" i="4" s="1"/>
  <c r="H6720" i="4"/>
  <c r="I6720" i="4" s="1"/>
  <c r="J6720" i="4" s="1"/>
  <c r="H6721" i="4"/>
  <c r="I6721" i="4" s="1"/>
  <c r="H6722" i="4"/>
  <c r="I6722" i="4" s="1"/>
  <c r="H6723" i="4"/>
  <c r="I6723" i="4" s="1"/>
  <c r="H6724" i="4"/>
  <c r="H6725" i="4"/>
  <c r="H6726" i="4"/>
  <c r="I6726" i="4" s="1"/>
  <c r="H6727" i="4"/>
  <c r="I6727" i="4" s="1"/>
  <c r="H6728" i="4"/>
  <c r="I6728" i="4" s="1"/>
  <c r="J6728" i="4" s="1"/>
  <c r="H6729" i="4"/>
  <c r="I6729" i="4" s="1"/>
  <c r="H6730" i="4"/>
  <c r="I6730" i="4" s="1"/>
  <c r="H6731" i="4"/>
  <c r="I6731" i="4" s="1"/>
  <c r="H6732" i="4"/>
  <c r="H6733" i="4"/>
  <c r="H6734" i="4"/>
  <c r="I6734" i="4" s="1"/>
  <c r="H6735" i="4"/>
  <c r="I6735" i="4" s="1"/>
  <c r="H6736" i="4"/>
  <c r="I6736" i="4" s="1"/>
  <c r="J6736" i="4" s="1"/>
  <c r="H6737" i="4"/>
  <c r="I6737" i="4" s="1"/>
  <c r="H6738" i="4"/>
  <c r="I6738" i="4" s="1"/>
  <c r="H6739" i="4"/>
  <c r="I6739" i="4" s="1"/>
  <c r="J6739" i="4" s="1"/>
  <c r="H6740" i="4"/>
  <c r="I6740" i="4" s="1"/>
  <c r="J6740" i="4" s="1"/>
  <c r="H6741" i="4"/>
  <c r="H6742" i="4"/>
  <c r="H6743" i="4"/>
  <c r="I6743" i="4" s="1"/>
  <c r="J6743" i="4" s="1"/>
  <c r="H6744" i="4"/>
  <c r="I6744" i="4" s="1"/>
  <c r="J6744" i="4" s="1"/>
  <c r="H6745" i="4"/>
  <c r="H6746" i="4"/>
  <c r="I6746" i="4" s="1"/>
  <c r="H6747" i="4"/>
  <c r="I6747" i="4" s="1"/>
  <c r="J6747" i="4" s="1"/>
  <c r="H6748" i="4"/>
  <c r="I6748" i="4" s="1"/>
  <c r="H6749" i="4"/>
  <c r="H6750" i="4"/>
  <c r="I6750" i="4" s="1"/>
  <c r="H6751" i="4"/>
  <c r="I6751" i="4" s="1"/>
  <c r="H6752" i="4"/>
  <c r="I6752" i="4" s="1"/>
  <c r="J6752" i="4" s="1"/>
  <c r="H6753" i="4"/>
  <c r="I6753" i="4" s="1"/>
  <c r="H6754" i="4"/>
  <c r="I6754" i="4" s="1"/>
  <c r="H6755" i="4"/>
  <c r="I6755" i="4" s="1"/>
  <c r="J6755" i="4" s="1"/>
  <c r="H6756" i="4"/>
  <c r="I6756" i="4" s="1"/>
  <c r="H6757" i="4"/>
  <c r="H6758" i="4"/>
  <c r="I6758" i="4" s="1"/>
  <c r="J6758" i="4" s="1"/>
  <c r="H6759" i="4"/>
  <c r="I6759" i="4"/>
  <c r="H6760" i="4"/>
  <c r="I6760" i="4" s="1"/>
  <c r="J6760" i="4" s="1"/>
  <c r="H6761" i="4"/>
  <c r="I6761" i="4" s="1"/>
  <c r="H6762" i="4"/>
  <c r="I6762" i="4" s="1"/>
  <c r="H6763" i="4"/>
  <c r="I6763" i="4" s="1"/>
  <c r="H6764" i="4"/>
  <c r="I6764" i="4" s="1"/>
  <c r="H6765" i="4"/>
  <c r="H6766" i="4"/>
  <c r="I6766" i="4" s="1"/>
  <c r="J6766" i="4" s="1"/>
  <c r="H6767" i="4"/>
  <c r="H6768" i="4"/>
  <c r="I6768" i="4" s="1"/>
  <c r="J6768" i="4" s="1"/>
  <c r="H6769" i="4"/>
  <c r="I6769" i="4" s="1"/>
  <c r="H6770" i="4"/>
  <c r="I6770" i="4" s="1"/>
  <c r="H6771" i="4"/>
  <c r="I6771" i="4" s="1"/>
  <c r="H6772" i="4"/>
  <c r="I6772" i="4" s="1"/>
  <c r="H6773" i="4"/>
  <c r="H6774" i="4"/>
  <c r="I6774" i="4" s="1"/>
  <c r="J6774" i="4" s="1"/>
  <c r="H6775" i="4"/>
  <c r="I6775" i="4" s="1"/>
  <c r="H6776" i="4"/>
  <c r="I6776" i="4" s="1"/>
  <c r="J6776" i="4" s="1"/>
  <c r="H6777" i="4"/>
  <c r="I6777" i="4" s="1"/>
  <c r="H6778" i="4"/>
  <c r="I6778" i="4" s="1"/>
  <c r="H6779" i="4"/>
  <c r="I6779" i="4" s="1"/>
  <c r="H6780" i="4"/>
  <c r="H6781" i="4"/>
  <c r="H6782" i="4"/>
  <c r="I6782" i="4" s="1"/>
  <c r="J6782" i="4" s="1"/>
  <c r="H6783" i="4"/>
  <c r="H6784" i="4"/>
  <c r="I6784" i="4" s="1"/>
  <c r="J6784" i="4" s="1"/>
  <c r="H6785" i="4"/>
  <c r="I6785" i="4" s="1"/>
  <c r="H6786" i="4"/>
  <c r="I6786" i="4" s="1"/>
  <c r="H6787" i="4"/>
  <c r="I6787" i="4" s="1"/>
  <c r="H6788" i="4"/>
  <c r="I6788" i="4" s="1"/>
  <c r="H6789" i="4"/>
  <c r="H6790" i="4"/>
  <c r="I6790" i="4" s="1"/>
  <c r="H6791" i="4"/>
  <c r="I6791" i="4" s="1"/>
  <c r="J6791" i="4" s="1"/>
  <c r="H6792" i="4"/>
  <c r="I6792" i="4" s="1"/>
  <c r="J6792" i="4" s="1"/>
  <c r="H6793" i="4"/>
  <c r="I6793" i="4" s="1"/>
  <c r="H6794" i="4"/>
  <c r="I6794" i="4" s="1"/>
  <c r="H6795" i="4"/>
  <c r="I6795" i="4" s="1"/>
  <c r="H6796" i="4"/>
  <c r="I6796" i="4" s="1"/>
  <c r="J6796" i="4" s="1"/>
  <c r="H6797" i="4"/>
  <c r="H6798" i="4"/>
  <c r="I6798" i="4" s="1"/>
  <c r="H6799" i="4"/>
  <c r="I6799" i="4" s="1"/>
  <c r="J6799" i="4" s="1"/>
  <c r="H6800" i="4"/>
  <c r="I6800" i="4" s="1"/>
  <c r="J6800" i="4" s="1"/>
  <c r="H6801" i="4"/>
  <c r="I6801" i="4" s="1"/>
  <c r="H6802" i="4"/>
  <c r="I6802" i="4" s="1"/>
  <c r="H6803" i="4"/>
  <c r="I6803" i="4" s="1"/>
  <c r="H6804" i="4"/>
  <c r="I6804" i="4" s="1"/>
  <c r="H6805" i="4"/>
  <c r="H6806" i="4"/>
  <c r="H6807" i="4"/>
  <c r="I6807" i="4" s="1"/>
  <c r="H6808" i="4"/>
  <c r="I6808" i="4" s="1"/>
  <c r="J6808" i="4" s="1"/>
  <c r="H6809" i="4"/>
  <c r="H6810" i="4"/>
  <c r="I6810" i="4" s="1"/>
  <c r="H6811" i="4"/>
  <c r="I6811" i="4" s="1"/>
  <c r="H6812" i="4"/>
  <c r="I6812" i="4" s="1"/>
  <c r="H6813" i="4"/>
  <c r="H6814" i="4"/>
  <c r="I6814" i="4" s="1"/>
  <c r="H6815" i="4"/>
  <c r="I6815" i="4" s="1"/>
  <c r="H6816" i="4"/>
  <c r="I6816" i="4" s="1"/>
  <c r="J6816" i="4" s="1"/>
  <c r="H6817" i="4"/>
  <c r="I6817" i="4" s="1"/>
  <c r="H6818" i="4"/>
  <c r="I6818" i="4" s="1"/>
  <c r="H6819" i="4"/>
  <c r="I6819" i="4" s="1"/>
  <c r="H6820" i="4"/>
  <c r="I6820" i="4" s="1"/>
  <c r="H6821" i="4"/>
  <c r="H6822" i="4"/>
  <c r="I6822" i="4" s="1"/>
  <c r="H6823" i="4"/>
  <c r="I6823" i="4" s="1"/>
  <c r="H6824" i="4"/>
  <c r="I6824" i="4" s="1"/>
  <c r="J6824" i="4" s="1"/>
  <c r="H6825" i="4"/>
  <c r="I6825" i="4" s="1"/>
  <c r="H6826" i="4"/>
  <c r="I6826" i="4" s="1"/>
  <c r="H6827" i="4"/>
  <c r="I6827" i="4" s="1"/>
  <c r="H6828" i="4"/>
  <c r="I6828" i="4" s="1"/>
  <c r="H6829" i="4"/>
  <c r="H6830" i="4"/>
  <c r="I6830" i="4" s="1"/>
  <c r="J6830" i="4" s="1"/>
  <c r="H6831" i="4"/>
  <c r="H6832" i="4"/>
  <c r="I6832" i="4" s="1"/>
  <c r="J6832" i="4" s="1"/>
  <c r="H6833" i="4"/>
  <c r="I6833" i="4" s="1"/>
  <c r="H6834" i="4"/>
  <c r="I6834" i="4" s="1"/>
  <c r="H6835" i="4"/>
  <c r="I6835" i="4" s="1"/>
  <c r="H6836" i="4"/>
  <c r="I6836" i="4" s="1"/>
  <c r="H6837" i="4"/>
  <c r="H6838" i="4"/>
  <c r="I6838" i="4" s="1"/>
  <c r="J6838" i="4" s="1"/>
  <c r="H6839" i="4"/>
  <c r="I6839" i="4" s="1"/>
  <c r="H6840" i="4"/>
  <c r="I6840" i="4" s="1"/>
  <c r="J6840" i="4" s="1"/>
  <c r="H6841" i="4"/>
  <c r="I6841" i="4" s="1"/>
  <c r="H6842" i="4"/>
  <c r="I6842" i="4" s="1"/>
  <c r="H6843" i="4"/>
  <c r="I6843" i="4" s="1"/>
  <c r="H6844" i="4"/>
  <c r="H6845" i="4"/>
  <c r="H6846" i="4"/>
  <c r="I6846" i="4" s="1"/>
  <c r="J6846" i="4" s="1"/>
  <c r="H6847" i="4"/>
  <c r="H6848" i="4"/>
  <c r="I6848" i="4" s="1"/>
  <c r="J6848" i="4" s="1"/>
  <c r="H6849" i="4"/>
  <c r="I6849" i="4" s="1"/>
  <c r="H6850" i="4"/>
  <c r="I6850" i="4" s="1"/>
  <c r="H6851" i="4"/>
  <c r="I6851" i="4" s="1"/>
  <c r="H6852" i="4"/>
  <c r="H6853" i="4"/>
  <c r="H6854" i="4"/>
  <c r="I6854" i="4" s="1"/>
  <c r="H6855" i="4"/>
  <c r="I6855" i="4" s="1"/>
  <c r="J6855" i="4" s="1"/>
  <c r="H6856" i="4"/>
  <c r="I6856" i="4" s="1"/>
  <c r="J6856" i="4" s="1"/>
  <c r="H6857" i="4"/>
  <c r="I6857" i="4" s="1"/>
  <c r="H6858" i="4"/>
  <c r="I6858" i="4" s="1"/>
  <c r="H6859" i="4"/>
  <c r="I6859" i="4" s="1"/>
  <c r="H6860" i="4"/>
  <c r="I6860" i="4" s="1"/>
  <c r="H6861" i="4"/>
  <c r="H6862" i="4"/>
  <c r="I6862" i="4" s="1"/>
  <c r="H6863" i="4"/>
  <c r="I6863" i="4"/>
  <c r="J6863" i="4" s="1"/>
  <c r="H6864" i="4"/>
  <c r="I6864" i="4" s="1"/>
  <c r="J6864" i="4" s="1"/>
  <c r="H6865" i="4"/>
  <c r="I6865" i="4" s="1"/>
  <c r="H6866" i="4"/>
  <c r="I6866" i="4" s="1"/>
  <c r="H6867" i="4"/>
  <c r="I6867" i="4" s="1"/>
  <c r="H6868" i="4"/>
  <c r="I6868" i="4" s="1"/>
  <c r="H6869" i="4"/>
  <c r="H6870" i="4"/>
  <c r="H6871" i="4"/>
  <c r="I6871" i="4" s="1"/>
  <c r="J6871" i="4" s="1"/>
  <c r="H6872" i="4"/>
  <c r="I6872" i="4" s="1"/>
  <c r="J6872" i="4" s="1"/>
  <c r="H6873" i="4"/>
  <c r="H6874" i="4"/>
  <c r="I6874" i="4" s="1"/>
  <c r="H6875" i="4"/>
  <c r="I6875" i="4" s="1"/>
  <c r="H6876" i="4"/>
  <c r="I6876" i="4" s="1"/>
  <c r="H6877" i="4"/>
  <c r="H6878" i="4"/>
  <c r="I6878" i="4" s="1"/>
  <c r="H6879" i="4"/>
  <c r="I6879" i="4" s="1"/>
  <c r="H6880" i="4"/>
  <c r="I6880" i="4" s="1"/>
  <c r="J6880" i="4" s="1"/>
  <c r="H6881" i="4"/>
  <c r="I6881" i="4" s="1"/>
  <c r="H6882" i="4"/>
  <c r="I6882" i="4" s="1"/>
  <c r="H6883" i="4"/>
  <c r="I6883" i="4" s="1"/>
  <c r="H6884" i="4"/>
  <c r="I6884" i="4" s="1"/>
  <c r="H6885" i="4"/>
  <c r="H6886" i="4"/>
  <c r="I6886" i="4" s="1"/>
  <c r="H6887" i="4"/>
  <c r="I6887" i="4" s="1"/>
  <c r="H6888" i="4"/>
  <c r="I6888" i="4" s="1"/>
  <c r="J6888" i="4" s="1"/>
  <c r="H6889" i="4"/>
  <c r="I6889" i="4" s="1"/>
  <c r="H6890" i="4"/>
  <c r="I6890" i="4" s="1"/>
  <c r="H6891" i="4"/>
  <c r="I6891" i="4" s="1"/>
  <c r="J6891" i="4" s="1"/>
  <c r="H6892" i="4"/>
  <c r="I6892" i="4" s="1"/>
  <c r="H6893" i="4"/>
  <c r="H6894" i="4"/>
  <c r="I6894" i="4" s="1"/>
  <c r="J6894" i="4" s="1"/>
  <c r="H6895" i="4"/>
  <c r="H6896" i="4"/>
  <c r="I6896" i="4" s="1"/>
  <c r="J6896" i="4" s="1"/>
  <c r="H6897" i="4"/>
  <c r="I6897" i="4" s="1"/>
  <c r="H6898" i="4"/>
  <c r="I6898" i="4" s="1"/>
  <c r="H6899" i="4"/>
  <c r="I6899" i="4" s="1"/>
  <c r="J6899" i="4" s="1"/>
  <c r="H6900" i="4"/>
  <c r="I6900" i="4" s="1"/>
  <c r="H6901" i="4"/>
  <c r="H6902" i="4"/>
  <c r="I6902" i="4"/>
  <c r="J6902" i="4" s="1"/>
  <c r="H6903" i="4"/>
  <c r="I6903" i="4" s="1"/>
  <c r="H6904" i="4"/>
  <c r="I6904" i="4" s="1"/>
  <c r="J6904" i="4" s="1"/>
  <c r="H6905" i="4"/>
  <c r="I6905" i="4" s="1"/>
  <c r="H6906" i="4"/>
  <c r="I6906" i="4" s="1"/>
  <c r="H6907" i="4"/>
  <c r="I6907" i="4" s="1"/>
  <c r="J6907" i="4" s="1"/>
  <c r="H6908" i="4"/>
  <c r="H6909" i="4"/>
  <c r="H6910" i="4"/>
  <c r="I6910" i="4" s="1"/>
  <c r="J6910" i="4" s="1"/>
  <c r="H6911" i="4"/>
  <c r="H6912" i="4"/>
  <c r="I6912" i="4" s="1"/>
  <c r="J6912" i="4" s="1"/>
  <c r="H6913" i="4"/>
  <c r="I6913" i="4" s="1"/>
  <c r="H6914" i="4"/>
  <c r="I6914" i="4" s="1"/>
  <c r="H6915" i="4"/>
  <c r="I6915" i="4" s="1"/>
  <c r="J6915" i="4" s="1"/>
  <c r="H6916" i="4"/>
  <c r="H6917" i="4"/>
  <c r="H6918" i="4"/>
  <c r="I6918" i="4" s="1"/>
  <c r="H6919" i="4"/>
  <c r="I6919" i="4" s="1"/>
  <c r="J6919" i="4" s="1"/>
  <c r="H6920" i="4"/>
  <c r="I6920" i="4" s="1"/>
  <c r="J6920" i="4" s="1"/>
  <c r="H6921" i="4"/>
  <c r="I6921" i="4" s="1"/>
  <c r="H6922" i="4"/>
  <c r="I6922" i="4" s="1"/>
  <c r="H6923" i="4"/>
  <c r="I6923" i="4" s="1"/>
  <c r="J6923" i="4" s="1"/>
  <c r="H6924" i="4"/>
  <c r="I6924" i="4" s="1"/>
  <c r="H6925" i="4"/>
  <c r="H6926" i="4"/>
  <c r="I6926" i="4" s="1"/>
  <c r="H6927" i="4"/>
  <c r="I6927" i="4" s="1"/>
  <c r="J6927" i="4" s="1"/>
  <c r="H6928" i="4"/>
  <c r="I6928" i="4" s="1"/>
  <c r="J6928" i="4" s="1"/>
  <c r="H6929" i="4"/>
  <c r="I6929" i="4" s="1"/>
  <c r="H6930" i="4"/>
  <c r="I6930" i="4" s="1"/>
  <c r="H6931" i="4"/>
  <c r="I6931" i="4" s="1"/>
  <c r="J6931" i="4" s="1"/>
  <c r="H6932" i="4"/>
  <c r="I6932" i="4" s="1"/>
  <c r="H6933" i="4"/>
  <c r="H6934" i="4"/>
  <c r="H6935" i="4"/>
  <c r="I6935" i="4" s="1"/>
  <c r="J6935" i="4" s="1"/>
  <c r="H6936" i="4"/>
  <c r="I6936" i="4" s="1"/>
  <c r="J6936" i="4" s="1"/>
  <c r="H6937" i="4"/>
  <c r="H6938" i="4"/>
  <c r="I6938" i="4" s="1"/>
  <c r="H6939" i="4"/>
  <c r="I6939" i="4" s="1"/>
  <c r="J6939" i="4" s="1"/>
  <c r="H6940" i="4"/>
  <c r="I6940" i="4" s="1"/>
  <c r="H6941" i="4"/>
  <c r="H6942" i="4"/>
  <c r="I6942" i="4" s="1"/>
  <c r="H6943" i="4"/>
  <c r="I6943" i="4" s="1"/>
  <c r="H6944" i="4"/>
  <c r="I6944" i="4" s="1"/>
  <c r="J6944" i="4" s="1"/>
  <c r="H6945" i="4"/>
  <c r="I6945" i="4" s="1"/>
  <c r="H6946" i="4"/>
  <c r="I6946" i="4" s="1"/>
  <c r="H6947" i="4"/>
  <c r="I6947" i="4" s="1"/>
  <c r="J6947" i="4" s="1"/>
  <c r="H6948" i="4"/>
  <c r="I6948" i="4" s="1"/>
  <c r="H6949" i="4"/>
  <c r="H6950" i="4"/>
  <c r="I6950" i="4" s="1"/>
  <c r="J6950" i="4" s="1"/>
  <c r="H6951" i="4"/>
  <c r="I6951" i="4" s="1"/>
  <c r="H6952" i="4"/>
  <c r="I6952" i="4" s="1"/>
  <c r="J6952" i="4" s="1"/>
  <c r="H6953" i="4"/>
  <c r="I6953" i="4"/>
  <c r="H6954" i="4"/>
  <c r="I6954" i="4" s="1"/>
  <c r="H6955" i="4"/>
  <c r="I6955" i="4" s="1"/>
  <c r="J6955" i="4" s="1"/>
  <c r="H6956" i="4"/>
  <c r="I6956" i="4" s="1"/>
  <c r="H6957" i="4"/>
  <c r="H6958" i="4"/>
  <c r="I6958" i="4" s="1"/>
  <c r="J6958" i="4" s="1"/>
  <c r="H6959" i="4"/>
  <c r="H6960" i="4"/>
  <c r="I6960" i="4" s="1"/>
  <c r="J6960" i="4" s="1"/>
  <c r="H6961" i="4"/>
  <c r="I6961" i="4" s="1"/>
  <c r="H6962" i="4"/>
  <c r="I6962" i="4" s="1"/>
  <c r="H6963" i="4"/>
  <c r="I6963" i="4" s="1"/>
  <c r="J6963" i="4" s="1"/>
  <c r="H6964" i="4"/>
  <c r="I6964" i="4" s="1"/>
  <c r="H6965" i="4"/>
  <c r="H6966" i="4"/>
  <c r="I6966" i="4" s="1"/>
  <c r="J6966" i="4" s="1"/>
  <c r="H6967" i="4"/>
  <c r="I6967" i="4"/>
  <c r="H6968" i="4"/>
  <c r="I6968" i="4" s="1"/>
  <c r="J6968" i="4" s="1"/>
  <c r="H6969" i="4"/>
  <c r="I6969" i="4" s="1"/>
  <c r="H6970" i="4"/>
  <c r="I6970" i="4" s="1"/>
  <c r="H6971" i="4"/>
  <c r="I6971" i="4" s="1"/>
  <c r="J6971" i="4" s="1"/>
  <c r="H6972" i="4"/>
  <c r="H6973" i="4"/>
  <c r="H6974" i="4"/>
  <c r="I6974" i="4" s="1"/>
  <c r="J6974" i="4" s="1"/>
  <c r="H6975" i="4"/>
  <c r="I6975" i="4" s="1"/>
  <c r="H6976" i="4"/>
  <c r="I6976" i="4" s="1"/>
  <c r="J6976" i="4" s="1"/>
  <c r="H6977" i="4"/>
  <c r="I6977" i="4" s="1"/>
  <c r="H6978" i="4"/>
  <c r="I6978" i="4" s="1"/>
  <c r="H6979" i="4"/>
  <c r="I6979" i="4" s="1"/>
  <c r="J6979" i="4" s="1"/>
  <c r="H6980" i="4"/>
  <c r="I6980" i="4" s="1"/>
  <c r="J6980" i="4" s="1"/>
  <c r="H6981" i="4"/>
  <c r="H6982" i="4"/>
  <c r="I6982" i="4" s="1"/>
  <c r="H6983" i="4"/>
  <c r="I6983" i="4" s="1"/>
  <c r="J6983" i="4" s="1"/>
  <c r="H6984" i="4"/>
  <c r="I6984" i="4" s="1"/>
  <c r="J6984" i="4" s="1"/>
  <c r="H6985" i="4"/>
  <c r="I6985" i="4" s="1"/>
  <c r="H6986" i="4"/>
  <c r="I6986" i="4" s="1"/>
  <c r="H6987" i="4"/>
  <c r="I6987" i="4" s="1"/>
  <c r="J6987" i="4" s="1"/>
  <c r="H6988" i="4"/>
  <c r="I6988" i="4" s="1"/>
  <c r="H6989" i="4"/>
  <c r="H6990" i="4"/>
  <c r="I6990" i="4"/>
  <c r="H6991" i="4"/>
  <c r="I6991" i="4" s="1"/>
  <c r="J6991" i="4" s="1"/>
  <c r="H6992" i="4"/>
  <c r="I6992" i="4" s="1"/>
  <c r="J6992" i="4" s="1"/>
  <c r="H6993" i="4"/>
  <c r="I6993" i="4" s="1"/>
  <c r="H6994" i="4"/>
  <c r="I6994" i="4" s="1"/>
  <c r="H6995" i="4"/>
  <c r="I6995" i="4" s="1"/>
  <c r="J6995" i="4" s="1"/>
  <c r="H6996" i="4"/>
  <c r="I6996" i="4" s="1"/>
  <c r="H6997" i="4"/>
  <c r="H6998" i="4"/>
  <c r="H6999" i="4"/>
  <c r="I6999" i="4" s="1"/>
  <c r="J6999" i="4" s="1"/>
  <c r="H7000" i="4"/>
  <c r="I7000" i="4" s="1"/>
  <c r="J7000" i="4" s="1"/>
  <c r="H7001" i="4"/>
  <c r="H7002" i="4"/>
  <c r="I7002" i="4" s="1"/>
  <c r="H7003" i="4"/>
  <c r="I7003" i="4" s="1"/>
  <c r="J7003" i="4" s="1"/>
  <c r="H7004" i="4"/>
  <c r="I7004" i="4" s="1"/>
  <c r="H7005" i="4"/>
  <c r="H7006" i="4"/>
  <c r="I7006" i="4" s="1"/>
  <c r="H7007" i="4"/>
  <c r="I7007" i="4" s="1"/>
  <c r="H7008" i="4"/>
  <c r="I7008" i="4" s="1"/>
  <c r="J7008" i="4" s="1"/>
  <c r="H7009" i="4"/>
  <c r="I7009" i="4" s="1"/>
  <c r="H7010" i="4"/>
  <c r="I7010" i="4" s="1"/>
  <c r="H7011" i="4"/>
  <c r="I7011" i="4" s="1"/>
  <c r="J7011" i="4" s="1"/>
  <c r="H7012" i="4"/>
  <c r="I7012" i="4" s="1"/>
  <c r="H7013" i="4"/>
  <c r="H7014" i="4"/>
  <c r="I7014" i="4" s="1"/>
  <c r="J7014" i="4" s="1"/>
  <c r="H7015" i="4"/>
  <c r="I7015" i="4" s="1"/>
  <c r="H7016" i="4"/>
  <c r="I7016" i="4" s="1"/>
  <c r="J7016" i="4" s="1"/>
  <c r="H7017" i="4"/>
  <c r="I7017" i="4" s="1"/>
  <c r="H7018" i="4"/>
  <c r="I7018" i="4" s="1"/>
  <c r="H7019" i="4"/>
  <c r="I7019" i="4" s="1"/>
  <c r="J7019" i="4" s="1"/>
  <c r="H7020" i="4"/>
  <c r="I7020" i="4" s="1"/>
  <c r="H7021" i="4"/>
  <c r="H7022" i="4"/>
  <c r="I7022" i="4" s="1"/>
  <c r="J7022" i="4" s="1"/>
  <c r="H7023" i="4"/>
  <c r="H7024" i="4"/>
  <c r="I7024" i="4" s="1"/>
  <c r="J7024" i="4" s="1"/>
  <c r="H7025" i="4"/>
  <c r="I7025" i="4" s="1"/>
  <c r="H7026" i="4"/>
  <c r="I7026" i="4" s="1"/>
  <c r="H7027" i="4"/>
  <c r="I7027" i="4" s="1"/>
  <c r="J7027" i="4" s="1"/>
  <c r="H7028" i="4"/>
  <c r="I7028" i="4" s="1"/>
  <c r="H7029" i="4"/>
  <c r="H7030" i="4"/>
  <c r="I7030" i="4" s="1"/>
  <c r="J7030" i="4" s="1"/>
  <c r="H7031" i="4"/>
  <c r="I7031" i="4" s="1"/>
  <c r="H7032" i="4"/>
  <c r="I7032" i="4" s="1"/>
  <c r="J7032" i="4" s="1"/>
  <c r="H7033" i="4"/>
  <c r="I7033" i="4" s="1"/>
  <c r="H7034" i="4"/>
  <c r="I7034" i="4" s="1"/>
  <c r="H7035" i="4"/>
  <c r="I7035" i="4" s="1"/>
  <c r="J7035" i="4" s="1"/>
  <c r="H7036" i="4"/>
  <c r="H7037" i="4"/>
  <c r="H7038" i="4"/>
  <c r="I7038" i="4" s="1"/>
  <c r="J7038" i="4" s="1"/>
  <c r="H7039" i="4"/>
  <c r="I7039" i="4" s="1"/>
  <c r="H7040" i="4"/>
  <c r="I7040" i="4" s="1"/>
  <c r="J7040" i="4" s="1"/>
  <c r="H7041" i="4"/>
  <c r="I7041" i="4" s="1"/>
  <c r="H7042" i="4"/>
  <c r="I7042" i="4" s="1"/>
  <c r="H7043" i="4"/>
  <c r="I7043" i="4" s="1"/>
  <c r="J7043" i="4" s="1"/>
  <c r="H7044" i="4"/>
  <c r="I7044" i="4" s="1"/>
  <c r="H7045" i="4"/>
  <c r="H7046" i="4"/>
  <c r="I7046" i="4" s="1"/>
  <c r="H7047" i="4"/>
  <c r="I7047" i="4" s="1"/>
  <c r="J7047" i="4" s="1"/>
  <c r="H7048" i="4"/>
  <c r="I7048" i="4" s="1"/>
  <c r="J7048" i="4" s="1"/>
  <c r="H7049" i="4"/>
  <c r="I7049" i="4" s="1"/>
  <c r="H7050" i="4"/>
  <c r="I7050" i="4" s="1"/>
  <c r="H7051" i="4"/>
  <c r="I7051" i="4" s="1"/>
  <c r="J7051" i="4" s="1"/>
  <c r="H7052" i="4"/>
  <c r="I7052" i="4" s="1"/>
  <c r="J7052" i="4" s="1"/>
  <c r="H7053" i="4"/>
  <c r="H7054" i="4"/>
  <c r="I7054" i="4" s="1"/>
  <c r="H7055" i="4"/>
  <c r="I7055" i="4" s="1"/>
  <c r="J7055" i="4" s="1"/>
  <c r="H7056" i="4"/>
  <c r="I7056" i="4" s="1"/>
  <c r="J7056" i="4" s="1"/>
  <c r="H7057" i="4"/>
  <c r="I7057" i="4" s="1"/>
  <c r="H7058" i="4"/>
  <c r="I7058" i="4" s="1"/>
  <c r="H7059" i="4"/>
  <c r="I7059" i="4" s="1"/>
  <c r="J7059" i="4" s="1"/>
  <c r="H7060" i="4"/>
  <c r="I7060" i="4" s="1"/>
  <c r="H7061" i="4"/>
  <c r="H7062" i="4"/>
  <c r="H7063" i="4"/>
  <c r="I7063" i="4" s="1"/>
  <c r="H7064" i="4"/>
  <c r="I7064" i="4" s="1"/>
  <c r="J7064" i="4" s="1"/>
  <c r="H7065" i="4"/>
  <c r="H7066" i="4"/>
  <c r="I7066" i="4" s="1"/>
  <c r="H7067" i="4"/>
  <c r="I7067" i="4" s="1"/>
  <c r="J7067" i="4" s="1"/>
  <c r="H7068" i="4"/>
  <c r="I7068" i="4" s="1"/>
  <c r="H7069" i="4"/>
  <c r="H7070" i="4"/>
  <c r="I7070" i="4" s="1"/>
  <c r="H7071" i="4"/>
  <c r="I7071" i="4" s="1"/>
  <c r="H7072" i="4"/>
  <c r="I7072" i="4" s="1"/>
  <c r="J7072" i="4" s="1"/>
  <c r="H7073" i="4"/>
  <c r="I7073" i="4" s="1"/>
  <c r="H7074" i="4"/>
  <c r="I7074" i="4" s="1"/>
  <c r="H7075" i="4"/>
  <c r="I7075" i="4" s="1"/>
  <c r="J7075" i="4" s="1"/>
  <c r="H7076" i="4"/>
  <c r="I7076" i="4" s="1"/>
  <c r="H7077" i="4"/>
  <c r="H7078" i="4"/>
  <c r="I7078" i="4" s="1"/>
  <c r="J7078" i="4" s="1"/>
  <c r="H7079" i="4"/>
  <c r="I7079" i="4" s="1"/>
  <c r="H7080" i="4"/>
  <c r="I7080" i="4" s="1"/>
  <c r="J7080" i="4" s="1"/>
  <c r="H7081" i="4"/>
  <c r="I7081" i="4" s="1"/>
  <c r="H7082" i="4"/>
  <c r="I7082" i="4" s="1"/>
  <c r="H7083" i="4"/>
  <c r="I7083" i="4" s="1"/>
  <c r="J7083" i="4" s="1"/>
  <c r="H7084" i="4"/>
  <c r="I7084" i="4" s="1"/>
  <c r="H7085" i="4"/>
  <c r="H7086" i="4"/>
  <c r="I7086" i="4" s="1"/>
  <c r="J7086" i="4" s="1"/>
  <c r="H7087" i="4"/>
  <c r="H7088" i="4"/>
  <c r="I7088" i="4" s="1"/>
  <c r="J7088" i="4" s="1"/>
  <c r="H7089" i="4"/>
  <c r="I7089" i="4" s="1"/>
  <c r="H7090" i="4"/>
  <c r="I7090" i="4" s="1"/>
  <c r="H7091" i="4"/>
  <c r="I7091" i="4" s="1"/>
  <c r="J7091" i="4" s="1"/>
  <c r="H7092" i="4"/>
  <c r="I7092" i="4" s="1"/>
  <c r="H7093" i="4"/>
  <c r="H7094" i="4"/>
  <c r="I7094" i="4" s="1"/>
  <c r="J7094" i="4" s="1"/>
  <c r="H7095" i="4"/>
  <c r="I7095" i="4" s="1"/>
  <c r="H7096" i="4"/>
  <c r="I7096" i="4" s="1"/>
  <c r="J7096" i="4" s="1"/>
  <c r="H7097" i="4"/>
  <c r="I7097" i="4" s="1"/>
  <c r="H7098" i="4"/>
  <c r="I7098" i="4" s="1"/>
  <c r="H7099" i="4"/>
  <c r="I7099" i="4" s="1"/>
  <c r="J7099" i="4" s="1"/>
  <c r="H7100" i="4"/>
  <c r="H7101" i="4"/>
  <c r="H7102" i="4"/>
  <c r="I7102" i="4" s="1"/>
  <c r="J7102" i="4" s="1"/>
  <c r="H7103" i="4"/>
  <c r="H7104" i="4"/>
  <c r="I7104" i="4" s="1"/>
  <c r="J7104" i="4" s="1"/>
  <c r="H7105" i="4"/>
  <c r="I7105" i="4" s="1"/>
  <c r="H7106" i="4"/>
  <c r="I7106" i="4" s="1"/>
  <c r="H7107" i="4"/>
  <c r="I7107" i="4" s="1"/>
  <c r="J7107" i="4" s="1"/>
  <c r="H7108" i="4"/>
  <c r="H7109" i="4"/>
  <c r="H7110" i="4"/>
  <c r="I7110" i="4" s="1"/>
  <c r="H7111" i="4"/>
  <c r="I7111" i="4" s="1"/>
  <c r="J7111" i="4" s="1"/>
  <c r="H7112" i="4"/>
  <c r="I7112" i="4" s="1"/>
  <c r="J7112" i="4" s="1"/>
  <c r="H7113" i="4"/>
  <c r="I7113" i="4" s="1"/>
  <c r="H7114" i="4"/>
  <c r="I7114" i="4" s="1"/>
  <c r="H7115" i="4"/>
  <c r="I7115" i="4" s="1"/>
  <c r="J7115" i="4" s="1"/>
  <c r="H7116" i="4"/>
  <c r="I7116" i="4" s="1"/>
  <c r="H7117" i="4"/>
  <c r="H7118" i="4"/>
  <c r="H7119" i="4"/>
  <c r="I7119" i="4" s="1"/>
  <c r="J7119" i="4" s="1"/>
  <c r="H7120" i="4"/>
  <c r="I7120" i="4" s="1"/>
  <c r="J7120" i="4" s="1"/>
  <c r="H7121" i="4"/>
  <c r="I7121" i="4" s="1"/>
  <c r="H7122" i="4"/>
  <c r="I7122" i="4" s="1"/>
  <c r="H7123" i="4"/>
  <c r="I7123" i="4" s="1"/>
  <c r="J7123" i="4" s="1"/>
  <c r="H7124" i="4"/>
  <c r="I7124" i="4" s="1"/>
  <c r="H7125" i="4"/>
  <c r="H7126" i="4"/>
  <c r="H7127" i="4"/>
  <c r="I7127" i="4" s="1"/>
  <c r="H7128" i="4"/>
  <c r="I7128" i="4" s="1"/>
  <c r="J7128" i="4" s="1"/>
  <c r="H7129" i="4"/>
  <c r="H7130" i="4"/>
  <c r="I7130" i="4" s="1"/>
  <c r="H7131" i="4"/>
  <c r="I7131" i="4" s="1"/>
  <c r="J7131" i="4" s="1"/>
  <c r="H7132" i="4"/>
  <c r="I7132" i="4" s="1"/>
  <c r="H7133" i="4"/>
  <c r="H7134" i="4"/>
  <c r="H7135" i="4"/>
  <c r="I7135" i="4" s="1"/>
  <c r="H7136" i="4"/>
  <c r="I7136" i="4" s="1"/>
  <c r="J7136" i="4" s="1"/>
  <c r="H7137" i="4"/>
  <c r="I7137" i="4" s="1"/>
  <c r="H7138" i="4"/>
  <c r="I7138" i="4" s="1"/>
  <c r="H7139" i="4"/>
  <c r="I7139" i="4" s="1"/>
  <c r="J7139" i="4" s="1"/>
  <c r="H7140" i="4"/>
  <c r="I7140" i="4" s="1"/>
  <c r="H7141" i="4"/>
  <c r="H7142" i="4"/>
  <c r="I7142" i="4"/>
  <c r="H7143" i="4"/>
  <c r="I7143" i="4" s="1"/>
  <c r="J7143" i="4" s="1"/>
  <c r="H7144" i="4"/>
  <c r="I7144" i="4" s="1"/>
  <c r="J7144" i="4" s="1"/>
  <c r="H7145" i="4"/>
  <c r="I7145" i="4" s="1"/>
  <c r="H7146" i="4"/>
  <c r="I7146" i="4" s="1"/>
  <c r="H7147" i="4"/>
  <c r="I7147" i="4" s="1"/>
  <c r="J7147" i="4" s="1"/>
  <c r="H7148" i="4"/>
  <c r="I7148" i="4" s="1"/>
  <c r="H7149" i="4"/>
  <c r="H7150" i="4"/>
  <c r="I7150" i="4" s="1"/>
  <c r="J7150" i="4" s="1"/>
  <c r="H7151" i="4"/>
  <c r="H7152" i="4"/>
  <c r="I7152" i="4" s="1"/>
  <c r="J7152" i="4" s="1"/>
  <c r="H7153" i="4"/>
  <c r="I7153" i="4" s="1"/>
  <c r="H7154" i="4"/>
  <c r="I7154" i="4" s="1"/>
  <c r="H7155" i="4"/>
  <c r="I7155" i="4" s="1"/>
  <c r="J7155" i="4" s="1"/>
  <c r="H7156" i="4"/>
  <c r="I7156" i="4" s="1"/>
  <c r="H7157" i="4"/>
  <c r="H7158" i="4"/>
  <c r="I7158" i="4" s="1"/>
  <c r="J7158" i="4" s="1"/>
  <c r="H7159" i="4"/>
  <c r="I7159" i="4" s="1"/>
  <c r="H7160" i="4"/>
  <c r="I7160" i="4" s="1"/>
  <c r="J7160" i="4" s="1"/>
  <c r="H7161" i="4"/>
  <c r="I7161" i="4" s="1"/>
  <c r="H7162" i="4"/>
  <c r="I7162" i="4" s="1"/>
  <c r="H7163" i="4"/>
  <c r="I7163" i="4" s="1"/>
  <c r="J7163" i="4" s="1"/>
  <c r="H7164" i="4"/>
  <c r="H7165" i="4"/>
  <c r="H7166" i="4"/>
  <c r="I7166" i="4" s="1"/>
  <c r="H7167" i="4"/>
  <c r="I7167" i="4" s="1"/>
  <c r="H7168" i="4"/>
  <c r="I7168" i="4" s="1"/>
  <c r="J7168" i="4" s="1"/>
  <c r="H7169" i="4"/>
  <c r="I7169" i="4" s="1"/>
  <c r="H7170" i="4"/>
  <c r="I7170" i="4" s="1"/>
  <c r="H7171" i="4"/>
  <c r="I7171" i="4" s="1"/>
  <c r="J7171" i="4" s="1"/>
  <c r="H7172" i="4"/>
  <c r="I7172" i="4" s="1"/>
  <c r="H7173" i="4"/>
  <c r="H7174" i="4"/>
  <c r="I7174" i="4" s="1"/>
  <c r="H7175" i="4"/>
  <c r="I7175" i="4" s="1"/>
  <c r="J7175" i="4" s="1"/>
  <c r="H7176" i="4"/>
  <c r="I7176" i="4" s="1"/>
  <c r="J7176" i="4" s="1"/>
  <c r="H7177" i="4"/>
  <c r="I7177" i="4" s="1"/>
  <c r="H7178" i="4"/>
  <c r="I7178" i="4" s="1"/>
  <c r="H7179" i="4"/>
  <c r="I7179" i="4" s="1"/>
  <c r="J7179" i="4" s="1"/>
  <c r="H7180" i="4"/>
  <c r="I7180" i="4" s="1"/>
  <c r="H7181" i="4"/>
  <c r="H7182" i="4"/>
  <c r="I7182" i="4" s="1"/>
  <c r="J7182" i="4" s="1"/>
  <c r="H7183" i="4"/>
  <c r="I7183" i="4" s="1"/>
  <c r="J7183" i="4" s="1"/>
  <c r="H7184" i="4"/>
  <c r="I7184" i="4" s="1"/>
  <c r="J7184" i="4" s="1"/>
  <c r="H7185" i="4"/>
  <c r="I7185" i="4" s="1"/>
  <c r="H7186" i="4"/>
  <c r="I7186" i="4" s="1"/>
  <c r="H7187" i="4"/>
  <c r="I7187" i="4" s="1"/>
  <c r="J7187" i="4" s="1"/>
  <c r="H7188" i="4"/>
  <c r="I7188" i="4" s="1"/>
  <c r="H7189" i="4"/>
  <c r="H7190" i="4"/>
  <c r="H7191" i="4"/>
  <c r="I7191" i="4" s="1"/>
  <c r="H7192" i="4"/>
  <c r="I7192" i="4" s="1"/>
  <c r="J7192" i="4" s="1"/>
  <c r="H7193" i="4"/>
  <c r="I7193" i="4" s="1"/>
  <c r="H7194" i="4"/>
  <c r="I7194" i="4" s="1"/>
  <c r="H7195" i="4"/>
  <c r="I7195" i="4" s="1"/>
  <c r="J7195" i="4" s="1"/>
  <c r="H7196" i="4"/>
  <c r="I7196" i="4" s="1"/>
  <c r="H7197" i="4"/>
  <c r="H7198" i="4"/>
  <c r="I7198" i="4"/>
  <c r="J7198" i="4" s="1"/>
  <c r="H7199" i="4"/>
  <c r="I7199" i="4" s="1"/>
  <c r="J7199" i="4" s="1"/>
  <c r="H7200" i="4"/>
  <c r="I7200" i="4" s="1"/>
  <c r="J7200" i="4" s="1"/>
  <c r="H7201" i="4"/>
  <c r="I7201" i="4" s="1"/>
  <c r="H7202" i="4"/>
  <c r="I7202" i="4" s="1"/>
  <c r="H7203" i="4"/>
  <c r="I7203" i="4" s="1"/>
  <c r="J7203" i="4" s="1"/>
  <c r="H7204" i="4"/>
  <c r="I7204" i="4" s="1"/>
  <c r="J7204" i="4" s="1"/>
  <c r="H7205" i="4"/>
  <c r="H7206" i="4"/>
  <c r="I7206" i="4" s="1"/>
  <c r="J7206" i="4" s="1"/>
  <c r="H7207" i="4"/>
  <c r="I7207" i="4"/>
  <c r="J7207" i="4" s="1"/>
  <c r="H7208" i="4"/>
  <c r="I7208" i="4" s="1"/>
  <c r="J7208" i="4" s="1"/>
  <c r="H7209" i="4"/>
  <c r="I7209" i="4" s="1"/>
  <c r="H7210" i="4"/>
  <c r="I7210" i="4"/>
  <c r="H7211" i="4"/>
  <c r="I7211" i="4" s="1"/>
  <c r="J7211" i="4" s="1"/>
  <c r="H7212" i="4"/>
  <c r="I7212" i="4" s="1"/>
  <c r="J7212" i="4" s="1"/>
  <c r="H7213" i="4"/>
  <c r="H7214" i="4"/>
  <c r="I7214" i="4" s="1"/>
  <c r="J7214" i="4" s="1"/>
  <c r="H7215" i="4"/>
  <c r="H7216" i="4"/>
  <c r="I7216" i="4" s="1"/>
  <c r="J7216" i="4" s="1"/>
  <c r="H7217" i="4"/>
  <c r="I7217" i="4" s="1"/>
  <c r="H7218" i="4"/>
  <c r="I7218" i="4" s="1"/>
  <c r="H7219" i="4"/>
  <c r="I7219" i="4" s="1"/>
  <c r="J7219" i="4" s="1"/>
  <c r="H7220" i="4"/>
  <c r="I7220" i="4" s="1"/>
  <c r="H7221" i="4"/>
  <c r="H7222" i="4"/>
  <c r="I7222" i="4" s="1"/>
  <c r="J7222" i="4" s="1"/>
  <c r="H7223" i="4"/>
  <c r="I7223" i="4" s="1"/>
  <c r="H7224" i="4"/>
  <c r="I7224" i="4" s="1"/>
  <c r="J7224" i="4" s="1"/>
  <c r="H7225" i="4"/>
  <c r="I7225" i="4" s="1"/>
  <c r="H7226" i="4"/>
  <c r="I7226" i="4" s="1"/>
  <c r="H7227" i="4"/>
  <c r="I7227" i="4" s="1"/>
  <c r="J7227" i="4" s="1"/>
  <c r="H7228" i="4"/>
  <c r="I7228" i="4" s="1"/>
  <c r="H7229" i="4"/>
  <c r="H7230" i="4"/>
  <c r="I7230" i="4" s="1"/>
  <c r="J7230" i="4" s="1"/>
  <c r="H7231" i="4"/>
  <c r="I7231" i="4" s="1"/>
  <c r="J7231" i="4" s="1"/>
  <c r="H7232" i="4"/>
  <c r="I7232" i="4" s="1"/>
  <c r="J7232" i="4" s="1"/>
  <c r="H7233" i="4"/>
  <c r="I7233" i="4" s="1"/>
  <c r="H7234" i="4"/>
  <c r="I7234" i="4" s="1"/>
  <c r="H7235" i="4"/>
  <c r="I7235" i="4" s="1"/>
  <c r="J7235" i="4" s="1"/>
  <c r="H7236" i="4"/>
  <c r="I7236" i="4" s="1"/>
  <c r="J7236" i="4" s="1"/>
  <c r="H7237" i="4"/>
  <c r="H7238" i="4"/>
  <c r="I7238" i="4" s="1"/>
  <c r="J7238" i="4" s="1"/>
  <c r="H7239" i="4"/>
  <c r="I7239" i="4" s="1"/>
  <c r="J7239" i="4" s="1"/>
  <c r="H7240" i="4"/>
  <c r="I7240" i="4" s="1"/>
  <c r="J7240" i="4" s="1"/>
  <c r="H7241" i="4"/>
  <c r="I7241" i="4" s="1"/>
  <c r="H7242" i="4"/>
  <c r="I7242" i="4"/>
  <c r="H7243" i="4"/>
  <c r="I7243" i="4" s="1"/>
  <c r="J7243" i="4" s="1"/>
  <c r="H7244" i="4"/>
  <c r="I7244" i="4" s="1"/>
  <c r="J7244" i="4" s="1"/>
  <c r="H7245" i="4"/>
  <c r="H7246" i="4"/>
  <c r="I7246" i="4" s="1"/>
  <c r="J7246" i="4" s="1"/>
  <c r="H7247" i="4"/>
  <c r="I7247" i="4" s="1"/>
  <c r="J7247" i="4" s="1"/>
  <c r="H7248" i="4"/>
  <c r="I7248" i="4" s="1"/>
  <c r="J7248" i="4" s="1"/>
  <c r="H7249" i="4"/>
  <c r="I7249" i="4" s="1"/>
  <c r="H7250" i="4"/>
  <c r="I7250" i="4" s="1"/>
  <c r="H7251" i="4"/>
  <c r="I7251" i="4" s="1"/>
  <c r="J7251" i="4" s="1"/>
  <c r="H7252" i="4"/>
  <c r="I7252" i="4" s="1"/>
  <c r="J7252" i="4" s="1"/>
  <c r="H7253" i="4"/>
  <c r="H7254" i="4"/>
  <c r="I7254" i="4"/>
  <c r="J7254" i="4" s="1"/>
  <c r="H7255" i="4"/>
  <c r="I7255" i="4" s="1"/>
  <c r="J7255" i="4" s="1"/>
  <c r="H7256" i="4"/>
  <c r="I7256" i="4" s="1"/>
  <c r="J7256" i="4" s="1"/>
  <c r="H7257" i="4"/>
  <c r="I7257" i="4" s="1"/>
  <c r="H7258" i="4"/>
  <c r="I7258" i="4" s="1"/>
  <c r="H7259" i="4"/>
  <c r="I7259" i="4" s="1"/>
  <c r="J7259" i="4" s="1"/>
  <c r="H7260" i="4"/>
  <c r="I7260" i="4" s="1"/>
  <c r="H7261" i="4"/>
  <c r="H7262" i="4"/>
  <c r="I7262" i="4" s="1"/>
  <c r="J7262" i="4" s="1"/>
  <c r="H7263" i="4"/>
  <c r="I7263" i="4"/>
  <c r="J7263" i="4" s="1"/>
  <c r="H7264" i="4"/>
  <c r="I7264" i="4" s="1"/>
  <c r="J7264" i="4" s="1"/>
  <c r="H7265" i="4"/>
  <c r="I7265" i="4" s="1"/>
  <c r="H7266" i="4"/>
  <c r="I7266" i="4" s="1"/>
  <c r="H7267" i="4"/>
  <c r="I7267" i="4" s="1"/>
  <c r="J7267" i="4" s="1"/>
  <c r="H7268" i="4"/>
  <c r="I7268" i="4" s="1"/>
  <c r="J7268" i="4" s="1"/>
  <c r="H7269" i="4"/>
  <c r="H7270" i="4"/>
  <c r="I7270" i="4" s="1"/>
  <c r="J7270" i="4" s="1"/>
  <c r="H7271" i="4"/>
  <c r="I7271" i="4" s="1"/>
  <c r="J7271" i="4" s="1"/>
  <c r="H7272" i="4"/>
  <c r="I7272" i="4" s="1"/>
  <c r="J7272" i="4" s="1"/>
  <c r="H7273" i="4"/>
  <c r="I7273" i="4" s="1"/>
  <c r="H7274" i="4"/>
  <c r="I7274" i="4" s="1"/>
  <c r="H7275" i="4"/>
  <c r="I7275" i="4" s="1"/>
  <c r="J7275" i="4" s="1"/>
  <c r="H7276" i="4"/>
  <c r="I7276" i="4" s="1"/>
  <c r="J7276" i="4" s="1"/>
  <c r="H7277" i="4"/>
  <c r="H7278" i="4"/>
  <c r="I7278" i="4" s="1"/>
  <c r="J7278" i="4" s="1"/>
  <c r="H7279" i="4"/>
  <c r="I7279" i="4" s="1"/>
  <c r="H7280" i="4"/>
  <c r="I7280" i="4" s="1"/>
  <c r="J7280" i="4" s="1"/>
  <c r="H7281" i="4"/>
  <c r="I7281" i="4" s="1"/>
  <c r="H7282" i="4"/>
  <c r="I7282" i="4" s="1"/>
  <c r="H7283" i="4"/>
  <c r="I7283" i="4" s="1"/>
  <c r="J7283" i="4" s="1"/>
  <c r="H7284" i="4"/>
  <c r="I7284" i="4" s="1"/>
  <c r="H7285" i="4"/>
  <c r="H7286" i="4"/>
  <c r="I7286" i="4" s="1"/>
  <c r="J7286" i="4" s="1"/>
  <c r="H7287" i="4"/>
  <c r="I7287" i="4" s="1"/>
  <c r="J7287" i="4" s="1"/>
  <c r="H7288" i="4"/>
  <c r="I7288" i="4" s="1"/>
  <c r="J7288" i="4" s="1"/>
  <c r="H7289" i="4"/>
  <c r="I7289" i="4" s="1"/>
  <c r="H7290" i="4"/>
  <c r="I7290" i="4" s="1"/>
  <c r="H7291" i="4"/>
  <c r="I7291" i="4" s="1"/>
  <c r="H7292" i="4"/>
  <c r="I7292" i="4" s="1"/>
  <c r="H7293" i="4"/>
  <c r="H7294" i="4"/>
  <c r="I7294" i="4" s="1"/>
  <c r="J7294" i="4" s="1"/>
  <c r="H7295" i="4"/>
  <c r="I7295" i="4" s="1"/>
  <c r="J7295" i="4" s="1"/>
  <c r="H7296" i="4"/>
  <c r="I7296" i="4" s="1"/>
  <c r="J7296" i="4" s="1"/>
  <c r="H7297" i="4"/>
  <c r="I7297" i="4" s="1"/>
  <c r="H7298" i="4"/>
  <c r="I7298" i="4" s="1"/>
  <c r="H7299" i="4"/>
  <c r="I7299" i="4" s="1"/>
  <c r="H7300" i="4"/>
  <c r="I7300" i="4" s="1"/>
  <c r="J7300" i="4" s="1"/>
  <c r="H7301" i="4"/>
  <c r="H7302" i="4"/>
  <c r="I7302" i="4" s="1"/>
  <c r="J7302" i="4" s="1"/>
  <c r="H7303" i="4"/>
  <c r="I7303" i="4" s="1"/>
  <c r="J7303" i="4" s="1"/>
  <c r="H7304" i="4"/>
  <c r="I7304" i="4"/>
  <c r="J7304" i="4" s="1"/>
  <c r="H7305" i="4"/>
  <c r="I7305" i="4" s="1"/>
  <c r="H7306" i="4"/>
  <c r="I7306" i="4" s="1"/>
  <c r="H7307" i="4"/>
  <c r="I7307" i="4" s="1"/>
  <c r="H7308" i="4"/>
  <c r="I7308" i="4" s="1"/>
  <c r="J7308" i="4" s="1"/>
  <c r="H7309" i="4"/>
  <c r="H7310" i="4"/>
  <c r="I7310" i="4" s="1"/>
  <c r="J7310" i="4" s="1"/>
  <c r="H7311" i="4"/>
  <c r="H7312" i="4"/>
  <c r="I7312" i="4" s="1"/>
  <c r="J7312" i="4" s="1"/>
  <c r="H7313" i="4"/>
  <c r="I7313" i="4" s="1"/>
  <c r="H7314" i="4"/>
  <c r="I7314" i="4" s="1"/>
  <c r="H7315" i="4"/>
  <c r="I7315" i="4" s="1"/>
  <c r="H7316" i="4"/>
  <c r="I7316" i="4" s="1"/>
  <c r="H7317" i="4"/>
  <c r="H7318" i="4"/>
  <c r="I7318" i="4" s="1"/>
  <c r="J7318" i="4" s="1"/>
  <c r="H7319" i="4"/>
  <c r="I7319" i="4"/>
  <c r="H7320" i="4"/>
  <c r="I7320" i="4" s="1"/>
  <c r="J7320" i="4" s="1"/>
  <c r="H7321" i="4"/>
  <c r="I7321" i="4" s="1"/>
  <c r="H7322" i="4"/>
  <c r="I7322" i="4" s="1"/>
  <c r="H7323" i="4"/>
  <c r="I7323" i="4" s="1"/>
  <c r="H7324" i="4"/>
  <c r="H7325" i="4"/>
  <c r="H7326" i="4"/>
  <c r="I7326" i="4"/>
  <c r="J7326" i="4" s="1"/>
  <c r="H7327" i="4"/>
  <c r="I7327" i="4" s="1"/>
  <c r="J7327" i="4" s="1"/>
  <c r="H7328" i="4"/>
  <c r="I7328" i="4" s="1"/>
  <c r="J7328" i="4" s="1"/>
  <c r="H7329" i="4"/>
  <c r="I7329" i="4" s="1"/>
  <c r="H7330" i="4"/>
  <c r="I7330" i="4" s="1"/>
  <c r="H7331" i="4"/>
  <c r="I7331" i="4" s="1"/>
  <c r="H7332" i="4"/>
  <c r="I7332" i="4" s="1"/>
  <c r="J7332" i="4" s="1"/>
  <c r="H7333" i="4"/>
  <c r="H7334" i="4"/>
  <c r="I7334" i="4" s="1"/>
  <c r="J7334" i="4" s="1"/>
  <c r="H7335" i="4"/>
  <c r="I7335" i="4" s="1"/>
  <c r="J7335" i="4" s="1"/>
  <c r="H7336" i="4"/>
  <c r="I7336" i="4" s="1"/>
  <c r="J7336" i="4" s="1"/>
  <c r="H7337" i="4"/>
  <c r="I7337" i="4" s="1"/>
  <c r="H7338" i="4"/>
  <c r="I7338" i="4" s="1"/>
  <c r="H7339" i="4"/>
  <c r="I7339" i="4" s="1"/>
  <c r="H7340" i="4"/>
  <c r="I7340" i="4" s="1"/>
  <c r="J7340" i="4" s="1"/>
  <c r="H7341" i="4"/>
  <c r="H7342" i="4"/>
  <c r="I7342" i="4" s="1"/>
  <c r="J7342" i="4" s="1"/>
  <c r="H7343" i="4"/>
  <c r="I7343" i="4" s="1"/>
  <c r="H7344" i="4"/>
  <c r="I7344" i="4" s="1"/>
  <c r="J7344" i="4" s="1"/>
  <c r="H7345" i="4"/>
  <c r="I7345" i="4" s="1"/>
  <c r="H7346" i="4"/>
  <c r="I7346" i="4" s="1"/>
  <c r="H7347" i="4"/>
  <c r="I7347" i="4" s="1"/>
  <c r="H7348" i="4"/>
  <c r="I7348" i="4" s="1"/>
  <c r="H7349" i="4"/>
  <c r="H7350" i="4"/>
  <c r="I7350" i="4" s="1"/>
  <c r="J7350" i="4" s="1"/>
  <c r="H7351" i="4"/>
  <c r="I7351" i="4" s="1"/>
  <c r="J7351" i="4" s="1"/>
  <c r="H7352" i="4"/>
  <c r="I7352" i="4" s="1"/>
  <c r="J7352" i="4" s="1"/>
  <c r="H7353" i="4"/>
  <c r="I7353" i="4" s="1"/>
  <c r="H7354" i="4"/>
  <c r="I7354" i="4" s="1"/>
  <c r="H7355" i="4"/>
  <c r="I7355" i="4" s="1"/>
  <c r="H7356" i="4"/>
  <c r="I7356" i="4" s="1"/>
  <c r="H7357" i="4"/>
  <c r="H7358" i="4"/>
  <c r="I7358" i="4" s="1"/>
  <c r="J7358" i="4" s="1"/>
  <c r="H7359" i="4"/>
  <c r="I7359" i="4" s="1"/>
  <c r="J7359" i="4" s="1"/>
  <c r="H7360" i="4"/>
  <c r="I7360" i="4" s="1"/>
  <c r="J7360" i="4" s="1"/>
  <c r="H7361" i="4"/>
  <c r="I7361" i="4" s="1"/>
  <c r="H7362" i="4"/>
  <c r="I7362" i="4" s="1"/>
  <c r="H7363" i="4"/>
  <c r="I7363" i="4" s="1"/>
  <c r="H7364" i="4"/>
  <c r="I7364" i="4" s="1"/>
  <c r="J7364" i="4" s="1"/>
  <c r="H7365" i="4"/>
  <c r="H7366" i="4"/>
  <c r="I7366" i="4" s="1"/>
  <c r="J7366" i="4" s="1"/>
  <c r="H7367" i="4"/>
  <c r="I7367" i="4" s="1"/>
  <c r="J7367" i="4" s="1"/>
  <c r="H7368" i="4"/>
  <c r="I7368" i="4" s="1"/>
  <c r="J7368" i="4" s="1"/>
  <c r="H7369" i="4"/>
  <c r="I7369" i="4" s="1"/>
  <c r="H7370" i="4"/>
  <c r="I7370" i="4" s="1"/>
  <c r="H7371" i="4"/>
  <c r="I7371" i="4" s="1"/>
  <c r="H7372" i="4"/>
  <c r="I7372" i="4" s="1"/>
  <c r="J7372" i="4" s="1"/>
  <c r="H7373" i="4"/>
  <c r="H7374" i="4"/>
  <c r="I7374" i="4" s="1"/>
  <c r="J7374" i="4" s="1"/>
  <c r="H7375" i="4"/>
  <c r="I7375" i="4" s="1"/>
  <c r="H7376" i="4"/>
  <c r="I7376" i="4" s="1"/>
  <c r="J7376" i="4" s="1"/>
  <c r="H7377" i="4"/>
  <c r="I7377" i="4" s="1"/>
  <c r="H7378" i="4"/>
  <c r="I7378" i="4" s="1"/>
  <c r="H7379" i="4"/>
  <c r="I7379" i="4" s="1"/>
  <c r="H7380" i="4"/>
  <c r="H7381" i="4"/>
  <c r="H7382" i="4"/>
  <c r="I7382" i="4" s="1"/>
  <c r="J7382" i="4" s="1"/>
  <c r="H7383" i="4"/>
  <c r="I7383" i="4" s="1"/>
  <c r="J7383" i="4" s="1"/>
  <c r="H7384" i="4"/>
  <c r="I7384" i="4" s="1"/>
  <c r="J7384" i="4" s="1"/>
  <c r="H7385" i="4"/>
  <c r="I7385" i="4" s="1"/>
  <c r="H7386" i="4"/>
  <c r="I7386" i="4" s="1"/>
  <c r="H7387" i="4"/>
  <c r="I7387" i="4" s="1"/>
  <c r="H7388" i="4"/>
  <c r="I7388" i="4" s="1"/>
  <c r="H7389" i="4"/>
  <c r="H7390" i="4"/>
  <c r="I7390" i="4" s="1"/>
  <c r="J7390" i="4" s="1"/>
  <c r="H7391" i="4"/>
  <c r="I7391" i="4" s="1"/>
  <c r="J7391" i="4" s="1"/>
  <c r="H7392" i="4"/>
  <c r="I7392" i="4" s="1"/>
  <c r="J7392" i="4" s="1"/>
  <c r="H7393" i="4"/>
  <c r="I7393" i="4" s="1"/>
  <c r="H7394" i="4"/>
  <c r="I7394" i="4" s="1"/>
  <c r="H7395" i="4"/>
  <c r="I7395" i="4" s="1"/>
  <c r="H7396" i="4"/>
  <c r="I7396" i="4" s="1"/>
  <c r="J7396" i="4" s="1"/>
  <c r="H7397" i="4"/>
  <c r="H7398" i="4"/>
  <c r="I7398" i="4" s="1"/>
  <c r="J7398" i="4" s="1"/>
  <c r="H7399" i="4"/>
  <c r="I7399" i="4" s="1"/>
  <c r="J7399" i="4" s="1"/>
  <c r="H7400" i="4"/>
  <c r="I7400" i="4" s="1"/>
  <c r="J7400" i="4" s="1"/>
  <c r="H7401" i="4"/>
  <c r="I7401" i="4" s="1"/>
  <c r="H7402" i="4"/>
  <c r="I7402" i="4"/>
  <c r="H7403" i="4"/>
  <c r="I7403" i="4" s="1"/>
  <c r="H7404" i="4"/>
  <c r="I7404" i="4" s="1"/>
  <c r="J7404" i="4" s="1"/>
  <c r="H7405" i="4"/>
  <c r="H7406" i="4"/>
  <c r="I7406" i="4" s="1"/>
  <c r="J7406" i="4" s="1"/>
  <c r="H7407" i="4"/>
  <c r="I7407" i="4" s="1"/>
  <c r="H7408" i="4"/>
  <c r="I7408" i="4" s="1"/>
  <c r="J7408" i="4" s="1"/>
  <c r="H7409" i="4"/>
  <c r="I7409" i="4" s="1"/>
  <c r="H7410" i="4"/>
  <c r="I7410" i="4" s="1"/>
  <c r="H7411" i="4"/>
  <c r="I7411" i="4" s="1"/>
  <c r="H7412" i="4"/>
  <c r="I7412" i="4" s="1"/>
  <c r="H7413" i="4"/>
  <c r="H7414" i="4"/>
  <c r="I7414" i="4" s="1"/>
  <c r="J7414" i="4" s="1"/>
  <c r="H7415" i="4"/>
  <c r="H7416" i="4"/>
  <c r="I7416" i="4" s="1"/>
  <c r="J7416" i="4" s="1"/>
  <c r="H7417" i="4"/>
  <c r="I7417" i="4" s="1"/>
  <c r="H7418" i="4"/>
  <c r="I7418" i="4" s="1"/>
  <c r="H7419" i="4"/>
  <c r="I7419" i="4" s="1"/>
  <c r="H7420" i="4"/>
  <c r="I7420" i="4" s="1"/>
  <c r="H7421" i="4"/>
  <c r="H7422" i="4"/>
  <c r="I7422" i="4" s="1"/>
  <c r="J7422" i="4" s="1"/>
  <c r="H7423" i="4"/>
  <c r="I7423" i="4" s="1"/>
  <c r="J7423" i="4" s="1"/>
  <c r="H7424" i="4"/>
  <c r="I7424" i="4" s="1"/>
  <c r="J7424" i="4" s="1"/>
  <c r="H7425" i="4"/>
  <c r="I7425" i="4" s="1"/>
  <c r="H7426" i="4"/>
  <c r="I7426" i="4" s="1"/>
  <c r="H7427" i="4"/>
  <c r="I7427" i="4" s="1"/>
  <c r="H7428" i="4"/>
  <c r="I7428" i="4" s="1"/>
  <c r="J7428" i="4" s="1"/>
  <c r="H7429" i="4"/>
  <c r="H7430" i="4"/>
  <c r="I7430" i="4" s="1"/>
  <c r="J7430" i="4" s="1"/>
  <c r="H7431" i="4"/>
  <c r="I7431" i="4" s="1"/>
  <c r="J7431" i="4" s="1"/>
  <c r="H7432" i="4"/>
  <c r="I7432" i="4" s="1"/>
  <c r="J7432" i="4" s="1"/>
  <c r="H7433" i="4"/>
  <c r="I7433" i="4" s="1"/>
  <c r="H7434" i="4"/>
  <c r="I7434" i="4" s="1"/>
  <c r="H7435" i="4"/>
  <c r="I7435" i="4" s="1"/>
  <c r="H7436" i="4"/>
  <c r="I7436" i="4" s="1"/>
  <c r="J7436" i="4" s="1"/>
  <c r="H7437" i="4"/>
  <c r="H7438" i="4"/>
  <c r="I7438" i="4" s="1"/>
  <c r="J7438" i="4" s="1"/>
  <c r="H7439" i="4"/>
  <c r="I7439" i="4" s="1"/>
  <c r="J7439" i="4" s="1"/>
  <c r="H7440" i="4"/>
  <c r="I7440" i="4" s="1"/>
  <c r="J7440" i="4" s="1"/>
  <c r="H7441" i="4"/>
  <c r="I7441" i="4" s="1"/>
  <c r="H7442" i="4"/>
  <c r="I7442" i="4" s="1"/>
  <c r="H7443" i="4"/>
  <c r="I7443" i="4" s="1"/>
  <c r="H7444" i="4"/>
  <c r="I7444" i="4" s="1"/>
  <c r="H7445" i="4"/>
  <c r="H7446" i="4"/>
  <c r="I7446" i="4" s="1"/>
  <c r="H7447" i="4"/>
  <c r="I7447" i="4" s="1"/>
  <c r="H7448" i="4"/>
  <c r="I7448" i="4" s="1"/>
  <c r="J7448" i="4" s="1"/>
  <c r="H7449" i="4"/>
  <c r="I7449" i="4" s="1"/>
  <c r="H7450" i="4"/>
  <c r="I7450" i="4" s="1"/>
  <c r="H7451" i="4"/>
  <c r="I7451" i="4" s="1"/>
  <c r="H7452" i="4"/>
  <c r="I7452" i="4" s="1"/>
  <c r="H7453" i="4"/>
  <c r="H7454" i="4"/>
  <c r="I7454" i="4" s="1"/>
  <c r="H7455" i="4"/>
  <c r="I7455" i="4" s="1"/>
  <c r="J7455" i="4" s="1"/>
  <c r="H7456" i="4"/>
  <c r="I7456" i="4" s="1"/>
  <c r="J7456" i="4" s="1"/>
  <c r="H7457" i="4"/>
  <c r="I7457" i="4" s="1"/>
  <c r="H7458" i="4"/>
  <c r="I7458" i="4" s="1"/>
  <c r="H7459" i="4"/>
  <c r="I7459" i="4" s="1"/>
  <c r="H7460" i="4"/>
  <c r="I7460" i="4" s="1"/>
  <c r="J7460" i="4" s="1"/>
  <c r="H7461" i="4"/>
  <c r="I7461" i="4" s="1"/>
  <c r="H7462" i="4"/>
  <c r="I7462" i="4" s="1"/>
  <c r="H7463" i="4"/>
  <c r="I7463" i="4" s="1"/>
  <c r="J7463" i="4" s="1"/>
  <c r="H7464" i="4"/>
  <c r="I7464" i="4" s="1"/>
  <c r="J7464" i="4" s="1"/>
  <c r="H7465" i="4"/>
  <c r="I7465" i="4" s="1"/>
  <c r="H7466" i="4"/>
  <c r="I7466" i="4" s="1"/>
  <c r="H7467" i="4"/>
  <c r="H7468" i="4"/>
  <c r="I7468" i="4" s="1"/>
  <c r="J7468" i="4" s="1"/>
  <c r="H7469" i="4"/>
  <c r="I7469" i="4" s="1"/>
  <c r="H7470" i="4"/>
  <c r="I7470" i="4" s="1"/>
  <c r="H7471" i="4"/>
  <c r="I7471" i="4" s="1"/>
  <c r="H7472" i="4"/>
  <c r="I7472" i="4" s="1"/>
  <c r="J7472" i="4" s="1"/>
  <c r="H7473" i="4"/>
  <c r="H7474" i="4"/>
  <c r="I7474" i="4" s="1"/>
  <c r="H7475" i="4"/>
  <c r="H7476" i="4"/>
  <c r="I7476" i="4" s="1"/>
  <c r="H7477" i="4"/>
  <c r="I7477" i="4" s="1"/>
  <c r="H7478" i="4"/>
  <c r="I7478" i="4" s="1"/>
  <c r="H7479" i="4"/>
  <c r="I7479" i="4" s="1"/>
  <c r="J7479" i="4" s="1"/>
  <c r="H7480" i="4"/>
  <c r="H7481" i="4"/>
  <c r="I7481" i="4" s="1"/>
  <c r="H7482" i="4"/>
  <c r="I7482" i="4" s="1"/>
  <c r="H7483" i="4"/>
  <c r="I7483" i="4"/>
  <c r="J7483" i="4" s="1"/>
  <c r="H7484" i="4"/>
  <c r="I7484" i="4" s="1"/>
  <c r="H7485" i="4"/>
  <c r="H7486" i="4"/>
  <c r="I7486" i="4" s="1"/>
  <c r="H7487" i="4"/>
  <c r="I7487" i="4" s="1"/>
  <c r="H7488" i="4"/>
  <c r="I7488" i="4" s="1"/>
  <c r="J7488" i="4" s="1"/>
  <c r="H7489" i="4"/>
  <c r="I7489" i="4" s="1"/>
  <c r="H7490" i="4"/>
  <c r="I7490" i="4" s="1"/>
  <c r="H7491" i="4"/>
  <c r="I7491" i="4" s="1"/>
  <c r="H7492" i="4"/>
  <c r="I7492" i="4" s="1"/>
  <c r="H7493" i="4"/>
  <c r="I7493" i="4" s="1"/>
  <c r="J7493" i="4" s="1"/>
  <c r="H7494" i="4"/>
  <c r="I7494" i="4" s="1"/>
  <c r="J7494" i="4" s="1"/>
  <c r="H7495" i="4"/>
  <c r="I7495" i="4" s="1"/>
  <c r="J7495" i="4" s="1"/>
  <c r="H7496" i="4"/>
  <c r="I7496" i="4" s="1"/>
  <c r="J7496" i="4" s="1"/>
  <c r="H7497" i="4"/>
  <c r="H7498" i="4"/>
  <c r="I7498" i="4" s="1"/>
  <c r="H7499" i="4"/>
  <c r="I7499" i="4" s="1"/>
  <c r="J7499" i="4" s="1"/>
  <c r="H7500" i="4"/>
  <c r="I7500" i="4" s="1"/>
  <c r="H7501" i="4"/>
  <c r="H7502" i="4"/>
  <c r="I7502" i="4" s="1"/>
  <c r="H7503" i="4"/>
  <c r="I7503" i="4" s="1"/>
  <c r="H7504" i="4"/>
  <c r="I7504" i="4" s="1"/>
  <c r="H7505" i="4"/>
  <c r="I7505" i="4" s="1"/>
  <c r="H7506" i="4"/>
  <c r="I7506" i="4" s="1"/>
  <c r="H7507" i="4"/>
  <c r="I7507" i="4" s="1"/>
  <c r="H7508" i="4"/>
  <c r="I7508" i="4" s="1"/>
  <c r="H7509" i="4"/>
  <c r="H7510" i="4"/>
  <c r="I7510" i="4" s="1"/>
  <c r="H7511" i="4"/>
  <c r="I7511" i="4" s="1"/>
  <c r="J7511" i="4" s="1"/>
  <c r="H7512" i="4"/>
  <c r="H7513" i="4"/>
  <c r="H7514" i="4"/>
  <c r="I7514" i="4" s="1"/>
  <c r="H7515" i="4"/>
  <c r="I7515" i="4" s="1"/>
  <c r="H7516" i="4"/>
  <c r="H7517" i="4"/>
  <c r="H7518" i="4"/>
  <c r="I7518" i="4" s="1"/>
  <c r="H7519" i="4"/>
  <c r="I7519" i="4" s="1"/>
  <c r="J7519" i="4" s="1"/>
  <c r="H7520" i="4"/>
  <c r="I7520" i="4" s="1"/>
  <c r="H7521" i="4"/>
  <c r="I7521" i="4" s="1"/>
  <c r="H7522" i="4"/>
  <c r="I7522" i="4" s="1"/>
  <c r="H7523" i="4"/>
  <c r="I7523" i="4" s="1"/>
  <c r="H7524" i="4"/>
  <c r="I7524" i="4" s="1"/>
  <c r="H7525" i="4"/>
  <c r="I7525" i="4" s="1"/>
  <c r="H7526" i="4"/>
  <c r="I7526" i="4" s="1"/>
  <c r="J7526" i="4" s="1"/>
  <c r="H7527" i="4"/>
  <c r="I7527" i="4" s="1"/>
  <c r="J7527" i="4" s="1"/>
  <c r="H7528" i="4"/>
  <c r="H7529" i="4"/>
  <c r="H7530" i="4"/>
  <c r="I7530" i="4" s="1"/>
  <c r="H7531" i="4"/>
  <c r="I7531" i="4" s="1"/>
  <c r="J7531" i="4" s="1"/>
  <c r="H7532" i="4"/>
  <c r="I7532" i="4" s="1"/>
  <c r="J7532" i="4" s="1"/>
  <c r="H7533" i="4"/>
  <c r="H7534" i="4"/>
  <c r="I7534" i="4" s="1"/>
  <c r="H7535" i="4"/>
  <c r="I7535" i="4" s="1"/>
  <c r="J7535" i="4" s="1"/>
  <c r="H7536" i="4"/>
  <c r="H7537" i="4"/>
  <c r="I7537" i="4" s="1"/>
  <c r="H7538" i="4"/>
  <c r="I7538" i="4" s="1"/>
  <c r="H7539" i="4"/>
  <c r="I7539" i="4" s="1"/>
  <c r="H7540" i="4"/>
  <c r="I7540" i="4" s="1"/>
  <c r="H7541" i="4"/>
  <c r="I7541" i="4" s="1"/>
  <c r="H7542" i="4"/>
  <c r="I7542" i="4" s="1"/>
  <c r="J7542" i="4" s="1"/>
  <c r="H7543" i="4"/>
  <c r="I7543" i="4" s="1"/>
  <c r="J7543" i="4" s="1"/>
  <c r="H7544" i="4"/>
  <c r="I7544" i="4" s="1"/>
  <c r="H7545" i="4"/>
  <c r="I7545" i="4" s="1"/>
  <c r="H7546" i="4"/>
  <c r="I7546" i="4" s="1"/>
  <c r="H7547" i="4"/>
  <c r="H7548" i="4"/>
  <c r="I7548" i="4" s="1"/>
  <c r="J7548" i="4" s="1"/>
  <c r="H7549" i="4"/>
  <c r="H7550" i="4"/>
  <c r="I7550" i="4" s="1"/>
  <c r="H7551" i="4"/>
  <c r="I7551" i="4" s="1"/>
  <c r="H7552" i="4"/>
  <c r="I7552" i="4" s="1"/>
  <c r="H7553" i="4"/>
  <c r="I7553" i="4" s="1"/>
  <c r="H7554" i="4"/>
  <c r="I7554" i="4" s="1"/>
  <c r="H7555" i="4"/>
  <c r="I7555" i="4" s="1"/>
  <c r="H7556" i="4"/>
  <c r="I7556" i="4" s="1"/>
  <c r="H7557" i="4"/>
  <c r="I7557" i="4" s="1"/>
  <c r="H7558" i="4"/>
  <c r="I7558" i="4" s="1"/>
  <c r="J7558" i="4" s="1"/>
  <c r="H7559" i="4"/>
  <c r="I7559" i="4" s="1"/>
  <c r="J7559" i="4" s="1"/>
  <c r="H7560" i="4"/>
  <c r="I7560" i="4" s="1"/>
  <c r="J7560" i="4" s="1"/>
  <c r="H7561" i="4"/>
  <c r="H7562" i="4"/>
  <c r="I7562" i="4" s="1"/>
  <c r="H7563" i="4"/>
  <c r="I7563" i="4" s="1"/>
  <c r="J7563" i="4" s="1"/>
  <c r="H7564" i="4"/>
  <c r="I7564" i="4" s="1"/>
  <c r="H7565" i="4"/>
  <c r="H7566" i="4"/>
  <c r="I7566" i="4" s="1"/>
  <c r="H7567" i="4"/>
  <c r="H7568" i="4"/>
  <c r="I7568" i="4" s="1"/>
  <c r="J7568" i="4" s="1"/>
  <c r="H7569" i="4"/>
  <c r="I7569" i="4" s="1"/>
  <c r="H7570" i="4"/>
  <c r="I7570" i="4" s="1"/>
  <c r="H7571" i="4"/>
  <c r="I7571" i="4" s="1"/>
  <c r="H7572" i="4"/>
  <c r="I7572" i="4" s="1"/>
  <c r="H7573" i="4"/>
  <c r="I7573" i="4" s="1"/>
  <c r="H7574" i="4"/>
  <c r="I7574" i="4" s="1"/>
  <c r="H7575" i="4"/>
  <c r="I7575" i="4" s="1"/>
  <c r="H7576" i="4"/>
  <c r="I7576" i="4" s="1"/>
  <c r="H7577" i="4"/>
  <c r="H7578" i="4"/>
  <c r="I7578" i="4" s="1"/>
  <c r="H7579" i="4"/>
  <c r="I7579" i="4" s="1"/>
  <c r="J7579" i="4" s="1"/>
  <c r="H7580" i="4"/>
  <c r="H7581" i="4"/>
  <c r="I7581" i="4" s="1"/>
  <c r="J7581" i="4" s="1"/>
  <c r="H7582" i="4"/>
  <c r="H7583" i="4"/>
  <c r="I7583" i="4" s="1"/>
  <c r="H7584" i="4"/>
  <c r="I7584" i="4" s="1"/>
  <c r="J7584" i="4" s="1"/>
  <c r="H7585" i="4"/>
  <c r="H7586" i="4"/>
  <c r="I7586" i="4" s="1"/>
  <c r="H7587" i="4"/>
  <c r="I7587" i="4" s="1"/>
  <c r="H7588" i="4"/>
  <c r="H7589" i="4"/>
  <c r="I7589" i="4" s="1"/>
  <c r="H7590" i="4"/>
  <c r="I7590" i="4" s="1"/>
  <c r="H7591" i="4"/>
  <c r="I7591" i="4" s="1"/>
  <c r="H7592" i="4"/>
  <c r="I7592" i="4" s="1"/>
  <c r="J7592" i="4" s="1"/>
  <c r="H7593" i="4"/>
  <c r="I7593" i="4" s="1"/>
  <c r="H7594" i="4"/>
  <c r="I7594" i="4" s="1"/>
  <c r="H7595" i="4"/>
  <c r="H7596" i="4"/>
  <c r="H7597" i="4"/>
  <c r="H7598" i="4"/>
  <c r="I7598" i="4" s="1"/>
  <c r="J7598" i="4" s="1"/>
  <c r="H7599" i="4"/>
  <c r="I7599" i="4" s="1"/>
  <c r="H7600" i="4"/>
  <c r="H7601" i="4"/>
  <c r="H7602" i="4"/>
  <c r="I7602" i="4" s="1"/>
  <c r="H7603" i="4"/>
  <c r="I7603" i="4" s="1"/>
  <c r="H7604" i="4"/>
  <c r="H7605" i="4"/>
  <c r="I7605" i="4" s="1"/>
  <c r="J7605" i="4" s="1"/>
  <c r="H7606" i="4"/>
  <c r="I7606" i="4" s="1"/>
  <c r="H7607" i="4"/>
  <c r="H7608" i="4"/>
  <c r="I7608" i="4" s="1"/>
  <c r="J7608" i="4" s="1"/>
  <c r="H7609" i="4"/>
  <c r="H7610" i="4"/>
  <c r="I7610" i="4" s="1"/>
  <c r="H7611" i="4"/>
  <c r="I7611" i="4" s="1"/>
  <c r="J7611" i="4" s="1"/>
  <c r="H7612" i="4"/>
  <c r="H7613" i="4"/>
  <c r="I7613" i="4" s="1"/>
  <c r="H7614" i="4"/>
  <c r="I7614" i="4" s="1"/>
  <c r="H7615" i="4"/>
  <c r="H7616" i="4"/>
  <c r="I7616" i="4"/>
  <c r="H7617" i="4"/>
  <c r="H7618" i="4"/>
  <c r="I7618" i="4" s="1"/>
  <c r="H7619" i="4"/>
  <c r="I7619" i="4" s="1"/>
  <c r="H7620" i="4"/>
  <c r="H7621" i="4"/>
  <c r="I7621" i="4" s="1"/>
  <c r="J7621" i="4" s="1"/>
  <c r="H7622" i="4"/>
  <c r="I7622" i="4" s="1"/>
  <c r="J7622" i="4" s="1"/>
  <c r="H7623" i="4"/>
  <c r="I7623" i="4"/>
  <c r="H7624" i="4"/>
  <c r="I7624" i="4" s="1"/>
  <c r="J7624" i="4" s="1"/>
  <c r="H7625" i="4"/>
  <c r="I7625" i="4" s="1"/>
  <c r="H7626" i="4"/>
  <c r="I7626" i="4" s="1"/>
  <c r="H7627" i="4"/>
  <c r="I7627" i="4" s="1"/>
  <c r="H7628" i="4"/>
  <c r="H7629" i="4"/>
  <c r="I7629" i="4" s="1"/>
  <c r="H7630" i="4"/>
  <c r="H7631" i="4"/>
  <c r="I7631" i="4" s="1"/>
  <c r="H7632" i="4"/>
  <c r="I7632" i="4" s="1"/>
  <c r="J7632" i="4" s="1"/>
  <c r="H7633" i="4"/>
  <c r="H7634" i="4"/>
  <c r="I7634" i="4" s="1"/>
  <c r="H7635" i="4"/>
  <c r="I7635" i="4" s="1"/>
  <c r="J7635" i="4" s="1"/>
  <c r="H7636" i="4"/>
  <c r="H7637" i="4"/>
  <c r="I7637" i="4" s="1"/>
  <c r="J7637" i="4" s="1"/>
  <c r="H7638" i="4"/>
  <c r="I7638" i="4" s="1"/>
  <c r="H7639" i="4"/>
  <c r="I7639" i="4" s="1"/>
  <c r="H7640" i="4"/>
  <c r="I7640" i="4" s="1"/>
  <c r="J7640" i="4" s="1"/>
  <c r="H7641" i="4"/>
  <c r="H7642" i="4"/>
  <c r="I7642" i="4" s="1"/>
  <c r="H7643" i="4"/>
  <c r="I7643" i="4" s="1"/>
  <c r="J7643" i="4" s="1"/>
  <c r="H7644" i="4"/>
  <c r="H7645" i="4"/>
  <c r="I7645" i="4" s="1"/>
  <c r="H7646" i="4"/>
  <c r="I7646" i="4" s="1"/>
  <c r="J7646" i="4" s="1"/>
  <c r="H7647" i="4"/>
  <c r="I7647" i="4" s="1"/>
  <c r="H7648" i="4"/>
  <c r="I7648" i="4" s="1"/>
  <c r="H7649" i="4"/>
  <c r="H7650" i="4"/>
  <c r="I7650" i="4" s="1"/>
  <c r="H7651" i="4"/>
  <c r="H7652" i="4"/>
  <c r="H7653" i="4"/>
  <c r="H7654" i="4"/>
  <c r="I7654" i="4" s="1"/>
  <c r="H7655" i="4"/>
  <c r="I7655" i="4" s="1"/>
  <c r="H7656" i="4"/>
  <c r="H7657" i="4"/>
  <c r="I7657" i="4" s="1"/>
  <c r="H7658" i="4"/>
  <c r="I7658" i="4" s="1"/>
  <c r="H7659" i="4"/>
  <c r="I7659" i="4" s="1"/>
  <c r="J7659" i="4" s="1"/>
  <c r="H7660" i="4"/>
  <c r="H7661" i="4"/>
  <c r="I7661" i="4" s="1"/>
  <c r="J7661" i="4" s="1"/>
  <c r="H7662" i="4"/>
  <c r="I7662" i="4" s="1"/>
  <c r="J7662" i="4" s="1"/>
  <c r="H7663" i="4"/>
  <c r="H7664" i="4"/>
  <c r="I7664" i="4" s="1"/>
  <c r="J7664" i="4" s="1"/>
  <c r="H7665" i="4"/>
  <c r="H7666" i="4"/>
  <c r="I7666" i="4" s="1"/>
  <c r="H7667" i="4"/>
  <c r="I7667" i="4" s="1"/>
  <c r="H7668" i="4"/>
  <c r="H7669" i="4"/>
  <c r="I7669" i="4" s="1"/>
  <c r="J7669" i="4" s="1"/>
  <c r="H7670" i="4"/>
  <c r="I7670" i="4" s="1"/>
  <c r="J7670" i="4" s="1"/>
  <c r="H7671" i="4"/>
  <c r="I7671" i="4" s="1"/>
  <c r="H7672" i="4"/>
  <c r="I7672" i="4" s="1"/>
  <c r="J7672" i="4" s="1"/>
  <c r="H7673" i="4"/>
  <c r="H7674" i="4"/>
  <c r="I7674" i="4" s="1"/>
  <c r="H7675" i="4"/>
  <c r="H7676" i="4"/>
  <c r="H7677" i="4"/>
  <c r="I7677" i="4" s="1"/>
  <c r="H7678" i="4"/>
  <c r="I7678" i="4" s="1"/>
  <c r="H7679" i="4"/>
  <c r="I7679" i="4" s="1"/>
  <c r="H7680" i="4"/>
  <c r="I7680" i="4" s="1"/>
  <c r="H7681" i="4"/>
  <c r="H7682" i="4"/>
  <c r="I7682" i="4" s="1"/>
  <c r="H7683" i="4"/>
  <c r="I7683" i="4" s="1"/>
  <c r="H7684" i="4"/>
  <c r="H7685" i="4"/>
  <c r="I7685" i="4" s="1"/>
  <c r="J7685" i="4" s="1"/>
  <c r="H7686" i="4"/>
  <c r="H7687" i="4"/>
  <c r="H7688" i="4"/>
  <c r="I7688" i="4" s="1"/>
  <c r="H7689" i="4"/>
  <c r="I7689" i="4" s="1"/>
  <c r="H7690" i="4"/>
  <c r="I7690" i="4" s="1"/>
  <c r="H7691" i="4"/>
  <c r="I7691" i="4" s="1"/>
  <c r="H7692" i="4"/>
  <c r="H7693" i="4"/>
  <c r="I7693" i="4" s="1"/>
  <c r="H7694" i="4"/>
  <c r="I7694" i="4" s="1"/>
  <c r="J7694" i="4" s="1"/>
  <c r="H7695" i="4"/>
  <c r="H7696" i="4"/>
  <c r="I7696" i="4" s="1"/>
  <c r="H7697" i="4"/>
  <c r="H7698" i="4"/>
  <c r="I7698" i="4" s="1"/>
  <c r="H7699" i="4"/>
  <c r="H7700" i="4"/>
  <c r="H7701" i="4"/>
  <c r="I7701" i="4" s="1"/>
  <c r="H7702" i="4"/>
  <c r="I7702" i="4" s="1"/>
  <c r="J7702" i="4" s="1"/>
  <c r="H7703" i="4"/>
  <c r="I7703" i="4" s="1"/>
  <c r="H7704" i="4"/>
  <c r="I7704" i="4" s="1"/>
  <c r="H7705" i="4"/>
  <c r="H7706" i="4"/>
  <c r="I7706" i="4" s="1"/>
  <c r="H7707" i="4"/>
  <c r="I7707" i="4" s="1"/>
  <c r="J7707" i="4" s="1"/>
  <c r="H7708" i="4"/>
  <c r="H7709" i="4"/>
  <c r="I7709" i="4" s="1"/>
  <c r="J7709" i="4" s="1"/>
  <c r="H7710" i="4"/>
  <c r="H7711" i="4"/>
  <c r="I7711" i="4" s="1"/>
  <c r="H7712" i="4"/>
  <c r="I7712" i="4" s="1"/>
  <c r="J7712" i="4" s="1"/>
  <c r="H7713" i="4"/>
  <c r="H7714" i="4"/>
  <c r="I7714" i="4" s="1"/>
  <c r="H7715" i="4"/>
  <c r="I7715" i="4" s="1"/>
  <c r="J7715" i="4" s="1"/>
  <c r="H7716" i="4"/>
  <c r="H7717" i="4"/>
  <c r="I7717" i="4" s="1"/>
  <c r="J7717" i="4" s="1"/>
  <c r="H7718" i="4"/>
  <c r="I7718" i="4" s="1"/>
  <c r="J7718" i="4" s="1"/>
  <c r="H7719" i="4"/>
  <c r="I7719" i="4" s="1"/>
  <c r="H7720" i="4"/>
  <c r="I7720" i="4" s="1"/>
  <c r="J7720" i="4" s="1"/>
  <c r="H7721" i="4"/>
  <c r="I7721" i="4" s="1"/>
  <c r="H7722" i="4"/>
  <c r="I7722" i="4" s="1"/>
  <c r="H7723" i="4"/>
  <c r="I7723" i="4" s="1"/>
  <c r="H7724" i="4"/>
  <c r="H7725" i="4"/>
  <c r="H7726" i="4"/>
  <c r="I7726" i="4" s="1"/>
  <c r="H7727" i="4"/>
  <c r="I7727" i="4" s="1"/>
  <c r="H7728" i="4"/>
  <c r="H7729" i="4"/>
  <c r="H7730" i="4"/>
  <c r="I7730" i="4" s="1"/>
  <c r="H7731" i="4"/>
  <c r="I7731" i="4" s="1"/>
  <c r="J7731" i="4" s="1"/>
  <c r="H7732" i="4"/>
  <c r="H7733" i="4"/>
  <c r="I7733" i="4" s="1"/>
  <c r="J7733" i="4" s="1"/>
  <c r="H7734" i="4"/>
  <c r="I7734" i="4" s="1"/>
  <c r="H7735" i="4"/>
  <c r="I7735" i="4" s="1"/>
  <c r="H7736" i="4"/>
  <c r="I7736" i="4" s="1"/>
  <c r="J7736" i="4" s="1"/>
  <c r="H7737" i="4"/>
  <c r="H7738" i="4"/>
  <c r="I7738" i="4" s="1"/>
  <c r="H7739" i="4"/>
  <c r="I7739" i="4" s="1"/>
  <c r="J7739" i="4" s="1"/>
  <c r="H7740" i="4"/>
  <c r="H7741" i="4"/>
  <c r="I7741" i="4" s="1"/>
  <c r="J7741" i="4" s="1"/>
  <c r="H7742" i="4"/>
  <c r="I7742" i="4" s="1"/>
  <c r="J7742" i="4" s="1"/>
  <c r="H7743" i="4"/>
  <c r="I7743" i="4" s="1"/>
  <c r="H7744" i="4"/>
  <c r="I7744" i="4" s="1"/>
  <c r="J7744" i="4" s="1"/>
  <c r="H7745" i="4"/>
  <c r="H7746" i="4"/>
  <c r="I7746" i="4" s="1"/>
  <c r="H7747" i="4"/>
  <c r="I7747" i="4" s="1"/>
  <c r="J7747" i="4" s="1"/>
  <c r="H7748" i="4"/>
  <c r="H7749" i="4"/>
  <c r="I7749" i="4" s="1"/>
  <c r="H7750" i="4"/>
  <c r="I7750" i="4" s="1"/>
  <c r="J7750" i="4" s="1"/>
  <c r="H7751" i="4"/>
  <c r="H7752" i="4"/>
  <c r="I7752" i="4" s="1"/>
  <c r="H7753" i="4"/>
  <c r="I7753" i="4" s="1"/>
  <c r="H7754" i="4"/>
  <c r="I7754" i="4" s="1"/>
  <c r="H7755" i="4"/>
  <c r="I7755" i="4" s="1"/>
  <c r="J7755" i="4" s="1"/>
  <c r="H7756" i="4"/>
  <c r="H7757" i="4"/>
  <c r="I7757" i="4" s="1"/>
  <c r="J7757" i="4" s="1"/>
  <c r="H7758" i="4"/>
  <c r="H7759" i="4"/>
  <c r="I7759" i="4" s="1"/>
  <c r="H7760" i="4"/>
  <c r="I7760" i="4"/>
  <c r="J7760" i="4" s="1"/>
  <c r="H7761" i="4"/>
  <c r="H7762" i="4"/>
  <c r="I7762" i="4" s="1"/>
  <c r="H7763" i="4"/>
  <c r="I7763" i="4" s="1"/>
  <c r="J7763" i="4" s="1"/>
  <c r="H7764" i="4"/>
  <c r="H7765" i="4"/>
  <c r="I7765" i="4" s="1"/>
  <c r="J7765" i="4" s="1"/>
  <c r="H7766" i="4"/>
  <c r="I7766" i="4" s="1"/>
  <c r="J7766" i="4" s="1"/>
  <c r="H7767" i="4"/>
  <c r="I7767" i="4" s="1"/>
  <c r="H7768" i="4"/>
  <c r="I7768" i="4" s="1"/>
  <c r="J7768" i="4" s="1"/>
  <c r="H7769" i="4"/>
  <c r="H7770" i="4"/>
  <c r="I7770" i="4" s="1"/>
  <c r="H7771" i="4"/>
  <c r="I7771" i="4" s="1"/>
  <c r="H7772" i="4"/>
  <c r="H7773" i="4"/>
  <c r="I7773" i="4" s="1"/>
  <c r="J7773" i="4" s="1"/>
  <c r="H7774" i="4"/>
  <c r="I7774" i="4" s="1"/>
  <c r="J7774" i="4" s="1"/>
  <c r="H7775" i="4"/>
  <c r="I7775" i="4" s="1"/>
  <c r="H7776" i="4"/>
  <c r="I7776" i="4" s="1"/>
  <c r="J7776" i="4" s="1"/>
  <c r="H7777" i="4"/>
  <c r="H7778" i="4"/>
  <c r="I7778" i="4" s="1"/>
  <c r="H7779" i="4"/>
  <c r="I7779" i="4" s="1"/>
  <c r="H7780" i="4"/>
  <c r="H7781" i="4"/>
  <c r="H7782" i="4"/>
  <c r="I7782" i="4" s="1"/>
  <c r="H7783" i="4"/>
  <c r="I7783" i="4" s="1"/>
  <c r="H7784" i="4"/>
  <c r="H7785" i="4"/>
  <c r="I7785" i="4" s="1"/>
  <c r="H7786" i="4"/>
  <c r="I7786" i="4" s="1"/>
  <c r="H7787" i="4"/>
  <c r="I7787" i="4" s="1"/>
  <c r="J7787" i="4" s="1"/>
  <c r="H7788" i="4"/>
  <c r="H7789" i="4"/>
  <c r="I7789" i="4" s="1"/>
  <c r="J7789" i="4" s="1"/>
  <c r="H7790" i="4"/>
  <c r="I7790" i="4" s="1"/>
  <c r="H7791" i="4"/>
  <c r="H7792" i="4"/>
  <c r="I7792" i="4" s="1"/>
  <c r="J7792" i="4" s="1"/>
  <c r="H7793" i="4"/>
  <c r="H7794" i="4"/>
  <c r="I7794" i="4" s="1"/>
  <c r="H7795" i="4"/>
  <c r="I7795" i="4" s="1"/>
  <c r="J7795" i="4" s="1"/>
  <c r="H7796" i="4"/>
  <c r="H7797" i="4"/>
  <c r="I7797" i="4" s="1"/>
  <c r="H7798" i="4"/>
  <c r="I7798" i="4" s="1"/>
  <c r="J7798" i="4" s="1"/>
  <c r="H7799" i="4"/>
  <c r="H7800" i="4"/>
  <c r="I7800" i="4" s="1"/>
  <c r="H7801" i="4"/>
  <c r="H7802" i="4"/>
  <c r="I7802" i="4" s="1"/>
  <c r="H7803" i="4"/>
  <c r="H7804" i="4"/>
  <c r="H7805" i="4"/>
  <c r="I7805" i="4" s="1"/>
  <c r="H7806" i="4"/>
  <c r="I7806" i="4" s="1"/>
  <c r="J7806" i="4" s="1"/>
  <c r="H7807" i="4"/>
  <c r="I7807" i="4" s="1"/>
  <c r="H7808" i="4"/>
  <c r="I7808" i="4" s="1"/>
  <c r="H7809" i="4"/>
  <c r="H7810" i="4"/>
  <c r="I7810" i="4" s="1"/>
  <c r="H7811" i="4"/>
  <c r="I7811" i="4" s="1"/>
  <c r="J7811" i="4" s="1"/>
  <c r="H7812" i="4"/>
  <c r="H7813" i="4"/>
  <c r="I7813" i="4" s="1"/>
  <c r="J7813" i="4" s="1"/>
  <c r="H7814" i="4"/>
  <c r="I7814" i="4" s="1"/>
  <c r="J7814" i="4" s="1"/>
  <c r="H7815" i="4"/>
  <c r="I7815" i="4" s="1"/>
  <c r="H7816" i="4"/>
  <c r="I7816" i="4" s="1"/>
  <c r="H7817" i="4"/>
  <c r="I7817" i="4" s="1"/>
  <c r="H7818" i="4"/>
  <c r="I7818" i="4" s="1"/>
  <c r="H7819" i="4"/>
  <c r="I7819" i="4" s="1"/>
  <c r="J7819" i="4" s="1"/>
  <c r="H7820" i="4"/>
  <c r="H7821" i="4"/>
  <c r="I7821" i="4" s="1"/>
  <c r="J7821" i="4" s="1"/>
  <c r="H7822" i="4"/>
  <c r="I7822" i="4" s="1"/>
  <c r="J7822" i="4" s="1"/>
  <c r="H7823" i="4"/>
  <c r="I7823" i="4" s="1"/>
  <c r="H7824" i="4"/>
  <c r="I7824" i="4" s="1"/>
  <c r="J7824" i="4" s="1"/>
  <c r="H7825" i="4"/>
  <c r="H7826" i="4"/>
  <c r="I7826" i="4" s="1"/>
  <c r="H7827" i="4"/>
  <c r="I7827" i="4" s="1"/>
  <c r="H7828" i="4"/>
  <c r="H7829" i="4"/>
  <c r="I7829" i="4" s="1"/>
  <c r="J7829" i="4" s="1"/>
  <c r="H7830" i="4"/>
  <c r="I7830" i="4" s="1"/>
  <c r="J7830" i="4" s="1"/>
  <c r="H7831" i="4"/>
  <c r="I7831" i="4" s="1"/>
  <c r="H7832" i="4"/>
  <c r="I7832" i="4" s="1"/>
  <c r="J7832" i="4" s="1"/>
  <c r="H7833" i="4"/>
  <c r="I7833" i="4" s="1"/>
  <c r="H7834" i="4"/>
  <c r="I7834" i="4" s="1"/>
  <c r="H7835" i="4"/>
  <c r="I7835" i="4" s="1"/>
  <c r="H7836" i="4"/>
  <c r="H7837" i="4"/>
  <c r="I7837" i="4" s="1"/>
  <c r="J7837" i="4" s="1"/>
  <c r="H7838" i="4"/>
  <c r="I7838" i="4" s="1"/>
  <c r="H7839" i="4"/>
  <c r="I7839" i="4" s="1"/>
  <c r="H7840" i="4"/>
  <c r="I7840" i="4" s="1"/>
  <c r="J7840" i="4" s="1"/>
  <c r="H7841" i="4"/>
  <c r="H7842" i="4"/>
  <c r="I7842" i="4" s="1"/>
  <c r="H7843" i="4"/>
  <c r="I7843" i="4" s="1"/>
  <c r="J7843" i="4" s="1"/>
  <c r="H7844" i="4"/>
  <c r="H7845" i="4"/>
  <c r="I7845" i="4" s="1"/>
  <c r="J7845" i="4" s="1"/>
  <c r="H7846" i="4"/>
  <c r="I7846" i="4" s="1"/>
  <c r="H7847" i="4"/>
  <c r="I7847" i="4" s="1"/>
  <c r="H7848" i="4"/>
  <c r="I7848" i="4" s="1"/>
  <c r="J7848" i="4" s="1"/>
  <c r="H7849" i="4"/>
  <c r="I7849" i="4" s="1"/>
  <c r="H7850" i="4"/>
  <c r="I7850" i="4" s="1"/>
  <c r="H7851" i="4"/>
  <c r="I7851" i="4" s="1"/>
  <c r="J7851" i="4" s="1"/>
  <c r="H7852" i="4"/>
  <c r="H7853" i="4"/>
  <c r="I7853" i="4" s="1"/>
  <c r="J7853" i="4" s="1"/>
  <c r="H7854" i="4"/>
  <c r="I7854" i="4" s="1"/>
  <c r="H7855" i="4"/>
  <c r="I7855" i="4" s="1"/>
  <c r="H7856" i="4"/>
  <c r="H7857" i="4"/>
  <c r="H7858" i="4"/>
  <c r="I7858" i="4" s="1"/>
  <c r="H7859" i="4"/>
  <c r="I7859" i="4" s="1"/>
  <c r="J7859" i="4" s="1"/>
  <c r="H7860" i="4"/>
  <c r="H7861" i="4"/>
  <c r="H7862" i="4"/>
  <c r="I7862" i="4" s="1"/>
  <c r="J7862" i="4" s="1"/>
  <c r="H7863" i="4"/>
  <c r="I7863" i="4"/>
  <c r="H7864" i="4"/>
  <c r="I7864" i="4" s="1"/>
  <c r="J7864" i="4" s="1"/>
  <c r="H7865" i="4"/>
  <c r="I7865" i="4" s="1"/>
  <c r="H7866" i="4"/>
  <c r="I7866" i="4" s="1"/>
  <c r="H7867" i="4"/>
  <c r="I7867" i="4" s="1"/>
  <c r="H7868" i="4"/>
  <c r="H7869" i="4"/>
  <c r="I7869" i="4" s="1"/>
  <c r="J7869" i="4" s="1"/>
  <c r="H7870" i="4"/>
  <c r="H7871" i="4"/>
  <c r="I7871" i="4" s="1"/>
  <c r="H7872" i="4"/>
  <c r="I7872" i="4" s="1"/>
  <c r="J7872" i="4" s="1"/>
  <c r="H7873" i="4"/>
  <c r="H7874" i="4"/>
  <c r="I7874" i="4" s="1"/>
  <c r="H7875" i="4"/>
  <c r="I7875" i="4" s="1"/>
  <c r="J7875" i="4" s="1"/>
  <c r="H7876" i="4"/>
  <c r="H7877" i="4"/>
  <c r="I7877" i="4" s="1"/>
  <c r="J7877" i="4" s="1"/>
  <c r="H7878" i="4"/>
  <c r="I7878" i="4" s="1"/>
  <c r="J7878" i="4" s="1"/>
  <c r="H7879" i="4"/>
  <c r="I7879" i="4" s="1"/>
  <c r="H7880" i="4"/>
  <c r="I7880" i="4" s="1"/>
  <c r="J7880" i="4" s="1"/>
  <c r="H7881" i="4"/>
  <c r="I7881" i="4" s="1"/>
  <c r="H7882" i="4"/>
  <c r="I7882" i="4" s="1"/>
  <c r="H7883" i="4"/>
  <c r="I7883" i="4" s="1"/>
  <c r="J7883" i="4" s="1"/>
  <c r="H7884" i="4"/>
  <c r="H7885" i="4"/>
  <c r="I7885" i="4" s="1"/>
  <c r="J7885" i="4" s="1"/>
  <c r="H7886" i="4"/>
  <c r="I7886" i="4" s="1"/>
  <c r="H7887" i="4"/>
  <c r="I7887" i="4" s="1"/>
  <c r="H7888" i="4"/>
  <c r="I7888" i="4" s="1"/>
  <c r="J7888" i="4" s="1"/>
  <c r="H7889" i="4"/>
  <c r="H7890" i="4"/>
  <c r="I7890" i="4" s="1"/>
  <c r="H7891" i="4"/>
  <c r="I7891" i="4" s="1"/>
  <c r="J7891" i="4" s="1"/>
  <c r="H7892" i="4"/>
  <c r="H7893" i="4"/>
  <c r="I7893" i="4" s="1"/>
  <c r="J7893" i="4" s="1"/>
  <c r="H7894" i="4"/>
  <c r="H7895" i="4"/>
  <c r="I7895" i="4" s="1"/>
  <c r="H7896" i="4"/>
  <c r="I7896" i="4" s="1"/>
  <c r="H7897" i="4"/>
  <c r="I7897" i="4" s="1"/>
  <c r="H7898" i="4"/>
  <c r="I7898" i="4" s="1"/>
  <c r="H7899" i="4"/>
  <c r="I7899" i="4" s="1"/>
  <c r="J7899" i="4" s="1"/>
  <c r="H7900" i="4"/>
  <c r="H7901" i="4"/>
  <c r="I7901" i="4" s="1"/>
  <c r="J7901" i="4" s="1"/>
  <c r="H7902" i="4"/>
  <c r="H7903" i="4"/>
  <c r="I7903" i="4" s="1"/>
  <c r="H7904" i="4"/>
  <c r="I7904" i="4" s="1"/>
  <c r="H7905" i="4"/>
  <c r="H7906" i="4"/>
  <c r="I7906" i="4" s="1"/>
  <c r="H7907" i="4"/>
  <c r="I7907" i="4" s="1"/>
  <c r="J7907" i="4" s="1"/>
  <c r="H7908" i="4"/>
  <c r="H7909" i="4"/>
  <c r="I7909" i="4" s="1"/>
  <c r="H7910" i="4"/>
  <c r="I7910" i="4" s="1"/>
  <c r="J7910" i="4" s="1"/>
  <c r="H7911" i="4"/>
  <c r="H7912" i="4"/>
  <c r="I7912" i="4" s="1"/>
  <c r="H7913" i="4"/>
  <c r="I7913" i="4" s="1"/>
  <c r="H7914" i="4"/>
  <c r="I7914" i="4" s="1"/>
  <c r="H7915" i="4"/>
  <c r="I7915" i="4" s="1"/>
  <c r="J7915" i="4" s="1"/>
  <c r="H7916" i="4"/>
  <c r="H7917" i="4"/>
  <c r="I7917" i="4" s="1"/>
  <c r="J7917" i="4" s="1"/>
  <c r="H7918" i="4"/>
  <c r="I7918" i="4" s="1"/>
  <c r="H7919" i="4"/>
  <c r="H7920" i="4"/>
  <c r="I7920" i="4" s="1"/>
  <c r="H7921" i="4"/>
  <c r="H7922" i="4"/>
  <c r="I7922" i="4" s="1"/>
  <c r="H7923" i="4"/>
  <c r="I7923" i="4" s="1"/>
  <c r="J7923" i="4" s="1"/>
  <c r="H7924" i="4"/>
  <c r="H7925" i="4"/>
  <c r="I7925" i="4" s="1"/>
  <c r="H7926" i="4"/>
  <c r="I7926" i="4" s="1"/>
  <c r="H7927" i="4"/>
  <c r="I7927" i="4" s="1"/>
  <c r="H7928" i="4"/>
  <c r="I7928" i="4" s="1"/>
  <c r="J7928" i="4" s="1"/>
  <c r="H7929" i="4"/>
  <c r="I7929" i="4" s="1"/>
  <c r="H7930" i="4"/>
  <c r="I7930" i="4" s="1"/>
  <c r="H7931" i="4"/>
  <c r="H7932" i="4"/>
  <c r="H7933" i="4"/>
  <c r="I7933" i="4" s="1"/>
  <c r="H7934" i="4"/>
  <c r="H7935" i="4"/>
  <c r="I7935" i="4" s="1"/>
  <c r="H7936" i="4"/>
  <c r="I7936" i="4" s="1"/>
  <c r="J7936" i="4" s="1"/>
  <c r="H7937" i="4"/>
  <c r="H7938" i="4"/>
  <c r="I7938" i="4" s="1"/>
  <c r="H7939" i="4"/>
  <c r="I7939" i="4" s="1"/>
  <c r="J7939" i="4" s="1"/>
  <c r="H7940" i="4"/>
  <c r="H7941" i="4"/>
  <c r="I7941" i="4" s="1"/>
  <c r="J7941" i="4" s="1"/>
  <c r="H7942" i="4"/>
  <c r="I7942" i="4" s="1"/>
  <c r="J7942" i="4" s="1"/>
  <c r="H7943" i="4"/>
  <c r="I7943" i="4" s="1"/>
  <c r="H7944" i="4"/>
  <c r="I7944" i="4" s="1"/>
  <c r="J7944" i="4" s="1"/>
  <c r="H7945" i="4"/>
  <c r="I7945" i="4" s="1"/>
  <c r="H7946" i="4"/>
  <c r="I7946" i="4" s="1"/>
  <c r="H7947" i="4"/>
  <c r="I7947" i="4" s="1"/>
  <c r="H7948" i="4"/>
  <c r="H7949" i="4"/>
  <c r="I7949" i="4" s="1"/>
  <c r="H7950" i="4"/>
  <c r="I7950" i="4" s="1"/>
  <c r="H7951" i="4"/>
  <c r="I7951" i="4" s="1"/>
  <c r="H7952" i="4"/>
  <c r="I7952" i="4" s="1"/>
  <c r="J7952" i="4" s="1"/>
  <c r="H7953" i="4"/>
  <c r="H7954" i="4"/>
  <c r="I7954" i="4" s="1"/>
  <c r="H7955" i="4"/>
  <c r="I7955" i="4" s="1"/>
  <c r="J7955" i="4" s="1"/>
  <c r="H7956" i="4"/>
  <c r="H7957" i="4"/>
  <c r="I7957" i="4" s="1"/>
  <c r="J7957" i="4" s="1"/>
  <c r="H7958" i="4"/>
  <c r="I7958" i="4" s="1"/>
  <c r="H7959" i="4"/>
  <c r="I7959" i="4" s="1"/>
  <c r="H7960" i="4"/>
  <c r="I7960" i="4" s="1"/>
  <c r="H7961" i="4"/>
  <c r="I7961" i="4" s="1"/>
  <c r="H7962" i="4"/>
  <c r="I7962" i="4" s="1"/>
  <c r="H7963" i="4"/>
  <c r="I7963" i="4" s="1"/>
  <c r="H7964" i="4"/>
  <c r="H7965" i="4"/>
  <c r="H7966" i="4"/>
  <c r="H7967" i="4"/>
  <c r="I7967" i="4" s="1"/>
  <c r="H7968" i="4"/>
  <c r="I7968" i="4" s="1"/>
  <c r="J7968" i="4" s="1"/>
  <c r="H7969" i="4"/>
  <c r="H7970" i="4"/>
  <c r="I7970" i="4" s="1"/>
  <c r="H7971" i="4"/>
  <c r="I7971" i="4" s="1"/>
  <c r="J7971" i="4" s="1"/>
  <c r="H7972" i="4"/>
  <c r="H7973" i="4"/>
  <c r="I7973" i="4" s="1"/>
  <c r="H7974" i="4"/>
  <c r="I7974" i="4" s="1"/>
  <c r="J7974" i="4" s="1"/>
  <c r="H7975" i="4"/>
  <c r="I7975" i="4" s="1"/>
  <c r="H7976" i="4"/>
  <c r="I7976" i="4" s="1"/>
  <c r="H7977" i="4"/>
  <c r="I7977" i="4" s="1"/>
  <c r="H7978" i="4"/>
  <c r="I7978" i="4" s="1"/>
  <c r="H7979" i="4"/>
  <c r="I7979" i="4" s="1"/>
  <c r="J7979" i="4" s="1"/>
  <c r="H7980" i="4"/>
  <c r="H7981" i="4"/>
  <c r="I7981" i="4" s="1"/>
  <c r="H7982" i="4"/>
  <c r="I7982" i="4" s="1"/>
  <c r="H7983" i="4"/>
  <c r="I7983" i="4" s="1"/>
  <c r="H7984" i="4"/>
  <c r="I7984" i="4" s="1"/>
  <c r="H7985" i="4"/>
  <c r="H7986" i="4"/>
  <c r="I7986" i="4" s="1"/>
  <c r="H7987" i="4"/>
  <c r="I7987" i="4" s="1"/>
  <c r="J7987" i="4" s="1"/>
  <c r="H7988" i="4"/>
  <c r="H7989" i="4"/>
  <c r="I7989" i="4" s="1"/>
  <c r="H7990" i="4"/>
  <c r="I7990" i="4" s="1"/>
  <c r="J7990" i="4" s="1"/>
  <c r="H7991" i="4"/>
  <c r="H7992" i="4"/>
  <c r="I7992" i="4" s="1"/>
  <c r="H7993" i="4"/>
  <c r="I7993" i="4" s="1"/>
  <c r="H7994" i="4"/>
  <c r="I7994" i="4" s="1"/>
  <c r="H7995" i="4"/>
  <c r="H7996" i="4"/>
  <c r="H7997" i="4"/>
  <c r="I7997" i="4" s="1"/>
  <c r="H7998" i="4"/>
  <c r="H7999" i="4"/>
  <c r="I7999" i="4" s="1"/>
  <c r="H8000" i="4"/>
  <c r="I8000" i="4" s="1"/>
  <c r="J8000" i="4" s="1"/>
  <c r="H8001" i="4"/>
  <c r="H8002" i="4"/>
  <c r="I8002" i="4" s="1"/>
  <c r="H8003" i="4"/>
  <c r="I8003" i="4" s="1"/>
  <c r="J8003" i="4" s="1"/>
  <c r="H8004" i="4"/>
  <c r="H8005" i="4"/>
  <c r="I8005" i="4" s="1"/>
  <c r="J8005" i="4" s="1"/>
  <c r="H8006" i="4"/>
  <c r="H8007" i="4"/>
  <c r="I8007" i="4" s="1"/>
  <c r="H8008" i="4"/>
  <c r="I8008" i="4"/>
  <c r="J8008" i="4" s="1"/>
  <c r="H8009" i="4"/>
  <c r="I8009" i="4" s="1"/>
  <c r="H8010" i="4"/>
  <c r="I8010" i="4" s="1"/>
  <c r="H8011" i="4"/>
  <c r="H8012" i="4"/>
  <c r="H8013" i="4"/>
  <c r="I8013" i="4" s="1"/>
  <c r="H8014" i="4"/>
  <c r="I8014" i="4" s="1"/>
  <c r="H8015" i="4"/>
  <c r="H8016" i="4"/>
  <c r="I8016" i="4" s="1"/>
  <c r="H8017" i="4"/>
  <c r="H8018" i="4"/>
  <c r="I8018" i="4" s="1"/>
  <c r="H8019" i="4"/>
  <c r="I8019" i="4" s="1"/>
  <c r="J8019" i="4" s="1"/>
  <c r="H8020" i="4"/>
  <c r="H8021" i="4"/>
  <c r="I8021" i="4" s="1"/>
  <c r="H8022" i="4"/>
  <c r="I8022" i="4" s="1"/>
  <c r="H8023" i="4"/>
  <c r="H8024" i="4"/>
  <c r="I8024" i="4" s="1"/>
  <c r="H8025" i="4"/>
  <c r="I8025" i="4" s="1"/>
  <c r="H8026" i="4"/>
  <c r="I8026" i="4" s="1"/>
  <c r="H8027" i="4"/>
  <c r="I8027" i="4" s="1"/>
  <c r="J8027" i="4" s="1"/>
  <c r="H8028" i="4"/>
  <c r="H8029" i="4"/>
  <c r="I8029" i="4" s="1"/>
  <c r="H8030" i="4"/>
  <c r="H8031" i="4"/>
  <c r="H8032" i="4"/>
  <c r="I8032" i="4" s="1"/>
  <c r="H8033" i="4"/>
  <c r="H8034" i="4"/>
  <c r="I8034" i="4" s="1"/>
  <c r="H8035" i="4"/>
  <c r="I8035" i="4" s="1"/>
  <c r="J8035" i="4" s="1"/>
  <c r="H8036" i="4"/>
  <c r="H8037" i="4"/>
  <c r="I8037" i="4" s="1"/>
  <c r="H8038" i="4"/>
  <c r="I8038" i="4" s="1"/>
  <c r="H8039" i="4"/>
  <c r="H8040" i="4"/>
  <c r="I8040" i="4" s="1"/>
  <c r="H8041" i="4"/>
  <c r="I8041" i="4" s="1"/>
  <c r="H8042" i="4"/>
  <c r="I8042" i="4" s="1"/>
  <c r="H8043" i="4"/>
  <c r="I8043" i="4" s="1"/>
  <c r="J8043" i="4" s="1"/>
  <c r="H8044" i="4"/>
  <c r="H8045" i="4"/>
  <c r="I8045" i="4" s="1"/>
  <c r="J8045" i="4" s="1"/>
  <c r="H8046" i="4"/>
  <c r="I8046" i="4" s="1"/>
  <c r="H8047" i="4"/>
  <c r="I8047" i="4" s="1"/>
  <c r="H8048" i="4"/>
  <c r="I8048" i="4" s="1"/>
  <c r="J8048" i="4" s="1"/>
  <c r="H8049" i="4"/>
  <c r="H8050" i="4"/>
  <c r="I8050" i="4" s="1"/>
  <c r="H8051" i="4"/>
  <c r="I8051" i="4" s="1"/>
  <c r="J8051" i="4" s="1"/>
  <c r="H8052" i="4"/>
  <c r="H8053" i="4"/>
  <c r="I8053" i="4" s="1"/>
  <c r="J8053" i="4" s="1"/>
  <c r="H8054" i="4"/>
  <c r="I8054" i="4" s="1"/>
  <c r="J8054" i="4" s="1"/>
  <c r="H8055" i="4"/>
  <c r="I8055" i="4" s="1"/>
  <c r="H8056" i="4"/>
  <c r="I8056" i="4" s="1"/>
  <c r="H8057" i="4"/>
  <c r="H8058" i="4"/>
  <c r="I8058" i="4" s="1"/>
  <c r="J8058" i="4" s="1"/>
  <c r="H8059" i="4"/>
  <c r="I8059" i="4" s="1"/>
  <c r="J8059" i="4" s="1"/>
  <c r="H8060" i="4"/>
  <c r="H8061" i="4"/>
  <c r="I8061" i="4" s="1"/>
  <c r="J8061" i="4" s="1"/>
  <c r="H8062" i="4"/>
  <c r="I8062" i="4" s="1"/>
  <c r="J8062" i="4" s="1"/>
  <c r="H8063" i="4"/>
  <c r="I8063" i="4" s="1"/>
  <c r="H8064" i="4"/>
  <c r="I8064" i="4" s="1"/>
  <c r="H8065" i="4"/>
  <c r="H8066" i="4"/>
  <c r="I8066" i="4" s="1"/>
  <c r="J8066" i="4" s="1"/>
  <c r="H8067" i="4"/>
  <c r="I8067" i="4" s="1"/>
  <c r="J8067" i="4" s="1"/>
  <c r="H8068" i="4"/>
  <c r="H8069" i="4"/>
  <c r="I8069" i="4" s="1"/>
  <c r="J8069" i="4" s="1"/>
  <c r="H8070" i="4"/>
  <c r="I8070" i="4"/>
  <c r="H8071" i="4"/>
  <c r="I8071" i="4" s="1"/>
  <c r="H8072" i="4"/>
  <c r="I8072" i="4" s="1"/>
  <c r="H8073" i="4"/>
  <c r="H8074" i="4"/>
  <c r="I8074" i="4" s="1"/>
  <c r="J8074" i="4" s="1"/>
  <c r="H8075" i="4"/>
  <c r="I8075" i="4" s="1"/>
  <c r="J8075" i="4" s="1"/>
  <c r="H8076" i="4"/>
  <c r="H8077" i="4"/>
  <c r="I8077" i="4" s="1"/>
  <c r="J8077" i="4" s="1"/>
  <c r="H8078" i="4"/>
  <c r="I8078" i="4" s="1"/>
  <c r="H8079" i="4"/>
  <c r="I8079" i="4" s="1"/>
  <c r="H8080" i="4"/>
  <c r="I8080" i="4" s="1"/>
  <c r="J8080" i="4" s="1"/>
  <c r="H8081" i="4"/>
  <c r="H8082" i="4"/>
  <c r="I8082" i="4" s="1"/>
  <c r="J8082" i="4" s="1"/>
  <c r="H8083" i="4"/>
  <c r="I8083" i="4" s="1"/>
  <c r="J8083" i="4" s="1"/>
  <c r="H8084" i="4"/>
  <c r="H8085" i="4"/>
  <c r="I8085" i="4" s="1"/>
  <c r="J8085" i="4" s="1"/>
  <c r="H8086" i="4"/>
  <c r="I8086" i="4" s="1"/>
  <c r="H8087" i="4"/>
  <c r="I8087" i="4" s="1"/>
  <c r="H8088" i="4"/>
  <c r="I8088" i="4" s="1"/>
  <c r="H8089" i="4"/>
  <c r="H8090" i="4"/>
  <c r="I8090" i="4" s="1"/>
  <c r="J8090" i="4" s="1"/>
  <c r="H8091" i="4"/>
  <c r="I8091" i="4" s="1"/>
  <c r="J8091" i="4" s="1"/>
  <c r="H8092" i="4"/>
  <c r="H8093" i="4"/>
  <c r="I8093" i="4" s="1"/>
  <c r="J8093" i="4" s="1"/>
  <c r="H8094" i="4"/>
  <c r="I8094" i="4" s="1"/>
  <c r="J8094" i="4" s="1"/>
  <c r="H8095" i="4"/>
  <c r="I8095" i="4" s="1"/>
  <c r="H8096" i="4"/>
  <c r="I8096" i="4" s="1"/>
  <c r="H8097" i="4"/>
  <c r="H8098" i="4"/>
  <c r="I8098" i="4" s="1"/>
  <c r="J8098" i="4" s="1"/>
  <c r="H8099" i="4"/>
  <c r="I8099" i="4" s="1"/>
  <c r="J8099" i="4" s="1"/>
  <c r="H8100" i="4"/>
  <c r="H8101" i="4"/>
  <c r="I8101" i="4" s="1"/>
  <c r="J8101" i="4" s="1"/>
  <c r="H8102" i="4"/>
  <c r="I8102" i="4" s="1"/>
  <c r="H8103" i="4"/>
  <c r="H8104" i="4"/>
  <c r="I8104" i="4" s="1"/>
  <c r="H8105" i="4"/>
  <c r="H8106" i="4"/>
  <c r="I8106" i="4" s="1"/>
  <c r="J8106" i="4" s="1"/>
  <c r="H8107" i="4"/>
  <c r="I8107" i="4" s="1"/>
  <c r="J8107" i="4" s="1"/>
  <c r="H8108" i="4"/>
  <c r="H8109" i="4"/>
  <c r="I8109" i="4" s="1"/>
  <c r="J8109" i="4" s="1"/>
  <c r="H8110" i="4"/>
  <c r="I8110" i="4" s="1"/>
  <c r="J8110" i="4" s="1"/>
  <c r="H8111" i="4"/>
  <c r="I8111" i="4" s="1"/>
  <c r="H8112" i="4"/>
  <c r="I8112" i="4" s="1"/>
  <c r="J8112" i="4" s="1"/>
  <c r="H8113" i="4"/>
  <c r="H8114" i="4"/>
  <c r="I8114" i="4" s="1"/>
  <c r="J8114" i="4" s="1"/>
  <c r="H8115" i="4"/>
  <c r="I8115" i="4" s="1"/>
  <c r="J8115" i="4" s="1"/>
  <c r="H8116" i="4"/>
  <c r="H8117" i="4"/>
  <c r="I8117" i="4" s="1"/>
  <c r="J8117" i="4" s="1"/>
  <c r="H8118" i="4"/>
  <c r="I8118" i="4" s="1"/>
  <c r="J8118" i="4" s="1"/>
  <c r="H8119" i="4"/>
  <c r="I8119" i="4" s="1"/>
  <c r="H8120" i="4"/>
  <c r="I8120" i="4" s="1"/>
  <c r="H8121" i="4"/>
  <c r="H8122" i="4"/>
  <c r="I8122" i="4" s="1"/>
  <c r="J8122" i="4" s="1"/>
  <c r="H8123" i="4"/>
  <c r="I8123" i="4" s="1"/>
  <c r="J8123" i="4" s="1"/>
  <c r="H8124" i="4"/>
  <c r="H8125" i="4"/>
  <c r="I8125" i="4" s="1"/>
  <c r="J8125" i="4" s="1"/>
  <c r="H8126" i="4"/>
  <c r="I8126" i="4" s="1"/>
  <c r="J8126" i="4" s="1"/>
  <c r="H8127" i="4"/>
  <c r="H8128" i="4"/>
  <c r="I8128" i="4" s="1"/>
  <c r="H8129" i="4"/>
  <c r="H8130" i="4"/>
  <c r="I8130" i="4" s="1"/>
  <c r="J8130" i="4" s="1"/>
  <c r="H8131" i="4"/>
  <c r="I8131" i="4" s="1"/>
  <c r="J8131" i="4" s="1"/>
  <c r="H8132" i="4"/>
  <c r="H8133" i="4"/>
  <c r="I8133" i="4" s="1"/>
  <c r="J8133" i="4" s="1"/>
  <c r="H8134" i="4"/>
  <c r="I8134" i="4" s="1"/>
  <c r="J8134" i="4" s="1"/>
  <c r="H8135" i="4"/>
  <c r="I8135" i="4"/>
  <c r="H8136" i="4"/>
  <c r="I8136" i="4" s="1"/>
  <c r="H8137" i="4"/>
  <c r="H8138" i="4"/>
  <c r="I8138" i="4" s="1"/>
  <c r="J8138" i="4" s="1"/>
  <c r="H8139" i="4"/>
  <c r="I8139" i="4" s="1"/>
  <c r="J8139" i="4" s="1"/>
  <c r="H8140" i="4"/>
  <c r="H8141" i="4"/>
  <c r="I8141" i="4" s="1"/>
  <c r="J8141" i="4" s="1"/>
  <c r="H8142" i="4"/>
  <c r="I8142" i="4" s="1"/>
  <c r="J8142" i="4" s="1"/>
  <c r="H8143" i="4"/>
  <c r="I8143" i="4" s="1"/>
  <c r="H8144" i="4"/>
  <c r="I8144" i="4" s="1"/>
  <c r="J8144" i="4" s="1"/>
  <c r="H8145" i="4"/>
  <c r="H8146" i="4"/>
  <c r="I8146" i="4" s="1"/>
  <c r="J8146" i="4" s="1"/>
  <c r="H8147" i="4"/>
  <c r="I8147" i="4" s="1"/>
  <c r="J8147" i="4" s="1"/>
  <c r="H8148" i="4"/>
  <c r="H8149" i="4"/>
  <c r="I8149" i="4" s="1"/>
  <c r="J8149" i="4" s="1"/>
  <c r="H8150" i="4"/>
  <c r="I8150" i="4" s="1"/>
  <c r="H8151" i="4"/>
  <c r="I8151" i="4" s="1"/>
  <c r="H8152" i="4"/>
  <c r="I8152" i="4" s="1"/>
  <c r="H8153" i="4"/>
  <c r="H8154" i="4"/>
  <c r="I8154" i="4" s="1"/>
  <c r="J8154" i="4" s="1"/>
  <c r="H8155" i="4"/>
  <c r="I8155" i="4" s="1"/>
  <c r="J8155" i="4" s="1"/>
  <c r="H8156" i="4"/>
  <c r="H8157" i="4"/>
  <c r="I8157" i="4" s="1"/>
  <c r="J8157" i="4" s="1"/>
  <c r="H8158" i="4"/>
  <c r="I8158" i="4" s="1"/>
  <c r="J8158" i="4" s="1"/>
  <c r="H8159" i="4"/>
  <c r="I8159" i="4" s="1"/>
  <c r="H8160" i="4"/>
  <c r="I8160" i="4" s="1"/>
  <c r="H8161" i="4"/>
  <c r="H8162" i="4"/>
  <c r="I8162" i="4" s="1"/>
  <c r="J8162" i="4" s="1"/>
  <c r="H8163" i="4"/>
  <c r="I8163" i="4" s="1"/>
  <c r="J8163" i="4" s="1"/>
  <c r="H8164" i="4"/>
  <c r="H8165" i="4"/>
  <c r="I8165" i="4" s="1"/>
  <c r="J8165" i="4" s="1"/>
  <c r="H8166" i="4"/>
  <c r="I8166" i="4" s="1"/>
  <c r="J8166" i="4" s="1"/>
  <c r="H8167" i="4"/>
  <c r="I8167" i="4" s="1"/>
  <c r="H8168" i="4"/>
  <c r="I8168" i="4" s="1"/>
  <c r="H8169" i="4"/>
  <c r="H8170" i="4"/>
  <c r="I8170" i="4" s="1"/>
  <c r="J8170" i="4" s="1"/>
  <c r="H8171" i="4"/>
  <c r="I8171" i="4" s="1"/>
  <c r="J8171" i="4" s="1"/>
  <c r="H8172" i="4"/>
  <c r="H8173" i="4"/>
  <c r="I8173" i="4" s="1"/>
  <c r="J8173" i="4" s="1"/>
  <c r="H8174" i="4"/>
  <c r="H8175" i="4"/>
  <c r="I8175" i="4" s="1"/>
  <c r="H8176" i="4"/>
  <c r="I8176" i="4" s="1"/>
  <c r="J8176" i="4" s="1"/>
  <c r="H8177" i="4"/>
  <c r="H8178" i="4"/>
  <c r="I8178" i="4" s="1"/>
  <c r="J8178" i="4" s="1"/>
  <c r="H8179" i="4"/>
  <c r="I8179" i="4" s="1"/>
  <c r="J8179" i="4" s="1"/>
  <c r="H8180" i="4"/>
  <c r="H8181" i="4"/>
  <c r="I8181" i="4" s="1"/>
  <c r="J8181" i="4" s="1"/>
  <c r="H8182" i="4"/>
  <c r="I8182" i="4" s="1"/>
  <c r="H8183" i="4"/>
  <c r="I8183" i="4" s="1"/>
  <c r="H8184" i="4"/>
  <c r="I8184" i="4" s="1"/>
  <c r="J8184" i="4" s="1"/>
  <c r="H8185" i="4"/>
  <c r="H8186" i="4"/>
  <c r="I8186" i="4" s="1"/>
  <c r="J8186" i="4" s="1"/>
  <c r="H8187" i="4"/>
  <c r="I8187" i="4" s="1"/>
  <c r="J8187" i="4" s="1"/>
  <c r="H8188" i="4"/>
  <c r="H8189" i="4"/>
  <c r="I8189" i="4" s="1"/>
  <c r="J8189" i="4" s="1"/>
  <c r="H8190" i="4"/>
  <c r="I8190" i="4" s="1"/>
  <c r="J8190" i="4" s="1"/>
  <c r="H8191" i="4"/>
  <c r="I8191" i="4" s="1"/>
  <c r="H8192" i="4"/>
  <c r="I8192" i="4" s="1"/>
  <c r="H8193" i="4"/>
  <c r="H8194" i="4"/>
  <c r="I8194" i="4" s="1"/>
  <c r="J8194" i="4" s="1"/>
  <c r="H8195" i="4"/>
  <c r="I8195" i="4" s="1"/>
  <c r="J8195" i="4" s="1"/>
  <c r="H8196" i="4"/>
  <c r="H8197" i="4"/>
  <c r="I8197" i="4" s="1"/>
  <c r="J8197" i="4" s="1"/>
  <c r="H8198" i="4"/>
  <c r="H8199" i="4"/>
  <c r="I8199" i="4" s="1"/>
  <c r="H8200" i="4"/>
  <c r="I8200" i="4" s="1"/>
  <c r="H8201" i="4"/>
  <c r="H8202" i="4"/>
  <c r="I8202" i="4" s="1"/>
  <c r="J8202" i="4" s="1"/>
  <c r="H8203" i="4"/>
  <c r="I8203" i="4" s="1"/>
  <c r="J8203" i="4" s="1"/>
  <c r="H8204" i="4"/>
  <c r="H8205" i="4"/>
  <c r="I8205" i="4" s="1"/>
  <c r="J8205" i="4" s="1"/>
  <c r="H8206" i="4"/>
  <c r="I8206" i="4" s="1"/>
  <c r="H8207" i="4"/>
  <c r="H8208" i="4"/>
  <c r="I8208" i="4" s="1"/>
  <c r="J8208" i="4" s="1"/>
  <c r="H8209" i="4"/>
  <c r="H8210" i="4"/>
  <c r="I8210" i="4" s="1"/>
  <c r="J8210" i="4" s="1"/>
  <c r="H8211" i="4"/>
  <c r="I8211" i="4" s="1"/>
  <c r="H8212" i="4"/>
  <c r="H8213" i="4"/>
  <c r="I8213" i="4" s="1"/>
  <c r="J8213" i="4" s="1"/>
  <c r="H8214" i="4"/>
  <c r="I8214" i="4" s="1"/>
  <c r="J8214" i="4" s="1"/>
  <c r="H8215" i="4"/>
  <c r="I8215" i="4" s="1"/>
  <c r="H8216" i="4"/>
  <c r="I8216" i="4" s="1"/>
  <c r="H8217" i="4"/>
  <c r="I8217" i="4" s="1"/>
  <c r="H8218" i="4"/>
  <c r="I8218" i="4" s="1"/>
  <c r="H8219" i="4"/>
  <c r="I8219" i="4" s="1"/>
  <c r="J8219" i="4" s="1"/>
  <c r="H8220" i="4"/>
  <c r="H8221" i="4"/>
  <c r="I8221" i="4" s="1"/>
  <c r="J8221" i="4" s="1"/>
  <c r="H8222" i="4"/>
  <c r="I8222" i="4" s="1"/>
  <c r="H8223" i="4"/>
  <c r="I8223" i="4" s="1"/>
  <c r="H8224" i="4"/>
  <c r="H8225" i="4"/>
  <c r="I8225" i="4" s="1"/>
  <c r="H8226" i="4"/>
  <c r="I8226" i="4" s="1"/>
  <c r="J8226" i="4" s="1"/>
  <c r="H8227" i="4"/>
  <c r="I8227" i="4" s="1"/>
  <c r="J8227" i="4" s="1"/>
  <c r="H8228" i="4"/>
  <c r="H8229" i="4"/>
  <c r="I8229" i="4" s="1"/>
  <c r="J8229" i="4" s="1"/>
  <c r="H8230" i="4"/>
  <c r="I8230" i="4" s="1"/>
  <c r="H8231" i="4"/>
  <c r="I8231" i="4" s="1"/>
  <c r="H8232" i="4"/>
  <c r="I8232" i="4" s="1"/>
  <c r="H8233" i="4"/>
  <c r="I8233" i="4" s="1"/>
  <c r="H8234" i="4"/>
  <c r="I8234" i="4" s="1"/>
  <c r="H8235" i="4"/>
  <c r="I8235" i="4" s="1"/>
  <c r="J8235" i="4" s="1"/>
  <c r="H8236" i="4"/>
  <c r="H8237" i="4"/>
  <c r="I8237" i="4" s="1"/>
  <c r="J8237" i="4" s="1"/>
  <c r="H8238" i="4"/>
  <c r="I8238" i="4" s="1"/>
  <c r="H8239" i="4"/>
  <c r="I8239" i="4" s="1"/>
  <c r="H8240" i="4"/>
  <c r="I8240" i="4" s="1"/>
  <c r="H8241" i="4"/>
  <c r="H8242" i="4"/>
  <c r="I8242" i="4" s="1"/>
  <c r="H8243" i="4"/>
  <c r="H8244" i="4"/>
  <c r="H8245" i="4"/>
  <c r="I8245" i="4" s="1"/>
  <c r="J8245" i="4" s="1"/>
  <c r="H8246" i="4"/>
  <c r="I8246" i="4" s="1"/>
  <c r="H8247" i="4"/>
  <c r="I8247" i="4" s="1"/>
  <c r="H8248" i="4"/>
  <c r="I8248" i="4" s="1"/>
  <c r="J8248" i="4" s="1"/>
  <c r="H8249" i="4"/>
  <c r="I8249" i="4" s="1"/>
  <c r="H8250" i="4"/>
  <c r="I8250" i="4" s="1"/>
  <c r="H8251" i="4"/>
  <c r="I8251" i="4" s="1"/>
  <c r="J8251" i="4" s="1"/>
  <c r="H8252" i="4"/>
  <c r="H8253" i="4"/>
  <c r="I8253" i="4"/>
  <c r="J8253" i="4" s="1"/>
  <c r="H8254" i="4"/>
  <c r="I8254" i="4" s="1"/>
  <c r="H8255" i="4"/>
  <c r="I8255" i="4" s="1"/>
  <c r="H8256" i="4"/>
  <c r="H8257" i="4"/>
  <c r="I8257" i="4" s="1"/>
  <c r="H8258" i="4"/>
  <c r="I8258" i="4" s="1"/>
  <c r="J8258" i="4" s="1"/>
  <c r="H8259" i="4"/>
  <c r="I8259" i="4" s="1"/>
  <c r="J8259" i="4" s="1"/>
  <c r="H8260" i="4"/>
  <c r="H8261" i="4"/>
  <c r="I8261" i="4" s="1"/>
  <c r="J8261" i="4" s="1"/>
  <c r="H8262" i="4"/>
  <c r="I8262" i="4" s="1"/>
  <c r="H8263" i="4"/>
  <c r="I8263" i="4" s="1"/>
  <c r="H8264" i="4"/>
  <c r="I8264" i="4" s="1"/>
  <c r="H8265" i="4"/>
  <c r="I8265" i="4" s="1"/>
  <c r="H8266" i="4"/>
  <c r="I8266" i="4" s="1"/>
  <c r="H8267" i="4"/>
  <c r="I8267" i="4" s="1"/>
  <c r="J8267" i="4" s="1"/>
  <c r="H8268" i="4"/>
  <c r="H8269" i="4"/>
  <c r="I8269" i="4" s="1"/>
  <c r="J8269" i="4" s="1"/>
  <c r="H8270" i="4"/>
  <c r="I8270" i="4" s="1"/>
  <c r="J8270" i="4" s="1"/>
  <c r="H8271" i="4"/>
  <c r="I8271" i="4" s="1"/>
  <c r="H8272" i="4"/>
  <c r="I8272" i="4" s="1"/>
  <c r="H8273" i="4"/>
  <c r="H8274" i="4"/>
  <c r="I8274" i="4" s="1"/>
  <c r="J8274" i="4" s="1"/>
  <c r="H8275" i="4"/>
  <c r="I8275" i="4" s="1"/>
  <c r="J8275" i="4" s="1"/>
  <c r="H8276" i="4"/>
  <c r="H8277" i="4"/>
  <c r="I8277" i="4" s="1"/>
  <c r="J8277" i="4" s="1"/>
  <c r="H8278" i="4"/>
  <c r="I8278" i="4" s="1"/>
  <c r="H8279" i="4"/>
  <c r="I8279" i="4" s="1"/>
  <c r="H8280" i="4"/>
  <c r="I8280" i="4" s="1"/>
  <c r="H8281" i="4"/>
  <c r="I8281" i="4" s="1"/>
  <c r="H8282" i="4"/>
  <c r="I8282" i="4" s="1"/>
  <c r="J8282" i="4" s="1"/>
  <c r="H8283" i="4"/>
  <c r="I8283" i="4" s="1"/>
  <c r="J8283" i="4" s="1"/>
  <c r="H8284" i="4"/>
  <c r="H8285" i="4"/>
  <c r="I8285" i="4" s="1"/>
  <c r="J8285" i="4" s="1"/>
  <c r="H8286" i="4"/>
  <c r="I8286" i="4" s="1"/>
  <c r="H8287" i="4"/>
  <c r="I8287" i="4" s="1"/>
  <c r="H8288" i="4"/>
  <c r="H8289" i="4"/>
  <c r="I8289" i="4" s="1"/>
  <c r="H8290" i="4"/>
  <c r="I8290" i="4" s="1"/>
  <c r="J8290" i="4" s="1"/>
  <c r="H8291" i="4"/>
  <c r="I8291" i="4" s="1"/>
  <c r="H8292" i="4"/>
  <c r="H8293" i="4"/>
  <c r="I8293" i="4" s="1"/>
  <c r="J8293" i="4" s="1"/>
  <c r="H8294" i="4"/>
  <c r="I8294" i="4" s="1"/>
  <c r="H8295" i="4"/>
  <c r="I8295" i="4"/>
  <c r="H8296" i="4"/>
  <c r="I8296" i="4" s="1"/>
  <c r="J8296" i="4" s="1"/>
  <c r="H8297" i="4"/>
  <c r="I8297" i="4" s="1"/>
  <c r="H8298" i="4"/>
  <c r="I8298" i="4" s="1"/>
  <c r="H8299" i="4"/>
  <c r="I8299" i="4" s="1"/>
  <c r="J8299" i="4" s="1"/>
  <c r="H8300" i="4"/>
  <c r="H8301" i="4"/>
  <c r="I8301" i="4" s="1"/>
  <c r="J8301" i="4" s="1"/>
  <c r="H8302" i="4"/>
  <c r="I8302" i="4" s="1"/>
  <c r="J8302" i="4" s="1"/>
  <c r="H8303" i="4"/>
  <c r="I8303" i="4" s="1"/>
  <c r="H8304" i="4"/>
  <c r="I8304" i="4" s="1"/>
  <c r="H8305" i="4"/>
  <c r="H8306" i="4"/>
  <c r="I8306" i="4" s="1"/>
  <c r="J8306" i="4" s="1"/>
  <c r="H8307" i="4"/>
  <c r="I8307" i="4" s="1"/>
  <c r="J8307" i="4" s="1"/>
  <c r="H8308" i="4"/>
  <c r="H8309" i="4"/>
  <c r="I8309" i="4" s="1"/>
  <c r="J8309" i="4" s="1"/>
  <c r="H8310" i="4"/>
  <c r="H8311" i="4"/>
  <c r="I8311" i="4" s="1"/>
  <c r="H8312" i="4"/>
  <c r="I8312" i="4" s="1"/>
  <c r="H8313" i="4"/>
  <c r="I8313" i="4" s="1"/>
  <c r="H8314" i="4"/>
  <c r="I8314" i="4" s="1"/>
  <c r="H8315" i="4"/>
  <c r="I8315" i="4" s="1"/>
  <c r="H8316" i="4"/>
  <c r="H8317" i="4"/>
  <c r="I8317" i="4" s="1"/>
  <c r="J8317" i="4" s="1"/>
  <c r="H8318" i="4"/>
  <c r="I8318" i="4" s="1"/>
  <c r="H8319" i="4"/>
  <c r="I8319" i="4" s="1"/>
  <c r="H8320" i="4"/>
  <c r="H8321" i="4"/>
  <c r="I8321" i="4" s="1"/>
  <c r="H8322" i="4"/>
  <c r="I8322" i="4" s="1"/>
  <c r="J8322" i="4" s="1"/>
  <c r="H8323" i="4"/>
  <c r="I8323" i="4" s="1"/>
  <c r="J8323" i="4" s="1"/>
  <c r="H8324" i="4"/>
  <c r="H8325" i="4"/>
  <c r="I8325" i="4" s="1"/>
  <c r="J8325" i="4" s="1"/>
  <c r="H8326" i="4"/>
  <c r="I8326" i="4" s="1"/>
  <c r="H8327" i="4"/>
  <c r="I8327" i="4" s="1"/>
  <c r="H8328" i="4"/>
  <c r="I8328" i="4" s="1"/>
  <c r="H8329" i="4"/>
  <c r="I8329" i="4" s="1"/>
  <c r="H8330" i="4"/>
  <c r="I8330" i="4" s="1"/>
  <c r="H8331" i="4"/>
  <c r="I8331" i="4" s="1"/>
  <c r="J8331" i="4" s="1"/>
  <c r="H8332" i="4"/>
  <c r="H8333" i="4"/>
  <c r="I8333" i="4" s="1"/>
  <c r="J8333" i="4" s="1"/>
  <c r="H8334" i="4"/>
  <c r="I8334" i="4" s="1"/>
  <c r="H8335" i="4"/>
  <c r="I8335" i="4" s="1"/>
  <c r="H8336" i="4"/>
  <c r="I8336" i="4" s="1"/>
  <c r="H8337" i="4"/>
  <c r="H8338" i="4"/>
  <c r="I8338" i="4" s="1"/>
  <c r="J8338" i="4" s="1"/>
  <c r="H8339" i="4"/>
  <c r="I8339" i="4" s="1"/>
  <c r="H8340" i="4"/>
  <c r="H8341" i="4"/>
  <c r="I8341" i="4" s="1"/>
  <c r="J8341" i="4" s="1"/>
  <c r="H8342" i="4"/>
  <c r="I8342" i="4" s="1"/>
  <c r="J8342" i="4" s="1"/>
  <c r="H8343" i="4"/>
  <c r="I8343" i="4" s="1"/>
  <c r="H8344" i="4"/>
  <c r="I8344" i="4" s="1"/>
  <c r="H8345" i="4"/>
  <c r="I8345" i="4" s="1"/>
  <c r="H8346" i="4"/>
  <c r="I8346" i="4" s="1"/>
  <c r="H8347" i="4"/>
  <c r="I8347" i="4" s="1"/>
  <c r="J8347" i="4" s="1"/>
  <c r="H8348" i="4"/>
  <c r="H8349" i="4"/>
  <c r="I8349" i="4" s="1"/>
  <c r="J8349" i="4" s="1"/>
  <c r="H8350" i="4"/>
  <c r="I8350" i="4" s="1"/>
  <c r="H8351" i="4"/>
  <c r="I8351" i="4"/>
  <c r="H8352" i="4"/>
  <c r="H8353" i="4"/>
  <c r="I8353" i="4" s="1"/>
  <c r="H8354" i="4"/>
  <c r="I8354" i="4" s="1"/>
  <c r="J8354" i="4" s="1"/>
  <c r="H8355" i="4"/>
  <c r="I8355" i="4" s="1"/>
  <c r="J8355" i="4" s="1"/>
  <c r="H8356" i="4"/>
  <c r="H8357" i="4"/>
  <c r="I8357" i="4" s="1"/>
  <c r="J8357" i="4" s="1"/>
  <c r="H8358" i="4"/>
  <c r="I8358" i="4" s="1"/>
  <c r="H8359" i="4"/>
  <c r="I8359" i="4" s="1"/>
  <c r="H8360" i="4"/>
  <c r="I8360" i="4" s="1"/>
  <c r="H8361" i="4"/>
  <c r="I8361" i="4" s="1"/>
  <c r="H8362" i="4"/>
  <c r="I8362" i="4" s="1"/>
  <c r="H8363" i="4"/>
  <c r="I8363" i="4" s="1"/>
  <c r="J8363" i="4" s="1"/>
  <c r="H8364" i="4"/>
  <c r="H8365" i="4"/>
  <c r="I8365" i="4" s="1"/>
  <c r="J8365" i="4" s="1"/>
  <c r="H8366" i="4"/>
  <c r="I8366" i="4" s="1"/>
  <c r="J8366" i="4" s="1"/>
  <c r="H8367" i="4"/>
  <c r="I8367" i="4" s="1"/>
  <c r="H8368" i="4"/>
  <c r="I8368" i="4" s="1"/>
  <c r="H8369" i="4"/>
  <c r="H8370" i="4"/>
  <c r="I8370" i="4" s="1"/>
  <c r="H8371" i="4"/>
  <c r="I8371" i="4" s="1"/>
  <c r="H8372" i="4"/>
  <c r="H8373" i="4"/>
  <c r="I8373" i="4" s="1"/>
  <c r="J8373" i="4" s="1"/>
  <c r="H8374" i="4"/>
  <c r="I8374" i="4" s="1"/>
  <c r="J8374" i="4" s="1"/>
  <c r="H8375" i="4"/>
  <c r="I8375" i="4" s="1"/>
  <c r="H8376" i="4"/>
  <c r="I8376" i="4" s="1"/>
  <c r="H8377" i="4"/>
  <c r="I8377" i="4" s="1"/>
  <c r="H8378" i="4"/>
  <c r="I8378" i="4" s="1"/>
  <c r="H8379" i="4"/>
  <c r="I8379" i="4" s="1"/>
  <c r="J8379" i="4" s="1"/>
  <c r="H8380" i="4"/>
  <c r="H8381" i="4"/>
  <c r="I8381" i="4" s="1"/>
  <c r="J8381" i="4" s="1"/>
  <c r="H8382" i="4"/>
  <c r="I8382" i="4" s="1"/>
  <c r="H8383" i="4"/>
  <c r="H8384" i="4"/>
  <c r="H8385" i="4"/>
  <c r="I8385" i="4" s="1"/>
  <c r="H8386" i="4"/>
  <c r="I8386" i="4" s="1"/>
  <c r="J8386" i="4" s="1"/>
  <c r="H8387" i="4"/>
  <c r="I8387" i="4" s="1"/>
  <c r="J8387" i="4" s="1"/>
  <c r="H8388" i="4"/>
  <c r="H8389" i="4"/>
  <c r="I8389" i="4" s="1"/>
  <c r="J8389" i="4" s="1"/>
  <c r="H8390" i="4"/>
  <c r="I8390" i="4" s="1"/>
  <c r="H8391" i="4"/>
  <c r="H8392" i="4"/>
  <c r="I8392" i="4" s="1"/>
  <c r="H8393" i="4"/>
  <c r="I8393" i="4" s="1"/>
  <c r="H8394" i="4"/>
  <c r="I8394" i="4" s="1"/>
  <c r="H8395" i="4"/>
  <c r="I8395" i="4" s="1"/>
  <c r="J8395" i="4" s="1"/>
  <c r="H8396" i="4"/>
  <c r="H8397" i="4"/>
  <c r="I8397" i="4" s="1"/>
  <c r="J8397" i="4" s="1"/>
  <c r="H8398" i="4"/>
  <c r="I8398" i="4" s="1"/>
  <c r="J8398" i="4" s="1"/>
  <c r="H8399" i="4"/>
  <c r="I8399" i="4" s="1"/>
  <c r="H8400" i="4"/>
  <c r="I8400" i="4" s="1"/>
  <c r="J8400" i="4" s="1"/>
  <c r="H8401" i="4"/>
  <c r="H8402" i="4"/>
  <c r="I8402" i="4" s="1"/>
  <c r="J8402" i="4" s="1"/>
  <c r="H8403" i="4"/>
  <c r="I8403" i="4" s="1"/>
  <c r="H8404" i="4"/>
  <c r="H8405" i="4"/>
  <c r="I8405" i="4" s="1"/>
  <c r="J8405" i="4" s="1"/>
  <c r="H8406" i="4"/>
  <c r="I8406" i="4" s="1"/>
  <c r="H8407" i="4"/>
  <c r="I8407" i="4" s="1"/>
  <c r="H8408" i="4"/>
  <c r="I8408" i="4" s="1"/>
  <c r="H8409" i="4"/>
  <c r="I8409" i="4" s="1"/>
  <c r="H8410" i="4"/>
  <c r="I8410" i="4" s="1"/>
  <c r="J8410" i="4" s="1"/>
  <c r="H8411" i="4"/>
  <c r="I8411" i="4" s="1"/>
  <c r="J8411" i="4" s="1"/>
  <c r="H8412" i="4"/>
  <c r="H8413" i="4"/>
  <c r="I8413" i="4" s="1"/>
  <c r="J8413" i="4" s="1"/>
  <c r="H8414" i="4"/>
  <c r="I8414" i="4" s="1"/>
  <c r="H8415" i="4"/>
  <c r="I8415" i="4" s="1"/>
  <c r="H8416" i="4"/>
  <c r="I8416" i="4" s="1"/>
  <c r="H8417" i="4"/>
  <c r="I8417" i="4" s="1"/>
  <c r="H8418" i="4"/>
  <c r="I8418" i="4" s="1"/>
  <c r="H8419" i="4"/>
  <c r="I8419" i="4" s="1"/>
  <c r="H8420" i="4"/>
  <c r="H8421" i="4"/>
  <c r="I8421" i="4" s="1"/>
  <c r="J8421" i="4" s="1"/>
  <c r="H8422" i="4"/>
  <c r="I8422" i="4" s="1"/>
  <c r="H8423" i="4"/>
  <c r="I8423" i="4" s="1"/>
  <c r="H8424" i="4"/>
  <c r="I8424" i="4" s="1"/>
  <c r="H8425" i="4"/>
  <c r="I8425" i="4" s="1"/>
  <c r="H8426" i="4"/>
  <c r="I8426" i="4" s="1"/>
  <c r="J8426" i="4" s="1"/>
  <c r="H8427" i="4"/>
  <c r="I8427" i="4" s="1"/>
  <c r="H8428" i="4"/>
  <c r="H8429" i="4"/>
  <c r="I8429" i="4" s="1"/>
  <c r="H8430" i="4"/>
  <c r="I8430" i="4" s="1"/>
  <c r="H8431" i="4"/>
  <c r="I8431" i="4" s="1"/>
  <c r="H8432" i="4"/>
  <c r="H8433" i="4"/>
  <c r="I8433" i="4" s="1"/>
  <c r="H8434" i="4"/>
  <c r="I8434" i="4" s="1"/>
  <c r="H8435" i="4"/>
  <c r="I8435" i="4" s="1"/>
  <c r="J8435" i="4" s="1"/>
  <c r="H8436" i="4"/>
  <c r="H8437" i="4"/>
  <c r="I8437" i="4" s="1"/>
  <c r="H8438" i="4"/>
  <c r="I8438" i="4" s="1"/>
  <c r="H8439" i="4"/>
  <c r="I8439" i="4" s="1"/>
  <c r="H8440" i="4"/>
  <c r="I8440" i="4" s="1"/>
  <c r="H8441" i="4"/>
  <c r="H8442" i="4"/>
  <c r="I8442" i="4" s="1"/>
  <c r="J8442" i="4" s="1"/>
  <c r="H8443" i="4"/>
  <c r="H8444" i="4"/>
  <c r="H8445" i="4"/>
  <c r="I8445" i="4" s="1"/>
  <c r="H8446" i="4"/>
  <c r="I8446" i="4" s="1"/>
  <c r="J8446" i="4" s="1"/>
  <c r="H8447" i="4"/>
  <c r="I8447" i="4" s="1"/>
  <c r="H8448" i="4"/>
  <c r="I8448" i="4" s="1"/>
  <c r="H8449" i="4"/>
  <c r="I8449" i="4" s="1"/>
  <c r="H8450" i="4"/>
  <c r="I8450" i="4" s="1"/>
  <c r="J8450" i="4" s="1"/>
  <c r="H8451" i="4"/>
  <c r="I8451" i="4" s="1"/>
  <c r="H8452" i="4"/>
  <c r="H8453" i="4"/>
  <c r="I8453" i="4" s="1"/>
  <c r="J8453" i="4" s="1"/>
  <c r="H8454" i="4"/>
  <c r="H8455" i="4"/>
  <c r="I8455" i="4" s="1"/>
  <c r="H8456" i="4"/>
  <c r="I8456" i="4" s="1"/>
  <c r="H8457" i="4"/>
  <c r="I8457" i="4" s="1"/>
  <c r="H8458" i="4"/>
  <c r="I8458" i="4" s="1"/>
  <c r="J8458" i="4" s="1"/>
  <c r="H8459" i="4"/>
  <c r="I8459" i="4" s="1"/>
  <c r="J8459" i="4" s="1"/>
  <c r="H8460" i="4"/>
  <c r="H8461" i="4"/>
  <c r="I8461" i="4" s="1"/>
  <c r="J8461" i="4" s="1"/>
  <c r="H8462" i="4"/>
  <c r="I8462" i="4" s="1"/>
  <c r="J8462" i="4" s="1"/>
  <c r="H8463" i="4"/>
  <c r="I8463" i="4" s="1"/>
  <c r="H8464" i="4"/>
  <c r="I8464" i="4" s="1"/>
  <c r="J8464" i="4" s="1"/>
  <c r="H8465" i="4"/>
  <c r="I8465" i="4" s="1"/>
  <c r="H8466" i="4"/>
  <c r="I8466" i="4" s="1"/>
  <c r="H8467" i="4"/>
  <c r="I8467" i="4" s="1"/>
  <c r="J8467" i="4" s="1"/>
  <c r="H8468" i="4"/>
  <c r="H8469" i="4"/>
  <c r="I8469" i="4" s="1"/>
  <c r="J8469" i="4" s="1"/>
  <c r="H8470" i="4"/>
  <c r="H8471" i="4"/>
  <c r="I8471" i="4" s="1"/>
  <c r="H8472" i="4"/>
  <c r="I8472" i="4" s="1"/>
  <c r="H8473" i="4"/>
  <c r="I8473" i="4" s="1"/>
  <c r="H8474" i="4"/>
  <c r="I8474" i="4" s="1"/>
  <c r="H8475" i="4"/>
  <c r="I8475" i="4" s="1"/>
  <c r="H8476" i="4"/>
  <c r="H8477" i="4"/>
  <c r="I8477" i="4" s="1"/>
  <c r="J8477" i="4" s="1"/>
  <c r="H8478" i="4"/>
  <c r="H8479" i="4"/>
  <c r="I8479" i="4" s="1"/>
  <c r="H8480" i="4"/>
  <c r="I8480" i="4" s="1"/>
  <c r="H8481" i="4"/>
  <c r="I8481" i="4" s="1"/>
  <c r="H8482" i="4"/>
  <c r="I8482" i="4" s="1"/>
  <c r="J8482" i="4" s="1"/>
  <c r="H8483" i="4"/>
  <c r="I8483" i="4" s="1"/>
  <c r="H8484" i="4"/>
  <c r="H8485" i="4"/>
  <c r="I8485" i="4" s="1"/>
  <c r="H8486" i="4"/>
  <c r="I8486" i="4" s="1"/>
  <c r="J8486" i="4" s="1"/>
  <c r="H8487" i="4"/>
  <c r="I8487" i="4" s="1"/>
  <c r="H8488" i="4"/>
  <c r="H8489" i="4"/>
  <c r="I8489" i="4" s="1"/>
  <c r="H8490" i="4"/>
  <c r="I8490" i="4" s="1"/>
  <c r="J8490" i="4" s="1"/>
  <c r="H8491" i="4"/>
  <c r="I8491" i="4" s="1"/>
  <c r="J8491" i="4" s="1"/>
  <c r="H8492" i="4"/>
  <c r="H8493" i="4"/>
  <c r="I8493" i="4" s="1"/>
  <c r="J8493" i="4" s="1"/>
  <c r="H8494" i="4"/>
  <c r="I8494" i="4" s="1"/>
  <c r="J8494" i="4" s="1"/>
  <c r="H8495" i="4"/>
  <c r="I8495" i="4" s="1"/>
  <c r="H8496" i="4"/>
  <c r="I8496" i="4" s="1"/>
  <c r="J8496" i="4" s="1"/>
  <c r="H8497" i="4"/>
  <c r="I8497" i="4" s="1"/>
  <c r="H8498" i="4"/>
  <c r="I8498" i="4" s="1"/>
  <c r="J8498" i="4" s="1"/>
  <c r="H8499" i="4"/>
  <c r="I8499" i="4" s="1"/>
  <c r="H8500" i="4"/>
  <c r="H8501" i="4"/>
  <c r="I8501" i="4" s="1"/>
  <c r="H8502" i="4"/>
  <c r="H8503" i="4"/>
  <c r="I8503" i="4" s="1"/>
  <c r="H8504" i="4"/>
  <c r="I8504" i="4" s="1"/>
  <c r="J8504" i="4" s="1"/>
  <c r="H8505" i="4"/>
  <c r="I8505" i="4" s="1"/>
  <c r="H8506" i="4"/>
  <c r="I8506" i="4" s="1"/>
  <c r="J8506" i="4" s="1"/>
  <c r="H8507" i="4"/>
  <c r="H8508" i="4"/>
  <c r="H8509" i="4"/>
  <c r="I8509" i="4" s="1"/>
  <c r="J8509" i="4" s="1"/>
  <c r="H8510" i="4"/>
  <c r="I8510" i="4" s="1"/>
  <c r="H8511" i="4"/>
  <c r="H8512" i="4"/>
  <c r="I8512" i="4" s="1"/>
  <c r="H8513" i="4"/>
  <c r="I8513" i="4" s="1"/>
  <c r="H8514" i="4"/>
  <c r="I8514" i="4" s="1"/>
  <c r="J8514" i="4" s="1"/>
  <c r="H8515" i="4"/>
  <c r="H8516" i="4"/>
  <c r="H8517" i="4"/>
  <c r="I8517" i="4" s="1"/>
  <c r="H8518" i="4"/>
  <c r="I8518" i="4" s="1"/>
  <c r="J8518" i="4" s="1"/>
  <c r="H8519" i="4"/>
  <c r="I8519" i="4" s="1"/>
  <c r="H8520" i="4"/>
  <c r="I8520" i="4" s="1"/>
  <c r="H8521" i="4"/>
  <c r="I8521" i="4" s="1"/>
  <c r="H8522" i="4"/>
  <c r="I8522" i="4" s="1"/>
  <c r="H8523" i="4"/>
  <c r="I8523" i="4" s="1"/>
  <c r="J8523" i="4" s="1"/>
  <c r="H8524" i="4"/>
  <c r="H8525" i="4"/>
  <c r="I8525" i="4" s="1"/>
  <c r="J8525" i="4" s="1"/>
  <c r="H8526" i="4"/>
  <c r="I8526" i="4" s="1"/>
  <c r="H8527" i="4"/>
  <c r="I8527" i="4" s="1"/>
  <c r="H8528" i="4"/>
  <c r="I8528" i="4" s="1"/>
  <c r="J8528" i="4" s="1"/>
  <c r="H8529" i="4"/>
  <c r="I8529" i="4" s="1"/>
  <c r="H8530" i="4"/>
  <c r="I8530" i="4" s="1"/>
  <c r="H8531" i="4"/>
  <c r="I8531" i="4" s="1"/>
  <c r="J8531" i="4" s="1"/>
  <c r="H8532" i="4"/>
  <c r="H8533" i="4"/>
  <c r="I8533" i="4" s="1"/>
  <c r="J8533" i="4" s="1"/>
  <c r="H8534" i="4"/>
  <c r="H8535" i="4"/>
  <c r="I8535" i="4" s="1"/>
  <c r="H8536" i="4"/>
  <c r="I8536" i="4" s="1"/>
  <c r="H8537" i="4"/>
  <c r="I8537" i="4" s="1"/>
  <c r="H8538" i="4"/>
  <c r="I8538" i="4" s="1"/>
  <c r="H8539" i="4"/>
  <c r="H8540" i="4"/>
  <c r="H8541" i="4"/>
  <c r="I8541" i="4" s="1"/>
  <c r="J8541" i="4" s="1"/>
  <c r="H8542" i="4"/>
  <c r="H8543" i="4"/>
  <c r="I8543" i="4"/>
  <c r="H8544" i="4"/>
  <c r="H8545" i="4"/>
  <c r="I8545" i="4" s="1"/>
  <c r="H8546" i="4"/>
  <c r="I8546" i="4" s="1"/>
  <c r="J8546" i="4" s="1"/>
  <c r="H8547" i="4"/>
  <c r="I8547" i="4" s="1"/>
  <c r="H8548" i="4"/>
  <c r="H8549" i="4"/>
  <c r="I8549" i="4" s="1"/>
  <c r="H8550" i="4"/>
  <c r="I8550" i="4" s="1"/>
  <c r="J8550" i="4" s="1"/>
  <c r="H8551" i="4"/>
  <c r="I8551" i="4" s="1"/>
  <c r="H8552" i="4"/>
  <c r="H8553" i="4"/>
  <c r="I8553" i="4" s="1"/>
  <c r="H8554" i="4"/>
  <c r="I8554" i="4" s="1"/>
  <c r="H8555" i="4"/>
  <c r="I8555" i="4" s="1"/>
  <c r="J8555" i="4" s="1"/>
  <c r="H8556" i="4"/>
  <c r="H8557" i="4"/>
  <c r="I8557" i="4"/>
  <c r="H8558" i="4"/>
  <c r="I8558" i="4" s="1"/>
  <c r="J8558" i="4" s="1"/>
  <c r="H8559" i="4"/>
  <c r="I8559" i="4" s="1"/>
  <c r="H8560" i="4"/>
  <c r="I8560" i="4" s="1"/>
  <c r="J8560" i="4" s="1"/>
  <c r="H8561" i="4"/>
  <c r="I8561" i="4" s="1"/>
  <c r="H8562" i="4"/>
  <c r="I8562" i="4" s="1"/>
  <c r="J8562" i="4" s="1"/>
  <c r="H8563" i="4"/>
  <c r="I8563" i="4" s="1"/>
  <c r="H8564" i="4"/>
  <c r="H8565" i="4"/>
  <c r="I8565" i="4" s="1"/>
  <c r="H8566" i="4"/>
  <c r="I8566" i="4" s="1"/>
  <c r="H8567" i="4"/>
  <c r="I8567" i="4" s="1"/>
  <c r="H8568" i="4"/>
  <c r="I8568" i="4" s="1"/>
  <c r="J8568" i="4" s="1"/>
  <c r="H8569" i="4"/>
  <c r="I8569" i="4" s="1"/>
  <c r="H8570" i="4"/>
  <c r="I8570" i="4" s="1"/>
  <c r="J8570" i="4" s="1"/>
  <c r="H8571" i="4"/>
  <c r="I8571" i="4" s="1"/>
  <c r="H8572" i="4"/>
  <c r="H8573" i="4"/>
  <c r="I8573" i="4" s="1"/>
  <c r="J8573" i="4" s="1"/>
  <c r="H8574" i="4"/>
  <c r="I8574" i="4" s="1"/>
  <c r="H8575" i="4"/>
  <c r="I8575" i="4" s="1"/>
  <c r="H8576" i="4"/>
  <c r="I8576" i="4" s="1"/>
  <c r="H8577" i="4"/>
  <c r="I8577" i="4" s="1"/>
  <c r="H8578" i="4"/>
  <c r="I8578" i="4" s="1"/>
  <c r="H8579" i="4"/>
  <c r="H8580" i="4"/>
  <c r="I8580" i="4" s="1"/>
  <c r="H8581" i="4"/>
  <c r="I8581" i="4" s="1"/>
  <c r="J8581" i="4" s="1"/>
  <c r="H8582" i="4"/>
  <c r="H8583" i="4"/>
  <c r="I8583" i="4" s="1"/>
  <c r="H8584" i="4"/>
  <c r="I8584" i="4" s="1"/>
  <c r="H8585" i="4"/>
  <c r="I8585" i="4" s="1"/>
  <c r="H8586" i="4"/>
  <c r="I8586" i="4" s="1"/>
  <c r="H8587" i="4"/>
  <c r="I8587" i="4" s="1"/>
  <c r="H8588" i="4"/>
  <c r="I8588" i="4" s="1"/>
  <c r="H8589" i="4"/>
  <c r="I8589" i="4" s="1"/>
  <c r="J8589" i="4" s="1"/>
  <c r="H8590" i="4"/>
  <c r="I8590" i="4" s="1"/>
  <c r="H8591" i="4"/>
  <c r="I8591" i="4" s="1"/>
  <c r="H8592" i="4"/>
  <c r="I8592" i="4" s="1"/>
  <c r="H8593" i="4"/>
  <c r="I8593" i="4" s="1"/>
  <c r="H8594" i="4"/>
  <c r="I8594" i="4" s="1"/>
  <c r="H8595" i="4"/>
  <c r="H8596" i="4"/>
  <c r="I8596" i="4" s="1"/>
  <c r="H8597" i="4"/>
  <c r="I8597" i="4" s="1"/>
  <c r="J8597" i="4" s="1"/>
  <c r="H8598" i="4"/>
  <c r="H8599" i="4"/>
  <c r="I8599" i="4" s="1"/>
  <c r="H8600" i="4"/>
  <c r="I8600" i="4" s="1"/>
  <c r="H8601" i="4"/>
  <c r="H8602" i="4"/>
  <c r="I8602" i="4" s="1"/>
  <c r="H8603" i="4"/>
  <c r="I8603" i="4" s="1"/>
  <c r="H8604" i="4"/>
  <c r="I8604" i="4" s="1"/>
  <c r="H8605" i="4"/>
  <c r="I8605" i="4" s="1"/>
  <c r="J8605" i="4" s="1"/>
  <c r="H8606" i="4"/>
  <c r="I8606" i="4" s="1"/>
  <c r="H8607" i="4"/>
  <c r="I8607" i="4"/>
  <c r="H8608" i="4"/>
  <c r="I8608" i="4" s="1"/>
  <c r="H8609" i="4"/>
  <c r="I8609" i="4" s="1"/>
  <c r="H8610" i="4"/>
  <c r="I8610" i="4" s="1"/>
  <c r="H8611" i="4"/>
  <c r="H8612" i="4"/>
  <c r="I8612" i="4" s="1"/>
  <c r="H8613" i="4"/>
  <c r="I8613" i="4" s="1"/>
  <c r="J8613" i="4" s="1"/>
  <c r="H8614" i="4"/>
  <c r="I8614" i="4" s="1"/>
  <c r="H8615" i="4"/>
  <c r="I8615" i="4" s="1"/>
  <c r="H8616" i="4"/>
  <c r="I8616" i="4" s="1"/>
  <c r="H8617" i="4"/>
  <c r="I8617" i="4" s="1"/>
  <c r="H8618" i="4"/>
  <c r="I8618" i="4" s="1"/>
  <c r="H8619" i="4"/>
  <c r="I8619" i="4" s="1"/>
  <c r="J8619" i="4" s="1"/>
  <c r="H8620" i="4"/>
  <c r="I8620" i="4" s="1"/>
  <c r="J8620" i="4" s="1"/>
  <c r="H8621" i="4"/>
  <c r="I8621" i="4" s="1"/>
  <c r="J8621" i="4" s="1"/>
  <c r="H8622" i="4"/>
  <c r="I8622" i="4" s="1"/>
  <c r="H8623" i="4"/>
  <c r="I8623" i="4" s="1"/>
  <c r="H8624" i="4"/>
  <c r="I8624" i="4" s="1"/>
  <c r="H8625" i="4"/>
  <c r="I8625" i="4" s="1"/>
  <c r="H8626" i="4"/>
  <c r="I8626" i="4" s="1"/>
  <c r="H8627" i="4"/>
  <c r="H8628" i="4"/>
  <c r="I8628" i="4" s="1"/>
  <c r="H8629" i="4"/>
  <c r="I8629" i="4" s="1"/>
  <c r="J8629" i="4" s="1"/>
  <c r="H8630" i="4"/>
  <c r="I8630" i="4" s="1"/>
  <c r="H8631" i="4"/>
  <c r="I8631" i="4" s="1"/>
  <c r="H8632" i="4"/>
  <c r="I8632" i="4" s="1"/>
  <c r="H8633" i="4"/>
  <c r="I8633" i="4" s="1"/>
  <c r="H8634" i="4"/>
  <c r="I8634" i="4" s="1"/>
  <c r="H8635" i="4"/>
  <c r="I8635" i="4" s="1"/>
  <c r="J8635" i="4" s="1"/>
  <c r="H8636" i="4"/>
  <c r="I8636" i="4" s="1"/>
  <c r="H8637" i="4"/>
  <c r="I8637" i="4" s="1"/>
  <c r="J8637" i="4" s="1"/>
  <c r="H8638" i="4"/>
  <c r="I8638" i="4" s="1"/>
  <c r="H8639" i="4"/>
  <c r="I8639" i="4" s="1"/>
  <c r="H8640" i="4"/>
  <c r="I8640" i="4" s="1"/>
  <c r="H8641" i="4"/>
  <c r="I8641" i="4" s="1"/>
  <c r="H8642" i="4"/>
  <c r="I8642" i="4" s="1"/>
  <c r="H8643" i="4"/>
  <c r="I8643" i="4" s="1"/>
  <c r="H8644" i="4"/>
  <c r="I8644" i="4" s="1"/>
  <c r="H8645" i="4"/>
  <c r="I8645" i="4" s="1"/>
  <c r="J8645" i="4" s="1"/>
  <c r="H8646" i="4"/>
  <c r="H8647" i="4"/>
  <c r="I8647" i="4" s="1"/>
  <c r="H8648" i="4"/>
  <c r="I8648" i="4" s="1"/>
  <c r="H8649" i="4"/>
  <c r="H8650" i="4"/>
  <c r="I8650" i="4" s="1"/>
  <c r="H8651" i="4"/>
  <c r="I8651" i="4" s="1"/>
  <c r="J8651" i="4" s="1"/>
  <c r="H8652" i="4"/>
  <c r="I8652" i="4" s="1"/>
  <c r="H8653" i="4"/>
  <c r="I8653" i="4"/>
  <c r="J8653" i="4" s="1"/>
  <c r="H8654" i="4"/>
  <c r="I8654" i="4" s="1"/>
  <c r="H8655" i="4"/>
  <c r="I8655" i="4" s="1"/>
  <c r="H8656" i="4"/>
  <c r="I8656" i="4" s="1"/>
  <c r="H8657" i="4"/>
  <c r="I8657" i="4" s="1"/>
  <c r="H8658" i="4"/>
  <c r="I8658" i="4" s="1"/>
  <c r="H8659" i="4"/>
  <c r="I8659" i="4" s="1"/>
  <c r="H8660" i="4"/>
  <c r="I8660" i="4" s="1"/>
  <c r="H8661" i="4"/>
  <c r="I8661" i="4" s="1"/>
  <c r="J8661" i="4" s="1"/>
  <c r="H8662" i="4"/>
  <c r="H8663" i="4"/>
  <c r="I8663" i="4" s="1"/>
  <c r="H8664" i="4"/>
  <c r="I8664" i="4" s="1"/>
  <c r="H8665" i="4"/>
  <c r="I8665" i="4" s="1"/>
  <c r="H8666" i="4"/>
  <c r="I8666" i="4" s="1"/>
  <c r="H8667" i="4"/>
  <c r="I8667" i="4" s="1"/>
  <c r="J8667" i="4" s="1"/>
  <c r="H8668" i="4"/>
  <c r="I8668" i="4" s="1"/>
  <c r="H8669" i="4"/>
  <c r="I8669" i="4" s="1"/>
  <c r="J8669" i="4" s="1"/>
  <c r="H8670" i="4"/>
  <c r="I8670" i="4" s="1"/>
  <c r="H8671" i="4"/>
  <c r="I8671" i="4" s="1"/>
  <c r="H8672" i="4"/>
  <c r="I8672" i="4" s="1"/>
  <c r="H8673" i="4"/>
  <c r="I8673" i="4" s="1"/>
  <c r="H8674" i="4"/>
  <c r="I8674" i="4" s="1"/>
  <c r="H8675" i="4"/>
  <c r="I8675" i="4" s="1"/>
  <c r="H8676" i="4"/>
  <c r="I8676" i="4" s="1"/>
  <c r="H8677" i="4"/>
  <c r="I8677" i="4" s="1"/>
  <c r="J8677" i="4" s="1"/>
  <c r="H8678" i="4"/>
  <c r="H8679" i="4"/>
  <c r="I8679" i="4" s="1"/>
  <c r="H8680" i="4"/>
  <c r="I8680" i="4" s="1"/>
  <c r="H8681" i="4"/>
  <c r="I8681" i="4" s="1"/>
  <c r="H8682" i="4"/>
  <c r="I8682" i="4" s="1"/>
  <c r="H8683" i="4"/>
  <c r="I8683" i="4" s="1"/>
  <c r="J8683" i="4" s="1"/>
  <c r="H8684" i="4"/>
  <c r="I8684" i="4" s="1"/>
  <c r="J8684" i="4" s="1"/>
  <c r="H8685" i="4"/>
  <c r="I8685" i="4" s="1"/>
  <c r="J8685" i="4" s="1"/>
  <c r="H8686" i="4"/>
  <c r="I8686" i="4" s="1"/>
  <c r="H8687" i="4"/>
  <c r="I8687" i="4" s="1"/>
  <c r="H8688" i="4"/>
  <c r="I8688" i="4" s="1"/>
  <c r="H8689" i="4"/>
  <c r="I8689" i="4" s="1"/>
  <c r="H8690" i="4"/>
  <c r="I8690" i="4" s="1"/>
  <c r="H8691" i="4"/>
  <c r="I8691" i="4" s="1"/>
  <c r="H8692" i="4"/>
  <c r="I8692" i="4" s="1"/>
  <c r="H8693" i="4"/>
  <c r="I8693" i="4" s="1"/>
  <c r="J8693" i="4" s="1"/>
  <c r="H8694" i="4"/>
  <c r="H8695" i="4"/>
  <c r="I8695" i="4" s="1"/>
  <c r="H8696" i="4"/>
  <c r="I8696" i="4" s="1"/>
  <c r="H8697" i="4"/>
  <c r="H8698" i="4"/>
  <c r="I8698" i="4" s="1"/>
  <c r="H8699" i="4"/>
  <c r="I8699" i="4" s="1"/>
  <c r="J8699" i="4" s="1"/>
  <c r="H8700" i="4"/>
  <c r="I8700" i="4" s="1"/>
  <c r="H8701" i="4"/>
  <c r="I8701" i="4" s="1"/>
  <c r="J8701" i="4" s="1"/>
  <c r="H8702" i="4"/>
  <c r="I8702" i="4" s="1"/>
  <c r="J8702" i="4" s="1"/>
  <c r="H8703" i="4"/>
  <c r="I8703" i="4" s="1"/>
  <c r="H8704" i="4"/>
  <c r="I8704" i="4" s="1"/>
  <c r="H8705" i="4"/>
  <c r="I8705" i="4" s="1"/>
  <c r="H8706" i="4"/>
  <c r="I8706" i="4" s="1"/>
  <c r="H8707" i="4"/>
  <c r="H8708" i="4"/>
  <c r="I8708" i="4" s="1"/>
  <c r="H8709" i="4"/>
  <c r="I8709" i="4" s="1"/>
  <c r="H8710" i="4"/>
  <c r="I8710" i="4" s="1"/>
  <c r="H8711" i="4"/>
  <c r="I8711" i="4" s="1"/>
  <c r="H8712" i="4"/>
  <c r="I8712" i="4" s="1"/>
  <c r="J8712" i="4" s="1"/>
  <c r="H8713" i="4"/>
  <c r="I8713" i="4" s="1"/>
  <c r="H8714" i="4"/>
  <c r="I8714" i="4" s="1"/>
  <c r="H8715" i="4"/>
  <c r="I8715" i="4" s="1"/>
  <c r="J8715" i="4" s="1"/>
  <c r="H8716" i="4"/>
  <c r="I8716" i="4" s="1"/>
  <c r="H8717" i="4"/>
  <c r="I8717" i="4" s="1"/>
  <c r="H8718" i="4"/>
  <c r="I8718" i="4" s="1"/>
  <c r="J8718" i="4" s="1"/>
  <c r="H8719" i="4"/>
  <c r="I8719" i="4" s="1"/>
  <c r="H8720" i="4"/>
  <c r="I8720" i="4" s="1"/>
  <c r="J8720" i="4" s="1"/>
  <c r="H8721" i="4"/>
  <c r="I8721" i="4" s="1"/>
  <c r="J8721" i="4" s="1"/>
  <c r="H8722" i="4"/>
  <c r="I8722" i="4" s="1"/>
  <c r="H8723" i="4"/>
  <c r="H8724" i="4"/>
  <c r="I8724" i="4" s="1"/>
  <c r="J8724" i="4" s="1"/>
  <c r="H8725" i="4"/>
  <c r="I8725" i="4" s="1"/>
  <c r="J8725" i="4" s="1"/>
  <c r="H8726" i="4"/>
  <c r="I8726" i="4" s="1"/>
  <c r="H8727" i="4"/>
  <c r="I8727" i="4" s="1"/>
  <c r="H8728" i="4"/>
  <c r="I8728" i="4" s="1"/>
  <c r="H8729" i="4"/>
  <c r="I8729" i="4"/>
  <c r="H8730" i="4"/>
  <c r="I8730" i="4" s="1"/>
  <c r="H8731" i="4"/>
  <c r="I8731" i="4" s="1"/>
  <c r="H8732" i="4"/>
  <c r="I8732" i="4" s="1"/>
  <c r="H8733" i="4"/>
  <c r="I8733" i="4"/>
  <c r="H8734" i="4"/>
  <c r="I8734" i="4" s="1"/>
  <c r="H8735" i="4"/>
  <c r="I8735" i="4" s="1"/>
  <c r="H8736" i="4"/>
  <c r="I8736" i="4" s="1"/>
  <c r="H8737" i="4"/>
  <c r="I8737" i="4" s="1"/>
  <c r="H8738" i="4"/>
  <c r="I8738" i="4" s="1"/>
  <c r="H8739" i="4"/>
  <c r="H8740" i="4"/>
  <c r="I8740" i="4" s="1"/>
  <c r="H8741" i="4"/>
  <c r="I8741" i="4" s="1"/>
  <c r="H8742" i="4"/>
  <c r="I8742" i="4" s="1"/>
  <c r="H8743" i="4"/>
  <c r="I8743" i="4" s="1"/>
  <c r="H8744" i="4"/>
  <c r="I8744" i="4" s="1"/>
  <c r="J8744" i="4" s="1"/>
  <c r="H8745" i="4"/>
  <c r="I8745" i="4" s="1"/>
  <c r="H8746" i="4"/>
  <c r="I8746" i="4" s="1"/>
  <c r="H8747" i="4"/>
  <c r="I8747" i="4" s="1"/>
  <c r="J8747" i="4" s="1"/>
  <c r="H8748" i="4"/>
  <c r="I8748" i="4" s="1"/>
  <c r="H8749" i="4"/>
  <c r="I8749" i="4" s="1"/>
  <c r="J8749" i="4" s="1"/>
  <c r="H8750" i="4"/>
  <c r="I8750" i="4" s="1"/>
  <c r="J8750" i="4" s="1"/>
  <c r="H8751" i="4"/>
  <c r="I8751" i="4" s="1"/>
  <c r="H8752" i="4"/>
  <c r="H8753" i="4"/>
  <c r="I8753" i="4" s="1"/>
  <c r="J8753" i="4" s="1"/>
  <c r="H8754" i="4"/>
  <c r="I8754" i="4" s="1"/>
  <c r="H8755" i="4"/>
  <c r="I8755" i="4" s="1"/>
  <c r="H8756" i="4"/>
  <c r="I8756" i="4" s="1"/>
  <c r="J8756" i="4" s="1"/>
  <c r="H8757" i="4"/>
  <c r="I8757" i="4" s="1"/>
  <c r="J8757" i="4" s="1"/>
  <c r="H8758" i="4"/>
  <c r="H8759" i="4"/>
  <c r="I8759" i="4" s="1"/>
  <c r="H8760" i="4"/>
  <c r="I8760" i="4" s="1"/>
  <c r="H8761" i="4"/>
  <c r="I8761" i="4" s="1"/>
  <c r="H8762" i="4"/>
  <c r="I8762" i="4" s="1"/>
  <c r="H8763" i="4"/>
  <c r="I8763" i="4" s="1"/>
  <c r="H8764" i="4"/>
  <c r="I8764" i="4" s="1"/>
  <c r="H8765" i="4"/>
  <c r="I8765" i="4"/>
  <c r="H8766" i="4"/>
  <c r="I8766" i="4" s="1"/>
  <c r="H8767" i="4"/>
  <c r="I8767" i="4" s="1"/>
  <c r="H8768" i="4"/>
  <c r="I8768" i="4" s="1"/>
  <c r="H8769" i="4"/>
  <c r="I8769" i="4" s="1"/>
  <c r="H8770" i="4"/>
  <c r="I8770" i="4" s="1"/>
  <c r="H8771" i="4"/>
  <c r="I8771" i="4" s="1"/>
  <c r="H8772" i="4"/>
  <c r="I8772" i="4" s="1"/>
  <c r="H8773" i="4"/>
  <c r="I8773" i="4" s="1"/>
  <c r="J8773" i="4" s="1"/>
  <c r="H8774" i="4"/>
  <c r="I8774" i="4" s="1"/>
  <c r="H8775" i="4"/>
  <c r="I8775" i="4" s="1"/>
  <c r="H8776" i="4"/>
  <c r="I8776" i="4" s="1"/>
  <c r="J8776" i="4" s="1"/>
  <c r="H8777" i="4"/>
  <c r="I8777" i="4" s="1"/>
  <c r="H8778" i="4"/>
  <c r="I8778" i="4" s="1"/>
  <c r="H8779" i="4"/>
  <c r="I8779" i="4" s="1"/>
  <c r="J8779" i="4" s="1"/>
  <c r="H8780" i="4"/>
  <c r="I8780" i="4" s="1"/>
  <c r="H8781" i="4"/>
  <c r="H8782" i="4"/>
  <c r="I8782" i="4" s="1"/>
  <c r="J8782" i="4" s="1"/>
  <c r="H8783" i="4"/>
  <c r="H8784" i="4"/>
  <c r="I8784" i="4" s="1"/>
  <c r="J8784" i="4" s="1"/>
  <c r="H8785" i="4"/>
  <c r="I8785" i="4" s="1"/>
  <c r="J8785" i="4" s="1"/>
  <c r="H8786" i="4"/>
  <c r="I8786" i="4" s="1"/>
  <c r="H8787" i="4"/>
  <c r="I8787" i="4" s="1"/>
  <c r="H8788" i="4"/>
  <c r="I8788" i="4" s="1"/>
  <c r="J8788" i="4" s="1"/>
  <c r="H8789" i="4"/>
  <c r="I8789" i="4" s="1"/>
  <c r="J8789" i="4" s="1"/>
  <c r="H8790" i="4"/>
  <c r="I8790" i="4" s="1"/>
  <c r="H8791" i="4"/>
  <c r="I8791" i="4" s="1"/>
  <c r="H8792" i="4"/>
  <c r="I8792" i="4" s="1"/>
  <c r="H8793" i="4"/>
  <c r="I8793" i="4" s="1"/>
  <c r="C8" i="2"/>
  <c r="E6" i="1"/>
  <c r="E7" i="1"/>
  <c r="E5" i="1"/>
  <c r="E8" i="1" s="1"/>
  <c r="E12" i="1" s="1"/>
  <c r="J22" i="1" s="1"/>
  <c r="J105" i="5" l="1"/>
  <c r="J3799" i="5"/>
  <c r="J8381" i="5"/>
  <c r="J7621" i="5"/>
  <c r="J1255" i="5"/>
  <c r="J4475" i="5"/>
  <c r="J2661" i="5"/>
  <c r="J2941" i="5"/>
  <c r="J2981" i="5"/>
  <c r="J6087" i="5"/>
  <c r="J8642" i="5"/>
  <c r="J951" i="5"/>
  <c r="J7047" i="5"/>
  <c r="J7176" i="5"/>
  <c r="J3077" i="5"/>
  <c r="J3101" i="5"/>
  <c r="J5270" i="5"/>
  <c r="J5291" i="5"/>
  <c r="J2414" i="5"/>
  <c r="J5515" i="5"/>
  <c r="J7196" i="5"/>
  <c r="J8441" i="5"/>
  <c r="J544" i="5"/>
  <c r="J1417" i="5"/>
  <c r="J1511" i="5"/>
  <c r="J2334" i="5"/>
  <c r="J2853" i="5"/>
  <c r="J3318" i="5"/>
  <c r="J3356" i="5"/>
  <c r="J3672" i="5"/>
  <c r="E9" i="1"/>
  <c r="E10" i="1" s="1"/>
  <c r="E8" i="6"/>
  <c r="E9" i="6" s="1"/>
  <c r="E10" i="6" s="1"/>
  <c r="J96" i="5"/>
  <c r="J169" i="5"/>
  <c r="J321" i="5"/>
  <c r="J1319" i="5"/>
  <c r="J1535" i="5"/>
  <c r="J1940" i="5"/>
  <c r="J2653" i="5"/>
  <c r="J2765" i="5"/>
  <c r="J2797" i="5"/>
  <c r="J2829" i="5"/>
  <c r="J2861" i="5"/>
  <c r="J3069" i="5"/>
  <c r="J3173" i="5"/>
  <c r="J3229" i="5"/>
  <c r="J3286" i="5"/>
  <c r="J3628" i="5"/>
  <c r="J3960" i="5"/>
  <c r="J4136" i="5"/>
  <c r="J4459" i="5"/>
  <c r="J4651" i="5"/>
  <c r="J6338" i="5"/>
  <c r="J6457" i="5"/>
  <c r="J6923" i="5"/>
  <c r="J1079" i="5"/>
  <c r="J1727" i="5"/>
  <c r="J2773" i="5"/>
  <c r="J2805" i="5"/>
  <c r="J2837" i="5"/>
  <c r="J2869" i="5"/>
  <c r="J3005" i="5"/>
  <c r="J4579" i="5"/>
  <c r="J5926" i="5"/>
  <c r="J6656" i="5"/>
  <c r="J7180" i="5"/>
  <c r="J7208" i="5"/>
  <c r="J385" i="5"/>
  <c r="J624" i="5"/>
  <c r="J863" i="5"/>
  <c r="J999" i="5"/>
  <c r="J2398" i="5"/>
  <c r="J2909" i="5"/>
  <c r="J2949" i="5"/>
  <c r="J2973" i="5"/>
  <c r="J3405" i="5"/>
  <c r="J3510" i="5"/>
  <c r="J3624" i="5"/>
  <c r="J4150" i="5"/>
  <c r="J4168" i="5"/>
  <c r="J4619" i="5"/>
  <c r="J5777" i="5"/>
  <c r="J5809" i="5"/>
  <c r="J6441" i="5"/>
  <c r="J7224" i="5"/>
  <c r="J2749" i="5"/>
  <c r="J2781" i="5"/>
  <c r="J2813" i="5"/>
  <c r="J2845" i="5"/>
  <c r="J296" i="5"/>
  <c r="J608" i="5"/>
  <c r="J935" i="5"/>
  <c r="J1191" i="5"/>
  <c r="J1447" i="5"/>
  <c r="J1599" i="5"/>
  <c r="J2549" i="5"/>
  <c r="J2677" i="5"/>
  <c r="J2885" i="5"/>
  <c r="J3245" i="5"/>
  <c r="J3277" i="5"/>
  <c r="J3321" i="5"/>
  <c r="J3353" i="5"/>
  <c r="J3583" i="5"/>
  <c r="J5059" i="5"/>
  <c r="J5139" i="5"/>
  <c r="J5798" i="5"/>
  <c r="J6022" i="5"/>
  <c r="J7188" i="5"/>
  <c r="J7204" i="5"/>
  <c r="J7220" i="5"/>
  <c r="J831" i="5"/>
  <c r="J1015" i="5"/>
  <c r="J2382" i="5"/>
  <c r="J2406" i="5"/>
  <c r="J2685" i="5"/>
  <c r="J2757" i="5"/>
  <c r="J2789" i="5"/>
  <c r="J2821" i="5"/>
  <c r="J3197" i="5"/>
  <c r="J3832" i="5"/>
  <c r="J3904" i="5"/>
  <c r="J5054" i="5"/>
  <c r="J5830" i="5"/>
  <c r="J6461" i="5"/>
  <c r="J6693" i="5"/>
  <c r="J7200" i="5"/>
  <c r="J7216" i="5"/>
  <c r="J257" i="5"/>
  <c r="J505" i="5"/>
  <c r="J666" i="5"/>
  <c r="J679" i="5"/>
  <c r="J1063" i="5"/>
  <c r="J2557" i="5"/>
  <c r="J3165" i="5"/>
  <c r="J3388" i="5"/>
  <c r="J3992" i="5"/>
  <c r="J4628" i="5"/>
  <c r="J6573" i="5"/>
  <c r="J7184" i="5"/>
  <c r="J7232" i="5"/>
  <c r="J8257" i="5"/>
  <c r="J8584" i="5"/>
  <c r="I16" i="5"/>
  <c r="J16" i="5" s="1"/>
  <c r="J100" i="5"/>
  <c r="J164" i="5"/>
  <c r="J220" i="5"/>
  <c r="I323" i="5"/>
  <c r="J323" i="5" s="1"/>
  <c r="I384" i="5"/>
  <c r="J384" i="5" s="1"/>
  <c r="J412" i="5"/>
  <c r="J459" i="5"/>
  <c r="I672" i="5"/>
  <c r="J672" i="5" s="1"/>
  <c r="I953" i="5"/>
  <c r="J953" i="5" s="1"/>
  <c r="I1047" i="5"/>
  <c r="J1047" i="5" s="1"/>
  <c r="J1135" i="5"/>
  <c r="I1303" i="5"/>
  <c r="J1303" i="5" s="1"/>
  <c r="I1657" i="5"/>
  <c r="J1657" i="5" s="1"/>
  <c r="I345" i="5"/>
  <c r="J345" i="5" s="1"/>
  <c r="I635" i="5"/>
  <c r="J635" i="5" s="1"/>
  <c r="J785" i="5"/>
  <c r="J895" i="5"/>
  <c r="I895" i="5"/>
  <c r="I1017" i="5"/>
  <c r="J1017" i="5" s="1"/>
  <c r="I1273" i="5"/>
  <c r="J1273" i="5" s="1"/>
  <c r="I1803" i="5"/>
  <c r="J1803" i="5" s="1"/>
  <c r="I2218" i="5"/>
  <c r="J2218" i="5" s="1"/>
  <c r="I2272" i="5"/>
  <c r="J2272" i="5" s="1"/>
  <c r="I3552" i="5"/>
  <c r="J3552" i="5" s="1"/>
  <c r="I3680" i="5"/>
  <c r="J3680" i="5" s="1"/>
  <c r="I5540" i="5"/>
  <c r="J5540" i="5" s="1"/>
  <c r="I5554" i="5"/>
  <c r="J5554" i="5" s="1"/>
  <c r="I5810" i="5"/>
  <c r="J5810" i="5" s="1"/>
  <c r="I5817" i="5"/>
  <c r="J5817" i="5" s="1"/>
  <c r="I5881" i="5"/>
  <c r="J5881" i="5" s="1"/>
  <c r="I6183" i="5"/>
  <c r="J6183" i="5" s="1"/>
  <c r="I17" i="5"/>
  <c r="J17" i="5" s="1"/>
  <c r="I27" i="5"/>
  <c r="J27" i="5" s="1"/>
  <c r="I31" i="5"/>
  <c r="J31" i="5" s="1"/>
  <c r="I36" i="5"/>
  <c r="J36" i="5" s="1"/>
  <c r="I41" i="5"/>
  <c r="J41" i="5" s="1"/>
  <c r="I72" i="5"/>
  <c r="J72" i="5" s="1"/>
  <c r="I91" i="5"/>
  <c r="J91" i="5" s="1"/>
  <c r="I136" i="5"/>
  <c r="J136" i="5" s="1"/>
  <c r="I155" i="5"/>
  <c r="J155" i="5" s="1"/>
  <c r="I200" i="5"/>
  <c r="J200" i="5" s="1"/>
  <c r="J241" i="5"/>
  <c r="I264" i="5"/>
  <c r="J264" i="5" s="1"/>
  <c r="I281" i="5"/>
  <c r="J281" i="5" s="1"/>
  <c r="I340" i="5"/>
  <c r="J340" i="5" s="1"/>
  <c r="I395" i="5"/>
  <c r="J395" i="5" s="1"/>
  <c r="I520" i="5"/>
  <c r="J520" i="5" s="1"/>
  <c r="I537" i="5"/>
  <c r="J537" i="5" s="1"/>
  <c r="I584" i="5"/>
  <c r="J584" i="5" s="1"/>
  <c r="I601" i="5"/>
  <c r="J601" i="5" s="1"/>
  <c r="I650" i="5"/>
  <c r="J650" i="5" s="1"/>
  <c r="I785" i="5"/>
  <c r="I823" i="5"/>
  <c r="J823" i="5" s="1"/>
  <c r="I842" i="5"/>
  <c r="J842" i="5" s="1"/>
  <c r="I1041" i="5"/>
  <c r="J1041" i="5" s="1"/>
  <c r="I1111" i="5"/>
  <c r="J1111" i="5" s="1"/>
  <c r="I1297" i="5"/>
  <c r="J1297" i="5" s="1"/>
  <c r="I1367" i="5"/>
  <c r="J1367" i="5" s="1"/>
  <c r="I1944" i="5"/>
  <c r="J1944" i="5" s="1"/>
  <c r="I1960" i="5"/>
  <c r="J1960" i="5" s="1"/>
  <c r="I1976" i="5"/>
  <c r="J1976" i="5" s="1"/>
  <c r="I1992" i="5"/>
  <c r="J1992" i="5" s="1"/>
  <c r="I2008" i="5"/>
  <c r="J2008" i="5" s="1"/>
  <c r="I2024" i="5"/>
  <c r="J2024" i="5" s="1"/>
  <c r="I2040" i="5"/>
  <c r="J2040" i="5" s="1"/>
  <c r="I2056" i="5"/>
  <c r="J2056" i="5" s="1"/>
  <c r="I2072" i="5"/>
  <c r="J2072" i="5" s="1"/>
  <c r="I2088" i="5"/>
  <c r="J2088" i="5" s="1"/>
  <c r="I2104" i="5"/>
  <c r="J2104" i="5" s="1"/>
  <c r="I2120" i="5"/>
  <c r="J2120" i="5" s="1"/>
  <c r="I2136" i="5"/>
  <c r="J2136" i="5" s="1"/>
  <c r="I2152" i="5"/>
  <c r="J2152" i="5" s="1"/>
  <c r="I2168" i="5"/>
  <c r="J2168" i="5" s="1"/>
  <c r="I2184" i="5"/>
  <c r="J2184" i="5" s="1"/>
  <c r="I2200" i="5"/>
  <c r="J2200" i="5" s="1"/>
  <c r="I2704" i="5"/>
  <c r="J2704" i="5" s="1"/>
  <c r="I57" i="5"/>
  <c r="J57" i="5" s="1"/>
  <c r="I121" i="5"/>
  <c r="J121" i="5" s="1"/>
  <c r="I185" i="5"/>
  <c r="J185" i="5" s="1"/>
  <c r="J216" i="5"/>
  <c r="I227" i="5"/>
  <c r="J227" i="5" s="1"/>
  <c r="I236" i="5"/>
  <c r="J236" i="5" s="1"/>
  <c r="I259" i="5"/>
  <c r="J259" i="5" s="1"/>
  <c r="I276" i="5"/>
  <c r="J276" i="5" s="1"/>
  <c r="I320" i="5"/>
  <c r="J320" i="5" s="1"/>
  <c r="I456" i="5"/>
  <c r="J456" i="5" s="1"/>
  <c r="I473" i="5"/>
  <c r="J473" i="5" s="1"/>
  <c r="I515" i="5"/>
  <c r="J515" i="5" s="1"/>
  <c r="I579" i="5"/>
  <c r="J579" i="5" s="1"/>
  <c r="J702" i="5"/>
  <c r="I889" i="5"/>
  <c r="J889" i="5" s="1"/>
  <c r="I1081" i="5"/>
  <c r="J1081" i="5" s="1"/>
  <c r="I1199" i="5"/>
  <c r="J1199" i="5" s="1"/>
  <c r="I1337" i="5"/>
  <c r="J1337" i="5" s="1"/>
  <c r="I1583" i="5"/>
  <c r="J1583" i="5" s="1"/>
  <c r="I1751" i="5"/>
  <c r="J1751" i="5" s="1"/>
  <c r="I1775" i="5"/>
  <c r="J1775" i="5" s="1"/>
  <c r="J1939" i="5"/>
  <c r="J23" i="5"/>
  <c r="I28" i="5"/>
  <c r="J28" i="5" s="1"/>
  <c r="I52" i="5"/>
  <c r="J52" i="5" s="1"/>
  <c r="I67" i="5"/>
  <c r="J67" i="5" s="1"/>
  <c r="I88" i="5"/>
  <c r="J88" i="5" s="1"/>
  <c r="I92" i="5"/>
  <c r="J92" i="5" s="1"/>
  <c r="I97" i="5"/>
  <c r="J97" i="5" s="1"/>
  <c r="I116" i="5"/>
  <c r="J116" i="5" s="1"/>
  <c r="I131" i="5"/>
  <c r="J131" i="5" s="1"/>
  <c r="I152" i="5"/>
  <c r="J152" i="5" s="1"/>
  <c r="I156" i="5"/>
  <c r="J156" i="5" s="1"/>
  <c r="I161" i="5"/>
  <c r="J161" i="5" s="1"/>
  <c r="I180" i="5"/>
  <c r="J180" i="5" s="1"/>
  <c r="I195" i="5"/>
  <c r="J195" i="5" s="1"/>
  <c r="I217" i="5"/>
  <c r="J217" i="5" s="1"/>
  <c r="I249" i="5"/>
  <c r="J249" i="5" s="1"/>
  <c r="I353" i="5"/>
  <c r="J353" i="5" s="1"/>
  <c r="I392" i="5"/>
  <c r="J392" i="5" s="1"/>
  <c r="I409" i="5"/>
  <c r="J409" i="5" s="1"/>
  <c r="I451" i="5"/>
  <c r="J451" i="5" s="1"/>
  <c r="I532" i="5"/>
  <c r="J532" i="5" s="1"/>
  <c r="J545" i="5"/>
  <c r="I596" i="5"/>
  <c r="J596" i="5" s="1"/>
  <c r="J609" i="5"/>
  <c r="I631" i="5"/>
  <c r="J631" i="5" s="1"/>
  <c r="I664" i="5"/>
  <c r="J664" i="5" s="1"/>
  <c r="J680" i="5"/>
  <c r="I943" i="5"/>
  <c r="J943" i="5" s="1"/>
  <c r="I1105" i="5"/>
  <c r="J1105" i="5" s="1"/>
  <c r="I1175" i="5"/>
  <c r="J1175" i="5" s="1"/>
  <c r="I1361" i="5"/>
  <c r="J1361" i="5" s="1"/>
  <c r="I1495" i="5"/>
  <c r="J1495" i="5" s="1"/>
  <c r="I1745" i="5"/>
  <c r="J1745" i="5" s="1"/>
  <c r="I29" i="5"/>
  <c r="J29" i="5" s="1"/>
  <c r="J83" i="5"/>
  <c r="J147" i="5"/>
  <c r="J224" i="5"/>
  <c r="J244" i="5"/>
  <c r="J289" i="5"/>
  <c r="J331" i="5"/>
  <c r="J348" i="5"/>
  <c r="I387" i="5"/>
  <c r="J387" i="5" s="1"/>
  <c r="I468" i="5"/>
  <c r="J468" i="5" s="1"/>
  <c r="J481" i="5"/>
  <c r="J540" i="5"/>
  <c r="J604" i="5"/>
  <c r="J871" i="5"/>
  <c r="J919" i="5"/>
  <c r="I919" i="5"/>
  <c r="I938" i="5"/>
  <c r="J938" i="5" s="1"/>
  <c r="I1007" i="5"/>
  <c r="J1007" i="5" s="1"/>
  <c r="I1145" i="5"/>
  <c r="J1145" i="5" s="1"/>
  <c r="J1169" i="5"/>
  <c r="I1263" i="5"/>
  <c r="J1263" i="5" s="1"/>
  <c r="I1519" i="5"/>
  <c r="J1519" i="5" s="1"/>
  <c r="I1721" i="5"/>
  <c r="J1721" i="5" s="1"/>
  <c r="I1901" i="5"/>
  <c r="J1901" i="5" s="1"/>
  <c r="I64" i="5"/>
  <c r="J64" i="5" s="1"/>
  <c r="I89" i="5"/>
  <c r="J89" i="5" s="1"/>
  <c r="I128" i="5"/>
  <c r="J128" i="5" s="1"/>
  <c r="I153" i="5"/>
  <c r="J153" i="5" s="1"/>
  <c r="I192" i="5"/>
  <c r="J192" i="5" s="1"/>
  <c r="I212" i="5"/>
  <c r="J212" i="5" s="1"/>
  <c r="I256" i="5"/>
  <c r="J256" i="5" s="1"/>
  <c r="I404" i="5"/>
  <c r="J404" i="5" s="1"/>
  <c r="I698" i="5"/>
  <c r="J698" i="5" s="1"/>
  <c r="I833" i="5"/>
  <c r="J833" i="5" s="1"/>
  <c r="I983" i="5"/>
  <c r="J983" i="5" s="1"/>
  <c r="I1002" i="5"/>
  <c r="J1002" i="5" s="1"/>
  <c r="I1239" i="5"/>
  <c r="J1239" i="5" s="1"/>
  <c r="I1465" i="5"/>
  <c r="J1465" i="5" s="1"/>
  <c r="I1489" i="5"/>
  <c r="J1489" i="5" s="1"/>
  <c r="J11" i="5"/>
  <c r="I20" i="5"/>
  <c r="J20" i="5" s="1"/>
  <c r="J35" i="5"/>
  <c r="J44" i="5"/>
  <c r="J75" i="5"/>
  <c r="I84" i="5"/>
  <c r="J84" i="5" s="1"/>
  <c r="I99" i="5"/>
  <c r="J99" i="5" s="1"/>
  <c r="J108" i="5"/>
  <c r="J139" i="5"/>
  <c r="I148" i="5"/>
  <c r="J148" i="5" s="1"/>
  <c r="I163" i="5"/>
  <c r="J163" i="5" s="1"/>
  <c r="J172" i="5"/>
  <c r="I203" i="5"/>
  <c r="J203" i="5" s="1"/>
  <c r="I219" i="5"/>
  <c r="J219" i="5" s="1"/>
  <c r="J225" i="5"/>
  <c r="I267" i="5"/>
  <c r="J267" i="5" s="1"/>
  <c r="J284" i="5"/>
  <c r="I328" i="5"/>
  <c r="J328" i="5" s="1"/>
  <c r="I417" i="5"/>
  <c r="J417" i="5" s="1"/>
  <c r="I448" i="5"/>
  <c r="J448" i="5" s="1"/>
  <c r="J476" i="5"/>
  <c r="I512" i="5"/>
  <c r="J512" i="5" s="1"/>
  <c r="I523" i="5"/>
  <c r="J523" i="5" s="1"/>
  <c r="I576" i="5"/>
  <c r="J576" i="5" s="1"/>
  <c r="I587" i="5"/>
  <c r="J587" i="5" s="1"/>
  <c r="I655" i="5"/>
  <c r="J655" i="5" s="1"/>
  <c r="J814" i="5"/>
  <c r="J847" i="5"/>
  <c r="I866" i="5"/>
  <c r="J866" i="5" s="1"/>
  <c r="I913" i="5"/>
  <c r="J913" i="5" s="1"/>
  <c r="J977" i="5"/>
  <c r="I1071" i="5"/>
  <c r="J1071" i="5" s="1"/>
  <c r="I1209" i="5"/>
  <c r="J1209" i="5" s="1"/>
  <c r="J1233" i="5"/>
  <c r="I1327" i="5"/>
  <c r="J1327" i="5" s="1"/>
  <c r="I1711" i="5"/>
  <c r="J1711" i="5" s="1"/>
  <c r="I1831" i="5"/>
  <c r="J1831" i="5" s="1"/>
  <c r="J1855" i="5"/>
  <c r="I2342" i="5"/>
  <c r="J2342" i="5" s="1"/>
  <c r="J211" i="5"/>
  <c r="J228" i="5"/>
  <c r="J275" i="5"/>
  <c r="J288" i="5"/>
  <c r="J292" i="5"/>
  <c r="J339" i="5"/>
  <c r="J352" i="5"/>
  <c r="J356" i="5"/>
  <c r="J377" i="5"/>
  <c r="J403" i="5"/>
  <c r="J416" i="5"/>
  <c r="J420" i="5"/>
  <c r="J441" i="5"/>
  <c r="J467" i="5"/>
  <c r="J480" i="5"/>
  <c r="J484" i="5"/>
  <c r="J531" i="5"/>
  <c r="J548" i="5"/>
  <c r="J595" i="5"/>
  <c r="J612" i="5"/>
  <c r="J634" i="5"/>
  <c r="J822" i="5"/>
  <c r="J846" i="5"/>
  <c r="J865" i="5"/>
  <c r="J898" i="5"/>
  <c r="J937" i="5"/>
  <c r="J1001" i="5"/>
  <c r="J1065" i="5"/>
  <c r="J1129" i="5"/>
  <c r="J1193" i="5"/>
  <c r="J1257" i="5"/>
  <c r="J1321" i="5"/>
  <c r="I1529" i="5"/>
  <c r="J1529" i="5" s="1"/>
  <c r="I1593" i="5"/>
  <c r="J1593" i="5" s="1"/>
  <c r="I1785" i="5"/>
  <c r="J1785" i="5" s="1"/>
  <c r="I1910" i="5"/>
  <c r="J1910" i="5" s="1"/>
  <c r="I2257" i="5"/>
  <c r="J2257" i="5" s="1"/>
  <c r="J2301" i="5"/>
  <c r="I2589" i="5"/>
  <c r="J2589" i="5" s="1"/>
  <c r="I2709" i="5"/>
  <c r="J2709" i="5" s="1"/>
  <c r="I3341" i="5"/>
  <c r="J3341" i="5" s="1"/>
  <c r="I4957" i="5"/>
  <c r="J4957" i="5" s="1"/>
  <c r="I6410" i="5"/>
  <c r="J6410" i="5" s="1"/>
  <c r="I6502" i="5"/>
  <c r="J6502" i="5" s="1"/>
  <c r="I7280" i="5"/>
  <c r="J7280" i="5" s="1"/>
  <c r="J59" i="5"/>
  <c r="J76" i="5"/>
  <c r="J123" i="5"/>
  <c r="J140" i="5"/>
  <c r="J187" i="5"/>
  <c r="J204" i="5"/>
  <c r="J251" i="5"/>
  <c r="J1559" i="5"/>
  <c r="I1559" i="5"/>
  <c r="I1687" i="5"/>
  <c r="J1687" i="5" s="1"/>
  <c r="I2242" i="5"/>
  <c r="J2242" i="5" s="1"/>
  <c r="I2893" i="5"/>
  <c r="J2893" i="5" s="1"/>
  <c r="I3021" i="5"/>
  <c r="J3021" i="5" s="1"/>
  <c r="I3149" i="5"/>
  <c r="J3149" i="5" s="1"/>
  <c r="J260" i="5"/>
  <c r="I268" i="5"/>
  <c r="J268" i="5" s="1"/>
  <c r="J307" i="5"/>
  <c r="I312" i="5"/>
  <c r="J312" i="5" s="1"/>
  <c r="I315" i="5"/>
  <c r="J315" i="5" s="1"/>
  <c r="J324" i="5"/>
  <c r="I332" i="5"/>
  <c r="J332" i="5" s="1"/>
  <c r="J371" i="5"/>
  <c r="I376" i="5"/>
  <c r="J376" i="5" s="1"/>
  <c r="I379" i="5"/>
  <c r="J379" i="5" s="1"/>
  <c r="J388" i="5"/>
  <c r="I396" i="5"/>
  <c r="J396" i="5" s="1"/>
  <c r="J435" i="5"/>
  <c r="I440" i="5"/>
  <c r="J440" i="5" s="1"/>
  <c r="I443" i="5"/>
  <c r="J443" i="5" s="1"/>
  <c r="J452" i="5"/>
  <c r="I460" i="5"/>
  <c r="J460" i="5" s="1"/>
  <c r="I465" i="5"/>
  <c r="J465" i="5" s="1"/>
  <c r="J499" i="5"/>
  <c r="I504" i="5"/>
  <c r="J504" i="5" s="1"/>
  <c r="I507" i="5"/>
  <c r="J507" i="5" s="1"/>
  <c r="J516" i="5"/>
  <c r="I524" i="5"/>
  <c r="J524" i="5" s="1"/>
  <c r="I529" i="5"/>
  <c r="J529" i="5" s="1"/>
  <c r="J563" i="5"/>
  <c r="I568" i="5"/>
  <c r="J568" i="5" s="1"/>
  <c r="I571" i="5"/>
  <c r="J571" i="5" s="1"/>
  <c r="J580" i="5"/>
  <c r="I588" i="5"/>
  <c r="J588" i="5" s="1"/>
  <c r="I593" i="5"/>
  <c r="J593" i="5" s="1"/>
  <c r="J627" i="5"/>
  <c r="I643" i="5"/>
  <c r="J643" i="5" s="1"/>
  <c r="I647" i="5"/>
  <c r="J647" i="5" s="1"/>
  <c r="I681" i="5"/>
  <c r="J681" i="5" s="1"/>
  <c r="I703" i="5"/>
  <c r="J703" i="5" s="1"/>
  <c r="J782" i="5"/>
  <c r="I791" i="5"/>
  <c r="J791" i="5" s="1"/>
  <c r="I810" i="5"/>
  <c r="J810" i="5" s="1"/>
  <c r="I815" i="5"/>
  <c r="J815" i="5" s="1"/>
  <c r="J834" i="5"/>
  <c r="I839" i="5"/>
  <c r="J839" i="5" s="1"/>
  <c r="I857" i="5"/>
  <c r="J857" i="5" s="1"/>
  <c r="J886" i="5"/>
  <c r="J910" i="5"/>
  <c r="I929" i="5"/>
  <c r="J929" i="5" s="1"/>
  <c r="I959" i="5"/>
  <c r="J959" i="5" s="1"/>
  <c r="J969" i="5"/>
  <c r="I993" i="5"/>
  <c r="J993" i="5" s="1"/>
  <c r="I1023" i="5"/>
  <c r="J1023" i="5" s="1"/>
  <c r="J1033" i="5"/>
  <c r="I1057" i="5"/>
  <c r="J1057" i="5" s="1"/>
  <c r="I1087" i="5"/>
  <c r="J1087" i="5" s="1"/>
  <c r="J1097" i="5"/>
  <c r="I1121" i="5"/>
  <c r="J1121" i="5" s="1"/>
  <c r="I1151" i="5"/>
  <c r="J1151" i="5" s="1"/>
  <c r="J1161" i="5"/>
  <c r="I1185" i="5"/>
  <c r="J1185" i="5" s="1"/>
  <c r="I1215" i="5"/>
  <c r="J1215" i="5" s="1"/>
  <c r="J1225" i="5"/>
  <c r="I1249" i="5"/>
  <c r="J1249" i="5" s="1"/>
  <c r="I1279" i="5"/>
  <c r="J1279" i="5" s="1"/>
  <c r="J1289" i="5"/>
  <c r="I1313" i="5"/>
  <c r="J1313" i="5" s="1"/>
  <c r="I1343" i="5"/>
  <c r="J1343" i="5" s="1"/>
  <c r="J1353" i="5"/>
  <c r="I1377" i="5"/>
  <c r="J1377" i="5" s="1"/>
  <c r="J1383" i="5"/>
  <c r="I1431" i="5"/>
  <c r="J1431" i="5" s="1"/>
  <c r="I1455" i="5"/>
  <c r="J1455" i="5" s="1"/>
  <c r="I1553" i="5"/>
  <c r="J1553" i="5" s="1"/>
  <c r="I1617" i="5"/>
  <c r="J1617" i="5" s="1"/>
  <c r="I1623" i="5"/>
  <c r="J1623" i="5" s="1"/>
  <c r="I1647" i="5"/>
  <c r="J1647" i="5" s="1"/>
  <c r="I1681" i="5"/>
  <c r="J1681" i="5" s="1"/>
  <c r="I1920" i="5"/>
  <c r="J1920" i="5" s="1"/>
  <c r="I2336" i="5"/>
  <c r="J2336" i="5" s="1"/>
  <c r="J43" i="5"/>
  <c r="I51" i="5"/>
  <c r="J51" i="5" s="1"/>
  <c r="J60" i="5"/>
  <c r="I68" i="5"/>
  <c r="J68" i="5" s="1"/>
  <c r="J107" i="5"/>
  <c r="I115" i="5"/>
  <c r="J115" i="5" s="1"/>
  <c r="J124" i="5"/>
  <c r="I132" i="5"/>
  <c r="J132" i="5" s="1"/>
  <c r="J171" i="5"/>
  <c r="I179" i="5"/>
  <c r="J179" i="5" s="1"/>
  <c r="J188" i="5"/>
  <c r="I196" i="5"/>
  <c r="J196" i="5" s="1"/>
  <c r="J235" i="5"/>
  <c r="I243" i="5"/>
  <c r="J243" i="5" s="1"/>
  <c r="J252" i="5"/>
  <c r="J299" i="5"/>
  <c r="J316" i="5"/>
  <c r="J363" i="5"/>
  <c r="J380" i="5"/>
  <c r="J427" i="5"/>
  <c r="J444" i="5"/>
  <c r="I801" i="5"/>
  <c r="J801" i="5" s="1"/>
  <c r="J906" i="5"/>
  <c r="J1329" i="5"/>
  <c r="I1823" i="5"/>
  <c r="J1823" i="5" s="1"/>
  <c r="I1893" i="5"/>
  <c r="J1893" i="5" s="1"/>
  <c r="I1952" i="5"/>
  <c r="J1952" i="5" s="1"/>
  <c r="I1968" i="5"/>
  <c r="J1968" i="5" s="1"/>
  <c r="I1984" i="5"/>
  <c r="J1984" i="5" s="1"/>
  <c r="I2000" i="5"/>
  <c r="J2000" i="5" s="1"/>
  <c r="I2016" i="5"/>
  <c r="J2016" i="5" s="1"/>
  <c r="I2032" i="5"/>
  <c r="J2032" i="5" s="1"/>
  <c r="I2048" i="5"/>
  <c r="J2048" i="5" s="1"/>
  <c r="I2064" i="5"/>
  <c r="J2064" i="5" s="1"/>
  <c r="I2080" i="5"/>
  <c r="J2080" i="5" s="1"/>
  <c r="I2096" i="5"/>
  <c r="J2096" i="5" s="1"/>
  <c r="I2112" i="5"/>
  <c r="J2112" i="5" s="1"/>
  <c r="I2128" i="5"/>
  <c r="J2128" i="5" s="1"/>
  <c r="I2144" i="5"/>
  <c r="J2144" i="5" s="1"/>
  <c r="I2160" i="5"/>
  <c r="J2160" i="5" s="1"/>
  <c r="I2176" i="5"/>
  <c r="J2176" i="5" s="1"/>
  <c r="I2192" i="5"/>
  <c r="J2192" i="5" s="1"/>
  <c r="I2208" i="5"/>
  <c r="J2208" i="5" s="1"/>
  <c r="I2446" i="5"/>
  <c r="J2446" i="5" s="1"/>
  <c r="I2888" i="5"/>
  <c r="J2888" i="5" s="1"/>
  <c r="I3016" i="5"/>
  <c r="J3016" i="5" s="1"/>
  <c r="I3144" i="5"/>
  <c r="J3144" i="5" s="1"/>
  <c r="I3389" i="5"/>
  <c r="J3389" i="5" s="1"/>
  <c r="I360" i="5"/>
  <c r="J360" i="5" s="1"/>
  <c r="I491" i="5"/>
  <c r="J491" i="5" s="1"/>
  <c r="J500" i="5"/>
  <c r="I508" i="5"/>
  <c r="J508" i="5" s="1"/>
  <c r="J547" i="5"/>
  <c r="I555" i="5"/>
  <c r="J555" i="5" s="1"/>
  <c r="J564" i="5"/>
  <c r="I572" i="5"/>
  <c r="J572" i="5" s="1"/>
  <c r="J611" i="5"/>
  <c r="I619" i="5"/>
  <c r="J619" i="5" s="1"/>
  <c r="J628" i="5"/>
  <c r="J632" i="5"/>
  <c r="J652" i="5"/>
  <c r="J670" i="5"/>
  <c r="I682" i="5"/>
  <c r="J682" i="5" s="1"/>
  <c r="J802" i="5"/>
  <c r="I825" i="5"/>
  <c r="J825" i="5" s="1"/>
  <c r="J854" i="5"/>
  <c r="J878" i="5"/>
  <c r="J897" i="5"/>
  <c r="I906" i="5"/>
  <c r="J921" i="5"/>
  <c r="I930" i="5"/>
  <c r="J930" i="5" s="1"/>
  <c r="I945" i="5"/>
  <c r="J945" i="5" s="1"/>
  <c r="J985" i="5"/>
  <c r="I994" i="5"/>
  <c r="J994" i="5" s="1"/>
  <c r="I1009" i="5"/>
  <c r="J1009" i="5" s="1"/>
  <c r="J1049" i="5"/>
  <c r="I1073" i="5"/>
  <c r="J1073" i="5" s="1"/>
  <c r="J1113" i="5"/>
  <c r="I1137" i="5"/>
  <c r="J1137" i="5" s="1"/>
  <c r="J1177" i="5"/>
  <c r="I1201" i="5"/>
  <c r="J1201" i="5" s="1"/>
  <c r="J1241" i="5"/>
  <c r="I1265" i="5"/>
  <c r="J1265" i="5" s="1"/>
  <c r="J1305" i="5"/>
  <c r="I1329" i="5"/>
  <c r="J1369" i="5"/>
  <c r="I1401" i="5"/>
  <c r="J1401" i="5" s="1"/>
  <c r="I1425" i="5"/>
  <c r="J1425" i="5" s="1"/>
  <c r="J1846" i="5"/>
  <c r="I2282" i="5"/>
  <c r="J2282" i="5" s="1"/>
  <c r="J2358" i="5"/>
  <c r="I2614" i="5"/>
  <c r="J2614" i="5" s="1"/>
  <c r="I3948" i="5"/>
  <c r="J3948" i="5" s="1"/>
  <c r="I3961" i="5"/>
  <c r="J3961" i="5" s="1"/>
  <c r="J283" i="5"/>
  <c r="I291" i="5"/>
  <c r="J291" i="5" s="1"/>
  <c r="J300" i="5"/>
  <c r="I308" i="5"/>
  <c r="J308" i="5" s="1"/>
  <c r="J347" i="5"/>
  <c r="I355" i="5"/>
  <c r="J355" i="5" s="1"/>
  <c r="J364" i="5"/>
  <c r="I372" i="5"/>
  <c r="J372" i="5" s="1"/>
  <c r="J411" i="5"/>
  <c r="I419" i="5"/>
  <c r="J419" i="5" s="1"/>
  <c r="J428" i="5"/>
  <c r="I436" i="5"/>
  <c r="J436" i="5" s="1"/>
  <c r="J475" i="5"/>
  <c r="I483" i="5"/>
  <c r="J483" i="5" s="1"/>
  <c r="J492" i="5"/>
  <c r="J539" i="5"/>
  <c r="J556" i="5"/>
  <c r="J603" i="5"/>
  <c r="J620" i="5"/>
  <c r="J874" i="5"/>
  <c r="J946" i="5"/>
  <c r="J961" i="5"/>
  <c r="J1010" i="5"/>
  <c r="J1025" i="5"/>
  <c r="J1089" i="5"/>
  <c r="J1153" i="5"/>
  <c r="J1217" i="5"/>
  <c r="J1281" i="5"/>
  <c r="J1345" i="5"/>
  <c r="J1385" i="5"/>
  <c r="J1391" i="5"/>
  <c r="J1863" i="5"/>
  <c r="I2306" i="5"/>
  <c r="J2306" i="5" s="1"/>
  <c r="I2326" i="5"/>
  <c r="J2326" i="5" s="1"/>
  <c r="J2352" i="5"/>
  <c r="I2609" i="5"/>
  <c r="J2609" i="5" s="1"/>
  <c r="J2961" i="5"/>
  <c r="J3089" i="5"/>
  <c r="J3217" i="5"/>
  <c r="I3261" i="5"/>
  <c r="J3261" i="5" s="1"/>
  <c r="I3372" i="5"/>
  <c r="J3372" i="5" s="1"/>
  <c r="I3704" i="5"/>
  <c r="J3704" i="5" s="1"/>
  <c r="J1633" i="5"/>
  <c r="J1697" i="5"/>
  <c r="J1761" i="5"/>
  <c r="J1799" i="5"/>
  <c r="J1869" i="5"/>
  <c r="I2717" i="5"/>
  <c r="J2717" i="5" s="1"/>
  <c r="I2925" i="5"/>
  <c r="J2925" i="5" s="1"/>
  <c r="I3053" i="5"/>
  <c r="J3053" i="5" s="1"/>
  <c r="I3181" i="5"/>
  <c r="J3181" i="5" s="1"/>
  <c r="I3442" i="5"/>
  <c r="J3442" i="5" s="1"/>
  <c r="I3478" i="5"/>
  <c r="J3478" i="5" s="1"/>
  <c r="I4176" i="5"/>
  <c r="J4176" i="5" s="1"/>
  <c r="I1407" i="5"/>
  <c r="J1407" i="5" s="1"/>
  <c r="I1441" i="5"/>
  <c r="J1441" i="5" s="1"/>
  <c r="I1505" i="5"/>
  <c r="J1505" i="5" s="1"/>
  <c r="I1569" i="5"/>
  <c r="J1569" i="5" s="1"/>
  <c r="J2224" i="5"/>
  <c r="J2253" i="5"/>
  <c r="J2316" i="5"/>
  <c r="I2510" i="5"/>
  <c r="J2510" i="5" s="1"/>
  <c r="I2542" i="5"/>
  <c r="J2542" i="5" s="1"/>
  <c r="I2558" i="5"/>
  <c r="J2558" i="5" s="1"/>
  <c r="I2584" i="5"/>
  <c r="J2584" i="5" s="1"/>
  <c r="I2597" i="5"/>
  <c r="J2597" i="5" s="1"/>
  <c r="I2737" i="5"/>
  <c r="J2737" i="5" s="1"/>
  <c r="I2758" i="5"/>
  <c r="J2758" i="5" s="1"/>
  <c r="I2774" i="5"/>
  <c r="J2774" i="5" s="1"/>
  <c r="I2790" i="5"/>
  <c r="J2790" i="5" s="1"/>
  <c r="I2806" i="5"/>
  <c r="J2806" i="5" s="1"/>
  <c r="I2822" i="5"/>
  <c r="J2822" i="5" s="1"/>
  <c r="I2838" i="5"/>
  <c r="J2838" i="5" s="1"/>
  <c r="I2854" i="5"/>
  <c r="J2854" i="5" s="1"/>
  <c r="I2870" i="5"/>
  <c r="J2870" i="5" s="1"/>
  <c r="I2993" i="5"/>
  <c r="J2993" i="5" s="1"/>
  <c r="I3121" i="5"/>
  <c r="J3121" i="5" s="1"/>
  <c r="I4494" i="5"/>
  <c r="J4494" i="5" s="1"/>
  <c r="I1481" i="5"/>
  <c r="J1481" i="5" s="1"/>
  <c r="I1545" i="5"/>
  <c r="J1545" i="5" s="1"/>
  <c r="I1575" i="5"/>
  <c r="J1575" i="5" s="1"/>
  <c r="I1609" i="5"/>
  <c r="J1609" i="5" s="1"/>
  <c r="I1639" i="5"/>
  <c r="J1639" i="5" s="1"/>
  <c r="I1673" i="5"/>
  <c r="J1673" i="5" s="1"/>
  <c r="I1703" i="5"/>
  <c r="J1703" i="5" s="1"/>
  <c r="I1737" i="5"/>
  <c r="J1737" i="5" s="1"/>
  <c r="I1767" i="5"/>
  <c r="J1767" i="5" s="1"/>
  <c r="I1829" i="5"/>
  <c r="J1829" i="5" s="1"/>
  <c r="I1837" i="5"/>
  <c r="J1837" i="5" s="1"/>
  <c r="I1846" i="5"/>
  <c r="J1898" i="5"/>
  <c r="I1918" i="5"/>
  <c r="J1918" i="5" s="1"/>
  <c r="J1945" i="5"/>
  <c r="J1949" i="5"/>
  <c r="J1953" i="5"/>
  <c r="J1957" i="5"/>
  <c r="J1961" i="5"/>
  <c r="J1965" i="5"/>
  <c r="J1969" i="5"/>
  <c r="J1973" i="5"/>
  <c r="J1977" i="5"/>
  <c r="J1981" i="5"/>
  <c r="J1985" i="5"/>
  <c r="J1989" i="5"/>
  <c r="J1993" i="5"/>
  <c r="J1997" i="5"/>
  <c r="J2001" i="5"/>
  <c r="J2005" i="5"/>
  <c r="J2009" i="5"/>
  <c r="J2013" i="5"/>
  <c r="J2017" i="5"/>
  <c r="J2021" i="5"/>
  <c r="J2025" i="5"/>
  <c r="J2029" i="5"/>
  <c r="J2033" i="5"/>
  <c r="J2037" i="5"/>
  <c r="J2041" i="5"/>
  <c r="J2045" i="5"/>
  <c r="J2049" i="5"/>
  <c r="J2053" i="5"/>
  <c r="J2057" i="5"/>
  <c r="J2061" i="5"/>
  <c r="J2065" i="5"/>
  <c r="J2069" i="5"/>
  <c r="J2073" i="5"/>
  <c r="J2077" i="5"/>
  <c r="J2081" i="5"/>
  <c r="J2085" i="5"/>
  <c r="J2089" i="5"/>
  <c r="J2093" i="5"/>
  <c r="J2097" i="5"/>
  <c r="J2101" i="5"/>
  <c r="J2105" i="5"/>
  <c r="J2109" i="5"/>
  <c r="J2113" i="5"/>
  <c r="J2117" i="5"/>
  <c r="J2121" i="5"/>
  <c r="J2125" i="5"/>
  <c r="J2129" i="5"/>
  <c r="J2133" i="5"/>
  <c r="J2137" i="5"/>
  <c r="J2141" i="5"/>
  <c r="J2145" i="5"/>
  <c r="J2149" i="5"/>
  <c r="J2153" i="5"/>
  <c r="J2157" i="5"/>
  <c r="J2161" i="5"/>
  <c r="J2165" i="5"/>
  <c r="J2169" i="5"/>
  <c r="J2173" i="5"/>
  <c r="J2177" i="5"/>
  <c r="J2181" i="5"/>
  <c r="J2185" i="5"/>
  <c r="J2189" i="5"/>
  <c r="J2193" i="5"/>
  <c r="J2197" i="5"/>
  <c r="J2201" i="5"/>
  <c r="J2205" i="5"/>
  <c r="J2209" i="5"/>
  <c r="I2234" i="5"/>
  <c r="J2234" i="5" s="1"/>
  <c r="I2258" i="5"/>
  <c r="J2258" i="5" s="1"/>
  <c r="J2273" i="5"/>
  <c r="I2288" i="5"/>
  <c r="J2288" i="5" s="1"/>
  <c r="I2298" i="5"/>
  <c r="J2298" i="5" s="1"/>
  <c r="J2328" i="5"/>
  <c r="J2366" i="5"/>
  <c r="J2416" i="5"/>
  <c r="I2421" i="5"/>
  <c r="J2421" i="5" s="1"/>
  <c r="I2505" i="5"/>
  <c r="J2505" i="5" s="1"/>
  <c r="I2537" i="5"/>
  <c r="J2537" i="5" s="1"/>
  <c r="J2592" i="5"/>
  <c r="I2693" i="5"/>
  <c r="J2693" i="5" s="1"/>
  <c r="I2712" i="5"/>
  <c r="J2712" i="5" s="1"/>
  <c r="I2725" i="5"/>
  <c r="J2725" i="5" s="1"/>
  <c r="J2897" i="5"/>
  <c r="I2920" i="5"/>
  <c r="J2920" i="5" s="1"/>
  <c r="I2957" i="5"/>
  <c r="J2957" i="5" s="1"/>
  <c r="J3025" i="5"/>
  <c r="I3048" i="5"/>
  <c r="J3048" i="5" s="1"/>
  <c r="I3085" i="5"/>
  <c r="J3085" i="5" s="1"/>
  <c r="J3153" i="5"/>
  <c r="I3176" i="5"/>
  <c r="J3176" i="5" s="1"/>
  <c r="I3213" i="5"/>
  <c r="J3213" i="5" s="1"/>
  <c r="I3254" i="5"/>
  <c r="J3254" i="5" s="1"/>
  <c r="I3289" i="5"/>
  <c r="J3289" i="5" s="1"/>
  <c r="J3302" i="5"/>
  <c r="I3324" i="5"/>
  <c r="J3324" i="5" s="1"/>
  <c r="I3337" i="5"/>
  <c r="J3337" i="5" s="1"/>
  <c r="I3417" i="5"/>
  <c r="J3417" i="5" s="1"/>
  <c r="J3430" i="5"/>
  <c r="I3436" i="5"/>
  <c r="J3436" i="5" s="1"/>
  <c r="I3896" i="5"/>
  <c r="J3896" i="5" s="1"/>
  <c r="I1393" i="5"/>
  <c r="J1393" i="5" s="1"/>
  <c r="I1423" i="5"/>
  <c r="J1423" i="5" s="1"/>
  <c r="I1457" i="5"/>
  <c r="J1457" i="5" s="1"/>
  <c r="I1487" i="5"/>
  <c r="J1487" i="5" s="1"/>
  <c r="J1497" i="5"/>
  <c r="I1521" i="5"/>
  <c r="J1521" i="5" s="1"/>
  <c r="J1561" i="5"/>
  <c r="I1585" i="5"/>
  <c r="J1585" i="5" s="1"/>
  <c r="J1625" i="5"/>
  <c r="I1649" i="5"/>
  <c r="J1649" i="5" s="1"/>
  <c r="J1689" i="5"/>
  <c r="I1713" i="5"/>
  <c r="J1713" i="5" s="1"/>
  <c r="J1753" i="5"/>
  <c r="I1777" i="5"/>
  <c r="J1777" i="5" s="1"/>
  <c r="I1805" i="5"/>
  <c r="J1805" i="5" s="1"/>
  <c r="J1866" i="5"/>
  <c r="J2098" i="5"/>
  <c r="J2106" i="5"/>
  <c r="J2114" i="5"/>
  <c r="J2122" i="5"/>
  <c r="J2130" i="5"/>
  <c r="J2138" i="5"/>
  <c r="J2146" i="5"/>
  <c r="J2154" i="5"/>
  <c r="J2162" i="5"/>
  <c r="J2170" i="5"/>
  <c r="J2178" i="5"/>
  <c r="J2186" i="5"/>
  <c r="J2194" i="5"/>
  <c r="J2202" i="5"/>
  <c r="J2210" i="5"/>
  <c r="J2240" i="5"/>
  <c r="J2250" i="5"/>
  <c r="J2274" i="5"/>
  <c r="J2304" i="5"/>
  <c r="J2350" i="5"/>
  <c r="J2400" i="5"/>
  <c r="J2464" i="5"/>
  <c r="J2688" i="5"/>
  <c r="J2694" i="5"/>
  <c r="J2720" i="5"/>
  <c r="J2952" i="5"/>
  <c r="J3080" i="5"/>
  <c r="J3244" i="5"/>
  <c r="I3845" i="5"/>
  <c r="J3845" i="5"/>
  <c r="J1409" i="5"/>
  <c r="I1433" i="5"/>
  <c r="J1433" i="5" s="1"/>
  <c r="J1473" i="5"/>
  <c r="J1537" i="5"/>
  <c r="J1601" i="5"/>
  <c r="J1665" i="5"/>
  <c r="J1729" i="5"/>
  <c r="J1834" i="5"/>
  <c r="I2701" i="5"/>
  <c r="J2701" i="5" s="1"/>
  <c r="J2733" i="5"/>
  <c r="I2733" i="5"/>
  <c r="I2989" i="5"/>
  <c r="J2989" i="5" s="1"/>
  <c r="I3117" i="5"/>
  <c r="J3117" i="5" s="1"/>
  <c r="I3382" i="5"/>
  <c r="J3382" i="5" s="1"/>
  <c r="I3581" i="5"/>
  <c r="J3581" i="5" s="1"/>
  <c r="I4295" i="5"/>
  <c r="J4295" i="5" s="1"/>
  <c r="J1449" i="5"/>
  <c r="J1513" i="5"/>
  <c r="J1577" i="5"/>
  <c r="J1641" i="5"/>
  <c r="J1705" i="5"/>
  <c r="J1769" i="5"/>
  <c r="J1802" i="5"/>
  <c r="J1895" i="5"/>
  <c r="J2221" i="5"/>
  <c r="J2226" i="5"/>
  <c r="J2256" i="5"/>
  <c r="J2266" i="5"/>
  <c r="J2285" i="5"/>
  <c r="J2290" i="5"/>
  <c r="J2329" i="5"/>
  <c r="I2384" i="5"/>
  <c r="J2384" i="5" s="1"/>
  <c r="J2478" i="5"/>
  <c r="J2496" i="5"/>
  <c r="I2550" i="5"/>
  <c r="J2550" i="5" s="1"/>
  <c r="I2581" i="5"/>
  <c r="J2581" i="5" s="1"/>
  <c r="I2600" i="5"/>
  <c r="J2600" i="5" s="1"/>
  <c r="J2696" i="5"/>
  <c r="J2728" i="5"/>
  <c r="I2750" i="5"/>
  <c r="J2750" i="5" s="1"/>
  <c r="I2766" i="5"/>
  <c r="J2766" i="5" s="1"/>
  <c r="I2782" i="5"/>
  <c r="J2782" i="5" s="1"/>
  <c r="I2798" i="5"/>
  <c r="J2798" i="5" s="1"/>
  <c r="I2814" i="5"/>
  <c r="J2814" i="5" s="1"/>
  <c r="I2830" i="5"/>
  <c r="J2830" i="5" s="1"/>
  <c r="I2846" i="5"/>
  <c r="J2846" i="5" s="1"/>
  <c r="I2862" i="5"/>
  <c r="J2862" i="5" s="1"/>
  <c r="I2929" i="5"/>
  <c r="J2929" i="5" s="1"/>
  <c r="J2984" i="5"/>
  <c r="I3057" i="5"/>
  <c r="J3057" i="5" s="1"/>
  <c r="J3112" i="5"/>
  <c r="I3185" i="5"/>
  <c r="J3185" i="5" s="1"/>
  <c r="J3266" i="5"/>
  <c r="I3346" i="5"/>
  <c r="J3346" i="5" s="1"/>
  <c r="I3567" i="5"/>
  <c r="J3567" i="5" s="1"/>
  <c r="J3729" i="5"/>
  <c r="J2432" i="5"/>
  <c r="I3604" i="5"/>
  <c r="J3604" i="5" s="1"/>
  <c r="I3641" i="5"/>
  <c r="J3641" i="5" s="1"/>
  <c r="J4016" i="5"/>
  <c r="I4474" i="5"/>
  <c r="J4474" i="5" s="1"/>
  <c r="I4750" i="5"/>
  <c r="J4750" i="5" s="1"/>
  <c r="I4789" i="5"/>
  <c r="J4789" i="5" s="1"/>
  <c r="I2456" i="5"/>
  <c r="J2456" i="5" s="1"/>
  <c r="I2488" i="5"/>
  <c r="J2488" i="5" s="1"/>
  <c r="I2520" i="5"/>
  <c r="J2520" i="5" s="1"/>
  <c r="I2568" i="5"/>
  <c r="J2568" i="5" s="1"/>
  <c r="I2624" i="5"/>
  <c r="J2624" i="5" s="1"/>
  <c r="I2632" i="5"/>
  <c r="J2632" i="5" s="1"/>
  <c r="I2640" i="5"/>
  <c r="J2640" i="5" s="1"/>
  <c r="I2648" i="5"/>
  <c r="J2648" i="5" s="1"/>
  <c r="I2656" i="5"/>
  <c r="J2656" i="5" s="1"/>
  <c r="I2664" i="5"/>
  <c r="J2664" i="5" s="1"/>
  <c r="I2672" i="5"/>
  <c r="J2672" i="5" s="1"/>
  <c r="I2680" i="5"/>
  <c r="J2680" i="5" s="1"/>
  <c r="I2880" i="5"/>
  <c r="J2880" i="5" s="1"/>
  <c r="I2889" i="5"/>
  <c r="J2889" i="5" s="1"/>
  <c r="I2912" i="5"/>
  <c r="J2912" i="5" s="1"/>
  <c r="I2921" i="5"/>
  <c r="J2921" i="5" s="1"/>
  <c r="I2944" i="5"/>
  <c r="J2944" i="5" s="1"/>
  <c r="I2953" i="5"/>
  <c r="J2953" i="5" s="1"/>
  <c r="I2976" i="5"/>
  <c r="J2976" i="5" s="1"/>
  <c r="I2985" i="5"/>
  <c r="J2985" i="5" s="1"/>
  <c r="I3008" i="5"/>
  <c r="J3008" i="5" s="1"/>
  <c r="I3017" i="5"/>
  <c r="J3017" i="5" s="1"/>
  <c r="I3040" i="5"/>
  <c r="J3040" i="5" s="1"/>
  <c r="I3049" i="5"/>
  <c r="J3049" i="5" s="1"/>
  <c r="I3072" i="5"/>
  <c r="J3072" i="5" s="1"/>
  <c r="I3081" i="5"/>
  <c r="J3081" i="5" s="1"/>
  <c r="I3104" i="5"/>
  <c r="J3104" i="5" s="1"/>
  <c r="I3113" i="5"/>
  <c r="J3113" i="5" s="1"/>
  <c r="I3136" i="5"/>
  <c r="J3136" i="5" s="1"/>
  <c r="I3145" i="5"/>
  <c r="J3145" i="5" s="1"/>
  <c r="I3168" i="5"/>
  <c r="J3168" i="5" s="1"/>
  <c r="I3177" i="5"/>
  <c r="J3177" i="5" s="1"/>
  <c r="I3209" i="5"/>
  <c r="J3209" i="5" s="1"/>
  <c r="I3241" i="5"/>
  <c r="J3241" i="5" s="1"/>
  <c r="I3276" i="5"/>
  <c r="J3276" i="5" s="1"/>
  <c r="I3293" i="5"/>
  <c r="J3293" i="5" s="1"/>
  <c r="J3298" i="5"/>
  <c r="I3334" i="5"/>
  <c r="J3334" i="5" s="1"/>
  <c r="I3369" i="5"/>
  <c r="J3369" i="5" s="1"/>
  <c r="I3404" i="5"/>
  <c r="J3404" i="5" s="1"/>
  <c r="I3421" i="5"/>
  <c r="J3421" i="5" s="1"/>
  <c r="J3426" i="5"/>
  <c r="I3437" i="5"/>
  <c r="J3437" i="5" s="1"/>
  <c r="I3485" i="5"/>
  <c r="J3485" i="5" s="1"/>
  <c r="J3717" i="5"/>
  <c r="I4048" i="5"/>
  <c r="J4048" i="5" s="1"/>
  <c r="I4208" i="5"/>
  <c r="J4208" i="5" s="1"/>
  <c r="J4248" i="5"/>
  <c r="I4447" i="5"/>
  <c r="J4447" i="5" s="1"/>
  <c r="J2376" i="5"/>
  <c r="J2392" i="5"/>
  <c r="J2408" i="5"/>
  <c r="J2448" i="5"/>
  <c r="I3373" i="5"/>
  <c r="J3373" i="5" s="1"/>
  <c r="J3378" i="5"/>
  <c r="I3414" i="5"/>
  <c r="J3414" i="5" s="1"/>
  <c r="J3535" i="5"/>
  <c r="I3713" i="5"/>
  <c r="J3713" i="5" s="1"/>
  <c r="J3800" i="5"/>
  <c r="J3831" i="5"/>
  <c r="J3952" i="5"/>
  <c r="J4070" i="5"/>
  <c r="I4112" i="5"/>
  <c r="J4112" i="5" s="1"/>
  <c r="I4144" i="5"/>
  <c r="J4144" i="5" s="1"/>
  <c r="I4286" i="5"/>
  <c r="J4286" i="5" s="1"/>
  <c r="I4726" i="5"/>
  <c r="J4726" i="5" s="1"/>
  <c r="I4745" i="5"/>
  <c r="J4745" i="5" s="1"/>
  <c r="I5281" i="5"/>
  <c r="J5281" i="5" s="1"/>
  <c r="I5289" i="5"/>
  <c r="J5289" i="5" s="1"/>
  <c r="I5387" i="5"/>
  <c r="J5387" i="5" s="1"/>
  <c r="J5481" i="5"/>
  <c r="I5481" i="5"/>
  <c r="I2448" i="5"/>
  <c r="I2462" i="5"/>
  <c r="J2462" i="5" s="1"/>
  <c r="I2480" i="5"/>
  <c r="J2480" i="5" s="1"/>
  <c r="I2489" i="5"/>
  <c r="J2489" i="5" s="1"/>
  <c r="I2494" i="5"/>
  <c r="J2494" i="5" s="1"/>
  <c r="I2521" i="5"/>
  <c r="J2521" i="5" s="1"/>
  <c r="I2526" i="5"/>
  <c r="J2526" i="5" s="1"/>
  <c r="I2552" i="5"/>
  <c r="J2552" i="5" s="1"/>
  <c r="I2560" i="5"/>
  <c r="J2560" i="5" s="1"/>
  <c r="I2569" i="5"/>
  <c r="J2569" i="5" s="1"/>
  <c r="I2574" i="5"/>
  <c r="J2574" i="5" s="1"/>
  <c r="I2582" i="5"/>
  <c r="J2582" i="5" s="1"/>
  <c r="I2590" i="5"/>
  <c r="J2590" i="5" s="1"/>
  <c r="I2598" i="5"/>
  <c r="J2598" i="5" s="1"/>
  <c r="I2616" i="5"/>
  <c r="J2616" i="5" s="1"/>
  <c r="I2625" i="5"/>
  <c r="J2625" i="5" s="1"/>
  <c r="I2633" i="5"/>
  <c r="J2633" i="5" s="1"/>
  <c r="I2641" i="5"/>
  <c r="J2641" i="5" s="1"/>
  <c r="I2649" i="5"/>
  <c r="J2649" i="5" s="1"/>
  <c r="I2657" i="5"/>
  <c r="J2657" i="5" s="1"/>
  <c r="I2665" i="5"/>
  <c r="J2665" i="5" s="1"/>
  <c r="I2673" i="5"/>
  <c r="J2673" i="5" s="1"/>
  <c r="I2681" i="5"/>
  <c r="J2681" i="5" s="1"/>
  <c r="I2694" i="5"/>
  <c r="I2702" i="5"/>
  <c r="J2702" i="5" s="1"/>
  <c r="I2710" i="5"/>
  <c r="J2710" i="5" s="1"/>
  <c r="I2718" i="5"/>
  <c r="J2718" i="5" s="1"/>
  <c r="I2726" i="5"/>
  <c r="J2726" i="5" s="1"/>
  <c r="I2744" i="5"/>
  <c r="J2744" i="5" s="1"/>
  <c r="I2752" i="5"/>
  <c r="J2752" i="5" s="1"/>
  <c r="I2760" i="5"/>
  <c r="J2760" i="5" s="1"/>
  <c r="I2768" i="5"/>
  <c r="J2768" i="5" s="1"/>
  <c r="I2776" i="5"/>
  <c r="J2776" i="5" s="1"/>
  <c r="I2784" i="5"/>
  <c r="J2784" i="5" s="1"/>
  <c r="I2792" i="5"/>
  <c r="J2792" i="5" s="1"/>
  <c r="I2800" i="5"/>
  <c r="J2800" i="5" s="1"/>
  <c r="I2808" i="5"/>
  <c r="J2808" i="5" s="1"/>
  <c r="I2816" i="5"/>
  <c r="J2816" i="5" s="1"/>
  <c r="I2824" i="5"/>
  <c r="J2824" i="5" s="1"/>
  <c r="I2832" i="5"/>
  <c r="J2832" i="5" s="1"/>
  <c r="I2840" i="5"/>
  <c r="J2840" i="5" s="1"/>
  <c r="I2848" i="5"/>
  <c r="J2848" i="5" s="1"/>
  <c r="I2856" i="5"/>
  <c r="J2856" i="5" s="1"/>
  <c r="I2864" i="5"/>
  <c r="J2864" i="5" s="1"/>
  <c r="I2872" i="5"/>
  <c r="J2872" i="5" s="1"/>
  <c r="I2881" i="5"/>
  <c r="J2881" i="5" s="1"/>
  <c r="I2904" i="5"/>
  <c r="J2904" i="5" s="1"/>
  <c r="I2936" i="5"/>
  <c r="J2936" i="5" s="1"/>
  <c r="I2968" i="5"/>
  <c r="J2968" i="5" s="1"/>
  <c r="I3000" i="5"/>
  <c r="J3000" i="5" s="1"/>
  <c r="I3032" i="5"/>
  <c r="J3032" i="5" s="1"/>
  <c r="I3064" i="5"/>
  <c r="J3064" i="5" s="1"/>
  <c r="I3096" i="5"/>
  <c r="J3096" i="5" s="1"/>
  <c r="I3128" i="5"/>
  <c r="J3128" i="5" s="1"/>
  <c r="I3160" i="5"/>
  <c r="J3160" i="5" s="1"/>
  <c r="I3169" i="5"/>
  <c r="J3169" i="5" s="1"/>
  <c r="I3192" i="5"/>
  <c r="J3192" i="5" s="1"/>
  <c r="I3273" i="5"/>
  <c r="J3273" i="5" s="1"/>
  <c r="I3308" i="5"/>
  <c r="J3308" i="5" s="1"/>
  <c r="I3325" i="5"/>
  <c r="J3325" i="5" s="1"/>
  <c r="J3330" i="5"/>
  <c r="I3366" i="5"/>
  <c r="J3366" i="5" s="1"/>
  <c r="I3401" i="5"/>
  <c r="J3401" i="5" s="1"/>
  <c r="J3433" i="5"/>
  <c r="I3468" i="5"/>
  <c r="J3468" i="5" s="1"/>
  <c r="I3513" i="5"/>
  <c r="J3513" i="5" s="1"/>
  <c r="I3556" i="5"/>
  <c r="J3556" i="5" s="1"/>
  <c r="I4391" i="5"/>
  <c r="J4391" i="5" s="1"/>
  <c r="I5075" i="5"/>
  <c r="J5075" i="5" s="1"/>
  <c r="J2424" i="5"/>
  <c r="J2440" i="5"/>
  <c r="J2472" i="5"/>
  <c r="J2504" i="5"/>
  <c r="J3600" i="5"/>
  <c r="I3768" i="5"/>
  <c r="J3768" i="5" s="1"/>
  <c r="I4088" i="5"/>
  <c r="J4088" i="5" s="1"/>
  <c r="I4192" i="5"/>
  <c r="J4192" i="5" s="1"/>
  <c r="I4350" i="5"/>
  <c r="J4350" i="5" s="1"/>
  <c r="I4697" i="5"/>
  <c r="J4697" i="5" s="1"/>
  <c r="I2736" i="5"/>
  <c r="J2736" i="5" s="1"/>
  <c r="I2896" i="5"/>
  <c r="J2896" i="5" s="1"/>
  <c r="I2928" i="5"/>
  <c r="J2928" i="5" s="1"/>
  <c r="I2960" i="5"/>
  <c r="J2960" i="5" s="1"/>
  <c r="I2992" i="5"/>
  <c r="J2992" i="5" s="1"/>
  <c r="I3024" i="5"/>
  <c r="J3024" i="5" s="1"/>
  <c r="I3056" i="5"/>
  <c r="J3056" i="5" s="1"/>
  <c r="I3088" i="5"/>
  <c r="J3088" i="5" s="1"/>
  <c r="I3120" i="5"/>
  <c r="J3120" i="5" s="1"/>
  <c r="I3152" i="5"/>
  <c r="J3152" i="5" s="1"/>
  <c r="J3362" i="5"/>
  <c r="I3526" i="5"/>
  <c r="J3526" i="5" s="1"/>
  <c r="J3663" i="5"/>
  <c r="J3684" i="5"/>
  <c r="I3813" i="5"/>
  <c r="J3813" i="5" s="1"/>
  <c r="I3864" i="5"/>
  <c r="J3864" i="5" s="1"/>
  <c r="I3919" i="5"/>
  <c r="J3919" i="5" s="1"/>
  <c r="J3943" i="5"/>
  <c r="J4083" i="5"/>
  <c r="J4587" i="5"/>
  <c r="I4941" i="5"/>
  <c r="J4941" i="5" s="1"/>
  <c r="J3449" i="5"/>
  <c r="J3484" i="5"/>
  <c r="J3501" i="5"/>
  <c r="J3540" i="5"/>
  <c r="J3565" i="5"/>
  <c r="J3617" i="5"/>
  <c r="J3653" i="5"/>
  <c r="J3724" i="5"/>
  <c r="J3728" i="5"/>
  <c r="J3752" i="5"/>
  <c r="J3776" i="5"/>
  <c r="J3781" i="5"/>
  <c r="J3820" i="5"/>
  <c r="J3857" i="5"/>
  <c r="J3884" i="5"/>
  <c r="J3889" i="5"/>
  <c r="J3909" i="5"/>
  <c r="J3965" i="5"/>
  <c r="J3975" i="5"/>
  <c r="J4032" i="5"/>
  <c r="J4099" i="5"/>
  <c r="J4160" i="5"/>
  <c r="I4422" i="5"/>
  <c r="J4422" i="5" s="1"/>
  <c r="I4458" i="5"/>
  <c r="J4458" i="5" s="1"/>
  <c r="J4499" i="5"/>
  <c r="I4593" i="5"/>
  <c r="J4593" i="5" s="1"/>
  <c r="I4613" i="5"/>
  <c r="J4613" i="5" s="1"/>
  <c r="I5417" i="5"/>
  <c r="J5417" i="5" s="1"/>
  <c r="J4002" i="5"/>
  <c r="J4034" i="5"/>
  <c r="J4066" i="5"/>
  <c r="J4130" i="5"/>
  <c r="J4162" i="5"/>
  <c r="I5682" i="5"/>
  <c r="J5682" i="5" s="1"/>
  <c r="I3500" i="5"/>
  <c r="J3500" i="5" s="1"/>
  <c r="I3600" i="5"/>
  <c r="I3727" i="5"/>
  <c r="J3727" i="5" s="1"/>
  <c r="I3736" i="5"/>
  <c r="J3736" i="5" s="1"/>
  <c r="J4482" i="5"/>
  <c r="J4531" i="5"/>
  <c r="J4597" i="5"/>
  <c r="I4722" i="5"/>
  <c r="J4722" i="5" s="1"/>
  <c r="I4984" i="5"/>
  <c r="J4984" i="5" s="1"/>
  <c r="I5138" i="5"/>
  <c r="J5138" i="5" s="1"/>
  <c r="I5345" i="5"/>
  <c r="J5345" i="5" s="1"/>
  <c r="I5638" i="5"/>
  <c r="J5638" i="5" s="1"/>
  <c r="I3452" i="5"/>
  <c r="J3452" i="5" s="1"/>
  <c r="I3469" i="5"/>
  <c r="J3469" i="5" s="1"/>
  <c r="J3474" i="5"/>
  <c r="I3535" i="5"/>
  <c r="J3549" i="5"/>
  <c r="I3572" i="5"/>
  <c r="J3572" i="5" s="1"/>
  <c r="J3633" i="5"/>
  <c r="I3660" i="5"/>
  <c r="J3660" i="5" s="1"/>
  <c r="I3664" i="5"/>
  <c r="J3664" i="5" s="1"/>
  <c r="I3719" i="5"/>
  <c r="J3719" i="5" s="1"/>
  <c r="I3751" i="5"/>
  <c r="J3751" i="5" s="1"/>
  <c r="J3769" i="5"/>
  <c r="J3801" i="5"/>
  <c r="J3869" i="5"/>
  <c r="I3879" i="5"/>
  <c r="J3879" i="5" s="1"/>
  <c r="J3897" i="5"/>
  <c r="I3916" i="5"/>
  <c r="J3916" i="5" s="1"/>
  <c r="I3936" i="5"/>
  <c r="J3936" i="5" s="1"/>
  <c r="J3953" i="5"/>
  <c r="I4008" i="5"/>
  <c r="J4008" i="5" s="1"/>
  <c r="I4022" i="5"/>
  <c r="J4022" i="5" s="1"/>
  <c r="J4031" i="5"/>
  <c r="I4040" i="5"/>
  <c r="J4040" i="5" s="1"/>
  <c r="I4098" i="5"/>
  <c r="J4098" i="5" s="1"/>
  <c r="I4407" i="5"/>
  <c r="J4407" i="5" s="1"/>
  <c r="I4622" i="5"/>
  <c r="J4622" i="5" s="1"/>
  <c r="I4645" i="5"/>
  <c r="J4645" i="5" s="1"/>
  <c r="I5027" i="5"/>
  <c r="J5027" i="5" s="1"/>
  <c r="I5323" i="5"/>
  <c r="J5323" i="5" s="1"/>
  <c r="I3497" i="5"/>
  <c r="J3497" i="5" s="1"/>
  <c r="I3532" i="5"/>
  <c r="J3532" i="5" s="1"/>
  <c r="I3568" i="5"/>
  <c r="J3568" i="5" s="1"/>
  <c r="J3793" i="5"/>
  <c r="I3815" i="5"/>
  <c r="J3815" i="5" s="1"/>
  <c r="I3824" i="5"/>
  <c r="J3824" i="5" s="1"/>
  <c r="I3847" i="5"/>
  <c r="J3847" i="5" s="1"/>
  <c r="J3865" i="5"/>
  <c r="J3973" i="5"/>
  <c r="J3999" i="5"/>
  <c r="I4026" i="5"/>
  <c r="J4026" i="5" s="1"/>
  <c r="I4035" i="5"/>
  <c r="J4035" i="5" s="1"/>
  <c r="J4050" i="5"/>
  <c r="J4063" i="5"/>
  <c r="I4072" i="5"/>
  <c r="J4072" i="5" s="1"/>
  <c r="I4104" i="5"/>
  <c r="J4104" i="5" s="1"/>
  <c r="J4127" i="5"/>
  <c r="I4154" i="5"/>
  <c r="J4154" i="5" s="1"/>
  <c r="I4163" i="5"/>
  <c r="J4163" i="5" s="1"/>
  <c r="J4240" i="5"/>
  <c r="J4256" i="5"/>
  <c r="J4272" i="5"/>
  <c r="I4693" i="5"/>
  <c r="J4693" i="5" s="1"/>
  <c r="I5218" i="5"/>
  <c r="J5218" i="5" s="1"/>
  <c r="I5434" i="5"/>
  <c r="J5434" i="5" s="1"/>
  <c r="I5442" i="5"/>
  <c r="J5442" i="5" s="1"/>
  <c r="J3506" i="5"/>
  <c r="J3657" i="5"/>
  <c r="J3673" i="5"/>
  <c r="I3687" i="5"/>
  <c r="J3687" i="5" s="1"/>
  <c r="J3737" i="5"/>
  <c r="J3761" i="5"/>
  <c r="J3785" i="5"/>
  <c r="J3833" i="5"/>
  <c r="J4046" i="5"/>
  <c r="J4082" i="5"/>
  <c r="I4090" i="5"/>
  <c r="J4090" i="5" s="1"/>
  <c r="J4095" i="5"/>
  <c r="I4114" i="5"/>
  <c r="J4114" i="5" s="1"/>
  <c r="J4174" i="5"/>
  <c r="J4184" i="5"/>
  <c r="J4200" i="5"/>
  <c r="J4216" i="5"/>
  <c r="J4231" i="5"/>
  <c r="J4288" i="5"/>
  <c r="J4303" i="5"/>
  <c r="I4335" i="5"/>
  <c r="J4335" i="5"/>
  <c r="I4360" i="5"/>
  <c r="J4360" i="5" s="1"/>
  <c r="I4375" i="5"/>
  <c r="J4375" i="5"/>
  <c r="J4478" i="5"/>
  <c r="I4547" i="5"/>
  <c r="J4547" i="5" s="1"/>
  <c r="I4669" i="5"/>
  <c r="J4669" i="5" s="1"/>
  <c r="I4793" i="5"/>
  <c r="J4793" i="5" s="1"/>
  <c r="I4818" i="5"/>
  <c r="J4818" i="5" s="1"/>
  <c r="J4974" i="5"/>
  <c r="J4994" i="5"/>
  <c r="I5114" i="5"/>
  <c r="J5114" i="5" s="1"/>
  <c r="J5314" i="5"/>
  <c r="I5314" i="5"/>
  <c r="I5500" i="5"/>
  <c r="J5500" i="5" s="1"/>
  <c r="I5186" i="5"/>
  <c r="J5186" i="5" s="1"/>
  <c r="I5302" i="5"/>
  <c r="J5302" i="5" s="1"/>
  <c r="I5370" i="5"/>
  <c r="J5370" i="5" s="1"/>
  <c r="I5430" i="5"/>
  <c r="J5430" i="5" s="1"/>
  <c r="I5594" i="5"/>
  <c r="J5594" i="5" s="1"/>
  <c r="I5742" i="5"/>
  <c r="J5742" i="5" s="1"/>
  <c r="I5780" i="5"/>
  <c r="J5780" i="5" s="1"/>
  <c r="I6143" i="5"/>
  <c r="J6143" i="5" s="1"/>
  <c r="I6380" i="5"/>
  <c r="J6380" i="5" s="1"/>
  <c r="I6632" i="5"/>
  <c r="J6632" i="5" s="1"/>
  <c r="I6741" i="5"/>
  <c r="J6741" i="5" s="1"/>
  <c r="I6816" i="5"/>
  <c r="J6816" i="5" s="1"/>
  <c r="J4351" i="5"/>
  <c r="J4366" i="5"/>
  <c r="J4432" i="5"/>
  <c r="J4464" i="5"/>
  <c r="I4490" i="5"/>
  <c r="J4490" i="5" s="1"/>
  <c r="I4506" i="5"/>
  <c r="J4506" i="5" s="1"/>
  <c r="I4563" i="5"/>
  <c r="J4563" i="5" s="1"/>
  <c r="I4680" i="5"/>
  <c r="J4680" i="5" s="1"/>
  <c r="I4713" i="5"/>
  <c r="J4713" i="5" s="1"/>
  <c r="J4770" i="5"/>
  <c r="I4809" i="5"/>
  <c r="J4809" i="5" s="1"/>
  <c r="I4829" i="5"/>
  <c r="J4829" i="5" s="1"/>
  <c r="I4845" i="5"/>
  <c r="J4845" i="5" s="1"/>
  <c r="I4861" i="5"/>
  <c r="J4861" i="5" s="1"/>
  <c r="I4877" i="5"/>
  <c r="J4877" i="5" s="1"/>
  <c r="I4893" i="5"/>
  <c r="J4893" i="5" s="1"/>
  <c r="I4909" i="5"/>
  <c r="J4909" i="5" s="1"/>
  <c r="I4925" i="5"/>
  <c r="J4925" i="5" s="1"/>
  <c r="J5022" i="5"/>
  <c r="I5042" i="5"/>
  <c r="J5042" i="5" s="1"/>
  <c r="I5234" i="5"/>
  <c r="J5234" i="5" s="1"/>
  <c r="J5310" i="5"/>
  <c r="I5331" i="5"/>
  <c r="J5331" i="5" s="1"/>
  <c r="J5353" i="5"/>
  <c r="J5378" i="5"/>
  <c r="I5459" i="5"/>
  <c r="J5459" i="5" s="1"/>
  <c r="I5489" i="5"/>
  <c r="J5489" i="5" s="1"/>
  <c r="I5513" i="5"/>
  <c r="J5513" i="5" s="1"/>
  <c r="I5530" i="5"/>
  <c r="J5530" i="5" s="1"/>
  <c r="I5678" i="5"/>
  <c r="J5678" i="5" s="1"/>
  <c r="J5707" i="5"/>
  <c r="I6004" i="5"/>
  <c r="J6004" i="5" s="1"/>
  <c r="I6030" i="5"/>
  <c r="J6030" i="5" s="1"/>
  <c r="J4320" i="5"/>
  <c r="J4392" i="5"/>
  <c r="J4408" i="5"/>
  <c r="I5071" i="5"/>
  <c r="J5071" i="5" s="1"/>
  <c r="I5154" i="5"/>
  <c r="J5154" i="5" s="1"/>
  <c r="I5259" i="5"/>
  <c r="J5259" i="5" s="1"/>
  <c r="I5366" i="5"/>
  <c r="J5366" i="5" s="1"/>
  <c r="I5972" i="5"/>
  <c r="J5972" i="5" s="1"/>
  <c r="I6031" i="5"/>
  <c r="J6031" i="5" s="1"/>
  <c r="J4352" i="5"/>
  <c r="J4367" i="5"/>
  <c r="J4414" i="5"/>
  <c r="J4480" i="5"/>
  <c r="I4507" i="5"/>
  <c r="J4507" i="5" s="1"/>
  <c r="J4512" i="5"/>
  <c r="J4610" i="5"/>
  <c r="J4690" i="5"/>
  <c r="I4757" i="5"/>
  <c r="J4757" i="5" s="1"/>
  <c r="I4761" i="5"/>
  <c r="J4761" i="5" s="1"/>
  <c r="J4786" i="5"/>
  <c r="J4954" i="5"/>
  <c r="I5123" i="5"/>
  <c r="J5123" i="5" s="1"/>
  <c r="I5202" i="5"/>
  <c r="J5202" i="5" s="1"/>
  <c r="I5395" i="5"/>
  <c r="J5395" i="5" s="1"/>
  <c r="I5438" i="5"/>
  <c r="J5438" i="5" s="1"/>
  <c r="I5473" i="5"/>
  <c r="J5473" i="5" s="1"/>
  <c r="I5484" i="5"/>
  <c r="J5484" i="5" s="1"/>
  <c r="I5497" i="5"/>
  <c r="J5497" i="5" s="1"/>
  <c r="I5508" i="5"/>
  <c r="J5508" i="5" s="1"/>
  <c r="I5550" i="5"/>
  <c r="J5550" i="5" s="1"/>
  <c r="I5702" i="5"/>
  <c r="J5702" i="5" s="1"/>
  <c r="J4311" i="5"/>
  <c r="J4327" i="5"/>
  <c r="J4343" i="5"/>
  <c r="J4498" i="5"/>
  <c r="J4518" i="5"/>
  <c r="I4523" i="5"/>
  <c r="J4523" i="5" s="1"/>
  <c r="I4534" i="5"/>
  <c r="J4534" i="5" s="1"/>
  <c r="I4539" i="5"/>
  <c r="J4539" i="5" s="1"/>
  <c r="J4972" i="5"/>
  <c r="I4987" i="5"/>
  <c r="J4987" i="5" s="1"/>
  <c r="I5003" i="5"/>
  <c r="J5003" i="5" s="1"/>
  <c r="I5011" i="5"/>
  <c r="J5011" i="5" s="1"/>
  <c r="I5066" i="5"/>
  <c r="J5066" i="5" s="1"/>
  <c r="I5267" i="5"/>
  <c r="J5267" i="5" s="1"/>
  <c r="I5409" i="5"/>
  <c r="J5409" i="5" s="1"/>
  <c r="I5526" i="5"/>
  <c r="J5526" i="5" s="1"/>
  <c r="I5574" i="5"/>
  <c r="J5574" i="5" s="1"/>
  <c r="I5618" i="5"/>
  <c r="J5618" i="5" s="1"/>
  <c r="I5658" i="5"/>
  <c r="J5658" i="5" s="1"/>
  <c r="I5940" i="5"/>
  <c r="J5940" i="5" s="1"/>
  <c r="J4368" i="5"/>
  <c r="J4415" i="5"/>
  <c r="J4430" i="5"/>
  <c r="I4466" i="5"/>
  <c r="J4466" i="5" s="1"/>
  <c r="J4922" i="5"/>
  <c r="J4950" i="5"/>
  <c r="J4998" i="5"/>
  <c r="I5018" i="5"/>
  <c r="J5018" i="5" s="1"/>
  <c r="I5099" i="5"/>
  <c r="J5099" i="5" s="1"/>
  <c r="I5118" i="5"/>
  <c r="J5118" i="5" s="1"/>
  <c r="I5170" i="5"/>
  <c r="J5170" i="5" s="1"/>
  <c r="I5250" i="5"/>
  <c r="J5250" i="5" s="1"/>
  <c r="I5306" i="5"/>
  <c r="J5306" i="5" s="1"/>
  <c r="I5374" i="5"/>
  <c r="J5374" i="5" s="1"/>
  <c r="I5451" i="5"/>
  <c r="J5451" i="5" s="1"/>
  <c r="I5492" i="5"/>
  <c r="J5492" i="5" s="1"/>
  <c r="I5505" i="5"/>
  <c r="J5505" i="5" s="1"/>
  <c r="J5516" i="5"/>
  <c r="I5545" i="5"/>
  <c r="J5545" i="5" s="1"/>
  <c r="I5614" i="5"/>
  <c r="J5614" i="5" s="1"/>
  <c r="I5913" i="5"/>
  <c r="J5913" i="5" s="1"/>
  <c r="J5007" i="5"/>
  <c r="J5041" i="5"/>
  <c r="J5258" i="5"/>
  <c r="J5322" i="5"/>
  <c r="J5386" i="5"/>
  <c r="J5450" i="5"/>
  <c r="J5529" i="5"/>
  <c r="J5534" i="5"/>
  <c r="J5553" i="5"/>
  <c r="J5578" i="5"/>
  <c r="J5598" i="5"/>
  <c r="J5642" i="5"/>
  <c r="J5662" i="5"/>
  <c r="I5706" i="5"/>
  <c r="J5706" i="5" s="1"/>
  <c r="I5748" i="5"/>
  <c r="J5748" i="5" s="1"/>
  <c r="I5778" i="5"/>
  <c r="J5778" i="5" s="1"/>
  <c r="I5785" i="5"/>
  <c r="J5785" i="5" s="1"/>
  <c r="I5945" i="5"/>
  <c r="J5945" i="5" s="1"/>
  <c r="J5958" i="5"/>
  <c r="J5990" i="5"/>
  <c r="I6036" i="5"/>
  <c r="J6036" i="5" s="1"/>
  <c r="I6071" i="5"/>
  <c r="J6071" i="5" s="1"/>
  <c r="I6371" i="5"/>
  <c r="J6371" i="5" s="1"/>
  <c r="I6378" i="5"/>
  <c r="J6378" i="5" s="1"/>
  <c r="I6509" i="5"/>
  <c r="J6509" i="5" s="1"/>
  <c r="I6715" i="5"/>
  <c r="J6715" i="5" s="1"/>
  <c r="I6861" i="5"/>
  <c r="J6861" i="5" s="1"/>
  <c r="I6996" i="5"/>
  <c r="J6996" i="5" s="1"/>
  <c r="I7315" i="5"/>
  <c r="J7315" i="5" s="1"/>
  <c r="I5774" i="5"/>
  <c r="J5774" i="5" s="1"/>
  <c r="I5812" i="5"/>
  <c r="J5812" i="5" s="1"/>
  <c r="I5842" i="5"/>
  <c r="J5842" i="5" s="1"/>
  <c r="I5849" i="5"/>
  <c r="J5849" i="5" s="1"/>
  <c r="J5862" i="5"/>
  <c r="J5894" i="5"/>
  <c r="I5966" i="5"/>
  <c r="J5966" i="5" s="1"/>
  <c r="I5998" i="5"/>
  <c r="J5998" i="5" s="1"/>
  <c r="I6045" i="5"/>
  <c r="J6045" i="5" s="1"/>
  <c r="I6151" i="5"/>
  <c r="J6151" i="5" s="1"/>
  <c r="I6706" i="5"/>
  <c r="J6706" i="5" s="1"/>
  <c r="I5010" i="5"/>
  <c r="J5010" i="5" s="1"/>
  <c r="J5106" i="5"/>
  <c r="I5273" i="5"/>
  <c r="J5273" i="5" s="1"/>
  <c r="I5294" i="5"/>
  <c r="J5294" i="5" s="1"/>
  <c r="I5298" i="5"/>
  <c r="J5298" i="5" s="1"/>
  <c r="I5315" i="5"/>
  <c r="J5315" i="5" s="1"/>
  <c r="I5337" i="5"/>
  <c r="J5337" i="5" s="1"/>
  <c r="I5358" i="5"/>
  <c r="J5358" i="5" s="1"/>
  <c r="I5362" i="5"/>
  <c r="J5362" i="5" s="1"/>
  <c r="I5379" i="5"/>
  <c r="J5379" i="5" s="1"/>
  <c r="I5401" i="5"/>
  <c r="J5401" i="5" s="1"/>
  <c r="I5422" i="5"/>
  <c r="J5422" i="5" s="1"/>
  <c r="I5426" i="5"/>
  <c r="J5426" i="5" s="1"/>
  <c r="I5443" i="5"/>
  <c r="J5443" i="5" s="1"/>
  <c r="I5465" i="5"/>
  <c r="J5465" i="5" s="1"/>
  <c r="I5522" i="5"/>
  <c r="J5522" i="5" s="1"/>
  <c r="I5570" i="5"/>
  <c r="J5570" i="5" s="1"/>
  <c r="I5590" i="5"/>
  <c r="J5590" i="5" s="1"/>
  <c r="I5634" i="5"/>
  <c r="J5634" i="5" s="1"/>
  <c r="I5654" i="5"/>
  <c r="J5654" i="5" s="1"/>
  <c r="I5698" i="5"/>
  <c r="J5698" i="5" s="1"/>
  <c r="I5714" i="5"/>
  <c r="J5714" i="5" s="1"/>
  <c r="I5721" i="5"/>
  <c r="J5721" i="5" s="1"/>
  <c r="I5806" i="5"/>
  <c r="J5806" i="5" s="1"/>
  <c r="I5876" i="5"/>
  <c r="J5876" i="5" s="1"/>
  <c r="I5908" i="5"/>
  <c r="J5908" i="5" s="1"/>
  <c r="I5934" i="5"/>
  <c r="J5934" i="5" s="1"/>
  <c r="I6331" i="5"/>
  <c r="J6331" i="5" s="1"/>
  <c r="I6426" i="5"/>
  <c r="J6426" i="5" s="1"/>
  <c r="J6613" i="5"/>
  <c r="I6613" i="5"/>
  <c r="I6621" i="5"/>
  <c r="J6621" i="5" s="1"/>
  <c r="I6683" i="5"/>
  <c r="J6683" i="5" s="1"/>
  <c r="I5155" i="5"/>
  <c r="J5155" i="5" s="1"/>
  <c r="I5171" i="5"/>
  <c r="J5171" i="5" s="1"/>
  <c r="I5187" i="5"/>
  <c r="J5187" i="5" s="1"/>
  <c r="I5203" i="5"/>
  <c r="J5203" i="5" s="1"/>
  <c r="I5219" i="5"/>
  <c r="J5219" i="5" s="1"/>
  <c r="I5235" i="5"/>
  <c r="J5235" i="5" s="1"/>
  <c r="I5251" i="5"/>
  <c r="J5251" i="5" s="1"/>
  <c r="I5265" i="5"/>
  <c r="J5265" i="5" s="1"/>
  <c r="I5286" i="5"/>
  <c r="J5286" i="5" s="1"/>
  <c r="I5290" i="5"/>
  <c r="J5290" i="5" s="1"/>
  <c r="I5307" i="5"/>
  <c r="J5307" i="5" s="1"/>
  <c r="I5329" i="5"/>
  <c r="J5329" i="5" s="1"/>
  <c r="J5346" i="5"/>
  <c r="I5350" i="5"/>
  <c r="J5350" i="5" s="1"/>
  <c r="I5354" i="5"/>
  <c r="J5354" i="5" s="1"/>
  <c r="I5371" i="5"/>
  <c r="J5371" i="5" s="1"/>
  <c r="I5393" i="5"/>
  <c r="J5393" i="5" s="1"/>
  <c r="J5410" i="5"/>
  <c r="I5414" i="5"/>
  <c r="J5414" i="5" s="1"/>
  <c r="I5418" i="5"/>
  <c r="J5418" i="5" s="1"/>
  <c r="I5435" i="5"/>
  <c r="J5435" i="5" s="1"/>
  <c r="I5457" i="5"/>
  <c r="J5457" i="5" s="1"/>
  <c r="J5474" i="5"/>
  <c r="I5478" i="5"/>
  <c r="J5478" i="5" s="1"/>
  <c r="I5482" i="5"/>
  <c r="J5482" i="5" s="1"/>
  <c r="I5486" i="5"/>
  <c r="J5486" i="5" s="1"/>
  <c r="I5490" i="5"/>
  <c r="J5490" i="5" s="1"/>
  <c r="I5494" i="5"/>
  <c r="J5494" i="5" s="1"/>
  <c r="I5498" i="5"/>
  <c r="J5498" i="5" s="1"/>
  <c r="I5502" i="5"/>
  <c r="J5502" i="5" s="1"/>
  <c r="I5506" i="5"/>
  <c r="J5506" i="5" s="1"/>
  <c r="I5510" i="5"/>
  <c r="J5510" i="5" s="1"/>
  <c r="I5514" i="5"/>
  <c r="J5514" i="5" s="1"/>
  <c r="I5518" i="5"/>
  <c r="J5518" i="5" s="1"/>
  <c r="J5532" i="5"/>
  <c r="I5537" i="5"/>
  <c r="J5537" i="5" s="1"/>
  <c r="J5542" i="5"/>
  <c r="I5546" i="5"/>
  <c r="J5546" i="5" s="1"/>
  <c r="I5566" i="5"/>
  <c r="J5566" i="5" s="1"/>
  <c r="J5586" i="5"/>
  <c r="J5606" i="5"/>
  <c r="I5610" i="5"/>
  <c r="J5610" i="5" s="1"/>
  <c r="I5630" i="5"/>
  <c r="J5630" i="5" s="1"/>
  <c r="J5650" i="5"/>
  <c r="J5670" i="5"/>
  <c r="I5674" i="5"/>
  <c r="J5674" i="5" s="1"/>
  <c r="I5694" i="5"/>
  <c r="J5694" i="5" s="1"/>
  <c r="J5699" i="5"/>
  <c r="J5734" i="5"/>
  <c r="I5844" i="5"/>
  <c r="J5844" i="5" s="1"/>
  <c r="I6047" i="5"/>
  <c r="J6047" i="5" s="1"/>
  <c r="I6054" i="5"/>
  <c r="J6054" i="5" s="1"/>
  <c r="J6101" i="5"/>
  <c r="I6101" i="5"/>
  <c r="J6119" i="5"/>
  <c r="I6274" i="5"/>
  <c r="J6274" i="5" s="1"/>
  <c r="I6661" i="5"/>
  <c r="J6661" i="5" s="1"/>
  <c r="I7000" i="5"/>
  <c r="J7000" i="5" s="1"/>
  <c r="I5035" i="5"/>
  <c r="J5035" i="5" s="1"/>
  <c r="J5050" i="5"/>
  <c r="J5073" i="5"/>
  <c r="I5082" i="5"/>
  <c r="J5082" i="5" s="1"/>
  <c r="I5086" i="5"/>
  <c r="J5086" i="5" s="1"/>
  <c r="I5091" i="5"/>
  <c r="J5091" i="5" s="1"/>
  <c r="I5130" i="5"/>
  <c r="J5130" i="5" s="1"/>
  <c r="J5274" i="5"/>
  <c r="I5282" i="5"/>
  <c r="J5282" i="5" s="1"/>
  <c r="I5299" i="5"/>
  <c r="J5299" i="5" s="1"/>
  <c r="J5338" i="5"/>
  <c r="J5626" i="5"/>
  <c r="I5716" i="5"/>
  <c r="J5716" i="5" s="1"/>
  <c r="I5746" i="5"/>
  <c r="J5746" i="5" s="1"/>
  <c r="I5753" i="5"/>
  <c r="J5753" i="5" s="1"/>
  <c r="I5838" i="5"/>
  <c r="J5838" i="5" s="1"/>
  <c r="I5870" i="5"/>
  <c r="J5870" i="5" s="1"/>
  <c r="I5902" i="5"/>
  <c r="J5902" i="5" s="1"/>
  <c r="I6048" i="5"/>
  <c r="J6048" i="5" s="1"/>
  <c r="I6095" i="5"/>
  <c r="J6095" i="5" s="1"/>
  <c r="I7072" i="5"/>
  <c r="J7072" i="5" s="1"/>
  <c r="J5002" i="5"/>
  <c r="J5074" i="5"/>
  <c r="J5135" i="5"/>
  <c r="I5146" i="5"/>
  <c r="J5146" i="5" s="1"/>
  <c r="I5162" i="5"/>
  <c r="J5162" i="5" s="1"/>
  <c r="I5178" i="5"/>
  <c r="J5178" i="5" s="1"/>
  <c r="I5194" i="5"/>
  <c r="J5194" i="5" s="1"/>
  <c r="I5210" i="5"/>
  <c r="J5210" i="5" s="1"/>
  <c r="I5226" i="5"/>
  <c r="J5226" i="5" s="1"/>
  <c r="I5242" i="5"/>
  <c r="J5242" i="5" s="1"/>
  <c r="J5266" i="5"/>
  <c r="J5330" i="5"/>
  <c r="J5394" i="5"/>
  <c r="I5402" i="5"/>
  <c r="J5402" i="5" s="1"/>
  <c r="J5458" i="5"/>
  <c r="I5466" i="5"/>
  <c r="J5466" i="5" s="1"/>
  <c r="J5524" i="5"/>
  <c r="J5538" i="5"/>
  <c r="J5548" i="5"/>
  <c r="J5558" i="5"/>
  <c r="I5562" i="5"/>
  <c r="J5562" i="5" s="1"/>
  <c r="I5582" i="5"/>
  <c r="J5582" i="5" s="1"/>
  <c r="J5602" i="5"/>
  <c r="J5622" i="5"/>
  <c r="I5626" i="5"/>
  <c r="I5646" i="5"/>
  <c r="J5646" i="5" s="1"/>
  <c r="J5666" i="5"/>
  <c r="J5686" i="5"/>
  <c r="I5690" i="5"/>
  <c r="J5690" i="5" s="1"/>
  <c r="J5710" i="5"/>
  <c r="J5766" i="5"/>
  <c r="I5977" i="5"/>
  <c r="J5977" i="5" s="1"/>
  <c r="I6009" i="5"/>
  <c r="J6009" i="5" s="1"/>
  <c r="I6096" i="5"/>
  <c r="J6096" i="5" s="1"/>
  <c r="I6589" i="5"/>
  <c r="J6589" i="5" s="1"/>
  <c r="J5724" i="5"/>
  <c r="J5756" i="5"/>
  <c r="J5788" i="5"/>
  <c r="J5820" i="5"/>
  <c r="J5884" i="5"/>
  <c r="J5980" i="5"/>
  <c r="I6243" i="5"/>
  <c r="J6243" i="5" s="1"/>
  <c r="I6288" i="5"/>
  <c r="J6288" i="5" s="1"/>
  <c r="I6391" i="5"/>
  <c r="J6391" i="5" s="1"/>
  <c r="I6489" i="5"/>
  <c r="J6489" i="5" s="1"/>
  <c r="I6698" i="5"/>
  <c r="J6698" i="5" s="1"/>
  <c r="I7512" i="5"/>
  <c r="J7512" i="5" s="1"/>
  <c r="I8148" i="5"/>
  <c r="J8148" i="5" s="1"/>
  <c r="I8232" i="5"/>
  <c r="J8232" i="5" s="1"/>
  <c r="I8249" i="5"/>
  <c r="J8249" i="5" s="1"/>
  <c r="I8752" i="5"/>
  <c r="J8752" i="5" s="1"/>
  <c r="J5738" i="5"/>
  <c r="J5770" i="5"/>
  <c r="J5802" i="5"/>
  <c r="J5834" i="5"/>
  <c r="I5852" i="5"/>
  <c r="J5852" i="5" s="1"/>
  <c r="I5916" i="5"/>
  <c r="J5916" i="5" s="1"/>
  <c r="I5948" i="5"/>
  <c r="J5948" i="5" s="1"/>
  <c r="I6012" i="5"/>
  <c r="J6012" i="5" s="1"/>
  <c r="J6138" i="5"/>
  <c r="J6163" i="5"/>
  <c r="J6168" i="5"/>
  <c r="I6275" i="5"/>
  <c r="J6275" i="5" s="1"/>
  <c r="I6323" i="5"/>
  <c r="J6323" i="5" s="1"/>
  <c r="J6428" i="5"/>
  <c r="J6445" i="5"/>
  <c r="I6510" i="5"/>
  <c r="J6510" i="5" s="1"/>
  <c r="I6582" i="5"/>
  <c r="J6582" i="5" s="1"/>
  <c r="J6645" i="5"/>
  <c r="I6669" i="5"/>
  <c r="J6669" i="5" s="1"/>
  <c r="I6714" i="5"/>
  <c r="J6714" i="5" s="1"/>
  <c r="I6736" i="5"/>
  <c r="J6736" i="5" s="1"/>
  <c r="I6755" i="5"/>
  <c r="J6755" i="5" s="1"/>
  <c r="J6760" i="5"/>
  <c r="I6856" i="5"/>
  <c r="J6856" i="5" s="1"/>
  <c r="I7071" i="5"/>
  <c r="J7071" i="5" s="1"/>
  <c r="I7103" i="5"/>
  <c r="J7103" i="5" s="1"/>
  <c r="I7183" i="5"/>
  <c r="J7183" i="5" s="1"/>
  <c r="I7376" i="5"/>
  <c r="J7376" i="5" s="1"/>
  <c r="I7440" i="5"/>
  <c r="J7440" i="5" s="1"/>
  <c r="I7941" i="5"/>
  <c r="J7941" i="5" s="1"/>
  <c r="I8016" i="5"/>
  <c r="J8016" i="5" s="1"/>
  <c r="I6152" i="5"/>
  <c r="J6152" i="5" s="1"/>
  <c r="I6477" i="5"/>
  <c r="J6477" i="5" s="1"/>
  <c r="I6646" i="5"/>
  <c r="J6646" i="5" s="1"/>
  <c r="J6701" i="5"/>
  <c r="I6789" i="5"/>
  <c r="J6789" i="5" s="1"/>
  <c r="I7167" i="5"/>
  <c r="J7167" i="5" s="1"/>
  <c r="I7255" i="5"/>
  <c r="J7255" i="5" s="1"/>
  <c r="I7267" i="5"/>
  <c r="J7267" i="5" s="1"/>
  <c r="I7371" i="5"/>
  <c r="J7371" i="5" s="1"/>
  <c r="I5547" i="5"/>
  <c r="J5547" i="5" s="1"/>
  <c r="I5555" i="5"/>
  <c r="J5555" i="5" s="1"/>
  <c r="I5563" i="5"/>
  <c r="J5563" i="5" s="1"/>
  <c r="I5571" i="5"/>
  <c r="J5571" i="5" s="1"/>
  <c r="I5579" i="5"/>
  <c r="J5579" i="5" s="1"/>
  <c r="I5587" i="5"/>
  <c r="J5587" i="5" s="1"/>
  <c r="I5595" i="5"/>
  <c r="J5595" i="5" s="1"/>
  <c r="I5603" i="5"/>
  <c r="J5603" i="5" s="1"/>
  <c r="I5611" i="5"/>
  <c r="J5611" i="5" s="1"/>
  <c r="I5619" i="5"/>
  <c r="J5619" i="5" s="1"/>
  <c r="I5627" i="5"/>
  <c r="J5627" i="5" s="1"/>
  <c r="I5635" i="5"/>
  <c r="J5635" i="5" s="1"/>
  <c r="I5643" i="5"/>
  <c r="J5643" i="5" s="1"/>
  <c r="I5651" i="5"/>
  <c r="J5651" i="5" s="1"/>
  <c r="I5659" i="5"/>
  <c r="J5659" i="5" s="1"/>
  <c r="I5667" i="5"/>
  <c r="J5667" i="5" s="1"/>
  <c r="I5675" i="5"/>
  <c r="J5675" i="5" s="1"/>
  <c r="I5683" i="5"/>
  <c r="J5683" i="5" s="1"/>
  <c r="I5726" i="5"/>
  <c r="J5726" i="5" s="1"/>
  <c r="I5730" i="5"/>
  <c r="J5730" i="5" s="1"/>
  <c r="I5758" i="5"/>
  <c r="J5758" i="5" s="1"/>
  <c r="I5762" i="5"/>
  <c r="J5762" i="5" s="1"/>
  <c r="I5790" i="5"/>
  <c r="J5790" i="5" s="1"/>
  <c r="I5794" i="5"/>
  <c r="J5794" i="5" s="1"/>
  <c r="I5822" i="5"/>
  <c r="J5822" i="5" s="1"/>
  <c r="I5826" i="5"/>
  <c r="J5826" i="5" s="1"/>
  <c r="I5854" i="5"/>
  <c r="J5854" i="5" s="1"/>
  <c r="I5858" i="5"/>
  <c r="J5858" i="5" s="1"/>
  <c r="I5886" i="5"/>
  <c r="J5886" i="5" s="1"/>
  <c r="I5918" i="5"/>
  <c r="J5918" i="5" s="1"/>
  <c r="I5950" i="5"/>
  <c r="J5950" i="5" s="1"/>
  <c r="I5982" i="5"/>
  <c r="J5982" i="5" s="1"/>
  <c r="I6014" i="5"/>
  <c r="J6014" i="5" s="1"/>
  <c r="I6059" i="5"/>
  <c r="J6059" i="5" s="1"/>
  <c r="I6063" i="5"/>
  <c r="J6063" i="5" s="1"/>
  <c r="J6068" i="5"/>
  <c r="I6093" i="5"/>
  <c r="J6093" i="5" s="1"/>
  <c r="I6111" i="5"/>
  <c r="J6111" i="5" s="1"/>
  <c r="I6135" i="5"/>
  <c r="J6135" i="5" s="1"/>
  <c r="I6159" i="5"/>
  <c r="J6159" i="5" s="1"/>
  <c r="I6207" i="5"/>
  <c r="J6207" i="5" s="1"/>
  <c r="I6291" i="5"/>
  <c r="J6291" i="5" s="1"/>
  <c r="I6299" i="5"/>
  <c r="J6299" i="5" s="1"/>
  <c r="I6375" i="5"/>
  <c r="J6375" i="5" s="1"/>
  <c r="I6404" i="5"/>
  <c r="J6404" i="5" s="1"/>
  <c r="I6499" i="5"/>
  <c r="J6499" i="5" s="1"/>
  <c r="I6538" i="5"/>
  <c r="J6538" i="5" s="1"/>
  <c r="J6597" i="5"/>
  <c r="I6904" i="5"/>
  <c r="J6904" i="5" s="1"/>
  <c r="I7256" i="5"/>
  <c r="J7256" i="5" s="1"/>
  <c r="I7718" i="5"/>
  <c r="J7718" i="5" s="1"/>
  <c r="I5873" i="5"/>
  <c r="J5873" i="5" s="1"/>
  <c r="I5905" i="5"/>
  <c r="J5905" i="5" s="1"/>
  <c r="I5937" i="5"/>
  <c r="J5937" i="5" s="1"/>
  <c r="I5969" i="5"/>
  <c r="J5969" i="5" s="1"/>
  <c r="I6001" i="5"/>
  <c r="J6001" i="5" s="1"/>
  <c r="I6042" i="5"/>
  <c r="J6042" i="5" s="1"/>
  <c r="I6079" i="5"/>
  <c r="J6079" i="5" s="1"/>
  <c r="I6130" i="5"/>
  <c r="J6130" i="5" s="1"/>
  <c r="I6202" i="5"/>
  <c r="J6202" i="5" s="1"/>
  <c r="J6247" i="5"/>
  <c r="I6279" i="5"/>
  <c r="J6279" i="5" s="1"/>
  <c r="I6376" i="5"/>
  <c r="J6376" i="5" s="1"/>
  <c r="I6635" i="5"/>
  <c r="J6635" i="5" s="1"/>
  <c r="I6659" i="5"/>
  <c r="J6659" i="5" s="1"/>
  <c r="I6666" i="5"/>
  <c r="J6666" i="5" s="1"/>
  <c r="J6728" i="5"/>
  <c r="I6733" i="5"/>
  <c r="J6733" i="5" s="1"/>
  <c r="I6752" i="5"/>
  <c r="J6752" i="5" s="1"/>
  <c r="I6784" i="5"/>
  <c r="J6784" i="5" s="1"/>
  <c r="I6893" i="5"/>
  <c r="J6893" i="5" s="1"/>
  <c r="J6917" i="5"/>
  <c r="I6917" i="5"/>
  <c r="I7143" i="5"/>
  <c r="J7143" i="5" s="1"/>
  <c r="I7677" i="5"/>
  <c r="J7677" i="5" s="1"/>
  <c r="J5556" i="5"/>
  <c r="J5564" i="5"/>
  <c r="J5572" i="5"/>
  <c r="J5580" i="5"/>
  <c r="J5588" i="5"/>
  <c r="J5596" i="5"/>
  <c r="J5604" i="5"/>
  <c r="J5612" i="5"/>
  <c r="J5620" i="5"/>
  <c r="J5628" i="5"/>
  <c r="J5636" i="5"/>
  <c r="J5644" i="5"/>
  <c r="J5652" i="5"/>
  <c r="J5660" i="5"/>
  <c r="J5668" i="5"/>
  <c r="J5676" i="5"/>
  <c r="J5684" i="5"/>
  <c r="I5722" i="5"/>
  <c r="J5722" i="5" s="1"/>
  <c r="J5732" i="5"/>
  <c r="I5754" i="5"/>
  <c r="J5754" i="5" s="1"/>
  <c r="J5764" i="5"/>
  <c r="I5786" i="5"/>
  <c r="J5786" i="5" s="1"/>
  <c r="J5796" i="5"/>
  <c r="I5818" i="5"/>
  <c r="J5818" i="5" s="1"/>
  <c r="J5828" i="5"/>
  <c r="I5850" i="5"/>
  <c r="J5850" i="5" s="1"/>
  <c r="J5860" i="5"/>
  <c r="J5892" i="5"/>
  <c r="J5924" i="5"/>
  <c r="J5956" i="5"/>
  <c r="J5988" i="5"/>
  <c r="J6020" i="5"/>
  <c r="J6051" i="5"/>
  <c r="J6112" i="5"/>
  <c r="I6136" i="5"/>
  <c r="J6136" i="5"/>
  <c r="I6160" i="5"/>
  <c r="J6160" i="5" s="1"/>
  <c r="J6242" i="5"/>
  <c r="I6320" i="5"/>
  <c r="J6320" i="5"/>
  <c r="I6370" i="5"/>
  <c r="J6370" i="5" s="1"/>
  <c r="I6419" i="5"/>
  <c r="J6419" i="5" s="1"/>
  <c r="J6546" i="5"/>
  <c r="I6592" i="5"/>
  <c r="J6592" i="5" s="1"/>
  <c r="J6792" i="5"/>
  <c r="J6821" i="5"/>
  <c r="I7207" i="5"/>
  <c r="J7207" i="5" s="1"/>
  <c r="J6259" i="5"/>
  <c r="J6420" i="5"/>
  <c r="J6515" i="5"/>
  <c r="J6520" i="5"/>
  <c r="J6973" i="5"/>
  <c r="I7028" i="5"/>
  <c r="J7028" i="5" s="1"/>
  <c r="J7127" i="5"/>
  <c r="J7223" i="5"/>
  <c r="I7392" i="5"/>
  <c r="J7392" i="5" s="1"/>
  <c r="I8489" i="5"/>
  <c r="J8489" i="5"/>
  <c r="I8598" i="5"/>
  <c r="J8598" i="5" s="1"/>
  <c r="I8732" i="5"/>
  <c r="J8732" i="5" s="1"/>
  <c r="I7055" i="5"/>
  <c r="J7055" i="5" s="1"/>
  <c r="I7304" i="5"/>
  <c r="J7304" i="5" s="1"/>
  <c r="J7435" i="5"/>
  <c r="I7435" i="5"/>
  <c r="I8534" i="5"/>
  <c r="J8534" i="5" s="1"/>
  <c r="I8681" i="5"/>
  <c r="J8681" i="5" s="1"/>
  <c r="I8726" i="5"/>
  <c r="J8726" i="5" s="1"/>
  <c r="J6179" i="5"/>
  <c r="J6227" i="5"/>
  <c r="J6355" i="5"/>
  <c r="J6396" i="5"/>
  <c r="J6558" i="5"/>
  <c r="J6912" i="5"/>
  <c r="I6941" i="5"/>
  <c r="J6941" i="5" s="1"/>
  <c r="I6991" i="5"/>
  <c r="J6991" i="5" s="1"/>
  <c r="I7023" i="5"/>
  <c r="J7023" i="5" s="1"/>
  <c r="J7044" i="5"/>
  <c r="J7111" i="5"/>
  <c r="I7151" i="5"/>
  <c r="J7151" i="5" s="1"/>
  <c r="J7175" i="5"/>
  <c r="I7199" i="5"/>
  <c r="J7199" i="5" s="1"/>
  <c r="I7415" i="5"/>
  <c r="J7415" i="5" s="1"/>
  <c r="I8405" i="5"/>
  <c r="J8405" i="5" s="1"/>
  <c r="J6267" i="5"/>
  <c r="J6311" i="5"/>
  <c r="J6339" i="5"/>
  <c r="J6372" i="5"/>
  <c r="I6411" i="5"/>
  <c r="J6411" i="5" s="1"/>
  <c r="J6843" i="5"/>
  <c r="I6992" i="5"/>
  <c r="J6992" i="5" s="1"/>
  <c r="I7068" i="5"/>
  <c r="J7068" i="5" s="1"/>
  <c r="I7299" i="5"/>
  <c r="J7299" i="5" s="1"/>
  <c r="I7456" i="5"/>
  <c r="J7456" i="5"/>
  <c r="J7575" i="5"/>
  <c r="I8309" i="5"/>
  <c r="J8309" i="5" s="1"/>
  <c r="I8328" i="5"/>
  <c r="J8328" i="5" s="1"/>
  <c r="J6880" i="5"/>
  <c r="I6885" i="5"/>
  <c r="J6885" i="5" s="1"/>
  <c r="I6936" i="5"/>
  <c r="J6936" i="5" s="1"/>
  <c r="J6981" i="5"/>
  <c r="I7031" i="5"/>
  <c r="J7031" i="5" s="1"/>
  <c r="J7063" i="5"/>
  <c r="I7095" i="5"/>
  <c r="J7095" i="5" s="1"/>
  <c r="I7135" i="5"/>
  <c r="J7135" i="5" s="1"/>
  <c r="J7159" i="5"/>
  <c r="J7191" i="5"/>
  <c r="I7215" i="5"/>
  <c r="J7215" i="5" s="1"/>
  <c r="I7247" i="5"/>
  <c r="J7247" i="5" s="1"/>
  <c r="I7320" i="5"/>
  <c r="J7320" i="5" s="1"/>
  <c r="I7749" i="5"/>
  <c r="J7749" i="5" s="1"/>
  <c r="I8296" i="5"/>
  <c r="J8296" i="5" s="1"/>
  <c r="I8336" i="5"/>
  <c r="J8336" i="5" s="1"/>
  <c r="J6171" i="5"/>
  <c r="J6195" i="5"/>
  <c r="J6235" i="5"/>
  <c r="J6307" i="5"/>
  <c r="J6363" i="5"/>
  <c r="J6388" i="5"/>
  <c r="J6403" i="5"/>
  <c r="J6408" i="5"/>
  <c r="I6412" i="5"/>
  <c r="J6412" i="5" s="1"/>
  <c r="J6474" i="5"/>
  <c r="J6490" i="5"/>
  <c r="I6534" i="5"/>
  <c r="J6534" i="5" s="1"/>
  <c r="J6571" i="5"/>
  <c r="I6595" i="5"/>
  <c r="J6595" i="5" s="1"/>
  <c r="J6606" i="5"/>
  <c r="J6614" i="5"/>
  <c r="I6988" i="5"/>
  <c r="J6988" i="5" s="1"/>
  <c r="J7032" i="5"/>
  <c r="J7119" i="5"/>
  <c r="J7231" i="5"/>
  <c r="I7272" i="5"/>
  <c r="J7272" i="5" s="1"/>
  <c r="I7451" i="5"/>
  <c r="J7451" i="5" s="1"/>
  <c r="I7525" i="5"/>
  <c r="J7525" i="5" s="1"/>
  <c r="J7629" i="5"/>
  <c r="I7654" i="5"/>
  <c r="J7654" i="5" s="1"/>
  <c r="I7669" i="5"/>
  <c r="J7669" i="5" s="1"/>
  <c r="I8141" i="5"/>
  <c r="J8141" i="5" s="1"/>
  <c r="I8189" i="5"/>
  <c r="J8189" i="5" s="1"/>
  <c r="I8213" i="5"/>
  <c r="J8213" i="5" s="1"/>
  <c r="J8285" i="5"/>
  <c r="J7271" i="5"/>
  <c r="J7303" i="5"/>
  <c r="J7653" i="5"/>
  <c r="I7933" i="5"/>
  <c r="J7933" i="5" s="1"/>
  <c r="I8200" i="5"/>
  <c r="J8200" i="5" s="1"/>
  <c r="J8225" i="5"/>
  <c r="I8277" i="5"/>
  <c r="J8277" i="5" s="1"/>
  <c r="J8321" i="5"/>
  <c r="I8349" i="5"/>
  <c r="J8349" i="5" s="1"/>
  <c r="I8357" i="5"/>
  <c r="J8357" i="5" s="1"/>
  <c r="J8397" i="5"/>
  <c r="J8632" i="5"/>
  <c r="I8632" i="5"/>
  <c r="I8658" i="5"/>
  <c r="J8658" i="5" s="1"/>
  <c r="J7263" i="5"/>
  <c r="J7701" i="5"/>
  <c r="I7936" i="5"/>
  <c r="J7936" i="5" s="1"/>
  <c r="I8077" i="5"/>
  <c r="J8077" i="5" s="1"/>
  <c r="I8592" i="5"/>
  <c r="J8592" i="5" s="1"/>
  <c r="I6960" i="5"/>
  <c r="J6960" i="5" s="1"/>
  <c r="I6965" i="5"/>
  <c r="J6965" i="5" s="1"/>
  <c r="I7015" i="5"/>
  <c r="J7015" i="5" s="1"/>
  <c r="I7024" i="5"/>
  <c r="J7024" i="5" s="1"/>
  <c r="J7087" i="5"/>
  <c r="I7116" i="5"/>
  <c r="J7116" i="5" s="1"/>
  <c r="I7120" i="5"/>
  <c r="J7120" i="5" s="1"/>
  <c r="I7124" i="5"/>
  <c r="J7124" i="5" s="1"/>
  <c r="I7128" i="5"/>
  <c r="J7128" i="5" s="1"/>
  <c r="I7132" i="5"/>
  <c r="J7132" i="5" s="1"/>
  <c r="I7136" i="5"/>
  <c r="J7136" i="5" s="1"/>
  <c r="I7140" i="5"/>
  <c r="J7140" i="5" s="1"/>
  <c r="I7144" i="5"/>
  <c r="J7144" i="5" s="1"/>
  <c r="I7148" i="5"/>
  <c r="J7148" i="5" s="1"/>
  <c r="I7152" i="5"/>
  <c r="J7152" i="5" s="1"/>
  <c r="I7156" i="5"/>
  <c r="J7156" i="5" s="1"/>
  <c r="I7160" i="5"/>
  <c r="J7160" i="5" s="1"/>
  <c r="I7164" i="5"/>
  <c r="J7164" i="5" s="1"/>
  <c r="I7168" i="5"/>
  <c r="J7168" i="5" s="1"/>
  <c r="I7172" i="5"/>
  <c r="J7172" i="5" s="1"/>
  <c r="I7379" i="5"/>
  <c r="J7379" i="5" s="1"/>
  <c r="J7384" i="5"/>
  <c r="I7499" i="5"/>
  <c r="J7499" i="5" s="1"/>
  <c r="J7504" i="5"/>
  <c r="I7515" i="5"/>
  <c r="J7515" i="5" s="1"/>
  <c r="J7520" i="5"/>
  <c r="J7571" i="5"/>
  <c r="I8039" i="5"/>
  <c r="J8039" i="5" s="1"/>
  <c r="I8084" i="5"/>
  <c r="J8084" i="5" s="1"/>
  <c r="I8124" i="5"/>
  <c r="J8124" i="5" s="1"/>
  <c r="I8143" i="5"/>
  <c r="J8143" i="5" s="1"/>
  <c r="I8345" i="5"/>
  <c r="J8345" i="5" s="1"/>
  <c r="I8393" i="5"/>
  <c r="J8393" i="5" s="1"/>
  <c r="I8492" i="5"/>
  <c r="J8492" i="5" s="1"/>
  <c r="J8513" i="5"/>
  <c r="I8528" i="5"/>
  <c r="J8528" i="5" s="1"/>
  <c r="I8700" i="5"/>
  <c r="J8700" i="5" s="1"/>
  <c r="I8720" i="5"/>
  <c r="J8720" i="5" s="1"/>
  <c r="J8741" i="5"/>
  <c r="I8748" i="5"/>
  <c r="J8748" i="5" s="1"/>
  <c r="I6840" i="5"/>
  <c r="J6840" i="5" s="1"/>
  <c r="I7007" i="5"/>
  <c r="J7007" i="5" s="1"/>
  <c r="I7248" i="5"/>
  <c r="J7248" i="5" s="1"/>
  <c r="I7526" i="5"/>
  <c r="J7526" i="5" s="1"/>
  <c r="I7637" i="5"/>
  <c r="J7637" i="5" s="1"/>
  <c r="J7667" i="5"/>
  <c r="I7864" i="5"/>
  <c r="J7864" i="5" s="1"/>
  <c r="I8217" i="5"/>
  <c r="J8217" i="5" s="1"/>
  <c r="I8245" i="5"/>
  <c r="J8245" i="5" s="1"/>
  <c r="I8281" i="5"/>
  <c r="J8281" i="5" s="1"/>
  <c r="I8313" i="5"/>
  <c r="J8313" i="5" s="1"/>
  <c r="I8566" i="5"/>
  <c r="J8566" i="5" s="1"/>
  <c r="I8649" i="5"/>
  <c r="J8649" i="5" s="1"/>
  <c r="I8742" i="5"/>
  <c r="J8742" i="5" s="1"/>
  <c r="J6999" i="5"/>
  <c r="J7039" i="5"/>
  <c r="J7079" i="5"/>
  <c r="J7239" i="5"/>
  <c r="I7295" i="5"/>
  <c r="J7295" i="5" s="1"/>
  <c r="J7533" i="5"/>
  <c r="J7567" i="5"/>
  <c r="J7645" i="5"/>
  <c r="I7709" i="5"/>
  <c r="J7709" i="5" s="1"/>
  <c r="I7789" i="5"/>
  <c r="J7789" i="5" s="1"/>
  <c r="I8079" i="5"/>
  <c r="J8079" i="5" s="1"/>
  <c r="J8119" i="5"/>
  <c r="J8253" i="5"/>
  <c r="J8333" i="5"/>
  <c r="I8369" i="5"/>
  <c r="J8369" i="5" s="1"/>
  <c r="I8624" i="5"/>
  <c r="J8624" i="5" s="1"/>
  <c r="J8696" i="5"/>
  <c r="I8696" i="5"/>
  <c r="J8757" i="5"/>
  <c r="J7693" i="5"/>
  <c r="I8007" i="5"/>
  <c r="J8007" i="5" s="1"/>
  <c r="I8048" i="5"/>
  <c r="J8048" i="5" s="1"/>
  <c r="I8180" i="5"/>
  <c r="J8180" i="5" s="1"/>
  <c r="I8264" i="5"/>
  <c r="J8264" i="5" s="1"/>
  <c r="I8429" i="5"/>
  <c r="J8429" i="5" s="1"/>
  <c r="I8437" i="5"/>
  <c r="J8437" i="5" s="1"/>
  <c r="I8444" i="5"/>
  <c r="J8444" i="5" s="1"/>
  <c r="I8560" i="5"/>
  <c r="J8560" i="5" s="1"/>
  <c r="I8664" i="5"/>
  <c r="J8664" i="5" s="1"/>
  <c r="I8690" i="5"/>
  <c r="J8690" i="5" s="1"/>
  <c r="I8765" i="5"/>
  <c r="J8765" i="5" s="1"/>
  <c r="J8056" i="5"/>
  <c r="J8512" i="5"/>
  <c r="J7869" i="5"/>
  <c r="I7992" i="5"/>
  <c r="J7992" i="5" s="1"/>
  <c r="I8047" i="5"/>
  <c r="J8047" i="5" s="1"/>
  <c r="I8056" i="5"/>
  <c r="J8120" i="5"/>
  <c r="J8182" i="5"/>
  <c r="J8248" i="5"/>
  <c r="I8256" i="5"/>
  <c r="J8256" i="5" s="1"/>
  <c r="I8320" i="5"/>
  <c r="J8320" i="5" s="1"/>
  <c r="I8348" i="5"/>
  <c r="J8348" i="5" s="1"/>
  <c r="I8352" i="5"/>
  <c r="J8352" i="5" s="1"/>
  <c r="J8425" i="5"/>
  <c r="I8456" i="5"/>
  <c r="J8456" i="5" s="1"/>
  <c r="I8552" i="5"/>
  <c r="J8552" i="5" s="1"/>
  <c r="I8616" i="5"/>
  <c r="J8616" i="5" s="1"/>
  <c r="I8644" i="5"/>
  <c r="J8644" i="5" s="1"/>
  <c r="I8676" i="5"/>
  <c r="J8676" i="5" s="1"/>
  <c r="I8724" i="5"/>
  <c r="J8724" i="5" s="1"/>
  <c r="I8741" i="5"/>
  <c r="I8750" i="5"/>
  <c r="J8750" i="5" s="1"/>
  <c r="I8756" i="5"/>
  <c r="J8756" i="5" s="1"/>
  <c r="I8760" i="5"/>
  <c r="J8760" i="5" s="1"/>
  <c r="J8008" i="5"/>
  <c r="I8032" i="5"/>
  <c r="J8032" i="5" s="1"/>
  <c r="J8088" i="5"/>
  <c r="J8104" i="5"/>
  <c r="I8120" i="5"/>
  <c r="J8240" i="5"/>
  <c r="J8304" i="5"/>
  <c r="I8312" i="5"/>
  <c r="J8312" i="5" s="1"/>
  <c r="I8344" i="5"/>
  <c r="J8344" i="5" s="1"/>
  <c r="J8464" i="5"/>
  <c r="I8488" i="5"/>
  <c r="J8488" i="5" s="1"/>
  <c r="I8500" i="5"/>
  <c r="J8500" i="5" s="1"/>
  <c r="J8536" i="5"/>
  <c r="J8542" i="5"/>
  <c r="I8576" i="5"/>
  <c r="J8576" i="5" s="1"/>
  <c r="I8582" i="5"/>
  <c r="J8582" i="5" s="1"/>
  <c r="J8600" i="5"/>
  <c r="J8634" i="5"/>
  <c r="J8640" i="5"/>
  <c r="J8650" i="5"/>
  <c r="J8656" i="5"/>
  <c r="J8660" i="5"/>
  <c r="J8666" i="5"/>
  <c r="J8672" i="5"/>
  <c r="J8682" i="5"/>
  <c r="J8688" i="5"/>
  <c r="J8692" i="5"/>
  <c r="I8706" i="5"/>
  <c r="J8706" i="5" s="1"/>
  <c r="I8712" i="5"/>
  <c r="J8712" i="5" s="1"/>
  <c r="I8736" i="5"/>
  <c r="J8736" i="5" s="1"/>
  <c r="J8766" i="5"/>
  <c r="J8776" i="5"/>
  <c r="I8781" i="5"/>
  <c r="J8781" i="5" s="1"/>
  <c r="I8787" i="5"/>
  <c r="J8787" i="5" s="1"/>
  <c r="J8224" i="5"/>
  <c r="J8496" i="5"/>
  <c r="J8698" i="5"/>
  <c r="J8704" i="5"/>
  <c r="J8708" i="5"/>
  <c r="I8782" i="5"/>
  <c r="J8782" i="5" s="1"/>
  <c r="I7872" i="5"/>
  <c r="J7872" i="5" s="1"/>
  <c r="J7877" i="5"/>
  <c r="J7973" i="5"/>
  <c r="I8015" i="5"/>
  <c r="J8015" i="5" s="1"/>
  <c r="I8024" i="5"/>
  <c r="J8024" i="5" s="1"/>
  <c r="J8280" i="5"/>
  <c r="I8288" i="5"/>
  <c r="J8288" i="5" s="1"/>
  <c r="I8301" i="5"/>
  <c r="J8301" i="5" s="1"/>
  <c r="I8305" i="5"/>
  <c r="J8305" i="5" s="1"/>
  <c r="I8341" i="5"/>
  <c r="J8341" i="5" s="1"/>
  <c r="I8365" i="5"/>
  <c r="J8365" i="5" s="1"/>
  <c r="I8404" i="5"/>
  <c r="J8404" i="5" s="1"/>
  <c r="I8472" i="5"/>
  <c r="J8472" i="5" s="1"/>
  <c r="I8520" i="5"/>
  <c r="J8520" i="5" s="1"/>
  <c r="I8526" i="5"/>
  <c r="J8526" i="5" s="1"/>
  <c r="I8590" i="5"/>
  <c r="J8590" i="5" s="1"/>
  <c r="I8657" i="5"/>
  <c r="J8657" i="5" s="1"/>
  <c r="J8768" i="5"/>
  <c r="I8000" i="5"/>
  <c r="J8000" i="5" s="1"/>
  <c r="J8040" i="5"/>
  <c r="I8064" i="5"/>
  <c r="J8064" i="5" s="1"/>
  <c r="J8080" i="5"/>
  <c r="I8112" i="5"/>
  <c r="J8112" i="5" s="1"/>
  <c r="J8128" i="5"/>
  <c r="J8144" i="5"/>
  <c r="J8170" i="5"/>
  <c r="J8208" i="5"/>
  <c r="I8216" i="5"/>
  <c r="J8216" i="5" s="1"/>
  <c r="J8272" i="5"/>
  <c r="J8337" i="5"/>
  <c r="J8424" i="5"/>
  <c r="J8480" i="5"/>
  <c r="J8504" i="5"/>
  <c r="I8544" i="5"/>
  <c r="J8544" i="5" s="1"/>
  <c r="J8568" i="5"/>
  <c r="I8608" i="5"/>
  <c r="J8608" i="5" s="1"/>
  <c r="I8614" i="5"/>
  <c r="J8614" i="5" s="1"/>
  <c r="J8626" i="5"/>
  <c r="I8636" i="5"/>
  <c r="J8636" i="5" s="1"/>
  <c r="I8652" i="5"/>
  <c r="J8652" i="5" s="1"/>
  <c r="I8668" i="5"/>
  <c r="J8668" i="5" s="1"/>
  <c r="I8674" i="5"/>
  <c r="J8674" i="5" s="1"/>
  <c r="I8680" i="5"/>
  <c r="J8680" i="5" s="1"/>
  <c r="I8684" i="5"/>
  <c r="J8684" i="5" s="1"/>
  <c r="J8716" i="5"/>
  <c r="J8728" i="5"/>
  <c r="J8734" i="5"/>
  <c r="J8740" i="5"/>
  <c r="J8744" i="5"/>
  <c r="I8758" i="5"/>
  <c r="J8758" i="5" s="1"/>
  <c r="I8764" i="5"/>
  <c r="J8764" i="5" s="1"/>
  <c r="J12" i="5"/>
  <c r="J24" i="5"/>
  <c r="J641" i="5"/>
  <c r="J654" i="5"/>
  <c r="J665" i="5"/>
  <c r="J668" i="5"/>
  <c r="J686" i="5"/>
  <c r="J697" i="5"/>
  <c r="J700" i="5"/>
  <c r="J788" i="5"/>
  <c r="J793" i="5"/>
  <c r="I797" i="5"/>
  <c r="J797" i="5" s="1"/>
  <c r="I829" i="5"/>
  <c r="J829" i="5" s="1"/>
  <c r="I861" i="5"/>
  <c r="J861" i="5" s="1"/>
  <c r="I893" i="5"/>
  <c r="J893" i="5" s="1"/>
  <c r="I965" i="5"/>
  <c r="J965" i="5" s="1"/>
  <c r="J970" i="5"/>
  <c r="I1029" i="5"/>
  <c r="J1029" i="5" s="1"/>
  <c r="I1093" i="5"/>
  <c r="J1093" i="5" s="1"/>
  <c r="I1157" i="5"/>
  <c r="J1157" i="5" s="1"/>
  <c r="I1221" i="5"/>
  <c r="J1221" i="5" s="1"/>
  <c r="I1285" i="5"/>
  <c r="J1285" i="5" s="1"/>
  <c r="I1349" i="5"/>
  <c r="J1349" i="5" s="1"/>
  <c r="I1413" i="5"/>
  <c r="J1413" i="5" s="1"/>
  <c r="I1477" i="5"/>
  <c r="J1477" i="5" s="1"/>
  <c r="I1541" i="5"/>
  <c r="J1541" i="5" s="1"/>
  <c r="I1605" i="5"/>
  <c r="J1605" i="5" s="1"/>
  <c r="I1669" i="5"/>
  <c r="J1669" i="5" s="1"/>
  <c r="I1733" i="5"/>
  <c r="J1733" i="5" s="1"/>
  <c r="I1821" i="5"/>
  <c r="J1821" i="5" s="1"/>
  <c r="I1879" i="5"/>
  <c r="J1879" i="5" s="1"/>
  <c r="I1937" i="5"/>
  <c r="J1937" i="5" s="1"/>
  <c r="I2235" i="5"/>
  <c r="J2235" i="5" s="1"/>
  <c r="I2299" i="5"/>
  <c r="J2299" i="5" s="1"/>
  <c r="I2331" i="5"/>
  <c r="J2331" i="5" s="1"/>
  <c r="I2335" i="5"/>
  <c r="J2335" i="5" s="1"/>
  <c r="I2351" i="5"/>
  <c r="J2351" i="5" s="1"/>
  <c r="I2367" i="5"/>
  <c r="J2367" i="5" s="1"/>
  <c r="I2399" i="5"/>
  <c r="J2399" i="5" s="1"/>
  <c r="I789" i="5"/>
  <c r="J789" i="5" s="1"/>
  <c r="I820" i="5"/>
  <c r="J820" i="5" s="1"/>
  <c r="I852" i="5"/>
  <c r="J852" i="5" s="1"/>
  <c r="I884" i="5"/>
  <c r="J884" i="5" s="1"/>
  <c r="I941" i="5"/>
  <c r="J941" i="5" s="1"/>
  <c r="I1005" i="5"/>
  <c r="J1005" i="5" s="1"/>
  <c r="I1069" i="5"/>
  <c r="J1069" i="5" s="1"/>
  <c r="I1133" i="5"/>
  <c r="J1133" i="5" s="1"/>
  <c r="I1197" i="5"/>
  <c r="J1197" i="5" s="1"/>
  <c r="I1261" i="5"/>
  <c r="J1261" i="5" s="1"/>
  <c r="I1325" i="5"/>
  <c r="J1325" i="5" s="1"/>
  <c r="I1389" i="5"/>
  <c r="J1389" i="5" s="1"/>
  <c r="I1453" i="5"/>
  <c r="J1453" i="5" s="1"/>
  <c r="I1517" i="5"/>
  <c r="J1517" i="5" s="1"/>
  <c r="I1581" i="5"/>
  <c r="J1581" i="5" s="1"/>
  <c r="I1645" i="5"/>
  <c r="J1645" i="5" s="1"/>
  <c r="I1709" i="5"/>
  <c r="J1709" i="5" s="1"/>
  <c r="I1773" i="5"/>
  <c r="J1773" i="5" s="1"/>
  <c r="I1847" i="5"/>
  <c r="J1847" i="5" s="1"/>
  <c r="I1923" i="5"/>
  <c r="J1923" i="5" s="1"/>
  <c r="I25" i="5"/>
  <c r="J25" i="5" s="1"/>
  <c r="I32" i="5"/>
  <c r="J32" i="5" s="1"/>
  <c r="I37" i="5"/>
  <c r="J37" i="5" s="1"/>
  <c r="I45" i="5"/>
  <c r="J45" i="5" s="1"/>
  <c r="I53" i="5"/>
  <c r="J53" i="5" s="1"/>
  <c r="I61" i="5"/>
  <c r="J61" i="5" s="1"/>
  <c r="I69" i="5"/>
  <c r="J69" i="5" s="1"/>
  <c r="I77" i="5"/>
  <c r="J77" i="5" s="1"/>
  <c r="I85" i="5"/>
  <c r="J85" i="5" s="1"/>
  <c r="I93" i="5"/>
  <c r="J93" i="5" s="1"/>
  <c r="I101" i="5"/>
  <c r="J101" i="5" s="1"/>
  <c r="I109" i="5"/>
  <c r="J109" i="5" s="1"/>
  <c r="I117" i="5"/>
  <c r="J117" i="5" s="1"/>
  <c r="I125" i="5"/>
  <c r="J125" i="5" s="1"/>
  <c r="I133" i="5"/>
  <c r="J133" i="5" s="1"/>
  <c r="I141" i="5"/>
  <c r="J141" i="5" s="1"/>
  <c r="I149" i="5"/>
  <c r="J149" i="5" s="1"/>
  <c r="I157" i="5"/>
  <c r="J157" i="5" s="1"/>
  <c r="I165" i="5"/>
  <c r="J165" i="5" s="1"/>
  <c r="I173" i="5"/>
  <c r="J173" i="5" s="1"/>
  <c r="I181" i="5"/>
  <c r="J181" i="5" s="1"/>
  <c r="I189" i="5"/>
  <c r="J189" i="5" s="1"/>
  <c r="I197" i="5"/>
  <c r="J197" i="5" s="1"/>
  <c r="I205" i="5"/>
  <c r="J205" i="5" s="1"/>
  <c r="I213" i="5"/>
  <c r="J213" i="5" s="1"/>
  <c r="I221" i="5"/>
  <c r="J221" i="5" s="1"/>
  <c r="I229" i="5"/>
  <c r="J229" i="5" s="1"/>
  <c r="I237" i="5"/>
  <c r="J237" i="5" s="1"/>
  <c r="I245" i="5"/>
  <c r="J245" i="5" s="1"/>
  <c r="I253" i="5"/>
  <c r="J253" i="5" s="1"/>
  <c r="I261" i="5"/>
  <c r="J261" i="5" s="1"/>
  <c r="I269" i="5"/>
  <c r="J269" i="5" s="1"/>
  <c r="I277" i="5"/>
  <c r="J277" i="5" s="1"/>
  <c r="I285" i="5"/>
  <c r="J285" i="5" s="1"/>
  <c r="I293" i="5"/>
  <c r="J293" i="5" s="1"/>
  <c r="I301" i="5"/>
  <c r="J301" i="5" s="1"/>
  <c r="I309" i="5"/>
  <c r="J309" i="5" s="1"/>
  <c r="I317" i="5"/>
  <c r="J317" i="5" s="1"/>
  <c r="I325" i="5"/>
  <c r="J325" i="5" s="1"/>
  <c r="I333" i="5"/>
  <c r="J333" i="5" s="1"/>
  <c r="I341" i="5"/>
  <c r="J341" i="5" s="1"/>
  <c r="I349" i="5"/>
  <c r="J349" i="5" s="1"/>
  <c r="I357" i="5"/>
  <c r="J357" i="5" s="1"/>
  <c r="I365" i="5"/>
  <c r="J365" i="5" s="1"/>
  <c r="I373" i="5"/>
  <c r="J373" i="5" s="1"/>
  <c r="I381" i="5"/>
  <c r="J381" i="5" s="1"/>
  <c r="I389" i="5"/>
  <c r="J389" i="5" s="1"/>
  <c r="I397" i="5"/>
  <c r="J397" i="5" s="1"/>
  <c r="I405" i="5"/>
  <c r="J405" i="5" s="1"/>
  <c r="I413" i="5"/>
  <c r="J413" i="5" s="1"/>
  <c r="I421" i="5"/>
  <c r="J421" i="5" s="1"/>
  <c r="I429" i="5"/>
  <c r="J429" i="5" s="1"/>
  <c r="I437" i="5"/>
  <c r="J437" i="5" s="1"/>
  <c r="I445" i="5"/>
  <c r="J445" i="5" s="1"/>
  <c r="I453" i="5"/>
  <c r="J453" i="5" s="1"/>
  <c r="I461" i="5"/>
  <c r="J461" i="5" s="1"/>
  <c r="I469" i="5"/>
  <c r="J469" i="5" s="1"/>
  <c r="I477" i="5"/>
  <c r="J477" i="5" s="1"/>
  <c r="I485" i="5"/>
  <c r="J485" i="5" s="1"/>
  <c r="I493" i="5"/>
  <c r="J493" i="5" s="1"/>
  <c r="I501" i="5"/>
  <c r="J501" i="5" s="1"/>
  <c r="I509" i="5"/>
  <c r="J509" i="5" s="1"/>
  <c r="I517" i="5"/>
  <c r="J517" i="5" s="1"/>
  <c r="I525" i="5"/>
  <c r="J525" i="5" s="1"/>
  <c r="I533" i="5"/>
  <c r="J533" i="5" s="1"/>
  <c r="I541" i="5"/>
  <c r="J541" i="5" s="1"/>
  <c r="I549" i="5"/>
  <c r="J549" i="5" s="1"/>
  <c r="I557" i="5"/>
  <c r="J557" i="5" s="1"/>
  <c r="I565" i="5"/>
  <c r="J565" i="5" s="1"/>
  <c r="I573" i="5"/>
  <c r="J573" i="5" s="1"/>
  <c r="I581" i="5"/>
  <c r="J581" i="5" s="1"/>
  <c r="I589" i="5"/>
  <c r="J589" i="5" s="1"/>
  <c r="I597" i="5"/>
  <c r="J597" i="5" s="1"/>
  <c r="I605" i="5"/>
  <c r="J605" i="5" s="1"/>
  <c r="I613" i="5"/>
  <c r="J613" i="5" s="1"/>
  <c r="I621" i="5"/>
  <c r="J621" i="5" s="1"/>
  <c r="I629" i="5"/>
  <c r="J629" i="5" s="1"/>
  <c r="J645" i="5"/>
  <c r="J662" i="5"/>
  <c r="I669" i="5"/>
  <c r="J669" i="5" s="1"/>
  <c r="J673" i="5"/>
  <c r="J676" i="5"/>
  <c r="J694" i="5"/>
  <c r="I701" i="5"/>
  <c r="J701" i="5" s="1"/>
  <c r="J705" i="5"/>
  <c r="J708" i="5"/>
  <c r="J716" i="5"/>
  <c r="J724" i="5"/>
  <c r="J732" i="5"/>
  <c r="J740" i="5"/>
  <c r="J748" i="5"/>
  <c r="J756" i="5"/>
  <c r="J764" i="5"/>
  <c r="J772" i="5"/>
  <c r="J777" i="5"/>
  <c r="I781" i="5"/>
  <c r="J781" i="5" s="1"/>
  <c r="J794" i="5"/>
  <c r="I821" i="5"/>
  <c r="J821" i="5" s="1"/>
  <c r="I853" i="5"/>
  <c r="J853" i="5" s="1"/>
  <c r="I885" i="5"/>
  <c r="J885" i="5" s="1"/>
  <c r="I917" i="5"/>
  <c r="J917" i="5" s="1"/>
  <c r="J922" i="5"/>
  <c r="I981" i="5"/>
  <c r="J981" i="5" s="1"/>
  <c r="J986" i="5"/>
  <c r="I1045" i="5"/>
  <c r="J1045" i="5" s="1"/>
  <c r="I1109" i="5"/>
  <c r="J1109" i="5" s="1"/>
  <c r="I1173" i="5"/>
  <c r="J1173" i="5" s="1"/>
  <c r="I1237" i="5"/>
  <c r="J1237" i="5" s="1"/>
  <c r="I1301" i="5"/>
  <c r="J1301" i="5" s="1"/>
  <c r="I1365" i="5"/>
  <c r="J1365" i="5" s="1"/>
  <c r="I1429" i="5"/>
  <c r="J1429" i="5" s="1"/>
  <c r="I1493" i="5"/>
  <c r="J1493" i="5" s="1"/>
  <c r="I1557" i="5"/>
  <c r="J1557" i="5" s="1"/>
  <c r="I1621" i="5"/>
  <c r="J1621" i="5" s="1"/>
  <c r="I1685" i="5"/>
  <c r="J1685" i="5" s="1"/>
  <c r="I1749" i="5"/>
  <c r="J1749" i="5" s="1"/>
  <c r="I1815" i="5"/>
  <c r="J1815" i="5" s="1"/>
  <c r="I1914" i="5"/>
  <c r="J1914" i="5" s="1"/>
  <c r="I13" i="5"/>
  <c r="J13" i="5" s="1"/>
  <c r="I18" i="5"/>
  <c r="J18" i="5" s="1"/>
  <c r="J677" i="5"/>
  <c r="I709" i="5"/>
  <c r="J709" i="5" s="1"/>
  <c r="J713" i="5"/>
  <c r="I717" i="5"/>
  <c r="J717" i="5" s="1"/>
  <c r="J721" i="5"/>
  <c r="I725" i="5"/>
  <c r="J725" i="5" s="1"/>
  <c r="J729" i="5"/>
  <c r="I733" i="5"/>
  <c r="J733" i="5" s="1"/>
  <c r="J737" i="5"/>
  <c r="I741" i="5"/>
  <c r="J741" i="5" s="1"/>
  <c r="J745" i="5"/>
  <c r="I749" i="5"/>
  <c r="J749" i="5" s="1"/>
  <c r="J753" i="5"/>
  <c r="I757" i="5"/>
  <c r="J757" i="5" s="1"/>
  <c r="J761" i="5"/>
  <c r="I765" i="5"/>
  <c r="J765" i="5" s="1"/>
  <c r="J769" i="5"/>
  <c r="I773" i="5"/>
  <c r="J773" i="5" s="1"/>
  <c r="J786" i="5"/>
  <c r="I812" i="5"/>
  <c r="J812" i="5" s="1"/>
  <c r="J817" i="5"/>
  <c r="J826" i="5"/>
  <c r="I844" i="5"/>
  <c r="J844" i="5" s="1"/>
  <c r="J849" i="5"/>
  <c r="J858" i="5"/>
  <c r="I876" i="5"/>
  <c r="J876" i="5" s="1"/>
  <c r="J881" i="5"/>
  <c r="J890" i="5"/>
  <c r="I908" i="5"/>
  <c r="J908" i="5" s="1"/>
  <c r="I957" i="5"/>
  <c r="J957" i="5" s="1"/>
  <c r="J962" i="5"/>
  <c r="I1021" i="5"/>
  <c r="J1021" i="5" s="1"/>
  <c r="I1085" i="5"/>
  <c r="J1085" i="5" s="1"/>
  <c r="I1149" i="5"/>
  <c r="J1149" i="5" s="1"/>
  <c r="I1213" i="5"/>
  <c r="J1213" i="5" s="1"/>
  <c r="I1277" i="5"/>
  <c r="J1277" i="5" s="1"/>
  <c r="I1341" i="5"/>
  <c r="J1341" i="5" s="1"/>
  <c r="I1405" i="5"/>
  <c r="J1405" i="5" s="1"/>
  <c r="I1469" i="5"/>
  <c r="J1469" i="5" s="1"/>
  <c r="I1533" i="5"/>
  <c r="J1533" i="5" s="1"/>
  <c r="I1597" i="5"/>
  <c r="J1597" i="5" s="1"/>
  <c r="I1661" i="5"/>
  <c r="J1661" i="5" s="1"/>
  <c r="I1725" i="5"/>
  <c r="J1725" i="5" s="1"/>
  <c r="I1789" i="5"/>
  <c r="J1789" i="5" s="1"/>
  <c r="I1882" i="5"/>
  <c r="J1882" i="5" s="1"/>
  <c r="I813" i="5"/>
  <c r="J813" i="5" s="1"/>
  <c r="I845" i="5"/>
  <c r="J845" i="5" s="1"/>
  <c r="I877" i="5"/>
  <c r="J877" i="5" s="1"/>
  <c r="I909" i="5"/>
  <c r="J909" i="5" s="1"/>
  <c r="I933" i="5"/>
  <c r="J933" i="5" s="1"/>
  <c r="I997" i="5"/>
  <c r="J997" i="5" s="1"/>
  <c r="I1061" i="5"/>
  <c r="J1061" i="5" s="1"/>
  <c r="I1125" i="5"/>
  <c r="J1125" i="5" s="1"/>
  <c r="I1189" i="5"/>
  <c r="J1189" i="5" s="1"/>
  <c r="I1253" i="5"/>
  <c r="J1253" i="5" s="1"/>
  <c r="I1317" i="5"/>
  <c r="J1317" i="5" s="1"/>
  <c r="I1381" i="5"/>
  <c r="J1381" i="5" s="1"/>
  <c r="I1445" i="5"/>
  <c r="J1445" i="5" s="1"/>
  <c r="I1509" i="5"/>
  <c r="J1509" i="5" s="1"/>
  <c r="I1573" i="5"/>
  <c r="J1573" i="5" s="1"/>
  <c r="I1637" i="5"/>
  <c r="J1637" i="5" s="1"/>
  <c r="I1701" i="5"/>
  <c r="J1701" i="5" s="1"/>
  <c r="I1765" i="5"/>
  <c r="J1765" i="5" s="1"/>
  <c r="I1850" i="5"/>
  <c r="J1850" i="5" s="1"/>
  <c r="I1930" i="5"/>
  <c r="J1930" i="5" s="1"/>
  <c r="I2267" i="5"/>
  <c r="J2267" i="5" s="1"/>
  <c r="I33" i="5"/>
  <c r="J33" i="5" s="1"/>
  <c r="I38" i="5"/>
  <c r="J38" i="5" s="1"/>
  <c r="I46" i="5"/>
  <c r="J46" i="5" s="1"/>
  <c r="I54" i="5"/>
  <c r="J54" i="5" s="1"/>
  <c r="I62" i="5"/>
  <c r="J62" i="5" s="1"/>
  <c r="I70" i="5"/>
  <c r="J70" i="5" s="1"/>
  <c r="I78" i="5"/>
  <c r="J78" i="5" s="1"/>
  <c r="I86" i="5"/>
  <c r="J86" i="5" s="1"/>
  <c r="I94" i="5"/>
  <c r="J94" i="5" s="1"/>
  <c r="I102" i="5"/>
  <c r="J102" i="5" s="1"/>
  <c r="I110" i="5"/>
  <c r="J110" i="5" s="1"/>
  <c r="I118" i="5"/>
  <c r="J118" i="5" s="1"/>
  <c r="I126" i="5"/>
  <c r="J126" i="5" s="1"/>
  <c r="I134" i="5"/>
  <c r="J134" i="5" s="1"/>
  <c r="I142" i="5"/>
  <c r="J142" i="5" s="1"/>
  <c r="I150" i="5"/>
  <c r="J150" i="5" s="1"/>
  <c r="I158" i="5"/>
  <c r="J158" i="5" s="1"/>
  <c r="I166" i="5"/>
  <c r="J166" i="5" s="1"/>
  <c r="I174" i="5"/>
  <c r="J174" i="5" s="1"/>
  <c r="I182" i="5"/>
  <c r="J182" i="5" s="1"/>
  <c r="I190" i="5"/>
  <c r="J190" i="5" s="1"/>
  <c r="I198" i="5"/>
  <c r="J198" i="5" s="1"/>
  <c r="I206" i="5"/>
  <c r="J206" i="5" s="1"/>
  <c r="I214" i="5"/>
  <c r="J214" i="5" s="1"/>
  <c r="I222" i="5"/>
  <c r="J222" i="5" s="1"/>
  <c r="I230" i="5"/>
  <c r="J230" i="5" s="1"/>
  <c r="I238" i="5"/>
  <c r="J238" i="5" s="1"/>
  <c r="I246" i="5"/>
  <c r="J246" i="5" s="1"/>
  <c r="I254" i="5"/>
  <c r="J254" i="5" s="1"/>
  <c r="I262" i="5"/>
  <c r="J262" i="5" s="1"/>
  <c r="I270" i="5"/>
  <c r="J270" i="5" s="1"/>
  <c r="I278" i="5"/>
  <c r="J278" i="5" s="1"/>
  <c r="I286" i="5"/>
  <c r="J286" i="5" s="1"/>
  <c r="I294" i="5"/>
  <c r="J294" i="5" s="1"/>
  <c r="I302" i="5"/>
  <c r="J302" i="5" s="1"/>
  <c r="I310" i="5"/>
  <c r="J310" i="5" s="1"/>
  <c r="I318" i="5"/>
  <c r="J318" i="5" s="1"/>
  <c r="I326" i="5"/>
  <c r="J326" i="5" s="1"/>
  <c r="I334" i="5"/>
  <c r="J334" i="5" s="1"/>
  <c r="I342" i="5"/>
  <c r="J342" i="5" s="1"/>
  <c r="I350" i="5"/>
  <c r="J350" i="5" s="1"/>
  <c r="I358" i="5"/>
  <c r="J358" i="5" s="1"/>
  <c r="I366" i="5"/>
  <c r="J366" i="5" s="1"/>
  <c r="I374" i="5"/>
  <c r="J374" i="5" s="1"/>
  <c r="I382" i="5"/>
  <c r="J382" i="5" s="1"/>
  <c r="I390" i="5"/>
  <c r="J390" i="5" s="1"/>
  <c r="I398" i="5"/>
  <c r="J398" i="5" s="1"/>
  <c r="I406" i="5"/>
  <c r="J406" i="5" s="1"/>
  <c r="I414" i="5"/>
  <c r="J414" i="5" s="1"/>
  <c r="I422" i="5"/>
  <c r="J422" i="5" s="1"/>
  <c r="I430" i="5"/>
  <c r="J430" i="5" s="1"/>
  <c r="I438" i="5"/>
  <c r="J438" i="5" s="1"/>
  <c r="I446" i="5"/>
  <c r="J446" i="5" s="1"/>
  <c r="I454" i="5"/>
  <c r="J454" i="5" s="1"/>
  <c r="I462" i="5"/>
  <c r="J462" i="5" s="1"/>
  <c r="I470" i="5"/>
  <c r="J470" i="5" s="1"/>
  <c r="I478" i="5"/>
  <c r="J478" i="5" s="1"/>
  <c r="I486" i="5"/>
  <c r="J486" i="5" s="1"/>
  <c r="I494" i="5"/>
  <c r="J494" i="5" s="1"/>
  <c r="I502" i="5"/>
  <c r="J502" i="5" s="1"/>
  <c r="I510" i="5"/>
  <c r="J510" i="5" s="1"/>
  <c r="I518" i="5"/>
  <c r="J518" i="5" s="1"/>
  <c r="I526" i="5"/>
  <c r="J526" i="5" s="1"/>
  <c r="I534" i="5"/>
  <c r="J534" i="5" s="1"/>
  <c r="I542" i="5"/>
  <c r="J542" i="5" s="1"/>
  <c r="I550" i="5"/>
  <c r="J550" i="5" s="1"/>
  <c r="I558" i="5"/>
  <c r="J558" i="5" s="1"/>
  <c r="I566" i="5"/>
  <c r="J566" i="5" s="1"/>
  <c r="I574" i="5"/>
  <c r="J574" i="5" s="1"/>
  <c r="I582" i="5"/>
  <c r="J582" i="5" s="1"/>
  <c r="I590" i="5"/>
  <c r="J590" i="5" s="1"/>
  <c r="I598" i="5"/>
  <c r="J598" i="5" s="1"/>
  <c r="I606" i="5"/>
  <c r="J606" i="5" s="1"/>
  <c r="I614" i="5"/>
  <c r="J614" i="5" s="1"/>
  <c r="I622" i="5"/>
  <c r="J622" i="5" s="1"/>
  <c r="I630" i="5"/>
  <c r="J630" i="5" s="1"/>
  <c r="I633" i="5"/>
  <c r="J633" i="5" s="1"/>
  <c r="J636" i="5"/>
  <c r="I646" i="5"/>
  <c r="J646" i="5" s="1"/>
  <c r="I649" i="5"/>
  <c r="J649" i="5" s="1"/>
  <c r="J653" i="5"/>
  <c r="J656" i="5"/>
  <c r="I674" i="5"/>
  <c r="J674" i="5" s="1"/>
  <c r="J685" i="5"/>
  <c r="J688" i="5"/>
  <c r="I706" i="5"/>
  <c r="J706" i="5" s="1"/>
  <c r="J710" i="5"/>
  <c r="J714" i="5"/>
  <c r="J718" i="5"/>
  <c r="J722" i="5"/>
  <c r="J726" i="5"/>
  <c r="J730" i="5"/>
  <c r="J734" i="5"/>
  <c r="J738" i="5"/>
  <c r="J742" i="5"/>
  <c r="J746" i="5"/>
  <c r="J750" i="5"/>
  <c r="J754" i="5"/>
  <c r="J758" i="5"/>
  <c r="J762" i="5"/>
  <c r="J766" i="5"/>
  <c r="J770" i="5"/>
  <c r="J774" i="5"/>
  <c r="I778" i="5"/>
  <c r="J778" i="5" s="1"/>
  <c r="I804" i="5"/>
  <c r="J804" i="5" s="1"/>
  <c r="J809" i="5"/>
  <c r="J818" i="5"/>
  <c r="I836" i="5"/>
  <c r="J836" i="5" s="1"/>
  <c r="J841" i="5"/>
  <c r="J850" i="5"/>
  <c r="I868" i="5"/>
  <c r="J868" i="5" s="1"/>
  <c r="J873" i="5"/>
  <c r="J882" i="5"/>
  <c r="I900" i="5"/>
  <c r="J900" i="5" s="1"/>
  <c r="J905" i="5"/>
  <c r="J914" i="5"/>
  <c r="I973" i="5"/>
  <c r="J973" i="5" s="1"/>
  <c r="J978" i="5"/>
  <c r="I1037" i="5"/>
  <c r="J1037" i="5" s="1"/>
  <c r="I1101" i="5"/>
  <c r="J1101" i="5" s="1"/>
  <c r="I1165" i="5"/>
  <c r="J1165" i="5" s="1"/>
  <c r="I1229" i="5"/>
  <c r="J1229" i="5" s="1"/>
  <c r="I1293" i="5"/>
  <c r="J1293" i="5" s="1"/>
  <c r="I1357" i="5"/>
  <c r="J1357" i="5" s="1"/>
  <c r="I1421" i="5"/>
  <c r="J1421" i="5" s="1"/>
  <c r="I1485" i="5"/>
  <c r="J1485" i="5" s="1"/>
  <c r="I1549" i="5"/>
  <c r="J1549" i="5" s="1"/>
  <c r="J1613" i="5"/>
  <c r="I1613" i="5"/>
  <c r="I1677" i="5"/>
  <c r="J1677" i="5" s="1"/>
  <c r="I1741" i="5"/>
  <c r="J1741" i="5" s="1"/>
  <c r="I1818" i="5"/>
  <c r="J1818" i="5" s="1"/>
  <c r="I1917" i="5"/>
  <c r="J1917" i="5" s="1"/>
  <c r="J637" i="5"/>
  <c r="J657" i="5"/>
  <c r="J689" i="5"/>
  <c r="I805" i="5"/>
  <c r="J805" i="5" s="1"/>
  <c r="I837" i="5"/>
  <c r="J837" i="5" s="1"/>
  <c r="I869" i="5"/>
  <c r="J869" i="5" s="1"/>
  <c r="I901" i="5"/>
  <c r="J901" i="5" s="1"/>
  <c r="I949" i="5"/>
  <c r="J949" i="5" s="1"/>
  <c r="J954" i="5"/>
  <c r="I1013" i="5"/>
  <c r="J1013" i="5" s="1"/>
  <c r="I1077" i="5"/>
  <c r="J1077" i="5" s="1"/>
  <c r="I1141" i="5"/>
  <c r="J1141" i="5" s="1"/>
  <c r="I1205" i="5"/>
  <c r="J1205" i="5" s="1"/>
  <c r="I1269" i="5"/>
  <c r="J1269" i="5" s="1"/>
  <c r="I1333" i="5"/>
  <c r="J1333" i="5" s="1"/>
  <c r="I1397" i="5"/>
  <c r="J1397" i="5" s="1"/>
  <c r="I1461" i="5"/>
  <c r="J1461" i="5" s="1"/>
  <c r="I1525" i="5"/>
  <c r="J1525" i="5" s="1"/>
  <c r="I1589" i="5"/>
  <c r="J1589" i="5" s="1"/>
  <c r="I1653" i="5"/>
  <c r="J1653" i="5" s="1"/>
  <c r="I1717" i="5"/>
  <c r="J1717" i="5" s="1"/>
  <c r="I1781" i="5"/>
  <c r="J1781" i="5" s="1"/>
  <c r="I1885" i="5"/>
  <c r="J1885" i="5" s="1"/>
  <c r="J661" i="5"/>
  <c r="J693" i="5"/>
  <c r="I828" i="5"/>
  <c r="J828" i="5" s="1"/>
  <c r="I860" i="5"/>
  <c r="J860" i="5" s="1"/>
  <c r="I892" i="5"/>
  <c r="J892" i="5" s="1"/>
  <c r="I925" i="5"/>
  <c r="J925" i="5" s="1"/>
  <c r="I989" i="5"/>
  <c r="J989" i="5" s="1"/>
  <c r="I1053" i="5"/>
  <c r="J1053" i="5" s="1"/>
  <c r="I1117" i="5"/>
  <c r="J1117" i="5" s="1"/>
  <c r="I1181" i="5"/>
  <c r="J1181" i="5" s="1"/>
  <c r="I1245" i="5"/>
  <c r="J1245" i="5" s="1"/>
  <c r="I1309" i="5"/>
  <c r="J1309" i="5" s="1"/>
  <c r="I1373" i="5"/>
  <c r="J1373" i="5" s="1"/>
  <c r="I1437" i="5"/>
  <c r="J1437" i="5" s="1"/>
  <c r="I1501" i="5"/>
  <c r="J1501" i="5" s="1"/>
  <c r="I1565" i="5"/>
  <c r="J1565" i="5" s="1"/>
  <c r="I1629" i="5"/>
  <c r="J1629" i="5" s="1"/>
  <c r="I1693" i="5"/>
  <c r="J1693" i="5" s="1"/>
  <c r="I1757" i="5"/>
  <c r="J1757" i="5" s="1"/>
  <c r="I1853" i="5"/>
  <c r="J1853" i="5" s="1"/>
  <c r="I1911" i="5"/>
  <c r="J1911" i="5" s="1"/>
  <c r="I2231" i="5"/>
  <c r="J2231" i="5" s="1"/>
  <c r="I2263" i="5"/>
  <c r="J2263" i="5" s="1"/>
  <c r="I2295" i="5"/>
  <c r="J2295" i="5" s="1"/>
  <c r="I3543" i="5"/>
  <c r="J3543" i="5" s="1"/>
  <c r="I3571" i="5"/>
  <c r="J3571" i="5" s="1"/>
  <c r="I3585" i="5"/>
  <c r="J3585" i="5" s="1"/>
  <c r="I3667" i="5"/>
  <c r="J3667" i="5" s="1"/>
  <c r="I3957" i="5"/>
  <c r="J3957" i="5" s="1"/>
  <c r="I4513" i="5"/>
  <c r="J4513" i="5" s="1"/>
  <c r="I4580" i="5"/>
  <c r="J4580" i="5" s="1"/>
  <c r="I912" i="5"/>
  <c r="J912" i="5" s="1"/>
  <c r="I920" i="5"/>
  <c r="J920" i="5" s="1"/>
  <c r="I928" i="5"/>
  <c r="J928" i="5" s="1"/>
  <c r="I936" i="5"/>
  <c r="J936" i="5" s="1"/>
  <c r="I944" i="5"/>
  <c r="J944" i="5" s="1"/>
  <c r="I952" i="5"/>
  <c r="J952" i="5" s="1"/>
  <c r="I960" i="5"/>
  <c r="J960" i="5" s="1"/>
  <c r="I968" i="5"/>
  <c r="J968" i="5" s="1"/>
  <c r="I976" i="5"/>
  <c r="J976" i="5" s="1"/>
  <c r="I984" i="5"/>
  <c r="J984" i="5" s="1"/>
  <c r="I992" i="5"/>
  <c r="J992" i="5" s="1"/>
  <c r="I1000" i="5"/>
  <c r="J1000" i="5" s="1"/>
  <c r="I1008" i="5"/>
  <c r="J1008" i="5" s="1"/>
  <c r="I1016" i="5"/>
  <c r="J1016" i="5" s="1"/>
  <c r="I1024" i="5"/>
  <c r="J1024" i="5" s="1"/>
  <c r="I1032" i="5"/>
  <c r="J1032" i="5" s="1"/>
  <c r="I1040" i="5"/>
  <c r="J1040" i="5" s="1"/>
  <c r="I1048" i="5"/>
  <c r="J1048" i="5" s="1"/>
  <c r="I1056" i="5"/>
  <c r="J1056" i="5" s="1"/>
  <c r="I1064" i="5"/>
  <c r="J1064" i="5" s="1"/>
  <c r="I1072" i="5"/>
  <c r="J1072" i="5" s="1"/>
  <c r="I1080" i="5"/>
  <c r="J1080" i="5" s="1"/>
  <c r="I1088" i="5"/>
  <c r="J1088" i="5" s="1"/>
  <c r="I1096" i="5"/>
  <c r="J1096" i="5" s="1"/>
  <c r="I1104" i="5"/>
  <c r="J1104" i="5" s="1"/>
  <c r="I1112" i="5"/>
  <c r="J1112" i="5" s="1"/>
  <c r="I1120" i="5"/>
  <c r="J1120" i="5" s="1"/>
  <c r="I1128" i="5"/>
  <c r="J1128" i="5" s="1"/>
  <c r="I1136" i="5"/>
  <c r="J1136" i="5" s="1"/>
  <c r="I1144" i="5"/>
  <c r="J1144" i="5" s="1"/>
  <c r="I1152" i="5"/>
  <c r="J1152" i="5" s="1"/>
  <c r="I1160" i="5"/>
  <c r="J1160" i="5" s="1"/>
  <c r="I1168" i="5"/>
  <c r="J1168" i="5" s="1"/>
  <c r="I1176" i="5"/>
  <c r="J1176" i="5" s="1"/>
  <c r="I1184" i="5"/>
  <c r="J1184" i="5" s="1"/>
  <c r="I1192" i="5"/>
  <c r="J1192" i="5" s="1"/>
  <c r="I1200" i="5"/>
  <c r="J1200" i="5" s="1"/>
  <c r="I1208" i="5"/>
  <c r="J1208" i="5" s="1"/>
  <c r="I1216" i="5"/>
  <c r="J1216" i="5" s="1"/>
  <c r="I1224" i="5"/>
  <c r="J1224" i="5" s="1"/>
  <c r="I1232" i="5"/>
  <c r="J1232" i="5" s="1"/>
  <c r="I1240" i="5"/>
  <c r="J1240" i="5" s="1"/>
  <c r="I1248" i="5"/>
  <c r="J1248" i="5" s="1"/>
  <c r="I1256" i="5"/>
  <c r="J1256" i="5" s="1"/>
  <c r="I1264" i="5"/>
  <c r="J1264" i="5" s="1"/>
  <c r="I1272" i="5"/>
  <c r="J1272" i="5" s="1"/>
  <c r="I1280" i="5"/>
  <c r="J1280" i="5" s="1"/>
  <c r="I1288" i="5"/>
  <c r="J1288" i="5" s="1"/>
  <c r="I1296" i="5"/>
  <c r="J1296" i="5" s="1"/>
  <c r="I1304" i="5"/>
  <c r="J1304" i="5" s="1"/>
  <c r="I1312" i="5"/>
  <c r="J1312" i="5" s="1"/>
  <c r="I1320" i="5"/>
  <c r="J1320" i="5" s="1"/>
  <c r="I1328" i="5"/>
  <c r="J1328" i="5" s="1"/>
  <c r="I1336" i="5"/>
  <c r="J1336" i="5" s="1"/>
  <c r="I1344" i="5"/>
  <c r="J1344" i="5" s="1"/>
  <c r="I1352" i="5"/>
  <c r="J1352" i="5" s="1"/>
  <c r="I1360" i="5"/>
  <c r="J1360" i="5" s="1"/>
  <c r="I1368" i="5"/>
  <c r="J1368" i="5" s="1"/>
  <c r="I1376" i="5"/>
  <c r="J1376" i="5" s="1"/>
  <c r="I1384" i="5"/>
  <c r="J1384" i="5" s="1"/>
  <c r="I1392" i="5"/>
  <c r="J1392" i="5" s="1"/>
  <c r="I1400" i="5"/>
  <c r="J1400" i="5" s="1"/>
  <c r="I1408" i="5"/>
  <c r="J1408" i="5" s="1"/>
  <c r="I1416" i="5"/>
  <c r="J1416" i="5" s="1"/>
  <c r="I1424" i="5"/>
  <c r="J1424" i="5" s="1"/>
  <c r="I1432" i="5"/>
  <c r="J1432" i="5" s="1"/>
  <c r="I1440" i="5"/>
  <c r="J1440" i="5" s="1"/>
  <c r="I1448" i="5"/>
  <c r="J1448" i="5" s="1"/>
  <c r="I1456" i="5"/>
  <c r="J1456" i="5" s="1"/>
  <c r="I1464" i="5"/>
  <c r="J1464" i="5" s="1"/>
  <c r="I1472" i="5"/>
  <c r="J1472" i="5" s="1"/>
  <c r="I1480" i="5"/>
  <c r="J1480" i="5" s="1"/>
  <c r="I1488" i="5"/>
  <c r="J1488" i="5" s="1"/>
  <c r="I1496" i="5"/>
  <c r="J1496" i="5" s="1"/>
  <c r="I1504" i="5"/>
  <c r="J1504" i="5" s="1"/>
  <c r="I1512" i="5"/>
  <c r="J1512" i="5" s="1"/>
  <c r="I1520" i="5"/>
  <c r="J1520" i="5" s="1"/>
  <c r="I1528" i="5"/>
  <c r="J1528" i="5" s="1"/>
  <c r="I1536" i="5"/>
  <c r="J1536" i="5" s="1"/>
  <c r="I1544" i="5"/>
  <c r="J1544" i="5" s="1"/>
  <c r="I1552" i="5"/>
  <c r="J1552" i="5" s="1"/>
  <c r="I1560" i="5"/>
  <c r="J1560" i="5" s="1"/>
  <c r="I1568" i="5"/>
  <c r="J1568" i="5" s="1"/>
  <c r="I1576" i="5"/>
  <c r="J1576" i="5" s="1"/>
  <c r="I1584" i="5"/>
  <c r="J1584" i="5" s="1"/>
  <c r="I1592" i="5"/>
  <c r="J1592" i="5" s="1"/>
  <c r="I1600" i="5"/>
  <c r="J1600" i="5" s="1"/>
  <c r="I1608" i="5"/>
  <c r="J1608" i="5" s="1"/>
  <c r="I1616" i="5"/>
  <c r="J1616" i="5" s="1"/>
  <c r="I1624" i="5"/>
  <c r="J1624" i="5" s="1"/>
  <c r="I1632" i="5"/>
  <c r="J1632" i="5" s="1"/>
  <c r="I1640" i="5"/>
  <c r="J1640" i="5" s="1"/>
  <c r="I1648" i="5"/>
  <c r="J1648" i="5" s="1"/>
  <c r="I1656" i="5"/>
  <c r="J1656" i="5" s="1"/>
  <c r="I1664" i="5"/>
  <c r="J1664" i="5" s="1"/>
  <c r="I1672" i="5"/>
  <c r="J1672" i="5" s="1"/>
  <c r="I1680" i="5"/>
  <c r="J1680" i="5" s="1"/>
  <c r="I1688" i="5"/>
  <c r="J1688" i="5" s="1"/>
  <c r="I1696" i="5"/>
  <c r="J1696" i="5" s="1"/>
  <c r="I1704" i="5"/>
  <c r="J1704" i="5" s="1"/>
  <c r="I1712" i="5"/>
  <c r="J1712" i="5" s="1"/>
  <c r="I1720" i="5"/>
  <c r="J1720" i="5" s="1"/>
  <c r="I1728" i="5"/>
  <c r="J1728" i="5" s="1"/>
  <c r="I1736" i="5"/>
  <c r="J1736" i="5" s="1"/>
  <c r="I1744" i="5"/>
  <c r="J1744" i="5" s="1"/>
  <c r="I1752" i="5"/>
  <c r="J1752" i="5" s="1"/>
  <c r="I1760" i="5"/>
  <c r="J1760" i="5" s="1"/>
  <c r="I1768" i="5"/>
  <c r="J1768" i="5" s="1"/>
  <c r="I1776" i="5"/>
  <c r="J1776" i="5" s="1"/>
  <c r="I1784" i="5"/>
  <c r="J1784" i="5" s="1"/>
  <c r="I1792" i="5"/>
  <c r="J1792" i="5" s="1"/>
  <c r="J1795" i="5"/>
  <c r="I1801" i="5"/>
  <c r="J1801" i="5" s="1"/>
  <c r="I1804" i="5"/>
  <c r="J1804" i="5" s="1"/>
  <c r="I1824" i="5"/>
  <c r="J1824" i="5" s="1"/>
  <c r="J1827" i="5"/>
  <c r="I1833" i="5"/>
  <c r="J1833" i="5" s="1"/>
  <c r="I1836" i="5"/>
  <c r="J1836" i="5" s="1"/>
  <c r="I1856" i="5"/>
  <c r="J1856" i="5" s="1"/>
  <c r="J1859" i="5"/>
  <c r="I1865" i="5"/>
  <c r="J1865" i="5" s="1"/>
  <c r="I1868" i="5"/>
  <c r="J1868" i="5" s="1"/>
  <c r="I1888" i="5"/>
  <c r="J1888" i="5" s="1"/>
  <c r="J1891" i="5"/>
  <c r="I1897" i="5"/>
  <c r="J1897" i="5" s="1"/>
  <c r="I1900" i="5"/>
  <c r="J1900" i="5" s="1"/>
  <c r="I1927" i="5"/>
  <c r="J1927" i="5" s="1"/>
  <c r="J1938" i="5"/>
  <c r="J1941" i="5"/>
  <c r="I2227" i="5"/>
  <c r="J2227" i="5" s="1"/>
  <c r="J2232" i="5"/>
  <c r="I2259" i="5"/>
  <c r="J2259" i="5" s="1"/>
  <c r="J2264" i="5"/>
  <c r="I2291" i="5"/>
  <c r="J2291" i="5" s="1"/>
  <c r="J2296" i="5"/>
  <c r="I2223" i="5"/>
  <c r="J2223" i="5" s="1"/>
  <c r="I2255" i="5"/>
  <c r="J2255" i="5" s="1"/>
  <c r="I2287" i="5"/>
  <c r="J2287" i="5" s="1"/>
  <c r="I1816" i="5"/>
  <c r="J1816" i="5" s="1"/>
  <c r="J1819" i="5"/>
  <c r="I1848" i="5"/>
  <c r="J1848" i="5" s="1"/>
  <c r="J1851" i="5"/>
  <c r="I1880" i="5"/>
  <c r="J1880" i="5" s="1"/>
  <c r="J1883" i="5"/>
  <c r="I1912" i="5"/>
  <c r="J1912" i="5" s="1"/>
  <c r="J1915" i="5"/>
  <c r="J1928" i="5"/>
  <c r="J1946" i="5"/>
  <c r="J1954" i="5"/>
  <c r="J1962" i="5"/>
  <c r="J1970" i="5"/>
  <c r="J1978" i="5"/>
  <c r="J1986" i="5"/>
  <c r="J1994" i="5"/>
  <c r="J2002" i="5"/>
  <c r="J2010" i="5"/>
  <c r="J2018" i="5"/>
  <c r="J2026" i="5"/>
  <c r="J2034" i="5"/>
  <c r="J2042" i="5"/>
  <c r="J2050" i="5"/>
  <c r="J2058" i="5"/>
  <c r="J2066" i="5"/>
  <c r="J2074" i="5"/>
  <c r="J2082" i="5"/>
  <c r="J2090" i="5"/>
  <c r="I2219" i="5"/>
  <c r="J2219" i="5" s="1"/>
  <c r="I2251" i="5"/>
  <c r="J2251" i="5" s="1"/>
  <c r="I2283" i="5"/>
  <c r="J2283" i="5" s="1"/>
  <c r="I2314" i="5"/>
  <c r="J2314" i="5" s="1"/>
  <c r="I2215" i="5"/>
  <c r="J2215" i="5" s="1"/>
  <c r="I2247" i="5"/>
  <c r="J2247" i="5" s="1"/>
  <c r="I2279" i="5"/>
  <c r="J2279" i="5" s="1"/>
  <c r="I2452" i="5"/>
  <c r="J2452" i="5" s="1"/>
  <c r="I916" i="5"/>
  <c r="J916" i="5" s="1"/>
  <c r="I924" i="5"/>
  <c r="J924" i="5" s="1"/>
  <c r="I932" i="5"/>
  <c r="J932" i="5" s="1"/>
  <c r="I940" i="5"/>
  <c r="J940" i="5" s="1"/>
  <c r="I948" i="5"/>
  <c r="J948" i="5" s="1"/>
  <c r="I956" i="5"/>
  <c r="J956" i="5" s="1"/>
  <c r="I964" i="5"/>
  <c r="J964" i="5" s="1"/>
  <c r="I972" i="5"/>
  <c r="J972" i="5" s="1"/>
  <c r="I980" i="5"/>
  <c r="J980" i="5" s="1"/>
  <c r="I988" i="5"/>
  <c r="J988" i="5" s="1"/>
  <c r="I996" i="5"/>
  <c r="J996" i="5" s="1"/>
  <c r="I1004" i="5"/>
  <c r="J1004" i="5" s="1"/>
  <c r="I1012" i="5"/>
  <c r="J1012" i="5" s="1"/>
  <c r="I1020" i="5"/>
  <c r="J1020" i="5" s="1"/>
  <c r="I1028" i="5"/>
  <c r="J1028" i="5" s="1"/>
  <c r="I1036" i="5"/>
  <c r="J1036" i="5" s="1"/>
  <c r="I1044" i="5"/>
  <c r="J1044" i="5" s="1"/>
  <c r="I1052" i="5"/>
  <c r="J1052" i="5" s="1"/>
  <c r="I1060" i="5"/>
  <c r="J1060" i="5" s="1"/>
  <c r="I1068" i="5"/>
  <c r="J1068" i="5" s="1"/>
  <c r="I1076" i="5"/>
  <c r="J1076" i="5" s="1"/>
  <c r="I1084" i="5"/>
  <c r="J1084" i="5" s="1"/>
  <c r="I1092" i="5"/>
  <c r="J1092" i="5" s="1"/>
  <c r="I1100" i="5"/>
  <c r="J1100" i="5" s="1"/>
  <c r="I1108" i="5"/>
  <c r="J1108" i="5" s="1"/>
  <c r="I1116" i="5"/>
  <c r="J1116" i="5" s="1"/>
  <c r="I1124" i="5"/>
  <c r="J1124" i="5" s="1"/>
  <c r="I1132" i="5"/>
  <c r="J1132" i="5" s="1"/>
  <c r="I1140" i="5"/>
  <c r="J1140" i="5" s="1"/>
  <c r="I1148" i="5"/>
  <c r="J1148" i="5" s="1"/>
  <c r="I1156" i="5"/>
  <c r="J1156" i="5" s="1"/>
  <c r="I1164" i="5"/>
  <c r="J1164" i="5" s="1"/>
  <c r="I1172" i="5"/>
  <c r="J1172" i="5" s="1"/>
  <c r="I1180" i="5"/>
  <c r="J1180" i="5" s="1"/>
  <c r="I1188" i="5"/>
  <c r="J1188" i="5" s="1"/>
  <c r="I1196" i="5"/>
  <c r="J1196" i="5" s="1"/>
  <c r="I1204" i="5"/>
  <c r="J1204" i="5" s="1"/>
  <c r="I1212" i="5"/>
  <c r="J1212" i="5" s="1"/>
  <c r="I1220" i="5"/>
  <c r="J1220" i="5" s="1"/>
  <c r="I1228" i="5"/>
  <c r="J1228" i="5" s="1"/>
  <c r="I1236" i="5"/>
  <c r="J1236" i="5" s="1"/>
  <c r="I1244" i="5"/>
  <c r="J1244" i="5" s="1"/>
  <c r="I1252" i="5"/>
  <c r="J1252" i="5" s="1"/>
  <c r="I1260" i="5"/>
  <c r="J1260" i="5" s="1"/>
  <c r="I1268" i="5"/>
  <c r="J1268" i="5" s="1"/>
  <c r="I1276" i="5"/>
  <c r="J1276" i="5" s="1"/>
  <c r="I1284" i="5"/>
  <c r="J1284" i="5" s="1"/>
  <c r="I1292" i="5"/>
  <c r="J1292" i="5" s="1"/>
  <c r="I1300" i="5"/>
  <c r="J1300" i="5" s="1"/>
  <c r="I1308" i="5"/>
  <c r="J1308" i="5" s="1"/>
  <c r="I1316" i="5"/>
  <c r="J1316" i="5" s="1"/>
  <c r="I1324" i="5"/>
  <c r="J1324" i="5" s="1"/>
  <c r="I1332" i="5"/>
  <c r="J1332" i="5" s="1"/>
  <c r="I1340" i="5"/>
  <c r="J1340" i="5" s="1"/>
  <c r="I1348" i="5"/>
  <c r="J1348" i="5" s="1"/>
  <c r="I1356" i="5"/>
  <c r="J1356" i="5" s="1"/>
  <c r="I1364" i="5"/>
  <c r="J1364" i="5" s="1"/>
  <c r="I1372" i="5"/>
  <c r="J1372" i="5" s="1"/>
  <c r="I1380" i="5"/>
  <c r="J1380" i="5" s="1"/>
  <c r="I1388" i="5"/>
  <c r="J1388" i="5" s="1"/>
  <c r="I1396" i="5"/>
  <c r="J1396" i="5" s="1"/>
  <c r="I1404" i="5"/>
  <c r="J1404" i="5" s="1"/>
  <c r="I1412" i="5"/>
  <c r="J1412" i="5" s="1"/>
  <c r="I1420" i="5"/>
  <c r="J1420" i="5" s="1"/>
  <c r="I1428" i="5"/>
  <c r="J1428" i="5" s="1"/>
  <c r="I1436" i="5"/>
  <c r="J1436" i="5" s="1"/>
  <c r="I1444" i="5"/>
  <c r="J1444" i="5" s="1"/>
  <c r="I1452" i="5"/>
  <c r="J1452" i="5" s="1"/>
  <c r="I1460" i="5"/>
  <c r="J1460" i="5" s="1"/>
  <c r="I1468" i="5"/>
  <c r="J1468" i="5" s="1"/>
  <c r="I1476" i="5"/>
  <c r="J1476" i="5" s="1"/>
  <c r="I1484" i="5"/>
  <c r="J1484" i="5" s="1"/>
  <c r="I1492" i="5"/>
  <c r="J1492" i="5" s="1"/>
  <c r="I1500" i="5"/>
  <c r="J1500" i="5" s="1"/>
  <c r="I1508" i="5"/>
  <c r="J1508" i="5" s="1"/>
  <c r="I1516" i="5"/>
  <c r="J1516" i="5" s="1"/>
  <c r="I1524" i="5"/>
  <c r="J1524" i="5" s="1"/>
  <c r="I1532" i="5"/>
  <c r="J1532" i="5" s="1"/>
  <c r="I1540" i="5"/>
  <c r="J1540" i="5" s="1"/>
  <c r="I1548" i="5"/>
  <c r="J1548" i="5" s="1"/>
  <c r="I1556" i="5"/>
  <c r="J1556" i="5" s="1"/>
  <c r="I1564" i="5"/>
  <c r="J1564" i="5" s="1"/>
  <c r="I1572" i="5"/>
  <c r="J1572" i="5" s="1"/>
  <c r="I1580" i="5"/>
  <c r="J1580" i="5" s="1"/>
  <c r="I1588" i="5"/>
  <c r="J1588" i="5" s="1"/>
  <c r="I1596" i="5"/>
  <c r="J1596" i="5" s="1"/>
  <c r="I1604" i="5"/>
  <c r="J1604" i="5" s="1"/>
  <c r="I1612" i="5"/>
  <c r="J1612" i="5" s="1"/>
  <c r="I1620" i="5"/>
  <c r="J1620" i="5" s="1"/>
  <c r="I1628" i="5"/>
  <c r="J1628" i="5" s="1"/>
  <c r="I1636" i="5"/>
  <c r="J1636" i="5" s="1"/>
  <c r="I1644" i="5"/>
  <c r="J1644" i="5" s="1"/>
  <c r="I1652" i="5"/>
  <c r="J1652" i="5" s="1"/>
  <c r="I1660" i="5"/>
  <c r="J1660" i="5" s="1"/>
  <c r="I1668" i="5"/>
  <c r="J1668" i="5" s="1"/>
  <c r="I1676" i="5"/>
  <c r="J1676" i="5" s="1"/>
  <c r="I1684" i="5"/>
  <c r="J1684" i="5" s="1"/>
  <c r="I1692" i="5"/>
  <c r="J1692" i="5" s="1"/>
  <c r="I1700" i="5"/>
  <c r="J1700" i="5" s="1"/>
  <c r="I1708" i="5"/>
  <c r="J1708" i="5" s="1"/>
  <c r="I1716" i="5"/>
  <c r="J1716" i="5" s="1"/>
  <c r="I1724" i="5"/>
  <c r="J1724" i="5" s="1"/>
  <c r="I1732" i="5"/>
  <c r="J1732" i="5" s="1"/>
  <c r="I1740" i="5"/>
  <c r="J1740" i="5" s="1"/>
  <c r="I1748" i="5"/>
  <c r="J1748" i="5" s="1"/>
  <c r="I1756" i="5"/>
  <c r="J1756" i="5" s="1"/>
  <c r="I1764" i="5"/>
  <c r="J1764" i="5" s="1"/>
  <c r="I1772" i="5"/>
  <c r="J1772" i="5" s="1"/>
  <c r="I1780" i="5"/>
  <c r="J1780" i="5" s="1"/>
  <c r="I1788" i="5"/>
  <c r="J1788" i="5" s="1"/>
  <c r="I1808" i="5"/>
  <c r="J1808" i="5" s="1"/>
  <c r="J1811" i="5"/>
  <c r="I1817" i="5"/>
  <c r="J1817" i="5" s="1"/>
  <c r="I1820" i="5"/>
  <c r="J1820" i="5" s="1"/>
  <c r="I1840" i="5"/>
  <c r="J1840" i="5" s="1"/>
  <c r="J1843" i="5"/>
  <c r="I1849" i="5"/>
  <c r="J1849" i="5" s="1"/>
  <c r="I1852" i="5"/>
  <c r="J1852" i="5" s="1"/>
  <c r="I1872" i="5"/>
  <c r="J1872" i="5" s="1"/>
  <c r="J1875" i="5"/>
  <c r="I1881" i="5"/>
  <c r="J1881" i="5" s="1"/>
  <c r="I1884" i="5"/>
  <c r="J1884" i="5" s="1"/>
  <c r="I1904" i="5"/>
  <c r="J1904" i="5" s="1"/>
  <c r="J1907" i="5"/>
  <c r="I1913" i="5"/>
  <c r="J1913" i="5" s="1"/>
  <c r="I1916" i="5"/>
  <c r="J1916" i="5" s="1"/>
  <c r="J1922" i="5"/>
  <c r="J1925" i="5"/>
  <c r="J1936" i="5"/>
  <c r="I1943" i="5"/>
  <c r="J1943" i="5" s="1"/>
  <c r="I2211" i="5"/>
  <c r="J2211" i="5" s="1"/>
  <c r="J2216" i="5"/>
  <c r="I2243" i="5"/>
  <c r="J2243" i="5" s="1"/>
  <c r="J2248" i="5"/>
  <c r="I2275" i="5"/>
  <c r="J2275" i="5" s="1"/>
  <c r="J2280" i="5"/>
  <c r="I2307" i="5"/>
  <c r="J2307" i="5" s="1"/>
  <c r="I2311" i="5"/>
  <c r="J2311" i="5" s="1"/>
  <c r="I2439" i="5"/>
  <c r="J2439" i="5" s="1"/>
  <c r="J1800" i="5"/>
  <c r="J1832" i="5"/>
  <c r="J1864" i="5"/>
  <c r="J1896" i="5"/>
  <c r="I2239" i="5"/>
  <c r="J2239" i="5" s="1"/>
  <c r="I2271" i="5"/>
  <c r="J2271" i="5" s="1"/>
  <c r="I2303" i="5"/>
  <c r="J2303" i="5" s="1"/>
  <c r="I2340" i="5"/>
  <c r="J2340" i="5" s="1"/>
  <c r="I2372" i="5"/>
  <c r="J2372" i="5" s="1"/>
  <c r="I2404" i="5"/>
  <c r="J2404" i="5" s="1"/>
  <c r="I2447" i="5"/>
  <c r="J2447" i="5" s="1"/>
  <c r="J2460" i="5"/>
  <c r="I2495" i="5"/>
  <c r="J2495" i="5" s="1"/>
  <c r="J2500" i="5"/>
  <c r="I2527" i="5"/>
  <c r="J2527" i="5" s="1"/>
  <c r="J2532" i="5"/>
  <c r="I2575" i="5"/>
  <c r="J2575" i="5" s="1"/>
  <c r="J2580" i="5"/>
  <c r="I2583" i="5"/>
  <c r="J2583" i="5" s="1"/>
  <c r="J2588" i="5"/>
  <c r="I2591" i="5"/>
  <c r="J2591" i="5" s="1"/>
  <c r="J2596" i="5"/>
  <c r="I2599" i="5"/>
  <c r="J2599" i="5" s="1"/>
  <c r="J2604" i="5"/>
  <c r="I2687" i="5"/>
  <c r="J2687" i="5" s="1"/>
  <c r="J2692" i="5"/>
  <c r="I2695" i="5"/>
  <c r="J2695" i="5" s="1"/>
  <c r="J2700" i="5"/>
  <c r="I2703" i="5"/>
  <c r="J2703" i="5" s="1"/>
  <c r="J2708" i="5"/>
  <c r="I2711" i="5"/>
  <c r="J2711" i="5" s="1"/>
  <c r="J2716" i="5"/>
  <c r="I2719" i="5"/>
  <c r="J2719" i="5" s="1"/>
  <c r="J2724" i="5"/>
  <c r="I2727" i="5"/>
  <c r="J2727" i="5" s="1"/>
  <c r="J2732" i="5"/>
  <c r="I2887" i="5"/>
  <c r="J2887" i="5" s="1"/>
  <c r="J2892" i="5"/>
  <c r="I2919" i="5"/>
  <c r="J2919" i="5" s="1"/>
  <c r="J2924" i="5"/>
  <c r="I2951" i="5"/>
  <c r="J2951" i="5" s="1"/>
  <c r="J2956" i="5"/>
  <c r="I2983" i="5"/>
  <c r="J2983" i="5" s="1"/>
  <c r="J2988" i="5"/>
  <c r="I3015" i="5"/>
  <c r="J3015" i="5" s="1"/>
  <c r="J3020" i="5"/>
  <c r="I3047" i="5"/>
  <c r="J3047" i="5" s="1"/>
  <c r="J3052" i="5"/>
  <c r="I3079" i="5"/>
  <c r="J3079" i="5" s="1"/>
  <c r="J3084" i="5"/>
  <c r="I3111" i="5"/>
  <c r="J3111" i="5" s="1"/>
  <c r="I3143" i="5"/>
  <c r="J3143" i="5" s="1"/>
  <c r="I3175" i="5"/>
  <c r="J3175" i="5" s="1"/>
  <c r="I3207" i="5"/>
  <c r="J3207" i="5" s="1"/>
  <c r="I3239" i="5"/>
  <c r="J3239" i="5" s="1"/>
  <c r="I3265" i="5"/>
  <c r="J3265" i="5" s="1"/>
  <c r="I3326" i="5"/>
  <c r="J3326" i="5" s="1"/>
  <c r="I3332" i="5"/>
  <c r="J3332" i="5" s="1"/>
  <c r="I3393" i="5"/>
  <c r="J3393" i="5" s="1"/>
  <c r="I3454" i="5"/>
  <c r="J3454" i="5" s="1"/>
  <c r="I3460" i="5"/>
  <c r="J3460" i="5" s="1"/>
  <c r="I3521" i="5"/>
  <c r="J3521" i="5" s="1"/>
  <c r="I3614" i="5"/>
  <c r="J3614" i="5" s="1"/>
  <c r="I3675" i="5"/>
  <c r="J3675" i="5" s="1"/>
  <c r="I3886" i="5"/>
  <c r="J3886" i="5" s="1"/>
  <c r="I3923" i="5"/>
  <c r="J3923" i="5" s="1"/>
  <c r="I2315" i="5"/>
  <c r="J2315" i="5" s="1"/>
  <c r="I2323" i="5"/>
  <c r="J2323" i="5" s="1"/>
  <c r="I2327" i="5"/>
  <c r="J2327" i="5" s="1"/>
  <c r="J2332" i="5"/>
  <c r="J2444" i="5"/>
  <c r="I2487" i="5"/>
  <c r="J2487" i="5" s="1"/>
  <c r="J2492" i="5"/>
  <c r="I2519" i="5"/>
  <c r="J2519" i="5" s="1"/>
  <c r="J2524" i="5"/>
  <c r="I2567" i="5"/>
  <c r="J2567" i="5" s="1"/>
  <c r="J2572" i="5"/>
  <c r="I2623" i="5"/>
  <c r="J2623" i="5" s="1"/>
  <c r="J2628" i="5"/>
  <c r="I2631" i="5"/>
  <c r="J2631" i="5" s="1"/>
  <c r="J2636" i="5"/>
  <c r="I2639" i="5"/>
  <c r="J2639" i="5" s="1"/>
  <c r="J2644" i="5"/>
  <c r="I2647" i="5"/>
  <c r="J2647" i="5" s="1"/>
  <c r="J2652" i="5"/>
  <c r="I2655" i="5"/>
  <c r="J2655" i="5" s="1"/>
  <c r="J2660" i="5"/>
  <c r="I2663" i="5"/>
  <c r="J2663" i="5" s="1"/>
  <c r="J2668" i="5"/>
  <c r="I2671" i="5"/>
  <c r="J2671" i="5" s="1"/>
  <c r="J2676" i="5"/>
  <c r="I2679" i="5"/>
  <c r="J2679" i="5" s="1"/>
  <c r="J2684" i="5"/>
  <c r="I2879" i="5"/>
  <c r="J2879" i="5" s="1"/>
  <c r="J2884" i="5"/>
  <c r="I2911" i="5"/>
  <c r="J2911" i="5" s="1"/>
  <c r="J2916" i="5"/>
  <c r="I2943" i="5"/>
  <c r="J2943" i="5" s="1"/>
  <c r="J2948" i="5"/>
  <c r="I2975" i="5"/>
  <c r="J2975" i="5" s="1"/>
  <c r="J2980" i="5"/>
  <c r="I3007" i="5"/>
  <c r="J3007" i="5" s="1"/>
  <c r="J3012" i="5"/>
  <c r="I3039" i="5"/>
  <c r="J3039" i="5" s="1"/>
  <c r="J3044" i="5"/>
  <c r="I3071" i="5"/>
  <c r="J3071" i="5" s="1"/>
  <c r="J3076" i="5"/>
  <c r="I3103" i="5"/>
  <c r="J3103" i="5" s="1"/>
  <c r="I3135" i="5"/>
  <c r="J3135" i="5" s="1"/>
  <c r="I3167" i="5"/>
  <c r="J3167" i="5" s="1"/>
  <c r="I3199" i="5"/>
  <c r="J3199" i="5" s="1"/>
  <c r="I3231" i="5"/>
  <c r="J3231" i="5" s="1"/>
  <c r="I3297" i="5"/>
  <c r="J3297" i="5" s="1"/>
  <c r="I3358" i="5"/>
  <c r="J3358" i="5" s="1"/>
  <c r="I3364" i="5"/>
  <c r="J3364" i="5" s="1"/>
  <c r="I3425" i="5"/>
  <c r="J3425" i="5" s="1"/>
  <c r="I3486" i="5"/>
  <c r="J3486" i="5" s="1"/>
  <c r="I3492" i="5"/>
  <c r="J3492" i="5" s="1"/>
  <c r="I3582" i="5"/>
  <c r="J3582" i="5" s="1"/>
  <c r="I3714" i="5"/>
  <c r="J3714" i="5" s="1"/>
  <c r="I3741" i="5"/>
  <c r="J3741" i="5" s="1"/>
  <c r="I3874" i="5"/>
  <c r="J3874" i="5" s="1"/>
  <c r="I2319" i="5"/>
  <c r="J2319" i="5" s="1"/>
  <c r="I2359" i="5"/>
  <c r="J2359" i="5" s="1"/>
  <c r="I2391" i="5"/>
  <c r="J2391" i="5" s="1"/>
  <c r="I2431" i="5"/>
  <c r="J2431" i="5" s="1"/>
  <c r="I3539" i="5"/>
  <c r="J3539" i="5" s="1"/>
  <c r="I3553" i="5"/>
  <c r="J3553" i="5"/>
  <c r="I3710" i="5"/>
  <c r="J3710" i="5" s="1"/>
  <c r="I4297" i="5"/>
  <c r="J4297" i="5" s="1"/>
  <c r="J2320" i="5"/>
  <c r="I2324" i="5"/>
  <c r="J2324" i="5" s="1"/>
  <c r="I2364" i="5"/>
  <c r="J2364" i="5" s="1"/>
  <c r="I2396" i="5"/>
  <c r="J2396" i="5" s="1"/>
  <c r="I2436" i="5"/>
  <c r="J2436" i="5" s="1"/>
  <c r="I2479" i="5"/>
  <c r="J2479" i="5" s="1"/>
  <c r="J2484" i="5"/>
  <c r="I2511" i="5"/>
  <c r="J2511" i="5" s="1"/>
  <c r="J2516" i="5"/>
  <c r="I2543" i="5"/>
  <c r="J2543" i="5" s="1"/>
  <c r="J2548" i="5"/>
  <c r="I2551" i="5"/>
  <c r="J2551" i="5" s="1"/>
  <c r="J2556" i="5"/>
  <c r="I2559" i="5"/>
  <c r="J2559" i="5" s="1"/>
  <c r="J2564" i="5"/>
  <c r="I2615" i="5"/>
  <c r="J2615" i="5" s="1"/>
  <c r="J2620" i="5"/>
  <c r="I2743" i="5"/>
  <c r="J2743" i="5" s="1"/>
  <c r="J2748" i="5"/>
  <c r="I2751" i="5"/>
  <c r="J2751" i="5" s="1"/>
  <c r="J2756" i="5"/>
  <c r="I2759" i="5"/>
  <c r="J2759" i="5" s="1"/>
  <c r="J2764" i="5"/>
  <c r="I2767" i="5"/>
  <c r="J2767" i="5" s="1"/>
  <c r="J2772" i="5"/>
  <c r="I2775" i="5"/>
  <c r="J2775" i="5" s="1"/>
  <c r="J2780" i="5"/>
  <c r="I2783" i="5"/>
  <c r="J2783" i="5" s="1"/>
  <c r="J2788" i="5"/>
  <c r="I2791" i="5"/>
  <c r="J2791" i="5" s="1"/>
  <c r="J2796" i="5"/>
  <c r="I2799" i="5"/>
  <c r="J2799" i="5" s="1"/>
  <c r="J2804" i="5"/>
  <c r="I2807" i="5"/>
  <c r="J2807" i="5" s="1"/>
  <c r="J2812" i="5"/>
  <c r="I2815" i="5"/>
  <c r="J2815" i="5" s="1"/>
  <c r="J2820" i="5"/>
  <c r="I2823" i="5"/>
  <c r="J2823" i="5" s="1"/>
  <c r="J2828" i="5"/>
  <c r="I2831" i="5"/>
  <c r="J2831" i="5" s="1"/>
  <c r="J2836" i="5"/>
  <c r="I2839" i="5"/>
  <c r="J2839" i="5" s="1"/>
  <c r="J2844" i="5"/>
  <c r="I2847" i="5"/>
  <c r="J2847" i="5" s="1"/>
  <c r="J2852" i="5"/>
  <c r="I2855" i="5"/>
  <c r="J2855" i="5" s="1"/>
  <c r="J2860" i="5"/>
  <c r="I2863" i="5"/>
  <c r="J2863" i="5" s="1"/>
  <c r="J2868" i="5"/>
  <c r="I2871" i="5"/>
  <c r="J2871" i="5" s="1"/>
  <c r="J2876" i="5"/>
  <c r="I2903" i="5"/>
  <c r="J2903" i="5" s="1"/>
  <c r="J2908" i="5"/>
  <c r="I2935" i="5"/>
  <c r="J2935" i="5" s="1"/>
  <c r="J2940" i="5"/>
  <c r="I2967" i="5"/>
  <c r="J2967" i="5" s="1"/>
  <c r="J2972" i="5"/>
  <c r="I2999" i="5"/>
  <c r="J2999" i="5" s="1"/>
  <c r="J3004" i="5"/>
  <c r="I3031" i="5"/>
  <c r="J3031" i="5" s="1"/>
  <c r="J3036" i="5"/>
  <c r="I3063" i="5"/>
  <c r="J3063" i="5" s="1"/>
  <c r="J3068" i="5"/>
  <c r="I3095" i="5"/>
  <c r="J3095" i="5" s="1"/>
  <c r="J3100" i="5"/>
  <c r="I3127" i="5"/>
  <c r="J3127" i="5" s="1"/>
  <c r="I3159" i="5"/>
  <c r="J3159" i="5" s="1"/>
  <c r="I3191" i="5"/>
  <c r="J3191" i="5" s="1"/>
  <c r="I3223" i="5"/>
  <c r="J3223" i="5" s="1"/>
  <c r="I3262" i="5"/>
  <c r="J3262" i="5" s="1"/>
  <c r="I3268" i="5"/>
  <c r="J3268" i="5" s="1"/>
  <c r="I3329" i="5"/>
  <c r="J3329" i="5" s="1"/>
  <c r="I3390" i="5"/>
  <c r="J3390" i="5" s="1"/>
  <c r="I3396" i="5"/>
  <c r="J3396" i="5" s="1"/>
  <c r="I3457" i="5"/>
  <c r="J3457" i="5" s="1"/>
  <c r="I3518" i="5"/>
  <c r="J3518" i="5" s="1"/>
  <c r="I3524" i="5"/>
  <c r="J3524" i="5" s="1"/>
  <c r="I3550" i="5"/>
  <c r="J3550" i="5" s="1"/>
  <c r="I2383" i="5"/>
  <c r="J2383" i="5" s="1"/>
  <c r="I2415" i="5"/>
  <c r="J2415" i="5" s="1"/>
  <c r="I2423" i="5"/>
  <c r="J2423" i="5" s="1"/>
  <c r="I2471" i="5"/>
  <c r="J2471" i="5" s="1"/>
  <c r="I3607" i="5"/>
  <c r="J3607" i="5" s="1"/>
  <c r="I3621" i="5"/>
  <c r="J3621" i="5" s="1"/>
  <c r="I3706" i="5"/>
  <c r="J3706" i="5" s="1"/>
  <c r="I3899" i="5"/>
  <c r="J3899" i="5" s="1"/>
  <c r="I3989" i="5"/>
  <c r="J3989" i="5" s="1"/>
  <c r="I4014" i="5"/>
  <c r="J4014" i="5" s="1"/>
  <c r="I4041" i="5"/>
  <c r="J4041" i="5" s="1"/>
  <c r="I4142" i="5"/>
  <c r="J4142" i="5" s="1"/>
  <c r="I4169" i="5"/>
  <c r="J4169" i="5" s="1"/>
  <c r="I2356" i="5"/>
  <c r="J2356" i="5" s="1"/>
  <c r="I2388" i="5"/>
  <c r="J2388" i="5" s="1"/>
  <c r="I2420" i="5"/>
  <c r="J2420" i="5" s="1"/>
  <c r="I2428" i="5"/>
  <c r="J2428" i="5" s="1"/>
  <c r="I2463" i="5"/>
  <c r="J2463" i="5" s="1"/>
  <c r="J2476" i="5"/>
  <c r="I2503" i="5"/>
  <c r="J2503" i="5" s="1"/>
  <c r="J2508" i="5"/>
  <c r="I2535" i="5"/>
  <c r="J2535" i="5" s="1"/>
  <c r="J2540" i="5"/>
  <c r="I2607" i="5"/>
  <c r="J2607" i="5" s="1"/>
  <c r="J2612" i="5"/>
  <c r="I2735" i="5"/>
  <c r="J2735" i="5" s="1"/>
  <c r="J2740" i="5"/>
  <c r="I2895" i="5"/>
  <c r="J2895" i="5" s="1"/>
  <c r="J2900" i="5"/>
  <c r="I2927" i="5"/>
  <c r="J2927" i="5" s="1"/>
  <c r="J2932" i="5"/>
  <c r="I2959" i="5"/>
  <c r="J2959" i="5" s="1"/>
  <c r="J2964" i="5"/>
  <c r="I2991" i="5"/>
  <c r="J2991" i="5" s="1"/>
  <c r="J2996" i="5"/>
  <c r="I3023" i="5"/>
  <c r="J3023" i="5" s="1"/>
  <c r="J3028" i="5"/>
  <c r="I3055" i="5"/>
  <c r="J3055" i="5" s="1"/>
  <c r="J3060" i="5"/>
  <c r="I3087" i="5"/>
  <c r="J3087" i="5" s="1"/>
  <c r="J3092" i="5"/>
  <c r="I3119" i="5"/>
  <c r="J3119" i="5" s="1"/>
  <c r="I3151" i="5"/>
  <c r="J3151" i="5" s="1"/>
  <c r="I3183" i="5"/>
  <c r="J3183" i="5" s="1"/>
  <c r="I3215" i="5"/>
  <c r="J3215" i="5" s="1"/>
  <c r="I3294" i="5"/>
  <c r="J3294" i="5" s="1"/>
  <c r="I3300" i="5"/>
  <c r="J3300" i="5" s="1"/>
  <c r="I3361" i="5"/>
  <c r="J3361" i="5" s="1"/>
  <c r="I3422" i="5"/>
  <c r="J3422" i="5" s="1"/>
  <c r="I3428" i="5"/>
  <c r="J3428" i="5" s="1"/>
  <c r="I3489" i="5"/>
  <c r="J3489" i="5" s="1"/>
  <c r="I3733" i="5"/>
  <c r="J3733" i="5" s="1"/>
  <c r="I3803" i="5"/>
  <c r="J3803" i="5" s="1"/>
  <c r="I3895" i="5"/>
  <c r="J3895" i="5" s="1"/>
  <c r="I2343" i="5"/>
  <c r="J2343" i="5" s="1"/>
  <c r="J2348" i="5"/>
  <c r="I2375" i="5"/>
  <c r="J2375" i="5" s="1"/>
  <c r="J2380" i="5"/>
  <c r="I2407" i="5"/>
  <c r="J2407" i="5" s="1"/>
  <c r="J2412" i="5"/>
  <c r="I2455" i="5"/>
  <c r="J2455" i="5" s="1"/>
  <c r="J2468" i="5"/>
  <c r="J3575" i="5"/>
  <c r="I3575" i="5"/>
  <c r="I3603" i="5"/>
  <c r="J3603" i="5" s="1"/>
  <c r="I3703" i="5"/>
  <c r="J3703" i="5" s="1"/>
  <c r="I3725" i="5"/>
  <c r="J3725" i="5" s="1"/>
  <c r="I3795" i="5"/>
  <c r="J3795" i="5" s="1"/>
  <c r="J3247" i="5"/>
  <c r="J3279" i="5"/>
  <c r="J3311" i="5"/>
  <c r="J3343" i="5"/>
  <c r="J3375" i="5"/>
  <c r="J3407" i="5"/>
  <c r="J3439" i="5"/>
  <c r="J3471" i="5"/>
  <c r="J3503" i="5"/>
  <c r="I3542" i="5"/>
  <c r="J3542" i="5" s="1"/>
  <c r="J3546" i="5"/>
  <c r="I3574" i="5"/>
  <c r="J3574" i="5" s="1"/>
  <c r="J3578" i="5"/>
  <c r="I3606" i="5"/>
  <c r="J3606" i="5" s="1"/>
  <c r="J3610" i="5"/>
  <c r="J3679" i="5"/>
  <c r="I3686" i="5"/>
  <c r="J3686" i="5" s="1"/>
  <c r="I3694" i="5"/>
  <c r="J3694" i="5" s="1"/>
  <c r="I3702" i="5"/>
  <c r="J3702" i="5" s="1"/>
  <c r="J3807" i="5"/>
  <c r="I3814" i="5"/>
  <c r="J3814" i="5" s="1"/>
  <c r="I3885" i="5"/>
  <c r="J3885" i="5" s="1"/>
  <c r="I3894" i="5"/>
  <c r="J3894" i="5" s="1"/>
  <c r="I3898" i="5"/>
  <c r="J3898" i="5" s="1"/>
  <c r="J3903" i="5"/>
  <c r="J3911" i="5"/>
  <c r="J3970" i="5"/>
  <c r="I3993" i="5"/>
  <c r="J3993" i="5" s="1"/>
  <c r="I4076" i="5"/>
  <c r="J4076" i="5" s="1"/>
  <c r="I4081" i="5"/>
  <c r="J4081" i="5" s="1"/>
  <c r="I4189" i="5"/>
  <c r="J4189" i="5" s="1"/>
  <c r="I4220" i="5"/>
  <c r="J4220" i="5" s="1"/>
  <c r="I4225" i="5"/>
  <c r="J4225" i="5" s="1"/>
  <c r="I4317" i="5"/>
  <c r="J4317" i="5" s="1"/>
  <c r="I3718" i="5"/>
  <c r="J3718" i="5" s="1"/>
  <c r="I3726" i="5"/>
  <c r="J3726" i="5" s="1"/>
  <c r="I3734" i="5"/>
  <c r="J3734" i="5" s="1"/>
  <c r="I3827" i="5"/>
  <c r="J3827" i="5" s="1"/>
  <c r="I3861" i="5"/>
  <c r="J3861" i="5" s="1"/>
  <c r="I3878" i="5"/>
  <c r="J3878" i="5" s="1"/>
  <c r="I3949" i="5"/>
  <c r="J3949" i="5" s="1"/>
  <c r="I3958" i="5"/>
  <c r="J3958" i="5" s="1"/>
  <c r="J3962" i="5"/>
  <c r="I3962" i="5"/>
  <c r="I4005" i="5"/>
  <c r="J4005" i="5" s="1"/>
  <c r="I4133" i="5"/>
  <c r="J4133" i="5" s="1"/>
  <c r="I4273" i="5"/>
  <c r="J4273" i="5" s="1"/>
  <c r="I4293" i="5"/>
  <c r="J4293" i="5" s="1"/>
  <c r="I4425" i="5"/>
  <c r="J4425" i="5" s="1"/>
  <c r="I2322" i="5"/>
  <c r="J2322" i="5" s="1"/>
  <c r="I2330" i="5"/>
  <c r="J2330" i="5" s="1"/>
  <c r="I2338" i="5"/>
  <c r="J2338" i="5" s="1"/>
  <c r="I2346" i="5"/>
  <c r="J2346" i="5" s="1"/>
  <c r="I2354" i="5"/>
  <c r="J2354" i="5" s="1"/>
  <c r="I2362" i="5"/>
  <c r="J2362" i="5" s="1"/>
  <c r="I2370" i="5"/>
  <c r="J2370" i="5" s="1"/>
  <c r="I2378" i="5"/>
  <c r="J2378" i="5" s="1"/>
  <c r="I2386" i="5"/>
  <c r="J2386" i="5" s="1"/>
  <c r="I2394" i="5"/>
  <c r="J2394" i="5" s="1"/>
  <c r="I2402" i="5"/>
  <c r="J2402" i="5" s="1"/>
  <c r="I2410" i="5"/>
  <c r="J2410" i="5" s="1"/>
  <c r="I2418" i="5"/>
  <c r="J2418" i="5" s="1"/>
  <c r="I2426" i="5"/>
  <c r="J2426" i="5" s="1"/>
  <c r="I2434" i="5"/>
  <c r="J2434" i="5" s="1"/>
  <c r="I2482" i="5"/>
  <c r="J2482" i="5" s="1"/>
  <c r="I2490" i="5"/>
  <c r="J2490" i="5" s="1"/>
  <c r="I2498" i="5"/>
  <c r="J2498" i="5" s="1"/>
  <c r="I2506" i="5"/>
  <c r="J2506" i="5" s="1"/>
  <c r="I2514" i="5"/>
  <c r="J2514" i="5" s="1"/>
  <c r="I2522" i="5"/>
  <c r="J2522" i="5" s="1"/>
  <c r="I2530" i="5"/>
  <c r="J2530" i="5" s="1"/>
  <c r="I2538" i="5"/>
  <c r="J2538" i="5" s="1"/>
  <c r="I2546" i="5"/>
  <c r="J2546" i="5" s="1"/>
  <c r="I2554" i="5"/>
  <c r="J2554" i="5" s="1"/>
  <c r="I2562" i="5"/>
  <c r="J2562" i="5" s="1"/>
  <c r="I2570" i="5"/>
  <c r="J2570" i="5" s="1"/>
  <c r="I2578" i="5"/>
  <c r="J2578" i="5" s="1"/>
  <c r="I2586" i="5"/>
  <c r="J2586" i="5" s="1"/>
  <c r="I2594" i="5"/>
  <c r="J2594" i="5" s="1"/>
  <c r="I2602" i="5"/>
  <c r="J2602" i="5" s="1"/>
  <c r="I2610" i="5"/>
  <c r="J2610" i="5" s="1"/>
  <c r="I2618" i="5"/>
  <c r="J2618" i="5" s="1"/>
  <c r="I2626" i="5"/>
  <c r="J2626" i="5" s="1"/>
  <c r="I2634" i="5"/>
  <c r="J2634" i="5" s="1"/>
  <c r="I2642" i="5"/>
  <c r="J2642" i="5" s="1"/>
  <c r="I2650" i="5"/>
  <c r="J2650" i="5" s="1"/>
  <c r="I2658" i="5"/>
  <c r="J2658" i="5" s="1"/>
  <c r="I2666" i="5"/>
  <c r="J2666" i="5" s="1"/>
  <c r="I2674" i="5"/>
  <c r="J2674" i="5" s="1"/>
  <c r="I2682" i="5"/>
  <c r="J2682" i="5" s="1"/>
  <c r="I2690" i="5"/>
  <c r="J2690" i="5" s="1"/>
  <c r="I2698" i="5"/>
  <c r="J2698" i="5" s="1"/>
  <c r="I2706" i="5"/>
  <c r="J2706" i="5" s="1"/>
  <c r="I2714" i="5"/>
  <c r="J2714" i="5" s="1"/>
  <c r="I2722" i="5"/>
  <c r="J2722" i="5" s="1"/>
  <c r="I2730" i="5"/>
  <c r="J2730" i="5" s="1"/>
  <c r="I2738" i="5"/>
  <c r="J2738" i="5" s="1"/>
  <c r="I2746" i="5"/>
  <c r="J2746" i="5" s="1"/>
  <c r="I2754" i="5"/>
  <c r="J2754" i="5" s="1"/>
  <c r="I2762" i="5"/>
  <c r="J2762" i="5" s="1"/>
  <c r="I2770" i="5"/>
  <c r="J2770" i="5" s="1"/>
  <c r="I2778" i="5"/>
  <c r="J2778" i="5" s="1"/>
  <c r="I2786" i="5"/>
  <c r="J2786" i="5" s="1"/>
  <c r="I2794" i="5"/>
  <c r="J2794" i="5" s="1"/>
  <c r="I2802" i="5"/>
  <c r="J2802" i="5" s="1"/>
  <c r="I2810" i="5"/>
  <c r="J2810" i="5" s="1"/>
  <c r="I2818" i="5"/>
  <c r="J2818" i="5" s="1"/>
  <c r="I2826" i="5"/>
  <c r="J2826" i="5" s="1"/>
  <c r="I2834" i="5"/>
  <c r="J2834" i="5" s="1"/>
  <c r="I2842" i="5"/>
  <c r="J2842" i="5" s="1"/>
  <c r="I2850" i="5"/>
  <c r="J2850" i="5" s="1"/>
  <c r="I2858" i="5"/>
  <c r="J2858" i="5" s="1"/>
  <c r="I2866" i="5"/>
  <c r="J2866" i="5" s="1"/>
  <c r="I2874" i="5"/>
  <c r="J2874" i="5" s="1"/>
  <c r="I2882" i="5"/>
  <c r="J2882" i="5" s="1"/>
  <c r="I2890" i="5"/>
  <c r="J2890" i="5" s="1"/>
  <c r="I2898" i="5"/>
  <c r="J2898" i="5" s="1"/>
  <c r="I2906" i="5"/>
  <c r="J2906" i="5" s="1"/>
  <c r="I2914" i="5"/>
  <c r="J2914" i="5" s="1"/>
  <c r="I2922" i="5"/>
  <c r="J2922" i="5" s="1"/>
  <c r="I2930" i="5"/>
  <c r="J2930" i="5" s="1"/>
  <c r="I2938" i="5"/>
  <c r="J2938" i="5" s="1"/>
  <c r="I2946" i="5"/>
  <c r="J2946" i="5" s="1"/>
  <c r="I2954" i="5"/>
  <c r="J2954" i="5" s="1"/>
  <c r="I2962" i="5"/>
  <c r="J2962" i="5" s="1"/>
  <c r="I2970" i="5"/>
  <c r="J2970" i="5" s="1"/>
  <c r="I2978" i="5"/>
  <c r="J2978" i="5" s="1"/>
  <c r="I2986" i="5"/>
  <c r="J2986" i="5" s="1"/>
  <c r="I2994" i="5"/>
  <c r="J2994" i="5" s="1"/>
  <c r="I3002" i="5"/>
  <c r="J3002" i="5" s="1"/>
  <c r="I3010" i="5"/>
  <c r="J3010" i="5" s="1"/>
  <c r="I3018" i="5"/>
  <c r="J3018" i="5" s="1"/>
  <c r="I3026" i="5"/>
  <c r="J3026" i="5" s="1"/>
  <c r="I3034" i="5"/>
  <c r="J3034" i="5" s="1"/>
  <c r="I3042" i="5"/>
  <c r="J3042" i="5" s="1"/>
  <c r="I3050" i="5"/>
  <c r="J3050" i="5" s="1"/>
  <c r="I3058" i="5"/>
  <c r="J3058" i="5" s="1"/>
  <c r="I3066" i="5"/>
  <c r="J3066" i="5" s="1"/>
  <c r="I3074" i="5"/>
  <c r="J3074" i="5" s="1"/>
  <c r="I3082" i="5"/>
  <c r="J3082" i="5" s="1"/>
  <c r="I3090" i="5"/>
  <c r="J3090" i="5" s="1"/>
  <c r="I3098" i="5"/>
  <c r="J3098" i="5" s="1"/>
  <c r="I3106" i="5"/>
  <c r="J3106" i="5" s="1"/>
  <c r="I3114" i="5"/>
  <c r="J3114" i="5" s="1"/>
  <c r="I3122" i="5"/>
  <c r="J3122" i="5" s="1"/>
  <c r="I3130" i="5"/>
  <c r="J3130" i="5" s="1"/>
  <c r="I3138" i="5"/>
  <c r="J3138" i="5" s="1"/>
  <c r="I3146" i="5"/>
  <c r="J3146" i="5" s="1"/>
  <c r="I3154" i="5"/>
  <c r="J3154" i="5" s="1"/>
  <c r="I3162" i="5"/>
  <c r="J3162" i="5" s="1"/>
  <c r="I3170" i="5"/>
  <c r="J3170" i="5" s="1"/>
  <c r="I3178" i="5"/>
  <c r="J3178" i="5" s="1"/>
  <c r="I3186" i="5"/>
  <c r="J3186" i="5" s="1"/>
  <c r="I3194" i="5"/>
  <c r="J3194" i="5" s="1"/>
  <c r="I3202" i="5"/>
  <c r="J3202" i="5" s="1"/>
  <c r="I3210" i="5"/>
  <c r="J3210" i="5" s="1"/>
  <c r="I3218" i="5"/>
  <c r="J3218" i="5" s="1"/>
  <c r="I3226" i="5"/>
  <c r="J3226" i="5" s="1"/>
  <c r="I3234" i="5"/>
  <c r="J3234" i="5" s="1"/>
  <c r="J3242" i="5"/>
  <c r="I3248" i="5"/>
  <c r="J3248" i="5" s="1"/>
  <c r="I3251" i="5"/>
  <c r="J3251" i="5" s="1"/>
  <c r="I3271" i="5"/>
  <c r="J3271" i="5" s="1"/>
  <c r="J3274" i="5"/>
  <c r="I3280" i="5"/>
  <c r="J3280" i="5" s="1"/>
  <c r="I3283" i="5"/>
  <c r="J3283" i="5" s="1"/>
  <c r="I3303" i="5"/>
  <c r="J3303" i="5" s="1"/>
  <c r="J3306" i="5"/>
  <c r="I3312" i="5"/>
  <c r="J3312" i="5" s="1"/>
  <c r="I3315" i="5"/>
  <c r="J3315" i="5" s="1"/>
  <c r="I3335" i="5"/>
  <c r="J3335" i="5" s="1"/>
  <c r="J3338" i="5"/>
  <c r="I3344" i="5"/>
  <c r="J3344" i="5" s="1"/>
  <c r="I3347" i="5"/>
  <c r="J3347" i="5" s="1"/>
  <c r="I3367" i="5"/>
  <c r="J3367" i="5" s="1"/>
  <c r="J3370" i="5"/>
  <c r="I3376" i="5"/>
  <c r="J3376" i="5" s="1"/>
  <c r="I3379" i="5"/>
  <c r="J3379" i="5" s="1"/>
  <c r="I3399" i="5"/>
  <c r="J3399" i="5" s="1"/>
  <c r="J3402" i="5"/>
  <c r="I3408" i="5"/>
  <c r="J3408" i="5" s="1"/>
  <c r="I3411" i="5"/>
  <c r="J3411" i="5" s="1"/>
  <c r="I3431" i="5"/>
  <c r="J3431" i="5" s="1"/>
  <c r="J3434" i="5"/>
  <c r="I3440" i="5"/>
  <c r="J3440" i="5" s="1"/>
  <c r="I3443" i="5"/>
  <c r="J3443" i="5" s="1"/>
  <c r="I3463" i="5"/>
  <c r="J3463" i="5" s="1"/>
  <c r="J3466" i="5"/>
  <c r="I3472" i="5"/>
  <c r="J3472" i="5" s="1"/>
  <c r="I3475" i="5"/>
  <c r="J3475" i="5" s="1"/>
  <c r="I3495" i="5"/>
  <c r="J3495" i="5" s="1"/>
  <c r="J3498" i="5"/>
  <c r="I3504" i="5"/>
  <c r="J3504" i="5" s="1"/>
  <c r="I3507" i="5"/>
  <c r="J3507" i="5" s="1"/>
  <c r="I3527" i="5"/>
  <c r="J3527" i="5" s="1"/>
  <c r="J3530" i="5"/>
  <c r="I3547" i="5"/>
  <c r="J3547" i="5" s="1"/>
  <c r="J3554" i="5"/>
  <c r="J3557" i="5"/>
  <c r="I3561" i="5"/>
  <c r="J3561" i="5" s="1"/>
  <c r="I3579" i="5"/>
  <c r="J3579" i="5" s="1"/>
  <c r="J3586" i="5"/>
  <c r="J3589" i="5"/>
  <c r="I3593" i="5"/>
  <c r="J3593" i="5" s="1"/>
  <c r="I3611" i="5"/>
  <c r="J3611" i="5" s="1"/>
  <c r="I3615" i="5"/>
  <c r="J3615" i="5" s="1"/>
  <c r="I3618" i="5"/>
  <c r="J3618" i="5" s="1"/>
  <c r="I3622" i="5"/>
  <c r="J3622" i="5" s="1"/>
  <c r="J3626" i="5"/>
  <c r="J3629" i="5"/>
  <c r="I3637" i="5"/>
  <c r="J3637" i="5" s="1"/>
  <c r="I3711" i="5"/>
  <c r="J3711" i="5" s="1"/>
  <c r="I3742" i="5"/>
  <c r="J3742" i="5" s="1"/>
  <c r="J3749" i="5"/>
  <c r="I3757" i="5"/>
  <c r="J3757" i="5" s="1"/>
  <c r="I3765" i="5"/>
  <c r="J3765" i="5"/>
  <c r="I3853" i="5"/>
  <c r="J3853" i="5" s="1"/>
  <c r="J3862" i="5"/>
  <c r="I3862" i="5"/>
  <c r="I3866" i="5"/>
  <c r="J3866" i="5" s="1"/>
  <c r="J3933" i="5"/>
  <c r="I3950" i="5"/>
  <c r="J3950" i="5" s="1"/>
  <c r="I3967" i="5"/>
  <c r="J3967" i="5" s="1"/>
  <c r="I4028" i="5"/>
  <c r="J4028" i="5" s="1"/>
  <c r="I4156" i="5"/>
  <c r="J4156" i="5" s="1"/>
  <c r="I4401" i="5"/>
  <c r="J4401" i="5" s="1"/>
  <c r="I4421" i="5"/>
  <c r="J4421" i="5" s="1"/>
  <c r="J3263" i="5"/>
  <c r="J3295" i="5"/>
  <c r="J3327" i="5"/>
  <c r="J3359" i="5"/>
  <c r="J3391" i="5"/>
  <c r="J3423" i="5"/>
  <c r="J3455" i="5"/>
  <c r="J3487" i="5"/>
  <c r="J3519" i="5"/>
  <c r="I3558" i="5"/>
  <c r="J3558" i="5" s="1"/>
  <c r="J3562" i="5"/>
  <c r="I3590" i="5"/>
  <c r="J3590" i="5" s="1"/>
  <c r="J3594" i="5"/>
  <c r="J3619" i="5"/>
  <c r="J3623" i="5"/>
  <c r="I3630" i="5"/>
  <c r="J3630" i="5" s="1"/>
  <c r="I3638" i="5"/>
  <c r="J3638" i="5" s="1"/>
  <c r="I3699" i="5"/>
  <c r="J3699" i="5" s="1"/>
  <c r="I3707" i="5"/>
  <c r="J3707" i="5" s="1"/>
  <c r="I3738" i="5"/>
  <c r="J3738" i="5" s="1"/>
  <c r="J3743" i="5"/>
  <c r="I3746" i="5"/>
  <c r="J3746" i="5" s="1"/>
  <c r="I3750" i="5"/>
  <c r="J3750" i="5" s="1"/>
  <c r="I3758" i="5"/>
  <c r="J3758" i="5" s="1"/>
  <c r="I3766" i="5"/>
  <c r="J3766" i="5" s="1"/>
  <c r="J3773" i="5"/>
  <c r="J3837" i="5"/>
  <c r="J3842" i="5"/>
  <c r="I3854" i="5"/>
  <c r="J3854" i="5" s="1"/>
  <c r="J3867" i="5"/>
  <c r="I3871" i="5"/>
  <c r="J3871" i="5" s="1"/>
  <c r="I3891" i="5"/>
  <c r="J3891" i="5" s="1"/>
  <c r="I3925" i="5"/>
  <c r="J3925" i="5" s="1"/>
  <c r="I3938" i="5"/>
  <c r="J3938" i="5" s="1"/>
  <c r="I3942" i="5"/>
  <c r="J3942" i="5" s="1"/>
  <c r="J3959" i="5"/>
  <c r="I3963" i="5"/>
  <c r="J3963" i="5" s="1"/>
  <c r="I4001" i="5"/>
  <c r="J4001" i="5" s="1"/>
  <c r="I4038" i="5"/>
  <c r="J4038" i="5" s="1"/>
  <c r="I4101" i="5"/>
  <c r="J4101" i="5" s="1"/>
  <c r="I4129" i="5"/>
  <c r="J4129" i="5" s="1"/>
  <c r="I4166" i="5"/>
  <c r="J4166" i="5" s="1"/>
  <c r="I4181" i="5"/>
  <c r="J4181" i="5" s="1"/>
  <c r="I4253" i="5"/>
  <c r="J4253" i="5" s="1"/>
  <c r="I3646" i="5"/>
  <c r="J3646" i="5" s="1"/>
  <c r="I3661" i="5"/>
  <c r="J3661" i="5" s="1"/>
  <c r="I3669" i="5"/>
  <c r="J3669" i="5" s="1"/>
  <c r="I3774" i="5"/>
  <c r="J3774" i="5" s="1"/>
  <c r="I3789" i="5"/>
  <c r="J3789" i="5"/>
  <c r="I3797" i="5"/>
  <c r="J3797" i="5" s="1"/>
  <c r="I3829" i="5"/>
  <c r="J3829" i="5" s="1"/>
  <c r="I3846" i="5"/>
  <c r="J3846" i="5" s="1"/>
  <c r="I3917" i="5"/>
  <c r="J3917" i="5" s="1"/>
  <c r="I3926" i="5"/>
  <c r="J3926" i="5" s="1"/>
  <c r="I3930" i="5"/>
  <c r="J3930" i="5" s="1"/>
  <c r="I3981" i="5"/>
  <c r="J3981" i="5"/>
  <c r="I4021" i="5"/>
  <c r="J4021" i="5" s="1"/>
  <c r="I4030" i="5"/>
  <c r="J4030" i="5" s="1"/>
  <c r="I4097" i="5"/>
  <c r="J4097" i="5" s="1"/>
  <c r="I4116" i="5"/>
  <c r="J4116" i="5" s="1"/>
  <c r="I4149" i="5"/>
  <c r="J4149" i="5" s="1"/>
  <c r="I4158" i="5"/>
  <c r="J4158" i="5" s="1"/>
  <c r="I4233" i="5"/>
  <c r="J4233" i="5" s="1"/>
  <c r="I4361" i="5"/>
  <c r="J4361" i="5" s="1"/>
  <c r="I4381" i="5"/>
  <c r="J4381" i="5" s="1"/>
  <c r="I2339" i="5"/>
  <c r="J2339" i="5" s="1"/>
  <c r="I2347" i="5"/>
  <c r="J2347" i="5" s="1"/>
  <c r="I2355" i="5"/>
  <c r="J2355" i="5" s="1"/>
  <c r="I2363" i="5"/>
  <c r="J2363" i="5" s="1"/>
  <c r="I2371" i="5"/>
  <c r="J2371" i="5" s="1"/>
  <c r="I2379" i="5"/>
  <c r="J2379" i="5" s="1"/>
  <c r="I2387" i="5"/>
  <c r="J2387" i="5" s="1"/>
  <c r="I2395" i="5"/>
  <c r="J2395" i="5" s="1"/>
  <c r="I2403" i="5"/>
  <c r="J2403" i="5" s="1"/>
  <c r="I2411" i="5"/>
  <c r="J2411" i="5" s="1"/>
  <c r="I2419" i="5"/>
  <c r="J2419" i="5" s="1"/>
  <c r="I2427" i="5"/>
  <c r="J2427" i="5" s="1"/>
  <c r="I2435" i="5"/>
  <c r="J2435" i="5" s="1"/>
  <c r="I2443" i="5"/>
  <c r="J2443" i="5" s="1"/>
  <c r="I2451" i="5"/>
  <c r="J2451" i="5" s="1"/>
  <c r="I2459" i="5"/>
  <c r="J2459" i="5" s="1"/>
  <c r="I2467" i="5"/>
  <c r="J2467" i="5" s="1"/>
  <c r="I2475" i="5"/>
  <c r="J2475" i="5" s="1"/>
  <c r="I2483" i="5"/>
  <c r="J2483" i="5" s="1"/>
  <c r="I2491" i="5"/>
  <c r="J2491" i="5" s="1"/>
  <c r="I2499" i="5"/>
  <c r="J2499" i="5" s="1"/>
  <c r="I2507" i="5"/>
  <c r="J2507" i="5" s="1"/>
  <c r="I2515" i="5"/>
  <c r="J2515" i="5" s="1"/>
  <c r="I2523" i="5"/>
  <c r="J2523" i="5" s="1"/>
  <c r="I2531" i="5"/>
  <c r="J2531" i="5" s="1"/>
  <c r="I2539" i="5"/>
  <c r="J2539" i="5" s="1"/>
  <c r="I2547" i="5"/>
  <c r="J2547" i="5" s="1"/>
  <c r="I2555" i="5"/>
  <c r="J2555" i="5" s="1"/>
  <c r="I2563" i="5"/>
  <c r="J2563" i="5" s="1"/>
  <c r="I2571" i="5"/>
  <c r="J2571" i="5" s="1"/>
  <c r="I2579" i="5"/>
  <c r="J2579" i="5" s="1"/>
  <c r="I2587" i="5"/>
  <c r="J2587" i="5" s="1"/>
  <c r="I2595" i="5"/>
  <c r="J2595" i="5" s="1"/>
  <c r="I2603" i="5"/>
  <c r="J2603" i="5" s="1"/>
  <c r="I2611" i="5"/>
  <c r="J2611" i="5" s="1"/>
  <c r="I2619" i="5"/>
  <c r="J2619" i="5" s="1"/>
  <c r="I2627" i="5"/>
  <c r="J2627" i="5" s="1"/>
  <c r="I2635" i="5"/>
  <c r="J2635" i="5" s="1"/>
  <c r="I2643" i="5"/>
  <c r="J2643" i="5" s="1"/>
  <c r="I2651" i="5"/>
  <c r="J2651" i="5" s="1"/>
  <c r="I2659" i="5"/>
  <c r="J2659" i="5" s="1"/>
  <c r="I2667" i="5"/>
  <c r="J2667" i="5" s="1"/>
  <c r="I2675" i="5"/>
  <c r="J2675" i="5" s="1"/>
  <c r="I2683" i="5"/>
  <c r="J2683" i="5" s="1"/>
  <c r="I2691" i="5"/>
  <c r="J2691" i="5" s="1"/>
  <c r="I2699" i="5"/>
  <c r="J2699" i="5" s="1"/>
  <c r="I2707" i="5"/>
  <c r="J2707" i="5" s="1"/>
  <c r="I2715" i="5"/>
  <c r="J2715" i="5" s="1"/>
  <c r="I2723" i="5"/>
  <c r="J2723" i="5" s="1"/>
  <c r="I2731" i="5"/>
  <c r="J2731" i="5" s="1"/>
  <c r="I2739" i="5"/>
  <c r="J2739" i="5" s="1"/>
  <c r="I2747" i="5"/>
  <c r="J2747" i="5" s="1"/>
  <c r="I2755" i="5"/>
  <c r="J2755" i="5" s="1"/>
  <c r="I2763" i="5"/>
  <c r="J2763" i="5" s="1"/>
  <c r="I2771" i="5"/>
  <c r="J2771" i="5" s="1"/>
  <c r="I2779" i="5"/>
  <c r="J2779" i="5" s="1"/>
  <c r="I2787" i="5"/>
  <c r="J2787" i="5" s="1"/>
  <c r="I2795" i="5"/>
  <c r="J2795" i="5" s="1"/>
  <c r="I2803" i="5"/>
  <c r="J2803" i="5" s="1"/>
  <c r="I2811" i="5"/>
  <c r="J2811" i="5" s="1"/>
  <c r="I2819" i="5"/>
  <c r="J2819" i="5" s="1"/>
  <c r="I2827" i="5"/>
  <c r="J2827" i="5" s="1"/>
  <c r="I2835" i="5"/>
  <c r="J2835" i="5" s="1"/>
  <c r="I2843" i="5"/>
  <c r="J2843" i="5" s="1"/>
  <c r="I2851" i="5"/>
  <c r="J2851" i="5" s="1"/>
  <c r="I2859" i="5"/>
  <c r="J2859" i="5" s="1"/>
  <c r="I2867" i="5"/>
  <c r="J2867" i="5" s="1"/>
  <c r="I2875" i="5"/>
  <c r="J2875" i="5" s="1"/>
  <c r="I2883" i="5"/>
  <c r="J2883" i="5" s="1"/>
  <c r="I2891" i="5"/>
  <c r="J2891" i="5" s="1"/>
  <c r="I2899" i="5"/>
  <c r="J2899" i="5" s="1"/>
  <c r="I2907" i="5"/>
  <c r="J2907" i="5" s="1"/>
  <c r="I2915" i="5"/>
  <c r="J2915" i="5" s="1"/>
  <c r="I2923" i="5"/>
  <c r="J2923" i="5" s="1"/>
  <c r="I2931" i="5"/>
  <c r="J2931" i="5" s="1"/>
  <c r="I2939" i="5"/>
  <c r="J2939" i="5" s="1"/>
  <c r="I2947" i="5"/>
  <c r="J2947" i="5" s="1"/>
  <c r="I2955" i="5"/>
  <c r="J2955" i="5" s="1"/>
  <c r="I2963" i="5"/>
  <c r="J2963" i="5" s="1"/>
  <c r="I2971" i="5"/>
  <c r="J2971" i="5" s="1"/>
  <c r="I2979" i="5"/>
  <c r="J2979" i="5" s="1"/>
  <c r="I2987" i="5"/>
  <c r="J2987" i="5" s="1"/>
  <c r="I2995" i="5"/>
  <c r="J2995" i="5" s="1"/>
  <c r="I3003" i="5"/>
  <c r="J3003" i="5" s="1"/>
  <c r="I3011" i="5"/>
  <c r="J3011" i="5" s="1"/>
  <c r="I3019" i="5"/>
  <c r="J3019" i="5" s="1"/>
  <c r="I3027" i="5"/>
  <c r="J3027" i="5" s="1"/>
  <c r="I3035" i="5"/>
  <c r="J3035" i="5" s="1"/>
  <c r="I3043" i="5"/>
  <c r="J3043" i="5" s="1"/>
  <c r="I3051" i="5"/>
  <c r="J3051" i="5" s="1"/>
  <c r="I3059" i="5"/>
  <c r="J3059" i="5" s="1"/>
  <c r="I3067" i="5"/>
  <c r="J3067" i="5" s="1"/>
  <c r="I3075" i="5"/>
  <c r="J3075" i="5" s="1"/>
  <c r="I3083" i="5"/>
  <c r="J3083" i="5" s="1"/>
  <c r="I3091" i="5"/>
  <c r="J3091" i="5" s="1"/>
  <c r="I3099" i="5"/>
  <c r="J3099" i="5" s="1"/>
  <c r="I3107" i="5"/>
  <c r="J3107" i="5" s="1"/>
  <c r="I3115" i="5"/>
  <c r="J3115" i="5" s="1"/>
  <c r="I3123" i="5"/>
  <c r="J3123" i="5" s="1"/>
  <c r="I3131" i="5"/>
  <c r="J3131" i="5" s="1"/>
  <c r="I3139" i="5"/>
  <c r="J3139" i="5" s="1"/>
  <c r="I3147" i="5"/>
  <c r="J3147" i="5" s="1"/>
  <c r="I3155" i="5"/>
  <c r="J3155" i="5" s="1"/>
  <c r="I3163" i="5"/>
  <c r="J3163" i="5" s="1"/>
  <c r="I3171" i="5"/>
  <c r="J3171" i="5" s="1"/>
  <c r="I3179" i="5"/>
  <c r="J3179" i="5" s="1"/>
  <c r="I3187" i="5"/>
  <c r="J3187" i="5" s="1"/>
  <c r="I3195" i="5"/>
  <c r="J3195" i="5" s="1"/>
  <c r="I3203" i="5"/>
  <c r="J3203" i="5" s="1"/>
  <c r="I3211" i="5"/>
  <c r="J3211" i="5" s="1"/>
  <c r="I3219" i="5"/>
  <c r="J3219" i="5" s="1"/>
  <c r="I3227" i="5"/>
  <c r="J3227" i="5" s="1"/>
  <c r="I3235" i="5"/>
  <c r="J3235" i="5" s="1"/>
  <c r="I3246" i="5"/>
  <c r="J3246" i="5" s="1"/>
  <c r="I3249" i="5"/>
  <c r="J3249" i="5" s="1"/>
  <c r="I3252" i="5"/>
  <c r="J3252" i="5" s="1"/>
  <c r="I3278" i="5"/>
  <c r="J3278" i="5" s="1"/>
  <c r="I3281" i="5"/>
  <c r="J3281" i="5" s="1"/>
  <c r="I3284" i="5"/>
  <c r="J3284" i="5" s="1"/>
  <c r="I3310" i="5"/>
  <c r="J3310" i="5" s="1"/>
  <c r="I3313" i="5"/>
  <c r="J3313" i="5" s="1"/>
  <c r="I3316" i="5"/>
  <c r="J3316" i="5" s="1"/>
  <c r="I3342" i="5"/>
  <c r="J3342" i="5" s="1"/>
  <c r="I3345" i="5"/>
  <c r="J3345" i="5" s="1"/>
  <c r="I3348" i="5"/>
  <c r="J3348" i="5" s="1"/>
  <c r="I3374" i="5"/>
  <c r="J3374" i="5" s="1"/>
  <c r="I3377" i="5"/>
  <c r="J3377" i="5" s="1"/>
  <c r="I3380" i="5"/>
  <c r="J3380" i="5" s="1"/>
  <c r="I3406" i="5"/>
  <c r="J3406" i="5" s="1"/>
  <c r="I3409" i="5"/>
  <c r="J3409" i="5" s="1"/>
  <c r="I3412" i="5"/>
  <c r="J3412" i="5" s="1"/>
  <c r="I3438" i="5"/>
  <c r="J3438" i="5" s="1"/>
  <c r="I3441" i="5"/>
  <c r="J3441" i="5" s="1"/>
  <c r="I3444" i="5"/>
  <c r="J3444" i="5" s="1"/>
  <c r="I3470" i="5"/>
  <c r="J3470" i="5" s="1"/>
  <c r="I3473" i="5"/>
  <c r="J3473" i="5" s="1"/>
  <c r="I3476" i="5"/>
  <c r="J3476" i="5" s="1"/>
  <c r="I3502" i="5"/>
  <c r="J3502" i="5" s="1"/>
  <c r="I3505" i="5"/>
  <c r="J3505" i="5" s="1"/>
  <c r="I3508" i="5"/>
  <c r="J3508" i="5" s="1"/>
  <c r="I3534" i="5"/>
  <c r="J3534" i="5" s="1"/>
  <c r="J3537" i="5"/>
  <c r="J3555" i="5"/>
  <c r="I3559" i="5"/>
  <c r="J3559" i="5" s="1"/>
  <c r="I3566" i="5"/>
  <c r="J3566" i="5" s="1"/>
  <c r="J3569" i="5"/>
  <c r="J3587" i="5"/>
  <c r="I3591" i="5"/>
  <c r="J3591" i="5" s="1"/>
  <c r="I3598" i="5"/>
  <c r="J3598" i="5" s="1"/>
  <c r="J3601" i="5"/>
  <c r="I3639" i="5"/>
  <c r="J3639" i="5" s="1"/>
  <c r="I3642" i="5"/>
  <c r="J3642" i="5" s="1"/>
  <c r="I3650" i="5"/>
  <c r="J3650" i="5" s="1"/>
  <c r="I3654" i="5"/>
  <c r="J3654" i="5" s="1"/>
  <c r="I3662" i="5"/>
  <c r="J3662" i="5" s="1"/>
  <c r="I3670" i="5"/>
  <c r="J3670" i="5" s="1"/>
  <c r="J3677" i="5"/>
  <c r="I3731" i="5"/>
  <c r="J3731" i="5" s="1"/>
  <c r="I3739" i="5"/>
  <c r="J3739" i="5" s="1"/>
  <c r="I3767" i="5"/>
  <c r="J3767" i="5" s="1"/>
  <c r="I3770" i="5"/>
  <c r="J3770" i="5" s="1"/>
  <c r="I3778" i="5"/>
  <c r="J3778" i="5" s="1"/>
  <c r="J3782" i="5"/>
  <c r="I3782" i="5"/>
  <c r="I3790" i="5"/>
  <c r="J3790" i="5" s="1"/>
  <c r="I3798" i="5"/>
  <c r="J3798" i="5" s="1"/>
  <c r="J3805" i="5"/>
  <c r="I3821" i="5"/>
  <c r="J3821" i="5" s="1"/>
  <c r="I3830" i="5"/>
  <c r="J3830" i="5" s="1"/>
  <c r="I3834" i="5"/>
  <c r="J3834" i="5" s="1"/>
  <c r="J3901" i="5"/>
  <c r="I3918" i="5"/>
  <c r="J3918" i="5" s="1"/>
  <c r="I3935" i="5"/>
  <c r="J3935" i="5" s="1"/>
  <c r="I3955" i="5"/>
  <c r="J3955" i="5" s="1"/>
  <c r="I3998" i="5"/>
  <c r="J3998" i="5" s="1"/>
  <c r="I4126" i="5"/>
  <c r="J4126" i="5" s="1"/>
  <c r="J4209" i="5"/>
  <c r="I4209" i="5"/>
  <c r="I4229" i="5"/>
  <c r="J4229" i="5" s="1"/>
  <c r="I4337" i="5"/>
  <c r="J4337" i="5" s="1"/>
  <c r="I4357" i="5"/>
  <c r="J4357" i="5" s="1"/>
  <c r="I3255" i="5"/>
  <c r="J3255" i="5" s="1"/>
  <c r="J3258" i="5"/>
  <c r="I3287" i="5"/>
  <c r="J3287" i="5" s="1"/>
  <c r="J3290" i="5"/>
  <c r="I3319" i="5"/>
  <c r="J3319" i="5" s="1"/>
  <c r="J3322" i="5"/>
  <c r="I3351" i="5"/>
  <c r="J3351" i="5" s="1"/>
  <c r="J3354" i="5"/>
  <c r="I3383" i="5"/>
  <c r="J3383" i="5" s="1"/>
  <c r="J3386" i="5"/>
  <c r="I3415" i="5"/>
  <c r="J3415" i="5" s="1"/>
  <c r="J3418" i="5"/>
  <c r="I3447" i="5"/>
  <c r="J3447" i="5" s="1"/>
  <c r="J3450" i="5"/>
  <c r="I3479" i="5"/>
  <c r="J3479" i="5" s="1"/>
  <c r="J3482" i="5"/>
  <c r="I3511" i="5"/>
  <c r="J3511" i="5" s="1"/>
  <c r="J3514" i="5"/>
  <c r="J3538" i="5"/>
  <c r="J3541" i="5"/>
  <c r="I3545" i="5"/>
  <c r="J3545" i="5" s="1"/>
  <c r="J3570" i="5"/>
  <c r="J3573" i="5"/>
  <c r="I3577" i="5"/>
  <c r="J3577" i="5" s="1"/>
  <c r="J3602" i="5"/>
  <c r="J3605" i="5"/>
  <c r="I3609" i="5"/>
  <c r="J3609" i="5" s="1"/>
  <c r="J3635" i="5"/>
  <c r="J3643" i="5"/>
  <c r="I3647" i="5"/>
  <c r="J3647" i="5" s="1"/>
  <c r="J3655" i="5"/>
  <c r="J3674" i="5"/>
  <c r="I3678" i="5"/>
  <c r="J3678" i="5" s="1"/>
  <c r="J3682" i="5"/>
  <c r="J3685" i="5"/>
  <c r="I3693" i="5"/>
  <c r="J3693" i="5" s="1"/>
  <c r="I3701" i="5"/>
  <c r="J3701" i="5" s="1"/>
  <c r="J3763" i="5"/>
  <c r="J3771" i="5"/>
  <c r="I3775" i="5"/>
  <c r="J3775" i="5" s="1"/>
  <c r="J3783" i="5"/>
  <c r="J3802" i="5"/>
  <c r="I3806" i="5"/>
  <c r="J3806" i="5" s="1"/>
  <c r="J3810" i="5"/>
  <c r="I3822" i="5"/>
  <c r="J3822" i="5" s="1"/>
  <c r="J3835" i="5"/>
  <c r="I3839" i="5"/>
  <c r="J3839" i="5" s="1"/>
  <c r="I3859" i="5"/>
  <c r="J3859" i="5" s="1"/>
  <c r="I3893" i="5"/>
  <c r="J3893" i="5" s="1"/>
  <c r="I3906" i="5"/>
  <c r="J3906" i="5" s="1"/>
  <c r="I3910" i="5"/>
  <c r="J3910" i="5" s="1"/>
  <c r="J3927" i="5"/>
  <c r="I3931" i="5"/>
  <c r="J3931" i="5" s="1"/>
  <c r="I3983" i="5"/>
  <c r="J3983" i="5" s="1"/>
  <c r="I4045" i="5"/>
  <c r="J4045" i="5" s="1"/>
  <c r="I4108" i="5"/>
  <c r="J4108" i="5" s="1"/>
  <c r="I4173" i="5"/>
  <c r="J4173" i="5" s="1"/>
  <c r="I4204" i="5"/>
  <c r="J4204" i="5" s="1"/>
  <c r="I4445" i="5"/>
  <c r="J4445" i="5" s="1"/>
  <c r="I4502" i="5"/>
  <c r="J4502" i="5" s="1"/>
  <c r="I4667" i="5"/>
  <c r="J4667" i="5" s="1"/>
  <c r="I4815" i="5"/>
  <c r="J4815" i="5" s="1"/>
  <c r="I4830" i="5"/>
  <c r="J4830" i="5" s="1"/>
  <c r="I4846" i="5"/>
  <c r="J4846" i="5" s="1"/>
  <c r="I4862" i="5"/>
  <c r="J4862" i="5" s="1"/>
  <c r="I4878" i="5"/>
  <c r="J4878" i="5" s="1"/>
  <c r="I4894" i="5"/>
  <c r="J4894" i="5" s="1"/>
  <c r="I4910" i="5"/>
  <c r="J4910" i="5" s="1"/>
  <c r="I4960" i="5"/>
  <c r="J4960" i="5" s="1"/>
  <c r="I5151" i="5"/>
  <c r="J5151" i="5" s="1"/>
  <c r="I5167" i="5"/>
  <c r="J5167" i="5" s="1"/>
  <c r="I5183" i="5"/>
  <c r="J5183" i="5" s="1"/>
  <c r="I5199" i="5"/>
  <c r="J5199" i="5" s="1"/>
  <c r="I5215" i="5"/>
  <c r="J5215" i="5" s="1"/>
  <c r="I5231" i="5"/>
  <c r="J5231" i="5" s="1"/>
  <c r="I5247" i="5"/>
  <c r="J5247" i="5" s="1"/>
  <c r="I5287" i="5"/>
  <c r="J5287" i="5" s="1"/>
  <c r="I3838" i="5"/>
  <c r="J3838" i="5" s="1"/>
  <c r="I3870" i="5"/>
  <c r="J3870" i="5" s="1"/>
  <c r="I3902" i="5"/>
  <c r="J3902" i="5" s="1"/>
  <c r="I3934" i="5"/>
  <c r="J3934" i="5" s="1"/>
  <c r="I3966" i="5"/>
  <c r="J3966" i="5" s="1"/>
  <c r="J4033" i="5"/>
  <c r="I4037" i="5"/>
  <c r="J4037" i="5" s="1"/>
  <c r="I4069" i="5"/>
  <c r="J4069" i="5" s="1"/>
  <c r="I4109" i="5"/>
  <c r="J4109" i="5" s="1"/>
  <c r="J4161" i="5"/>
  <c r="I4165" i="5"/>
  <c r="J4165" i="5" s="1"/>
  <c r="I4180" i="5"/>
  <c r="J4180" i="5" s="1"/>
  <c r="I4185" i="5"/>
  <c r="J4185" i="5" s="1"/>
  <c r="I4205" i="5"/>
  <c r="J4205" i="5" s="1"/>
  <c r="I4249" i="5"/>
  <c r="J4249" i="5" s="1"/>
  <c r="I4269" i="5"/>
  <c r="J4269" i="5" s="1"/>
  <c r="I4313" i="5"/>
  <c r="J4313" i="5" s="1"/>
  <c r="I4333" i="5"/>
  <c r="J4333" i="5" s="1"/>
  <c r="I4377" i="5"/>
  <c r="J4377" i="5" s="1"/>
  <c r="I4397" i="5"/>
  <c r="J4397" i="5" s="1"/>
  <c r="I4441" i="5"/>
  <c r="J4441" i="5" s="1"/>
  <c r="I4508" i="5"/>
  <c r="J4508" i="5" s="1"/>
  <c r="I4245" i="5"/>
  <c r="J4245" i="5" s="1"/>
  <c r="I4289" i="5"/>
  <c r="J4289" i="5" s="1"/>
  <c r="I4309" i="5"/>
  <c r="J4309" i="5" s="1"/>
  <c r="I4353" i="5"/>
  <c r="J4353" i="5" s="1"/>
  <c r="I4373" i="5"/>
  <c r="J4373" i="5" s="1"/>
  <c r="I4417" i="5"/>
  <c r="J4417" i="5" s="1"/>
  <c r="I4437" i="5"/>
  <c r="J4437" i="5" s="1"/>
  <c r="I4462" i="5"/>
  <c r="J4462" i="5" s="1"/>
  <c r="I4640" i="5"/>
  <c r="J4640" i="5" s="1"/>
  <c r="I3974" i="5"/>
  <c r="J3974" i="5" s="1"/>
  <c r="I3994" i="5"/>
  <c r="J3994" i="5" s="1"/>
  <c r="I4012" i="5"/>
  <c r="J4012" i="5" s="1"/>
  <c r="I4017" i="5"/>
  <c r="J4017" i="5" s="1"/>
  <c r="I4052" i="5"/>
  <c r="J4052" i="5" s="1"/>
  <c r="I4065" i="5"/>
  <c r="J4065" i="5" s="1"/>
  <c r="I4105" i="5"/>
  <c r="J4105" i="5" s="1"/>
  <c r="I4140" i="5"/>
  <c r="J4140" i="5" s="1"/>
  <c r="I4145" i="5"/>
  <c r="J4145" i="5" s="1"/>
  <c r="I4196" i="5"/>
  <c r="J4196" i="5" s="1"/>
  <c r="I4201" i="5"/>
  <c r="J4201" i="5" s="1"/>
  <c r="I4221" i="5"/>
  <c r="J4221" i="5" s="1"/>
  <c r="I4265" i="5"/>
  <c r="J4265" i="5" s="1"/>
  <c r="J4285" i="5"/>
  <c r="I4285" i="5"/>
  <c r="I4329" i="5"/>
  <c r="J4329" i="5" s="1"/>
  <c r="I4349" i="5"/>
  <c r="J4349" i="5" s="1"/>
  <c r="I4393" i="5"/>
  <c r="J4393" i="5" s="1"/>
  <c r="I4413" i="5"/>
  <c r="J4413" i="5" s="1"/>
  <c r="I4489" i="5"/>
  <c r="J4489" i="5" s="1"/>
  <c r="I4755" i="5"/>
  <c r="J4755" i="5" s="1"/>
  <c r="J3651" i="5"/>
  <c r="J3658" i="5"/>
  <c r="J3683" i="5"/>
  <c r="J3690" i="5"/>
  <c r="J3715" i="5"/>
  <c r="J3722" i="5"/>
  <c r="J3747" i="5"/>
  <c r="J3754" i="5"/>
  <c r="J3779" i="5"/>
  <c r="J3786" i="5"/>
  <c r="J3811" i="5"/>
  <c r="J3818" i="5"/>
  <c r="J3843" i="5"/>
  <c r="J3850" i="5"/>
  <c r="J3875" i="5"/>
  <c r="J3882" i="5"/>
  <c r="J3907" i="5"/>
  <c r="J3914" i="5"/>
  <c r="J3939" i="5"/>
  <c r="J3946" i="5"/>
  <c r="J3971" i="5"/>
  <c r="J3978" i="5"/>
  <c r="I3982" i="5"/>
  <c r="J3982" i="5" s="1"/>
  <c r="J3986" i="5"/>
  <c r="I3990" i="5"/>
  <c r="J3990" i="5" s="1"/>
  <c r="J4018" i="5"/>
  <c r="I4044" i="5"/>
  <c r="J4044" i="5" s="1"/>
  <c r="I4092" i="5"/>
  <c r="J4092" i="5" s="1"/>
  <c r="J4146" i="5"/>
  <c r="I4172" i="5"/>
  <c r="J4172" i="5" s="1"/>
  <c r="I4177" i="5"/>
  <c r="J4177" i="5" s="1"/>
  <c r="I4197" i="5"/>
  <c r="J4197" i="5" s="1"/>
  <c r="I4241" i="5"/>
  <c r="J4241" i="5" s="1"/>
  <c r="I4261" i="5"/>
  <c r="J4261" i="5" s="1"/>
  <c r="I4305" i="5"/>
  <c r="J4305" i="5" s="1"/>
  <c r="I4325" i="5"/>
  <c r="J4325" i="5" s="1"/>
  <c r="I4369" i="5"/>
  <c r="J4369" i="5" s="1"/>
  <c r="I4389" i="5"/>
  <c r="J4389" i="5" s="1"/>
  <c r="I4433" i="5"/>
  <c r="J4433" i="5" s="1"/>
  <c r="I4526" i="5"/>
  <c r="J4526" i="5" s="1"/>
  <c r="I4212" i="5"/>
  <c r="J4212" i="5" s="1"/>
  <c r="I4217" i="5"/>
  <c r="J4217" i="5" s="1"/>
  <c r="I4237" i="5"/>
  <c r="J4237" i="5" s="1"/>
  <c r="I4281" i="5"/>
  <c r="J4281" i="5" s="1"/>
  <c r="I4301" i="5"/>
  <c r="J4301" i="5" s="1"/>
  <c r="I4345" i="5"/>
  <c r="J4345" i="5" s="1"/>
  <c r="I4365" i="5"/>
  <c r="J4365" i="5" s="1"/>
  <c r="I4409" i="5"/>
  <c r="J4409" i="5" s="1"/>
  <c r="I4429" i="5"/>
  <c r="J4429" i="5" s="1"/>
  <c r="J3627" i="5"/>
  <c r="J3634" i="5"/>
  <c r="J3659" i="5"/>
  <c r="J3666" i="5"/>
  <c r="J3691" i="5"/>
  <c r="J3698" i="5"/>
  <c r="J3723" i="5"/>
  <c r="J3730" i="5"/>
  <c r="J3755" i="5"/>
  <c r="J3762" i="5"/>
  <c r="J3787" i="5"/>
  <c r="J3794" i="5"/>
  <c r="J3819" i="5"/>
  <c r="J3826" i="5"/>
  <c r="J3851" i="5"/>
  <c r="J3858" i="5"/>
  <c r="J3883" i="5"/>
  <c r="J3890" i="5"/>
  <c r="J3915" i="5"/>
  <c r="J3922" i="5"/>
  <c r="J3947" i="5"/>
  <c r="J3954" i="5"/>
  <c r="J3979" i="5"/>
  <c r="J3987" i="5"/>
  <c r="I3996" i="5"/>
  <c r="J3996" i="5" s="1"/>
  <c r="J4006" i="5"/>
  <c r="I4085" i="5"/>
  <c r="J4085" i="5" s="1"/>
  <c r="J4094" i="5"/>
  <c r="I4102" i="5"/>
  <c r="J4102" i="5" s="1"/>
  <c r="J4134" i="5"/>
  <c r="J4188" i="5"/>
  <c r="I4188" i="5"/>
  <c r="I4193" i="5"/>
  <c r="J4193" i="5" s="1"/>
  <c r="I4213" i="5"/>
  <c r="J4213" i="5" s="1"/>
  <c r="I4257" i="5"/>
  <c r="J4257" i="5" s="1"/>
  <c r="I4277" i="5"/>
  <c r="J4277" i="5" s="1"/>
  <c r="I4321" i="5"/>
  <c r="J4321" i="5" s="1"/>
  <c r="I4341" i="5"/>
  <c r="J4341" i="5" s="1"/>
  <c r="I4385" i="5"/>
  <c r="J4385" i="5" s="1"/>
  <c r="I4405" i="5"/>
  <c r="J4405" i="5" s="1"/>
  <c r="I4449" i="5"/>
  <c r="J4449" i="5" s="1"/>
  <c r="J4470" i="5"/>
  <c r="I4484" i="5"/>
  <c r="J4484" i="5" s="1"/>
  <c r="I4548" i="5"/>
  <c r="J4548" i="5" s="1"/>
  <c r="I4694" i="5"/>
  <c r="J4694" i="5" s="1"/>
  <c r="I4053" i="5"/>
  <c r="J4053" i="5" s="1"/>
  <c r="I4060" i="5"/>
  <c r="J4060" i="5" s="1"/>
  <c r="I4117" i="5"/>
  <c r="J4117" i="5" s="1"/>
  <c r="I4124" i="5"/>
  <c r="J4124" i="5" s="1"/>
  <c r="I4500" i="5"/>
  <c r="J4500" i="5" s="1"/>
  <c r="I4617" i="5"/>
  <c r="J4617" i="5" s="1"/>
  <c r="I4723" i="5"/>
  <c r="J4723" i="5" s="1"/>
  <c r="I4783" i="5"/>
  <c r="J4783" i="5" s="1"/>
  <c r="I4955" i="5"/>
  <c r="J4955" i="5" s="1"/>
  <c r="J3997" i="5"/>
  <c r="I4004" i="5"/>
  <c r="J4004" i="5" s="1"/>
  <c r="J4042" i="5"/>
  <c r="I4049" i="5"/>
  <c r="J4049" i="5" s="1"/>
  <c r="J4057" i="5"/>
  <c r="I4061" i="5"/>
  <c r="J4061" i="5" s="1"/>
  <c r="I4068" i="5"/>
  <c r="J4068" i="5" s="1"/>
  <c r="J4106" i="5"/>
  <c r="I4113" i="5"/>
  <c r="J4113" i="5" s="1"/>
  <c r="J4121" i="5"/>
  <c r="I4125" i="5"/>
  <c r="J4125" i="5" s="1"/>
  <c r="I4132" i="5"/>
  <c r="J4132" i="5" s="1"/>
  <c r="J4170" i="5"/>
  <c r="J4178" i="5"/>
  <c r="J4186" i="5"/>
  <c r="J4194" i="5"/>
  <c r="J4202" i="5"/>
  <c r="J4210" i="5"/>
  <c r="J4218" i="5"/>
  <c r="J4226" i="5"/>
  <c r="J4234" i="5"/>
  <c r="J4242" i="5"/>
  <c r="J4250" i="5"/>
  <c r="J4258" i="5"/>
  <c r="J4266" i="5"/>
  <c r="J4274" i="5"/>
  <c r="J4282" i="5"/>
  <c r="J4290" i="5"/>
  <c r="J4298" i="5"/>
  <c r="J4306" i="5"/>
  <c r="J4314" i="5"/>
  <c r="J4322" i="5"/>
  <c r="J4330" i="5"/>
  <c r="J4338" i="5"/>
  <c r="J4346" i="5"/>
  <c r="J4354" i="5"/>
  <c r="J4362" i="5"/>
  <c r="J4370" i="5"/>
  <c r="J4378" i="5"/>
  <c r="J4386" i="5"/>
  <c r="J4394" i="5"/>
  <c r="J4402" i="5"/>
  <c r="J4410" i="5"/>
  <c r="J4418" i="5"/>
  <c r="J4426" i="5"/>
  <c r="J4434" i="5"/>
  <c r="J4442" i="5"/>
  <c r="I4492" i="5"/>
  <c r="J4492" i="5" s="1"/>
  <c r="J4497" i="5"/>
  <c r="I4505" i="5"/>
  <c r="J4505" i="5" s="1"/>
  <c r="I4540" i="5"/>
  <c r="J4540" i="5" s="1"/>
  <c r="I4545" i="5"/>
  <c r="J4545" i="5" s="1"/>
  <c r="I4572" i="5"/>
  <c r="J4572" i="5" s="1"/>
  <c r="I4577" i="5"/>
  <c r="J4577" i="5" s="1"/>
  <c r="I4599" i="5"/>
  <c r="J4599" i="5" s="1"/>
  <c r="J4631" i="5"/>
  <c r="I4649" i="5"/>
  <c r="J4649" i="5" s="1"/>
  <c r="J4664" i="5"/>
  <c r="I4691" i="5"/>
  <c r="J4691" i="5" s="1"/>
  <c r="I4751" i="5"/>
  <c r="J4751" i="5" s="1"/>
  <c r="I4784" i="5"/>
  <c r="J4784" i="5" s="1"/>
  <c r="I4928" i="5"/>
  <c r="J4928" i="5" s="1"/>
  <c r="I4719" i="5"/>
  <c r="J4719" i="5" s="1"/>
  <c r="I4752" i="5"/>
  <c r="J4752" i="5" s="1"/>
  <c r="I4923" i="5"/>
  <c r="J4923" i="5" s="1"/>
  <c r="I4983" i="5"/>
  <c r="J4983" i="5" s="1"/>
  <c r="I5089" i="5"/>
  <c r="J5089" i="5" s="1"/>
  <c r="J4009" i="5"/>
  <c r="I4013" i="5"/>
  <c r="J4013" i="5" s="1"/>
  <c r="I4020" i="5"/>
  <c r="J4020" i="5" s="1"/>
  <c r="J4058" i="5"/>
  <c r="J4073" i="5"/>
  <c r="I4077" i="5"/>
  <c r="J4077" i="5" s="1"/>
  <c r="I4084" i="5"/>
  <c r="J4084" i="5" s="1"/>
  <c r="J4122" i="5"/>
  <c r="J4137" i="5"/>
  <c r="I4141" i="5"/>
  <c r="J4141" i="5" s="1"/>
  <c r="I4148" i="5"/>
  <c r="J4148" i="5" s="1"/>
  <c r="I4476" i="5"/>
  <c r="J4476" i="5" s="1"/>
  <c r="J4481" i="5"/>
  <c r="I4532" i="5"/>
  <c r="J4532" i="5" s="1"/>
  <c r="I4537" i="5"/>
  <c r="J4537" i="5" s="1"/>
  <c r="I4564" i="5"/>
  <c r="J4564" i="5" s="1"/>
  <c r="I4569" i="5"/>
  <c r="J4569" i="5" s="1"/>
  <c r="I4614" i="5"/>
  <c r="J4614" i="5" s="1"/>
  <c r="I4687" i="5"/>
  <c r="J4687" i="5" s="1"/>
  <c r="I4720" i="5"/>
  <c r="J4720" i="5" s="1"/>
  <c r="I4780" i="5"/>
  <c r="J4780" i="5" s="1"/>
  <c r="I4822" i="5"/>
  <c r="J4822" i="5" s="1"/>
  <c r="I4838" i="5"/>
  <c r="J4838" i="5" s="1"/>
  <c r="I4854" i="5"/>
  <c r="J4854" i="5" s="1"/>
  <c r="I4870" i="5"/>
  <c r="J4870" i="5" s="1"/>
  <c r="I4886" i="5"/>
  <c r="J4886" i="5" s="1"/>
  <c r="I4902" i="5"/>
  <c r="J4902" i="5" s="1"/>
  <c r="I5057" i="5"/>
  <c r="J5057" i="5" s="1"/>
  <c r="I4468" i="5"/>
  <c r="J4468" i="5" s="1"/>
  <c r="I4646" i="5"/>
  <c r="J4646" i="5" s="1"/>
  <c r="I4688" i="5"/>
  <c r="J4688" i="5" s="1"/>
  <c r="I4748" i="5"/>
  <c r="J4748" i="5" s="1"/>
  <c r="J4010" i="5"/>
  <c r="J4025" i="5"/>
  <c r="I4029" i="5"/>
  <c r="J4029" i="5" s="1"/>
  <c r="I4036" i="5"/>
  <c r="J4036" i="5" s="1"/>
  <c r="J4074" i="5"/>
  <c r="J4089" i="5"/>
  <c r="I4093" i="5"/>
  <c r="J4093" i="5" s="1"/>
  <c r="I4100" i="5"/>
  <c r="J4100" i="5" s="1"/>
  <c r="J4138" i="5"/>
  <c r="J4153" i="5"/>
  <c r="I4157" i="5"/>
  <c r="J4157" i="5" s="1"/>
  <c r="I4164" i="5"/>
  <c r="J4164" i="5" s="1"/>
  <c r="I4460" i="5"/>
  <c r="J4460" i="5" s="1"/>
  <c r="J4465" i="5"/>
  <c r="I4473" i="5"/>
  <c r="J4473" i="5" s="1"/>
  <c r="I4524" i="5"/>
  <c r="J4524" i="5" s="1"/>
  <c r="I4529" i="5"/>
  <c r="J4529" i="5" s="1"/>
  <c r="I4556" i="5"/>
  <c r="J4556" i="5" s="1"/>
  <c r="I4561" i="5"/>
  <c r="J4561" i="5" s="1"/>
  <c r="I4588" i="5"/>
  <c r="J4588" i="5" s="1"/>
  <c r="J4602" i="5"/>
  <c r="I4611" i="5"/>
  <c r="J4611" i="5" s="1"/>
  <c r="I4620" i="5"/>
  <c r="J4620" i="5" s="1"/>
  <c r="J4643" i="5"/>
  <c r="I4716" i="5"/>
  <c r="J4716" i="5" s="1"/>
  <c r="J4790" i="5"/>
  <c r="I4228" i="5"/>
  <c r="J4228" i="5" s="1"/>
  <c r="I4236" i="5"/>
  <c r="J4236" i="5" s="1"/>
  <c r="I4244" i="5"/>
  <c r="J4244" i="5" s="1"/>
  <c r="I4252" i="5"/>
  <c r="J4252" i="5" s="1"/>
  <c r="I4260" i="5"/>
  <c r="J4260" i="5" s="1"/>
  <c r="I4268" i="5"/>
  <c r="J4268" i="5" s="1"/>
  <c r="I4276" i="5"/>
  <c r="J4276" i="5" s="1"/>
  <c r="I4284" i="5"/>
  <c r="J4284" i="5" s="1"/>
  <c r="I4292" i="5"/>
  <c r="J4292" i="5" s="1"/>
  <c r="I4300" i="5"/>
  <c r="J4300" i="5" s="1"/>
  <c r="I4308" i="5"/>
  <c r="J4308" i="5" s="1"/>
  <c r="I4316" i="5"/>
  <c r="J4316" i="5" s="1"/>
  <c r="I4324" i="5"/>
  <c r="J4324" i="5" s="1"/>
  <c r="I4332" i="5"/>
  <c r="J4332" i="5" s="1"/>
  <c r="I4340" i="5"/>
  <c r="J4340" i="5" s="1"/>
  <c r="I4348" i="5"/>
  <c r="J4348" i="5" s="1"/>
  <c r="I4356" i="5"/>
  <c r="J4356" i="5" s="1"/>
  <c r="I4364" i="5"/>
  <c r="J4364" i="5" s="1"/>
  <c r="I4372" i="5"/>
  <c r="J4372" i="5" s="1"/>
  <c r="I4380" i="5"/>
  <c r="J4380" i="5" s="1"/>
  <c r="I4388" i="5"/>
  <c r="J4388" i="5" s="1"/>
  <c r="I4396" i="5"/>
  <c r="J4396" i="5" s="1"/>
  <c r="I4404" i="5"/>
  <c r="J4404" i="5" s="1"/>
  <c r="I4412" i="5"/>
  <c r="J4412" i="5" s="1"/>
  <c r="I4420" i="5"/>
  <c r="J4420" i="5" s="1"/>
  <c r="I4428" i="5"/>
  <c r="J4428" i="5" s="1"/>
  <c r="I4436" i="5"/>
  <c r="J4436" i="5" s="1"/>
  <c r="I4444" i="5"/>
  <c r="J4444" i="5" s="1"/>
  <c r="J4452" i="5"/>
  <c r="I4452" i="5"/>
  <c r="J4457" i="5"/>
  <c r="I4516" i="5"/>
  <c r="J4516" i="5" s="1"/>
  <c r="J4521" i="5"/>
  <c r="J4553" i="5"/>
  <c r="J4585" i="5"/>
  <c r="J4608" i="5"/>
  <c r="I4652" i="5"/>
  <c r="J4652" i="5" s="1"/>
  <c r="J4670" i="5"/>
  <c r="I4684" i="5"/>
  <c r="J4684" i="5" s="1"/>
  <c r="I4787" i="5"/>
  <c r="J4787" i="5" s="1"/>
  <c r="I5001" i="5"/>
  <c r="J5001" i="5" s="1"/>
  <c r="I5006" i="5"/>
  <c r="J5006" i="5" s="1"/>
  <c r="I4924" i="5"/>
  <c r="J4924" i="5" s="1"/>
  <c r="I4956" i="5"/>
  <c r="J4956" i="5" s="1"/>
  <c r="I5025" i="5"/>
  <c r="J5025" i="5" s="1"/>
  <c r="I5117" i="5"/>
  <c r="J5117" i="5" s="1"/>
  <c r="I5279" i="5"/>
  <c r="J5279" i="5" s="1"/>
  <c r="I6069" i="5"/>
  <c r="J6069" i="5" s="1"/>
  <c r="I6221" i="5"/>
  <c r="J6221" i="5" s="1"/>
  <c r="I6248" i="5"/>
  <c r="J6248" i="5" s="1"/>
  <c r="I7537" i="5"/>
  <c r="J7537" i="5" s="1"/>
  <c r="I7737" i="5"/>
  <c r="J7737" i="5" s="1"/>
  <c r="I4695" i="5"/>
  <c r="J4695" i="5" s="1"/>
  <c r="I4727" i="5"/>
  <c r="J4727" i="5" s="1"/>
  <c r="I4759" i="5"/>
  <c r="J4759" i="5" s="1"/>
  <c r="I4791" i="5"/>
  <c r="J4791" i="5" s="1"/>
  <c r="I4812" i="5"/>
  <c r="J4812" i="5" s="1"/>
  <c r="I4816" i="5"/>
  <c r="J4816" i="5" s="1"/>
  <c r="I4819" i="5"/>
  <c r="J4819" i="5" s="1"/>
  <c r="I4915" i="5"/>
  <c r="J4915" i="5" s="1"/>
  <c r="I4947" i="5"/>
  <c r="J4947" i="5" s="1"/>
  <c r="I4966" i="5"/>
  <c r="J4966" i="5" s="1"/>
  <c r="I4997" i="5"/>
  <c r="J4997" i="5" s="1"/>
  <c r="I5053" i="5"/>
  <c r="J5053" i="5" s="1"/>
  <c r="I5109" i="5"/>
  <c r="J5109" i="5" s="1"/>
  <c r="I5271" i="5"/>
  <c r="J5271" i="5" s="1"/>
  <c r="I4591" i="5"/>
  <c r="J4591" i="5" s="1"/>
  <c r="J4594" i="5"/>
  <c r="I4623" i="5"/>
  <c r="J4623" i="5" s="1"/>
  <c r="J4626" i="5"/>
  <c r="I4655" i="5"/>
  <c r="J4655" i="5" s="1"/>
  <c r="J4668" i="5"/>
  <c r="I4671" i="5"/>
  <c r="J4671" i="5" s="1"/>
  <c r="J4692" i="5"/>
  <c r="J4699" i="5"/>
  <c r="J4702" i="5"/>
  <c r="J4724" i="5"/>
  <c r="J4731" i="5"/>
  <c r="J4734" i="5"/>
  <c r="J4756" i="5"/>
  <c r="J4763" i="5"/>
  <c r="J4766" i="5"/>
  <c r="J4788" i="5"/>
  <c r="J4795" i="5"/>
  <c r="J4798" i="5"/>
  <c r="J4820" i="5"/>
  <c r="I4827" i="5"/>
  <c r="J4827" i="5" s="1"/>
  <c r="I4835" i="5"/>
  <c r="J4835" i="5" s="1"/>
  <c r="I4843" i="5"/>
  <c r="J4843" i="5" s="1"/>
  <c r="I4851" i="5"/>
  <c r="J4851" i="5" s="1"/>
  <c r="I4859" i="5"/>
  <c r="J4859" i="5" s="1"/>
  <c r="I4867" i="5"/>
  <c r="J4867" i="5" s="1"/>
  <c r="I4875" i="5"/>
  <c r="J4875" i="5" s="1"/>
  <c r="I4883" i="5"/>
  <c r="J4883" i="5" s="1"/>
  <c r="I4891" i="5"/>
  <c r="J4891" i="5" s="1"/>
  <c r="I4899" i="5"/>
  <c r="J4899" i="5" s="1"/>
  <c r="I4907" i="5"/>
  <c r="J4907" i="5" s="1"/>
  <c r="I4916" i="5"/>
  <c r="J4916" i="5" s="1"/>
  <c r="I4920" i="5"/>
  <c r="J4920" i="5" s="1"/>
  <c r="I4948" i="5"/>
  <c r="J4948" i="5" s="1"/>
  <c r="I4952" i="5"/>
  <c r="J4952" i="5" s="1"/>
  <c r="I4967" i="5"/>
  <c r="J4967" i="5" s="1"/>
  <c r="J4980" i="5"/>
  <c r="I5045" i="5"/>
  <c r="J5045" i="5" s="1"/>
  <c r="I5077" i="5"/>
  <c r="J5077" i="5" s="1"/>
  <c r="I5132" i="5"/>
  <c r="J5132" i="5" s="1"/>
  <c r="I5263" i="5"/>
  <c r="J5263" i="5" s="1"/>
  <c r="I4703" i="5"/>
  <c r="J4703" i="5" s="1"/>
  <c r="I4735" i="5"/>
  <c r="J4735" i="5" s="1"/>
  <c r="I4767" i="5"/>
  <c r="J4767" i="5" s="1"/>
  <c r="I4799" i="5"/>
  <c r="J4799" i="5" s="1"/>
  <c r="I4828" i="5"/>
  <c r="J4828" i="5" s="1"/>
  <c r="I4836" i="5"/>
  <c r="J4836" i="5" s="1"/>
  <c r="I4844" i="5"/>
  <c r="J4844" i="5" s="1"/>
  <c r="I4852" i="5"/>
  <c r="J4852" i="5" s="1"/>
  <c r="I4860" i="5"/>
  <c r="J4860" i="5" s="1"/>
  <c r="I4868" i="5"/>
  <c r="J4868" i="5" s="1"/>
  <c r="I4876" i="5"/>
  <c r="J4876" i="5" s="1"/>
  <c r="I4884" i="5"/>
  <c r="J4884" i="5" s="1"/>
  <c r="I4892" i="5"/>
  <c r="J4892" i="5" s="1"/>
  <c r="I4900" i="5"/>
  <c r="J4900" i="5" s="1"/>
  <c r="I4908" i="5"/>
  <c r="J4908" i="5" s="1"/>
  <c r="I4939" i="5"/>
  <c r="J4939" i="5" s="1"/>
  <c r="J5013" i="5"/>
  <c r="I5013" i="5"/>
  <c r="I5068" i="5"/>
  <c r="J5068" i="5" s="1"/>
  <c r="I5143" i="5"/>
  <c r="J5143" i="5" s="1"/>
  <c r="I5159" i="5"/>
  <c r="J5159" i="5" s="1"/>
  <c r="I5175" i="5"/>
  <c r="J5175" i="5" s="1"/>
  <c r="I5191" i="5"/>
  <c r="J5191" i="5" s="1"/>
  <c r="I5207" i="5"/>
  <c r="J5207" i="5" s="1"/>
  <c r="I5223" i="5"/>
  <c r="J5223" i="5" s="1"/>
  <c r="I5239" i="5"/>
  <c r="J5239" i="5" s="1"/>
  <c r="I5255" i="5"/>
  <c r="J5255" i="5" s="1"/>
  <c r="I4453" i="5"/>
  <c r="J4453" i="5" s="1"/>
  <c r="I4461" i="5"/>
  <c r="J4461" i="5" s="1"/>
  <c r="I4469" i="5"/>
  <c r="J4469" i="5" s="1"/>
  <c r="I4477" i="5"/>
  <c r="J4477" i="5" s="1"/>
  <c r="I4485" i="5"/>
  <c r="J4485" i="5" s="1"/>
  <c r="I4493" i="5"/>
  <c r="J4493" i="5" s="1"/>
  <c r="I4501" i="5"/>
  <c r="J4501" i="5" s="1"/>
  <c r="I4509" i="5"/>
  <c r="J4509" i="5" s="1"/>
  <c r="I4517" i="5"/>
  <c r="J4517" i="5" s="1"/>
  <c r="I4525" i="5"/>
  <c r="J4525" i="5" s="1"/>
  <c r="I4533" i="5"/>
  <c r="J4533" i="5" s="1"/>
  <c r="I4541" i="5"/>
  <c r="J4541" i="5" s="1"/>
  <c r="I4549" i="5"/>
  <c r="J4549" i="5" s="1"/>
  <c r="I4557" i="5"/>
  <c r="J4557" i="5" s="1"/>
  <c r="I4565" i="5"/>
  <c r="J4565" i="5" s="1"/>
  <c r="I4573" i="5"/>
  <c r="J4573" i="5" s="1"/>
  <c r="I4581" i="5"/>
  <c r="J4581" i="5" s="1"/>
  <c r="I4589" i="5"/>
  <c r="J4589" i="5" s="1"/>
  <c r="I4592" i="5"/>
  <c r="J4592" i="5" s="1"/>
  <c r="I4595" i="5"/>
  <c r="J4595" i="5" s="1"/>
  <c r="I4615" i="5"/>
  <c r="J4615" i="5" s="1"/>
  <c r="J4618" i="5"/>
  <c r="I4624" i="5"/>
  <c r="J4624" i="5" s="1"/>
  <c r="I4627" i="5"/>
  <c r="J4627" i="5" s="1"/>
  <c r="I4647" i="5"/>
  <c r="J4647" i="5" s="1"/>
  <c r="J4650" i="5"/>
  <c r="I4656" i="5"/>
  <c r="J4656" i="5" s="1"/>
  <c r="I4659" i="5"/>
  <c r="J4659" i="5" s="1"/>
  <c r="I4662" i="5"/>
  <c r="J4662" i="5" s="1"/>
  <c r="I4672" i="5"/>
  <c r="J4672" i="5" s="1"/>
  <c r="I4675" i="5"/>
  <c r="J4675" i="5" s="1"/>
  <c r="J4678" i="5"/>
  <c r="J4710" i="5"/>
  <c r="J4742" i="5"/>
  <c r="J4774" i="5"/>
  <c r="J4806" i="5"/>
  <c r="I4940" i="5"/>
  <c r="J4940" i="5" s="1"/>
  <c r="I4944" i="5"/>
  <c r="J4944" i="5" s="1"/>
  <c r="I4990" i="5"/>
  <c r="J4990" i="5" s="1"/>
  <c r="I5111" i="5"/>
  <c r="J5111" i="5" s="1"/>
  <c r="I5129" i="5"/>
  <c r="J5129" i="5" s="1"/>
  <c r="J4607" i="5"/>
  <c r="J4639" i="5"/>
  <c r="I4679" i="5"/>
  <c r="J4679" i="5" s="1"/>
  <c r="I4700" i="5"/>
  <c r="J4700" i="5" s="1"/>
  <c r="I4707" i="5"/>
  <c r="J4707" i="5" s="1"/>
  <c r="I4711" i="5"/>
  <c r="J4711" i="5" s="1"/>
  <c r="I4732" i="5"/>
  <c r="J4732" i="5" s="1"/>
  <c r="I4739" i="5"/>
  <c r="J4739" i="5" s="1"/>
  <c r="I4743" i="5"/>
  <c r="J4743" i="5" s="1"/>
  <c r="I4764" i="5"/>
  <c r="J4764" i="5" s="1"/>
  <c r="I4771" i="5"/>
  <c r="J4771" i="5" s="1"/>
  <c r="I4775" i="5"/>
  <c r="J4775" i="5" s="1"/>
  <c r="I4796" i="5"/>
  <c r="J4796" i="5" s="1"/>
  <c r="I4803" i="5"/>
  <c r="J4803" i="5" s="1"/>
  <c r="I4807" i="5"/>
  <c r="J4807" i="5" s="1"/>
  <c r="I4931" i="5"/>
  <c r="J4931" i="5" s="1"/>
  <c r="J4936" i="5"/>
  <c r="I4963" i="5"/>
  <c r="J4963" i="5" s="1"/>
  <c r="I4969" i="5"/>
  <c r="J4969" i="5" s="1"/>
  <c r="I4986" i="5"/>
  <c r="J4986" i="5" s="1"/>
  <c r="I5004" i="5"/>
  <c r="J5004" i="5" s="1"/>
  <c r="I5047" i="5"/>
  <c r="J5047" i="5" s="1"/>
  <c r="I5065" i="5"/>
  <c r="J5065" i="5" s="1"/>
  <c r="I5087" i="5"/>
  <c r="J5087" i="5" s="1"/>
  <c r="I5092" i="5"/>
  <c r="J5092" i="5" s="1"/>
  <c r="J5098" i="5"/>
  <c r="J5124" i="5"/>
  <c r="I5303" i="5"/>
  <c r="J5303" i="5" s="1"/>
  <c r="J4660" i="5"/>
  <c r="I4663" i="5"/>
  <c r="J4663" i="5" s="1"/>
  <c r="J4676" i="5"/>
  <c r="J4683" i="5"/>
  <c r="J4708" i="5"/>
  <c r="J4715" i="5"/>
  <c r="J4740" i="5"/>
  <c r="J4747" i="5"/>
  <c r="J4772" i="5"/>
  <c r="J4779" i="5"/>
  <c r="J4804" i="5"/>
  <c r="J4811" i="5"/>
  <c r="I4932" i="5"/>
  <c r="J4932" i="5" s="1"/>
  <c r="I4964" i="5"/>
  <c r="J4964" i="5" s="1"/>
  <c r="I4970" i="5"/>
  <c r="J4970" i="5" s="1"/>
  <c r="I5023" i="5"/>
  <c r="J5023" i="5" s="1"/>
  <c r="I5028" i="5"/>
  <c r="J5028" i="5" s="1"/>
  <c r="J5034" i="5"/>
  <c r="J5060" i="5"/>
  <c r="J5121" i="5"/>
  <c r="I5295" i="5"/>
  <c r="J5295" i="5" s="1"/>
  <c r="I5311" i="5"/>
  <c r="J5311" i="5" s="1"/>
  <c r="I5319" i="5"/>
  <c r="J5319" i="5" s="1"/>
  <c r="I5327" i="5"/>
  <c r="J5327" i="5" s="1"/>
  <c r="I5335" i="5"/>
  <c r="J5335" i="5" s="1"/>
  <c r="I5343" i="5"/>
  <c r="J5343" i="5" s="1"/>
  <c r="I5351" i="5"/>
  <c r="J5351" i="5" s="1"/>
  <c r="I5359" i="5"/>
  <c r="J5359" i="5" s="1"/>
  <c r="I5367" i="5"/>
  <c r="J5367" i="5" s="1"/>
  <c r="I5375" i="5"/>
  <c r="J5375" i="5" s="1"/>
  <c r="I5383" i="5"/>
  <c r="J5383" i="5" s="1"/>
  <c r="I5391" i="5"/>
  <c r="J5391" i="5" s="1"/>
  <c r="I5399" i="5"/>
  <c r="J5399" i="5" s="1"/>
  <c r="I5407" i="5"/>
  <c r="J5407" i="5" s="1"/>
  <c r="I5415" i="5"/>
  <c r="J5415" i="5" s="1"/>
  <c r="I5423" i="5"/>
  <c r="J5423" i="5" s="1"/>
  <c r="I5431" i="5"/>
  <c r="J5431" i="5" s="1"/>
  <c r="I5439" i="5"/>
  <c r="J5439" i="5" s="1"/>
  <c r="I5447" i="5"/>
  <c r="J5447" i="5" s="1"/>
  <c r="I5455" i="5"/>
  <c r="J5455" i="5" s="1"/>
  <c r="I5463" i="5"/>
  <c r="J5463" i="5" s="1"/>
  <c r="I5471" i="5"/>
  <c r="J5471" i="5" s="1"/>
  <c r="I5479" i="5"/>
  <c r="J5479" i="5" s="1"/>
  <c r="I5487" i="5"/>
  <c r="J5487" i="5" s="1"/>
  <c r="I5495" i="5"/>
  <c r="J5495" i="5" s="1"/>
  <c r="I5503" i="5"/>
  <c r="J5503" i="5" s="1"/>
  <c r="I5511" i="5"/>
  <c r="J5511" i="5" s="1"/>
  <c r="I5519" i="5"/>
  <c r="J5519" i="5" s="1"/>
  <c r="I5527" i="5"/>
  <c r="J5527" i="5" s="1"/>
  <c r="I5535" i="5"/>
  <c r="J5535" i="5" s="1"/>
  <c r="I5543" i="5"/>
  <c r="J5543" i="5" s="1"/>
  <c r="I5551" i="5"/>
  <c r="J5551" i="5" s="1"/>
  <c r="I5559" i="5"/>
  <c r="J5559" i="5" s="1"/>
  <c r="I5567" i="5"/>
  <c r="J5567" i="5" s="1"/>
  <c r="I5575" i="5"/>
  <c r="J5575" i="5" s="1"/>
  <c r="I5583" i="5"/>
  <c r="J5583" i="5" s="1"/>
  <c r="I5591" i="5"/>
  <c r="J5591" i="5" s="1"/>
  <c r="I5599" i="5"/>
  <c r="J5599" i="5" s="1"/>
  <c r="I5607" i="5"/>
  <c r="J5607" i="5" s="1"/>
  <c r="I5615" i="5"/>
  <c r="J5615" i="5" s="1"/>
  <c r="I5623" i="5"/>
  <c r="J5623" i="5" s="1"/>
  <c r="I5631" i="5"/>
  <c r="J5631" i="5" s="1"/>
  <c r="I5639" i="5"/>
  <c r="J5639" i="5" s="1"/>
  <c r="I5647" i="5"/>
  <c r="J5647" i="5" s="1"/>
  <c r="I5655" i="5"/>
  <c r="J5655" i="5" s="1"/>
  <c r="I5663" i="5"/>
  <c r="J5663" i="5" s="1"/>
  <c r="I5671" i="5"/>
  <c r="J5671" i="5" s="1"/>
  <c r="I5679" i="5"/>
  <c r="J5679" i="5" s="1"/>
  <c r="I5687" i="5"/>
  <c r="J5687" i="5" s="1"/>
  <c r="J5692" i="5"/>
  <c r="J5700" i="5"/>
  <c r="J5708" i="5"/>
  <c r="I5735" i="5"/>
  <c r="J5735" i="5" s="1"/>
  <c r="J5740" i="5"/>
  <c r="I5767" i="5"/>
  <c r="J5767" i="5" s="1"/>
  <c r="J5772" i="5"/>
  <c r="I5799" i="5"/>
  <c r="J5799" i="5" s="1"/>
  <c r="J5804" i="5"/>
  <c r="I5831" i="5"/>
  <c r="J5831" i="5" s="1"/>
  <c r="J5836" i="5"/>
  <c r="I5863" i="5"/>
  <c r="J5863" i="5" s="1"/>
  <c r="J5868" i="5"/>
  <c r="I5895" i="5"/>
  <c r="J5895" i="5" s="1"/>
  <c r="J5900" i="5"/>
  <c r="I5927" i="5"/>
  <c r="J5927" i="5" s="1"/>
  <c r="J5932" i="5"/>
  <c r="I5959" i="5"/>
  <c r="J5959" i="5" s="1"/>
  <c r="J5964" i="5"/>
  <c r="I5991" i="5"/>
  <c r="J5991" i="5" s="1"/>
  <c r="J5996" i="5"/>
  <c r="I6023" i="5"/>
  <c r="J6023" i="5" s="1"/>
  <c r="J6028" i="5"/>
  <c r="I6037" i="5"/>
  <c r="J6037" i="5" s="1"/>
  <c r="I6120" i="5"/>
  <c r="J6120" i="5" s="1"/>
  <c r="I6144" i="5"/>
  <c r="J6144" i="5" s="1"/>
  <c r="I6384" i="5"/>
  <c r="J6384" i="5" s="1"/>
  <c r="I6536" i="5"/>
  <c r="J6536" i="5" s="1"/>
  <c r="I6556" i="5"/>
  <c r="J6556" i="5" s="1"/>
  <c r="I5061" i="5"/>
  <c r="J5061" i="5" s="1"/>
  <c r="I5125" i="5"/>
  <c r="J5125" i="5" s="1"/>
  <c r="I5727" i="5"/>
  <c r="J5727" i="5" s="1"/>
  <c r="I5759" i="5"/>
  <c r="J5759" i="5" s="1"/>
  <c r="I5791" i="5"/>
  <c r="J5791" i="5" s="1"/>
  <c r="I5823" i="5"/>
  <c r="J5823" i="5" s="1"/>
  <c r="I5855" i="5"/>
  <c r="J5855" i="5" s="1"/>
  <c r="I5887" i="5"/>
  <c r="J5887" i="5" s="1"/>
  <c r="I5919" i="5"/>
  <c r="J5919" i="5" s="1"/>
  <c r="I5951" i="5"/>
  <c r="J5951" i="5" s="1"/>
  <c r="I5983" i="5"/>
  <c r="J5983" i="5" s="1"/>
  <c r="I6015" i="5"/>
  <c r="J6015" i="5" s="1"/>
  <c r="I6060" i="5"/>
  <c r="J6060" i="5" s="1"/>
  <c r="I6405" i="5"/>
  <c r="J6405" i="5" s="1"/>
  <c r="J4981" i="5"/>
  <c r="I5005" i="5"/>
  <c r="J5005" i="5" s="1"/>
  <c r="I5012" i="5"/>
  <c r="J5012" i="5" s="1"/>
  <c r="J5020" i="5"/>
  <c r="J5031" i="5"/>
  <c r="J5058" i="5"/>
  <c r="I5069" i="5"/>
  <c r="J5069" i="5" s="1"/>
  <c r="I5076" i="5"/>
  <c r="J5076" i="5" s="1"/>
  <c r="J5084" i="5"/>
  <c r="J5095" i="5"/>
  <c r="J5122" i="5"/>
  <c r="I5133" i="5"/>
  <c r="J5133" i="5" s="1"/>
  <c r="I5140" i="5"/>
  <c r="J5140" i="5" s="1"/>
  <c r="I5148" i="5"/>
  <c r="J5148" i="5" s="1"/>
  <c r="I5156" i="5"/>
  <c r="J5156" i="5" s="1"/>
  <c r="I5164" i="5"/>
  <c r="J5164" i="5" s="1"/>
  <c r="I5172" i="5"/>
  <c r="J5172" i="5" s="1"/>
  <c r="I5180" i="5"/>
  <c r="J5180" i="5" s="1"/>
  <c r="I5188" i="5"/>
  <c r="J5188" i="5" s="1"/>
  <c r="I5196" i="5"/>
  <c r="J5196" i="5" s="1"/>
  <c r="I5204" i="5"/>
  <c r="J5204" i="5" s="1"/>
  <c r="I5212" i="5"/>
  <c r="J5212" i="5" s="1"/>
  <c r="I5220" i="5"/>
  <c r="J5220" i="5" s="1"/>
  <c r="I5228" i="5"/>
  <c r="J5228" i="5" s="1"/>
  <c r="I5236" i="5"/>
  <c r="J5236" i="5" s="1"/>
  <c r="I5244" i="5"/>
  <c r="J5244" i="5" s="1"/>
  <c r="I5252" i="5"/>
  <c r="J5252" i="5" s="1"/>
  <c r="I5260" i="5"/>
  <c r="J5260" i="5" s="1"/>
  <c r="I5268" i="5"/>
  <c r="J5268" i="5" s="1"/>
  <c r="I5276" i="5"/>
  <c r="J5276" i="5" s="1"/>
  <c r="I5284" i="5"/>
  <c r="J5284" i="5" s="1"/>
  <c r="I5292" i="5"/>
  <c r="J5292" i="5" s="1"/>
  <c r="I5300" i="5"/>
  <c r="J5300" i="5" s="1"/>
  <c r="I5308" i="5"/>
  <c r="J5308" i="5" s="1"/>
  <c r="I5316" i="5"/>
  <c r="J5316" i="5" s="1"/>
  <c r="I5324" i="5"/>
  <c r="J5324" i="5" s="1"/>
  <c r="I5332" i="5"/>
  <c r="J5332" i="5" s="1"/>
  <c r="I5340" i="5"/>
  <c r="J5340" i="5" s="1"/>
  <c r="I5348" i="5"/>
  <c r="J5348" i="5" s="1"/>
  <c r="I5356" i="5"/>
  <c r="J5356" i="5" s="1"/>
  <c r="I5364" i="5"/>
  <c r="J5364" i="5" s="1"/>
  <c r="I5372" i="5"/>
  <c r="J5372" i="5" s="1"/>
  <c r="I5380" i="5"/>
  <c r="J5380" i="5" s="1"/>
  <c r="I5388" i="5"/>
  <c r="J5388" i="5" s="1"/>
  <c r="I5396" i="5"/>
  <c r="J5396" i="5" s="1"/>
  <c r="I5404" i="5"/>
  <c r="J5404" i="5" s="1"/>
  <c r="I5412" i="5"/>
  <c r="J5412" i="5" s="1"/>
  <c r="I5420" i="5"/>
  <c r="J5420" i="5" s="1"/>
  <c r="I5428" i="5"/>
  <c r="J5428" i="5" s="1"/>
  <c r="I5436" i="5"/>
  <c r="J5436" i="5" s="1"/>
  <c r="I5444" i="5"/>
  <c r="J5444" i="5" s="1"/>
  <c r="I5452" i="5"/>
  <c r="J5452" i="5" s="1"/>
  <c r="I5460" i="5"/>
  <c r="J5460" i="5" s="1"/>
  <c r="I5468" i="5"/>
  <c r="J5468" i="5" s="1"/>
  <c r="I5476" i="5"/>
  <c r="J5476" i="5" s="1"/>
  <c r="I6131" i="5"/>
  <c r="J6131" i="5" s="1"/>
  <c r="I6174" i="5"/>
  <c r="J6174" i="5" s="1"/>
  <c r="I6344" i="5"/>
  <c r="J6344" i="5" s="1"/>
  <c r="I6521" i="5"/>
  <c r="J6521" i="5" s="1"/>
  <c r="I6994" i="5"/>
  <c r="J6994" i="5" s="1"/>
  <c r="I5719" i="5"/>
  <c r="J5719" i="5" s="1"/>
  <c r="I5751" i="5"/>
  <c r="J5751" i="5" s="1"/>
  <c r="I5783" i="5"/>
  <c r="J5783" i="5" s="1"/>
  <c r="I5815" i="5"/>
  <c r="J5815" i="5" s="1"/>
  <c r="I5847" i="5"/>
  <c r="J5847" i="5" s="1"/>
  <c r="I5879" i="5"/>
  <c r="J5879" i="5" s="1"/>
  <c r="I5911" i="5"/>
  <c r="J5911" i="5" s="1"/>
  <c r="I5943" i="5"/>
  <c r="J5943" i="5" s="1"/>
  <c r="I5975" i="5"/>
  <c r="J5975" i="5" s="1"/>
  <c r="I6007" i="5"/>
  <c r="J6007" i="5" s="1"/>
  <c r="I6034" i="5"/>
  <c r="J6034" i="5" s="1"/>
  <c r="I6075" i="5"/>
  <c r="J6075" i="5" s="1"/>
  <c r="I6086" i="5"/>
  <c r="J6086" i="5" s="1"/>
  <c r="I6208" i="5"/>
  <c r="J6208" i="5" s="1"/>
  <c r="I5021" i="5"/>
  <c r="J5021" i="5" s="1"/>
  <c r="I5085" i="5"/>
  <c r="J5085" i="5" s="1"/>
  <c r="I6057" i="5"/>
  <c r="J6057" i="5" s="1"/>
  <c r="I6066" i="5"/>
  <c r="J6066" i="5" s="1"/>
  <c r="I6109" i="5"/>
  <c r="J6109" i="5" s="1"/>
  <c r="I6157" i="5"/>
  <c r="J6157" i="5" s="1"/>
  <c r="I6312" i="5"/>
  <c r="J6312" i="5" s="1"/>
  <c r="I6422" i="5"/>
  <c r="J6422" i="5" s="1"/>
  <c r="I6507" i="5"/>
  <c r="J6507" i="5" s="1"/>
  <c r="I6667" i="5"/>
  <c r="J6667" i="5" s="1"/>
  <c r="I4823" i="5"/>
  <c r="J4823" i="5" s="1"/>
  <c r="I4831" i="5"/>
  <c r="J4831" i="5" s="1"/>
  <c r="I4839" i="5"/>
  <c r="J4839" i="5" s="1"/>
  <c r="I4847" i="5"/>
  <c r="J4847" i="5" s="1"/>
  <c r="I4855" i="5"/>
  <c r="J4855" i="5" s="1"/>
  <c r="I4863" i="5"/>
  <c r="J4863" i="5" s="1"/>
  <c r="I4871" i="5"/>
  <c r="J4871" i="5" s="1"/>
  <c r="I4879" i="5"/>
  <c r="J4879" i="5" s="1"/>
  <c r="I4887" i="5"/>
  <c r="J4887" i="5" s="1"/>
  <c r="I4895" i="5"/>
  <c r="J4895" i="5" s="1"/>
  <c r="I4903" i="5"/>
  <c r="J4903" i="5" s="1"/>
  <c r="I4911" i="5"/>
  <c r="J4911" i="5" s="1"/>
  <c r="I4919" i="5"/>
  <c r="J4919" i="5" s="1"/>
  <c r="I4927" i="5"/>
  <c r="J4927" i="5" s="1"/>
  <c r="I4935" i="5"/>
  <c r="J4935" i="5" s="1"/>
  <c r="I4943" i="5"/>
  <c r="J4943" i="5" s="1"/>
  <c r="I4951" i="5"/>
  <c r="J4951" i="5" s="1"/>
  <c r="I4959" i="5"/>
  <c r="J4959" i="5" s="1"/>
  <c r="I4973" i="5"/>
  <c r="J4973" i="5" s="1"/>
  <c r="J4976" i="5"/>
  <c r="I4982" i="5"/>
  <c r="J4982" i="5" s="1"/>
  <c r="I4985" i="5"/>
  <c r="J4985" i="5" s="1"/>
  <c r="I4988" i="5"/>
  <c r="J4988" i="5" s="1"/>
  <c r="J4999" i="5"/>
  <c r="I5029" i="5"/>
  <c r="J5029" i="5" s="1"/>
  <c r="I5033" i="5"/>
  <c r="J5033" i="5" s="1"/>
  <c r="I5036" i="5"/>
  <c r="J5036" i="5" s="1"/>
  <c r="J5055" i="5"/>
  <c r="I5093" i="5"/>
  <c r="J5093" i="5" s="1"/>
  <c r="I5097" i="5"/>
  <c r="J5097" i="5" s="1"/>
  <c r="I5100" i="5"/>
  <c r="J5100" i="5" s="1"/>
  <c r="J5119" i="5"/>
  <c r="I5695" i="5"/>
  <c r="J5695" i="5" s="1"/>
  <c r="I5703" i="5"/>
  <c r="J5703" i="5" s="1"/>
  <c r="I5711" i="5"/>
  <c r="J5711" i="5" s="1"/>
  <c r="I5743" i="5"/>
  <c r="J5743" i="5" s="1"/>
  <c r="I5775" i="5"/>
  <c r="J5775" i="5" s="1"/>
  <c r="I5807" i="5"/>
  <c r="J5807" i="5" s="1"/>
  <c r="I5839" i="5"/>
  <c r="J5839" i="5" s="1"/>
  <c r="I5871" i="5"/>
  <c r="J5871" i="5" s="1"/>
  <c r="I5903" i="5"/>
  <c r="J5903" i="5" s="1"/>
  <c r="I5935" i="5"/>
  <c r="J5935" i="5" s="1"/>
  <c r="I5967" i="5"/>
  <c r="J5967" i="5" s="1"/>
  <c r="I5999" i="5"/>
  <c r="J5999" i="5" s="1"/>
  <c r="J4965" i="5"/>
  <c r="I4989" i="5"/>
  <c r="J4989" i="5" s="1"/>
  <c r="J4996" i="5"/>
  <c r="J5026" i="5"/>
  <c r="I5037" i="5"/>
  <c r="J5037" i="5" s="1"/>
  <c r="I5044" i="5"/>
  <c r="J5044" i="5" s="1"/>
  <c r="J5052" i="5"/>
  <c r="J5063" i="5"/>
  <c r="J5090" i="5"/>
  <c r="I5101" i="5"/>
  <c r="J5101" i="5" s="1"/>
  <c r="I5108" i="5"/>
  <c r="J5108" i="5" s="1"/>
  <c r="J5116" i="5"/>
  <c r="J5127" i="5"/>
  <c r="I6280" i="5"/>
  <c r="J6280" i="5" s="1"/>
  <c r="I6486" i="5"/>
  <c r="J6486" i="5" s="1"/>
  <c r="I6596" i="5"/>
  <c r="J6596" i="5" s="1"/>
  <c r="I6078" i="5"/>
  <c r="J6078" i="5" s="1"/>
  <c r="J6123" i="5"/>
  <c r="J6139" i="5"/>
  <c r="J6165" i="5"/>
  <c r="I6182" i="5"/>
  <c r="J6182" i="5" s="1"/>
  <c r="J6203" i="5"/>
  <c r="J6229" i="5"/>
  <c r="I6238" i="5"/>
  <c r="J6238" i="5" s="1"/>
  <c r="J6261" i="5"/>
  <c r="I6270" i="5"/>
  <c r="J6270" i="5" s="1"/>
  <c r="J6293" i="5"/>
  <c r="I6302" i="5"/>
  <c r="J6302" i="5" s="1"/>
  <c r="J6325" i="5"/>
  <c r="I6334" i="5"/>
  <c r="J6334" i="5" s="1"/>
  <c r="J6357" i="5"/>
  <c r="I6366" i="5"/>
  <c r="J6366" i="5" s="1"/>
  <c r="J6379" i="5"/>
  <c r="J6413" i="5"/>
  <c r="I6430" i="5"/>
  <c r="J6430" i="5" s="1"/>
  <c r="I6436" i="5"/>
  <c r="J6436" i="5" s="1"/>
  <c r="J6451" i="5"/>
  <c r="I6465" i="5"/>
  <c r="J6465" i="5" s="1"/>
  <c r="J6480" i="5"/>
  <c r="I6500" i="5"/>
  <c r="J6500" i="5" s="1"/>
  <c r="I6585" i="5"/>
  <c r="J6585" i="5" s="1"/>
  <c r="J6619" i="5"/>
  <c r="I6675" i="5"/>
  <c r="J6675" i="5" s="1"/>
  <c r="I6737" i="5"/>
  <c r="J6737" i="5" s="1"/>
  <c r="I6801" i="5"/>
  <c r="J6801" i="5" s="1"/>
  <c r="I6865" i="5"/>
  <c r="J6865" i="5" s="1"/>
  <c r="I6929" i="5"/>
  <c r="J6929" i="5" s="1"/>
  <c r="I7257" i="5"/>
  <c r="J7257" i="5" s="1"/>
  <c r="I7796" i="5"/>
  <c r="J7796" i="5" s="1"/>
  <c r="I8027" i="5"/>
  <c r="J8027" i="5" s="1"/>
  <c r="I8067" i="5"/>
  <c r="J8067" i="5" s="1"/>
  <c r="I6094" i="5"/>
  <c r="J6094" i="5" s="1"/>
  <c r="J6149" i="5"/>
  <c r="I6166" i="5"/>
  <c r="J6166" i="5" s="1"/>
  <c r="J6187" i="5"/>
  <c r="J6213" i="5"/>
  <c r="I6230" i="5"/>
  <c r="J6230" i="5" s="1"/>
  <c r="J6253" i="5"/>
  <c r="I6262" i="5"/>
  <c r="J6262" i="5" s="1"/>
  <c r="J6285" i="5"/>
  <c r="I6294" i="5"/>
  <c r="J6294" i="5" s="1"/>
  <c r="J6317" i="5"/>
  <c r="I6326" i="5"/>
  <c r="J6326" i="5" s="1"/>
  <c r="J6349" i="5"/>
  <c r="I6358" i="5"/>
  <c r="J6358" i="5" s="1"/>
  <c r="J6397" i="5"/>
  <c r="I6414" i="5"/>
  <c r="J6414" i="5" s="1"/>
  <c r="J6427" i="5"/>
  <c r="J6432" i="5"/>
  <c r="I6452" i="5"/>
  <c r="J6452" i="5" s="1"/>
  <c r="J6467" i="5"/>
  <c r="J6542" i="5"/>
  <c r="J6563" i="5"/>
  <c r="J6577" i="5"/>
  <c r="I6638" i="5"/>
  <c r="J6638" i="5" s="1"/>
  <c r="I6990" i="5"/>
  <c r="J6990" i="5" s="1"/>
  <c r="I7521" i="5"/>
  <c r="J7521" i="5" s="1"/>
  <c r="I6102" i="5"/>
  <c r="J6102" i="5" s="1"/>
  <c r="I6158" i="5"/>
  <c r="J6158" i="5" s="1"/>
  <c r="I6222" i="5"/>
  <c r="J6222" i="5" s="1"/>
  <c r="I6406" i="5"/>
  <c r="J6406" i="5" s="1"/>
  <c r="I6532" i="5"/>
  <c r="J6532" i="5" s="1"/>
  <c r="I5141" i="5"/>
  <c r="J5141" i="5" s="1"/>
  <c r="I5149" i="5"/>
  <c r="J5149" i="5" s="1"/>
  <c r="I5157" i="5"/>
  <c r="J5157" i="5" s="1"/>
  <c r="I5165" i="5"/>
  <c r="J5165" i="5" s="1"/>
  <c r="I5173" i="5"/>
  <c r="J5173" i="5" s="1"/>
  <c r="I5181" i="5"/>
  <c r="J5181" i="5" s="1"/>
  <c r="I5189" i="5"/>
  <c r="J5189" i="5" s="1"/>
  <c r="I5197" i="5"/>
  <c r="J5197" i="5" s="1"/>
  <c r="I5205" i="5"/>
  <c r="J5205" i="5" s="1"/>
  <c r="I5213" i="5"/>
  <c r="J5213" i="5" s="1"/>
  <c r="I5221" i="5"/>
  <c r="J5221" i="5" s="1"/>
  <c r="I5229" i="5"/>
  <c r="J5229" i="5" s="1"/>
  <c r="I5237" i="5"/>
  <c r="J5237" i="5" s="1"/>
  <c r="I5245" i="5"/>
  <c r="J5245" i="5" s="1"/>
  <c r="I5253" i="5"/>
  <c r="J5253" i="5" s="1"/>
  <c r="I5261" i="5"/>
  <c r="J5261" i="5" s="1"/>
  <c r="I5269" i="5"/>
  <c r="J5269" i="5" s="1"/>
  <c r="I5277" i="5"/>
  <c r="J5277" i="5" s="1"/>
  <c r="I5285" i="5"/>
  <c r="J5285" i="5" s="1"/>
  <c r="I5293" i="5"/>
  <c r="J5293" i="5" s="1"/>
  <c r="I5301" i="5"/>
  <c r="J5301" i="5" s="1"/>
  <c r="I5309" i="5"/>
  <c r="J5309" i="5" s="1"/>
  <c r="I5317" i="5"/>
  <c r="J5317" i="5" s="1"/>
  <c r="I5325" i="5"/>
  <c r="J5325" i="5" s="1"/>
  <c r="I5333" i="5"/>
  <c r="J5333" i="5" s="1"/>
  <c r="I5341" i="5"/>
  <c r="J5341" i="5" s="1"/>
  <c r="I5349" i="5"/>
  <c r="J5349" i="5" s="1"/>
  <c r="I5357" i="5"/>
  <c r="J5357" i="5" s="1"/>
  <c r="I5365" i="5"/>
  <c r="J5365" i="5" s="1"/>
  <c r="I5373" i="5"/>
  <c r="J5373" i="5" s="1"/>
  <c r="I5381" i="5"/>
  <c r="J5381" i="5" s="1"/>
  <c r="I5389" i="5"/>
  <c r="J5389" i="5" s="1"/>
  <c r="I5397" i="5"/>
  <c r="J5397" i="5" s="1"/>
  <c r="I5405" i="5"/>
  <c r="J5405" i="5" s="1"/>
  <c r="I5413" i="5"/>
  <c r="J5413" i="5" s="1"/>
  <c r="I5421" i="5"/>
  <c r="J5421" i="5" s="1"/>
  <c r="I5429" i="5"/>
  <c r="J5429" i="5" s="1"/>
  <c r="I5437" i="5"/>
  <c r="J5437" i="5" s="1"/>
  <c r="I5445" i="5"/>
  <c r="J5445" i="5" s="1"/>
  <c r="I5453" i="5"/>
  <c r="J5453" i="5" s="1"/>
  <c r="I5461" i="5"/>
  <c r="J5461" i="5" s="1"/>
  <c r="I5469" i="5"/>
  <c r="J5469" i="5" s="1"/>
  <c r="I5477" i="5"/>
  <c r="J5477" i="5" s="1"/>
  <c r="I5485" i="5"/>
  <c r="J5485" i="5" s="1"/>
  <c r="I5493" i="5"/>
  <c r="J5493" i="5" s="1"/>
  <c r="I5501" i="5"/>
  <c r="J5501" i="5" s="1"/>
  <c r="I5509" i="5"/>
  <c r="J5509" i="5" s="1"/>
  <c r="I5517" i="5"/>
  <c r="J5517" i="5" s="1"/>
  <c r="I5525" i="5"/>
  <c r="J5525" i="5" s="1"/>
  <c r="I5533" i="5"/>
  <c r="J5533" i="5" s="1"/>
  <c r="I5541" i="5"/>
  <c r="J5541" i="5" s="1"/>
  <c r="I5549" i="5"/>
  <c r="J5549" i="5" s="1"/>
  <c r="I5557" i="5"/>
  <c r="J5557" i="5" s="1"/>
  <c r="I5565" i="5"/>
  <c r="J5565" i="5" s="1"/>
  <c r="I5573" i="5"/>
  <c r="J5573" i="5" s="1"/>
  <c r="I5581" i="5"/>
  <c r="J5581" i="5" s="1"/>
  <c r="I5589" i="5"/>
  <c r="J5589" i="5" s="1"/>
  <c r="I5597" i="5"/>
  <c r="J5597" i="5" s="1"/>
  <c r="I5605" i="5"/>
  <c r="J5605" i="5" s="1"/>
  <c r="I5613" i="5"/>
  <c r="J5613" i="5" s="1"/>
  <c r="I5621" i="5"/>
  <c r="J5621" i="5" s="1"/>
  <c r="I5629" i="5"/>
  <c r="J5629" i="5" s="1"/>
  <c r="I5637" i="5"/>
  <c r="J5637" i="5" s="1"/>
  <c r="I5645" i="5"/>
  <c r="J5645" i="5" s="1"/>
  <c r="I5653" i="5"/>
  <c r="J5653" i="5" s="1"/>
  <c r="I5661" i="5"/>
  <c r="J5661" i="5" s="1"/>
  <c r="I5669" i="5"/>
  <c r="J5669" i="5" s="1"/>
  <c r="I5677" i="5"/>
  <c r="J5677" i="5" s="1"/>
  <c r="I5685" i="5"/>
  <c r="J5685" i="5" s="1"/>
  <c r="I5693" i="5"/>
  <c r="J5693" i="5" s="1"/>
  <c r="I5701" i="5"/>
  <c r="J5701" i="5" s="1"/>
  <c r="I5709" i="5"/>
  <c r="J5709" i="5" s="1"/>
  <c r="I5717" i="5"/>
  <c r="J5717" i="5" s="1"/>
  <c r="I5725" i="5"/>
  <c r="J5725" i="5" s="1"/>
  <c r="I5733" i="5"/>
  <c r="J5733" i="5" s="1"/>
  <c r="I5741" i="5"/>
  <c r="J5741" i="5" s="1"/>
  <c r="I5749" i="5"/>
  <c r="J5749" i="5" s="1"/>
  <c r="I5757" i="5"/>
  <c r="J5757" i="5" s="1"/>
  <c r="I5765" i="5"/>
  <c r="J5765" i="5" s="1"/>
  <c r="I5773" i="5"/>
  <c r="J5773" i="5" s="1"/>
  <c r="I5781" i="5"/>
  <c r="J5781" i="5" s="1"/>
  <c r="I5789" i="5"/>
  <c r="J5789" i="5" s="1"/>
  <c r="I5797" i="5"/>
  <c r="J5797" i="5" s="1"/>
  <c r="I5805" i="5"/>
  <c r="J5805" i="5" s="1"/>
  <c r="I5813" i="5"/>
  <c r="J5813" i="5" s="1"/>
  <c r="I5821" i="5"/>
  <c r="J5821" i="5" s="1"/>
  <c r="I5829" i="5"/>
  <c r="J5829" i="5" s="1"/>
  <c r="I5837" i="5"/>
  <c r="J5837" i="5" s="1"/>
  <c r="I5845" i="5"/>
  <c r="J5845" i="5" s="1"/>
  <c r="I5853" i="5"/>
  <c r="J5853" i="5" s="1"/>
  <c r="I5861" i="5"/>
  <c r="J5861" i="5" s="1"/>
  <c r="I5869" i="5"/>
  <c r="J5869" i="5" s="1"/>
  <c r="I5877" i="5"/>
  <c r="J5877" i="5" s="1"/>
  <c r="I5885" i="5"/>
  <c r="J5885" i="5" s="1"/>
  <c r="I5893" i="5"/>
  <c r="J5893" i="5" s="1"/>
  <c r="I5901" i="5"/>
  <c r="J5901" i="5" s="1"/>
  <c r="I5909" i="5"/>
  <c r="J5909" i="5" s="1"/>
  <c r="I5917" i="5"/>
  <c r="J5917" i="5" s="1"/>
  <c r="I5925" i="5"/>
  <c r="J5925" i="5" s="1"/>
  <c r="I5933" i="5"/>
  <c r="J5933" i="5" s="1"/>
  <c r="I5941" i="5"/>
  <c r="J5941" i="5" s="1"/>
  <c r="I5949" i="5"/>
  <c r="J5949" i="5" s="1"/>
  <c r="I5957" i="5"/>
  <c r="J5957" i="5" s="1"/>
  <c r="I5965" i="5"/>
  <c r="J5965" i="5" s="1"/>
  <c r="I5973" i="5"/>
  <c r="J5973" i="5" s="1"/>
  <c r="I5981" i="5"/>
  <c r="J5981" i="5" s="1"/>
  <c r="I5989" i="5"/>
  <c r="J5989" i="5" s="1"/>
  <c r="I5997" i="5"/>
  <c r="J5997" i="5" s="1"/>
  <c r="I6005" i="5"/>
  <c r="J6005" i="5" s="1"/>
  <c r="I6013" i="5"/>
  <c r="J6013" i="5" s="1"/>
  <c r="I6021" i="5"/>
  <c r="J6021" i="5" s="1"/>
  <c r="I6029" i="5"/>
  <c r="J6029" i="5" s="1"/>
  <c r="I6049" i="5"/>
  <c r="J6049" i="5" s="1"/>
  <c r="J6052" i="5"/>
  <c r="I6058" i="5"/>
  <c r="J6058" i="5" s="1"/>
  <c r="I6061" i="5"/>
  <c r="J6061" i="5" s="1"/>
  <c r="I6083" i="5"/>
  <c r="J6083" i="5" s="1"/>
  <c r="I6110" i="5"/>
  <c r="J6110" i="5" s="1"/>
  <c r="I6125" i="5"/>
  <c r="J6125" i="5" s="1"/>
  <c r="I6141" i="5"/>
  <c r="J6141" i="5" s="1"/>
  <c r="I6150" i="5"/>
  <c r="J6150" i="5" s="1"/>
  <c r="J6192" i="5"/>
  <c r="I6205" i="5"/>
  <c r="J6205" i="5" s="1"/>
  <c r="I6214" i="5"/>
  <c r="J6214" i="5" s="1"/>
  <c r="J6240" i="5"/>
  <c r="I6254" i="5"/>
  <c r="J6254" i="5" s="1"/>
  <c r="J6272" i="5"/>
  <c r="I6286" i="5"/>
  <c r="J6286" i="5" s="1"/>
  <c r="J6304" i="5"/>
  <c r="I6318" i="5"/>
  <c r="J6318" i="5" s="1"/>
  <c r="J6336" i="5"/>
  <c r="I6350" i="5"/>
  <c r="J6350" i="5" s="1"/>
  <c r="J6368" i="5"/>
  <c r="I6389" i="5"/>
  <c r="J6389" i="5" s="1"/>
  <c r="I6398" i="5"/>
  <c r="J6398" i="5" s="1"/>
  <c r="I6433" i="5"/>
  <c r="J6433" i="5" s="1"/>
  <c r="I6438" i="5"/>
  <c r="J6438" i="5" s="1"/>
  <c r="I6468" i="5"/>
  <c r="J6468" i="5" s="1"/>
  <c r="I6630" i="5"/>
  <c r="J6630" i="5" s="1"/>
  <c r="I6649" i="5"/>
  <c r="J6649" i="5" s="1"/>
  <c r="I6686" i="5"/>
  <c r="J6686" i="5" s="1"/>
  <c r="I7438" i="5"/>
  <c r="J7438" i="5" s="1"/>
  <c r="I5544" i="5"/>
  <c r="J5544" i="5" s="1"/>
  <c r="I5552" i="5"/>
  <c r="J5552" i="5" s="1"/>
  <c r="I5560" i="5"/>
  <c r="J5560" i="5" s="1"/>
  <c r="I5568" i="5"/>
  <c r="J5568" i="5" s="1"/>
  <c r="I5576" i="5"/>
  <c r="J5576" i="5" s="1"/>
  <c r="I5584" i="5"/>
  <c r="J5584" i="5" s="1"/>
  <c r="I5592" i="5"/>
  <c r="J5592" i="5" s="1"/>
  <c r="I5600" i="5"/>
  <c r="J5600" i="5" s="1"/>
  <c r="I5608" i="5"/>
  <c r="J5608" i="5" s="1"/>
  <c r="I5616" i="5"/>
  <c r="J5616" i="5" s="1"/>
  <c r="I5624" i="5"/>
  <c r="J5624" i="5" s="1"/>
  <c r="I5632" i="5"/>
  <c r="J5632" i="5" s="1"/>
  <c r="I5640" i="5"/>
  <c r="J5640" i="5" s="1"/>
  <c r="I5648" i="5"/>
  <c r="J5648" i="5" s="1"/>
  <c r="I5656" i="5"/>
  <c r="J5656" i="5" s="1"/>
  <c r="I5664" i="5"/>
  <c r="J5664" i="5" s="1"/>
  <c r="I5672" i="5"/>
  <c r="J5672" i="5" s="1"/>
  <c r="I5680" i="5"/>
  <c r="J5680" i="5" s="1"/>
  <c r="I5688" i="5"/>
  <c r="J5688" i="5" s="1"/>
  <c r="I5696" i="5"/>
  <c r="J5696" i="5" s="1"/>
  <c r="I5704" i="5"/>
  <c r="J5704" i="5" s="1"/>
  <c r="I5712" i="5"/>
  <c r="J5712" i="5" s="1"/>
  <c r="I5720" i="5"/>
  <c r="J5720" i="5" s="1"/>
  <c r="I5728" i="5"/>
  <c r="J5728" i="5" s="1"/>
  <c r="I5736" i="5"/>
  <c r="J5736" i="5" s="1"/>
  <c r="I5744" i="5"/>
  <c r="J5744" i="5" s="1"/>
  <c r="I5752" i="5"/>
  <c r="J5752" i="5" s="1"/>
  <c r="I5760" i="5"/>
  <c r="J5760" i="5" s="1"/>
  <c r="I5768" i="5"/>
  <c r="J5768" i="5" s="1"/>
  <c r="I5776" i="5"/>
  <c r="J5776" i="5" s="1"/>
  <c r="I5784" i="5"/>
  <c r="J5784" i="5" s="1"/>
  <c r="I5792" i="5"/>
  <c r="J5792" i="5" s="1"/>
  <c r="I5800" i="5"/>
  <c r="J5800" i="5" s="1"/>
  <c r="I5808" i="5"/>
  <c r="J5808" i="5" s="1"/>
  <c r="I5816" i="5"/>
  <c r="J5816" i="5" s="1"/>
  <c r="I5824" i="5"/>
  <c r="J5824" i="5" s="1"/>
  <c r="I5832" i="5"/>
  <c r="J5832" i="5" s="1"/>
  <c r="I5840" i="5"/>
  <c r="J5840" i="5" s="1"/>
  <c r="I5848" i="5"/>
  <c r="J5848" i="5" s="1"/>
  <c r="I5856" i="5"/>
  <c r="J5856" i="5" s="1"/>
  <c r="I5864" i="5"/>
  <c r="J5864" i="5" s="1"/>
  <c r="I5872" i="5"/>
  <c r="J5872" i="5" s="1"/>
  <c r="I5880" i="5"/>
  <c r="J5880" i="5" s="1"/>
  <c r="I5888" i="5"/>
  <c r="J5888" i="5" s="1"/>
  <c r="I5896" i="5"/>
  <c r="J5896" i="5" s="1"/>
  <c r="I5904" i="5"/>
  <c r="J5904" i="5" s="1"/>
  <c r="I5912" i="5"/>
  <c r="J5912" i="5" s="1"/>
  <c r="I5920" i="5"/>
  <c r="J5920" i="5" s="1"/>
  <c r="I5928" i="5"/>
  <c r="J5928" i="5" s="1"/>
  <c r="I5936" i="5"/>
  <c r="J5936" i="5" s="1"/>
  <c r="I5944" i="5"/>
  <c r="J5944" i="5" s="1"/>
  <c r="I5952" i="5"/>
  <c r="J5952" i="5" s="1"/>
  <c r="I5960" i="5"/>
  <c r="J5960" i="5" s="1"/>
  <c r="I5968" i="5"/>
  <c r="J5968" i="5" s="1"/>
  <c r="I5976" i="5"/>
  <c r="J5976" i="5" s="1"/>
  <c r="I5984" i="5"/>
  <c r="J5984" i="5" s="1"/>
  <c r="I5992" i="5"/>
  <c r="J5992" i="5" s="1"/>
  <c r="I6000" i="5"/>
  <c r="J6000" i="5" s="1"/>
  <c r="I6008" i="5"/>
  <c r="J6008" i="5" s="1"/>
  <c r="I6016" i="5"/>
  <c r="J6016" i="5" s="1"/>
  <c r="I6024" i="5"/>
  <c r="J6024" i="5" s="1"/>
  <c r="I6032" i="5"/>
  <c r="J6032" i="5" s="1"/>
  <c r="I6035" i="5"/>
  <c r="J6035" i="5" s="1"/>
  <c r="I6038" i="5"/>
  <c r="J6038" i="5" s="1"/>
  <c r="I6064" i="5"/>
  <c r="J6064" i="5" s="1"/>
  <c r="I6067" i="5"/>
  <c r="J6067" i="5" s="1"/>
  <c r="I6070" i="5"/>
  <c r="J6070" i="5" s="1"/>
  <c r="I6073" i="5"/>
  <c r="J6073" i="5" s="1"/>
  <c r="I6080" i="5"/>
  <c r="J6080" i="5" s="1"/>
  <c r="I6091" i="5"/>
  <c r="J6091" i="5" s="1"/>
  <c r="I6118" i="5"/>
  <c r="J6118" i="5" s="1"/>
  <c r="I6133" i="5"/>
  <c r="J6133" i="5" s="1"/>
  <c r="I6142" i="5"/>
  <c r="J6142" i="5" s="1"/>
  <c r="J6184" i="5"/>
  <c r="I6197" i="5"/>
  <c r="J6197" i="5" s="1"/>
  <c r="I6206" i="5"/>
  <c r="J6206" i="5" s="1"/>
  <c r="I6245" i="5"/>
  <c r="J6245" i="5" s="1"/>
  <c r="I6277" i="5"/>
  <c r="J6277" i="5" s="1"/>
  <c r="I6309" i="5"/>
  <c r="J6309" i="5" s="1"/>
  <c r="I6341" i="5"/>
  <c r="J6341" i="5" s="1"/>
  <c r="I6381" i="5"/>
  <c r="J6381" i="5" s="1"/>
  <c r="I6390" i="5"/>
  <c r="J6390" i="5" s="1"/>
  <c r="J6424" i="5"/>
  <c r="I6439" i="5"/>
  <c r="J6439" i="5" s="1"/>
  <c r="I6448" i="5"/>
  <c r="J6448" i="5" s="1"/>
  <c r="I6483" i="5"/>
  <c r="J6483" i="5" s="1"/>
  <c r="I6518" i="5"/>
  <c r="J6518" i="5" s="1"/>
  <c r="I6604" i="5"/>
  <c r="J6604" i="5" s="1"/>
  <c r="I6660" i="5"/>
  <c r="J6660" i="5" s="1"/>
  <c r="I6705" i="5"/>
  <c r="J6705" i="5" s="1"/>
  <c r="I6758" i="5"/>
  <c r="J6758" i="5" s="1"/>
  <c r="I6822" i="5"/>
  <c r="J6822" i="5" s="1"/>
  <c r="I6886" i="5"/>
  <c r="J6886" i="5" s="1"/>
  <c r="I6950" i="5"/>
  <c r="J6950" i="5" s="1"/>
  <c r="I7054" i="5"/>
  <c r="J7054" i="5" s="1"/>
  <c r="I7393" i="5"/>
  <c r="J7393" i="5" s="1"/>
  <c r="I6041" i="5"/>
  <c r="J6041" i="5" s="1"/>
  <c r="J6044" i="5"/>
  <c r="I6099" i="5"/>
  <c r="J6099" i="5" s="1"/>
  <c r="J6107" i="5"/>
  <c r="I6126" i="5"/>
  <c r="J6126" i="5" s="1"/>
  <c r="I6134" i="5"/>
  <c r="J6134" i="5" s="1"/>
  <c r="J6155" i="5"/>
  <c r="J6176" i="5"/>
  <c r="J6181" i="5"/>
  <c r="I6189" i="5"/>
  <c r="J6189" i="5" s="1"/>
  <c r="I6198" i="5"/>
  <c r="J6198" i="5" s="1"/>
  <c r="J6219" i="5"/>
  <c r="J6232" i="5"/>
  <c r="J6237" i="5"/>
  <c r="I6246" i="5"/>
  <c r="J6246" i="5" s="1"/>
  <c r="J6264" i="5"/>
  <c r="J6269" i="5"/>
  <c r="I6278" i="5"/>
  <c r="J6278" i="5" s="1"/>
  <c r="J6296" i="5"/>
  <c r="J6301" i="5"/>
  <c r="I6310" i="5"/>
  <c r="J6310" i="5" s="1"/>
  <c r="J6328" i="5"/>
  <c r="J6333" i="5"/>
  <c r="I6342" i="5"/>
  <c r="J6342" i="5" s="1"/>
  <c r="J6360" i="5"/>
  <c r="J6365" i="5"/>
  <c r="I6373" i="5"/>
  <c r="J6373" i="5" s="1"/>
  <c r="I6382" i="5"/>
  <c r="J6382" i="5" s="1"/>
  <c r="J6395" i="5"/>
  <c r="J6416" i="5"/>
  <c r="J6429" i="5"/>
  <c r="J6435" i="5"/>
  <c r="I6449" i="5"/>
  <c r="J6449" i="5" s="1"/>
  <c r="I6454" i="5"/>
  <c r="J6454" i="5" s="1"/>
  <c r="J6464" i="5"/>
  <c r="I6504" i="5"/>
  <c r="J6504" i="5" s="1"/>
  <c r="I6539" i="5"/>
  <c r="J6539" i="5" s="1"/>
  <c r="I6574" i="5"/>
  <c r="J6574" i="5" s="1"/>
  <c r="I6627" i="5"/>
  <c r="J6627" i="5" s="1"/>
  <c r="J6641" i="5"/>
  <c r="I6678" i="5"/>
  <c r="J6678" i="5" s="1"/>
  <c r="I6745" i="5"/>
  <c r="J6745" i="5" s="1"/>
  <c r="I6750" i="5"/>
  <c r="J6750" i="5" s="1"/>
  <c r="I6809" i="5"/>
  <c r="J6809" i="5" s="1"/>
  <c r="I6814" i="5"/>
  <c r="J6814" i="5" s="1"/>
  <c r="I6873" i="5"/>
  <c r="J6873" i="5" s="1"/>
  <c r="I6878" i="5"/>
  <c r="J6878" i="5" s="1"/>
  <c r="I6937" i="5"/>
  <c r="J6937" i="5" s="1"/>
  <c r="I6942" i="5"/>
  <c r="J6942" i="5" s="1"/>
  <c r="I7046" i="5"/>
  <c r="J7046" i="5" s="1"/>
  <c r="J6033" i="5"/>
  <c r="J6065" i="5"/>
  <c r="J6115" i="5"/>
  <c r="J6147" i="5"/>
  <c r="J6173" i="5"/>
  <c r="I6190" i="5"/>
  <c r="J6190" i="5" s="1"/>
  <c r="J6211" i="5"/>
  <c r="J6251" i="5"/>
  <c r="J6283" i="5"/>
  <c r="J6315" i="5"/>
  <c r="J6347" i="5"/>
  <c r="I6374" i="5"/>
  <c r="J6374" i="5" s="1"/>
  <c r="J6387" i="5"/>
  <c r="J6421" i="5"/>
  <c r="I6455" i="5"/>
  <c r="J6455" i="5" s="1"/>
  <c r="J6470" i="5"/>
  <c r="I6560" i="5"/>
  <c r="J6560" i="5" s="1"/>
  <c r="J6590" i="5"/>
  <c r="I6697" i="5"/>
  <c r="J6697" i="5" s="1"/>
  <c r="I7310" i="5"/>
  <c r="J7310" i="5" s="1"/>
  <c r="J6497" i="5"/>
  <c r="J6529" i="5"/>
  <c r="J6553" i="5"/>
  <c r="J6593" i="5"/>
  <c r="I6612" i="5"/>
  <c r="J6612" i="5" s="1"/>
  <c r="J6657" i="5"/>
  <c r="J6694" i="5"/>
  <c r="I6713" i="5"/>
  <c r="J6713" i="5" s="1"/>
  <c r="I6729" i="5"/>
  <c r="J6729" i="5" s="1"/>
  <c r="J6742" i="5"/>
  <c r="I6793" i="5"/>
  <c r="J6793" i="5" s="1"/>
  <c r="J6806" i="5"/>
  <c r="I6857" i="5"/>
  <c r="J6857" i="5" s="1"/>
  <c r="J6870" i="5"/>
  <c r="I6921" i="5"/>
  <c r="J6921" i="5" s="1"/>
  <c r="J6934" i="5"/>
  <c r="J6987" i="5"/>
  <c r="I6995" i="5"/>
  <c r="J6995" i="5" s="1"/>
  <c r="J7038" i="5"/>
  <c r="J7102" i="5"/>
  <c r="J7110" i="5"/>
  <c r="J7118" i="5"/>
  <c r="J7126" i="5"/>
  <c r="J7134" i="5"/>
  <c r="J7142" i="5"/>
  <c r="J7150" i="5"/>
  <c r="J7158" i="5"/>
  <c r="J7166" i="5"/>
  <c r="J7174" i="5"/>
  <c r="J7182" i="5"/>
  <c r="J7190" i="5"/>
  <c r="J7198" i="5"/>
  <c r="J7206" i="5"/>
  <c r="J7214" i="5"/>
  <c r="J7222" i="5"/>
  <c r="J7230" i="5"/>
  <c r="I7289" i="5"/>
  <c r="J7289" i="5" s="1"/>
  <c r="I7417" i="5"/>
  <c r="J7417" i="5" s="1"/>
  <c r="I7732" i="5"/>
  <c r="J7732" i="5" s="1"/>
  <c r="I6471" i="5"/>
  <c r="J6471" i="5" s="1"/>
  <c r="I6487" i="5"/>
  <c r="J6487" i="5" s="1"/>
  <c r="I6508" i="5"/>
  <c r="J6508" i="5" s="1"/>
  <c r="I6564" i="5"/>
  <c r="J6564" i="5" s="1"/>
  <c r="I6620" i="5"/>
  <c r="J6620" i="5" s="1"/>
  <c r="I6668" i="5"/>
  <c r="J6668" i="5" s="1"/>
  <c r="I6721" i="5"/>
  <c r="J6721" i="5" s="1"/>
  <c r="I6785" i="5"/>
  <c r="J6785" i="5" s="1"/>
  <c r="I6849" i="5"/>
  <c r="J6849" i="5" s="1"/>
  <c r="J6913" i="5"/>
  <c r="I6913" i="5"/>
  <c r="I6977" i="5"/>
  <c r="J6977" i="5" s="1"/>
  <c r="I7668" i="5"/>
  <c r="J7668" i="5" s="1"/>
  <c r="I7692" i="5"/>
  <c r="J7692" i="5" s="1"/>
  <c r="I6481" i="5"/>
  <c r="J6481" i="5" s="1"/>
  <c r="I6484" i="5"/>
  <c r="J6484" i="5" s="1"/>
  <c r="I6494" i="5"/>
  <c r="J6494" i="5" s="1"/>
  <c r="I6512" i="5"/>
  <c r="J6512" i="5" s="1"/>
  <c r="I6526" i="5"/>
  <c r="J6526" i="5" s="1"/>
  <c r="I6540" i="5"/>
  <c r="J6540" i="5" s="1"/>
  <c r="I6550" i="5"/>
  <c r="J6550" i="5" s="1"/>
  <c r="I6568" i="5"/>
  <c r="J6568" i="5" s="1"/>
  <c r="I6579" i="5"/>
  <c r="J6579" i="5" s="1"/>
  <c r="I6590" i="5"/>
  <c r="I6601" i="5"/>
  <c r="J6601" i="5" s="1"/>
  <c r="I6628" i="5"/>
  <c r="J6628" i="5" s="1"/>
  <c r="I6643" i="5"/>
  <c r="J6643" i="5" s="1"/>
  <c r="I6654" i="5"/>
  <c r="J6654" i="5" s="1"/>
  <c r="I6665" i="5"/>
  <c r="J6665" i="5" s="1"/>
  <c r="I6691" i="5"/>
  <c r="J6691" i="5" s="1"/>
  <c r="I6702" i="5"/>
  <c r="J6702" i="5" s="1"/>
  <c r="I6734" i="5"/>
  <c r="J6734" i="5" s="1"/>
  <c r="I6777" i="5"/>
  <c r="J6777" i="5" s="1"/>
  <c r="I6798" i="5"/>
  <c r="J6798" i="5" s="1"/>
  <c r="I6841" i="5"/>
  <c r="J6841" i="5" s="1"/>
  <c r="I6862" i="5"/>
  <c r="J6862" i="5" s="1"/>
  <c r="I6905" i="5"/>
  <c r="J6905" i="5" s="1"/>
  <c r="I6926" i="5"/>
  <c r="J6926" i="5" s="1"/>
  <c r="I6969" i="5"/>
  <c r="J6969" i="5" s="1"/>
  <c r="I7030" i="5"/>
  <c r="J7030" i="5" s="1"/>
  <c r="I7094" i="5"/>
  <c r="J7094" i="5" s="1"/>
  <c r="I7334" i="5"/>
  <c r="J7334" i="5" s="1"/>
  <c r="I7374" i="5"/>
  <c r="J7374" i="5" s="1"/>
  <c r="I7462" i="5"/>
  <c r="J7462" i="5" s="1"/>
  <c r="I7502" i="5"/>
  <c r="J7502" i="5" s="1"/>
  <c r="I6081" i="5"/>
  <c r="J6081" i="5" s="1"/>
  <c r="I6089" i="5"/>
  <c r="J6089" i="5" s="1"/>
  <c r="I6097" i="5"/>
  <c r="J6097" i="5" s="1"/>
  <c r="I6105" i="5"/>
  <c r="J6105" i="5" s="1"/>
  <c r="I6113" i="5"/>
  <c r="J6113" i="5" s="1"/>
  <c r="I6121" i="5"/>
  <c r="J6121" i="5" s="1"/>
  <c r="I6129" i="5"/>
  <c r="J6129" i="5" s="1"/>
  <c r="I6137" i="5"/>
  <c r="J6137" i="5" s="1"/>
  <c r="I6145" i="5"/>
  <c r="J6145" i="5" s="1"/>
  <c r="I6153" i="5"/>
  <c r="J6153" i="5" s="1"/>
  <c r="I6161" i="5"/>
  <c r="J6161" i="5" s="1"/>
  <c r="I6169" i="5"/>
  <c r="J6169" i="5" s="1"/>
  <c r="I6177" i="5"/>
  <c r="J6177" i="5" s="1"/>
  <c r="I6185" i="5"/>
  <c r="J6185" i="5" s="1"/>
  <c r="I6193" i="5"/>
  <c r="J6193" i="5" s="1"/>
  <c r="I6201" i="5"/>
  <c r="J6201" i="5" s="1"/>
  <c r="I6209" i="5"/>
  <c r="J6209" i="5" s="1"/>
  <c r="I6217" i="5"/>
  <c r="J6217" i="5" s="1"/>
  <c r="I6225" i="5"/>
  <c r="J6225" i="5" s="1"/>
  <c r="I6233" i="5"/>
  <c r="J6233" i="5" s="1"/>
  <c r="I6241" i="5"/>
  <c r="J6241" i="5" s="1"/>
  <c r="I6249" i="5"/>
  <c r="J6249" i="5" s="1"/>
  <c r="I6257" i="5"/>
  <c r="J6257" i="5" s="1"/>
  <c r="I6265" i="5"/>
  <c r="J6265" i="5" s="1"/>
  <c r="I6273" i="5"/>
  <c r="J6273" i="5" s="1"/>
  <c r="I6281" i="5"/>
  <c r="J6281" i="5" s="1"/>
  <c r="I6289" i="5"/>
  <c r="J6289" i="5" s="1"/>
  <c r="I6297" i="5"/>
  <c r="J6297" i="5" s="1"/>
  <c r="I6305" i="5"/>
  <c r="J6305" i="5" s="1"/>
  <c r="I6313" i="5"/>
  <c r="J6313" i="5" s="1"/>
  <c r="I6321" i="5"/>
  <c r="J6321" i="5" s="1"/>
  <c r="I6329" i="5"/>
  <c r="J6329" i="5" s="1"/>
  <c r="I6337" i="5"/>
  <c r="J6337" i="5" s="1"/>
  <c r="I6345" i="5"/>
  <c r="J6345" i="5" s="1"/>
  <c r="I6353" i="5"/>
  <c r="J6353" i="5" s="1"/>
  <c r="I6361" i="5"/>
  <c r="J6361" i="5" s="1"/>
  <c r="I6369" i="5"/>
  <c r="J6369" i="5" s="1"/>
  <c r="I6377" i="5"/>
  <c r="J6377" i="5" s="1"/>
  <c r="I6385" i="5"/>
  <c r="J6385" i="5" s="1"/>
  <c r="I6393" i="5"/>
  <c r="J6393" i="5" s="1"/>
  <c r="I6401" i="5"/>
  <c r="J6401" i="5" s="1"/>
  <c r="I6409" i="5"/>
  <c r="J6409" i="5" s="1"/>
  <c r="I6417" i="5"/>
  <c r="J6417" i="5" s="1"/>
  <c r="I6425" i="5"/>
  <c r="J6425" i="5" s="1"/>
  <c r="I6440" i="5"/>
  <c r="J6440" i="5" s="1"/>
  <c r="I6443" i="5"/>
  <c r="J6443" i="5" s="1"/>
  <c r="I6446" i="5"/>
  <c r="J6446" i="5" s="1"/>
  <c r="I6456" i="5"/>
  <c r="J6456" i="5" s="1"/>
  <c r="I6459" i="5"/>
  <c r="J6459" i="5" s="1"/>
  <c r="I6462" i="5"/>
  <c r="J6462" i="5" s="1"/>
  <c r="I6472" i="5"/>
  <c r="J6472" i="5" s="1"/>
  <c r="I6475" i="5"/>
  <c r="J6475" i="5" s="1"/>
  <c r="I6478" i="5"/>
  <c r="J6478" i="5" s="1"/>
  <c r="I6488" i="5"/>
  <c r="J6488" i="5" s="1"/>
  <c r="I6491" i="5"/>
  <c r="J6491" i="5" s="1"/>
  <c r="I6505" i="5"/>
  <c r="J6505" i="5" s="1"/>
  <c r="I6516" i="5"/>
  <c r="J6516" i="5" s="1"/>
  <c r="I6523" i="5"/>
  <c r="J6523" i="5" s="1"/>
  <c r="I6537" i="5"/>
  <c r="J6537" i="5" s="1"/>
  <c r="I6544" i="5"/>
  <c r="J6544" i="5" s="1"/>
  <c r="I6547" i="5"/>
  <c r="J6547" i="5" s="1"/>
  <c r="I6561" i="5"/>
  <c r="J6561" i="5" s="1"/>
  <c r="I6572" i="5"/>
  <c r="J6572" i="5" s="1"/>
  <c r="I6587" i="5"/>
  <c r="J6587" i="5" s="1"/>
  <c r="I6598" i="5"/>
  <c r="J6598" i="5" s="1"/>
  <c r="I6609" i="5"/>
  <c r="J6609" i="5" s="1"/>
  <c r="J6617" i="5"/>
  <c r="I6636" i="5"/>
  <c r="J6636" i="5" s="1"/>
  <c r="I6651" i="5"/>
  <c r="J6651" i="5" s="1"/>
  <c r="I6662" i="5"/>
  <c r="J6662" i="5" s="1"/>
  <c r="I6673" i="5"/>
  <c r="J6673" i="5" s="1"/>
  <c r="I6699" i="5"/>
  <c r="J6699" i="5" s="1"/>
  <c r="I6710" i="5"/>
  <c r="J6710" i="5" s="1"/>
  <c r="J6718" i="5"/>
  <c r="I6726" i="5"/>
  <c r="J6726" i="5" s="1"/>
  <c r="I6769" i="5"/>
  <c r="J6769" i="5" s="1"/>
  <c r="J6782" i="5"/>
  <c r="I6790" i="5"/>
  <c r="J6790" i="5" s="1"/>
  <c r="I6833" i="5"/>
  <c r="J6833" i="5" s="1"/>
  <c r="J6846" i="5"/>
  <c r="I6854" i="5"/>
  <c r="J6854" i="5" s="1"/>
  <c r="I6897" i="5"/>
  <c r="J6897" i="5" s="1"/>
  <c r="J6910" i="5"/>
  <c r="I6918" i="5"/>
  <c r="J6918" i="5" s="1"/>
  <c r="I6961" i="5"/>
  <c r="J6961" i="5" s="1"/>
  <c r="J6974" i="5"/>
  <c r="I6983" i="5"/>
  <c r="J6983" i="5" s="1"/>
  <c r="J7014" i="5"/>
  <c r="I7022" i="5"/>
  <c r="J7022" i="5" s="1"/>
  <c r="J7078" i="5"/>
  <c r="I7086" i="5"/>
  <c r="J7086" i="5" s="1"/>
  <c r="I7329" i="5"/>
  <c r="J7329" i="5" s="1"/>
  <c r="I7457" i="5"/>
  <c r="J7457" i="5" s="1"/>
  <c r="I6124" i="5"/>
  <c r="J6124" i="5" s="1"/>
  <c r="I6132" i="5"/>
  <c r="J6132" i="5" s="1"/>
  <c r="I6140" i="5"/>
  <c r="J6140" i="5" s="1"/>
  <c r="I6148" i="5"/>
  <c r="J6148" i="5" s="1"/>
  <c r="I6156" i="5"/>
  <c r="J6156" i="5" s="1"/>
  <c r="I6164" i="5"/>
  <c r="J6164" i="5" s="1"/>
  <c r="I6172" i="5"/>
  <c r="J6172" i="5" s="1"/>
  <c r="I6180" i="5"/>
  <c r="J6180" i="5" s="1"/>
  <c r="I6188" i="5"/>
  <c r="J6188" i="5" s="1"/>
  <c r="I6196" i="5"/>
  <c r="J6196" i="5" s="1"/>
  <c r="I6204" i="5"/>
  <c r="J6204" i="5" s="1"/>
  <c r="I6212" i="5"/>
  <c r="J6212" i="5" s="1"/>
  <c r="I6220" i="5"/>
  <c r="J6220" i="5" s="1"/>
  <c r="I6228" i="5"/>
  <c r="J6228" i="5" s="1"/>
  <c r="I6236" i="5"/>
  <c r="J6236" i="5" s="1"/>
  <c r="I6244" i="5"/>
  <c r="J6244" i="5" s="1"/>
  <c r="I6252" i="5"/>
  <c r="J6252" i="5" s="1"/>
  <c r="I6260" i="5"/>
  <c r="J6260" i="5" s="1"/>
  <c r="I6268" i="5"/>
  <c r="J6268" i="5" s="1"/>
  <c r="I6276" i="5"/>
  <c r="J6276" i="5" s="1"/>
  <c r="I6284" i="5"/>
  <c r="J6284" i="5" s="1"/>
  <c r="I6292" i="5"/>
  <c r="J6292" i="5" s="1"/>
  <c r="I6300" i="5"/>
  <c r="J6300" i="5" s="1"/>
  <c r="I6308" i="5"/>
  <c r="J6308" i="5" s="1"/>
  <c r="I6316" i="5"/>
  <c r="J6316" i="5" s="1"/>
  <c r="I6324" i="5"/>
  <c r="J6324" i="5" s="1"/>
  <c r="I6332" i="5"/>
  <c r="J6332" i="5" s="1"/>
  <c r="I6340" i="5"/>
  <c r="J6340" i="5" s="1"/>
  <c r="I6348" i="5"/>
  <c r="J6348" i="5" s="1"/>
  <c r="I6356" i="5"/>
  <c r="J6356" i="5" s="1"/>
  <c r="I6364" i="5"/>
  <c r="J6364" i="5" s="1"/>
  <c r="I6580" i="5"/>
  <c r="J6580" i="5" s="1"/>
  <c r="I6644" i="5"/>
  <c r="J6644" i="5" s="1"/>
  <c r="I6681" i="5"/>
  <c r="J6681" i="5" s="1"/>
  <c r="I6761" i="5"/>
  <c r="J6761" i="5" s="1"/>
  <c r="I6825" i="5"/>
  <c r="J6825" i="5" s="1"/>
  <c r="I6889" i="5"/>
  <c r="J6889" i="5" s="1"/>
  <c r="I6953" i="5"/>
  <c r="J6953" i="5" s="1"/>
  <c r="I7353" i="5"/>
  <c r="J7353" i="5" s="1"/>
  <c r="I7481" i="5"/>
  <c r="J7481" i="5" s="1"/>
  <c r="I6431" i="5"/>
  <c r="J6431" i="5" s="1"/>
  <c r="J6434" i="5"/>
  <c r="J6444" i="5"/>
  <c r="I6447" i="5"/>
  <c r="J6447" i="5" s="1"/>
  <c r="J6460" i="5"/>
  <c r="I6463" i="5"/>
  <c r="J6463" i="5" s="1"/>
  <c r="J6476" i="5"/>
  <c r="I6479" i="5"/>
  <c r="J6479" i="5" s="1"/>
  <c r="I6492" i="5"/>
  <c r="J6492" i="5" s="1"/>
  <c r="I6513" i="5"/>
  <c r="J6513" i="5" s="1"/>
  <c r="I6524" i="5"/>
  <c r="J6524" i="5" s="1"/>
  <c r="J6545" i="5"/>
  <c r="I6548" i="5"/>
  <c r="J6548" i="5" s="1"/>
  <c r="I6569" i="5"/>
  <c r="J6569" i="5" s="1"/>
  <c r="I6588" i="5"/>
  <c r="J6588" i="5" s="1"/>
  <c r="I6625" i="5"/>
  <c r="J6625" i="5" s="1"/>
  <c r="J6633" i="5"/>
  <c r="I6652" i="5"/>
  <c r="J6652" i="5" s="1"/>
  <c r="J6670" i="5"/>
  <c r="I6689" i="5"/>
  <c r="J6689" i="5" s="1"/>
  <c r="I6753" i="5"/>
  <c r="J6753" i="5" s="1"/>
  <c r="J6766" i="5"/>
  <c r="I6774" i="5"/>
  <c r="J6774" i="5" s="1"/>
  <c r="I6817" i="5"/>
  <c r="J6817" i="5" s="1"/>
  <c r="J6830" i="5"/>
  <c r="I6838" i="5"/>
  <c r="J6838" i="5" s="1"/>
  <c r="I6881" i="5"/>
  <c r="J6881" i="5" s="1"/>
  <c r="J6894" i="5"/>
  <c r="I6902" i="5"/>
  <c r="J6902" i="5" s="1"/>
  <c r="I6945" i="5"/>
  <c r="J6945" i="5" s="1"/>
  <c r="J6958" i="5"/>
  <c r="I6966" i="5"/>
  <c r="J6966" i="5" s="1"/>
  <c r="J6998" i="5"/>
  <c r="I7002" i="5"/>
  <c r="J7002" i="5" s="1"/>
  <c r="I7006" i="5"/>
  <c r="J7006" i="5" s="1"/>
  <c r="J7062" i="5"/>
  <c r="I7070" i="5"/>
  <c r="J7070" i="5" s="1"/>
  <c r="I7262" i="5"/>
  <c r="J7262" i="5" s="1"/>
  <c r="J7398" i="5"/>
  <c r="J7254" i="5"/>
  <c r="J7286" i="5"/>
  <c r="I7305" i="5"/>
  <c r="J7305" i="5" s="1"/>
  <c r="J7350" i="5"/>
  <c r="I7369" i="5"/>
  <c r="J7369" i="5" s="1"/>
  <c r="J7414" i="5"/>
  <c r="I7433" i="5"/>
  <c r="J7433" i="5" s="1"/>
  <c r="J7478" i="5"/>
  <c r="I7497" i="5"/>
  <c r="J7497" i="5" s="1"/>
  <c r="I7532" i="5"/>
  <c r="J7532" i="5" s="1"/>
  <c r="J7751" i="5"/>
  <c r="I6676" i="5"/>
  <c r="J6676" i="5" s="1"/>
  <c r="I6684" i="5"/>
  <c r="J6684" i="5" s="1"/>
  <c r="I6692" i="5"/>
  <c r="J6692" i="5" s="1"/>
  <c r="I6700" i="5"/>
  <c r="J6700" i="5" s="1"/>
  <c r="I6708" i="5"/>
  <c r="J6708" i="5" s="1"/>
  <c r="I6716" i="5"/>
  <c r="J6716" i="5" s="1"/>
  <c r="I6724" i="5"/>
  <c r="J6724" i="5" s="1"/>
  <c r="I6732" i="5"/>
  <c r="J6732" i="5" s="1"/>
  <c r="I6740" i="5"/>
  <c r="J6740" i="5" s="1"/>
  <c r="I6748" i="5"/>
  <c r="J6748" i="5" s="1"/>
  <c r="I6756" i="5"/>
  <c r="J6756" i="5" s="1"/>
  <c r="I6764" i="5"/>
  <c r="J6764" i="5" s="1"/>
  <c r="I6772" i="5"/>
  <c r="J6772" i="5" s="1"/>
  <c r="I6780" i="5"/>
  <c r="J6780" i="5" s="1"/>
  <c r="I6788" i="5"/>
  <c r="J6788" i="5" s="1"/>
  <c r="I6796" i="5"/>
  <c r="J6796" i="5" s="1"/>
  <c r="I6804" i="5"/>
  <c r="J6804" i="5" s="1"/>
  <c r="I6812" i="5"/>
  <c r="J6812" i="5" s="1"/>
  <c r="I6820" i="5"/>
  <c r="J6820" i="5" s="1"/>
  <c r="I6828" i="5"/>
  <c r="J6828" i="5" s="1"/>
  <c r="I6836" i="5"/>
  <c r="J6836" i="5" s="1"/>
  <c r="I6844" i="5"/>
  <c r="J6844" i="5" s="1"/>
  <c r="I6852" i="5"/>
  <c r="J6852" i="5" s="1"/>
  <c r="I6860" i="5"/>
  <c r="J6860" i="5" s="1"/>
  <c r="I6868" i="5"/>
  <c r="J6868" i="5" s="1"/>
  <c r="I6876" i="5"/>
  <c r="J6876" i="5" s="1"/>
  <c r="I6884" i="5"/>
  <c r="J6884" i="5" s="1"/>
  <c r="I6892" i="5"/>
  <c r="J6892" i="5" s="1"/>
  <c r="I6900" i="5"/>
  <c r="J6900" i="5" s="1"/>
  <c r="I6908" i="5"/>
  <c r="J6908" i="5" s="1"/>
  <c r="I6916" i="5"/>
  <c r="J6916" i="5" s="1"/>
  <c r="I6924" i="5"/>
  <c r="J6924" i="5" s="1"/>
  <c r="I6932" i="5"/>
  <c r="J6932" i="5" s="1"/>
  <c r="I6940" i="5"/>
  <c r="J6940" i="5" s="1"/>
  <c r="I6948" i="5"/>
  <c r="J6948" i="5" s="1"/>
  <c r="I6956" i="5"/>
  <c r="J6956" i="5" s="1"/>
  <c r="I6964" i="5"/>
  <c r="J6964" i="5" s="1"/>
  <c r="I6972" i="5"/>
  <c r="J6972" i="5" s="1"/>
  <c r="I6980" i="5"/>
  <c r="J6980" i="5" s="1"/>
  <c r="I7249" i="5"/>
  <c r="J7249" i="5" s="1"/>
  <c r="I7281" i="5"/>
  <c r="J7281" i="5" s="1"/>
  <c r="I7345" i="5"/>
  <c r="J7345" i="5" s="1"/>
  <c r="I7409" i="5"/>
  <c r="J7409" i="5" s="1"/>
  <c r="I7473" i="5"/>
  <c r="J7473" i="5" s="1"/>
  <c r="I6495" i="5"/>
  <c r="J6495" i="5" s="1"/>
  <c r="I6503" i="5"/>
  <c r="J6503" i="5" s="1"/>
  <c r="I6511" i="5"/>
  <c r="J6511" i="5" s="1"/>
  <c r="I6519" i="5"/>
  <c r="J6519" i="5" s="1"/>
  <c r="I6527" i="5"/>
  <c r="J6527" i="5" s="1"/>
  <c r="I6535" i="5"/>
  <c r="J6535" i="5" s="1"/>
  <c r="I6543" i="5"/>
  <c r="J6543" i="5" s="1"/>
  <c r="I6551" i="5"/>
  <c r="J6551" i="5" s="1"/>
  <c r="I6559" i="5"/>
  <c r="J6559" i="5" s="1"/>
  <c r="I6567" i="5"/>
  <c r="J6567" i="5" s="1"/>
  <c r="I6575" i="5"/>
  <c r="J6575" i="5" s="1"/>
  <c r="I6583" i="5"/>
  <c r="J6583" i="5" s="1"/>
  <c r="I6591" i="5"/>
  <c r="J6591" i="5" s="1"/>
  <c r="I6599" i="5"/>
  <c r="J6599" i="5" s="1"/>
  <c r="I6607" i="5"/>
  <c r="J6607" i="5" s="1"/>
  <c r="I6615" i="5"/>
  <c r="J6615" i="5" s="1"/>
  <c r="I6623" i="5"/>
  <c r="J6623" i="5" s="1"/>
  <c r="I6631" i="5"/>
  <c r="J6631" i="5" s="1"/>
  <c r="I6639" i="5"/>
  <c r="J6639" i="5" s="1"/>
  <c r="I6647" i="5"/>
  <c r="J6647" i="5" s="1"/>
  <c r="I6655" i="5"/>
  <c r="J6655" i="5" s="1"/>
  <c r="I6663" i="5"/>
  <c r="J6663" i="5" s="1"/>
  <c r="I6671" i="5"/>
  <c r="J6671" i="5" s="1"/>
  <c r="I6679" i="5"/>
  <c r="J6679" i="5" s="1"/>
  <c r="I6687" i="5"/>
  <c r="J6687" i="5" s="1"/>
  <c r="I6695" i="5"/>
  <c r="J6695" i="5" s="1"/>
  <c r="I6703" i="5"/>
  <c r="J6703" i="5" s="1"/>
  <c r="I6711" i="5"/>
  <c r="J6711" i="5" s="1"/>
  <c r="I6719" i="5"/>
  <c r="J6719" i="5" s="1"/>
  <c r="I6727" i="5"/>
  <c r="J6727" i="5" s="1"/>
  <c r="I6735" i="5"/>
  <c r="J6735" i="5" s="1"/>
  <c r="I6743" i="5"/>
  <c r="J6743" i="5" s="1"/>
  <c r="I6751" i="5"/>
  <c r="J6751" i="5" s="1"/>
  <c r="I6759" i="5"/>
  <c r="J6759" i="5" s="1"/>
  <c r="I6767" i="5"/>
  <c r="J6767" i="5" s="1"/>
  <c r="I6775" i="5"/>
  <c r="J6775" i="5" s="1"/>
  <c r="I6783" i="5"/>
  <c r="J6783" i="5" s="1"/>
  <c r="I6791" i="5"/>
  <c r="J6791" i="5" s="1"/>
  <c r="I6799" i="5"/>
  <c r="J6799" i="5" s="1"/>
  <c r="I6807" i="5"/>
  <c r="J6807" i="5" s="1"/>
  <c r="I6815" i="5"/>
  <c r="J6815" i="5" s="1"/>
  <c r="I6823" i="5"/>
  <c r="J6823" i="5" s="1"/>
  <c r="I6831" i="5"/>
  <c r="J6831" i="5" s="1"/>
  <c r="I6839" i="5"/>
  <c r="J6839" i="5" s="1"/>
  <c r="I6847" i="5"/>
  <c r="J6847" i="5" s="1"/>
  <c r="I6855" i="5"/>
  <c r="J6855" i="5" s="1"/>
  <c r="I6863" i="5"/>
  <c r="J6863" i="5" s="1"/>
  <c r="I6871" i="5"/>
  <c r="J6871" i="5" s="1"/>
  <c r="I6879" i="5"/>
  <c r="J6879" i="5" s="1"/>
  <c r="I6887" i="5"/>
  <c r="J6887" i="5" s="1"/>
  <c r="I6895" i="5"/>
  <c r="J6895" i="5" s="1"/>
  <c r="I6903" i="5"/>
  <c r="J6903" i="5" s="1"/>
  <c r="I6911" i="5"/>
  <c r="J6911" i="5" s="1"/>
  <c r="I6919" i="5"/>
  <c r="J6919" i="5" s="1"/>
  <c r="I6927" i="5"/>
  <c r="J6927" i="5" s="1"/>
  <c r="I6935" i="5"/>
  <c r="J6935" i="5" s="1"/>
  <c r="I6943" i="5"/>
  <c r="J6943" i="5" s="1"/>
  <c r="I6951" i="5"/>
  <c r="J6951" i="5" s="1"/>
  <c r="I6959" i="5"/>
  <c r="J6959" i="5" s="1"/>
  <c r="I6967" i="5"/>
  <c r="J6967" i="5" s="1"/>
  <c r="I6975" i="5"/>
  <c r="J6975" i="5" s="1"/>
  <c r="I7321" i="5"/>
  <c r="J7321" i="5" s="1"/>
  <c r="I7326" i="5"/>
  <c r="J7326" i="5" s="1"/>
  <c r="I7385" i="5"/>
  <c r="J7385" i="5" s="1"/>
  <c r="I7390" i="5"/>
  <c r="J7390" i="5" s="1"/>
  <c r="I7449" i="5"/>
  <c r="J7449" i="5" s="1"/>
  <c r="I7454" i="5"/>
  <c r="J7454" i="5" s="1"/>
  <c r="I7513" i="5"/>
  <c r="J7513" i="5" s="1"/>
  <c r="I7518" i="5"/>
  <c r="J7518" i="5" s="1"/>
  <c r="I7241" i="5"/>
  <c r="J7241" i="5" s="1"/>
  <c r="I7246" i="5"/>
  <c r="J7246" i="5" s="1"/>
  <c r="I7273" i="5"/>
  <c r="J7273" i="5" s="1"/>
  <c r="I7278" i="5"/>
  <c r="J7278" i="5" s="1"/>
  <c r="I7297" i="5"/>
  <c r="J7297" i="5" s="1"/>
  <c r="I7302" i="5"/>
  <c r="J7302" i="5" s="1"/>
  <c r="J7342" i="5"/>
  <c r="J7361" i="5"/>
  <c r="I7361" i="5"/>
  <c r="I7366" i="5"/>
  <c r="J7366" i="5" s="1"/>
  <c r="J7406" i="5"/>
  <c r="I7425" i="5"/>
  <c r="J7425" i="5" s="1"/>
  <c r="I7430" i="5"/>
  <c r="J7430" i="5" s="1"/>
  <c r="J7470" i="5"/>
  <c r="I7489" i="5"/>
  <c r="J7489" i="5" s="1"/>
  <c r="I7494" i="5"/>
  <c r="J7494" i="5" s="1"/>
  <c r="I6985" i="5"/>
  <c r="J6985" i="5" s="1"/>
  <c r="I7337" i="5"/>
  <c r="J7337" i="5" s="1"/>
  <c r="I7401" i="5"/>
  <c r="J7401" i="5" s="1"/>
  <c r="I7465" i="5"/>
  <c r="J7465" i="5" s="1"/>
  <c r="J7510" i="5"/>
  <c r="I7804" i="5"/>
  <c r="J7804" i="5" s="1"/>
  <c r="J6982" i="5"/>
  <c r="I6986" i="5"/>
  <c r="J6986" i="5" s="1"/>
  <c r="I6993" i="5"/>
  <c r="J6993" i="5" s="1"/>
  <c r="I7001" i="5"/>
  <c r="J7001" i="5" s="1"/>
  <c r="I7009" i="5"/>
  <c r="J7009" i="5" s="1"/>
  <c r="I7017" i="5"/>
  <c r="J7017" i="5" s="1"/>
  <c r="I7025" i="5"/>
  <c r="J7025" i="5" s="1"/>
  <c r="I7033" i="5"/>
  <c r="J7033" i="5" s="1"/>
  <c r="I7041" i="5"/>
  <c r="J7041" i="5" s="1"/>
  <c r="I7049" i="5"/>
  <c r="J7049" i="5" s="1"/>
  <c r="I7057" i="5"/>
  <c r="J7057" i="5" s="1"/>
  <c r="I7065" i="5"/>
  <c r="J7065" i="5" s="1"/>
  <c r="I7073" i="5"/>
  <c r="J7073" i="5" s="1"/>
  <c r="I7081" i="5"/>
  <c r="J7081" i="5" s="1"/>
  <c r="I7089" i="5"/>
  <c r="J7089" i="5" s="1"/>
  <c r="I7097" i="5"/>
  <c r="J7097" i="5" s="1"/>
  <c r="I7105" i="5"/>
  <c r="J7105" i="5" s="1"/>
  <c r="I7113" i="5"/>
  <c r="J7113" i="5" s="1"/>
  <c r="I7121" i="5"/>
  <c r="J7121" i="5" s="1"/>
  <c r="I7129" i="5"/>
  <c r="J7129" i="5" s="1"/>
  <c r="I7137" i="5"/>
  <c r="J7137" i="5" s="1"/>
  <c r="I7145" i="5"/>
  <c r="J7145" i="5" s="1"/>
  <c r="I7153" i="5"/>
  <c r="J7153" i="5" s="1"/>
  <c r="I7161" i="5"/>
  <c r="J7161" i="5" s="1"/>
  <c r="I7169" i="5"/>
  <c r="J7169" i="5" s="1"/>
  <c r="I7177" i="5"/>
  <c r="J7177" i="5" s="1"/>
  <c r="I7185" i="5"/>
  <c r="J7185" i="5" s="1"/>
  <c r="I7193" i="5"/>
  <c r="J7193" i="5" s="1"/>
  <c r="I7201" i="5"/>
  <c r="J7201" i="5" s="1"/>
  <c r="I7209" i="5"/>
  <c r="J7209" i="5" s="1"/>
  <c r="I7217" i="5"/>
  <c r="J7217" i="5" s="1"/>
  <c r="I7225" i="5"/>
  <c r="J7225" i="5" s="1"/>
  <c r="I7233" i="5"/>
  <c r="J7233" i="5" s="1"/>
  <c r="I7238" i="5"/>
  <c r="J7238" i="5" s="1"/>
  <c r="I7265" i="5"/>
  <c r="J7265" i="5" s="1"/>
  <c r="I7270" i="5"/>
  <c r="J7270" i="5" s="1"/>
  <c r="J7294" i="5"/>
  <c r="I7313" i="5"/>
  <c r="J7313" i="5" s="1"/>
  <c r="I7318" i="5"/>
  <c r="J7318" i="5" s="1"/>
  <c r="J7358" i="5"/>
  <c r="I7377" i="5"/>
  <c r="J7377" i="5" s="1"/>
  <c r="I7382" i="5"/>
  <c r="J7382" i="5" s="1"/>
  <c r="J7422" i="5"/>
  <c r="I7441" i="5"/>
  <c r="J7441" i="5" s="1"/>
  <c r="I7446" i="5"/>
  <c r="J7446" i="5" s="1"/>
  <c r="J7486" i="5"/>
  <c r="I7505" i="5"/>
  <c r="J7505" i="5" s="1"/>
  <c r="I7510" i="5"/>
  <c r="I7628" i="5"/>
  <c r="J7628" i="5" s="1"/>
  <c r="I7633" i="5"/>
  <c r="J7633" i="5" s="1"/>
  <c r="I7673" i="5"/>
  <c r="J7673" i="5" s="1"/>
  <c r="J7697" i="5"/>
  <c r="I7822" i="5"/>
  <c r="J7822" i="5" s="1"/>
  <c r="I7548" i="5"/>
  <c r="J7548" i="5" s="1"/>
  <c r="I7572" i="5"/>
  <c r="J7572" i="5" s="1"/>
  <c r="I7644" i="5"/>
  <c r="J7644" i="5" s="1"/>
  <c r="I7708" i="5"/>
  <c r="J7708" i="5" s="1"/>
  <c r="I7812" i="5"/>
  <c r="J7812" i="5" s="1"/>
  <c r="I8354" i="5"/>
  <c r="J8354" i="5" s="1"/>
  <c r="I8407" i="5"/>
  <c r="J8407" i="5" s="1"/>
  <c r="J7524" i="5"/>
  <c r="J7529" i="5"/>
  <c r="I7553" i="5"/>
  <c r="J7553" i="5" s="1"/>
  <c r="I7577" i="5"/>
  <c r="J7577" i="5" s="1"/>
  <c r="I7588" i="5"/>
  <c r="J7588" i="5" s="1"/>
  <c r="I7593" i="5"/>
  <c r="J7593" i="5" s="1"/>
  <c r="I7604" i="5"/>
  <c r="J7604" i="5" s="1"/>
  <c r="I7609" i="5"/>
  <c r="J7609" i="5" s="1"/>
  <c r="I7620" i="5"/>
  <c r="J7620" i="5" s="1"/>
  <c r="J7625" i="5"/>
  <c r="I7649" i="5"/>
  <c r="J7649" i="5" s="1"/>
  <c r="I7684" i="5"/>
  <c r="J7684" i="5" s="1"/>
  <c r="J7689" i="5"/>
  <c r="I7713" i="5"/>
  <c r="J7713" i="5" s="1"/>
  <c r="I7748" i="5"/>
  <c r="J7748" i="5" s="1"/>
  <c r="J7835" i="5"/>
  <c r="I7564" i="5"/>
  <c r="J7564" i="5" s="1"/>
  <c r="I7660" i="5"/>
  <c r="J7660" i="5" s="1"/>
  <c r="I7724" i="5"/>
  <c r="J7724" i="5" s="1"/>
  <c r="I7010" i="5"/>
  <c r="J7010" i="5" s="1"/>
  <c r="I7018" i="5"/>
  <c r="J7018" i="5" s="1"/>
  <c r="I7026" i="5"/>
  <c r="J7026" i="5" s="1"/>
  <c r="I7034" i="5"/>
  <c r="J7034" i="5" s="1"/>
  <c r="I7042" i="5"/>
  <c r="J7042" i="5" s="1"/>
  <c r="I7050" i="5"/>
  <c r="J7050" i="5" s="1"/>
  <c r="I7058" i="5"/>
  <c r="J7058" i="5" s="1"/>
  <c r="I7066" i="5"/>
  <c r="J7066" i="5" s="1"/>
  <c r="I7074" i="5"/>
  <c r="J7074" i="5" s="1"/>
  <c r="I7082" i="5"/>
  <c r="J7082" i="5" s="1"/>
  <c r="I7090" i="5"/>
  <c r="J7090" i="5" s="1"/>
  <c r="I7098" i="5"/>
  <c r="J7098" i="5" s="1"/>
  <c r="I7106" i="5"/>
  <c r="J7106" i="5" s="1"/>
  <c r="I7114" i="5"/>
  <c r="J7114" i="5" s="1"/>
  <c r="I7122" i="5"/>
  <c r="J7122" i="5" s="1"/>
  <c r="I7130" i="5"/>
  <c r="J7130" i="5" s="1"/>
  <c r="I7138" i="5"/>
  <c r="J7138" i="5" s="1"/>
  <c r="I7146" i="5"/>
  <c r="J7146" i="5" s="1"/>
  <c r="I7154" i="5"/>
  <c r="J7154" i="5" s="1"/>
  <c r="I7162" i="5"/>
  <c r="J7162" i="5" s="1"/>
  <c r="I7170" i="5"/>
  <c r="J7170" i="5" s="1"/>
  <c r="I7178" i="5"/>
  <c r="J7178" i="5" s="1"/>
  <c r="I7186" i="5"/>
  <c r="J7186" i="5" s="1"/>
  <c r="I7194" i="5"/>
  <c r="J7194" i="5" s="1"/>
  <c r="I7202" i="5"/>
  <c r="J7202" i="5" s="1"/>
  <c r="I7210" i="5"/>
  <c r="J7210" i="5" s="1"/>
  <c r="I7218" i="5"/>
  <c r="J7218" i="5" s="1"/>
  <c r="I7226" i="5"/>
  <c r="J7226" i="5" s="1"/>
  <c r="I7234" i="5"/>
  <c r="J7234" i="5" s="1"/>
  <c r="I7242" i="5"/>
  <c r="J7242" i="5" s="1"/>
  <c r="I7250" i="5"/>
  <c r="J7250" i="5" s="1"/>
  <c r="I7258" i="5"/>
  <c r="J7258" i="5" s="1"/>
  <c r="I7266" i="5"/>
  <c r="J7266" i="5" s="1"/>
  <c r="I7274" i="5"/>
  <c r="J7274" i="5" s="1"/>
  <c r="I7282" i="5"/>
  <c r="J7282" i="5" s="1"/>
  <c r="I7290" i="5"/>
  <c r="J7290" i="5" s="1"/>
  <c r="I7298" i="5"/>
  <c r="J7298" i="5" s="1"/>
  <c r="I7306" i="5"/>
  <c r="J7306" i="5" s="1"/>
  <c r="I7314" i="5"/>
  <c r="J7314" i="5" s="1"/>
  <c r="I7322" i="5"/>
  <c r="J7322" i="5" s="1"/>
  <c r="I7330" i="5"/>
  <c r="J7330" i="5" s="1"/>
  <c r="I7338" i="5"/>
  <c r="J7338" i="5" s="1"/>
  <c r="I7346" i="5"/>
  <c r="J7346" i="5" s="1"/>
  <c r="I7354" i="5"/>
  <c r="J7354" i="5" s="1"/>
  <c r="I7362" i="5"/>
  <c r="J7362" i="5" s="1"/>
  <c r="I7370" i="5"/>
  <c r="J7370" i="5" s="1"/>
  <c r="I7378" i="5"/>
  <c r="J7378" i="5" s="1"/>
  <c r="I7386" i="5"/>
  <c r="J7386" i="5" s="1"/>
  <c r="I7394" i="5"/>
  <c r="J7394" i="5" s="1"/>
  <c r="I7402" i="5"/>
  <c r="J7402" i="5" s="1"/>
  <c r="I7410" i="5"/>
  <c r="J7410" i="5" s="1"/>
  <c r="I7418" i="5"/>
  <c r="J7418" i="5" s="1"/>
  <c r="I7426" i="5"/>
  <c r="J7426" i="5" s="1"/>
  <c r="I7434" i="5"/>
  <c r="J7434" i="5" s="1"/>
  <c r="I7442" i="5"/>
  <c r="J7442" i="5" s="1"/>
  <c r="I7450" i="5"/>
  <c r="J7450" i="5" s="1"/>
  <c r="I7458" i="5"/>
  <c r="J7458" i="5" s="1"/>
  <c r="I7466" i="5"/>
  <c r="J7466" i="5" s="1"/>
  <c r="I7474" i="5"/>
  <c r="J7474" i="5" s="1"/>
  <c r="I7482" i="5"/>
  <c r="J7482" i="5" s="1"/>
  <c r="I7490" i="5"/>
  <c r="J7490" i="5" s="1"/>
  <c r="I7498" i="5"/>
  <c r="J7498" i="5" s="1"/>
  <c r="I7506" i="5"/>
  <c r="J7506" i="5" s="1"/>
  <c r="I7514" i="5"/>
  <c r="J7514" i="5" s="1"/>
  <c r="I7522" i="5"/>
  <c r="J7522" i="5" s="1"/>
  <c r="I7540" i="5"/>
  <c r="J7540" i="5" s="1"/>
  <c r="I7636" i="5"/>
  <c r="J7636" i="5" s="1"/>
  <c r="I7665" i="5"/>
  <c r="J7665" i="5" s="1"/>
  <c r="I7700" i="5"/>
  <c r="J7700" i="5" s="1"/>
  <c r="I7729" i="5"/>
  <c r="J7729" i="5" s="1"/>
  <c r="I7870" i="5"/>
  <c r="J7870" i="5" s="1"/>
  <c r="I7875" i="5"/>
  <c r="J7875" i="5" s="1"/>
  <c r="I7894" i="5"/>
  <c r="J7894" i="5" s="1"/>
  <c r="I7899" i="5"/>
  <c r="J7899" i="5" s="1"/>
  <c r="I8123" i="5"/>
  <c r="J8123" i="5" s="1"/>
  <c r="I7277" i="5"/>
  <c r="J7277" i="5" s="1"/>
  <c r="I7285" i="5"/>
  <c r="J7285" i="5" s="1"/>
  <c r="I7293" i="5"/>
  <c r="J7293" i="5" s="1"/>
  <c r="I7301" i="5"/>
  <c r="J7301" i="5" s="1"/>
  <c r="I7309" i="5"/>
  <c r="J7309" i="5" s="1"/>
  <c r="I7317" i="5"/>
  <c r="J7317" i="5" s="1"/>
  <c r="I7325" i="5"/>
  <c r="J7325" i="5" s="1"/>
  <c r="I7333" i="5"/>
  <c r="J7333" i="5" s="1"/>
  <c r="I7341" i="5"/>
  <c r="J7341" i="5" s="1"/>
  <c r="I7349" i="5"/>
  <c r="J7349" i="5" s="1"/>
  <c r="I7357" i="5"/>
  <c r="J7357" i="5" s="1"/>
  <c r="I7365" i="5"/>
  <c r="J7365" i="5" s="1"/>
  <c r="I7373" i="5"/>
  <c r="J7373" i="5" s="1"/>
  <c r="I7381" i="5"/>
  <c r="J7381" i="5" s="1"/>
  <c r="I7389" i="5"/>
  <c r="J7389" i="5" s="1"/>
  <c r="I7397" i="5"/>
  <c r="J7397" i="5" s="1"/>
  <c r="I7405" i="5"/>
  <c r="J7405" i="5" s="1"/>
  <c r="I7413" i="5"/>
  <c r="J7413" i="5" s="1"/>
  <c r="I7421" i="5"/>
  <c r="J7421" i="5" s="1"/>
  <c r="I7429" i="5"/>
  <c r="J7429" i="5" s="1"/>
  <c r="I7437" i="5"/>
  <c r="J7437" i="5" s="1"/>
  <c r="I7445" i="5"/>
  <c r="J7445" i="5" s="1"/>
  <c r="I7453" i="5"/>
  <c r="J7453" i="5" s="1"/>
  <c r="I7461" i="5"/>
  <c r="J7461" i="5" s="1"/>
  <c r="I7469" i="5"/>
  <c r="J7469" i="5" s="1"/>
  <c r="I7477" i="5"/>
  <c r="J7477" i="5" s="1"/>
  <c r="I7485" i="5"/>
  <c r="J7485" i="5" s="1"/>
  <c r="I7493" i="5"/>
  <c r="J7493" i="5" s="1"/>
  <c r="I7501" i="5"/>
  <c r="J7501" i="5" s="1"/>
  <c r="I7509" i="5"/>
  <c r="J7509" i="5" s="1"/>
  <c r="I7517" i="5"/>
  <c r="J7517" i="5" s="1"/>
  <c r="I7545" i="5"/>
  <c r="J7545" i="5" s="1"/>
  <c r="I7569" i="5"/>
  <c r="J7569" i="5" s="1"/>
  <c r="I7641" i="5"/>
  <c r="J7641" i="5" s="1"/>
  <c r="I7676" i="5"/>
  <c r="J7676" i="5" s="1"/>
  <c r="J7681" i="5"/>
  <c r="I7705" i="5"/>
  <c r="J7705" i="5" s="1"/>
  <c r="I7740" i="5"/>
  <c r="J7740" i="5" s="1"/>
  <c r="J7754" i="5"/>
  <c r="I7771" i="5"/>
  <c r="J7771" i="5" s="1"/>
  <c r="I7934" i="5"/>
  <c r="J7934" i="5" s="1"/>
  <c r="I7939" i="5"/>
  <c r="J7939" i="5" s="1"/>
  <c r="I7958" i="5"/>
  <c r="J7958" i="5" s="1"/>
  <c r="I7963" i="5"/>
  <c r="J7963" i="5" s="1"/>
  <c r="I7556" i="5"/>
  <c r="J7556" i="5" s="1"/>
  <c r="J7561" i="5"/>
  <c r="I7580" i="5"/>
  <c r="J7580" i="5" s="1"/>
  <c r="I7585" i="5"/>
  <c r="J7585" i="5" s="1"/>
  <c r="I7596" i="5"/>
  <c r="J7596" i="5" s="1"/>
  <c r="I7601" i="5"/>
  <c r="J7601" i="5" s="1"/>
  <c r="I7612" i="5"/>
  <c r="J7612" i="5" s="1"/>
  <c r="I7617" i="5"/>
  <c r="J7617" i="5" s="1"/>
  <c r="I7652" i="5"/>
  <c r="J7652" i="5" s="1"/>
  <c r="J7657" i="5"/>
  <c r="I7681" i="5"/>
  <c r="I7716" i="5"/>
  <c r="J7716" i="5" s="1"/>
  <c r="J7721" i="5"/>
  <c r="I7745" i="5"/>
  <c r="J7745" i="5" s="1"/>
  <c r="I8051" i="5"/>
  <c r="J8051" i="5" s="1"/>
  <c r="I8093" i="5"/>
  <c r="J8093" i="5" s="1"/>
  <c r="I7778" i="5"/>
  <c r="J7778" i="5" s="1"/>
  <c r="I7846" i="5"/>
  <c r="J7846" i="5" s="1"/>
  <c r="I7910" i="5"/>
  <c r="J7910" i="5" s="1"/>
  <c r="I7974" i="5"/>
  <c r="J7974" i="5" s="1"/>
  <c r="I8003" i="5"/>
  <c r="J8003" i="5" s="1"/>
  <c r="I8149" i="5"/>
  <c r="J8149" i="5" s="1"/>
  <c r="I8174" i="5"/>
  <c r="J8174" i="5" s="1"/>
  <c r="I7527" i="5"/>
  <c r="J7527" i="5" s="1"/>
  <c r="I7535" i="5"/>
  <c r="J7535" i="5" s="1"/>
  <c r="I7543" i="5"/>
  <c r="J7543" i="5" s="1"/>
  <c r="I7551" i="5"/>
  <c r="J7551" i="5" s="1"/>
  <c r="I7559" i="5"/>
  <c r="J7559" i="5" s="1"/>
  <c r="I7583" i="5"/>
  <c r="J7583" i="5" s="1"/>
  <c r="I7591" i="5"/>
  <c r="J7591" i="5" s="1"/>
  <c r="I7599" i="5"/>
  <c r="J7599" i="5" s="1"/>
  <c r="I7607" i="5"/>
  <c r="J7607" i="5" s="1"/>
  <c r="I7615" i="5"/>
  <c r="J7615" i="5" s="1"/>
  <c r="I7623" i="5"/>
  <c r="J7623" i="5" s="1"/>
  <c r="I7631" i="5"/>
  <c r="J7631" i="5" s="1"/>
  <c r="I7639" i="5"/>
  <c r="J7639" i="5" s="1"/>
  <c r="I7647" i="5"/>
  <c r="J7647" i="5" s="1"/>
  <c r="I7655" i="5"/>
  <c r="J7655" i="5" s="1"/>
  <c r="I7663" i="5"/>
  <c r="J7663" i="5" s="1"/>
  <c r="I7671" i="5"/>
  <c r="J7671" i="5" s="1"/>
  <c r="I7679" i="5"/>
  <c r="J7679" i="5" s="1"/>
  <c r="I7687" i="5"/>
  <c r="J7687" i="5" s="1"/>
  <c r="I7695" i="5"/>
  <c r="J7695" i="5" s="1"/>
  <c r="I7703" i="5"/>
  <c r="J7703" i="5" s="1"/>
  <c r="I7711" i="5"/>
  <c r="J7711" i="5" s="1"/>
  <c r="I7719" i="5"/>
  <c r="J7719" i="5" s="1"/>
  <c r="I7727" i="5"/>
  <c r="J7727" i="5" s="1"/>
  <c r="I7735" i="5"/>
  <c r="J7735" i="5" s="1"/>
  <c r="I7743" i="5"/>
  <c r="J7743" i="5" s="1"/>
  <c r="I7752" i="5"/>
  <c r="J7752" i="5" s="1"/>
  <c r="I7755" i="5"/>
  <c r="J7755" i="5" s="1"/>
  <c r="J7758" i="5"/>
  <c r="I7772" i="5"/>
  <c r="J7772" i="5" s="1"/>
  <c r="I7775" i="5"/>
  <c r="J7775" i="5" s="1"/>
  <c r="I7827" i="5"/>
  <c r="J7827" i="5" s="1"/>
  <c r="I7851" i="5"/>
  <c r="J7851" i="5" s="1"/>
  <c r="I7886" i="5"/>
  <c r="J7886" i="5" s="1"/>
  <c r="I7915" i="5"/>
  <c r="J7915" i="5" s="1"/>
  <c r="I7950" i="5"/>
  <c r="J7950" i="5" s="1"/>
  <c r="I7979" i="5"/>
  <c r="J7979" i="5" s="1"/>
  <c r="I8043" i="5"/>
  <c r="J8043" i="5" s="1"/>
  <c r="I8114" i="5"/>
  <c r="J8114" i="5" s="1"/>
  <c r="I8175" i="5"/>
  <c r="J8175" i="5" s="1"/>
  <c r="I7538" i="5"/>
  <c r="J7538" i="5" s="1"/>
  <c r="I7562" i="5"/>
  <c r="J7562" i="5" s="1"/>
  <c r="I7570" i="5"/>
  <c r="J7570" i="5" s="1"/>
  <c r="I7578" i="5"/>
  <c r="J7578" i="5" s="1"/>
  <c r="I7586" i="5"/>
  <c r="J7586" i="5" s="1"/>
  <c r="I7594" i="5"/>
  <c r="J7594" i="5" s="1"/>
  <c r="I7602" i="5"/>
  <c r="J7602" i="5" s="1"/>
  <c r="I7610" i="5"/>
  <c r="J7610" i="5" s="1"/>
  <c r="I7618" i="5"/>
  <c r="J7618" i="5" s="1"/>
  <c r="I7626" i="5"/>
  <c r="J7626" i="5" s="1"/>
  <c r="I7634" i="5"/>
  <c r="J7634" i="5" s="1"/>
  <c r="I7642" i="5"/>
  <c r="J7642" i="5" s="1"/>
  <c r="I7650" i="5"/>
  <c r="J7650" i="5" s="1"/>
  <c r="I7658" i="5"/>
  <c r="J7658" i="5" s="1"/>
  <c r="I7666" i="5"/>
  <c r="J7666" i="5" s="1"/>
  <c r="I7674" i="5"/>
  <c r="J7674" i="5" s="1"/>
  <c r="I7682" i="5"/>
  <c r="J7682" i="5" s="1"/>
  <c r="I7690" i="5"/>
  <c r="J7690" i="5" s="1"/>
  <c r="I7698" i="5"/>
  <c r="J7698" i="5" s="1"/>
  <c r="I7706" i="5"/>
  <c r="J7706" i="5" s="1"/>
  <c r="I7714" i="5"/>
  <c r="J7714" i="5" s="1"/>
  <c r="I7722" i="5"/>
  <c r="J7722" i="5" s="1"/>
  <c r="I7730" i="5"/>
  <c r="J7730" i="5" s="1"/>
  <c r="I7738" i="5"/>
  <c r="J7738" i="5" s="1"/>
  <c r="J7746" i="5"/>
  <c r="J7759" i="5"/>
  <c r="I7762" i="5"/>
  <c r="J7762" i="5" s="1"/>
  <c r="I7779" i="5"/>
  <c r="J7779" i="5" s="1"/>
  <c r="J7782" i="5"/>
  <c r="J7814" i="5"/>
  <c r="J7819" i="5"/>
  <c r="I7828" i="5"/>
  <c r="J7828" i="5" s="1"/>
  <c r="I7862" i="5"/>
  <c r="J7862" i="5" s="1"/>
  <c r="J7867" i="5"/>
  <c r="I7891" i="5"/>
  <c r="J7891" i="5" s="1"/>
  <c r="I7926" i="5"/>
  <c r="J7926" i="5" s="1"/>
  <c r="J7931" i="5"/>
  <c r="I7955" i="5"/>
  <c r="J7955" i="5" s="1"/>
  <c r="I8019" i="5"/>
  <c r="J8019" i="5" s="1"/>
  <c r="I7573" i="5"/>
  <c r="J7573" i="5" s="1"/>
  <c r="I7581" i="5"/>
  <c r="J7581" i="5" s="1"/>
  <c r="I7589" i="5"/>
  <c r="J7589" i="5" s="1"/>
  <c r="I7597" i="5"/>
  <c r="J7597" i="5" s="1"/>
  <c r="I7605" i="5"/>
  <c r="J7605" i="5" s="1"/>
  <c r="I7613" i="5"/>
  <c r="J7613" i="5" s="1"/>
  <c r="I7783" i="5"/>
  <c r="J7783" i="5" s="1"/>
  <c r="I7838" i="5"/>
  <c r="J7838" i="5" s="1"/>
  <c r="I7902" i="5"/>
  <c r="J7902" i="5" s="1"/>
  <c r="I7966" i="5"/>
  <c r="J7966" i="5" s="1"/>
  <c r="I7995" i="5"/>
  <c r="J7995" i="5" s="1"/>
  <c r="I8059" i="5"/>
  <c r="J8059" i="5" s="1"/>
  <c r="I8131" i="5"/>
  <c r="J8131" i="5" s="1"/>
  <c r="I7528" i="5"/>
  <c r="J7528" i="5" s="1"/>
  <c r="I7536" i="5"/>
  <c r="J7536" i="5" s="1"/>
  <c r="I7544" i="5"/>
  <c r="J7544" i="5" s="1"/>
  <c r="I7552" i="5"/>
  <c r="J7552" i="5" s="1"/>
  <c r="I7560" i="5"/>
  <c r="J7560" i="5" s="1"/>
  <c r="I7568" i="5"/>
  <c r="J7568" i="5" s="1"/>
  <c r="I7576" i="5"/>
  <c r="J7576" i="5" s="1"/>
  <c r="I7584" i="5"/>
  <c r="J7584" i="5" s="1"/>
  <c r="I7592" i="5"/>
  <c r="J7592" i="5" s="1"/>
  <c r="I7600" i="5"/>
  <c r="J7600" i="5" s="1"/>
  <c r="I7608" i="5"/>
  <c r="J7608" i="5" s="1"/>
  <c r="I7616" i="5"/>
  <c r="J7616" i="5" s="1"/>
  <c r="I7624" i="5"/>
  <c r="J7624" i="5" s="1"/>
  <c r="I7632" i="5"/>
  <c r="J7632" i="5" s="1"/>
  <c r="I7640" i="5"/>
  <c r="J7640" i="5" s="1"/>
  <c r="I7648" i="5"/>
  <c r="J7648" i="5" s="1"/>
  <c r="I7656" i="5"/>
  <c r="J7656" i="5" s="1"/>
  <c r="I7664" i="5"/>
  <c r="J7664" i="5" s="1"/>
  <c r="I7672" i="5"/>
  <c r="J7672" i="5" s="1"/>
  <c r="I7680" i="5"/>
  <c r="J7680" i="5" s="1"/>
  <c r="I7688" i="5"/>
  <c r="J7688" i="5" s="1"/>
  <c r="I7696" i="5"/>
  <c r="J7696" i="5" s="1"/>
  <c r="I7704" i="5"/>
  <c r="J7704" i="5" s="1"/>
  <c r="I7712" i="5"/>
  <c r="J7712" i="5" s="1"/>
  <c r="I7720" i="5"/>
  <c r="J7720" i="5" s="1"/>
  <c r="I7728" i="5"/>
  <c r="J7728" i="5" s="1"/>
  <c r="I7736" i="5"/>
  <c r="J7736" i="5" s="1"/>
  <c r="I7744" i="5"/>
  <c r="J7744" i="5" s="1"/>
  <c r="I7747" i="5"/>
  <c r="J7747" i="5" s="1"/>
  <c r="I7763" i="5"/>
  <c r="J7763" i="5" s="1"/>
  <c r="J7766" i="5"/>
  <c r="I7780" i="5"/>
  <c r="J7780" i="5" s="1"/>
  <c r="I7787" i="5"/>
  <c r="J7787" i="5" s="1"/>
  <c r="I7791" i="5"/>
  <c r="J7791" i="5" s="1"/>
  <c r="J7798" i="5"/>
  <c r="J7806" i="5"/>
  <c r="I7820" i="5"/>
  <c r="J7820" i="5" s="1"/>
  <c r="I7843" i="5"/>
  <c r="J7843" i="5" s="1"/>
  <c r="I7878" i="5"/>
  <c r="J7878" i="5" s="1"/>
  <c r="I7907" i="5"/>
  <c r="J7907" i="5" s="1"/>
  <c r="I7942" i="5"/>
  <c r="J7942" i="5" s="1"/>
  <c r="I7971" i="5"/>
  <c r="J7971" i="5" s="1"/>
  <c r="I8035" i="5"/>
  <c r="J8035" i="5" s="1"/>
  <c r="I8085" i="5"/>
  <c r="J8085" i="5" s="1"/>
  <c r="J8157" i="5"/>
  <c r="J7750" i="5"/>
  <c r="J7767" i="5"/>
  <c r="I7770" i="5"/>
  <c r="J7770" i="5" s="1"/>
  <c r="J7788" i="5"/>
  <c r="I7795" i="5"/>
  <c r="J7795" i="5" s="1"/>
  <c r="I7799" i="5"/>
  <c r="J7799" i="5" s="1"/>
  <c r="J7803" i="5"/>
  <c r="I7807" i="5"/>
  <c r="J7807" i="5" s="1"/>
  <c r="I7811" i="5"/>
  <c r="J7811" i="5" s="1"/>
  <c r="I7854" i="5"/>
  <c r="J7854" i="5" s="1"/>
  <c r="J7859" i="5"/>
  <c r="I7883" i="5"/>
  <c r="J7883" i="5" s="1"/>
  <c r="I7918" i="5"/>
  <c r="J7918" i="5" s="1"/>
  <c r="J7923" i="5"/>
  <c r="I7947" i="5"/>
  <c r="J7947" i="5" s="1"/>
  <c r="I7982" i="5"/>
  <c r="J7982" i="5" s="1"/>
  <c r="J7987" i="5"/>
  <c r="I8011" i="5"/>
  <c r="J8011" i="5" s="1"/>
  <c r="I8106" i="5"/>
  <c r="J8106" i="5" s="1"/>
  <c r="J8152" i="5"/>
  <c r="J8072" i="5"/>
  <c r="J8098" i="5"/>
  <c r="I8115" i="5"/>
  <c r="J8115" i="5" s="1"/>
  <c r="J8136" i="5"/>
  <c r="J8162" i="5"/>
  <c r="I8370" i="5"/>
  <c r="J8370" i="5" s="1"/>
  <c r="I8107" i="5"/>
  <c r="J8107" i="5" s="1"/>
  <c r="I8171" i="5"/>
  <c r="J8171" i="5" s="1"/>
  <c r="I8394" i="5"/>
  <c r="J8394" i="5" s="1"/>
  <c r="I8399" i="5"/>
  <c r="J8399" i="5" s="1"/>
  <c r="I8459" i="5"/>
  <c r="J8459" i="5" s="1"/>
  <c r="I7836" i="5"/>
  <c r="J7836" i="5" s="1"/>
  <c r="I7844" i="5"/>
  <c r="J7844" i="5" s="1"/>
  <c r="I7852" i="5"/>
  <c r="J7852" i="5" s="1"/>
  <c r="I7860" i="5"/>
  <c r="J7860" i="5" s="1"/>
  <c r="I7868" i="5"/>
  <c r="J7868" i="5" s="1"/>
  <c r="I7876" i="5"/>
  <c r="J7876" i="5" s="1"/>
  <c r="I7884" i="5"/>
  <c r="J7884" i="5" s="1"/>
  <c r="I7892" i="5"/>
  <c r="J7892" i="5" s="1"/>
  <c r="I7900" i="5"/>
  <c r="J7900" i="5" s="1"/>
  <c r="I7908" i="5"/>
  <c r="J7908" i="5" s="1"/>
  <c r="I7916" i="5"/>
  <c r="J7916" i="5" s="1"/>
  <c r="I7924" i="5"/>
  <c r="J7924" i="5" s="1"/>
  <c r="I7932" i="5"/>
  <c r="J7932" i="5" s="1"/>
  <c r="I7940" i="5"/>
  <c r="J7940" i="5" s="1"/>
  <c r="I7948" i="5"/>
  <c r="J7948" i="5" s="1"/>
  <c r="I7956" i="5"/>
  <c r="J7956" i="5" s="1"/>
  <c r="I7964" i="5"/>
  <c r="J7964" i="5" s="1"/>
  <c r="I7972" i="5"/>
  <c r="J7972" i="5" s="1"/>
  <c r="I7980" i="5"/>
  <c r="J7980" i="5" s="1"/>
  <c r="J8069" i="5"/>
  <c r="I8090" i="5"/>
  <c r="J8090" i="5" s="1"/>
  <c r="I8099" i="5"/>
  <c r="J8099" i="5" s="1"/>
  <c r="J8133" i="5"/>
  <c r="I8154" i="5"/>
  <c r="J8154" i="5" s="1"/>
  <c r="I8163" i="5"/>
  <c r="J8163" i="5" s="1"/>
  <c r="I8172" i="5"/>
  <c r="J8172" i="5" s="1"/>
  <c r="I8442" i="5"/>
  <c r="J8442" i="5" s="1"/>
  <c r="I7815" i="5"/>
  <c r="J7815" i="5" s="1"/>
  <c r="I7823" i="5"/>
  <c r="J7823" i="5" s="1"/>
  <c r="I7831" i="5"/>
  <c r="J7831" i="5" s="1"/>
  <c r="I7839" i="5"/>
  <c r="J7839" i="5" s="1"/>
  <c r="I7847" i="5"/>
  <c r="J7847" i="5" s="1"/>
  <c r="I7855" i="5"/>
  <c r="J7855" i="5" s="1"/>
  <c r="I7863" i="5"/>
  <c r="J7863" i="5" s="1"/>
  <c r="I7871" i="5"/>
  <c r="J7871" i="5" s="1"/>
  <c r="I7879" i="5"/>
  <c r="J7879" i="5" s="1"/>
  <c r="I7887" i="5"/>
  <c r="J7887" i="5" s="1"/>
  <c r="I7895" i="5"/>
  <c r="J7895" i="5" s="1"/>
  <c r="I7903" i="5"/>
  <c r="J7903" i="5" s="1"/>
  <c r="I7911" i="5"/>
  <c r="J7911" i="5" s="1"/>
  <c r="I7919" i="5"/>
  <c r="J7919" i="5" s="1"/>
  <c r="I7927" i="5"/>
  <c r="J7927" i="5" s="1"/>
  <c r="I7935" i="5"/>
  <c r="J7935" i="5" s="1"/>
  <c r="I7943" i="5"/>
  <c r="J7943" i="5" s="1"/>
  <c r="I7951" i="5"/>
  <c r="J7951" i="5" s="1"/>
  <c r="I7959" i="5"/>
  <c r="J7959" i="5" s="1"/>
  <c r="I7967" i="5"/>
  <c r="J7967" i="5" s="1"/>
  <c r="I7975" i="5"/>
  <c r="J7975" i="5" s="1"/>
  <c r="I7983" i="5"/>
  <c r="J7983" i="5" s="1"/>
  <c r="J8061" i="5"/>
  <c r="I8082" i="5"/>
  <c r="J8082" i="5" s="1"/>
  <c r="I8091" i="5"/>
  <c r="J8091" i="5" s="1"/>
  <c r="J8125" i="5"/>
  <c r="I8146" i="5"/>
  <c r="J8146" i="5" s="1"/>
  <c r="I8155" i="5"/>
  <c r="J8155" i="5" s="1"/>
  <c r="I8178" i="5"/>
  <c r="J8178" i="5" s="1"/>
  <c r="I8192" i="5"/>
  <c r="J8192" i="5" s="1"/>
  <c r="I8367" i="5"/>
  <c r="J8367" i="5" s="1"/>
  <c r="I8386" i="5"/>
  <c r="J8386" i="5" s="1"/>
  <c r="I8391" i="5"/>
  <c r="J8391" i="5" s="1"/>
  <c r="I7786" i="5"/>
  <c r="J7786" i="5" s="1"/>
  <c r="I7794" i="5"/>
  <c r="J7794" i="5" s="1"/>
  <c r="I7802" i="5"/>
  <c r="J7802" i="5" s="1"/>
  <c r="I7810" i="5"/>
  <c r="J7810" i="5" s="1"/>
  <c r="I7818" i="5"/>
  <c r="J7818" i="5" s="1"/>
  <c r="I7826" i="5"/>
  <c r="J7826" i="5" s="1"/>
  <c r="I7834" i="5"/>
  <c r="J7834" i="5" s="1"/>
  <c r="I7842" i="5"/>
  <c r="J7842" i="5" s="1"/>
  <c r="I7850" i="5"/>
  <c r="J7850" i="5" s="1"/>
  <c r="I7858" i="5"/>
  <c r="J7858" i="5" s="1"/>
  <c r="I7866" i="5"/>
  <c r="J7866" i="5" s="1"/>
  <c r="I7874" i="5"/>
  <c r="J7874" i="5" s="1"/>
  <c r="I7882" i="5"/>
  <c r="J7882" i="5" s="1"/>
  <c r="I7890" i="5"/>
  <c r="J7890" i="5" s="1"/>
  <c r="I7898" i="5"/>
  <c r="J7898" i="5" s="1"/>
  <c r="I7906" i="5"/>
  <c r="J7906" i="5" s="1"/>
  <c r="I7914" i="5"/>
  <c r="J7914" i="5" s="1"/>
  <c r="I7922" i="5"/>
  <c r="J7922" i="5" s="1"/>
  <c r="I7930" i="5"/>
  <c r="J7930" i="5" s="1"/>
  <c r="I7938" i="5"/>
  <c r="J7938" i="5" s="1"/>
  <c r="I7946" i="5"/>
  <c r="J7946" i="5" s="1"/>
  <c r="I7954" i="5"/>
  <c r="J7954" i="5" s="1"/>
  <c r="I7962" i="5"/>
  <c r="J7962" i="5" s="1"/>
  <c r="I7970" i="5"/>
  <c r="J7970" i="5" s="1"/>
  <c r="I7978" i="5"/>
  <c r="J7978" i="5" s="1"/>
  <c r="I7986" i="5"/>
  <c r="J7986" i="5" s="1"/>
  <c r="J7989" i="5"/>
  <c r="I7993" i="5"/>
  <c r="J7993" i="5" s="1"/>
  <c r="J7997" i="5"/>
  <c r="I8001" i="5"/>
  <c r="J8001" i="5" s="1"/>
  <c r="J8005" i="5"/>
  <c r="I8009" i="5"/>
  <c r="J8009" i="5" s="1"/>
  <c r="J8013" i="5"/>
  <c r="I8017" i="5"/>
  <c r="J8017" i="5" s="1"/>
  <c r="J8021" i="5"/>
  <c r="I8025" i="5"/>
  <c r="J8025" i="5" s="1"/>
  <c r="J8029" i="5"/>
  <c r="I8033" i="5"/>
  <c r="J8033" i="5" s="1"/>
  <c r="J8037" i="5"/>
  <c r="I8041" i="5"/>
  <c r="J8041" i="5" s="1"/>
  <c r="J8045" i="5"/>
  <c r="I8049" i="5"/>
  <c r="J8049" i="5" s="1"/>
  <c r="J8053" i="5"/>
  <c r="I8074" i="5"/>
  <c r="J8074" i="5" s="1"/>
  <c r="I8083" i="5"/>
  <c r="J8083" i="5" s="1"/>
  <c r="J8117" i="5"/>
  <c r="I8138" i="5"/>
  <c r="J8138" i="5" s="1"/>
  <c r="I8147" i="5"/>
  <c r="J8147" i="5" s="1"/>
  <c r="J8168" i="5"/>
  <c r="I8434" i="5"/>
  <c r="J8434" i="5" s="1"/>
  <c r="J7990" i="5"/>
  <c r="J7994" i="5"/>
  <c r="J8002" i="5"/>
  <c r="J8010" i="5"/>
  <c r="J8018" i="5"/>
  <c r="J8026" i="5"/>
  <c r="J8034" i="5"/>
  <c r="J8042" i="5"/>
  <c r="J8050" i="5"/>
  <c r="J8058" i="5"/>
  <c r="I8066" i="5"/>
  <c r="J8066" i="5" s="1"/>
  <c r="I8075" i="5"/>
  <c r="J8075" i="5" s="1"/>
  <c r="J8096" i="5"/>
  <c r="J8109" i="5"/>
  <c r="J8122" i="5"/>
  <c r="I8130" i="5"/>
  <c r="J8130" i="5" s="1"/>
  <c r="I8139" i="5"/>
  <c r="J8139" i="5" s="1"/>
  <c r="J8160" i="5"/>
  <c r="J8184" i="5"/>
  <c r="I8378" i="5"/>
  <c r="J8378" i="5" s="1"/>
  <c r="I8383" i="5"/>
  <c r="J8383" i="5" s="1"/>
  <c r="I8362" i="5"/>
  <c r="J8362" i="5" s="1"/>
  <c r="J8375" i="5"/>
  <c r="I8471" i="5"/>
  <c r="J8471" i="5" s="1"/>
  <c r="I8338" i="5"/>
  <c r="J8338" i="5" s="1"/>
  <c r="I8346" i="5"/>
  <c r="J8346" i="5" s="1"/>
  <c r="I8426" i="5"/>
  <c r="J8426" i="5" s="1"/>
  <c r="I8179" i="5"/>
  <c r="J8179" i="5" s="1"/>
  <c r="I8330" i="5"/>
  <c r="J8330" i="5" s="1"/>
  <c r="I8359" i="5"/>
  <c r="J8359" i="5" s="1"/>
  <c r="I8418" i="5"/>
  <c r="J8418" i="5" s="1"/>
  <c r="I8439" i="5"/>
  <c r="J8439" i="5" s="1"/>
  <c r="I8057" i="5"/>
  <c r="J8057" i="5" s="1"/>
  <c r="I8065" i="5"/>
  <c r="J8065" i="5" s="1"/>
  <c r="I8073" i="5"/>
  <c r="J8073" i="5" s="1"/>
  <c r="I8081" i="5"/>
  <c r="J8081" i="5" s="1"/>
  <c r="I8089" i="5"/>
  <c r="J8089" i="5" s="1"/>
  <c r="I8097" i="5"/>
  <c r="J8097" i="5" s="1"/>
  <c r="I8105" i="5"/>
  <c r="J8105" i="5" s="1"/>
  <c r="I8113" i="5"/>
  <c r="J8113" i="5" s="1"/>
  <c r="I8121" i="5"/>
  <c r="J8121" i="5" s="1"/>
  <c r="I8129" i="5"/>
  <c r="J8129" i="5" s="1"/>
  <c r="I8137" i="5"/>
  <c r="J8137" i="5" s="1"/>
  <c r="I8145" i="5"/>
  <c r="J8145" i="5" s="1"/>
  <c r="I8153" i="5"/>
  <c r="J8153" i="5" s="1"/>
  <c r="I8161" i="5"/>
  <c r="J8161" i="5" s="1"/>
  <c r="I8176" i="5"/>
  <c r="J8176" i="5" s="1"/>
  <c r="J8186" i="5"/>
  <c r="I8194" i="5"/>
  <c r="J8194" i="5" s="1"/>
  <c r="I8202" i="5"/>
  <c r="J8202" i="5" s="1"/>
  <c r="I8210" i="5"/>
  <c r="J8210" i="5" s="1"/>
  <c r="I8218" i="5"/>
  <c r="J8218" i="5" s="1"/>
  <c r="I8226" i="5"/>
  <c r="J8226" i="5" s="1"/>
  <c r="I8234" i="5"/>
  <c r="J8234" i="5" s="1"/>
  <c r="I8242" i="5"/>
  <c r="J8242" i="5" s="1"/>
  <c r="I8250" i="5"/>
  <c r="J8250" i="5" s="1"/>
  <c r="I8258" i="5"/>
  <c r="J8258" i="5" s="1"/>
  <c r="I8266" i="5"/>
  <c r="J8266" i="5" s="1"/>
  <c r="I8274" i="5"/>
  <c r="J8274" i="5" s="1"/>
  <c r="I8282" i="5"/>
  <c r="J8282" i="5" s="1"/>
  <c r="I8290" i="5"/>
  <c r="J8290" i="5" s="1"/>
  <c r="I8298" i="5"/>
  <c r="J8298" i="5" s="1"/>
  <c r="I8306" i="5"/>
  <c r="J8306" i="5" s="1"/>
  <c r="I8314" i="5"/>
  <c r="J8314" i="5" s="1"/>
  <c r="I8322" i="5"/>
  <c r="J8322" i="5" s="1"/>
  <c r="I8343" i="5"/>
  <c r="J8343" i="5" s="1"/>
  <c r="I8351" i="5"/>
  <c r="J8351" i="5" s="1"/>
  <c r="I8410" i="5"/>
  <c r="J8410" i="5" s="1"/>
  <c r="I8431" i="5"/>
  <c r="J8431" i="5" s="1"/>
  <c r="J8167" i="5"/>
  <c r="I8183" i="5"/>
  <c r="J8183" i="5" s="1"/>
  <c r="I8187" i="5"/>
  <c r="J8187" i="5" s="1"/>
  <c r="J8191" i="5"/>
  <c r="I8195" i="5"/>
  <c r="J8195" i="5" s="1"/>
  <c r="J8199" i="5"/>
  <c r="I8203" i="5"/>
  <c r="J8203" i="5" s="1"/>
  <c r="J8207" i="5"/>
  <c r="I8211" i="5"/>
  <c r="J8211" i="5" s="1"/>
  <c r="J8215" i="5"/>
  <c r="I8219" i="5"/>
  <c r="J8219" i="5" s="1"/>
  <c r="J8223" i="5"/>
  <c r="I8227" i="5"/>
  <c r="J8227" i="5" s="1"/>
  <c r="J8231" i="5"/>
  <c r="I8235" i="5"/>
  <c r="J8235" i="5" s="1"/>
  <c r="J8239" i="5"/>
  <c r="I8243" i="5"/>
  <c r="J8243" i="5" s="1"/>
  <c r="J8247" i="5"/>
  <c r="I8251" i="5"/>
  <c r="J8251" i="5" s="1"/>
  <c r="J8255" i="5"/>
  <c r="I8259" i="5"/>
  <c r="J8259" i="5" s="1"/>
  <c r="J8263" i="5"/>
  <c r="I8267" i="5"/>
  <c r="J8267" i="5" s="1"/>
  <c r="J8271" i="5"/>
  <c r="I8275" i="5"/>
  <c r="J8275" i="5" s="1"/>
  <c r="J8279" i="5"/>
  <c r="I8283" i="5"/>
  <c r="J8283" i="5" s="1"/>
  <c r="J8287" i="5"/>
  <c r="J8295" i="5"/>
  <c r="J8303" i="5"/>
  <c r="J8311" i="5"/>
  <c r="J8319" i="5"/>
  <c r="J8327" i="5"/>
  <c r="I8335" i="5"/>
  <c r="J8335" i="5" s="1"/>
  <c r="I8402" i="5"/>
  <c r="J8402" i="5" s="1"/>
  <c r="J8415" i="5"/>
  <c r="I8423" i="5"/>
  <c r="J8423" i="5" s="1"/>
  <c r="I8446" i="5"/>
  <c r="J8446" i="5" s="1"/>
  <c r="I8450" i="5"/>
  <c r="J8450" i="5" s="1"/>
  <c r="I8455" i="5"/>
  <c r="J8455" i="5" s="1"/>
  <c r="I8451" i="5"/>
  <c r="J8451" i="5" s="1"/>
  <c r="I8479" i="5"/>
  <c r="J8479" i="5" s="1"/>
  <c r="J8503" i="5"/>
  <c r="I8291" i="5"/>
  <c r="J8291" i="5" s="1"/>
  <c r="I8299" i="5"/>
  <c r="J8299" i="5" s="1"/>
  <c r="I8307" i="5"/>
  <c r="J8307" i="5" s="1"/>
  <c r="I8315" i="5"/>
  <c r="J8315" i="5" s="1"/>
  <c r="I8323" i="5"/>
  <c r="J8323" i="5" s="1"/>
  <c r="I8331" i="5"/>
  <c r="J8331" i="5" s="1"/>
  <c r="I8339" i="5"/>
  <c r="J8339" i="5" s="1"/>
  <c r="I8347" i="5"/>
  <c r="J8347" i="5" s="1"/>
  <c r="I8355" i="5"/>
  <c r="J8355" i="5" s="1"/>
  <c r="I8363" i="5"/>
  <c r="J8363" i="5" s="1"/>
  <c r="I8371" i="5"/>
  <c r="J8371" i="5" s="1"/>
  <c r="I8379" i="5"/>
  <c r="J8379" i="5" s="1"/>
  <c r="I8387" i="5"/>
  <c r="J8387" i="5" s="1"/>
  <c r="I8395" i="5"/>
  <c r="J8395" i="5" s="1"/>
  <c r="I8403" i="5"/>
  <c r="J8403" i="5" s="1"/>
  <c r="I8411" i="5"/>
  <c r="J8411" i="5" s="1"/>
  <c r="I8419" i="5"/>
  <c r="J8419" i="5" s="1"/>
  <c r="I8427" i="5"/>
  <c r="J8427" i="5" s="1"/>
  <c r="I8435" i="5"/>
  <c r="J8435" i="5" s="1"/>
  <c r="I8443" i="5"/>
  <c r="J8443" i="5" s="1"/>
  <c r="I8447" i="5"/>
  <c r="J8447" i="5" s="1"/>
  <c r="I8222" i="5"/>
  <c r="J8222" i="5" s="1"/>
  <c r="I8230" i="5"/>
  <c r="J8230" i="5" s="1"/>
  <c r="I8238" i="5"/>
  <c r="J8238" i="5" s="1"/>
  <c r="I8246" i="5"/>
  <c r="J8246" i="5" s="1"/>
  <c r="I8254" i="5"/>
  <c r="J8254" i="5" s="1"/>
  <c r="I8262" i="5"/>
  <c r="J8262" i="5" s="1"/>
  <c r="I8270" i="5"/>
  <c r="J8270" i="5" s="1"/>
  <c r="I8278" i="5"/>
  <c r="J8278" i="5" s="1"/>
  <c r="I8286" i="5"/>
  <c r="J8286" i="5" s="1"/>
  <c r="I8294" i="5"/>
  <c r="J8294" i="5" s="1"/>
  <c r="I8302" i="5"/>
  <c r="J8302" i="5" s="1"/>
  <c r="I8310" i="5"/>
  <c r="J8310" i="5" s="1"/>
  <c r="I8318" i="5"/>
  <c r="J8318" i="5" s="1"/>
  <c r="I8326" i="5"/>
  <c r="J8326" i="5" s="1"/>
  <c r="I8334" i="5"/>
  <c r="J8334" i="5" s="1"/>
  <c r="I8342" i="5"/>
  <c r="J8342" i="5" s="1"/>
  <c r="I8350" i="5"/>
  <c r="J8350" i="5" s="1"/>
  <c r="I8358" i="5"/>
  <c r="J8358" i="5" s="1"/>
  <c r="I8366" i="5"/>
  <c r="J8366" i="5" s="1"/>
  <c r="I8374" i="5"/>
  <c r="J8374" i="5" s="1"/>
  <c r="I8382" i="5"/>
  <c r="J8382" i="5" s="1"/>
  <c r="I8390" i="5"/>
  <c r="J8390" i="5" s="1"/>
  <c r="I8398" i="5"/>
  <c r="J8398" i="5" s="1"/>
  <c r="I8406" i="5"/>
  <c r="J8406" i="5" s="1"/>
  <c r="I8414" i="5"/>
  <c r="J8414" i="5" s="1"/>
  <c r="I8422" i="5"/>
  <c r="J8422" i="5" s="1"/>
  <c r="I8430" i="5"/>
  <c r="J8430" i="5" s="1"/>
  <c r="I8438" i="5"/>
  <c r="J8438" i="5" s="1"/>
  <c r="I8463" i="5"/>
  <c r="J8463" i="5" s="1"/>
  <c r="I8487" i="5"/>
  <c r="J8487" i="5" s="1"/>
  <c r="I8495" i="5"/>
  <c r="J8495" i="5" s="1"/>
  <c r="I8503" i="5"/>
  <c r="I8511" i="5"/>
  <c r="J8511" i="5" s="1"/>
  <c r="I8519" i="5"/>
  <c r="J8519" i="5" s="1"/>
  <c r="I8527" i="5"/>
  <c r="J8527" i="5" s="1"/>
  <c r="I8535" i="5"/>
  <c r="J8535" i="5" s="1"/>
  <c r="I8543" i="5"/>
  <c r="J8543" i="5" s="1"/>
  <c r="I8551" i="5"/>
  <c r="J8551" i="5" s="1"/>
  <c r="I8559" i="5"/>
  <c r="J8559" i="5" s="1"/>
  <c r="I8567" i="5"/>
  <c r="J8567" i="5" s="1"/>
  <c r="I8575" i="5"/>
  <c r="J8575" i="5" s="1"/>
  <c r="I8583" i="5"/>
  <c r="J8583" i="5" s="1"/>
  <c r="I8591" i="5"/>
  <c r="J8591" i="5" s="1"/>
  <c r="I8599" i="5"/>
  <c r="J8599" i="5" s="1"/>
  <c r="I8607" i="5"/>
  <c r="J8607" i="5" s="1"/>
  <c r="I8615" i="5"/>
  <c r="J8615" i="5" s="1"/>
  <c r="I8623" i="5"/>
  <c r="J8623" i="5" s="1"/>
  <c r="I8631" i="5"/>
  <c r="J8631" i="5" s="1"/>
  <c r="I8639" i="5"/>
  <c r="J8639" i="5" s="1"/>
  <c r="I8647" i="5"/>
  <c r="J8647" i="5" s="1"/>
  <c r="I8655" i="5"/>
  <c r="J8655" i="5" s="1"/>
  <c r="I8663" i="5"/>
  <c r="J8663" i="5" s="1"/>
  <c r="I8671" i="5"/>
  <c r="J8671" i="5" s="1"/>
  <c r="I8679" i="5"/>
  <c r="J8679" i="5" s="1"/>
  <c r="I8687" i="5"/>
  <c r="J8687" i="5" s="1"/>
  <c r="I8695" i="5"/>
  <c r="J8695" i="5" s="1"/>
  <c r="I8703" i="5"/>
  <c r="J8703" i="5" s="1"/>
  <c r="I8711" i="5"/>
  <c r="J8711" i="5" s="1"/>
  <c r="I8719" i="5"/>
  <c r="J8719" i="5" s="1"/>
  <c r="I8727" i="5"/>
  <c r="J8727" i="5" s="1"/>
  <c r="I8735" i="5"/>
  <c r="J8735" i="5" s="1"/>
  <c r="I8743" i="5"/>
  <c r="J8743" i="5" s="1"/>
  <c r="I8751" i="5"/>
  <c r="J8751" i="5" s="1"/>
  <c r="I8759" i="5"/>
  <c r="J8759" i="5" s="1"/>
  <c r="I8767" i="5"/>
  <c r="J8767" i="5" s="1"/>
  <c r="I8775" i="5"/>
  <c r="J8775" i="5" s="1"/>
  <c r="I8783" i="5"/>
  <c r="J8783" i="5" s="1"/>
  <c r="I8791" i="5"/>
  <c r="J8791" i="5" s="1"/>
  <c r="I8458" i="5"/>
  <c r="J8458" i="5" s="1"/>
  <c r="I8466" i="5"/>
  <c r="J8466" i="5" s="1"/>
  <c r="I8474" i="5"/>
  <c r="J8474" i="5" s="1"/>
  <c r="I8482" i="5"/>
  <c r="J8482" i="5" s="1"/>
  <c r="I8490" i="5"/>
  <c r="J8490" i="5" s="1"/>
  <c r="I8498" i="5"/>
  <c r="J8498" i="5" s="1"/>
  <c r="I8506" i="5"/>
  <c r="J8506" i="5" s="1"/>
  <c r="I8514" i="5"/>
  <c r="J8514" i="5" s="1"/>
  <c r="I8522" i="5"/>
  <c r="J8522" i="5" s="1"/>
  <c r="I8530" i="5"/>
  <c r="J8530" i="5" s="1"/>
  <c r="I8538" i="5"/>
  <c r="J8538" i="5" s="1"/>
  <c r="I8546" i="5"/>
  <c r="J8546" i="5" s="1"/>
  <c r="I8554" i="5"/>
  <c r="J8554" i="5" s="1"/>
  <c r="I8562" i="5"/>
  <c r="J8562" i="5" s="1"/>
  <c r="I8570" i="5"/>
  <c r="J8570" i="5" s="1"/>
  <c r="I8578" i="5"/>
  <c r="J8578" i="5" s="1"/>
  <c r="I8586" i="5"/>
  <c r="J8586" i="5" s="1"/>
  <c r="I8594" i="5"/>
  <c r="J8594" i="5" s="1"/>
  <c r="I8602" i="5"/>
  <c r="J8602" i="5" s="1"/>
  <c r="I8610" i="5"/>
  <c r="J8610" i="5" s="1"/>
  <c r="I8618" i="5"/>
  <c r="J8618" i="5" s="1"/>
  <c r="I8714" i="5"/>
  <c r="J8714" i="5" s="1"/>
  <c r="I8722" i="5"/>
  <c r="J8722" i="5" s="1"/>
  <c r="I8730" i="5"/>
  <c r="J8730" i="5" s="1"/>
  <c r="I8738" i="5"/>
  <c r="J8738" i="5" s="1"/>
  <c r="I8778" i="5"/>
  <c r="J8778" i="5" s="1"/>
  <c r="I8786" i="5"/>
  <c r="J8786" i="5" s="1"/>
  <c r="I8789" i="5"/>
  <c r="J8789" i="5" s="1"/>
  <c r="I8784" i="5"/>
  <c r="J8784" i="5" s="1"/>
  <c r="I8792" i="5"/>
  <c r="J8792" i="5" s="1"/>
  <c r="I8467" i="5"/>
  <c r="J8467" i="5" s="1"/>
  <c r="I8475" i="5"/>
  <c r="J8475" i="5" s="1"/>
  <c r="I8483" i="5"/>
  <c r="J8483" i="5" s="1"/>
  <c r="I8491" i="5"/>
  <c r="J8491" i="5" s="1"/>
  <c r="I8499" i="5"/>
  <c r="J8499" i="5" s="1"/>
  <c r="I8507" i="5"/>
  <c r="J8507" i="5" s="1"/>
  <c r="I8515" i="5"/>
  <c r="J8515" i="5" s="1"/>
  <c r="I8523" i="5"/>
  <c r="J8523" i="5" s="1"/>
  <c r="I8531" i="5"/>
  <c r="J8531" i="5" s="1"/>
  <c r="I8539" i="5"/>
  <c r="J8539" i="5" s="1"/>
  <c r="I8547" i="5"/>
  <c r="J8547" i="5" s="1"/>
  <c r="I8555" i="5"/>
  <c r="J8555" i="5" s="1"/>
  <c r="I8563" i="5"/>
  <c r="J8563" i="5" s="1"/>
  <c r="I8571" i="5"/>
  <c r="J8571" i="5" s="1"/>
  <c r="I8579" i="5"/>
  <c r="J8579" i="5" s="1"/>
  <c r="I8587" i="5"/>
  <c r="J8587" i="5" s="1"/>
  <c r="I8595" i="5"/>
  <c r="J8595" i="5" s="1"/>
  <c r="I8603" i="5"/>
  <c r="J8603" i="5" s="1"/>
  <c r="I8611" i="5"/>
  <c r="J8611" i="5" s="1"/>
  <c r="I8619" i="5"/>
  <c r="J8619" i="5" s="1"/>
  <c r="I8627" i="5"/>
  <c r="J8627" i="5" s="1"/>
  <c r="I8635" i="5"/>
  <c r="J8635" i="5" s="1"/>
  <c r="I8643" i="5"/>
  <c r="J8643" i="5" s="1"/>
  <c r="I8651" i="5"/>
  <c r="J8651" i="5" s="1"/>
  <c r="I8659" i="5"/>
  <c r="J8659" i="5" s="1"/>
  <c r="I8667" i="5"/>
  <c r="J8667" i="5" s="1"/>
  <c r="I8675" i="5"/>
  <c r="J8675" i="5" s="1"/>
  <c r="I8683" i="5"/>
  <c r="J8683" i="5" s="1"/>
  <c r="I8691" i="5"/>
  <c r="J8691" i="5" s="1"/>
  <c r="I8699" i="5"/>
  <c r="J8699" i="5" s="1"/>
  <c r="I8707" i="5"/>
  <c r="J8707" i="5" s="1"/>
  <c r="I8715" i="5"/>
  <c r="J8715" i="5" s="1"/>
  <c r="I8723" i="5"/>
  <c r="J8723" i="5" s="1"/>
  <c r="I8731" i="5"/>
  <c r="J8731" i="5" s="1"/>
  <c r="I8739" i="5"/>
  <c r="J8739" i="5" s="1"/>
  <c r="I8747" i="5"/>
  <c r="J8747" i="5" s="1"/>
  <c r="I8755" i="5"/>
  <c r="J8755" i="5" s="1"/>
  <c r="I8763" i="5"/>
  <c r="J8763" i="5" s="1"/>
  <c r="I8771" i="5"/>
  <c r="J8771" i="5" s="1"/>
  <c r="I8779" i="5"/>
  <c r="J8779" i="5" s="1"/>
  <c r="I8454" i="5"/>
  <c r="J8454" i="5" s="1"/>
  <c r="I8462" i="5"/>
  <c r="J8462" i="5" s="1"/>
  <c r="I8470" i="5"/>
  <c r="J8470" i="5" s="1"/>
  <c r="I8478" i="5"/>
  <c r="J8478" i="5" s="1"/>
  <c r="I8486" i="5"/>
  <c r="J8486" i="5" s="1"/>
  <c r="I8494" i="5"/>
  <c r="J8494" i="5" s="1"/>
  <c r="I8502" i="5"/>
  <c r="J8502" i="5" s="1"/>
  <c r="I8518" i="5"/>
  <c r="J8518" i="5" s="1"/>
  <c r="I8638" i="5"/>
  <c r="J8638" i="5" s="1"/>
  <c r="I8662" i="5"/>
  <c r="J8662" i="5" s="1"/>
  <c r="I8670" i="5"/>
  <c r="J8670" i="5" s="1"/>
  <c r="I8686" i="5"/>
  <c r="J8686" i="5" s="1"/>
  <c r="I8710" i="5"/>
  <c r="J8710" i="5" s="1"/>
  <c r="I8718" i="5"/>
  <c r="J8718" i="5" s="1"/>
  <c r="I8790" i="5"/>
  <c r="J8790" i="5" s="1"/>
  <c r="I8785" i="5"/>
  <c r="J8785" i="5" s="1"/>
  <c r="I8793" i="5"/>
  <c r="J8793" i="5" s="1"/>
  <c r="C11" i="2"/>
  <c r="J1433" i="4"/>
  <c r="J8014" i="4"/>
  <c r="J6368" i="4"/>
  <c r="J6239" i="4"/>
  <c r="J1967" i="4"/>
  <c r="J7142" i="4"/>
  <c r="J6988" i="4"/>
  <c r="J1633" i="4"/>
  <c r="J974" i="4"/>
  <c r="J583" i="4"/>
  <c r="J575" i="4"/>
  <c r="J6436" i="4"/>
  <c r="J6408" i="4"/>
  <c r="J6325" i="4"/>
  <c r="J6295" i="4"/>
  <c r="J860" i="4"/>
  <c r="J448" i="4"/>
  <c r="J191" i="4"/>
  <c r="J2846" i="4"/>
  <c r="J7614" i="4"/>
  <c r="J6940" i="4"/>
  <c r="J6645" i="4"/>
  <c r="J6572" i="4"/>
  <c r="J6271" i="4"/>
  <c r="J5527" i="4"/>
  <c r="J4410" i="4"/>
  <c r="J7525" i="4"/>
  <c r="J6692" i="4"/>
  <c r="J6509" i="4"/>
  <c r="J6393" i="4"/>
  <c r="I2649" i="4"/>
  <c r="J2649" i="4" s="1"/>
  <c r="I1473" i="4"/>
  <c r="J1473" i="4" s="1"/>
  <c r="I127" i="4"/>
  <c r="J127" i="4" s="1"/>
  <c r="J6604" i="4"/>
  <c r="I2145" i="4"/>
  <c r="J2145" i="4" s="1"/>
  <c r="I796" i="4"/>
  <c r="J796" i="4" s="1"/>
  <c r="I4634" i="4"/>
  <c r="J4634" i="4" s="1"/>
  <c r="J8360" i="4"/>
  <c r="J6477" i="4"/>
  <c r="I2708" i="4"/>
  <c r="J2708" i="4" s="1"/>
  <c r="I1593" i="4"/>
  <c r="J1593" i="4" s="1"/>
  <c r="J7279" i="4"/>
  <c r="J8192" i="4"/>
  <c r="J8096" i="4"/>
  <c r="J7477" i="4"/>
  <c r="I5728" i="4"/>
  <c r="J5728" i="4" s="1"/>
  <c r="I79" i="4"/>
  <c r="J79" i="4" s="1"/>
  <c r="J7420" i="4"/>
  <c r="I1690" i="4"/>
  <c r="J1690" i="4" s="1"/>
  <c r="J7688" i="4"/>
  <c r="I2210" i="4"/>
  <c r="J2210" i="4" s="1"/>
  <c r="I654" i="4"/>
  <c r="J654" i="4"/>
  <c r="J6287" i="4"/>
  <c r="J5672" i="4"/>
  <c r="J4330" i="4"/>
  <c r="J3576" i="4"/>
  <c r="J3430" i="4"/>
  <c r="J1888" i="4"/>
  <c r="J1393" i="4"/>
  <c r="J5463" i="4"/>
  <c r="J4099" i="4"/>
  <c r="J2691" i="4"/>
  <c r="J2284" i="4"/>
  <c r="J2034" i="4"/>
  <c r="J926" i="4"/>
  <c r="J261" i="4"/>
  <c r="J4834" i="4"/>
  <c r="J1787" i="4"/>
  <c r="J1441" i="4"/>
  <c r="J1427" i="4"/>
  <c r="J547" i="4"/>
  <c r="J293" i="4"/>
  <c r="J6123" i="4"/>
  <c r="J3494" i="4"/>
  <c r="J2484" i="4"/>
  <c r="J2363" i="4"/>
  <c r="J1850" i="4"/>
  <c r="J1706" i="4"/>
  <c r="J944" i="4"/>
  <c r="J669" i="4"/>
  <c r="J582" i="4"/>
  <c r="J576" i="4"/>
  <c r="J2689" i="4"/>
  <c r="J2527" i="4"/>
  <c r="J2404" i="4"/>
  <c r="J1912" i="4"/>
  <c r="J1595" i="4"/>
  <c r="J1140" i="4"/>
  <c r="J1014" i="4"/>
  <c r="J564" i="4"/>
  <c r="J456" i="4"/>
  <c r="J265" i="4"/>
  <c r="J215" i="4"/>
  <c r="J948" i="4"/>
  <c r="J662" i="4"/>
  <c r="J1854" i="4"/>
  <c r="J8557" i="4"/>
  <c r="I8243" i="4"/>
  <c r="J8243" i="4" s="1"/>
  <c r="J8211" i="4"/>
  <c r="I8006" i="4"/>
  <c r="J8006" i="4" s="1"/>
  <c r="J7220" i="4"/>
  <c r="J7068" i="4"/>
  <c r="I6505" i="4"/>
  <c r="J6505" i="4" s="1"/>
  <c r="I5819" i="4"/>
  <c r="J5819" i="4" s="1"/>
  <c r="I6349" i="4"/>
  <c r="J6349" i="4" s="1"/>
  <c r="J8755" i="4"/>
  <c r="J8314" i="4"/>
  <c r="J8280" i="4"/>
  <c r="J8078" i="4"/>
  <c r="J7444" i="4"/>
  <c r="J7356" i="4"/>
  <c r="J7167" i="4"/>
  <c r="J7028" i="4"/>
  <c r="J6735" i="4"/>
  <c r="I6517" i="4"/>
  <c r="J6517" i="4" s="1"/>
  <c r="I4208" i="4"/>
  <c r="J4208" i="4" s="1"/>
  <c r="I3590" i="4"/>
  <c r="J3590" i="4" s="1"/>
  <c r="J6975" i="4"/>
  <c r="J8652" i="4"/>
  <c r="J8418" i="4"/>
  <c r="J8200" i="4"/>
  <c r="J7886" i="4"/>
  <c r="J7284" i="4"/>
  <c r="J7172" i="4"/>
  <c r="J7054" i="4"/>
  <c r="J6708" i="4"/>
  <c r="I6335" i="4"/>
  <c r="J6335" i="4" s="1"/>
  <c r="I4602" i="4"/>
  <c r="J4602" i="4" s="1"/>
  <c r="I3699" i="4"/>
  <c r="J3699" i="4" s="1"/>
  <c r="J7981" i="4"/>
  <c r="I5050" i="4"/>
  <c r="J5050" i="4" s="1"/>
  <c r="I3877" i="4"/>
  <c r="J3877" i="4" s="1"/>
  <c r="I2729" i="4"/>
  <c r="J2729" i="4" s="1"/>
  <c r="J7223" i="4"/>
  <c r="J7166" i="4"/>
  <c r="J6660" i="4"/>
  <c r="I6611" i="4"/>
  <c r="J6611" i="4" s="1"/>
  <c r="I6508" i="4"/>
  <c r="J6508" i="4"/>
  <c r="I6339" i="4"/>
  <c r="J6339" i="4" s="1"/>
  <c r="I5920" i="4"/>
  <c r="J5920" i="4" s="1"/>
  <c r="I5691" i="4"/>
  <c r="J5691" i="4" s="1"/>
  <c r="I3971" i="4"/>
  <c r="J3971" i="4" s="1"/>
  <c r="I3544" i="4"/>
  <c r="J3544" i="4" s="1"/>
  <c r="J8765" i="4"/>
  <c r="J8587" i="4"/>
  <c r="J8408" i="4"/>
  <c r="J8394" i="4"/>
  <c r="J8330" i="4"/>
  <c r="J8272" i="4"/>
  <c r="J8232" i="4"/>
  <c r="J8218" i="4"/>
  <c r="J7484" i="4"/>
  <c r="J7044" i="4"/>
  <c r="J6807" i="4"/>
  <c r="I6596" i="4"/>
  <c r="J6596" i="4" s="1"/>
  <c r="J8501" i="4"/>
  <c r="J7835" i="4"/>
  <c r="J7447" i="4"/>
  <c r="J7063" i="4"/>
  <c r="I6639" i="4"/>
  <c r="J6639" i="4" s="1"/>
  <c r="J6549" i="4"/>
  <c r="J6438" i="4"/>
  <c r="J6364" i="4"/>
  <c r="J6024" i="4"/>
  <c r="J5784" i="4"/>
  <c r="J5074" i="4"/>
  <c r="J4906" i="4"/>
  <c r="J4185" i="4"/>
  <c r="J3678" i="4"/>
  <c r="J3608" i="4"/>
  <c r="I1553" i="4"/>
  <c r="J1553" i="4" s="1"/>
  <c r="J6453" i="4"/>
  <c r="J6421" i="4"/>
  <c r="J6099" i="4"/>
  <c r="J5904" i="4"/>
  <c r="J4306" i="4"/>
  <c r="J4252" i="4"/>
  <c r="J3734" i="4"/>
  <c r="J3728" i="4"/>
  <c r="J3521" i="4"/>
  <c r="I1179" i="4"/>
  <c r="J1179" i="4" s="1"/>
  <c r="J6341" i="4"/>
  <c r="J5431" i="4"/>
  <c r="J4658" i="4"/>
  <c r="J4289" i="4"/>
  <c r="J4237" i="4"/>
  <c r="J4225" i="4"/>
  <c r="J4163" i="4"/>
  <c r="J3852" i="4"/>
  <c r="J3845" i="4"/>
  <c r="J3831" i="4"/>
  <c r="J3809" i="4"/>
  <c r="J3683" i="4"/>
  <c r="I614" i="4"/>
  <c r="J614" i="4" s="1"/>
  <c r="J5856" i="4"/>
  <c r="I3264" i="4"/>
  <c r="J3264" i="4" s="1"/>
  <c r="I3150" i="4"/>
  <c r="J3150" i="4" s="1"/>
  <c r="J6541" i="4"/>
  <c r="J6500" i="4"/>
  <c r="J6440" i="4"/>
  <c r="J6208" i="4"/>
  <c r="J6072" i="4"/>
  <c r="J6032" i="4"/>
  <c r="J5968" i="4"/>
  <c r="J5800" i="4"/>
  <c r="J5266" i="4"/>
  <c r="J5018" i="4"/>
  <c r="J4003" i="4"/>
  <c r="J3873" i="4"/>
  <c r="J3822" i="4"/>
  <c r="J3745" i="4"/>
  <c r="I2205" i="4"/>
  <c r="J2205" i="4" s="1"/>
  <c r="I2008" i="4"/>
  <c r="J2008" i="4" s="1"/>
  <c r="J6429" i="4"/>
  <c r="J6373" i="4"/>
  <c r="J6329" i="4"/>
  <c r="J5442" i="4"/>
  <c r="J3808" i="4"/>
  <c r="J3758" i="4"/>
  <c r="J3577" i="4"/>
  <c r="J3523" i="4"/>
  <c r="I2827" i="4"/>
  <c r="J2827" i="4" s="1"/>
  <c r="I2254" i="4"/>
  <c r="J2254" i="4" s="1"/>
  <c r="J1742" i="4"/>
  <c r="I2073" i="4"/>
  <c r="J2073" i="4" s="1"/>
  <c r="I2029" i="4"/>
  <c r="J2029" i="4" s="1"/>
  <c r="I955" i="4"/>
  <c r="J955" i="4" s="1"/>
  <c r="J2300" i="4"/>
  <c r="J1810" i="4"/>
  <c r="J1770" i="4"/>
  <c r="J1659" i="4"/>
  <c r="J1062" i="4"/>
  <c r="J919" i="4"/>
  <c r="J827" i="4"/>
  <c r="J626" i="4"/>
  <c r="J391" i="4"/>
  <c r="J3310" i="4"/>
  <c r="J2435" i="4"/>
  <c r="J2348" i="4"/>
  <c r="J2130" i="4"/>
  <c r="J1625" i="4"/>
  <c r="J1465" i="4"/>
  <c r="J1131" i="4"/>
  <c r="J840" i="4"/>
  <c r="J694" i="4"/>
  <c r="J309" i="4"/>
  <c r="J277" i="4"/>
  <c r="J247" i="4"/>
  <c r="J151" i="4"/>
  <c r="J2918" i="4"/>
  <c r="J2202" i="4"/>
  <c r="J1491" i="4"/>
  <c r="J1080" i="4"/>
  <c r="J832" i="4"/>
  <c r="J2985" i="4"/>
  <c r="J1756" i="4"/>
  <c r="J1537" i="4"/>
  <c r="J1361" i="4"/>
  <c r="J1099" i="4"/>
  <c r="J1147" i="4"/>
  <c r="J678" i="4"/>
  <c r="J610" i="4"/>
  <c r="J604" i="4"/>
  <c r="J331" i="4"/>
  <c r="J319" i="4"/>
  <c r="J2627" i="4"/>
  <c r="J915" i="4"/>
  <c r="J450" i="4"/>
  <c r="J447" i="4"/>
  <c r="J431" i="4"/>
  <c r="J1120" i="4"/>
  <c r="J822" i="4"/>
  <c r="J424" i="4"/>
  <c r="J55" i="4"/>
  <c r="I6724" i="4"/>
  <c r="J6724" i="4" s="1"/>
  <c r="I6547" i="4"/>
  <c r="J6547" i="4" s="1"/>
  <c r="I6305" i="4"/>
  <c r="J6305" i="4" s="1"/>
  <c r="I4209" i="4"/>
  <c r="J4209" i="4" s="1"/>
  <c r="I3864" i="4"/>
  <c r="J3864" i="4" s="1"/>
  <c r="I3793" i="4"/>
  <c r="J3793" i="4" s="1"/>
  <c r="I3640" i="4"/>
  <c r="J3640" i="4" s="1"/>
  <c r="I2563" i="4"/>
  <c r="J2563" i="4" s="1"/>
  <c r="I1248" i="4"/>
  <c r="J1248" i="4" s="1"/>
  <c r="I87" i="4"/>
  <c r="J87" i="4" s="1"/>
  <c r="J8787" i="4"/>
  <c r="J8733" i="4"/>
  <c r="J8670" i="4"/>
  <c r="J8603" i="4"/>
  <c r="J8466" i="4"/>
  <c r="J8427" i="4"/>
  <c r="J8312" i="4"/>
  <c r="J8266" i="4"/>
  <c r="J8206" i="4"/>
  <c r="J8182" i="4"/>
  <c r="J8038" i="4"/>
  <c r="J7989" i="4"/>
  <c r="J7984" i="4"/>
  <c r="J7790" i="4"/>
  <c r="J7683" i="4"/>
  <c r="J7638" i="4"/>
  <c r="J7627" i="4"/>
  <c r="J7606" i="4"/>
  <c r="J7590" i="4"/>
  <c r="J7503" i="4"/>
  <c r="J7343" i="4"/>
  <c r="J7127" i="4"/>
  <c r="J7039" i="4"/>
  <c r="J7015" i="4"/>
  <c r="J6886" i="4"/>
  <c r="J6862" i="4"/>
  <c r="I6847" i="4"/>
  <c r="J6847" i="4" s="1"/>
  <c r="J6432" i="4"/>
  <c r="I6215" i="4"/>
  <c r="J6215" i="4" s="1"/>
  <c r="J6067" i="4"/>
  <c r="J5952" i="4"/>
  <c r="I5576" i="4"/>
  <c r="J5576" i="4" s="1"/>
  <c r="I5489" i="4"/>
  <c r="J5489" i="4" s="1"/>
  <c r="J5130" i="4"/>
  <c r="J4754" i="4"/>
  <c r="I3489" i="4"/>
  <c r="J3489" i="4" s="1"/>
  <c r="J3400" i="4"/>
  <c r="I3387" i="4"/>
  <c r="J3387" i="4" s="1"/>
  <c r="I3275" i="4"/>
  <c r="J3275" i="4" s="1"/>
  <c r="I2961" i="4"/>
  <c r="J2961" i="4" s="1"/>
  <c r="I6732" i="4"/>
  <c r="J6732" i="4" s="1"/>
  <c r="I6249" i="4"/>
  <c r="J6249" i="4" s="1"/>
  <c r="I4241" i="4"/>
  <c r="J4241" i="4" s="1"/>
  <c r="I2578" i="4"/>
  <c r="J2578" i="4" s="1"/>
  <c r="I2411" i="4"/>
  <c r="J2411" i="4" s="1"/>
  <c r="I1240" i="4"/>
  <c r="J1240" i="4" s="1"/>
  <c r="I696" i="4"/>
  <c r="J696" i="4" s="1"/>
  <c r="J8714" i="4"/>
  <c r="J8530" i="4"/>
  <c r="J8346" i="4"/>
  <c r="J8328" i="4"/>
  <c r="J8168" i="4"/>
  <c r="J7616" i="4"/>
  <c r="J7564" i="4"/>
  <c r="J7469" i="4"/>
  <c r="J7452" i="4"/>
  <c r="J7388" i="4"/>
  <c r="J7156" i="4"/>
  <c r="J7132" i="4"/>
  <c r="J7116" i="4"/>
  <c r="I7103" i="4"/>
  <c r="J7103" i="4" s="1"/>
  <c r="J7092" i="4"/>
  <c r="J6964" i="4"/>
  <c r="J6951" i="4"/>
  <c r="J6839" i="4"/>
  <c r="J6582" i="4"/>
  <c r="J6464" i="4"/>
  <c r="J6441" i="4"/>
  <c r="I6381" i="4"/>
  <c r="J6381" i="4" s="1"/>
  <c r="J6333" i="4"/>
  <c r="J6291" i="4"/>
  <c r="I6272" i="4"/>
  <c r="J6272" i="4" s="1"/>
  <c r="J6267" i="4"/>
  <c r="J5840" i="4"/>
  <c r="I5210" i="4"/>
  <c r="J5210" i="4" s="1"/>
  <c r="J4938" i="4"/>
  <c r="J4434" i="4"/>
  <c r="I4027" i="4"/>
  <c r="J4027" i="4" s="1"/>
  <c r="I3686" i="4"/>
  <c r="J3686" i="4" s="1"/>
  <c r="I2795" i="4"/>
  <c r="J2795" i="4" s="1"/>
  <c r="I2721" i="4"/>
  <c r="J2721" i="4" s="1"/>
  <c r="I2271" i="4"/>
  <c r="J2271" i="4" s="1"/>
  <c r="J7079" i="4"/>
  <c r="I6852" i="4"/>
  <c r="J6852" i="4" s="1"/>
  <c r="J5098" i="4"/>
  <c r="I3472" i="4"/>
  <c r="J3472" i="4" s="1"/>
  <c r="I1801" i="4"/>
  <c r="J1801" i="4" s="1"/>
  <c r="I1585" i="4"/>
  <c r="J1585" i="4" s="1"/>
  <c r="J8778" i="4"/>
  <c r="J8392" i="4"/>
  <c r="J8238" i="4"/>
  <c r="J8150" i="4"/>
  <c r="J8102" i="4"/>
  <c r="J8029" i="4"/>
  <c r="J7973" i="4"/>
  <c r="J7589" i="4"/>
  <c r="J6926" i="4"/>
  <c r="I6911" i="4"/>
  <c r="J6911" i="4" s="1"/>
  <c r="J6785" i="4"/>
  <c r="J6671" i="4"/>
  <c r="J6640" i="4"/>
  <c r="I6575" i="4"/>
  <c r="J6575" i="4" s="1"/>
  <c r="J6515" i="4"/>
  <c r="I6455" i="4"/>
  <c r="J6455" i="4" s="1"/>
  <c r="I6315" i="4"/>
  <c r="J6315" i="4" s="1"/>
  <c r="I5936" i="4"/>
  <c r="J5936" i="4" s="1"/>
  <c r="I5736" i="4"/>
  <c r="J5736" i="4" s="1"/>
  <c r="I5600" i="4"/>
  <c r="J5600" i="4" s="1"/>
  <c r="I5114" i="4"/>
  <c r="J5114" i="4" s="1"/>
  <c r="I4012" i="4"/>
  <c r="J4012" i="4" s="1"/>
  <c r="I3742" i="4"/>
  <c r="J3742" i="4" s="1"/>
  <c r="I3555" i="4"/>
  <c r="J3555" i="4" s="1"/>
  <c r="I3233" i="4"/>
  <c r="J3233" i="4" s="1"/>
  <c r="J6775" i="4"/>
  <c r="I6581" i="4"/>
  <c r="J6581" i="4" s="1"/>
  <c r="I5792" i="4"/>
  <c r="J5792" i="4" s="1"/>
  <c r="I1842" i="4"/>
  <c r="J1842" i="4" s="1"/>
  <c r="I771" i="4"/>
  <c r="J771" i="4" s="1"/>
  <c r="J8522" i="4"/>
  <c r="J8510" i="4"/>
  <c r="J8437" i="4"/>
  <c r="J8362" i="4"/>
  <c r="J8326" i="4"/>
  <c r="J8315" i="4"/>
  <c r="J8242" i="4"/>
  <c r="J8120" i="4"/>
  <c r="J7982" i="4"/>
  <c r="J7867" i="4"/>
  <c r="J7677" i="4"/>
  <c r="J7603" i="4"/>
  <c r="J7576" i="4"/>
  <c r="J7557" i="4"/>
  <c r="J7476" i="4"/>
  <c r="J7471" i="4"/>
  <c r="J7461" i="4"/>
  <c r="J7412" i="4"/>
  <c r="J7169" i="4"/>
  <c r="J6748" i="4"/>
  <c r="I6676" i="4"/>
  <c r="J6676" i="4" s="1"/>
  <c r="I6468" i="4"/>
  <c r="J6468" i="4" s="1"/>
  <c r="J6064" i="4"/>
  <c r="J5928" i="4"/>
  <c r="J5864" i="4"/>
  <c r="J5042" i="4"/>
  <c r="J4890" i="4"/>
  <c r="I4826" i="4"/>
  <c r="J4826" i="4" s="1"/>
  <c r="J4068" i="4"/>
  <c r="I3838" i="4"/>
  <c r="J3838" i="4" s="1"/>
  <c r="J3769" i="4"/>
  <c r="I3579" i="4"/>
  <c r="J3579" i="4" s="1"/>
  <c r="I2764" i="4"/>
  <c r="J2764" i="4" s="1"/>
  <c r="I2737" i="4"/>
  <c r="J2737" i="4" s="1"/>
  <c r="I7108" i="4"/>
  <c r="J7108" i="4" s="1"/>
  <c r="I6296" i="4"/>
  <c r="J6296" i="4" s="1"/>
  <c r="J8741" i="4"/>
  <c r="J8517" i="4"/>
  <c r="J8485" i="4"/>
  <c r="J8378" i="4"/>
  <c r="J8291" i="4"/>
  <c r="J8246" i="4"/>
  <c r="J8022" i="4"/>
  <c r="J7976" i="4"/>
  <c r="J7960" i="4"/>
  <c r="J7629" i="4"/>
  <c r="J7504" i="4"/>
  <c r="J7500" i="4"/>
  <c r="J7196" i="4"/>
  <c r="J7191" i="4"/>
  <c r="J7095" i="4"/>
  <c r="I6916" i="4"/>
  <c r="J6916" i="4" s="1"/>
  <c r="J6822" i="4"/>
  <c r="J6798" i="4"/>
  <c r="I6663" i="4"/>
  <c r="J6663" i="4" s="1"/>
  <c r="I6579" i="4"/>
  <c r="J6579" i="4" s="1"/>
  <c r="I6573" i="4"/>
  <c r="J6573" i="4" s="1"/>
  <c r="I6485" i="4"/>
  <c r="J6485" i="4" s="1"/>
  <c r="I6275" i="4"/>
  <c r="J6275" i="4" s="1"/>
  <c r="I6238" i="4"/>
  <c r="J6238" i="4" s="1"/>
  <c r="I6090" i="4"/>
  <c r="J6090" i="4" s="1"/>
  <c r="I5947" i="4"/>
  <c r="J5947" i="4" s="1"/>
  <c r="I5712" i="4"/>
  <c r="J5712" i="4" s="1"/>
  <c r="I4722" i="4"/>
  <c r="J4722" i="4" s="1"/>
  <c r="I4204" i="4"/>
  <c r="J4204" i="4" s="1"/>
  <c r="J3774" i="4"/>
  <c r="I2340" i="4"/>
  <c r="J2340" i="4" s="1"/>
  <c r="J7375" i="4"/>
  <c r="J5912" i="4"/>
  <c r="I3350" i="4"/>
  <c r="J3350" i="4" s="1"/>
  <c r="I2603" i="4"/>
  <c r="J2603" i="4" s="1"/>
  <c r="J8717" i="4"/>
  <c r="J8538" i="4"/>
  <c r="J8474" i="4"/>
  <c r="J8448" i="4"/>
  <c r="J8429" i="4"/>
  <c r="J8230" i="4"/>
  <c r="J8070" i="4"/>
  <c r="J8064" i="4"/>
  <c r="J7947" i="4"/>
  <c r="J7680" i="4"/>
  <c r="I7651" i="4"/>
  <c r="J7651" i="4" s="1"/>
  <c r="J7613" i="4"/>
  <c r="I7595" i="4"/>
  <c r="J7595" i="4" s="1"/>
  <c r="J7544" i="4"/>
  <c r="J7515" i="4"/>
  <c r="I7480" i="4"/>
  <c r="J7480" i="4" s="1"/>
  <c r="I7311" i="4"/>
  <c r="J7311" i="4" s="1"/>
  <c r="J7228" i="4"/>
  <c r="J7180" i="4"/>
  <c r="I7134" i="4"/>
  <c r="J7134" i="4" s="1"/>
  <c r="I7118" i="4"/>
  <c r="J7118" i="4" s="1"/>
  <c r="J7004" i="4"/>
  <c r="I6783" i="4"/>
  <c r="J6783" i="4" s="1"/>
  <c r="J6772" i="4"/>
  <c r="J6759" i="4"/>
  <c r="J6719" i="4"/>
  <c r="I6694" i="4"/>
  <c r="J6694" i="4" s="1"/>
  <c r="J6656" i="4"/>
  <c r="J6528" i="4"/>
  <c r="J6473" i="4"/>
  <c r="I6439" i="4"/>
  <c r="J6439" i="4" s="1"/>
  <c r="I6401" i="4"/>
  <c r="J6401" i="4" s="1"/>
  <c r="J6360" i="4"/>
  <c r="I6299" i="4"/>
  <c r="J6299" i="4" s="1"/>
  <c r="J5518" i="4"/>
  <c r="J5402" i="4"/>
  <c r="I5306" i="4"/>
  <c r="J5306" i="4" s="1"/>
  <c r="J5106" i="4"/>
  <c r="J4914" i="4"/>
  <c r="I4418" i="4"/>
  <c r="J4418" i="4" s="1"/>
  <c r="I4412" i="4"/>
  <c r="J4412" i="4" s="1"/>
  <c r="I4155" i="4"/>
  <c r="J4155" i="4" s="1"/>
  <c r="I3585" i="4"/>
  <c r="J3585" i="4" s="1"/>
  <c r="I3395" i="4"/>
  <c r="J3395" i="4" s="1"/>
  <c r="I3155" i="4"/>
  <c r="J3155" i="4" s="1"/>
  <c r="I2551" i="4"/>
  <c r="J2551" i="4" s="1"/>
  <c r="J3923" i="4"/>
  <c r="I3839" i="4"/>
  <c r="J3839" i="4" s="1"/>
  <c r="I3707" i="4"/>
  <c r="J3707" i="4" s="1"/>
  <c r="I3659" i="4"/>
  <c r="J3659" i="4" s="1"/>
  <c r="J3600" i="4"/>
  <c r="I3294" i="4"/>
  <c r="J3294" i="4" s="1"/>
  <c r="I2676" i="4"/>
  <c r="J2676" i="4" s="1"/>
  <c r="I1673" i="4"/>
  <c r="J1673" i="4" s="1"/>
  <c r="I1219" i="4"/>
  <c r="J1219" i="4" s="1"/>
  <c r="I1204" i="4"/>
  <c r="J1204" i="4" s="1"/>
  <c r="I1094" i="4"/>
  <c r="J1094" i="4" s="1"/>
  <c r="I1008" i="4"/>
  <c r="J1008" i="4" s="1"/>
  <c r="I988" i="4"/>
  <c r="J988" i="4" s="1"/>
  <c r="I765" i="4"/>
  <c r="J765" i="4" s="1"/>
  <c r="I199" i="4"/>
  <c r="J199" i="4" s="1"/>
  <c r="J6592" i="4"/>
  <c r="J6380" i="4"/>
  <c r="J6262" i="4"/>
  <c r="J6096" i="4"/>
  <c r="J6000" i="4"/>
  <c r="J5851" i="4"/>
  <c r="J5808" i="4"/>
  <c r="J5752" i="4"/>
  <c r="J4586" i="4"/>
  <c r="J4474" i="4"/>
  <c r="I4140" i="4"/>
  <c r="J4140" i="4" s="1"/>
  <c r="J4085" i="4"/>
  <c r="I3651" i="4"/>
  <c r="J3651" i="4" s="1"/>
  <c r="I2316" i="4"/>
  <c r="J2316" i="4" s="1"/>
  <c r="I1938" i="4"/>
  <c r="J1938" i="4" s="1"/>
  <c r="J6686" i="4"/>
  <c r="J6607" i="4"/>
  <c r="J6540" i="4"/>
  <c r="J6320" i="4"/>
  <c r="J6265" i="4"/>
  <c r="J6168" i="4"/>
  <c r="J6155" i="4"/>
  <c r="J5944" i="4"/>
  <c r="J5915" i="4"/>
  <c r="J4858" i="4"/>
  <c r="I4051" i="4"/>
  <c r="J4051" i="4" s="1"/>
  <c r="I3947" i="4"/>
  <c r="J3947" i="4" s="1"/>
  <c r="J3574" i="4"/>
  <c r="I3542" i="4"/>
  <c r="J3542" i="4" s="1"/>
  <c r="J3512" i="4"/>
  <c r="I3488" i="4"/>
  <c r="J3488" i="4" s="1"/>
  <c r="I3392" i="4"/>
  <c r="J3392" i="4" s="1"/>
  <c r="I3320" i="4"/>
  <c r="J3320" i="4" s="1"/>
  <c r="J2291" i="4"/>
  <c r="I1652" i="4"/>
  <c r="J1652" i="4" s="1"/>
  <c r="I1609" i="4"/>
  <c r="J1609" i="4" s="1"/>
  <c r="I1231" i="4"/>
  <c r="J1231" i="4" s="1"/>
  <c r="I1163" i="4"/>
  <c r="J1163" i="4" s="1"/>
  <c r="I1116" i="4"/>
  <c r="J1116" i="4" s="1"/>
  <c r="I656" i="4"/>
  <c r="J656" i="4" s="1"/>
  <c r="I352" i="4"/>
  <c r="J352" i="4" s="1"/>
  <c r="I344" i="4"/>
  <c r="J344" i="4" s="1"/>
  <c r="J6990" i="4"/>
  <c r="J6942" i="4"/>
  <c r="J6924" i="4"/>
  <c r="J6900" i="4"/>
  <c r="J6876" i="4"/>
  <c r="J6860" i="4"/>
  <c r="J6836" i="4"/>
  <c r="J6812" i="4"/>
  <c r="J6734" i="4"/>
  <c r="J6727" i="4"/>
  <c r="J6718" i="4"/>
  <c r="J6679" i="4"/>
  <c r="J6632" i="4"/>
  <c r="J6624" i="4"/>
  <c r="J6601" i="4"/>
  <c r="J6576" i="4"/>
  <c r="J6452" i="4"/>
  <c r="J6423" i="4"/>
  <c r="J6343" i="4"/>
  <c r="J6340" i="4"/>
  <c r="J6337" i="4"/>
  <c r="J6334" i="4"/>
  <c r="J6288" i="4"/>
  <c r="J6264" i="4"/>
  <c r="J6200" i="4"/>
  <c r="J6104" i="4"/>
  <c r="J5984" i="4"/>
  <c r="J5883" i="4"/>
  <c r="J5656" i="4"/>
  <c r="J5330" i="4"/>
  <c r="J4994" i="4"/>
  <c r="J4970" i="4"/>
  <c r="J4778" i="4"/>
  <c r="J4714" i="4"/>
  <c r="J4044" i="4"/>
  <c r="J3841" i="4"/>
  <c r="I3715" i="4"/>
  <c r="J3715" i="4" s="1"/>
  <c r="J3710" i="4"/>
  <c r="I3603" i="4"/>
  <c r="J3603" i="4" s="1"/>
  <c r="I3481" i="4"/>
  <c r="J3481" i="4" s="1"/>
  <c r="I2762" i="4"/>
  <c r="J2762" i="4" s="1"/>
  <c r="I2659" i="4"/>
  <c r="J2659" i="4" s="1"/>
  <c r="I2634" i="4"/>
  <c r="J2634" i="4" s="1"/>
  <c r="J2061" i="4"/>
  <c r="J7070" i="4"/>
  <c r="J6887" i="4"/>
  <c r="J6823" i="4"/>
  <c r="J6788" i="4"/>
  <c r="J6750" i="4"/>
  <c r="J6695" i="4"/>
  <c r="J6684" i="4"/>
  <c r="J6670" i="4"/>
  <c r="J6605" i="4"/>
  <c r="J6472" i="4"/>
  <c r="J6365" i="4"/>
  <c r="J6279" i="4"/>
  <c r="J6183" i="4"/>
  <c r="J6171" i="4"/>
  <c r="J6128" i="4"/>
  <c r="J5872" i="4"/>
  <c r="J5787" i="4"/>
  <c r="J5592" i="4"/>
  <c r="J5560" i="4"/>
  <c r="J5400" i="4"/>
  <c r="J5250" i="4"/>
  <c r="I4219" i="4"/>
  <c r="J4219" i="4" s="1"/>
  <c r="J4083" i="4"/>
  <c r="J4019" i="4"/>
  <c r="J3868" i="4"/>
  <c r="J3739" i="4"/>
  <c r="J3675" i="4"/>
  <c r="I3622" i="4"/>
  <c r="J3622" i="4" s="1"/>
  <c r="I3499" i="4"/>
  <c r="J3499" i="4"/>
  <c r="J3486" i="4"/>
  <c r="J3467" i="4"/>
  <c r="I3131" i="4"/>
  <c r="J3131" i="4" s="1"/>
  <c r="I3046" i="4"/>
  <c r="J3046" i="4" s="1"/>
  <c r="I2487" i="4"/>
  <c r="J2487" i="4" s="1"/>
  <c r="J2447" i="4"/>
  <c r="I2396" i="4"/>
  <c r="J2396" i="4" s="1"/>
  <c r="J2371" i="4"/>
  <c r="J2331" i="4"/>
  <c r="I2267" i="4"/>
  <c r="J2267" i="4" s="1"/>
  <c r="J6481" i="4"/>
  <c r="J6312" i="4"/>
  <c r="J6122" i="4"/>
  <c r="J5034" i="4"/>
  <c r="I4386" i="4"/>
  <c r="J4386" i="4" s="1"/>
  <c r="J3988" i="4"/>
  <c r="J3750" i="4"/>
  <c r="I3648" i="4"/>
  <c r="J3648" i="4" s="1"/>
  <c r="I3283" i="4"/>
  <c r="J3283" i="4" s="1"/>
  <c r="I3168" i="4"/>
  <c r="J3168" i="4" s="1"/>
  <c r="J3065" i="4"/>
  <c r="I1941" i="4"/>
  <c r="J1941" i="4" s="1"/>
  <c r="J3102" i="4"/>
  <c r="J2886" i="4"/>
  <c r="I2745" i="4"/>
  <c r="J2745" i="4" s="1"/>
  <c r="J2372" i="4"/>
  <c r="I2339" i="4"/>
  <c r="J2339" i="4" s="1"/>
  <c r="J2303" i="4"/>
  <c r="J2216" i="4"/>
  <c r="J2141" i="4"/>
  <c r="I2074" i="4"/>
  <c r="J2074" i="4" s="1"/>
  <c r="I2053" i="4"/>
  <c r="J2053" i="4" s="1"/>
  <c r="J2042" i="4"/>
  <c r="I1867" i="4"/>
  <c r="J1867" i="4" s="1"/>
  <c r="J1747" i="4"/>
  <c r="I1513" i="4"/>
  <c r="J1513" i="4" s="1"/>
  <c r="I854" i="4"/>
  <c r="J854" i="4" s="1"/>
  <c r="I383" i="4"/>
  <c r="J383" i="4" s="1"/>
  <c r="I321" i="4"/>
  <c r="J321" i="4" s="1"/>
  <c r="J4554" i="4"/>
  <c r="J3630" i="4"/>
  <c r="J3560" i="4"/>
  <c r="J3376" i="4"/>
  <c r="I3278" i="4"/>
  <c r="J3278" i="4" s="1"/>
  <c r="I3203" i="4"/>
  <c r="J3203" i="4" s="1"/>
  <c r="I3120" i="4"/>
  <c r="J3120" i="4" s="1"/>
  <c r="J3062" i="4"/>
  <c r="I3049" i="4"/>
  <c r="J3049" i="4" s="1"/>
  <c r="J2748" i="4"/>
  <c r="J2716" i="4"/>
  <c r="J2492" i="4"/>
  <c r="I2185" i="4"/>
  <c r="J2185" i="4" s="1"/>
  <c r="J1994" i="4"/>
  <c r="I1723" i="4"/>
  <c r="J1723" i="4" s="1"/>
  <c r="I534" i="4"/>
  <c r="J534" i="4" s="1"/>
  <c r="I359" i="4"/>
  <c r="J359" i="4" s="1"/>
  <c r="J3176" i="4"/>
  <c r="I2587" i="4"/>
  <c r="J2587" i="4" s="1"/>
  <c r="I2491" i="4"/>
  <c r="J2491" i="4" s="1"/>
  <c r="J2452" i="4"/>
  <c r="J2324" i="4"/>
  <c r="J2290" i="4"/>
  <c r="I2033" i="4"/>
  <c r="J2033" i="4" s="1"/>
  <c r="I1891" i="4"/>
  <c r="J1891" i="4" s="1"/>
  <c r="I1750" i="4"/>
  <c r="J1750" i="4" s="1"/>
  <c r="I1589" i="4"/>
  <c r="J1589" i="4" s="1"/>
  <c r="I1409" i="4"/>
  <c r="J1409" i="4"/>
  <c r="I685" i="4"/>
  <c r="J685" i="4" s="1"/>
  <c r="I642" i="4"/>
  <c r="J642" i="4" s="1"/>
  <c r="I540" i="4"/>
  <c r="J540" i="4" s="1"/>
  <c r="J4690" i="4"/>
  <c r="J4610" i="4"/>
  <c r="J4498" i="4"/>
  <c r="J4442" i="4"/>
  <c r="J4362" i="4"/>
  <c r="J3571" i="4"/>
  <c r="J3368" i="4"/>
  <c r="J3326" i="4"/>
  <c r="I3265" i="4"/>
  <c r="J3265" i="4" s="1"/>
  <c r="J3112" i="4"/>
  <c r="J3054" i="4"/>
  <c r="J2854" i="4"/>
  <c r="J2524" i="4"/>
  <c r="I2444" i="4"/>
  <c r="J2444" i="4" s="1"/>
  <c r="J2420" i="4"/>
  <c r="J2335" i="4"/>
  <c r="I2206" i="4"/>
  <c r="J2206" i="4" s="1"/>
  <c r="I2005" i="4"/>
  <c r="J2005" i="4" s="1"/>
  <c r="I1890" i="4"/>
  <c r="J1890" i="4" s="1"/>
  <c r="I1707" i="4"/>
  <c r="J1707" i="4" s="1"/>
  <c r="I1529" i="4"/>
  <c r="J1529" i="4" s="1"/>
  <c r="J1523" i="4"/>
  <c r="I1489" i="4"/>
  <c r="J1489" i="4" s="1"/>
  <c r="J3334" i="4"/>
  <c r="J2315" i="4"/>
  <c r="I2049" i="4"/>
  <c r="J2049" i="4" s="1"/>
  <c r="I1905" i="4"/>
  <c r="J1905" i="4" s="1"/>
  <c r="I1601" i="4"/>
  <c r="J1601" i="4" s="1"/>
  <c r="I1569" i="4"/>
  <c r="J1569" i="4" s="1"/>
  <c r="I1367" i="4"/>
  <c r="J1367" i="4" s="1"/>
  <c r="J717" i="4"/>
  <c r="I670" i="4"/>
  <c r="J670" i="4" s="1"/>
  <c r="J566" i="4"/>
  <c r="J421" i="4"/>
  <c r="J3304" i="4"/>
  <c r="J3267" i="4"/>
  <c r="J3184" i="4"/>
  <c r="J3179" i="4"/>
  <c r="J3022" i="4"/>
  <c r="J2942" i="4"/>
  <c r="J2756" i="4"/>
  <c r="J2607" i="4"/>
  <c r="J2170" i="4"/>
  <c r="I2058" i="4"/>
  <c r="J2058" i="4" s="1"/>
  <c r="J1813" i="4"/>
  <c r="J1676" i="4"/>
  <c r="I1379" i="4"/>
  <c r="J1379" i="4" s="1"/>
  <c r="I1215" i="4"/>
  <c r="J1215" i="4" s="1"/>
  <c r="I749" i="4"/>
  <c r="J749" i="4" s="1"/>
  <c r="I714" i="4"/>
  <c r="J714" i="4" s="1"/>
  <c r="I143" i="4"/>
  <c r="J143" i="4" s="1"/>
  <c r="J3288" i="4"/>
  <c r="J3272" i="4"/>
  <c r="J3169" i="4"/>
  <c r="J3158" i="4"/>
  <c r="J2894" i="4"/>
  <c r="J2787" i="4"/>
  <c r="I2188" i="4"/>
  <c r="J2188" i="4" s="1"/>
  <c r="I1587" i="4"/>
  <c r="J1587" i="4" s="1"/>
  <c r="I1497" i="4"/>
  <c r="J1497" i="4" s="1"/>
  <c r="J1459" i="4"/>
  <c r="I734" i="4"/>
  <c r="J734" i="4" s="1"/>
  <c r="I550" i="4"/>
  <c r="J550" i="4" s="1"/>
  <c r="J3163" i="4"/>
  <c r="J3098" i="4"/>
  <c r="J2986" i="4"/>
  <c r="J2612" i="4"/>
  <c r="J2543" i="4"/>
  <c r="J2355" i="4"/>
  <c r="J2093" i="4"/>
  <c r="I1983" i="4"/>
  <c r="J1983" i="4" s="1"/>
  <c r="I1920" i="4"/>
  <c r="J1920" i="4" s="1"/>
  <c r="J1686" i="4"/>
  <c r="I1377" i="4"/>
  <c r="J1377" i="4" s="1"/>
  <c r="I1083" i="4"/>
  <c r="J1083" i="4" s="1"/>
  <c r="J1015" i="4"/>
  <c r="I755" i="4"/>
  <c r="J755" i="4" s="1"/>
  <c r="I613" i="4"/>
  <c r="J613" i="4" s="1"/>
  <c r="J318" i="4"/>
  <c r="J1846" i="4"/>
  <c r="J1660" i="4"/>
  <c r="J1355" i="4"/>
  <c r="I1325" i="4"/>
  <c r="J1325" i="4" s="1"/>
  <c r="I920" i="4"/>
  <c r="J920" i="4" s="1"/>
  <c r="J904" i="4"/>
  <c r="J798" i="4"/>
  <c r="I677" i="4"/>
  <c r="J677" i="4" s="1"/>
  <c r="J666" i="4"/>
  <c r="J661" i="4"/>
  <c r="I611" i="4"/>
  <c r="J611" i="4" s="1"/>
  <c r="I327" i="4"/>
  <c r="J327" i="4" s="1"/>
  <c r="J2045" i="4"/>
  <c r="J1942" i="4"/>
  <c r="J1906" i="4"/>
  <c r="J1746" i="4"/>
  <c r="J1635" i="4"/>
  <c r="J1619" i="4"/>
  <c r="J1425" i="4"/>
  <c r="J1385" i="4"/>
  <c r="I1268" i="4"/>
  <c r="J1268" i="4" s="1"/>
  <c r="J1239" i="4"/>
  <c r="J1223" i="4"/>
  <c r="I907" i="4"/>
  <c r="J907" i="4" s="1"/>
  <c r="J745" i="4"/>
  <c r="J392" i="4"/>
  <c r="I351" i="4"/>
  <c r="J351" i="4" s="1"/>
  <c r="I225" i="4"/>
  <c r="J225" i="4" s="1"/>
  <c r="J2154" i="4"/>
  <c r="J2138" i="4"/>
  <c r="J2097" i="4"/>
  <c r="J2050" i="4"/>
  <c r="J1960" i="4"/>
  <c r="J1880" i="4"/>
  <c r="J1794" i="4"/>
  <c r="J1788" i="4"/>
  <c r="J1754" i="4"/>
  <c r="J1694" i="4"/>
  <c r="J1577" i="4"/>
  <c r="J1561" i="4"/>
  <c r="J1521" i="4"/>
  <c r="J1505" i="4"/>
  <c r="J1457" i="4"/>
  <c r="J1435" i="4"/>
  <c r="I1209" i="4"/>
  <c r="J1209" i="4" s="1"/>
  <c r="J1184" i="4"/>
  <c r="J1151" i="4"/>
  <c r="J1110" i="4"/>
  <c r="J918" i="4"/>
  <c r="J886" i="4"/>
  <c r="J718" i="4"/>
  <c r="I712" i="4"/>
  <c r="J712" i="4" s="1"/>
  <c r="I560" i="4"/>
  <c r="J560" i="4" s="1"/>
  <c r="I386" i="4"/>
  <c r="J386" i="4" s="1"/>
  <c r="I337" i="4"/>
  <c r="J337" i="4" s="1"/>
  <c r="I289" i="4"/>
  <c r="J289" i="4" s="1"/>
  <c r="I231" i="4"/>
  <c r="J231" i="4" s="1"/>
  <c r="J2085" i="4"/>
  <c r="J1811" i="4"/>
  <c r="J1715" i="4"/>
  <c r="J1684" i="4"/>
  <c r="J1467" i="4"/>
  <c r="I1238" i="4"/>
  <c r="J1238" i="4" s="1"/>
  <c r="I1222" i="4"/>
  <c r="J1222" i="4" s="1"/>
  <c r="J1190" i="4"/>
  <c r="J1158" i="4"/>
  <c r="I1096" i="4"/>
  <c r="J1096" i="4" s="1"/>
  <c r="J674" i="4"/>
  <c r="I596" i="4"/>
  <c r="J596" i="4" s="1"/>
  <c r="I546" i="4"/>
  <c r="J546" i="4" s="1"/>
  <c r="I472" i="4"/>
  <c r="J472" i="4" s="1"/>
  <c r="I313" i="4"/>
  <c r="J313" i="4" s="1"/>
  <c r="I269" i="4"/>
  <c r="J269" i="4" s="1"/>
  <c r="J913" i="4"/>
  <c r="J881" i="4"/>
  <c r="J1166" i="4"/>
  <c r="J1124" i="4"/>
  <c r="J1112" i="4"/>
  <c r="J1091" i="4"/>
  <c r="J1076" i="4"/>
  <c r="J1041" i="4"/>
  <c r="J1006" i="4"/>
  <c r="J912" i="4"/>
  <c r="J704" i="4"/>
  <c r="J698" i="4"/>
  <c r="J688" i="4"/>
  <c r="J664" i="4"/>
  <c r="J650" i="4"/>
  <c r="J511" i="4"/>
  <c r="J458" i="4"/>
  <c r="J455" i="4"/>
  <c r="J124" i="4"/>
  <c r="J934" i="4"/>
  <c r="J811" i="4"/>
  <c r="J806" i="4"/>
  <c r="J800" i="4"/>
  <c r="J752" i="4"/>
  <c r="J721" i="4"/>
  <c r="J672" i="4"/>
  <c r="J632" i="4"/>
  <c r="J621" i="4"/>
  <c r="J501" i="4"/>
  <c r="J373" i="4"/>
  <c r="J333" i="4"/>
  <c r="J297" i="4"/>
  <c r="J281" i="4"/>
  <c r="J207" i="4"/>
  <c r="J1257" i="4"/>
  <c r="J1212" i="4"/>
  <c r="J1111" i="4"/>
  <c r="J939" i="4"/>
  <c r="J911" i="4"/>
  <c r="J697" i="4"/>
  <c r="J384" i="4"/>
  <c r="J1051" i="4"/>
  <c r="J979" i="4"/>
  <c r="J878" i="4"/>
  <c r="J725" i="4"/>
  <c r="J487" i="4"/>
  <c r="J8790" i="4"/>
  <c r="I8781" i="4"/>
  <c r="J8781" i="4" s="1"/>
  <c r="J8777" i="4"/>
  <c r="J8761" i="4"/>
  <c r="I8752" i="4"/>
  <c r="J8752" i="4" s="1"/>
  <c r="I8723" i="4"/>
  <c r="J8723" i="4" s="1"/>
  <c r="I8534" i="4"/>
  <c r="J8534" i="4" s="1"/>
  <c r="J8463" i="4"/>
  <c r="J8415" i="4"/>
  <c r="I8391" i="4"/>
  <c r="J8391" i="4" s="1"/>
  <c r="J8376" i="4"/>
  <c r="J8368" i="4"/>
  <c r="J8263" i="4"/>
  <c r="I8198" i="4"/>
  <c r="J8198" i="4" s="1"/>
  <c r="I8174" i="4"/>
  <c r="J8174" i="4" s="1"/>
  <c r="J8088" i="4"/>
  <c r="I8011" i="4"/>
  <c r="J8011" i="4" s="1"/>
  <c r="I7995" i="4"/>
  <c r="J7995" i="4" s="1"/>
  <c r="I7965" i="4"/>
  <c r="J7965" i="4" s="1"/>
  <c r="I7931" i="4"/>
  <c r="J7931" i="4" s="1"/>
  <c r="J7903" i="4"/>
  <c r="I7861" i="4"/>
  <c r="J7861" i="4" s="1"/>
  <c r="I7856" i="4"/>
  <c r="J7856" i="4" s="1"/>
  <c r="I7803" i="4"/>
  <c r="J7803" i="4" s="1"/>
  <c r="I7791" i="4"/>
  <c r="J7791" i="4" s="1"/>
  <c r="I7784" i="4"/>
  <c r="J7784" i="4" s="1"/>
  <c r="I7781" i="4"/>
  <c r="J7781" i="4" s="1"/>
  <c r="I7758" i="4"/>
  <c r="J7758" i="4" s="1"/>
  <c r="I7728" i="4"/>
  <c r="J7728" i="4" s="1"/>
  <c r="I7725" i="4"/>
  <c r="J7725" i="4" s="1"/>
  <c r="I7710" i="4"/>
  <c r="J7710" i="4" s="1"/>
  <c r="I7528" i="4"/>
  <c r="J7528" i="4" s="1"/>
  <c r="I7512" i="4"/>
  <c r="J7512" i="4" s="1"/>
  <c r="J7031" i="4"/>
  <c r="I7001" i="4"/>
  <c r="J7001" i="4" s="1"/>
  <c r="I6959" i="4"/>
  <c r="J6959" i="4" s="1"/>
  <c r="I6780" i="4"/>
  <c r="J6780" i="4" s="1"/>
  <c r="I6496" i="4"/>
  <c r="J6496" i="4" s="1"/>
  <c r="I6357" i="4"/>
  <c r="J6357" i="4" s="1"/>
  <c r="J8748" i="4"/>
  <c r="J8615" i="4"/>
  <c r="J8583" i="4"/>
  <c r="J8079" i="4"/>
  <c r="I7126" i="4"/>
  <c r="J7126" i="4" s="1"/>
  <c r="I6613" i="4"/>
  <c r="J6613" i="4" s="1"/>
  <c r="I3448" i="4"/>
  <c r="J3448" i="4" s="1"/>
  <c r="J8431" i="4"/>
  <c r="J8327" i="4"/>
  <c r="J8271" i="4"/>
  <c r="J8047" i="4"/>
  <c r="J7927" i="4"/>
  <c r="I7087" i="4"/>
  <c r="J7087" i="4" s="1"/>
  <c r="I7036" i="4"/>
  <c r="J7036" i="4" s="1"/>
  <c r="I6767" i="4"/>
  <c r="J6767" i="4" s="1"/>
  <c r="I3089" i="4"/>
  <c r="J3089" i="4" s="1"/>
  <c r="I3042" i="4"/>
  <c r="J3042" i="4" s="1"/>
  <c r="J8793" i="4"/>
  <c r="J8732" i="4"/>
  <c r="J8726" i="4"/>
  <c r="J8709" i="4"/>
  <c r="J8686" i="4"/>
  <c r="J8654" i="4"/>
  <c r="J8622" i="4"/>
  <c r="J8590" i="4"/>
  <c r="J8547" i="4"/>
  <c r="J8543" i="4"/>
  <c r="J8519" i="4"/>
  <c r="J8495" i="4"/>
  <c r="J8471" i="4"/>
  <c r="J8456" i="4"/>
  <c r="J8445" i="4"/>
  <c r="J8430" i="4"/>
  <c r="J8423" i="4"/>
  <c r="J8403" i="4"/>
  <c r="J8399" i="4"/>
  <c r="J8371" i="4"/>
  <c r="J8359" i="4"/>
  <c r="J8339" i="4"/>
  <c r="J8334" i="4"/>
  <c r="J8303" i="4"/>
  <c r="J8295" i="4"/>
  <c r="J8247" i="4"/>
  <c r="J8239" i="4"/>
  <c r="J8159" i="4"/>
  <c r="J8135" i="4"/>
  <c r="J8111" i="4"/>
  <c r="J8055" i="4"/>
  <c r="J7951" i="4"/>
  <c r="J7943" i="4"/>
  <c r="J7847" i="4"/>
  <c r="J7839" i="4"/>
  <c r="J7735" i="4"/>
  <c r="J7678" i="4"/>
  <c r="J7667" i="4"/>
  <c r="I7656" i="4"/>
  <c r="J7656" i="4" s="1"/>
  <c r="J7645" i="4"/>
  <c r="I7630" i="4"/>
  <c r="J7630" i="4" s="1"/>
  <c r="I7615" i="4"/>
  <c r="J7615" i="4" s="1"/>
  <c r="I7600" i="4"/>
  <c r="J7600" i="4" s="1"/>
  <c r="I7516" i="4"/>
  <c r="J7516" i="4" s="1"/>
  <c r="I7380" i="4"/>
  <c r="J7380" i="4" s="1"/>
  <c r="J7319" i="4"/>
  <c r="I7215" i="4"/>
  <c r="J7215" i="4" s="1"/>
  <c r="I7023" i="4"/>
  <c r="J7023" i="4" s="1"/>
  <c r="J7006" i="4"/>
  <c r="I6934" i="4"/>
  <c r="J6934" i="4" s="1"/>
  <c r="I6870" i="4"/>
  <c r="J6870" i="4" s="1"/>
  <c r="I6806" i="4"/>
  <c r="J6806" i="4" s="1"/>
  <c r="J6646" i="4"/>
  <c r="I6636" i="4"/>
  <c r="J6636" i="4" s="1"/>
  <c r="J6543" i="4"/>
  <c r="I6435" i="4"/>
  <c r="J6435" i="4" s="1"/>
  <c r="J6307" i="4"/>
  <c r="J8780" i="4"/>
  <c r="I8758" i="4"/>
  <c r="J8758" i="4" s="1"/>
  <c r="J8746" i="4"/>
  <c r="J8742" i="4"/>
  <c r="J8704" i="4"/>
  <c r="J8700" i="4"/>
  <c r="J8696" i="4"/>
  <c r="J8672" i="4"/>
  <c r="J8668" i="4"/>
  <c r="J8664" i="4"/>
  <c r="J8640" i="4"/>
  <c r="J8636" i="4"/>
  <c r="J8632" i="4"/>
  <c r="J8608" i="4"/>
  <c r="J8604" i="4"/>
  <c r="J8600" i="4"/>
  <c r="J8576" i="4"/>
  <c r="J8567" i="4"/>
  <c r="J8480" i="4"/>
  <c r="J8475" i="4"/>
  <c r="I8470" i="4"/>
  <c r="J8470" i="4" s="1"/>
  <c r="J8439" i="4"/>
  <c r="J8434" i="4"/>
  <c r="I8383" i="4"/>
  <c r="J8383" i="4" s="1"/>
  <c r="J8375" i="4"/>
  <c r="J8367" i="4"/>
  <c r="J8358" i="4"/>
  <c r="J8298" i="4"/>
  <c r="J8294" i="4"/>
  <c r="J8255" i="4"/>
  <c r="J8250" i="4"/>
  <c r="J8234" i="4"/>
  <c r="J8087" i="4"/>
  <c r="J8013" i="4"/>
  <c r="J7997" i="4"/>
  <c r="J7963" i="4"/>
  <c r="J7933" i="4"/>
  <c r="J7926" i="4"/>
  <c r="J7896" i="4"/>
  <c r="J7855" i="4"/>
  <c r="J7846" i="4"/>
  <c r="J7838" i="4"/>
  <c r="J7816" i="4"/>
  <c r="J7808" i="4"/>
  <c r="J7805" i="4"/>
  <c r="J7783" i="4"/>
  <c r="J7779" i="4"/>
  <c r="J7734" i="4"/>
  <c r="J7727" i="4"/>
  <c r="J7723" i="4"/>
  <c r="J7704" i="4"/>
  <c r="J7701" i="4"/>
  <c r="J7696" i="4"/>
  <c r="J7693" i="4"/>
  <c r="I7687" i="4"/>
  <c r="J7687" i="4" s="1"/>
  <c r="J7574" i="4"/>
  <c r="I7567" i="4"/>
  <c r="J7567" i="4" s="1"/>
  <c r="I7536" i="4"/>
  <c r="J7536" i="4" s="1"/>
  <c r="J7159" i="4"/>
  <c r="I7129" i="4"/>
  <c r="J7129" i="4" s="1"/>
  <c r="I6742" i="4"/>
  <c r="J6742" i="4" s="1"/>
  <c r="J6711" i="4"/>
  <c r="I6678" i="4"/>
  <c r="J6678" i="4" s="1"/>
  <c r="I6651" i="4"/>
  <c r="J6651" i="4" s="1"/>
  <c r="J6395" i="4"/>
  <c r="J8279" i="4"/>
  <c r="J8215" i="4"/>
  <c r="J8191" i="4"/>
  <c r="J8167" i="4"/>
  <c r="J8152" i="4"/>
  <c r="J8143" i="4"/>
  <c r="J8086" i="4"/>
  <c r="J8072" i="4"/>
  <c r="J8040" i="4"/>
  <c r="J8037" i="4"/>
  <c r="J8032" i="4"/>
  <c r="J8024" i="4"/>
  <c r="J8021" i="4"/>
  <c r="J8016" i="4"/>
  <c r="J7992" i="4"/>
  <c r="J7959" i="4"/>
  <c r="J7949" i="4"/>
  <c r="J7925" i="4"/>
  <c r="J7920" i="4"/>
  <c r="J7912" i="4"/>
  <c r="J7909" i="4"/>
  <c r="J7904" i="4"/>
  <c r="J7871" i="4"/>
  <c r="J7863" i="4"/>
  <c r="J7831" i="4"/>
  <c r="J7827" i="4"/>
  <c r="J7800" i="4"/>
  <c r="J7797" i="4"/>
  <c r="J7782" i="4"/>
  <c r="J7775" i="4"/>
  <c r="J7771" i="4"/>
  <c r="J7752" i="4"/>
  <c r="J7749" i="4"/>
  <c r="J7726" i="4"/>
  <c r="I7686" i="4"/>
  <c r="J7686" i="4" s="1"/>
  <c r="I7509" i="4"/>
  <c r="J7509" i="4" s="1"/>
  <c r="I7324" i="4"/>
  <c r="J7324" i="4" s="1"/>
  <c r="I7164" i="4"/>
  <c r="J7164" i="4" s="1"/>
  <c r="I6998" i="4"/>
  <c r="J6998" i="4" s="1"/>
  <c r="J6903" i="4"/>
  <c r="I6873" i="4"/>
  <c r="J6873" i="4" s="1"/>
  <c r="I6809" i="4"/>
  <c r="J6809" i="4" s="1"/>
  <c r="I6716" i="4"/>
  <c r="J6716" i="4" s="1"/>
  <c r="I6622" i="4"/>
  <c r="J6622" i="4" s="1"/>
  <c r="I6564" i="4"/>
  <c r="J6564" i="4" s="1"/>
  <c r="I6536" i="4"/>
  <c r="J6536" i="4" s="1"/>
  <c r="I6484" i="4"/>
  <c r="J6484" i="4" s="1"/>
  <c r="J8335" i="4"/>
  <c r="J8231" i="4"/>
  <c r="J7999" i="4"/>
  <c r="I7547" i="4"/>
  <c r="J7547" i="4" s="1"/>
  <c r="I5394" i="4"/>
  <c r="J5394" i="4" s="1"/>
  <c r="I3139" i="4"/>
  <c r="J3139" i="4" s="1"/>
  <c r="I3105" i="4"/>
  <c r="J3105" i="4" s="1"/>
  <c r="J8713" i="4"/>
  <c r="J8774" i="4"/>
  <c r="J8695" i="4"/>
  <c r="J8663" i="4"/>
  <c r="J8631" i="4"/>
  <c r="J8599" i="4"/>
  <c r="J8575" i="4"/>
  <c r="J8571" i="4"/>
  <c r="J8566" i="4"/>
  <c r="J8483" i="4"/>
  <c r="J8479" i="4"/>
  <c r="J8416" i="4"/>
  <c r="J8407" i="4"/>
  <c r="J8370" i="4"/>
  <c r="J8343" i="4"/>
  <c r="J8319" i="4"/>
  <c r="J8311" i="4"/>
  <c r="J8264" i="4"/>
  <c r="J8128" i="4"/>
  <c r="J8119" i="4"/>
  <c r="J8104" i="4"/>
  <c r="J8063" i="4"/>
  <c r="J7967" i="4"/>
  <c r="J7887" i="4"/>
  <c r="J7879" i="4"/>
  <c r="J7823" i="4"/>
  <c r="J7767" i="4"/>
  <c r="J7719" i="4"/>
  <c r="J7691" i="4"/>
  <c r="J7648" i="4"/>
  <c r="J7619" i="4"/>
  <c r="J7551" i="4"/>
  <c r="J7520" i="4"/>
  <c r="I7151" i="4"/>
  <c r="J7151" i="4" s="1"/>
  <c r="I7062" i="4"/>
  <c r="J7062" i="4" s="1"/>
  <c r="I6908" i="4"/>
  <c r="J6908" i="4" s="1"/>
  <c r="I6844" i="4"/>
  <c r="J6844" i="4" s="1"/>
  <c r="I6681" i="4"/>
  <c r="J6681" i="4" s="1"/>
  <c r="I6569" i="4"/>
  <c r="J6569" i="4" s="1"/>
  <c r="I6550" i="4"/>
  <c r="J6550" i="4" s="1"/>
  <c r="I6286" i="4"/>
  <c r="J6286" i="4" s="1"/>
  <c r="J8679" i="4"/>
  <c r="J8183" i="4"/>
  <c r="J7935" i="4"/>
  <c r="I4668" i="4"/>
  <c r="J4668" i="4" s="1"/>
  <c r="I4476" i="4"/>
  <c r="J4476" i="4" s="1"/>
  <c r="I3490" i="4"/>
  <c r="J3490" i="4" s="1"/>
  <c r="I3344" i="4"/>
  <c r="J3344" i="4" s="1"/>
  <c r="J8551" i="4"/>
  <c r="J8745" i="4"/>
  <c r="J8729" i="4"/>
  <c r="J8638" i="4"/>
  <c r="J8606" i="4"/>
  <c r="J8574" i="4"/>
  <c r="J8565" i="4"/>
  <c r="J8549" i="4"/>
  <c r="J8520" i="4"/>
  <c r="J8512" i="4"/>
  <c r="J8503" i="4"/>
  <c r="J8223" i="4"/>
  <c r="J8199" i="4"/>
  <c r="J8175" i="4"/>
  <c r="J8095" i="4"/>
  <c r="J7983" i="4"/>
  <c r="J7975" i="4"/>
  <c r="J7759" i="4"/>
  <c r="J7711" i="4"/>
  <c r="I7695" i="4"/>
  <c r="J7695" i="4" s="1"/>
  <c r="I7675" i="4"/>
  <c r="J7675" i="4" s="1"/>
  <c r="I7653" i="4"/>
  <c r="J7653" i="4" s="1"/>
  <c r="I7597" i="4"/>
  <c r="J7597" i="4" s="1"/>
  <c r="I7415" i="4"/>
  <c r="J7415" i="4" s="1"/>
  <c r="I7190" i="4"/>
  <c r="J7190" i="4" s="1"/>
  <c r="J6967" i="4"/>
  <c r="I6937" i="4"/>
  <c r="J6937" i="4" s="1"/>
  <c r="I6895" i="4"/>
  <c r="J6895" i="4" s="1"/>
  <c r="J6878" i="4"/>
  <c r="I6831" i="4"/>
  <c r="J6831" i="4" s="1"/>
  <c r="J6814" i="4"/>
  <c r="I6703" i="4"/>
  <c r="J6703" i="4" s="1"/>
  <c r="I6643" i="4"/>
  <c r="J6643" i="4" s="1"/>
  <c r="I6331" i="4"/>
  <c r="J6331" i="4" s="1"/>
  <c r="J8710" i="4"/>
  <c r="J8647" i="4"/>
  <c r="J8007" i="4"/>
  <c r="J7743" i="4"/>
  <c r="I6292" i="4"/>
  <c r="J6292" i="4" s="1"/>
  <c r="I6210" i="4"/>
  <c r="J6210" i="4" s="1"/>
  <c r="I6016" i="4"/>
  <c r="J6016" i="4" s="1"/>
  <c r="I5610" i="4"/>
  <c r="J5610" i="4" s="1"/>
  <c r="I3208" i="4"/>
  <c r="J3208" i="4" s="1"/>
  <c r="J8764" i="4"/>
  <c r="J8527" i="4"/>
  <c r="J8455" i="4"/>
  <c r="J8716" i="4"/>
  <c r="J8688" i="4"/>
  <c r="J8680" i="4"/>
  <c r="J8656" i="4"/>
  <c r="J8648" i="4"/>
  <c r="J8624" i="4"/>
  <c r="J8616" i="4"/>
  <c r="J8592" i="4"/>
  <c r="J8588" i="4"/>
  <c r="J8584" i="4"/>
  <c r="J8559" i="4"/>
  <c r="J8554" i="4"/>
  <c r="I8544" i="4"/>
  <c r="J8544" i="4" s="1"/>
  <c r="I8539" i="4"/>
  <c r="J8539" i="4" s="1"/>
  <c r="J8535" i="4"/>
  <c r="I8511" i="4"/>
  <c r="J8511" i="4" s="1"/>
  <c r="I8507" i="4"/>
  <c r="J8507" i="4" s="1"/>
  <c r="I8502" i="4"/>
  <c r="J8502" i="4" s="1"/>
  <c r="J8487" i="4"/>
  <c r="J8447" i="4"/>
  <c r="J8351" i="4"/>
  <c r="J8304" i="4"/>
  <c r="J8287" i="4"/>
  <c r="J8240" i="4"/>
  <c r="I8207" i="4"/>
  <c r="J8207" i="4" s="1"/>
  <c r="J8160" i="4"/>
  <c r="J8151" i="4"/>
  <c r="J8136" i="4"/>
  <c r="I8127" i="4"/>
  <c r="J8127" i="4" s="1"/>
  <c r="I8103" i="4"/>
  <c r="J8103" i="4" s="1"/>
  <c r="J8071" i="4"/>
  <c r="J8056" i="4"/>
  <c r="I8039" i="4"/>
  <c r="J8039" i="4" s="1"/>
  <c r="I8031" i="4"/>
  <c r="J8031" i="4" s="1"/>
  <c r="I8023" i="4"/>
  <c r="J8023" i="4" s="1"/>
  <c r="I8015" i="4"/>
  <c r="J8015" i="4" s="1"/>
  <c r="I7991" i="4"/>
  <c r="J7991" i="4" s="1"/>
  <c r="I7919" i="4"/>
  <c r="J7919" i="4" s="1"/>
  <c r="I7911" i="4"/>
  <c r="J7911" i="4" s="1"/>
  <c r="J7895" i="4"/>
  <c r="J7815" i="4"/>
  <c r="J7807" i="4"/>
  <c r="I7799" i="4"/>
  <c r="J7799" i="4" s="1"/>
  <c r="I7751" i="4"/>
  <c r="J7751" i="4" s="1"/>
  <c r="J7703" i="4"/>
  <c r="I7699" i="4"/>
  <c r="J7699" i="4" s="1"/>
  <c r="I7663" i="4"/>
  <c r="J7663" i="4" s="1"/>
  <c r="I7607" i="4"/>
  <c r="J7607" i="4" s="1"/>
  <c r="I7582" i="4"/>
  <c r="J7582" i="4" s="1"/>
  <c r="I7100" i="4"/>
  <c r="J7100" i="4" s="1"/>
  <c r="I7065" i="4"/>
  <c r="J7065" i="4" s="1"/>
  <c r="I6972" i="4"/>
  <c r="J6972" i="4" s="1"/>
  <c r="I6745" i="4"/>
  <c r="J6745" i="4" s="1"/>
  <c r="J6487" i="4"/>
  <c r="J6449" i="4"/>
  <c r="I6383" i="4"/>
  <c r="J6383" i="4" s="1"/>
  <c r="I6304" i="4"/>
  <c r="J6304" i="4" s="1"/>
  <c r="I6289" i="4"/>
  <c r="J6289" i="4" s="1"/>
  <c r="J7671" i="4"/>
  <c r="J7623" i="4"/>
  <c r="J7446" i="4"/>
  <c r="J7185" i="4"/>
  <c r="J7121" i="4"/>
  <c r="J7057" i="4"/>
  <c r="J6993" i="4"/>
  <c r="J6929" i="4"/>
  <c r="J6865" i="4"/>
  <c r="J6801" i="4"/>
  <c r="J6737" i="4"/>
  <c r="J6673" i="4"/>
  <c r="J6555" i="4"/>
  <c r="J6526" i="4"/>
  <c r="J6427" i="4"/>
  <c r="I6184" i="4"/>
  <c r="J6184" i="4" s="1"/>
  <c r="I6154" i="4"/>
  <c r="J6154" i="4" s="1"/>
  <c r="J5979" i="4"/>
  <c r="I5954" i="4"/>
  <c r="J5954" i="4" s="1"/>
  <c r="I5898" i="4"/>
  <c r="J5898" i="4" s="1"/>
  <c r="I5770" i="4"/>
  <c r="J5770" i="4" s="1"/>
  <c r="J5744" i="4"/>
  <c r="I5084" i="4"/>
  <c r="J5084" i="4" s="1"/>
  <c r="I4322" i="4"/>
  <c r="J4322" i="4" s="1"/>
  <c r="J7454" i="4"/>
  <c r="J7137" i="4"/>
  <c r="J7073" i="4"/>
  <c r="J7009" i="4"/>
  <c r="J6945" i="4"/>
  <c r="J6881" i="4"/>
  <c r="J6817" i="4"/>
  <c r="J6753" i="4"/>
  <c r="J6689" i="4"/>
  <c r="J6491" i="4"/>
  <c r="J6430" i="4"/>
  <c r="I6115" i="4"/>
  <c r="J6115" i="4" s="1"/>
  <c r="J6059" i="4"/>
  <c r="I5960" i="4"/>
  <c r="J5960" i="4" s="1"/>
  <c r="J5688" i="4"/>
  <c r="I5196" i="4"/>
  <c r="J5196" i="4" s="1"/>
  <c r="I3883" i="4"/>
  <c r="J3883" i="4" s="1"/>
  <c r="J7655" i="4"/>
  <c r="J7599" i="4"/>
  <c r="J7573" i="4"/>
  <c r="J7348" i="4"/>
  <c r="J7292" i="4"/>
  <c r="J7188" i="4"/>
  <c r="J7145" i="4"/>
  <c r="J7124" i="4"/>
  <c r="J7081" i="4"/>
  <c r="J7060" i="4"/>
  <c r="J7017" i="4"/>
  <c r="J6996" i="4"/>
  <c r="J6953" i="4"/>
  <c r="J6932" i="4"/>
  <c r="J6889" i="4"/>
  <c r="J6868" i="4"/>
  <c r="J6825" i="4"/>
  <c r="J6804" i="4"/>
  <c r="J6761" i="4"/>
  <c r="J6697" i="4"/>
  <c r="J6587" i="4"/>
  <c r="J6558" i="4"/>
  <c r="I6219" i="4"/>
  <c r="J6219" i="4" s="1"/>
  <c r="J6158" i="4"/>
  <c r="I5888" i="4"/>
  <c r="J5888" i="4" s="1"/>
  <c r="J5816" i="4"/>
  <c r="I5760" i="4"/>
  <c r="J5760" i="4" s="1"/>
  <c r="I5642" i="4"/>
  <c r="J5642" i="4" s="1"/>
  <c r="J5616" i="4"/>
  <c r="I5421" i="4"/>
  <c r="J5421" i="4" s="1"/>
  <c r="I5290" i="4"/>
  <c r="J5290" i="4" s="1"/>
  <c r="I5202" i="4"/>
  <c r="J5202" i="4" s="1"/>
  <c r="J7654" i="4"/>
  <c r="J7647" i="4"/>
  <c r="J7153" i="4"/>
  <c r="J7089" i="4"/>
  <c r="J7025" i="4"/>
  <c r="J6961" i="4"/>
  <c r="J6897" i="4"/>
  <c r="J6833" i="4"/>
  <c r="J6769" i="4"/>
  <c r="J6705" i="4"/>
  <c r="J6654" i="4"/>
  <c r="J6459" i="4"/>
  <c r="J6263" i="4"/>
  <c r="J6255" i="4"/>
  <c r="J6248" i="4"/>
  <c r="J6243" i="4"/>
  <c r="I6187" i="4"/>
  <c r="J6187" i="4" s="1"/>
  <c r="I6150" i="4"/>
  <c r="J6150" i="4" s="1"/>
  <c r="I6120" i="4"/>
  <c r="J6120" i="4" s="1"/>
  <c r="J6091" i="4"/>
  <c r="J5723" i="4"/>
  <c r="I5698" i="4"/>
  <c r="J5698" i="4" s="1"/>
  <c r="I5362" i="4"/>
  <c r="J5362" i="4" s="1"/>
  <c r="J7639" i="4"/>
  <c r="J7591" i="4"/>
  <c r="J7587" i="4"/>
  <c r="J7552" i="4"/>
  <c r="J7510" i="4"/>
  <c r="J7487" i="4"/>
  <c r="J7407" i="4"/>
  <c r="J7174" i="4"/>
  <c r="J7161" i="4"/>
  <c r="J7140" i="4"/>
  <c r="J7135" i="4"/>
  <c r="J7110" i="4"/>
  <c r="J7097" i="4"/>
  <c r="J7076" i="4"/>
  <c r="J7071" i="4"/>
  <c r="J7046" i="4"/>
  <c r="J7033" i="4"/>
  <c r="J7012" i="4"/>
  <c r="J7007" i="4"/>
  <c r="J6982" i="4"/>
  <c r="J6969" i="4"/>
  <c r="J6948" i="4"/>
  <c r="J6943" i="4"/>
  <c r="J6918" i="4"/>
  <c r="J6905" i="4"/>
  <c r="J6884" i="4"/>
  <c r="J6879" i="4"/>
  <c r="J6854" i="4"/>
  <c r="J6841" i="4"/>
  <c r="J6820" i="4"/>
  <c r="J6815" i="4"/>
  <c r="J6790" i="4"/>
  <c r="J6777" i="4"/>
  <c r="J6756" i="4"/>
  <c r="J6751" i="4"/>
  <c r="J6726" i="4"/>
  <c r="J6713" i="4"/>
  <c r="J6687" i="4"/>
  <c r="J6662" i="4"/>
  <c r="J6633" i="4"/>
  <c r="J6614" i="4"/>
  <c r="J6600" i="4"/>
  <c r="J6560" i="4"/>
  <c r="J6544" i="4"/>
  <c r="J6523" i="4"/>
  <c r="J6511" i="4"/>
  <c r="J6494" i="4"/>
  <c r="J6447" i="4"/>
  <c r="J6420" i="4"/>
  <c r="J6377" i="4"/>
  <c r="J6328" i="4"/>
  <c r="J6324" i="4"/>
  <c r="I6051" i="4"/>
  <c r="J6051" i="4" s="1"/>
  <c r="I5826" i="4"/>
  <c r="J5826" i="4" s="1"/>
  <c r="I5704" i="4"/>
  <c r="J5704" i="4" s="1"/>
  <c r="I5536" i="4"/>
  <c r="J5536" i="4" s="1"/>
  <c r="I4986" i="4"/>
  <c r="J4986" i="4" s="1"/>
  <c r="I4402" i="4"/>
  <c r="J4402" i="4" s="1"/>
  <c r="J7631" i="4"/>
  <c r="J7583" i="4"/>
  <c r="J7541" i="4"/>
  <c r="J7462" i="4"/>
  <c r="J7316" i="4"/>
  <c r="J7260" i="4"/>
  <c r="J7148" i="4"/>
  <c r="J7105" i="4"/>
  <c r="J7084" i="4"/>
  <c r="J7041" i="4"/>
  <c r="J7020" i="4"/>
  <c r="J6977" i="4"/>
  <c r="J6956" i="4"/>
  <c r="J6913" i="4"/>
  <c r="J6892" i="4"/>
  <c r="J6849" i="4"/>
  <c r="J6828" i="4"/>
  <c r="J6764" i="4"/>
  <c r="J6721" i="4"/>
  <c r="J6700" i="4"/>
  <c r="J6628" i="4"/>
  <c r="J6619" i="4"/>
  <c r="J6590" i="4"/>
  <c r="J6396" i="4"/>
  <c r="J6388" i="4"/>
  <c r="J6367" i="4"/>
  <c r="J6308" i="4"/>
  <c r="J6254" i="4"/>
  <c r="I5832" i="4"/>
  <c r="J5832" i="4" s="1"/>
  <c r="I5632" i="4"/>
  <c r="J5632" i="4" s="1"/>
  <c r="I5164" i="4"/>
  <c r="J5164" i="4" s="1"/>
  <c r="J5154" i="4"/>
  <c r="I4924" i="4"/>
  <c r="J4924" i="4" s="1"/>
  <c r="I4268" i="4"/>
  <c r="J4268" i="4" s="1"/>
  <c r="J7679" i="4"/>
  <c r="J7575" i="4"/>
  <c r="J7177" i="4"/>
  <c r="J7113" i="4"/>
  <c r="J7049" i="4"/>
  <c r="J6985" i="4"/>
  <c r="J6921" i="4"/>
  <c r="J6857" i="4"/>
  <c r="J6793" i="4"/>
  <c r="J6729" i="4"/>
  <c r="J6665" i="4"/>
  <c r="J6462" i="4"/>
  <c r="J6250" i="4"/>
  <c r="I6240" i="4"/>
  <c r="J6240" i="4" s="1"/>
  <c r="I6191" i="4"/>
  <c r="J6191" i="4" s="1"/>
  <c r="I6056" i="4"/>
  <c r="J6056" i="4" s="1"/>
  <c r="J6106" i="4"/>
  <c r="J6074" i="4"/>
  <c r="J6034" i="4"/>
  <c r="J5970" i="4"/>
  <c r="I5544" i="4"/>
  <c r="J5544" i="4" s="1"/>
  <c r="I5300" i="4"/>
  <c r="J5300" i="4" s="1"/>
  <c r="I5244" i="4"/>
  <c r="J5244" i="4" s="1"/>
  <c r="I5220" i="4"/>
  <c r="J5220" i="4" s="1"/>
  <c r="I5090" i="4"/>
  <c r="J5090" i="4" s="1"/>
  <c r="I4954" i="4"/>
  <c r="J4954" i="4" s="1"/>
  <c r="I4762" i="4"/>
  <c r="J4762" i="4" s="1"/>
  <c r="I4706" i="4"/>
  <c r="J4706" i="4" s="1"/>
  <c r="I4514" i="4"/>
  <c r="J4514" i="4" s="1"/>
  <c r="I4238" i="4"/>
  <c r="J4238" i="4" s="1"/>
  <c r="I4141" i="4"/>
  <c r="J4141" i="4" s="1"/>
  <c r="I4108" i="4"/>
  <c r="J4108" i="4" s="1"/>
  <c r="I3965" i="4"/>
  <c r="J3965" i="4" s="1"/>
  <c r="J6162" i="4"/>
  <c r="J6082" i="4"/>
  <c r="J6042" i="4"/>
  <c r="J6010" i="4"/>
  <c r="J5938" i="4"/>
  <c r="J5882" i="4"/>
  <c r="J5810" i="4"/>
  <c r="J5754" i="4"/>
  <c r="J5682" i="4"/>
  <c r="J5626" i="4"/>
  <c r="J5486" i="4"/>
  <c r="I5226" i="4"/>
  <c r="J5226" i="4" s="1"/>
  <c r="I5108" i="4"/>
  <c r="J5108" i="4" s="1"/>
  <c r="J5010" i="4"/>
  <c r="J5004" i="4"/>
  <c r="J4930" i="4"/>
  <c r="I4836" i="4"/>
  <c r="J4836" i="4" s="1"/>
  <c r="I4644" i="4"/>
  <c r="J4644" i="4" s="1"/>
  <c r="I4346" i="4"/>
  <c r="J4346" i="4" s="1"/>
  <c r="J4340" i="4"/>
  <c r="I4308" i="4"/>
  <c r="J4308" i="4" s="1"/>
  <c r="I4253" i="4"/>
  <c r="J4253" i="4" s="1"/>
  <c r="I4147" i="4"/>
  <c r="J4147" i="4" s="1"/>
  <c r="I3990" i="4"/>
  <c r="J3990" i="4" s="1"/>
  <c r="J3744" i="4"/>
  <c r="I3617" i="4"/>
  <c r="J3617" i="4" s="1"/>
  <c r="I3568" i="4"/>
  <c r="J3568" i="4" s="1"/>
  <c r="I3526" i="4"/>
  <c r="J3526" i="4" s="1"/>
  <c r="I3478" i="4"/>
  <c r="J3478" i="4" s="1"/>
  <c r="J6152" i="4"/>
  <c r="J6139" i="4"/>
  <c r="J6114" i="4"/>
  <c r="J6050" i="4"/>
  <c r="J5994" i="4"/>
  <c r="J5922" i="4"/>
  <c r="J5866" i="4"/>
  <c r="J5794" i="4"/>
  <c r="J5738" i="4"/>
  <c r="J5666" i="4"/>
  <c r="I5602" i="4"/>
  <c r="J5602" i="4" s="1"/>
  <c r="J5578" i="4"/>
  <c r="I5495" i="4"/>
  <c r="J5495" i="4" s="1"/>
  <c r="I5170" i="4"/>
  <c r="J5170" i="4" s="1"/>
  <c r="J5036" i="4"/>
  <c r="I4972" i="4"/>
  <c r="J4972" i="4" s="1"/>
  <c r="I4916" i="4"/>
  <c r="J4916" i="4" s="1"/>
  <c r="J4900" i="4"/>
  <c r="J4738" i="4"/>
  <c r="J4570" i="4"/>
  <c r="I4458" i="4"/>
  <c r="J4458" i="4" s="1"/>
  <c r="J4452" i="4"/>
  <c r="J4272" i="4"/>
  <c r="J4126" i="4"/>
  <c r="J3907" i="4"/>
  <c r="I3815" i="4"/>
  <c r="J3815" i="4" s="1"/>
  <c r="I3802" i="4"/>
  <c r="J3802" i="4" s="1"/>
  <c r="J6234" i="4"/>
  <c r="J6224" i="4"/>
  <c r="J6182" i="4"/>
  <c r="J6178" i="4"/>
  <c r="J6170" i="4"/>
  <c r="J6160" i="4"/>
  <c r="J6147" i="4"/>
  <c r="J6126" i="4"/>
  <c r="J6107" i="4"/>
  <c r="J6058" i="4"/>
  <c r="J5978" i="4"/>
  <c r="J5906" i="4"/>
  <c r="J5880" i="4"/>
  <c r="J5850" i="4"/>
  <c r="J5778" i="4"/>
  <c r="J5722" i="4"/>
  <c r="J5650" i="4"/>
  <c r="J5584" i="4"/>
  <c r="J5523" i="4"/>
  <c r="I5418" i="4"/>
  <c r="J5418" i="4" s="1"/>
  <c r="J4812" i="4"/>
  <c r="J4794" i="4"/>
  <c r="I4650" i="4"/>
  <c r="J4650" i="4" s="1"/>
  <c r="J4620" i="4"/>
  <c r="J4546" i="4"/>
  <c r="I4220" i="4"/>
  <c r="J4220" i="4" s="1"/>
  <c r="J4214" i="4"/>
  <c r="J4173" i="4"/>
  <c r="I4150" i="4"/>
  <c r="J4150" i="4" s="1"/>
  <c r="I3918" i="4"/>
  <c r="J3918" i="4" s="1"/>
  <c r="J6112" i="4"/>
  <c r="J6080" i="4"/>
  <c r="J6040" i="4"/>
  <c r="J6018" i="4"/>
  <c r="J5992" i="4"/>
  <c r="J5962" i="4"/>
  <c r="J5890" i="4"/>
  <c r="J5834" i="4"/>
  <c r="J5762" i="4"/>
  <c r="J5706" i="4"/>
  <c r="J5634" i="4"/>
  <c r="J5533" i="4"/>
  <c r="J5494" i="4"/>
  <c r="J5412" i="4"/>
  <c r="I5282" i="4"/>
  <c r="J5282" i="4" s="1"/>
  <c r="J5066" i="4"/>
  <c r="J5060" i="4"/>
  <c r="I4978" i="4"/>
  <c r="J4978" i="4" s="1"/>
  <c r="I4892" i="4"/>
  <c r="J4892" i="4" s="1"/>
  <c r="J4818" i="4"/>
  <c r="J4626" i="4"/>
  <c r="I4420" i="4"/>
  <c r="J4420" i="4" s="1"/>
  <c r="J4245" i="4"/>
  <c r="I4235" i="4"/>
  <c r="J4235" i="4" s="1"/>
  <c r="J4179" i="4"/>
  <c r="I4117" i="4"/>
  <c r="J4117" i="4" s="1"/>
  <c r="I3849" i="4"/>
  <c r="J3849" i="4" s="1"/>
  <c r="I3782" i="4"/>
  <c r="J3782" i="4" s="1"/>
  <c r="J6232" i="4"/>
  <c r="J6216" i="4"/>
  <c r="J6195" i="4"/>
  <c r="J6142" i="4"/>
  <c r="J6130" i="4"/>
  <c r="J6098" i="4"/>
  <c r="J6088" i="4"/>
  <c r="J6083" i="4"/>
  <c r="J6048" i="4"/>
  <c r="J6043" i="4"/>
  <c r="J6002" i="4"/>
  <c r="J5976" i="4"/>
  <c r="J5946" i="4"/>
  <c r="J5874" i="4"/>
  <c r="J5818" i="4"/>
  <c r="J5755" i="4"/>
  <c r="J5746" i="4"/>
  <c r="J5720" i="4"/>
  <c r="J5690" i="4"/>
  <c r="J5648" i="4"/>
  <c r="J5627" i="4"/>
  <c r="J5618" i="4"/>
  <c r="J5594" i="4"/>
  <c r="J5568" i="4"/>
  <c r="J5563" i="4"/>
  <c r="I5546" i="4"/>
  <c r="J5546" i="4" s="1"/>
  <c r="I5538" i="4"/>
  <c r="J5538" i="4" s="1"/>
  <c r="I5389" i="4"/>
  <c r="J5389" i="4" s="1"/>
  <c r="J5276" i="4"/>
  <c r="I5146" i="4"/>
  <c r="J5146" i="4" s="1"/>
  <c r="I5028" i="4"/>
  <c r="J5028" i="4" s="1"/>
  <c r="I4724" i="4"/>
  <c r="J4724" i="4" s="1"/>
  <c r="I4588" i="4"/>
  <c r="J4588" i="4" s="1"/>
  <c r="I4532" i="4"/>
  <c r="J4532" i="4" s="1"/>
  <c r="I4224" i="4"/>
  <c r="J4224" i="4" s="1"/>
  <c r="I4203" i="4"/>
  <c r="J4203" i="4" s="1"/>
  <c r="I3934" i="4"/>
  <c r="J3934" i="4" s="1"/>
  <c r="I3855" i="4"/>
  <c r="J3855" i="4" s="1"/>
  <c r="J3670" i="4"/>
  <c r="J6223" i="4"/>
  <c r="J6199" i="4"/>
  <c r="I6146" i="4"/>
  <c r="J6146" i="4" s="1"/>
  <c r="J6138" i="4"/>
  <c r="J6066" i="4"/>
  <c r="J6026" i="4"/>
  <c r="J5986" i="4"/>
  <c r="J5930" i="4"/>
  <c r="I5914" i="4"/>
  <c r="J5914" i="4" s="1"/>
  <c r="J5858" i="4"/>
  <c r="I5842" i="4"/>
  <c r="J5842" i="4" s="1"/>
  <c r="J5802" i="4"/>
  <c r="I5786" i="4"/>
  <c r="J5786" i="4" s="1"/>
  <c r="J5730" i="4"/>
  <c r="I5714" i="4"/>
  <c r="J5714" i="4" s="1"/>
  <c r="J5674" i="4"/>
  <c r="I5658" i="4"/>
  <c r="J5658" i="4" s="1"/>
  <c r="I5515" i="4"/>
  <c r="J5515" i="4" s="1"/>
  <c r="J5482" i="4"/>
  <c r="I5388" i="4"/>
  <c r="J5388" i="4" s="1"/>
  <c r="I5356" i="4"/>
  <c r="J5356" i="4" s="1"/>
  <c r="I5338" i="4"/>
  <c r="J5338" i="4" s="1"/>
  <c r="J5332" i="4"/>
  <c r="I5314" i="4"/>
  <c r="J5314" i="4" s="1"/>
  <c r="J5308" i="4"/>
  <c r="I5258" i="4"/>
  <c r="J5258" i="4" s="1"/>
  <c r="J5252" i="4"/>
  <c r="J5140" i="4"/>
  <c r="I5122" i="4"/>
  <c r="J5122" i="4" s="1"/>
  <c r="J5116" i="4"/>
  <c r="I4948" i="4"/>
  <c r="J4948" i="4" s="1"/>
  <c r="I4874" i="4"/>
  <c r="J4874" i="4" s="1"/>
  <c r="J4868" i="4"/>
  <c r="I4756" i="4"/>
  <c r="J4756" i="4" s="1"/>
  <c r="I4700" i="4"/>
  <c r="J4700" i="4" s="1"/>
  <c r="I4682" i="4"/>
  <c r="J4682" i="4" s="1"/>
  <c r="I4594" i="4"/>
  <c r="J4594" i="4" s="1"/>
  <c r="I4508" i="4"/>
  <c r="J4508" i="4" s="1"/>
  <c r="I4490" i="4"/>
  <c r="J4490" i="4" s="1"/>
  <c r="I4396" i="4"/>
  <c r="J4396" i="4" s="1"/>
  <c r="J4378" i="4"/>
  <c r="J4264" i="4"/>
  <c r="I4123" i="4"/>
  <c r="J4123" i="4" s="1"/>
  <c r="I4075" i="4"/>
  <c r="J4075" i="4" s="1"/>
  <c r="I3966" i="4"/>
  <c r="J3966" i="4" s="1"/>
  <c r="J3787" i="4"/>
  <c r="J4844" i="4"/>
  <c r="J4788" i="4"/>
  <c r="J4732" i="4"/>
  <c r="J4676" i="4"/>
  <c r="J4564" i="4"/>
  <c r="J4540" i="4"/>
  <c r="J4484" i="4"/>
  <c r="J4428" i="4"/>
  <c r="J4372" i="4"/>
  <c r="J4316" i="4"/>
  <c r="J4292" i="4"/>
  <c r="J4233" i="4"/>
  <c r="J4230" i="4"/>
  <c r="J4182" i="4"/>
  <c r="J4149" i="4"/>
  <c r="J4107" i="4"/>
  <c r="I3957" i="4"/>
  <c r="J3957" i="4" s="1"/>
  <c r="I3859" i="4"/>
  <c r="J3859" i="4" s="1"/>
  <c r="I3853" i="4"/>
  <c r="J3853" i="4" s="1"/>
  <c r="I3833" i="4"/>
  <c r="J3833" i="4" s="1"/>
  <c r="J3801" i="4"/>
  <c r="I3786" i="4"/>
  <c r="J3786" i="4" s="1"/>
  <c r="J3696" i="4"/>
  <c r="J3691" i="4"/>
  <c r="I3658" i="4"/>
  <c r="J3658" i="4" s="1"/>
  <c r="I3466" i="4"/>
  <c r="J3466" i="4" s="1"/>
  <c r="J5562" i="4"/>
  <c r="J5425" i="4"/>
  <c r="J5364" i="4"/>
  <c r="J5284" i="4"/>
  <c r="J5228" i="4"/>
  <c r="J5172" i="4"/>
  <c r="J5148" i="4"/>
  <c r="J5092" i="4"/>
  <c r="J4980" i="4"/>
  <c r="J4956" i="4"/>
  <c r="J4876" i="4"/>
  <c r="J4764" i="4"/>
  <c r="J4708" i="4"/>
  <c r="J4652" i="4"/>
  <c r="J4596" i="4"/>
  <c r="J4516" i="4"/>
  <c r="J4460" i="4"/>
  <c r="J4348" i="4"/>
  <c r="J4190" i="4"/>
  <c r="J4158" i="4"/>
  <c r="J4125" i="4"/>
  <c r="I4094" i="4"/>
  <c r="J4094" i="4" s="1"/>
  <c r="I4078" i="4"/>
  <c r="J4078" i="4" s="1"/>
  <c r="J4061" i="4"/>
  <c r="I4038" i="4"/>
  <c r="J4038" i="4" s="1"/>
  <c r="I3916" i="4"/>
  <c r="J3916" i="4" s="1"/>
  <c r="J3910" i="4"/>
  <c r="J3872" i="4"/>
  <c r="J3847" i="4"/>
  <c r="I3779" i="4"/>
  <c r="J3779" i="4" s="1"/>
  <c r="J3763" i="4"/>
  <c r="J3747" i="4"/>
  <c r="I3723" i="4"/>
  <c r="J3723" i="4" s="1"/>
  <c r="I3614" i="4"/>
  <c r="J3614" i="4" s="1"/>
  <c r="I3592" i="4"/>
  <c r="J3592" i="4" s="1"/>
  <c r="I3536" i="4"/>
  <c r="J3536" i="4" s="1"/>
  <c r="I3510" i="4"/>
  <c r="J3510" i="4" s="1"/>
  <c r="I3314" i="4"/>
  <c r="J3314" i="4" s="1"/>
  <c r="I3298" i="4"/>
  <c r="J3298" i="4" s="1"/>
  <c r="I3246" i="4"/>
  <c r="J3246" i="4" s="1"/>
  <c r="I2982" i="4"/>
  <c r="J2982" i="4" s="1"/>
  <c r="I2874" i="4"/>
  <c r="J2874" i="4" s="1"/>
  <c r="I2412" i="4"/>
  <c r="J2412" i="4" s="1"/>
  <c r="J5526" i="4"/>
  <c r="J5420" i="4"/>
  <c r="J5340" i="4"/>
  <c r="J5316" i="4"/>
  <c r="J5274" i="4"/>
  <c r="J5260" i="4"/>
  <c r="J5204" i="4"/>
  <c r="J5194" i="4"/>
  <c r="J5138" i="4"/>
  <c r="J5124" i="4"/>
  <c r="J5082" i="4"/>
  <c r="J5068" i="4"/>
  <c r="J5058" i="4"/>
  <c r="J5012" i="4"/>
  <c r="J5002" i="4"/>
  <c r="J4932" i="4"/>
  <c r="J4820" i="4"/>
  <c r="J4796" i="4"/>
  <c r="J4740" i="4"/>
  <c r="J4684" i="4"/>
  <c r="J4628" i="4"/>
  <c r="J4572" i="4"/>
  <c r="J4548" i="4"/>
  <c r="J4492" i="4"/>
  <c r="J4404" i="4"/>
  <c r="J4380" i="4"/>
  <c r="J4324" i="4"/>
  <c r="J4222" i="4"/>
  <c r="J4139" i="4"/>
  <c r="J4134" i="4"/>
  <c r="J4115" i="4"/>
  <c r="J4110" i="4"/>
  <c r="J4067" i="4"/>
  <c r="I3963" i="4"/>
  <c r="J3963" i="4" s="1"/>
  <c r="J3915" i="4"/>
  <c r="I3876" i="4"/>
  <c r="J3876" i="4" s="1"/>
  <c r="J3825" i="4"/>
  <c r="I3819" i="4"/>
  <c r="J3819" i="4" s="1"/>
  <c r="J3790" i="4"/>
  <c r="I3762" i="4"/>
  <c r="J3762" i="4" s="1"/>
  <c r="I3752" i="4"/>
  <c r="J3752" i="4" s="1"/>
  <c r="I3746" i="4"/>
  <c r="J3746" i="4" s="1"/>
  <c r="J3704" i="4"/>
  <c r="I3674" i="4"/>
  <c r="J3674" i="4" s="1"/>
  <c r="J3662" i="4"/>
  <c r="J3627" i="4"/>
  <c r="I3558" i="4"/>
  <c r="J3558" i="4" s="1"/>
  <c r="I3504" i="4"/>
  <c r="J3504" i="4" s="1"/>
  <c r="I3482" i="4"/>
  <c r="J3482" i="4" s="1"/>
  <c r="I3451" i="4"/>
  <c r="J3451" i="4" s="1"/>
  <c r="J5586" i="4"/>
  <c r="J5497" i="4"/>
  <c r="J5396" i="4"/>
  <c r="J5372" i="4"/>
  <c r="J5292" i="4"/>
  <c r="J5180" i="4"/>
  <c r="J5156" i="4"/>
  <c r="J5100" i="4"/>
  <c r="J5044" i="4"/>
  <c r="J4988" i="4"/>
  <c r="J4964" i="4"/>
  <c r="J4922" i="4"/>
  <c r="J4908" i="4"/>
  <c r="J4898" i="4"/>
  <c r="J4852" i="4"/>
  <c r="J4842" i="4"/>
  <c r="J4786" i="4"/>
  <c r="J4772" i="4"/>
  <c r="J4730" i="4"/>
  <c r="J4716" i="4"/>
  <c r="J4674" i="4"/>
  <c r="J4604" i="4"/>
  <c r="J4562" i="4"/>
  <c r="J4538" i="4"/>
  <c r="J4524" i="4"/>
  <c r="J4482" i="4"/>
  <c r="J4436" i="4"/>
  <c r="J4426" i="4"/>
  <c r="J4370" i="4"/>
  <c r="J4356" i="4"/>
  <c r="J4314" i="4"/>
  <c r="J4300" i="4"/>
  <c r="J4290" i="4"/>
  <c r="J4283" i="4"/>
  <c r="J4273" i="4"/>
  <c r="J4261" i="4"/>
  <c r="J4243" i="4"/>
  <c r="J4211" i="4"/>
  <c r="J4188" i="4"/>
  <c r="J4171" i="4"/>
  <c r="J4166" i="4"/>
  <c r="I4011" i="4"/>
  <c r="J4011" i="4" s="1"/>
  <c r="I3998" i="4"/>
  <c r="J3998" i="4" s="1"/>
  <c r="I3891" i="4"/>
  <c r="J3891" i="4" s="1"/>
  <c r="I3885" i="4"/>
  <c r="J3885" i="4" s="1"/>
  <c r="I3768" i="4"/>
  <c r="J3768" i="4" s="1"/>
  <c r="I3712" i="4"/>
  <c r="J3712" i="4" s="1"/>
  <c r="I3667" i="4"/>
  <c r="J3667" i="4" s="1"/>
  <c r="J3632" i="4"/>
  <c r="I3457" i="4"/>
  <c r="J3457" i="4" s="1"/>
  <c r="J5570" i="4"/>
  <c r="J5348" i="4"/>
  <c r="J5236" i="4"/>
  <c r="J5212" i="4"/>
  <c r="J5132" i="4"/>
  <c r="J5020" i="4"/>
  <c r="J4940" i="4"/>
  <c r="J4884" i="4"/>
  <c r="J4828" i="4"/>
  <c r="J4804" i="4"/>
  <c r="J4748" i="4"/>
  <c r="J4660" i="4"/>
  <c r="J4636" i="4"/>
  <c r="J4580" i="4"/>
  <c r="J4468" i="4"/>
  <c r="J4388" i="4"/>
  <c r="J4332" i="4"/>
  <c r="J4246" i="4"/>
  <c r="J4198" i="4"/>
  <c r="J4193" i="4"/>
  <c r="J4142" i="4"/>
  <c r="J4133" i="4"/>
  <c r="J4118" i="4"/>
  <c r="J4109" i="4"/>
  <c r="I4076" i="4"/>
  <c r="J4076" i="4" s="1"/>
  <c r="J4070" i="4"/>
  <c r="J4052" i="4"/>
  <c r="J3980" i="4"/>
  <c r="J3948" i="4"/>
  <c r="I3840" i="4"/>
  <c r="J3840" i="4" s="1"/>
  <c r="J3835" i="4"/>
  <c r="I3810" i="4"/>
  <c r="J3810" i="4" s="1"/>
  <c r="J3794" i="4"/>
  <c r="J3731" i="4"/>
  <c r="I3666" i="4"/>
  <c r="J3666" i="4" s="1"/>
  <c r="I3595" i="4"/>
  <c r="J3595" i="4" s="1"/>
  <c r="I3563" i="4"/>
  <c r="J3563" i="4" s="1"/>
  <c r="I3456" i="4"/>
  <c r="J3456" i="4" s="1"/>
  <c r="I3386" i="4"/>
  <c r="J3386" i="4" s="1"/>
  <c r="J5554" i="4"/>
  <c r="J5529" i="4"/>
  <c r="J5491" i="4"/>
  <c r="J5404" i="4"/>
  <c r="J5380" i="4"/>
  <c r="J5324" i="4"/>
  <c r="J5268" i="4"/>
  <c r="J5188" i="4"/>
  <c r="J5076" i="4"/>
  <c r="J5052" i="4"/>
  <c r="J4996" i="4"/>
  <c r="J4860" i="4"/>
  <c r="J4780" i="4"/>
  <c r="J4692" i="4"/>
  <c r="J4612" i="4"/>
  <c r="J4556" i="4"/>
  <c r="J4500" i="4"/>
  <c r="J4444" i="4"/>
  <c r="J4364" i="4"/>
  <c r="J4174" i="4"/>
  <c r="J4165" i="4"/>
  <c r="I4069" i="4"/>
  <c r="J4069" i="4" s="1"/>
  <c r="I4014" i="4"/>
  <c r="J4014" i="4" s="1"/>
  <c r="I3987" i="4"/>
  <c r="J3987" i="4" s="1"/>
  <c r="I3830" i="4"/>
  <c r="J3830" i="4" s="1"/>
  <c r="I3823" i="4"/>
  <c r="J3823" i="4" s="1"/>
  <c r="I3771" i="4"/>
  <c r="J3771" i="4" s="1"/>
  <c r="J3760" i="4"/>
  <c r="I3654" i="4"/>
  <c r="J3654" i="4" s="1"/>
  <c r="I3618" i="4"/>
  <c r="J3618" i="4" s="1"/>
  <c r="I3550" i="4"/>
  <c r="J3550" i="4" s="1"/>
  <c r="I3491" i="4"/>
  <c r="J3491" i="4" s="1"/>
  <c r="I3362" i="4"/>
  <c r="J3362" i="4" s="1"/>
  <c r="I3554" i="4"/>
  <c r="J3554" i="4" s="1"/>
  <c r="I3427" i="4"/>
  <c r="J3427" i="4" s="1"/>
  <c r="I3166" i="4"/>
  <c r="J3166" i="4" s="1"/>
  <c r="I2387" i="4"/>
  <c r="J2387" i="4" s="1"/>
  <c r="I1762" i="4"/>
  <c r="J1762" i="4" s="1"/>
  <c r="I1699" i="4"/>
  <c r="J1699" i="4" s="1"/>
  <c r="I1657" i="4"/>
  <c r="J1657" i="4" s="1"/>
  <c r="I1451" i="4"/>
  <c r="J1451" i="4" s="1"/>
  <c r="J4102" i="4"/>
  <c r="J4093" i="4"/>
  <c r="J4046" i="4"/>
  <c r="J4022" i="4"/>
  <c r="J3942" i="4"/>
  <c r="J3778" i="4"/>
  <c r="J3770" i="4"/>
  <c r="J3641" i="4"/>
  <c r="J3545" i="4"/>
  <c r="J3426" i="4"/>
  <c r="J3416" i="4"/>
  <c r="J3382" i="4"/>
  <c r="J3230" i="4"/>
  <c r="I3219" i="4"/>
  <c r="J3219" i="4" s="1"/>
  <c r="J3128" i="4"/>
  <c r="I3070" i="4"/>
  <c r="J3070" i="4" s="1"/>
  <c r="J4101" i="4"/>
  <c r="J4054" i="4"/>
  <c r="J3974" i="4"/>
  <c r="J3950" i="4"/>
  <c r="J3894" i="4"/>
  <c r="J3776" i="4"/>
  <c r="J3761" i="4"/>
  <c r="J3754" i="4"/>
  <c r="I3730" i="4"/>
  <c r="J3730" i="4" s="1"/>
  <c r="J3726" i="4"/>
  <c r="J3718" i="4"/>
  <c r="J3714" i="4"/>
  <c r="J3673" i="4"/>
  <c r="J3643" i="4"/>
  <c r="J3635" i="4"/>
  <c r="I3626" i="4"/>
  <c r="J3626" i="4" s="1"/>
  <c r="J3616" i="4"/>
  <c r="I3562" i="4"/>
  <c r="J3562" i="4" s="1"/>
  <c r="J3552" i="4"/>
  <c r="J3534" i="4"/>
  <c r="J3480" i="4"/>
  <c r="I3450" i="4"/>
  <c r="J3450" i="4" s="1"/>
  <c r="J3442" i="4"/>
  <c r="J3419" i="4"/>
  <c r="I3390" i="4"/>
  <c r="J3390" i="4" s="1"/>
  <c r="J3366" i="4"/>
  <c r="J3361" i="4"/>
  <c r="I3352" i="4"/>
  <c r="J3352" i="4" s="1"/>
  <c r="J3200" i="4"/>
  <c r="J3014" i="4"/>
  <c r="I2428" i="4"/>
  <c r="J2428" i="4" s="1"/>
  <c r="J4086" i="4"/>
  <c r="J4077" i="4"/>
  <c r="J4030" i="4"/>
  <c r="J3931" i="4"/>
  <c r="J3926" i="4"/>
  <c r="J3880" i="4"/>
  <c r="J3844" i="4"/>
  <c r="J3738" i="4"/>
  <c r="J3722" i="4"/>
  <c r="J3706" i="4"/>
  <c r="J3682" i="4"/>
  <c r="J3611" i="4"/>
  <c r="J3594" i="4"/>
  <c r="J3566" i="4"/>
  <c r="J3547" i="4"/>
  <c r="J3475" i="4"/>
  <c r="J3459" i="4"/>
  <c r="J3454" i="4"/>
  <c r="I3435" i="4"/>
  <c r="J3435" i="4" s="1"/>
  <c r="I3424" i="4"/>
  <c r="J3424" i="4" s="1"/>
  <c r="J3370" i="4"/>
  <c r="I3329" i="4"/>
  <c r="J3329" i="4" s="1"/>
  <c r="I3291" i="4"/>
  <c r="J3291" i="4" s="1"/>
  <c r="I3280" i="4"/>
  <c r="J3280" i="4" s="1"/>
  <c r="I3162" i="4"/>
  <c r="J3162" i="4" s="1"/>
  <c r="I3136" i="4"/>
  <c r="J3136" i="4" s="1"/>
  <c r="I3097" i="4"/>
  <c r="J3097" i="4" s="1"/>
  <c r="I3074" i="4"/>
  <c r="J3074" i="4" s="1"/>
  <c r="I2798" i="4"/>
  <c r="J2798" i="4" s="1"/>
  <c r="J4006" i="4"/>
  <c r="J3982" i="4"/>
  <c r="J3973" i="4"/>
  <c r="J3958" i="4"/>
  <c r="J3690" i="4"/>
  <c r="J3646" i="4"/>
  <c r="J3624" i="4"/>
  <c r="J3619" i="4"/>
  <c r="J3606" i="4"/>
  <c r="J3584" i="4"/>
  <c r="I3538" i="4"/>
  <c r="J3538" i="4" s="1"/>
  <c r="J3528" i="4"/>
  <c r="J3498" i="4"/>
  <c r="J3483" i="4"/>
  <c r="J3408" i="4"/>
  <c r="J3374" i="4"/>
  <c r="I3238" i="4"/>
  <c r="J3238" i="4" s="1"/>
  <c r="J3211" i="4"/>
  <c r="I3147" i="4"/>
  <c r="J3147" i="4" s="1"/>
  <c r="J2921" i="4"/>
  <c r="I2898" i="4"/>
  <c r="J2898" i="4" s="1"/>
  <c r="I2610" i="4"/>
  <c r="J2610" i="4" s="1"/>
  <c r="I2588" i="4"/>
  <c r="J2588" i="4" s="1"/>
  <c r="J4062" i="4"/>
  <c r="J3902" i="4"/>
  <c r="J3862" i="4"/>
  <c r="J3737" i="4"/>
  <c r="J3698" i="4"/>
  <c r="J3681" i="4"/>
  <c r="J3672" i="4"/>
  <c r="J3650" i="4"/>
  <c r="I3642" i="4"/>
  <c r="J3642" i="4" s="1"/>
  <c r="J3638" i="4"/>
  <c r="I3634" i="4"/>
  <c r="J3634" i="4" s="1"/>
  <c r="I3610" i="4"/>
  <c r="J3610" i="4" s="1"/>
  <c r="J3602" i="4"/>
  <c r="I3587" i="4"/>
  <c r="J3587" i="4" s="1"/>
  <c r="I3546" i="4"/>
  <c r="J3546" i="4" s="1"/>
  <c r="J3515" i="4"/>
  <c r="J3506" i="4"/>
  <c r="I3474" i="4"/>
  <c r="J3474" i="4" s="1"/>
  <c r="I3458" i="4"/>
  <c r="J3458" i="4" s="1"/>
  <c r="J3434" i="4"/>
  <c r="J3422" i="4"/>
  <c r="I3418" i="4"/>
  <c r="J3418" i="4" s="1"/>
  <c r="J3403" i="4"/>
  <c r="I3393" i="4"/>
  <c r="J3393" i="4" s="1"/>
  <c r="J3378" i="4"/>
  <c r="J3355" i="4"/>
  <c r="I3318" i="4"/>
  <c r="J3318" i="4" s="1"/>
  <c r="I3306" i="4"/>
  <c r="J3306" i="4" s="1"/>
  <c r="J3302" i="4"/>
  <c r="I3038" i="4"/>
  <c r="J3038" i="4" s="1"/>
  <c r="J2926" i="4"/>
  <c r="I2815" i="4"/>
  <c r="J2815" i="4" s="1"/>
  <c r="J3331" i="4"/>
  <c r="J3328" i="4"/>
  <c r="J3297" i="4"/>
  <c r="J3286" i="4"/>
  <c r="J3226" i="4"/>
  <c r="J3154" i="4"/>
  <c r="J3050" i="4"/>
  <c r="J3018" i="4"/>
  <c r="J2962" i="4"/>
  <c r="J2930" i="4"/>
  <c r="I2802" i="4"/>
  <c r="J2802" i="4" s="1"/>
  <c r="I2790" i="4"/>
  <c r="J2790" i="4" s="1"/>
  <c r="J2786" i="4"/>
  <c r="I2700" i="4"/>
  <c r="J2700" i="4" s="1"/>
  <c r="I2571" i="4"/>
  <c r="J2571" i="4" s="1"/>
  <c r="J2548" i="4"/>
  <c r="I2260" i="4"/>
  <c r="J2260" i="4" s="1"/>
  <c r="J2193" i="4"/>
  <c r="J3290" i="4"/>
  <c r="J3218" i="4"/>
  <c r="J3146" i="4"/>
  <c r="J3138" i="4"/>
  <c r="J3134" i="4"/>
  <c r="J2994" i="4"/>
  <c r="J2938" i="4"/>
  <c r="J2906" i="4"/>
  <c r="I2833" i="4"/>
  <c r="J2833" i="4" s="1"/>
  <c r="I2767" i="4"/>
  <c r="J2767" i="4" s="1"/>
  <c r="J2684" i="4"/>
  <c r="I2641" i="4"/>
  <c r="J2641" i="4" s="1"/>
  <c r="J2619" i="4"/>
  <c r="J3586" i="4"/>
  <c r="J3354" i="4"/>
  <c r="I3346" i="4"/>
  <c r="J3346" i="4" s="1"/>
  <c r="J3282" i="4"/>
  <c r="J3210" i="4"/>
  <c r="J3202" i="4"/>
  <c r="J3160" i="4"/>
  <c r="J3137" i="4"/>
  <c r="J3126" i="4"/>
  <c r="J3082" i="4"/>
  <c r="J3030" i="4"/>
  <c r="J3026" i="4"/>
  <c r="J2998" i="4"/>
  <c r="J2970" i="4"/>
  <c r="J2882" i="4"/>
  <c r="I2692" i="4"/>
  <c r="J2692" i="4" s="1"/>
  <c r="I2575" i="4"/>
  <c r="J2575" i="4" s="1"/>
  <c r="I2379" i="4"/>
  <c r="J2379" i="4" s="1"/>
  <c r="I2322" i="4"/>
  <c r="J2322" i="4" s="1"/>
  <c r="J2292" i="4"/>
  <c r="I2265" i="4"/>
  <c r="J2265" i="4" s="1"/>
  <c r="J2196" i="4"/>
  <c r="I2162" i="4"/>
  <c r="J2162" i="4" s="1"/>
  <c r="J3299" i="4"/>
  <c r="J3296" i="4"/>
  <c r="J3274" i="4"/>
  <c r="J3266" i="4"/>
  <c r="J3262" i="4"/>
  <c r="J3224" i="4"/>
  <c r="J3201" i="4"/>
  <c r="J3190" i="4"/>
  <c r="J3130" i="4"/>
  <c r="J3058" i="4"/>
  <c r="J3002" i="4"/>
  <c r="J2946" i="4"/>
  <c r="I2806" i="4"/>
  <c r="J2806" i="4" s="1"/>
  <c r="J2666" i="4"/>
  <c r="I2650" i="4"/>
  <c r="J2650" i="4" s="1"/>
  <c r="J2591" i="4"/>
  <c r="J2539" i="4"/>
  <c r="J2516" i="4"/>
  <c r="J2476" i="4"/>
  <c r="I2436" i="4"/>
  <c r="J2436" i="4" s="1"/>
  <c r="J2431" i="4"/>
  <c r="I2399" i="4"/>
  <c r="J2399" i="4" s="1"/>
  <c r="J2244" i="4"/>
  <c r="J3578" i="4"/>
  <c r="J3530" i="4"/>
  <c r="J3522" i="4"/>
  <c r="J3410" i="4"/>
  <c r="J3338" i="4"/>
  <c r="J3330" i="4"/>
  <c r="J3254" i="4"/>
  <c r="J3194" i="4"/>
  <c r="J3122" i="4"/>
  <c r="J3114" i="4"/>
  <c r="J3106" i="4"/>
  <c r="J3090" i="4"/>
  <c r="J3034" i="4"/>
  <c r="J2914" i="4"/>
  <c r="J2772" i="4"/>
  <c r="I2751" i="4"/>
  <c r="J2751" i="4" s="1"/>
  <c r="J2703" i="4"/>
  <c r="J3402" i="4"/>
  <c r="J3394" i="4"/>
  <c r="J3258" i="4"/>
  <c r="J3186" i="4"/>
  <c r="J3178" i="4"/>
  <c r="J3170" i="4"/>
  <c r="J3066" i="4"/>
  <c r="J3010" i="4"/>
  <c r="J2978" i="4"/>
  <c r="J2922" i="4"/>
  <c r="J2890" i="4"/>
  <c r="I2782" i="4"/>
  <c r="J2782" i="4" s="1"/>
  <c r="I2730" i="4"/>
  <c r="J2730" i="4" s="1"/>
  <c r="I2714" i="4"/>
  <c r="J2714" i="4" s="1"/>
  <c r="I2633" i="4"/>
  <c r="J2633" i="4" s="1"/>
  <c r="J2628" i="4"/>
  <c r="I2508" i="4"/>
  <c r="J2508" i="4" s="1"/>
  <c r="J2354" i="4"/>
  <c r="J2268" i="4"/>
  <c r="J3570" i="4"/>
  <c r="J3514" i="4"/>
  <c r="J3322" i="4"/>
  <c r="J3250" i="4"/>
  <c r="J3242" i="4"/>
  <c r="J3234" i="4"/>
  <c r="J2954" i="4"/>
  <c r="I2870" i="4"/>
  <c r="J2870" i="4" s="1"/>
  <c r="I2755" i="4"/>
  <c r="J2755" i="4" s="1"/>
  <c r="I2450" i="4"/>
  <c r="J2450" i="4" s="1"/>
  <c r="J2276" i="4"/>
  <c r="I2241" i="4"/>
  <c r="J2241" i="4" s="1"/>
  <c r="J2157" i="4"/>
  <c r="J2112" i="4"/>
  <c r="I2009" i="4"/>
  <c r="J2009" i="4" s="1"/>
  <c r="I1909" i="4"/>
  <c r="J1909" i="4" s="1"/>
  <c r="J1826" i="4"/>
  <c r="J1798" i="4"/>
  <c r="I1739" i="4"/>
  <c r="J1739" i="4" s="1"/>
  <c r="I1515" i="4"/>
  <c r="J1515" i="4" s="1"/>
  <c r="I1483" i="4"/>
  <c r="J1483" i="4" s="1"/>
  <c r="I1350" i="4"/>
  <c r="J1350" i="4" s="1"/>
  <c r="I1273" i="4"/>
  <c r="J1273" i="4" s="1"/>
  <c r="I1136" i="4"/>
  <c r="J1136" i="4" s="1"/>
  <c r="I1038" i="4"/>
  <c r="J1038" i="4" s="1"/>
  <c r="I1030" i="4"/>
  <c r="J1030" i="4" s="1"/>
  <c r="I835" i="4"/>
  <c r="J835" i="4" s="1"/>
  <c r="I814" i="4"/>
  <c r="J814" i="4" s="1"/>
  <c r="I295" i="4"/>
  <c r="J295" i="4" s="1"/>
  <c r="J2850" i="4"/>
  <c r="J2805" i="4"/>
  <c r="J2746" i="4"/>
  <c r="J2673" i="4"/>
  <c r="J2665" i="4"/>
  <c r="J2657" i="4"/>
  <c r="J2057" i="4"/>
  <c r="I1945" i="4"/>
  <c r="J1945" i="4" s="1"/>
  <c r="I1898" i="4"/>
  <c r="J1898" i="4" s="1"/>
  <c r="I1792" i="4"/>
  <c r="J1792" i="4" s="1"/>
  <c r="J1628" i="4"/>
  <c r="I1611" i="4"/>
  <c r="J1611" i="4" s="1"/>
  <c r="J2858" i="4"/>
  <c r="J2831" i="4"/>
  <c r="J2804" i="4"/>
  <c r="J2740" i="4"/>
  <c r="J2639" i="4"/>
  <c r="J2555" i="4"/>
  <c r="J2523" i="4"/>
  <c r="J2514" i="4"/>
  <c r="J2500" i="4"/>
  <c r="I1976" i="4"/>
  <c r="J1976" i="4" s="1"/>
  <c r="J2779" i="4"/>
  <c r="J2769" i="4"/>
  <c r="J2761" i="4"/>
  <c r="J2719" i="4"/>
  <c r="J2682" i="4"/>
  <c r="J2546" i="4"/>
  <c r="J2495" i="4"/>
  <c r="J2238" i="4"/>
  <c r="I2128" i="4"/>
  <c r="J2128" i="4" s="1"/>
  <c r="I2065" i="4"/>
  <c r="J2065" i="4" s="1"/>
  <c r="J2026" i="4"/>
  <c r="I1818" i="4"/>
  <c r="J1818" i="4" s="1"/>
  <c r="I1808" i="4"/>
  <c r="J1808" i="4" s="1"/>
  <c r="J1702" i="4"/>
  <c r="J1691" i="4"/>
  <c r="I1649" i="4"/>
  <c r="J1649" i="4" s="1"/>
  <c r="J2834" i="4"/>
  <c r="J2735" i="4"/>
  <c r="J2723" i="4"/>
  <c r="J2705" i="4"/>
  <c r="J2697" i="4"/>
  <c r="J2620" i="4"/>
  <c r="J2615" i="4"/>
  <c r="I1930" i="4"/>
  <c r="J1930" i="4" s="1"/>
  <c r="I1636" i="4"/>
  <c r="J1636" i="4" s="1"/>
  <c r="I1579" i="4"/>
  <c r="J1579" i="4" s="1"/>
  <c r="J2866" i="4"/>
  <c r="J2799" i="4"/>
  <c r="J2671" i="4"/>
  <c r="J2499" i="4"/>
  <c r="J2482" i="4"/>
  <c r="J2459" i="4"/>
  <c r="J2222" i="4"/>
  <c r="J2081" i="4"/>
  <c r="J2002" i="4"/>
  <c r="J1795" i="4"/>
  <c r="I1779" i="4"/>
  <c r="J1779" i="4" s="1"/>
  <c r="J1681" i="4"/>
  <c r="J2842" i="4"/>
  <c r="I2153" i="4"/>
  <c r="J2153" i="4" s="1"/>
  <c r="I1859" i="4"/>
  <c r="J1859" i="4" s="1"/>
  <c r="I1734" i="4"/>
  <c r="J1734" i="4" s="1"/>
  <c r="I1674" i="4"/>
  <c r="J1674" i="4" s="1"/>
  <c r="I1547" i="4"/>
  <c r="J1547" i="4" s="1"/>
  <c r="I1419" i="4"/>
  <c r="J1419" i="4" s="1"/>
  <c r="J1877" i="4"/>
  <c r="J1653" i="4"/>
  <c r="J1597" i="4"/>
  <c r="J1565" i="4"/>
  <c r="J1533" i="4"/>
  <c r="J1501" i="4"/>
  <c r="J1469" i="4"/>
  <c r="J1437" i="4"/>
  <c r="J1405" i="4"/>
  <c r="I1395" i="4"/>
  <c r="J1395" i="4" s="1"/>
  <c r="J1288" i="4"/>
  <c r="I1216" i="4"/>
  <c r="J1216" i="4" s="1"/>
  <c r="I1206" i="4"/>
  <c r="J1206" i="4" s="1"/>
  <c r="J1176" i="4"/>
  <c r="I1143" i="4"/>
  <c r="J1143" i="4" s="1"/>
  <c r="J1128" i="4"/>
  <c r="I1084" i="4"/>
  <c r="J1084" i="4" s="1"/>
  <c r="J1003" i="4"/>
  <c r="I996" i="4"/>
  <c r="J996" i="4" s="1"/>
  <c r="J959" i="4"/>
  <c r="J831" i="4"/>
  <c r="J1669" i="4"/>
  <c r="J1605" i="4"/>
  <c r="J1573" i="4"/>
  <c r="J1541" i="4"/>
  <c r="J1509" i="4"/>
  <c r="J1477" i="4"/>
  <c r="J1445" i="4"/>
  <c r="J1413" i="4"/>
  <c r="J1103" i="4"/>
  <c r="J1022" i="4"/>
  <c r="I1011" i="4"/>
  <c r="J1011" i="4" s="1"/>
  <c r="I971" i="4"/>
  <c r="J971" i="4" s="1"/>
  <c r="I952" i="4"/>
  <c r="J952" i="4" s="1"/>
  <c r="I942" i="4"/>
  <c r="J942" i="4" s="1"/>
  <c r="J864" i="4"/>
  <c r="I824" i="4"/>
  <c r="J824" i="4" s="1"/>
  <c r="I442" i="4"/>
  <c r="J442" i="4" s="1"/>
  <c r="J1974" i="4"/>
  <c r="J1928" i="4"/>
  <c r="J1915" i="4"/>
  <c r="J1499" i="4"/>
  <c r="J1481" i="4"/>
  <c r="J1449" i="4"/>
  <c r="J1417" i="4"/>
  <c r="J1403" i="4"/>
  <c r="J1259" i="4"/>
  <c r="I1048" i="4"/>
  <c r="J1048" i="4" s="1"/>
  <c r="I1000" i="4"/>
  <c r="J1000" i="4" s="1"/>
  <c r="J982" i="4"/>
  <c r="I963" i="4"/>
  <c r="J963" i="4" s="1"/>
  <c r="J875" i="4"/>
  <c r="I847" i="4"/>
  <c r="J847" i="4" s="1"/>
  <c r="J2137" i="4"/>
  <c r="J2129" i="4"/>
  <c r="J2125" i="4"/>
  <c r="J2066" i="4"/>
  <c r="J2032" i="4"/>
  <c r="J2015" i="4"/>
  <c r="J1977" i="4"/>
  <c r="J1845" i="4"/>
  <c r="J1806" i="4"/>
  <c r="J1771" i="4"/>
  <c r="J1651" i="4"/>
  <c r="J1613" i="4"/>
  <c r="J1581" i="4"/>
  <c r="J1549" i="4"/>
  <c r="J1517" i="4"/>
  <c r="J1485" i="4"/>
  <c r="J1453" i="4"/>
  <c r="J1421" i="4"/>
  <c r="I1371" i="4"/>
  <c r="J1371" i="4" s="1"/>
  <c r="I1278" i="4"/>
  <c r="J1278" i="4" s="1"/>
  <c r="I975" i="4"/>
  <c r="J975" i="4" s="1"/>
  <c r="I945" i="4"/>
  <c r="J945" i="4" s="1"/>
  <c r="J2113" i="4"/>
  <c r="J2109" i="4"/>
  <c r="J2090" i="4"/>
  <c r="J2082" i="4"/>
  <c r="J2018" i="4"/>
  <c r="J2003" i="4"/>
  <c r="J1970" i="4"/>
  <c r="J1939" i="4"/>
  <c r="J1918" i="4"/>
  <c r="J1910" i="4"/>
  <c r="J1882" i="4"/>
  <c r="J1874" i="4"/>
  <c r="J1848" i="4"/>
  <c r="J1827" i="4"/>
  <c r="J1824" i="4"/>
  <c r="J1819" i="4"/>
  <c r="J1812" i="4"/>
  <c r="J1809" i="4"/>
  <c r="J1796" i="4"/>
  <c r="J1793" i="4"/>
  <c r="J1763" i="4"/>
  <c r="J1731" i="4"/>
  <c r="J1721" i="4"/>
  <c r="J1713" i="4"/>
  <c r="J1692" i="4"/>
  <c r="J1689" i="4"/>
  <c r="J1678" i="4"/>
  <c r="J1675" i="4"/>
  <c r="J1667" i="4"/>
  <c r="J1634" i="4"/>
  <c r="J1603" i="4"/>
  <c r="J1571" i="4"/>
  <c r="J1539" i="4"/>
  <c r="J1507" i="4"/>
  <c r="J1475" i="4"/>
  <c r="J1443" i="4"/>
  <c r="J1411" i="4"/>
  <c r="J1397" i="4"/>
  <c r="J1270" i="4"/>
  <c r="I1252" i="4"/>
  <c r="J1252" i="4" s="1"/>
  <c r="J1187" i="4"/>
  <c r="I1059" i="4"/>
  <c r="J1059" i="4" s="1"/>
  <c r="I923" i="4"/>
  <c r="J923" i="4" s="1"/>
  <c r="I868" i="4"/>
  <c r="J868" i="4" s="1"/>
  <c r="I817" i="4"/>
  <c r="J817" i="4" s="1"/>
  <c r="I795" i="4"/>
  <c r="J795" i="4" s="1"/>
  <c r="I693" i="4"/>
  <c r="J693" i="4" s="1"/>
  <c r="I565" i="4"/>
  <c r="J565" i="4" s="1"/>
  <c r="J1935" i="4"/>
  <c r="J1780" i="4"/>
  <c r="J1682" i="4"/>
  <c r="J1658" i="4"/>
  <c r="J1642" i="4"/>
  <c r="J1621" i="4"/>
  <c r="J1557" i="4"/>
  <c r="J1525" i="4"/>
  <c r="J1493" i="4"/>
  <c r="J1461" i="4"/>
  <c r="J1429" i="4"/>
  <c r="J1401" i="4"/>
  <c r="J1227" i="4"/>
  <c r="J1139" i="4"/>
  <c r="J1070" i="4"/>
  <c r="J992" i="4"/>
  <c r="I883" i="4"/>
  <c r="J883" i="4" s="1"/>
  <c r="J1869" i="4"/>
  <c r="J1716" i="4"/>
  <c r="J1629" i="4"/>
  <c r="I1296" i="4"/>
  <c r="J1296" i="4" s="1"/>
  <c r="I1256" i="4"/>
  <c r="J1256" i="4" s="1"/>
  <c r="I1169" i="4"/>
  <c r="J1169" i="4" s="1"/>
  <c r="I894" i="4"/>
  <c r="J894" i="4" s="1"/>
  <c r="I872" i="4"/>
  <c r="J872" i="4" s="1"/>
  <c r="I843" i="4"/>
  <c r="J843" i="4" s="1"/>
  <c r="J1389" i="4"/>
  <c r="I784" i="4"/>
  <c r="J784" i="4" s="1"/>
  <c r="I762" i="4"/>
  <c r="J762" i="4" s="1"/>
  <c r="I744" i="4"/>
  <c r="J744" i="4" s="1"/>
  <c r="I682" i="4"/>
  <c r="J682" i="4" s="1"/>
  <c r="J1357" i="4"/>
  <c r="J1349" i="4"/>
  <c r="J1344" i="4"/>
  <c r="J1334" i="4"/>
  <c r="J1295" i="4"/>
  <c r="J1244" i="4"/>
  <c r="J1073" i="4"/>
  <c r="J1017" i="4"/>
  <c r="J937" i="4"/>
  <c r="J889" i="4"/>
  <c r="J809" i="4"/>
  <c r="J555" i="4"/>
  <c r="I425" i="4"/>
  <c r="J425" i="4" s="1"/>
  <c r="J326" i="4"/>
  <c r="I188" i="4"/>
  <c r="J188" i="4" s="1"/>
  <c r="I106" i="4"/>
  <c r="J106" i="4" s="1"/>
  <c r="I76" i="4"/>
  <c r="J76" i="4" s="1"/>
  <c r="J1369" i="4"/>
  <c r="J1365" i="4"/>
  <c r="J1312" i="4"/>
  <c r="J1287" i="4"/>
  <c r="J1283" i="4"/>
  <c r="J1201" i="4"/>
  <c r="J1175" i="4"/>
  <c r="J1171" i="4"/>
  <c r="J1152" i="4"/>
  <c r="J1145" i="4"/>
  <c r="J1065" i="4"/>
  <c r="J1016" i="4"/>
  <c r="J987" i="4"/>
  <c r="J977" i="4"/>
  <c r="J958" i="4"/>
  <c r="J947" i="4"/>
  <c r="J936" i="4"/>
  <c r="J892" i="4"/>
  <c r="J859" i="4"/>
  <c r="J849" i="4"/>
  <c r="J830" i="4"/>
  <c r="J819" i="4"/>
  <c r="J808" i="4"/>
  <c r="J657" i="4"/>
  <c r="I598" i="4"/>
  <c r="J598" i="4" s="1"/>
  <c r="J587" i="4"/>
  <c r="I522" i="4"/>
  <c r="J522" i="4" s="1"/>
  <c r="I385" i="4"/>
  <c r="J385" i="4" s="1"/>
  <c r="I273" i="4"/>
  <c r="J273" i="4" s="1"/>
  <c r="J1373" i="4"/>
  <c r="J1352" i="4"/>
  <c r="J1308" i="4"/>
  <c r="J1279" i="4"/>
  <c r="J1275" i="4"/>
  <c r="J1265" i="4"/>
  <c r="J1243" i="4"/>
  <c r="J1207" i="4"/>
  <c r="J1193" i="4"/>
  <c r="J1144" i="4"/>
  <c r="J1105" i="4"/>
  <c r="J1035" i="4"/>
  <c r="J998" i="4"/>
  <c r="J976" i="4"/>
  <c r="J932" i="4"/>
  <c r="J804" i="4"/>
  <c r="J776" i="4"/>
  <c r="I625" i="4"/>
  <c r="J625" i="4" s="1"/>
  <c r="J471" i="4"/>
  <c r="I236" i="4"/>
  <c r="J236" i="4" s="1"/>
  <c r="J1347" i="4"/>
  <c r="J1304" i="4"/>
  <c r="J1294" i="4"/>
  <c r="J1271" i="4"/>
  <c r="J1264" i="4"/>
  <c r="J1232" i="4"/>
  <c r="J1214" i="4"/>
  <c r="J1192" i="4"/>
  <c r="J1155" i="4"/>
  <c r="J1126" i="4"/>
  <c r="J1104" i="4"/>
  <c r="J1060" i="4"/>
  <c r="J1056" i="4"/>
  <c r="J1023" i="4"/>
  <c r="J1009" i="4"/>
  <c r="J990" i="4"/>
  <c r="J983" i="4"/>
  <c r="J968" i="4"/>
  <c r="J960" i="4"/>
  <c r="J924" i="4"/>
  <c r="J891" i="4"/>
  <c r="J884" i="4"/>
  <c r="I618" i="4"/>
  <c r="J618" i="4" s="1"/>
  <c r="I572" i="4"/>
  <c r="J572" i="4" s="1"/>
  <c r="I559" i="4"/>
  <c r="J559" i="4" s="1"/>
  <c r="I439" i="4"/>
  <c r="J439" i="4" s="1"/>
  <c r="I389" i="4"/>
  <c r="J389" i="4" s="1"/>
  <c r="I255" i="4"/>
  <c r="J255" i="4" s="1"/>
  <c r="J1381" i="4"/>
  <c r="J1363" i="4"/>
  <c r="J1307" i="4"/>
  <c r="J1286" i="4"/>
  <c r="J1267" i="4"/>
  <c r="J1260" i="4"/>
  <c r="J1246" i="4"/>
  <c r="J1224" i="4"/>
  <c r="J1195" i="4"/>
  <c r="J1188" i="4"/>
  <c r="J1174" i="4"/>
  <c r="J1137" i="4"/>
  <c r="J1107" i="4"/>
  <c r="J1078" i="4"/>
  <c r="J1052" i="4"/>
  <c r="J1001" i="4"/>
  <c r="J953" i="4"/>
  <c r="J931" i="4"/>
  <c r="J902" i="4"/>
  <c r="J873" i="4"/>
  <c r="J825" i="4"/>
  <c r="J803" i="4"/>
  <c r="J792" i="4"/>
  <c r="J689" i="4"/>
  <c r="I544" i="4"/>
  <c r="J544" i="4" s="1"/>
  <c r="J509" i="4"/>
  <c r="I463" i="4"/>
  <c r="J463" i="4" s="1"/>
  <c r="I167" i="4"/>
  <c r="J167" i="4" s="1"/>
  <c r="I1318" i="4"/>
  <c r="J1318" i="4" s="1"/>
  <c r="J1129" i="4"/>
  <c r="J1081" i="4"/>
  <c r="J956" i="4"/>
  <c r="J828" i="4"/>
  <c r="J779" i="4"/>
  <c r="I773" i="4"/>
  <c r="J773" i="4" s="1"/>
  <c r="J728" i="4"/>
  <c r="I640" i="4"/>
  <c r="J640" i="4" s="1"/>
  <c r="I562" i="4"/>
  <c r="J562" i="4" s="1"/>
  <c r="I497" i="4"/>
  <c r="J497" i="4" s="1"/>
  <c r="I172" i="4"/>
  <c r="J172" i="4" s="1"/>
  <c r="J300" i="4"/>
  <c r="J178" i="4"/>
  <c r="J132" i="4"/>
  <c r="J66" i="4"/>
  <c r="J36" i="4"/>
  <c r="J543" i="4"/>
  <c r="J513" i="4"/>
  <c r="J505" i="4"/>
  <c r="J457" i="4"/>
  <c r="J449" i="4"/>
  <c r="J417" i="4"/>
  <c r="J409" i="4"/>
  <c r="J401" i="4"/>
  <c r="J377" i="4"/>
  <c r="J354" i="4"/>
  <c r="J346" i="4"/>
  <c r="J290" i="4"/>
  <c r="J285" i="4"/>
  <c r="J263" i="4"/>
  <c r="J249" i="4"/>
  <c r="J245" i="4"/>
  <c r="J212" i="4"/>
  <c r="J156" i="4"/>
  <c r="J116" i="4"/>
  <c r="J90" i="4"/>
  <c r="J60" i="4"/>
  <c r="J39" i="4"/>
  <c r="J34" i="4"/>
  <c r="J29" i="4"/>
  <c r="J24" i="4"/>
  <c r="J13" i="4"/>
  <c r="J730" i="4"/>
  <c r="J720" i="4"/>
  <c r="J713" i="4"/>
  <c r="J709" i="4"/>
  <c r="J521" i="4"/>
  <c r="J508" i="4"/>
  <c r="J441" i="4"/>
  <c r="J100" i="4"/>
  <c r="J44" i="4"/>
  <c r="J18" i="4"/>
  <c r="J742" i="4"/>
  <c r="J726" i="4"/>
  <c r="J529" i="4"/>
  <c r="J473" i="4"/>
  <c r="J465" i="4"/>
  <c r="J440" i="4"/>
  <c r="J433" i="4"/>
  <c r="J423" i="4"/>
  <c r="J394" i="4"/>
  <c r="J367" i="4"/>
  <c r="J312" i="4"/>
  <c r="J308" i="4"/>
  <c r="J258" i="4"/>
  <c r="J196" i="4"/>
  <c r="J170" i="4"/>
  <c r="J140" i="4"/>
  <c r="J84" i="4"/>
  <c r="J22" i="4"/>
  <c r="J12" i="4"/>
  <c r="J774" i="4"/>
  <c r="J766" i="4"/>
  <c r="J763" i="4"/>
  <c r="J760" i="4"/>
  <c r="J741" i="4"/>
  <c r="J736" i="4"/>
  <c r="J722" i="4"/>
  <c r="J690" i="4"/>
  <c r="J680" i="4"/>
  <c r="J658" i="4"/>
  <c r="J648" i="4"/>
  <c r="J633" i="4"/>
  <c r="J616" i="4"/>
  <c r="J592" i="4"/>
  <c r="J528" i="4"/>
  <c r="J519" i="4"/>
  <c r="J489" i="4"/>
  <c r="J481" i="4"/>
  <c r="J426" i="4"/>
  <c r="J399" i="4"/>
  <c r="J328" i="4"/>
  <c r="J311" i="4"/>
  <c r="J284" i="4"/>
  <c r="J279" i="4"/>
  <c r="J244" i="4"/>
  <c r="J233" i="4"/>
  <c r="J229" i="4"/>
  <c r="J180" i="4"/>
  <c r="J154" i="4"/>
  <c r="J103" i="4"/>
  <c r="J68" i="4"/>
  <c r="J33" i="4"/>
  <c r="J785" i="4"/>
  <c r="J622" i="4"/>
  <c r="J588" i="4"/>
  <c r="J556" i="4"/>
  <c r="J488" i="4"/>
  <c r="J378" i="4"/>
  <c r="J375" i="4"/>
  <c r="J362" i="4"/>
  <c r="J164" i="4"/>
  <c r="J108" i="4"/>
  <c r="J78" i="4"/>
  <c r="J42" i="4"/>
  <c r="I393" i="4"/>
  <c r="J393" i="4" s="1"/>
  <c r="J336" i="4"/>
  <c r="J274" i="4"/>
  <c r="I218" i="4"/>
  <c r="J218" i="4" s="1"/>
  <c r="J204" i="4"/>
  <c r="J148" i="4"/>
  <c r="J92" i="4"/>
  <c r="J52" i="4"/>
  <c r="J10" i="4"/>
  <c r="J8771" i="4"/>
  <c r="J8768" i="4"/>
  <c r="J8736" i="4"/>
  <c r="J8691" i="4"/>
  <c r="J8675" i="4"/>
  <c r="J8659" i="4"/>
  <c r="J8643" i="4"/>
  <c r="J8630" i="4"/>
  <c r="J8614" i="4"/>
  <c r="J8762" i="4"/>
  <c r="I8739" i="4"/>
  <c r="J8739" i="4" s="1"/>
  <c r="J8730" i="4"/>
  <c r="I8707" i="4"/>
  <c r="J8707" i="4" s="1"/>
  <c r="I8697" i="4"/>
  <c r="J8697" i="4" s="1"/>
  <c r="I8694" i="4"/>
  <c r="J8694" i="4" s="1"/>
  <c r="I8678" i="4"/>
  <c r="J8678" i="4" s="1"/>
  <c r="I8662" i="4"/>
  <c r="J8662" i="4" s="1"/>
  <c r="I8649" i="4"/>
  <c r="J8649" i="4" s="1"/>
  <c r="I8646" i="4"/>
  <c r="J8646" i="4" s="1"/>
  <c r="I8627" i="4"/>
  <c r="J8627" i="4" s="1"/>
  <c r="I8611" i="4"/>
  <c r="J8611" i="4" s="1"/>
  <c r="I8601" i="4"/>
  <c r="J8601" i="4" s="1"/>
  <c r="I8598" i="4"/>
  <c r="J8598" i="4" s="1"/>
  <c r="I8595" i="4"/>
  <c r="J8595" i="4" s="1"/>
  <c r="I8582" i="4"/>
  <c r="J8582" i="4" s="1"/>
  <c r="I8579" i="4"/>
  <c r="J8579" i="4" s="1"/>
  <c r="J8569" i="4"/>
  <c r="I8552" i="4"/>
  <c r="J8552" i="4" s="1"/>
  <c r="I8542" i="4"/>
  <c r="J8542" i="4" s="1"/>
  <c r="I8532" i="4"/>
  <c r="J8532" i="4" s="1"/>
  <c r="I8515" i="4"/>
  <c r="J8515" i="4" s="1"/>
  <c r="J8505" i="4"/>
  <c r="I8488" i="4"/>
  <c r="J8488" i="4" s="1"/>
  <c r="I8478" i="4"/>
  <c r="J8478" i="4" s="1"/>
  <c r="I8468" i="4"/>
  <c r="J8468" i="4" s="1"/>
  <c r="I8454" i="4"/>
  <c r="J8454" i="4" s="1"/>
  <c r="I8443" i="4"/>
  <c r="J8443" i="4" s="1"/>
  <c r="I8432" i="4"/>
  <c r="J8432" i="4" s="1"/>
  <c r="J8425" i="4"/>
  <c r="J8417" i="4"/>
  <c r="I8401" i="4"/>
  <c r="J8401" i="4" s="1"/>
  <c r="J8393" i="4"/>
  <c r="I8384" i="4"/>
  <c r="J8384" i="4" s="1"/>
  <c r="I8372" i="4"/>
  <c r="J8372" i="4" s="1"/>
  <c r="I8364" i="4"/>
  <c r="J8364" i="4" s="1"/>
  <c r="J8318" i="4"/>
  <c r="I8310" i="4"/>
  <c r="J8310" i="4" s="1"/>
  <c r="I8273" i="4"/>
  <c r="J8273" i="4" s="1"/>
  <c r="J8265" i="4"/>
  <c r="I8256" i="4"/>
  <c r="J8256" i="4" s="1"/>
  <c r="I8244" i="4"/>
  <c r="J8244" i="4" s="1"/>
  <c r="I8236" i="4"/>
  <c r="J8236" i="4" s="1"/>
  <c r="I8193" i="4"/>
  <c r="J8193" i="4" s="1"/>
  <c r="I8180" i="4"/>
  <c r="J8180" i="4" s="1"/>
  <c r="I8161" i="4"/>
  <c r="J8161" i="4" s="1"/>
  <c r="I8148" i="4"/>
  <c r="J8148" i="4" s="1"/>
  <c r="I8129" i="4"/>
  <c r="J8129" i="4" s="1"/>
  <c r="I8116" i="4"/>
  <c r="J8116" i="4" s="1"/>
  <c r="I8097" i="4"/>
  <c r="J8097" i="4" s="1"/>
  <c r="I8065" i="4"/>
  <c r="J8065" i="4" s="1"/>
  <c r="I8012" i="4"/>
  <c r="J8012" i="4" s="1"/>
  <c r="I7996" i="4"/>
  <c r="J7996" i="4" s="1"/>
  <c r="I7937" i="4"/>
  <c r="J7937" i="4" s="1"/>
  <c r="J7929" i="4"/>
  <c r="I7921" i="4"/>
  <c r="J7921" i="4" s="1"/>
  <c r="I7894" i="4"/>
  <c r="J7894" i="4" s="1"/>
  <c r="I7870" i="4"/>
  <c r="J7870" i="4" s="1"/>
  <c r="J7854" i="4"/>
  <c r="I7761" i="4"/>
  <c r="J7761" i="4" s="1"/>
  <c r="I7713" i="4"/>
  <c r="J7713" i="4" s="1"/>
  <c r="I7684" i="4"/>
  <c r="J7684" i="4" s="1"/>
  <c r="I7628" i="4"/>
  <c r="J7628" i="4" s="1"/>
  <c r="I7609" i="4"/>
  <c r="J7609" i="4" s="1"/>
  <c r="I7580" i="4"/>
  <c r="J7580" i="4" s="1"/>
  <c r="I7149" i="4"/>
  <c r="J7149" i="4" s="1"/>
  <c r="I7085" i="4"/>
  <c r="J7085" i="4" s="1"/>
  <c r="I7021" i="4"/>
  <c r="J7021" i="4" s="1"/>
  <c r="I6038" i="4"/>
  <c r="J6038" i="4" s="1"/>
  <c r="I5990" i="4"/>
  <c r="J5990" i="4" s="1"/>
  <c r="I4294" i="4"/>
  <c r="J4294" i="4" s="1"/>
  <c r="I8412" i="4"/>
  <c r="J8412" i="4" s="1"/>
  <c r="J8289" i="4"/>
  <c r="I8036" i="4"/>
  <c r="J8036" i="4" s="1"/>
  <c r="I7980" i="4"/>
  <c r="J7980" i="4" s="1"/>
  <c r="J7897" i="4"/>
  <c r="I7889" i="4"/>
  <c r="J7889" i="4" s="1"/>
  <c r="I7809" i="4"/>
  <c r="J7809" i="4" s="1"/>
  <c r="I7705" i="4"/>
  <c r="J7705" i="4" s="1"/>
  <c r="J8770" i="4"/>
  <c r="J8738" i="4"/>
  <c r="J8706" i="4"/>
  <c r="J8703" i="4"/>
  <c r="J8690" i="4"/>
  <c r="J8687" i="4"/>
  <c r="J8674" i="4"/>
  <c r="J8671" i="4"/>
  <c r="J8658" i="4"/>
  <c r="J8655" i="4"/>
  <c r="J8642" i="4"/>
  <c r="J8639" i="4"/>
  <c r="J8626" i="4"/>
  <c r="J8623" i="4"/>
  <c r="J8610" i="4"/>
  <c r="J8607" i="4"/>
  <c r="J8594" i="4"/>
  <c r="J8591" i="4"/>
  <c r="J8578" i="4"/>
  <c r="I8548" i="4"/>
  <c r="J8548" i="4" s="1"/>
  <c r="J8521" i="4"/>
  <c r="I8484" i="4"/>
  <c r="J8484" i="4" s="1"/>
  <c r="J8438" i="4"/>
  <c r="J8424" i="4"/>
  <c r="I8420" i="4"/>
  <c r="J8420" i="4" s="1"/>
  <c r="I8404" i="4"/>
  <c r="J8404" i="4" s="1"/>
  <c r="I8396" i="4"/>
  <c r="J8396" i="4" s="1"/>
  <c r="J8350" i="4"/>
  <c r="I8305" i="4"/>
  <c r="J8305" i="4" s="1"/>
  <c r="J8297" i="4"/>
  <c r="I8288" i="4"/>
  <c r="J8288" i="4" s="1"/>
  <c r="I8276" i="4"/>
  <c r="J8276" i="4" s="1"/>
  <c r="I8268" i="4"/>
  <c r="J8268" i="4" s="1"/>
  <c r="J8222" i="4"/>
  <c r="I8201" i="4"/>
  <c r="J8201" i="4" s="1"/>
  <c r="I8188" i="4"/>
  <c r="J8188" i="4" s="1"/>
  <c r="I8169" i="4"/>
  <c r="J8169" i="4" s="1"/>
  <c r="I8156" i="4"/>
  <c r="J8156" i="4" s="1"/>
  <c r="I8137" i="4"/>
  <c r="J8137" i="4" s="1"/>
  <c r="I8124" i="4"/>
  <c r="J8124" i="4" s="1"/>
  <c r="I8105" i="4"/>
  <c r="J8105" i="4" s="1"/>
  <c r="I8073" i="4"/>
  <c r="J8073" i="4" s="1"/>
  <c r="J8046" i="4"/>
  <c r="I8004" i="4"/>
  <c r="J8004" i="4" s="1"/>
  <c r="I7948" i="4"/>
  <c r="J7948" i="4" s="1"/>
  <c r="I7932" i="4"/>
  <c r="J7932" i="4" s="1"/>
  <c r="I7873" i="4"/>
  <c r="J7873" i="4" s="1"/>
  <c r="J7865" i="4"/>
  <c r="I7857" i="4"/>
  <c r="J7857" i="4" s="1"/>
  <c r="I7820" i="4"/>
  <c r="J7820" i="4" s="1"/>
  <c r="I7801" i="4"/>
  <c r="J7801" i="4" s="1"/>
  <c r="I7772" i="4"/>
  <c r="J7772" i="4" s="1"/>
  <c r="I7697" i="4"/>
  <c r="J7697" i="4" s="1"/>
  <c r="I7649" i="4"/>
  <c r="J7649" i="4" s="1"/>
  <c r="I7620" i="4"/>
  <c r="J7620" i="4" s="1"/>
  <c r="I7513" i="4"/>
  <c r="J7513" i="4" s="1"/>
  <c r="J8759" i="4"/>
  <c r="J8617" i="4"/>
  <c r="J8585" i="4"/>
  <c r="I8284" i="4"/>
  <c r="J8284" i="4" s="1"/>
  <c r="I8524" i="4"/>
  <c r="J8524" i="4" s="1"/>
  <c r="J8497" i="4"/>
  <c r="I8460" i="4"/>
  <c r="J8460" i="4" s="1"/>
  <c r="J8449" i="4"/>
  <c r="J8321" i="4"/>
  <c r="I8316" i="4"/>
  <c r="J8316" i="4" s="1"/>
  <c r="I8030" i="4"/>
  <c r="J8030" i="4" s="1"/>
  <c r="I7972" i="4"/>
  <c r="J7972" i="4" s="1"/>
  <c r="I7916" i="4"/>
  <c r="J7916" i="4" s="1"/>
  <c r="I7900" i="4"/>
  <c r="J7900" i="4" s="1"/>
  <c r="I7841" i="4"/>
  <c r="J7841" i="4" s="1"/>
  <c r="I7793" i="4"/>
  <c r="J7793" i="4" s="1"/>
  <c r="I7745" i="4"/>
  <c r="J7745" i="4" s="1"/>
  <c r="I7716" i="4"/>
  <c r="J7716" i="4" s="1"/>
  <c r="I7660" i="4"/>
  <c r="J7660" i="4" s="1"/>
  <c r="I7641" i="4"/>
  <c r="J7641" i="4" s="1"/>
  <c r="I7612" i="4"/>
  <c r="J7612" i="4" s="1"/>
  <c r="I7497" i="4"/>
  <c r="J7497" i="4" s="1"/>
  <c r="I7285" i="4"/>
  <c r="J7285" i="4" s="1"/>
  <c r="J8545" i="4"/>
  <c r="J8481" i="4"/>
  <c r="J8767" i="4"/>
  <c r="J8561" i="4"/>
  <c r="J8772" i="4"/>
  <c r="J8766" i="4"/>
  <c r="J8737" i="4"/>
  <c r="J8734" i="4"/>
  <c r="J8708" i="4"/>
  <c r="I8564" i="4"/>
  <c r="J8564" i="4" s="1"/>
  <c r="J8537" i="4"/>
  <c r="I8500" i="4"/>
  <c r="J8500" i="4" s="1"/>
  <c r="J8473" i="4"/>
  <c r="I8441" i="4"/>
  <c r="J8441" i="4" s="1"/>
  <c r="J8419" i="4"/>
  <c r="J8382" i="4"/>
  <c r="I8337" i="4"/>
  <c r="J8337" i="4" s="1"/>
  <c r="J8329" i="4"/>
  <c r="I8320" i="4"/>
  <c r="J8320" i="4" s="1"/>
  <c r="I8308" i="4"/>
  <c r="J8308" i="4" s="1"/>
  <c r="I8300" i="4"/>
  <c r="J8300" i="4" s="1"/>
  <c r="J8254" i="4"/>
  <c r="I8209" i="4"/>
  <c r="J8209" i="4" s="1"/>
  <c r="I8196" i="4"/>
  <c r="J8196" i="4" s="1"/>
  <c r="I8177" i="4"/>
  <c r="J8177" i="4" s="1"/>
  <c r="I8164" i="4"/>
  <c r="J8164" i="4" s="1"/>
  <c r="I8145" i="4"/>
  <c r="J8145" i="4" s="1"/>
  <c r="I8132" i="4"/>
  <c r="J8132" i="4" s="1"/>
  <c r="I8113" i="4"/>
  <c r="J8113" i="4" s="1"/>
  <c r="I8081" i="4"/>
  <c r="J8081" i="4" s="1"/>
  <c r="I8049" i="4"/>
  <c r="J8049" i="4" s="1"/>
  <c r="I7998" i="4"/>
  <c r="J7998" i="4" s="1"/>
  <c r="I7940" i="4"/>
  <c r="J7940" i="4" s="1"/>
  <c r="I7884" i="4"/>
  <c r="J7884" i="4" s="1"/>
  <c r="I7868" i="4"/>
  <c r="J7868" i="4" s="1"/>
  <c r="I7812" i="4"/>
  <c r="J7812" i="4" s="1"/>
  <c r="I7756" i="4"/>
  <c r="J7756" i="4" s="1"/>
  <c r="I7737" i="4"/>
  <c r="J7737" i="4" s="1"/>
  <c r="I7708" i="4"/>
  <c r="J7708" i="4" s="1"/>
  <c r="I7633" i="4"/>
  <c r="J7633" i="4" s="1"/>
  <c r="I7585" i="4"/>
  <c r="J7585" i="4" s="1"/>
  <c r="J8681" i="4"/>
  <c r="J8633" i="4"/>
  <c r="I7964" i="4"/>
  <c r="J7964" i="4" s="1"/>
  <c r="I7905" i="4"/>
  <c r="J7905" i="4" s="1"/>
  <c r="I7780" i="4"/>
  <c r="J7780" i="4" s="1"/>
  <c r="I7724" i="4"/>
  <c r="J7724" i="4" s="1"/>
  <c r="I7676" i="4"/>
  <c r="J7676" i="4" s="1"/>
  <c r="I7601" i="4"/>
  <c r="J7601" i="4" s="1"/>
  <c r="I7529" i="4"/>
  <c r="J7529" i="4" s="1"/>
  <c r="I7475" i="4"/>
  <c r="J7475" i="4" s="1"/>
  <c r="I7221" i="4"/>
  <c r="J7221" i="4" s="1"/>
  <c r="J8769" i="4"/>
  <c r="J8740" i="4"/>
  <c r="J8792" i="4"/>
  <c r="J8775" i="4"/>
  <c r="J8763" i="4"/>
  <c r="J8760" i="4"/>
  <c r="J8743" i="4"/>
  <c r="J8731" i="4"/>
  <c r="J8728" i="4"/>
  <c r="J8711" i="4"/>
  <c r="J8705" i="4"/>
  <c r="J8692" i="4"/>
  <c r="J8689" i="4"/>
  <c r="J8676" i="4"/>
  <c r="J8673" i="4"/>
  <c r="J8660" i="4"/>
  <c r="J8657" i="4"/>
  <c r="J8644" i="4"/>
  <c r="J8641" i="4"/>
  <c r="J8628" i="4"/>
  <c r="J8625" i="4"/>
  <c r="J8612" i="4"/>
  <c r="J8609" i="4"/>
  <c r="J8596" i="4"/>
  <c r="J8593" i="4"/>
  <c r="J8580" i="4"/>
  <c r="J8577" i="4"/>
  <c r="J8563" i="4"/>
  <c r="I8540" i="4"/>
  <c r="J8540" i="4" s="1"/>
  <c r="J8536" i="4"/>
  <c r="J8526" i="4"/>
  <c r="J8513" i="4"/>
  <c r="J8499" i="4"/>
  <c r="I8476" i="4"/>
  <c r="J8476" i="4" s="1"/>
  <c r="J8472" i="4"/>
  <c r="I8452" i="4"/>
  <c r="J8452" i="4" s="1"/>
  <c r="J8440" i="4"/>
  <c r="J8422" i="4"/>
  <c r="J8406" i="4"/>
  <c r="J8390" i="4"/>
  <c r="J8353" i="4"/>
  <c r="I8348" i="4"/>
  <c r="J8348" i="4" s="1"/>
  <c r="J8344" i="4"/>
  <c r="J8336" i="4"/>
  <c r="J8278" i="4"/>
  <c r="J8262" i="4"/>
  <c r="J8225" i="4"/>
  <c r="I8220" i="4"/>
  <c r="J8220" i="4" s="1"/>
  <c r="J8216" i="4"/>
  <c r="I8033" i="4"/>
  <c r="J8033" i="4" s="1"/>
  <c r="J8025" i="4"/>
  <c r="I8017" i="4"/>
  <c r="J8017" i="4" s="1"/>
  <c r="I7966" i="4"/>
  <c r="J7966" i="4" s="1"/>
  <c r="J7958" i="4"/>
  <c r="J7950" i="4"/>
  <c r="I7908" i="4"/>
  <c r="J7908" i="4" s="1"/>
  <c r="I7852" i="4"/>
  <c r="J7852" i="4" s="1"/>
  <c r="J7833" i="4"/>
  <c r="I7804" i="4"/>
  <c r="J7804" i="4" s="1"/>
  <c r="I7729" i="4"/>
  <c r="J7729" i="4" s="1"/>
  <c r="I7681" i="4"/>
  <c r="J7681" i="4" s="1"/>
  <c r="I7652" i="4"/>
  <c r="J7652" i="4" s="1"/>
  <c r="I7596" i="4"/>
  <c r="J7596" i="4" s="1"/>
  <c r="I7577" i="4"/>
  <c r="J7577" i="4" s="1"/>
  <c r="I7349" i="4"/>
  <c r="J7349" i="4" s="1"/>
  <c r="J8791" i="4"/>
  <c r="I8572" i="4"/>
  <c r="J8572" i="4" s="1"/>
  <c r="J8735" i="4"/>
  <c r="J8786" i="4"/>
  <c r="I8783" i="4"/>
  <c r="J8783" i="4" s="1"/>
  <c r="J8754" i="4"/>
  <c r="J8722" i="4"/>
  <c r="J8698" i="4"/>
  <c r="J8682" i="4"/>
  <c r="J8666" i="4"/>
  <c r="J8650" i="4"/>
  <c r="J8634" i="4"/>
  <c r="J8618" i="4"/>
  <c r="J8602" i="4"/>
  <c r="J8586" i="4"/>
  <c r="J8553" i="4"/>
  <c r="I8516" i="4"/>
  <c r="J8516" i="4" s="1"/>
  <c r="J8489" i="4"/>
  <c r="I8444" i="4"/>
  <c r="J8444" i="4" s="1"/>
  <c r="J8414" i="4"/>
  <c r="I8369" i="4"/>
  <c r="J8369" i="4" s="1"/>
  <c r="J8361" i="4"/>
  <c r="I8352" i="4"/>
  <c r="J8352" i="4" s="1"/>
  <c r="I8340" i="4"/>
  <c r="J8340" i="4" s="1"/>
  <c r="I8332" i="4"/>
  <c r="J8332" i="4" s="1"/>
  <c r="J8286" i="4"/>
  <c r="I8241" i="4"/>
  <c r="J8241" i="4" s="1"/>
  <c r="J8233" i="4"/>
  <c r="I8224" i="4"/>
  <c r="J8224" i="4" s="1"/>
  <c r="I8212" i="4"/>
  <c r="J8212" i="4" s="1"/>
  <c r="I8204" i="4"/>
  <c r="J8204" i="4" s="1"/>
  <c r="I8185" i="4"/>
  <c r="J8185" i="4" s="1"/>
  <c r="I8172" i="4"/>
  <c r="J8172" i="4" s="1"/>
  <c r="I8153" i="4"/>
  <c r="J8153" i="4" s="1"/>
  <c r="I8140" i="4"/>
  <c r="J8140" i="4" s="1"/>
  <c r="I8121" i="4"/>
  <c r="J8121" i="4" s="1"/>
  <c r="I8108" i="4"/>
  <c r="J8108" i="4" s="1"/>
  <c r="I8089" i="4"/>
  <c r="J8089" i="4" s="1"/>
  <c r="I8057" i="4"/>
  <c r="J8057" i="4" s="1"/>
  <c r="I8001" i="4"/>
  <c r="J8001" i="4" s="1"/>
  <c r="J7993" i="4"/>
  <c r="I7985" i="4"/>
  <c r="J7985" i="4" s="1"/>
  <c r="I7934" i="4"/>
  <c r="J7934" i="4" s="1"/>
  <c r="J7918" i="4"/>
  <c r="I7876" i="4"/>
  <c r="J7876" i="4" s="1"/>
  <c r="I7825" i="4"/>
  <c r="J7825" i="4" s="1"/>
  <c r="I7777" i="4"/>
  <c r="J7777" i="4" s="1"/>
  <c r="I7748" i="4"/>
  <c r="J7748" i="4" s="1"/>
  <c r="I7692" i="4"/>
  <c r="J7692" i="4" s="1"/>
  <c r="I7673" i="4"/>
  <c r="J7673" i="4" s="1"/>
  <c r="I7644" i="4"/>
  <c r="J7644" i="4" s="1"/>
  <c r="I7561" i="4"/>
  <c r="J7561" i="4" s="1"/>
  <c r="J8727" i="4"/>
  <c r="J8665" i="4"/>
  <c r="I8508" i="4"/>
  <c r="J8508" i="4" s="1"/>
  <c r="J8457" i="4"/>
  <c r="J8751" i="4"/>
  <c r="J8719" i="4"/>
  <c r="I8556" i="4"/>
  <c r="J8556" i="4" s="1"/>
  <c r="J8529" i="4"/>
  <c r="I8492" i="4"/>
  <c r="J8492" i="4" s="1"/>
  <c r="J8451" i="4"/>
  <c r="I8436" i="4"/>
  <c r="J8436" i="4" s="1"/>
  <c r="J8385" i="4"/>
  <c r="I8380" i="4"/>
  <c r="J8380" i="4" s="1"/>
  <c r="J8257" i="4"/>
  <c r="I8252" i="4"/>
  <c r="J8252" i="4" s="1"/>
  <c r="I8044" i="4"/>
  <c r="J8044" i="4" s="1"/>
  <c r="I8028" i="4"/>
  <c r="J8028" i="4" s="1"/>
  <c r="I7969" i="4"/>
  <c r="J7969" i="4" s="1"/>
  <c r="J7961" i="4"/>
  <c r="I7953" i="4"/>
  <c r="J7953" i="4" s="1"/>
  <c r="I7902" i="4"/>
  <c r="J7902" i="4" s="1"/>
  <c r="I7844" i="4"/>
  <c r="J7844" i="4" s="1"/>
  <c r="I7836" i="4"/>
  <c r="J7836" i="4" s="1"/>
  <c r="I7788" i="4"/>
  <c r="J7788" i="4" s="1"/>
  <c r="I7769" i="4"/>
  <c r="J7769" i="4" s="1"/>
  <c r="I7740" i="4"/>
  <c r="J7740" i="4" s="1"/>
  <c r="I7665" i="4"/>
  <c r="J7665" i="4" s="1"/>
  <c r="I7617" i="4"/>
  <c r="J7617" i="4" s="1"/>
  <c r="I7588" i="4"/>
  <c r="J7588" i="4" s="1"/>
  <c r="I7413" i="4"/>
  <c r="J7413" i="4" s="1"/>
  <c r="J8433" i="4"/>
  <c r="J8409" i="4"/>
  <c r="I8356" i="4"/>
  <c r="J8356" i="4" s="1"/>
  <c r="J8345" i="4"/>
  <c r="I8292" i="4"/>
  <c r="J8292" i="4" s="1"/>
  <c r="J8281" i="4"/>
  <c r="I8228" i="4"/>
  <c r="J8228" i="4" s="1"/>
  <c r="J8217" i="4"/>
  <c r="I7565" i="4"/>
  <c r="J7565" i="4" s="1"/>
  <c r="J7539" i="4"/>
  <c r="I7501" i="4"/>
  <c r="J7501" i="4" s="1"/>
  <c r="I7157" i="4"/>
  <c r="J7157" i="4" s="1"/>
  <c r="I7093" i="4"/>
  <c r="J7093" i="4" s="1"/>
  <c r="I7029" i="4"/>
  <c r="J7029" i="4" s="1"/>
  <c r="I6965" i="4"/>
  <c r="J6965" i="4" s="1"/>
  <c r="J7426" i="4"/>
  <c r="J7362" i="4"/>
  <c r="J7298" i="4"/>
  <c r="J7234" i="4"/>
  <c r="I7165" i="4"/>
  <c r="J7165" i="4" s="1"/>
  <c r="I7101" i="4"/>
  <c r="J7101" i="4" s="1"/>
  <c r="I7037" i="4"/>
  <c r="J7037" i="4" s="1"/>
  <c r="I6973" i="4"/>
  <c r="J6973" i="4" s="1"/>
  <c r="I7549" i="4"/>
  <c r="J7549" i="4" s="1"/>
  <c r="J7523" i="4"/>
  <c r="I7485" i="4"/>
  <c r="J7485" i="4" s="1"/>
  <c r="J7478" i="4"/>
  <c r="I7173" i="4"/>
  <c r="J7173" i="4" s="1"/>
  <c r="I7109" i="4"/>
  <c r="J7109" i="4" s="1"/>
  <c r="I7045" i="4"/>
  <c r="J7045" i="4" s="1"/>
  <c r="I6981" i="4"/>
  <c r="J6981" i="4" s="1"/>
  <c r="I6327" i="4"/>
  <c r="J6327" i="4" s="1"/>
  <c r="I8100" i="4"/>
  <c r="J8100" i="4" s="1"/>
  <c r="I8092" i="4"/>
  <c r="J8092" i="4" s="1"/>
  <c r="I8084" i="4"/>
  <c r="J8084" i="4" s="1"/>
  <c r="I8076" i="4"/>
  <c r="J8076" i="4" s="1"/>
  <c r="I8068" i="4"/>
  <c r="J8068" i="4" s="1"/>
  <c r="I8060" i="4"/>
  <c r="J8060" i="4" s="1"/>
  <c r="I8052" i="4"/>
  <c r="J8052" i="4" s="1"/>
  <c r="J8041" i="4"/>
  <c r="I8020" i="4"/>
  <c r="J8020" i="4" s="1"/>
  <c r="J8009" i="4"/>
  <c r="I7988" i="4"/>
  <c r="J7988" i="4" s="1"/>
  <c r="J7977" i="4"/>
  <c r="I7956" i="4"/>
  <c r="J7956" i="4" s="1"/>
  <c r="J7945" i="4"/>
  <c r="I7924" i="4"/>
  <c r="J7924" i="4" s="1"/>
  <c r="J7913" i="4"/>
  <c r="I7892" i="4"/>
  <c r="J7892" i="4" s="1"/>
  <c r="J7881" i="4"/>
  <c r="I7860" i="4"/>
  <c r="J7860" i="4" s="1"/>
  <c r="J7849" i="4"/>
  <c r="I7828" i="4"/>
  <c r="J7828" i="4" s="1"/>
  <c r="J7817" i="4"/>
  <c r="I7796" i="4"/>
  <c r="J7796" i="4" s="1"/>
  <c r="J7785" i="4"/>
  <c r="I7764" i="4"/>
  <c r="J7764" i="4" s="1"/>
  <c r="J7753" i="4"/>
  <c r="I7732" i="4"/>
  <c r="J7732" i="4" s="1"/>
  <c r="J7721" i="4"/>
  <c r="I7700" i="4"/>
  <c r="J7700" i="4" s="1"/>
  <c r="J7689" i="4"/>
  <c r="I7668" i="4"/>
  <c r="J7668" i="4" s="1"/>
  <c r="J7657" i="4"/>
  <c r="I7636" i="4"/>
  <c r="J7636" i="4" s="1"/>
  <c r="J7625" i="4"/>
  <c r="I7604" i="4"/>
  <c r="J7604" i="4" s="1"/>
  <c r="J7593" i="4"/>
  <c r="J7545" i="4"/>
  <c r="J7481" i="4"/>
  <c r="I7445" i="4"/>
  <c r="J7445" i="4" s="1"/>
  <c r="I7381" i="4"/>
  <c r="J7381" i="4" s="1"/>
  <c r="I7317" i="4"/>
  <c r="J7317" i="4" s="1"/>
  <c r="I7253" i="4"/>
  <c r="J7253" i="4" s="1"/>
  <c r="I7181" i="4"/>
  <c r="J7181" i="4" s="1"/>
  <c r="I7117" i="4"/>
  <c r="J7117" i="4" s="1"/>
  <c r="I7053" i="4"/>
  <c r="J7053" i="4" s="1"/>
  <c r="I6989" i="4"/>
  <c r="J6989" i="4" s="1"/>
  <c r="I6348" i="4"/>
  <c r="J6348" i="4" s="1"/>
  <c r="I6233" i="4"/>
  <c r="J6233" i="4" s="1"/>
  <c r="I6177" i="4"/>
  <c r="J6177" i="4" s="1"/>
  <c r="J8465" i="4"/>
  <c r="I8428" i="4"/>
  <c r="J8428" i="4" s="1"/>
  <c r="I8388" i="4"/>
  <c r="J8388" i="4" s="1"/>
  <c r="J8377" i="4"/>
  <c r="I8324" i="4"/>
  <c r="J8324" i="4" s="1"/>
  <c r="J8313" i="4"/>
  <c r="I8260" i="4"/>
  <c r="J8260" i="4" s="1"/>
  <c r="J8249" i="4"/>
  <c r="J7571" i="4"/>
  <c r="I7533" i="4"/>
  <c r="J7533" i="4" s="1"/>
  <c r="J7507" i="4"/>
  <c r="I7189" i="4"/>
  <c r="J7189" i="4" s="1"/>
  <c r="I7125" i="4"/>
  <c r="J7125" i="4" s="1"/>
  <c r="I7061" i="4"/>
  <c r="J7061" i="4" s="1"/>
  <c r="I6997" i="4"/>
  <c r="J6997" i="4" s="1"/>
  <c r="I7467" i="4"/>
  <c r="J7467" i="4" s="1"/>
  <c r="J7458" i="4"/>
  <c r="J7394" i="4"/>
  <c r="J7330" i="4"/>
  <c r="J7266" i="4"/>
  <c r="J7202" i="4"/>
  <c r="I7133" i="4"/>
  <c r="J7133" i="4" s="1"/>
  <c r="I7069" i="4"/>
  <c r="J7069" i="4" s="1"/>
  <c r="I7005" i="4"/>
  <c r="J7005" i="4" s="1"/>
  <c r="I6425" i="4"/>
  <c r="J6425" i="4" s="1"/>
  <c r="J7555" i="4"/>
  <c r="I7517" i="4"/>
  <c r="J7517" i="4" s="1"/>
  <c r="J7491" i="4"/>
  <c r="I7141" i="4"/>
  <c r="J7141" i="4" s="1"/>
  <c r="I7077" i="4"/>
  <c r="J7077" i="4" s="1"/>
  <c r="I7013" i="4"/>
  <c r="J7013" i="4" s="1"/>
  <c r="I6957" i="4"/>
  <c r="J6957" i="4" s="1"/>
  <c r="I6949" i="4"/>
  <c r="J6949" i="4" s="1"/>
  <c r="I6941" i="4"/>
  <c r="J6941" i="4" s="1"/>
  <c r="I6933" i="4"/>
  <c r="J6933" i="4" s="1"/>
  <c r="I6925" i="4"/>
  <c r="J6925" i="4" s="1"/>
  <c r="I6917" i="4"/>
  <c r="J6917" i="4" s="1"/>
  <c r="I6909" i="4"/>
  <c r="J6909" i="4" s="1"/>
  <c r="I6901" i="4"/>
  <c r="J6901" i="4" s="1"/>
  <c r="I6893" i="4"/>
  <c r="J6893" i="4" s="1"/>
  <c r="I6885" i="4"/>
  <c r="J6885" i="4" s="1"/>
  <c r="I6877" i="4"/>
  <c r="J6877" i="4" s="1"/>
  <c r="I6869" i="4"/>
  <c r="J6869" i="4" s="1"/>
  <c r="I6861" i="4"/>
  <c r="J6861" i="4" s="1"/>
  <c r="I6853" i="4"/>
  <c r="J6853" i="4" s="1"/>
  <c r="I6845" i="4"/>
  <c r="J6845" i="4" s="1"/>
  <c r="I6837" i="4"/>
  <c r="J6837" i="4" s="1"/>
  <c r="I6829" i="4"/>
  <c r="J6829" i="4" s="1"/>
  <c r="I6821" i="4"/>
  <c r="J6821" i="4" s="1"/>
  <c r="I6813" i="4"/>
  <c r="J6813" i="4" s="1"/>
  <c r="I6805" i="4"/>
  <c r="J6805" i="4" s="1"/>
  <c r="I6797" i="4"/>
  <c r="J6797" i="4" s="1"/>
  <c r="I6789" i="4"/>
  <c r="J6789" i="4" s="1"/>
  <c r="I6781" i="4"/>
  <c r="J6781" i="4" s="1"/>
  <c r="I6773" i="4"/>
  <c r="J6773" i="4" s="1"/>
  <c r="I6765" i="4"/>
  <c r="J6765" i="4" s="1"/>
  <c r="I6757" i="4"/>
  <c r="J6757" i="4" s="1"/>
  <c r="I6749" i="4"/>
  <c r="J6749" i="4" s="1"/>
  <c r="I6741" i="4"/>
  <c r="J6741" i="4" s="1"/>
  <c r="I6733" i="4"/>
  <c r="J6733" i="4" s="1"/>
  <c r="I6725" i="4"/>
  <c r="J6725" i="4" s="1"/>
  <c r="I6717" i="4"/>
  <c r="J6717" i="4" s="1"/>
  <c r="I6709" i="4"/>
  <c r="J6709" i="4" s="1"/>
  <c r="I6701" i="4"/>
  <c r="J6701" i="4" s="1"/>
  <c r="I6693" i="4"/>
  <c r="J6693" i="4" s="1"/>
  <c r="I6685" i="4"/>
  <c r="J6685" i="4" s="1"/>
  <c r="I6677" i="4"/>
  <c r="J6677" i="4" s="1"/>
  <c r="I6669" i="4"/>
  <c r="J6669" i="4" s="1"/>
  <c r="I6661" i="4"/>
  <c r="J6661" i="4" s="1"/>
  <c r="J6652" i="4"/>
  <c r="I6629" i="4"/>
  <c r="J6629" i="4" s="1"/>
  <c r="J6620" i="4"/>
  <c r="I6597" i="4"/>
  <c r="J6597" i="4" s="1"/>
  <c r="J6588" i="4"/>
  <c r="I6565" i="4"/>
  <c r="J6565" i="4" s="1"/>
  <c r="J6556" i="4"/>
  <c r="I6533" i="4"/>
  <c r="J6533" i="4" s="1"/>
  <c r="J6524" i="4"/>
  <c r="I6501" i="4"/>
  <c r="J6501" i="4" s="1"/>
  <c r="J6492" i="4"/>
  <c r="I6478" i="4"/>
  <c r="J6478" i="4" s="1"/>
  <c r="I6469" i="4"/>
  <c r="J6469" i="4" s="1"/>
  <c r="J6460" i="4"/>
  <c r="I6443" i="4"/>
  <c r="J6443" i="4" s="1"/>
  <c r="I6374" i="4"/>
  <c r="J6374" i="4" s="1"/>
  <c r="J6323" i="4"/>
  <c r="I6297" i="4"/>
  <c r="J6297" i="4" s="1"/>
  <c r="J6294" i="4"/>
  <c r="I6244" i="4"/>
  <c r="J6244" i="4" s="1"/>
  <c r="I6028" i="4"/>
  <c r="J6028" i="4" s="1"/>
  <c r="J5094" i="4"/>
  <c r="I1775" i="4"/>
  <c r="J1775" i="4" s="1"/>
  <c r="I1626" i="4"/>
  <c r="J1626" i="4" s="1"/>
  <c r="I1594" i="4"/>
  <c r="J1594" i="4" s="1"/>
  <c r="I1562" i="4"/>
  <c r="J1562" i="4" s="1"/>
  <c r="I1530" i="4"/>
  <c r="J1530" i="4" s="1"/>
  <c r="I1498" i="4"/>
  <c r="J1498" i="4" s="1"/>
  <c r="I1466" i="4"/>
  <c r="J1466" i="4" s="1"/>
  <c r="I1434" i="4"/>
  <c r="J1434" i="4" s="1"/>
  <c r="I1402" i="4"/>
  <c r="J1402" i="4" s="1"/>
  <c r="I1370" i="4"/>
  <c r="J1370" i="4" s="1"/>
  <c r="J7474" i="4"/>
  <c r="J7470" i="4"/>
  <c r="J7466" i="4"/>
  <c r="I7453" i="4"/>
  <c r="J7453" i="4" s="1"/>
  <c r="I7421" i="4"/>
  <c r="J7421" i="4" s="1"/>
  <c r="I7389" i="4"/>
  <c r="J7389" i="4" s="1"/>
  <c r="I7357" i="4"/>
  <c r="J7357" i="4" s="1"/>
  <c r="I7325" i="4"/>
  <c r="J7325" i="4" s="1"/>
  <c r="I7293" i="4"/>
  <c r="J7293" i="4" s="1"/>
  <c r="I7261" i="4"/>
  <c r="J7261" i="4" s="1"/>
  <c r="I7229" i="4"/>
  <c r="J7229" i="4" s="1"/>
  <c r="I7197" i="4"/>
  <c r="J7197" i="4" s="1"/>
  <c r="J6428" i="4"/>
  <c r="I6414" i="4"/>
  <c r="J6414" i="4" s="1"/>
  <c r="J6351" i="4"/>
  <c r="I6330" i="4"/>
  <c r="J6330" i="4" s="1"/>
  <c r="J6236" i="4"/>
  <c r="I6181" i="4"/>
  <c r="J6181" i="4" s="1"/>
  <c r="J6046" i="4"/>
  <c r="I5318" i="4"/>
  <c r="J5318" i="4" s="1"/>
  <c r="I4550" i="4"/>
  <c r="J4550" i="4" s="1"/>
  <c r="J4326" i="4"/>
  <c r="J7570" i="4"/>
  <c r="J7554" i="4"/>
  <c r="J7538" i="4"/>
  <c r="J7522" i="4"/>
  <c r="J7506" i="4"/>
  <c r="J7490" i="4"/>
  <c r="I7473" i="4"/>
  <c r="J7473" i="4" s="1"/>
  <c r="J7434" i="4"/>
  <c r="J7402" i="4"/>
  <c r="J7370" i="4"/>
  <c r="J7338" i="4"/>
  <c r="J7306" i="4"/>
  <c r="J7274" i="4"/>
  <c r="J7242" i="4"/>
  <c r="J7210" i="4"/>
  <c r="I6446" i="4"/>
  <c r="J6446" i="4" s="1"/>
  <c r="I6300" i="4"/>
  <c r="J6300" i="4" s="1"/>
  <c r="I6180" i="4"/>
  <c r="J6180" i="4" s="1"/>
  <c r="J8050" i="4"/>
  <c r="J8042" i="4"/>
  <c r="J8034" i="4"/>
  <c r="J8026" i="4"/>
  <c r="J8018" i="4"/>
  <c r="J8010" i="4"/>
  <c r="J8002" i="4"/>
  <c r="J7994" i="4"/>
  <c r="J7986" i="4"/>
  <c r="J7978" i="4"/>
  <c r="J7970" i="4"/>
  <c r="J7962" i="4"/>
  <c r="J7954" i="4"/>
  <c r="J7946" i="4"/>
  <c r="J7938" i="4"/>
  <c r="J7930" i="4"/>
  <c r="J7922" i="4"/>
  <c r="J7914" i="4"/>
  <c r="J7906" i="4"/>
  <c r="J7898" i="4"/>
  <c r="J7890" i="4"/>
  <c r="J7882" i="4"/>
  <c r="J7874" i="4"/>
  <c r="J7866" i="4"/>
  <c r="J7858" i="4"/>
  <c r="J7850" i="4"/>
  <c r="J7842" i="4"/>
  <c r="J7834" i="4"/>
  <c r="J7826" i="4"/>
  <c r="J7818" i="4"/>
  <c r="J7810" i="4"/>
  <c r="J7802" i="4"/>
  <c r="J7794" i="4"/>
  <c r="J7786" i="4"/>
  <c r="J7778" i="4"/>
  <c r="J7770" i="4"/>
  <c r="J7762" i="4"/>
  <c r="J7754" i="4"/>
  <c r="J7746" i="4"/>
  <c r="J7738" i="4"/>
  <c r="J7730" i="4"/>
  <c r="J7722" i="4"/>
  <c r="J7714" i="4"/>
  <c r="J7706" i="4"/>
  <c r="J7698" i="4"/>
  <c r="J7690" i="4"/>
  <c r="J7682" i="4"/>
  <c r="J7674" i="4"/>
  <c r="J7666" i="4"/>
  <c r="J7658" i="4"/>
  <c r="J7650" i="4"/>
  <c r="J7642" i="4"/>
  <c r="J7634" i="4"/>
  <c r="J7626" i="4"/>
  <c r="J7618" i="4"/>
  <c r="J7610" i="4"/>
  <c r="J7602" i="4"/>
  <c r="J7594" i="4"/>
  <c r="J7586" i="4"/>
  <c r="J7578" i="4"/>
  <c r="J7566" i="4"/>
  <c r="J7550" i="4"/>
  <c r="J7534" i="4"/>
  <c r="J7518" i="4"/>
  <c r="J7502" i="4"/>
  <c r="J7486" i="4"/>
  <c r="I7429" i="4"/>
  <c r="J7429" i="4" s="1"/>
  <c r="I7397" i="4"/>
  <c r="J7397" i="4" s="1"/>
  <c r="I7365" i="4"/>
  <c r="J7365" i="4" s="1"/>
  <c r="I7333" i="4"/>
  <c r="J7333" i="4" s="1"/>
  <c r="I7301" i="4"/>
  <c r="J7301" i="4" s="1"/>
  <c r="I7269" i="4"/>
  <c r="J7269" i="4" s="1"/>
  <c r="I7237" i="4"/>
  <c r="J7237" i="4" s="1"/>
  <c r="I7205" i="4"/>
  <c r="J7205" i="4" s="1"/>
  <c r="J6655" i="4"/>
  <c r="J6623" i="4"/>
  <c r="J6591" i="4"/>
  <c r="J6559" i="4"/>
  <c r="J6527" i="4"/>
  <c r="J6495" i="4"/>
  <c r="J6463" i="4"/>
  <c r="J6431" i="4"/>
  <c r="I6399" i="4"/>
  <c r="J6399" i="4" s="1"/>
  <c r="J6354" i="4"/>
  <c r="I6089" i="4"/>
  <c r="J6089" i="4" s="1"/>
  <c r="I6084" i="4"/>
  <c r="J6084" i="4" s="1"/>
  <c r="J5350" i="4"/>
  <c r="I4806" i="4"/>
  <c r="J4806" i="4" s="1"/>
  <c r="J4582" i="4"/>
  <c r="J7572" i="4"/>
  <c r="J7569" i="4"/>
  <c r="J7556" i="4"/>
  <c r="J7553" i="4"/>
  <c r="J7540" i="4"/>
  <c r="J7537" i="4"/>
  <c r="J7524" i="4"/>
  <c r="J7521" i="4"/>
  <c r="J7508" i="4"/>
  <c r="J7505" i="4"/>
  <c r="J7492" i="4"/>
  <c r="J7489" i="4"/>
  <c r="J7442" i="4"/>
  <c r="J7410" i="4"/>
  <c r="J7378" i="4"/>
  <c r="J7346" i="4"/>
  <c r="J7314" i="4"/>
  <c r="J7282" i="4"/>
  <c r="J7250" i="4"/>
  <c r="J7218" i="4"/>
  <c r="I6658" i="4"/>
  <c r="J6658" i="4" s="1"/>
  <c r="I6635" i="4"/>
  <c r="J6635" i="4" s="1"/>
  <c r="I6626" i="4"/>
  <c r="J6626" i="4" s="1"/>
  <c r="I6603" i="4"/>
  <c r="J6603" i="4" s="1"/>
  <c r="I6594" i="4"/>
  <c r="J6594" i="4" s="1"/>
  <c r="I6571" i="4"/>
  <c r="J6571" i="4" s="1"/>
  <c r="I6562" i="4"/>
  <c r="J6562" i="4" s="1"/>
  <c r="I6539" i="4"/>
  <c r="J6539" i="4" s="1"/>
  <c r="I6530" i="4"/>
  <c r="J6530" i="4" s="1"/>
  <c r="I6507" i="4"/>
  <c r="J6507" i="4" s="1"/>
  <c r="I6498" i="4"/>
  <c r="J6498" i="4" s="1"/>
  <c r="I6475" i="4"/>
  <c r="J6475" i="4" s="1"/>
  <c r="I6466" i="4"/>
  <c r="J6466" i="4" s="1"/>
  <c r="I6434" i="4"/>
  <c r="J6434" i="4" s="1"/>
  <c r="I6371" i="4"/>
  <c r="J6371" i="4" s="1"/>
  <c r="I6358" i="4"/>
  <c r="J6358" i="4" s="1"/>
  <c r="J6278" i="4"/>
  <c r="I6230" i="4"/>
  <c r="J6230" i="4" s="1"/>
  <c r="I6102" i="4"/>
  <c r="J6102" i="4" s="1"/>
  <c r="I7437" i="4"/>
  <c r="J7437" i="4" s="1"/>
  <c r="I7405" i="4"/>
  <c r="J7405" i="4" s="1"/>
  <c r="I7373" i="4"/>
  <c r="J7373" i="4" s="1"/>
  <c r="I7341" i="4"/>
  <c r="J7341" i="4" s="1"/>
  <c r="I7309" i="4"/>
  <c r="J7309" i="4" s="1"/>
  <c r="I7277" i="4"/>
  <c r="J7277" i="4" s="1"/>
  <c r="I7245" i="4"/>
  <c r="J7245" i="4" s="1"/>
  <c r="I7213" i="4"/>
  <c r="J7213" i="4" s="1"/>
  <c r="J7186" i="4"/>
  <c r="J7178" i="4"/>
  <c r="J7170" i="4"/>
  <c r="J7162" i="4"/>
  <c r="J7154" i="4"/>
  <c r="J7146" i="4"/>
  <c r="J7138" i="4"/>
  <c r="J7130" i="4"/>
  <c r="J7122" i="4"/>
  <c r="J7114" i="4"/>
  <c r="J7106" i="4"/>
  <c r="J7098" i="4"/>
  <c r="J7090" i="4"/>
  <c r="J7082" i="4"/>
  <c r="J7074" i="4"/>
  <c r="J7066" i="4"/>
  <c r="J7058" i="4"/>
  <c r="J7050" i="4"/>
  <c r="J7042" i="4"/>
  <c r="J7034" i="4"/>
  <c r="J7026" i="4"/>
  <c r="J7018" i="4"/>
  <c r="J7010" i="4"/>
  <c r="J7002" i="4"/>
  <c r="J6994" i="4"/>
  <c r="J6986" i="4"/>
  <c r="J6978" i="4"/>
  <c r="J6970" i="4"/>
  <c r="J6962" i="4"/>
  <c r="J6954" i="4"/>
  <c r="J6946" i="4"/>
  <c r="J6938" i="4"/>
  <c r="J6930" i="4"/>
  <c r="J6922" i="4"/>
  <c r="J6914" i="4"/>
  <c r="J6906" i="4"/>
  <c r="J6898" i="4"/>
  <c r="J6890" i="4"/>
  <c r="J6882" i="4"/>
  <c r="J6874" i="4"/>
  <c r="J6866" i="4"/>
  <c r="J6858" i="4"/>
  <c r="J6850" i="4"/>
  <c r="J6842" i="4"/>
  <c r="J6834" i="4"/>
  <c r="J6826" i="4"/>
  <c r="J6818" i="4"/>
  <c r="J6810" i="4"/>
  <c r="J6802" i="4"/>
  <c r="J6794" i="4"/>
  <c r="J6786" i="4"/>
  <c r="J6778" i="4"/>
  <c r="J6770" i="4"/>
  <c r="J6762" i="4"/>
  <c r="J6754" i="4"/>
  <c r="J6746" i="4"/>
  <c r="J6738" i="4"/>
  <c r="J6730" i="4"/>
  <c r="J6722" i="4"/>
  <c r="J6714" i="4"/>
  <c r="J6706" i="4"/>
  <c r="J6698" i="4"/>
  <c r="J6690" i="4"/>
  <c r="J6682" i="4"/>
  <c r="J6674" i="4"/>
  <c r="J6666" i="4"/>
  <c r="J6649" i="4"/>
  <c r="J6617" i="4"/>
  <c r="J6585" i="4"/>
  <c r="J6553" i="4"/>
  <c r="J6521" i="4"/>
  <c r="I6411" i="4"/>
  <c r="J6411" i="4" s="1"/>
  <c r="J6345" i="4"/>
  <c r="I6317" i="4"/>
  <c r="J6317" i="4" s="1"/>
  <c r="I6261" i="4"/>
  <c r="J6261" i="4" s="1"/>
  <c r="I6229" i="4"/>
  <c r="J6229" i="4" s="1"/>
  <c r="J6097" i="4"/>
  <c r="I6092" i="4"/>
  <c r="J6092" i="4" s="1"/>
  <c r="I5950" i="4"/>
  <c r="J5950" i="4" s="1"/>
  <c r="I5945" i="4"/>
  <c r="J5945" i="4" s="1"/>
  <c r="I5894" i="4"/>
  <c r="J5894" i="4" s="1"/>
  <c r="I5873" i="4"/>
  <c r="J5873" i="4" s="1"/>
  <c r="I5822" i="4"/>
  <c r="J5822" i="4" s="1"/>
  <c r="I5817" i="4"/>
  <c r="J5817" i="4" s="1"/>
  <c r="I5766" i="4"/>
  <c r="J5766" i="4" s="1"/>
  <c r="I5638" i="4"/>
  <c r="J5638" i="4" s="1"/>
  <c r="J4838" i="4"/>
  <c r="J7562" i="4"/>
  <c r="J7546" i="4"/>
  <c r="J7530" i="4"/>
  <c r="J7514" i="4"/>
  <c r="J7498" i="4"/>
  <c r="J7482" i="4"/>
  <c r="J7450" i="4"/>
  <c r="J7418" i="4"/>
  <c r="J7386" i="4"/>
  <c r="J7354" i="4"/>
  <c r="J7322" i="4"/>
  <c r="J7290" i="4"/>
  <c r="J7258" i="4"/>
  <c r="J7226" i="4"/>
  <c r="J7194" i="4"/>
  <c r="I6638" i="4"/>
  <c r="J6638" i="4" s="1"/>
  <c r="I6606" i="4"/>
  <c r="J6606" i="4" s="1"/>
  <c r="I6574" i="4"/>
  <c r="J6574" i="4" s="1"/>
  <c r="I6542" i="4"/>
  <c r="J6542" i="4" s="1"/>
  <c r="I6510" i="4"/>
  <c r="J6510" i="4" s="1"/>
  <c r="J6489" i="4"/>
  <c r="J6457" i="4"/>
  <c r="I6437" i="4"/>
  <c r="J6437" i="4" s="1"/>
  <c r="I6389" i="4"/>
  <c r="J6389" i="4" s="1"/>
  <c r="I6361" i="4"/>
  <c r="J6361" i="4" s="1"/>
  <c r="I6166" i="4"/>
  <c r="J6166" i="4" s="1"/>
  <c r="J6110" i="4"/>
  <c r="I6006" i="4"/>
  <c r="J6006" i="4" s="1"/>
  <c r="I5985" i="4"/>
  <c r="J5985" i="4" s="1"/>
  <c r="I5878" i="4"/>
  <c r="J5878" i="4" s="1"/>
  <c r="I5857" i="4"/>
  <c r="J5857" i="4" s="1"/>
  <c r="I5729" i="4"/>
  <c r="J5729" i="4" s="1"/>
  <c r="I5601" i="4"/>
  <c r="J5601" i="4" s="1"/>
  <c r="I5062" i="4"/>
  <c r="J5062" i="4" s="1"/>
  <c r="J7465" i="4"/>
  <c r="J7457" i="4"/>
  <c r="J7449" i="4"/>
  <c r="J7441" i="4"/>
  <c r="J7433" i="4"/>
  <c r="J7425" i="4"/>
  <c r="J7417" i="4"/>
  <c r="J7409" i="4"/>
  <c r="J7401" i="4"/>
  <c r="J7393" i="4"/>
  <c r="J7385" i="4"/>
  <c r="J7377" i="4"/>
  <c r="J7369" i="4"/>
  <c r="J7361" i="4"/>
  <c r="J7353" i="4"/>
  <c r="J7345" i="4"/>
  <c r="J7337" i="4"/>
  <c r="J7329" i="4"/>
  <c r="J7321" i="4"/>
  <c r="J7313" i="4"/>
  <c r="J7305" i="4"/>
  <c r="J7297" i="4"/>
  <c r="J7289" i="4"/>
  <c r="J7281" i="4"/>
  <c r="J7273" i="4"/>
  <c r="J7265" i="4"/>
  <c r="J7257" i="4"/>
  <c r="J7249" i="4"/>
  <c r="J7241" i="4"/>
  <c r="J7233" i="4"/>
  <c r="J7225" i="4"/>
  <c r="J7217" i="4"/>
  <c r="J7209" i="4"/>
  <c r="J7201" i="4"/>
  <c r="J7193" i="4"/>
  <c r="J6634" i="4"/>
  <c r="J6602" i="4"/>
  <c r="J6570" i="4"/>
  <c r="J6538" i="4"/>
  <c r="J6506" i="4"/>
  <c r="J6474" i="4"/>
  <c r="J6442" i="4"/>
  <c r="J6410" i="4"/>
  <c r="J6332" i="4"/>
  <c r="J6326" i="4"/>
  <c r="J6306" i="4"/>
  <c r="I6277" i="4"/>
  <c r="J6277" i="4" s="1"/>
  <c r="J6274" i="4"/>
  <c r="J6247" i="4"/>
  <c r="J6218" i="4"/>
  <c r="J6207" i="4"/>
  <c r="I6197" i="4"/>
  <c r="J6197" i="4" s="1"/>
  <c r="J6172" i="4"/>
  <c r="J6105" i="4"/>
  <c r="I6100" i="4"/>
  <c r="J6100" i="4" s="1"/>
  <c r="J6054" i="4"/>
  <c r="I6036" i="4"/>
  <c r="J6036" i="4" s="1"/>
  <c r="I6014" i="4"/>
  <c r="J6014" i="4" s="1"/>
  <c r="I6009" i="4"/>
  <c r="J6009" i="4" s="1"/>
  <c r="I5969" i="4"/>
  <c r="J5969" i="4" s="1"/>
  <c r="I5918" i="4"/>
  <c r="J5918" i="4" s="1"/>
  <c r="I5913" i="4"/>
  <c r="J5913" i="4" s="1"/>
  <c r="I5862" i="4"/>
  <c r="J5862" i="4" s="1"/>
  <c r="I5841" i="4"/>
  <c r="J5841" i="4" s="1"/>
  <c r="I5734" i="4"/>
  <c r="J5734" i="4" s="1"/>
  <c r="I5606" i="4"/>
  <c r="J5606" i="4" s="1"/>
  <c r="I5387" i="4"/>
  <c r="J5387" i="4" s="1"/>
  <c r="J5382" i="4"/>
  <c r="J5126" i="4"/>
  <c r="J4870" i="4"/>
  <c r="J4614" i="4"/>
  <c r="J4358" i="4"/>
  <c r="I1832" i="4"/>
  <c r="J1832" i="4" s="1"/>
  <c r="I1804" i="4"/>
  <c r="J1804" i="4" s="1"/>
  <c r="J6322" i="4"/>
  <c r="I6309" i="4"/>
  <c r="J6309" i="4" s="1"/>
  <c r="J6260" i="4"/>
  <c r="J6228" i="4"/>
  <c r="J6214" i="4"/>
  <c r="J6164" i="4"/>
  <c r="J6153" i="4"/>
  <c r="J6145" i="4"/>
  <c r="J6137" i="4"/>
  <c r="J6129" i="4"/>
  <c r="J6121" i="4"/>
  <c r="J6113" i="4"/>
  <c r="I6108" i="4"/>
  <c r="J6108" i="4" s="1"/>
  <c r="J6062" i="4"/>
  <c r="I6044" i="4"/>
  <c r="J6044" i="4" s="1"/>
  <c r="I5974" i="4"/>
  <c r="J5974" i="4" s="1"/>
  <c r="I5953" i="4"/>
  <c r="J5953" i="4" s="1"/>
  <c r="I5846" i="4"/>
  <c r="J5846" i="4" s="1"/>
  <c r="I5825" i="4"/>
  <c r="J5825" i="4" s="1"/>
  <c r="I5697" i="4"/>
  <c r="J5697" i="4" s="1"/>
  <c r="I5569" i="4"/>
  <c r="J5569" i="4" s="1"/>
  <c r="I5496" i="4"/>
  <c r="J5496" i="4" s="1"/>
  <c r="I5487" i="4"/>
  <c r="J5487" i="4" s="1"/>
  <c r="J5158" i="4"/>
  <c r="J4902" i="4"/>
  <c r="J4646" i="4"/>
  <c r="J4390" i="4"/>
  <c r="I3060" i="4"/>
  <c r="J3060" i="4" s="1"/>
  <c r="I2481" i="4"/>
  <c r="J2481" i="4" s="1"/>
  <c r="I1998" i="4"/>
  <c r="J1998" i="4" s="1"/>
  <c r="I1984" i="4"/>
  <c r="J1984" i="4" s="1"/>
  <c r="I1868" i="4"/>
  <c r="J1868" i="4" s="1"/>
  <c r="I1855" i="4"/>
  <c r="J1855" i="4" s="1"/>
  <c r="J7459" i="4"/>
  <c r="J7451" i="4"/>
  <c r="J7443" i="4"/>
  <c r="J7435" i="4"/>
  <c r="J7427" i="4"/>
  <c r="J7419" i="4"/>
  <c r="J7411" i="4"/>
  <c r="J7403" i="4"/>
  <c r="J7395" i="4"/>
  <c r="J7387" i="4"/>
  <c r="J7379" i="4"/>
  <c r="J7371" i="4"/>
  <c r="J7363" i="4"/>
  <c r="J7355" i="4"/>
  <c r="J7347" i="4"/>
  <c r="J7339" i="4"/>
  <c r="J7331" i="4"/>
  <c r="J7323" i="4"/>
  <c r="J7315" i="4"/>
  <c r="J7307" i="4"/>
  <c r="J7299" i="4"/>
  <c r="J7291" i="4"/>
  <c r="J6883" i="4"/>
  <c r="J6875" i="4"/>
  <c r="J6867" i="4"/>
  <c r="J6859" i="4"/>
  <c r="J6851" i="4"/>
  <c r="J6843" i="4"/>
  <c r="J6835" i="4"/>
  <c r="J6827" i="4"/>
  <c r="J6819" i="4"/>
  <c r="J6811" i="4"/>
  <c r="J6803" i="4"/>
  <c r="J6795" i="4"/>
  <c r="J6787" i="4"/>
  <c r="J6779" i="4"/>
  <c r="J6771" i="4"/>
  <c r="J6763" i="4"/>
  <c r="J6731" i="4"/>
  <c r="J6723" i="4"/>
  <c r="J6715" i="4"/>
  <c r="J6707" i="4"/>
  <c r="J6699" i="4"/>
  <c r="J6691" i="4"/>
  <c r="J6683" i="4"/>
  <c r="J6675" i="4"/>
  <c r="J6667" i="4"/>
  <c r="J6659" i="4"/>
  <c r="J6642" i="4"/>
  <c r="J6630" i="4"/>
  <c r="J6627" i="4"/>
  <c r="J6610" i="4"/>
  <c r="J6598" i="4"/>
  <c r="J6595" i="4"/>
  <c r="J6578" i="4"/>
  <c r="J6566" i="4"/>
  <c r="J6563" i="4"/>
  <c r="J6546" i="4"/>
  <c r="J6534" i="4"/>
  <c r="J6531" i="4"/>
  <c r="J6514" i="4"/>
  <c r="J6482" i="4"/>
  <c r="J6450" i="4"/>
  <c r="J6418" i="4"/>
  <c r="J6397" i="4"/>
  <c r="J6394" i="4"/>
  <c r="J6378" i="4"/>
  <c r="J6302" i="4"/>
  <c r="I6253" i="4"/>
  <c r="J6253" i="4" s="1"/>
  <c r="J6217" i="4"/>
  <c r="I6213" i="4"/>
  <c r="J6213" i="4" s="1"/>
  <c r="J6196" i="4"/>
  <c r="J6186" i="4"/>
  <c r="I6175" i="4"/>
  <c r="J6175" i="4" s="1"/>
  <c r="I6156" i="4"/>
  <c r="J6156" i="4" s="1"/>
  <c r="I6148" i="4"/>
  <c r="J6148" i="4" s="1"/>
  <c r="I6140" i="4"/>
  <c r="J6140" i="4" s="1"/>
  <c r="I6132" i="4"/>
  <c r="J6132" i="4" s="1"/>
  <c r="I6124" i="4"/>
  <c r="J6124" i="4" s="1"/>
  <c r="I6116" i="4"/>
  <c r="J6116" i="4" s="1"/>
  <c r="J6070" i="4"/>
  <c r="I6052" i="4"/>
  <c r="J6052" i="4" s="1"/>
  <c r="I5958" i="4"/>
  <c r="J5958" i="4" s="1"/>
  <c r="I5937" i="4"/>
  <c r="J5937" i="4" s="1"/>
  <c r="I5886" i="4"/>
  <c r="J5886" i="4" s="1"/>
  <c r="I5881" i="4"/>
  <c r="J5881" i="4" s="1"/>
  <c r="I5830" i="4"/>
  <c r="J5830" i="4" s="1"/>
  <c r="I5809" i="4"/>
  <c r="J5809" i="4" s="1"/>
  <c r="I5702" i="4"/>
  <c r="J5702" i="4" s="1"/>
  <c r="I5574" i="4"/>
  <c r="J5574" i="4" s="1"/>
  <c r="I5528" i="4"/>
  <c r="J5528" i="4" s="1"/>
  <c r="I5519" i="4"/>
  <c r="J5519" i="4" s="1"/>
  <c r="J5190" i="4"/>
  <c r="J4934" i="4"/>
  <c r="J4678" i="4"/>
  <c r="J4422" i="4"/>
  <c r="J6653" i="4"/>
  <c r="J6621" i="4"/>
  <c r="J6589" i="4"/>
  <c r="J6557" i="4"/>
  <c r="J6525" i="4"/>
  <c r="J6461" i="4"/>
  <c r="J6387" i="4"/>
  <c r="I6301" i="4"/>
  <c r="J6301" i="4" s="1"/>
  <c r="J6298" i="4"/>
  <c r="J6266" i="4"/>
  <c r="J6242" i="4"/>
  <c r="I6231" i="4"/>
  <c r="J6231" i="4" s="1"/>
  <c r="J6220" i="4"/>
  <c r="I6189" i="4"/>
  <c r="J6189" i="4" s="1"/>
  <c r="J6078" i="4"/>
  <c r="J6065" i="4"/>
  <c r="I6060" i="4"/>
  <c r="J6060" i="4" s="1"/>
  <c r="I6022" i="4"/>
  <c r="J6022" i="4" s="1"/>
  <c r="I6017" i="4"/>
  <c r="J6017" i="4" s="1"/>
  <c r="I5942" i="4"/>
  <c r="J5942" i="4" s="1"/>
  <c r="I5921" i="4"/>
  <c r="J5921" i="4" s="1"/>
  <c r="I5814" i="4"/>
  <c r="J5814" i="4" s="1"/>
  <c r="I5793" i="4"/>
  <c r="J5793" i="4" s="1"/>
  <c r="I5665" i="4"/>
  <c r="J5665" i="4" s="1"/>
  <c r="J5510" i="4"/>
  <c r="J5222" i="4"/>
  <c r="J4966" i="4"/>
  <c r="J4710" i="4"/>
  <c r="J4454" i="4"/>
  <c r="J6650" i="4"/>
  <c r="J6618" i="4"/>
  <c r="J6586" i="4"/>
  <c r="J6554" i="4"/>
  <c r="J6522" i="4"/>
  <c r="J6490" i="4"/>
  <c r="J6458" i="4"/>
  <c r="J6426" i="4"/>
  <c r="J6390" i="4"/>
  <c r="J6362" i="4"/>
  <c r="J6346" i="4"/>
  <c r="I6285" i="4"/>
  <c r="J6285" i="4" s="1"/>
  <c r="J6282" i="4"/>
  <c r="I6269" i="4"/>
  <c r="J6269" i="4" s="1"/>
  <c r="J6252" i="4"/>
  <c r="J6212" i="4"/>
  <c r="J6202" i="4"/>
  <c r="I6167" i="4"/>
  <c r="J6167" i="4" s="1"/>
  <c r="J6086" i="4"/>
  <c r="J6073" i="4"/>
  <c r="I6068" i="4"/>
  <c r="J6068" i="4" s="1"/>
  <c r="I5982" i="4"/>
  <c r="J5982" i="4" s="1"/>
  <c r="I5977" i="4"/>
  <c r="J5977" i="4" s="1"/>
  <c r="I5926" i="4"/>
  <c r="J5926" i="4" s="1"/>
  <c r="I5905" i="4"/>
  <c r="J5905" i="4" s="1"/>
  <c r="I5854" i="4"/>
  <c r="J5854" i="4" s="1"/>
  <c r="I5849" i="4"/>
  <c r="J5849" i="4" s="1"/>
  <c r="I5798" i="4"/>
  <c r="J5798" i="4" s="1"/>
  <c r="I5670" i="4"/>
  <c r="J5670" i="4" s="1"/>
  <c r="I5542" i="4"/>
  <c r="J5542" i="4" s="1"/>
  <c r="J5254" i="4"/>
  <c r="J4998" i="4"/>
  <c r="J4742" i="4"/>
  <c r="J4486" i="4"/>
  <c r="J6386" i="4"/>
  <c r="J6355" i="4"/>
  <c r="I6314" i="4"/>
  <c r="J6314" i="4" s="1"/>
  <c r="J6311" i="4"/>
  <c r="I6245" i="4"/>
  <c r="J6245" i="4"/>
  <c r="I6237" i="4"/>
  <c r="J6237" i="4" s="1"/>
  <c r="J6226" i="4"/>
  <c r="I6205" i="4"/>
  <c r="J6205" i="4" s="1"/>
  <c r="J6188" i="4"/>
  <c r="I6159" i="4"/>
  <c r="J6159" i="4" s="1"/>
  <c r="J6094" i="4"/>
  <c r="J6081" i="4"/>
  <c r="I6076" i="4"/>
  <c r="J6076" i="4" s="1"/>
  <c r="J6030" i="4"/>
  <c r="I6001" i="4"/>
  <c r="J6001" i="4" s="1"/>
  <c r="I5910" i="4"/>
  <c r="J5910" i="4" s="1"/>
  <c r="I5889" i="4"/>
  <c r="J5889" i="4" s="1"/>
  <c r="I5761" i="4"/>
  <c r="J5761" i="4" s="1"/>
  <c r="I5633" i="4"/>
  <c r="J5633" i="4" s="1"/>
  <c r="I5464" i="4"/>
  <c r="J5464" i="4" s="1"/>
  <c r="J5286" i="4"/>
  <c r="J5030" i="4"/>
  <c r="J4774" i="4"/>
  <c r="J4518" i="4"/>
  <c r="I5455" i="4"/>
  <c r="J5455" i="4" s="1"/>
  <c r="J5446" i="4"/>
  <c r="J5408" i="4"/>
  <c r="J5374" i="4"/>
  <c r="J5342" i="4"/>
  <c r="J5310" i="4"/>
  <c r="J5278" i="4"/>
  <c r="J5246" i="4"/>
  <c r="J5214" i="4"/>
  <c r="J5182" i="4"/>
  <c r="J5150" i="4"/>
  <c r="J5118" i="4"/>
  <c r="J5086" i="4"/>
  <c r="J5054" i="4"/>
  <c r="J5022" i="4"/>
  <c r="J4990" i="4"/>
  <c r="J4958" i="4"/>
  <c r="J4926" i="4"/>
  <c r="J4894" i="4"/>
  <c r="J4862" i="4"/>
  <c r="J4830" i="4"/>
  <c r="J4798" i="4"/>
  <c r="J4766" i="4"/>
  <c r="J4734" i="4"/>
  <c r="J4702" i="4"/>
  <c r="J4670" i="4"/>
  <c r="J4638" i="4"/>
  <c r="J4606" i="4"/>
  <c r="J4574" i="4"/>
  <c r="J4542" i="4"/>
  <c r="J4510" i="4"/>
  <c r="J4478" i="4"/>
  <c r="J4446" i="4"/>
  <c r="J4414" i="4"/>
  <c r="J4382" i="4"/>
  <c r="J4350" i="4"/>
  <c r="J4318" i="4"/>
  <c r="I2237" i="4"/>
  <c r="J2237" i="4" s="1"/>
  <c r="I2208" i="4"/>
  <c r="J2208" i="4" s="1"/>
  <c r="I740" i="4"/>
  <c r="J740" i="4" s="1"/>
  <c r="I700" i="4"/>
  <c r="J700" i="4" s="1"/>
  <c r="I467" i="4"/>
  <c r="J467" i="4" s="1"/>
  <c r="I25" i="4"/>
  <c r="J25" i="4" s="1"/>
  <c r="J6057" i="4"/>
  <c r="J6049" i="4"/>
  <c r="J6041" i="4"/>
  <c r="J6033" i="4"/>
  <c r="J6025" i="4"/>
  <c r="J5998" i="4"/>
  <c r="I5993" i="4"/>
  <c r="J5993" i="4" s="1"/>
  <c r="J5966" i="4"/>
  <c r="I5961" i="4"/>
  <c r="J5961" i="4" s="1"/>
  <c r="J5934" i="4"/>
  <c r="I5929" i="4"/>
  <c r="J5929" i="4" s="1"/>
  <c r="J5902" i="4"/>
  <c r="I5897" i="4"/>
  <c r="J5897" i="4" s="1"/>
  <c r="J5870" i="4"/>
  <c r="I5865" i="4"/>
  <c r="J5865" i="4" s="1"/>
  <c r="J5838" i="4"/>
  <c r="I5833" i="4"/>
  <c r="J5833" i="4" s="1"/>
  <c r="J5806" i="4"/>
  <c r="I5801" i="4"/>
  <c r="J5801" i="4" s="1"/>
  <c r="J5774" i="4"/>
  <c r="I5769" i="4"/>
  <c r="J5769" i="4" s="1"/>
  <c r="J5742" i="4"/>
  <c r="I5737" i="4"/>
  <c r="J5737" i="4" s="1"/>
  <c r="J5710" i="4"/>
  <c r="I5705" i="4"/>
  <c r="J5705" i="4" s="1"/>
  <c r="J5678" i="4"/>
  <c r="I5673" i="4"/>
  <c r="J5673" i="4" s="1"/>
  <c r="J5646" i="4"/>
  <c r="I5641" i="4"/>
  <c r="J5641" i="4" s="1"/>
  <c r="J5614" i="4"/>
  <c r="I5609" i="4"/>
  <c r="J5609" i="4" s="1"/>
  <c r="J5582" i="4"/>
  <c r="I5577" i="4"/>
  <c r="J5577" i="4" s="1"/>
  <c r="J5550" i="4"/>
  <c r="I5545" i="4"/>
  <c r="J5545" i="4" s="1"/>
  <c r="J5478" i="4"/>
  <c r="I5429" i="4"/>
  <c r="J5429" i="4" s="1"/>
  <c r="I5419" i="4"/>
  <c r="J5419" i="4" s="1"/>
  <c r="I5401" i="4"/>
  <c r="J5401" i="4" s="1"/>
  <c r="I3639" i="4"/>
  <c r="J3639" i="4" s="1"/>
  <c r="I5782" i="4"/>
  <c r="J5782" i="4" s="1"/>
  <c r="J5449" i="4"/>
  <c r="J5443" i="4"/>
  <c r="I5390" i="4"/>
  <c r="J5390" i="4" s="1"/>
  <c r="J5358" i="4"/>
  <c r="J5326" i="4"/>
  <c r="J5294" i="4"/>
  <c r="J5262" i="4"/>
  <c r="J5230" i="4"/>
  <c r="J5198" i="4"/>
  <c r="J5166" i="4"/>
  <c r="J5134" i="4"/>
  <c r="J5102" i="4"/>
  <c r="J5070" i="4"/>
  <c r="J5038" i="4"/>
  <c r="J5006" i="4"/>
  <c r="J4974" i="4"/>
  <c r="J4942" i="4"/>
  <c r="J4910" i="4"/>
  <c r="J4878" i="4"/>
  <c r="J4846" i="4"/>
  <c r="J4814" i="4"/>
  <c r="J4782" i="4"/>
  <c r="J4750" i="4"/>
  <c r="J4718" i="4"/>
  <c r="J4686" i="4"/>
  <c r="J4654" i="4"/>
  <c r="J4622" i="4"/>
  <c r="J4590" i="4"/>
  <c r="J4558" i="4"/>
  <c r="J4526" i="4"/>
  <c r="J4494" i="4"/>
  <c r="J4462" i="4"/>
  <c r="J4430" i="4"/>
  <c r="J4398" i="4"/>
  <c r="J4366" i="4"/>
  <c r="J4334" i="4"/>
  <c r="J4302" i="4"/>
  <c r="I4210" i="4"/>
  <c r="J4210" i="4" s="1"/>
  <c r="I3869" i="4"/>
  <c r="J3869" i="4" s="1"/>
  <c r="I5777" i="4"/>
  <c r="J5777" i="4" s="1"/>
  <c r="J5750" i="4"/>
  <c r="I5745" i="4"/>
  <c r="J5745" i="4" s="1"/>
  <c r="J5718" i="4"/>
  <c r="I5713" i="4"/>
  <c r="J5713" i="4" s="1"/>
  <c r="J5686" i="4"/>
  <c r="I5681" i="4"/>
  <c r="J5681" i="4" s="1"/>
  <c r="J5654" i="4"/>
  <c r="I5649" i="4"/>
  <c r="J5649" i="4" s="1"/>
  <c r="J5622" i="4"/>
  <c r="I5617" i="4"/>
  <c r="J5617" i="4" s="1"/>
  <c r="J5590" i="4"/>
  <c r="I5585" i="4"/>
  <c r="J5585" i="4" s="1"/>
  <c r="J5558" i="4"/>
  <c r="I5553" i="4"/>
  <c r="J5553" i="4" s="1"/>
  <c r="J5539" i="4"/>
  <c r="I5452" i="4"/>
  <c r="J5452" i="4" s="1"/>
  <c r="I5422" i="4"/>
  <c r="J5422" i="4" s="1"/>
  <c r="J4206" i="4"/>
  <c r="I4202" i="4"/>
  <c r="J4202" i="4" s="1"/>
  <c r="J6402" i="4"/>
  <c r="J6370" i="4"/>
  <c r="J6338" i="4"/>
  <c r="I6293" i="4"/>
  <c r="J6293" i="4" s="1"/>
  <c r="J6290" i="4"/>
  <c r="J6268" i="4"/>
  <c r="J6258" i="4"/>
  <c r="I6221" i="4"/>
  <c r="J6221" i="4" s="1"/>
  <c r="J6204" i="4"/>
  <c r="J6194" i="4"/>
  <c r="I5525" i="4"/>
  <c r="J5525" i="4" s="1"/>
  <c r="I5516" i="4"/>
  <c r="J5516" i="4" s="1"/>
  <c r="J5513" i="4"/>
  <c r="J5507" i="4"/>
  <c r="I5461" i="4"/>
  <c r="J5461" i="4" s="1"/>
  <c r="J5366" i="4"/>
  <c r="J5334" i="4"/>
  <c r="J5302" i="4"/>
  <c r="J5270" i="4"/>
  <c r="J5238" i="4"/>
  <c r="J5206" i="4"/>
  <c r="J5174" i="4"/>
  <c r="J5142" i="4"/>
  <c r="J5110" i="4"/>
  <c r="J5078" i="4"/>
  <c r="J5046" i="4"/>
  <c r="J5014" i="4"/>
  <c r="J4982" i="4"/>
  <c r="J4950" i="4"/>
  <c r="J4918" i="4"/>
  <c r="J4886" i="4"/>
  <c r="J4854" i="4"/>
  <c r="J4822" i="4"/>
  <c r="J4790" i="4"/>
  <c r="J4758" i="4"/>
  <c r="J4726" i="4"/>
  <c r="J4694" i="4"/>
  <c r="J4662" i="4"/>
  <c r="J4630" i="4"/>
  <c r="J4598" i="4"/>
  <c r="J4566" i="4"/>
  <c r="J4534" i="4"/>
  <c r="J4502" i="4"/>
  <c r="J4470" i="4"/>
  <c r="J4438" i="4"/>
  <c r="J4406" i="4"/>
  <c r="J4374" i="4"/>
  <c r="J4342" i="4"/>
  <c r="J4310" i="4"/>
  <c r="I4263" i="4"/>
  <c r="J4263" i="4" s="1"/>
  <c r="J5790" i="4"/>
  <c r="I5785" i="4"/>
  <c r="J5785" i="4" s="1"/>
  <c r="J5758" i="4"/>
  <c r="I5753" i="4"/>
  <c r="J5753" i="4" s="1"/>
  <c r="J5726" i="4"/>
  <c r="I5721" i="4"/>
  <c r="J5721" i="4" s="1"/>
  <c r="J5694" i="4"/>
  <c r="I5689" i="4"/>
  <c r="J5689" i="4" s="1"/>
  <c r="J5662" i="4"/>
  <c r="I5657" i="4"/>
  <c r="J5657" i="4" s="1"/>
  <c r="J5630" i="4"/>
  <c r="I5625" i="4"/>
  <c r="J5625" i="4" s="1"/>
  <c r="J5598" i="4"/>
  <c r="I5593" i="4"/>
  <c r="J5593" i="4" s="1"/>
  <c r="J5566" i="4"/>
  <c r="I5561" i="4"/>
  <c r="J5561" i="4" s="1"/>
  <c r="I5493" i="4"/>
  <c r="J5493" i="4" s="1"/>
  <c r="I5484" i="4"/>
  <c r="J5484" i="4" s="1"/>
  <c r="J5481" i="4"/>
  <c r="J5475" i="4"/>
  <c r="I5432" i="4"/>
  <c r="J5432" i="4" s="1"/>
  <c r="J6173" i="4"/>
  <c r="J6165" i="4"/>
  <c r="J6157" i="4"/>
  <c r="J6149" i="4"/>
  <c r="J6141" i="4"/>
  <c r="J6133" i="4"/>
  <c r="J6125" i="4"/>
  <c r="J6117" i="4"/>
  <c r="J6109" i="4"/>
  <c r="J6101" i="4"/>
  <c r="J6093" i="4"/>
  <c r="J6085" i="4"/>
  <c r="J6077" i="4"/>
  <c r="J6069" i="4"/>
  <c r="J6061" i="4"/>
  <c r="J6053" i="4"/>
  <c r="J6045" i="4"/>
  <c r="J6037" i="4"/>
  <c r="J6029" i="4"/>
  <c r="J6021" i="4"/>
  <c r="J6013" i="4"/>
  <c r="J6005" i="4"/>
  <c r="J5997" i="4"/>
  <c r="J5989" i="4"/>
  <c r="J5981" i="4"/>
  <c r="J5973" i="4"/>
  <c r="J5965" i="4"/>
  <c r="J5957" i="4"/>
  <c r="J5949" i="4"/>
  <c r="J5941" i="4"/>
  <c r="J5933" i="4"/>
  <c r="J5925" i="4"/>
  <c r="J5917" i="4"/>
  <c r="J5909" i="4"/>
  <c r="J5901" i="4"/>
  <c r="J5893" i="4"/>
  <c r="J5885" i="4"/>
  <c r="J5877" i="4"/>
  <c r="J5869" i="4"/>
  <c r="J5861" i="4"/>
  <c r="J5853" i="4"/>
  <c r="J5845" i="4"/>
  <c r="J5837" i="4"/>
  <c r="J5829" i="4"/>
  <c r="J5821" i="4"/>
  <c r="J5813" i="4"/>
  <c r="J5805" i="4"/>
  <c r="J5797" i="4"/>
  <c r="J5789" i="4"/>
  <c r="J5781" i="4"/>
  <c r="J5773" i="4"/>
  <c r="J5765" i="4"/>
  <c r="J5757" i="4"/>
  <c r="J5749" i="4"/>
  <c r="J5741" i="4"/>
  <c r="J5733" i="4"/>
  <c r="J5725" i="4"/>
  <c r="J5717" i="4"/>
  <c r="J5709" i="4"/>
  <c r="J5701" i="4"/>
  <c r="J5693" i="4"/>
  <c r="J5685" i="4"/>
  <c r="J5677" i="4"/>
  <c r="J5669" i="4"/>
  <c r="J5661" i="4"/>
  <c r="J5653" i="4"/>
  <c r="J5645" i="4"/>
  <c r="J5637" i="4"/>
  <c r="J5629" i="4"/>
  <c r="J5621" i="4"/>
  <c r="J5613" i="4"/>
  <c r="J5605" i="4"/>
  <c r="J5597" i="4"/>
  <c r="J5589" i="4"/>
  <c r="J5581" i="4"/>
  <c r="J5573" i="4"/>
  <c r="J5565" i="4"/>
  <c r="J5557" i="4"/>
  <c r="J5549" i="4"/>
  <c r="J5541" i="4"/>
  <c r="J5524" i="4"/>
  <c r="J5512" i="4"/>
  <c r="J5509" i="4"/>
  <c r="J5492" i="4"/>
  <c r="J5480" i="4"/>
  <c r="J5477" i="4"/>
  <c r="J5460" i="4"/>
  <c r="J5448" i="4"/>
  <c r="J5445" i="4"/>
  <c r="J5428" i="4"/>
  <c r="J5414" i="4"/>
  <c r="J5403" i="4"/>
  <c r="I5393" i="4"/>
  <c r="J5393" i="4" s="1"/>
  <c r="I4274" i="4"/>
  <c r="J4274" i="4" s="1"/>
  <c r="I3735" i="4"/>
  <c r="J3735" i="4" s="1"/>
  <c r="J3724" i="4"/>
  <c r="I2645" i="4"/>
  <c r="J2645" i="4" s="1"/>
  <c r="J5535" i="4"/>
  <c r="J5503" i="4"/>
  <c r="J5471" i="4"/>
  <c r="J5465" i="4"/>
  <c r="J5462" i="4"/>
  <c r="J5459" i="4"/>
  <c r="J5439" i="4"/>
  <c r="J5433" i="4"/>
  <c r="J5430" i="4"/>
  <c r="J5427" i="4"/>
  <c r="J5424" i="4"/>
  <c r="J5392" i="4"/>
  <c r="J4270" i="4"/>
  <c r="I4266" i="4"/>
  <c r="J4266" i="4" s="1"/>
  <c r="I4226" i="4"/>
  <c r="J4226" i="4" s="1"/>
  <c r="I3892" i="4"/>
  <c r="J3892" i="4" s="1"/>
  <c r="I2674" i="4"/>
  <c r="J2674" i="4" s="1"/>
  <c r="J6151" i="4"/>
  <c r="J6143" i="4"/>
  <c r="J6135" i="4"/>
  <c r="J6127" i="4"/>
  <c r="J6119" i="4"/>
  <c r="J6111" i="4"/>
  <c r="J6103" i="4"/>
  <c r="J6095" i="4"/>
  <c r="J6087" i="4"/>
  <c r="J6079" i="4"/>
  <c r="J6071" i="4"/>
  <c r="J6063" i="4"/>
  <c r="J6055" i="4"/>
  <c r="J6047" i="4"/>
  <c r="J6039" i="4"/>
  <c r="J6031" i="4"/>
  <c r="J6023" i="4"/>
  <c r="J6015" i="4"/>
  <c r="J6007" i="4"/>
  <c r="J5999" i="4"/>
  <c r="J5991" i="4"/>
  <c r="J5983" i="4"/>
  <c r="J5975" i="4"/>
  <c r="J5967" i="4"/>
  <c r="J5959" i="4"/>
  <c r="J5951" i="4"/>
  <c r="J5943" i="4"/>
  <c r="J5935" i="4"/>
  <c r="J5927" i="4"/>
  <c r="J5919" i="4"/>
  <c r="J5911" i="4"/>
  <c r="J5903" i="4"/>
  <c r="J5895" i="4"/>
  <c r="J5887" i="4"/>
  <c r="J5879" i="4"/>
  <c r="J5871" i="4"/>
  <c r="J5863" i="4"/>
  <c r="J5855" i="4"/>
  <c r="J5847" i="4"/>
  <c r="J5839" i="4"/>
  <c r="J5831" i="4"/>
  <c r="J5823" i="4"/>
  <c r="J5815" i="4"/>
  <c r="J5807" i="4"/>
  <c r="J5799" i="4"/>
  <c r="J5791" i="4"/>
  <c r="J5783" i="4"/>
  <c r="J5775" i="4"/>
  <c r="J5767" i="4"/>
  <c r="J5759" i="4"/>
  <c r="J5751" i="4"/>
  <c r="J5743" i="4"/>
  <c r="J5735" i="4"/>
  <c r="J5727" i="4"/>
  <c r="J5719" i="4"/>
  <c r="J5711" i="4"/>
  <c r="J5703" i="4"/>
  <c r="J5695" i="4"/>
  <c r="J5687" i="4"/>
  <c r="J5679" i="4"/>
  <c r="J5671" i="4"/>
  <c r="J5663" i="4"/>
  <c r="J5655" i="4"/>
  <c r="J5647" i="4"/>
  <c r="J5639" i="4"/>
  <c r="J5631" i="4"/>
  <c r="J5623" i="4"/>
  <c r="J5615" i="4"/>
  <c r="J5607" i="4"/>
  <c r="J5599" i="4"/>
  <c r="J5591" i="4"/>
  <c r="J5583" i="4"/>
  <c r="J5575" i="4"/>
  <c r="J5567" i="4"/>
  <c r="J5559" i="4"/>
  <c r="J5551" i="4"/>
  <c r="J5543" i="4"/>
  <c r="J5532" i="4"/>
  <c r="J5520" i="4"/>
  <c r="J5517" i="4"/>
  <c r="J5500" i="4"/>
  <c r="J5488" i="4"/>
  <c r="J5485" i="4"/>
  <c r="J5468" i="4"/>
  <c r="J5456" i="4"/>
  <c r="J5453" i="4"/>
  <c r="J5436" i="4"/>
  <c r="I5417" i="4"/>
  <c r="J5417" i="4" s="1"/>
  <c r="J5406" i="4"/>
  <c r="J5395" i="4"/>
  <c r="I5385" i="4"/>
  <c r="J5385" i="4" s="1"/>
  <c r="I5377" i="4"/>
  <c r="J5377" i="4" s="1"/>
  <c r="I5369" i="4"/>
  <c r="J5369" i="4" s="1"/>
  <c r="I5361" i="4"/>
  <c r="J5361" i="4" s="1"/>
  <c r="I5353" i="4"/>
  <c r="J5353" i="4" s="1"/>
  <c r="I5345" i="4"/>
  <c r="J5345" i="4" s="1"/>
  <c r="I5337" i="4"/>
  <c r="J5337" i="4" s="1"/>
  <c r="I5329" i="4"/>
  <c r="J5329" i="4" s="1"/>
  <c r="I5321" i="4"/>
  <c r="J5321" i="4" s="1"/>
  <c r="I5313" i="4"/>
  <c r="J5313" i="4" s="1"/>
  <c r="I5305" i="4"/>
  <c r="J5305" i="4" s="1"/>
  <c r="I5297" i="4"/>
  <c r="J5297" i="4" s="1"/>
  <c r="I5289" i="4"/>
  <c r="J5289" i="4" s="1"/>
  <c r="I5281" i="4"/>
  <c r="J5281" i="4" s="1"/>
  <c r="I5273" i="4"/>
  <c r="J5273" i="4" s="1"/>
  <c r="I5265" i="4"/>
  <c r="J5265" i="4" s="1"/>
  <c r="I5257" i="4"/>
  <c r="J5257" i="4" s="1"/>
  <c r="I5249" i="4"/>
  <c r="J5249" i="4" s="1"/>
  <c r="I5241" i="4"/>
  <c r="J5241" i="4" s="1"/>
  <c r="I5233" i="4"/>
  <c r="J5233" i="4" s="1"/>
  <c r="I5225" i="4"/>
  <c r="J5225" i="4" s="1"/>
  <c r="I5217" i="4"/>
  <c r="J5217" i="4" s="1"/>
  <c r="I5209" i="4"/>
  <c r="J5209" i="4" s="1"/>
  <c r="I5201" i="4"/>
  <c r="J5201" i="4" s="1"/>
  <c r="I5193" i="4"/>
  <c r="J5193" i="4" s="1"/>
  <c r="I5185" i="4"/>
  <c r="J5185" i="4" s="1"/>
  <c r="I5177" i="4"/>
  <c r="J5177" i="4" s="1"/>
  <c r="I5169" i="4"/>
  <c r="J5169" i="4" s="1"/>
  <c r="I5161" i="4"/>
  <c r="J5161" i="4" s="1"/>
  <c r="I5153" i="4"/>
  <c r="J5153" i="4" s="1"/>
  <c r="I5145" i="4"/>
  <c r="J5145" i="4" s="1"/>
  <c r="I5137" i="4"/>
  <c r="J5137" i="4" s="1"/>
  <c r="I5129" i="4"/>
  <c r="J5129" i="4" s="1"/>
  <c r="I5121" i="4"/>
  <c r="J5121" i="4" s="1"/>
  <c r="I5113" i="4"/>
  <c r="J5113" i="4" s="1"/>
  <c r="I5105" i="4"/>
  <c r="J5105" i="4" s="1"/>
  <c r="I5097" i="4"/>
  <c r="J5097" i="4" s="1"/>
  <c r="I5089" i="4"/>
  <c r="J5089" i="4" s="1"/>
  <c r="I5081" i="4"/>
  <c r="J5081" i="4" s="1"/>
  <c r="I5073" i="4"/>
  <c r="J5073" i="4" s="1"/>
  <c r="I5065" i="4"/>
  <c r="J5065" i="4" s="1"/>
  <c r="I5057" i="4"/>
  <c r="J5057" i="4" s="1"/>
  <c r="I5049" i="4"/>
  <c r="J5049" i="4" s="1"/>
  <c r="I5041" i="4"/>
  <c r="J5041" i="4" s="1"/>
  <c r="I5033" i="4"/>
  <c r="J5033" i="4" s="1"/>
  <c r="I5025" i="4"/>
  <c r="J5025" i="4" s="1"/>
  <c r="I5017" i="4"/>
  <c r="J5017" i="4" s="1"/>
  <c r="I5009" i="4"/>
  <c r="J5009" i="4" s="1"/>
  <c r="I5001" i="4"/>
  <c r="J5001" i="4" s="1"/>
  <c r="I4993" i="4"/>
  <c r="J4993" i="4" s="1"/>
  <c r="I4985" i="4"/>
  <c r="J4985" i="4" s="1"/>
  <c r="I4977" i="4"/>
  <c r="J4977" i="4" s="1"/>
  <c r="I4969" i="4"/>
  <c r="J4969" i="4" s="1"/>
  <c r="I4961" i="4"/>
  <c r="J4961" i="4" s="1"/>
  <c r="I4953" i="4"/>
  <c r="J4953" i="4" s="1"/>
  <c r="I4945" i="4"/>
  <c r="J4945" i="4" s="1"/>
  <c r="I4937" i="4"/>
  <c r="J4937" i="4" s="1"/>
  <c r="I4929" i="4"/>
  <c r="J4929" i="4" s="1"/>
  <c r="I4921" i="4"/>
  <c r="J4921" i="4" s="1"/>
  <c r="I4913" i="4"/>
  <c r="J4913" i="4" s="1"/>
  <c r="I4905" i="4"/>
  <c r="J4905" i="4" s="1"/>
  <c r="I4897" i="4"/>
  <c r="J4897" i="4" s="1"/>
  <c r="I4889" i="4"/>
  <c r="J4889" i="4" s="1"/>
  <c r="I4881" i="4"/>
  <c r="J4881" i="4" s="1"/>
  <c r="I4873" i="4"/>
  <c r="J4873" i="4" s="1"/>
  <c r="I4865" i="4"/>
  <c r="J4865" i="4" s="1"/>
  <c r="I4857" i="4"/>
  <c r="J4857" i="4" s="1"/>
  <c r="I4849" i="4"/>
  <c r="J4849" i="4" s="1"/>
  <c r="I4841" i="4"/>
  <c r="J4841" i="4" s="1"/>
  <c r="I4833" i="4"/>
  <c r="J4833" i="4" s="1"/>
  <c r="I4825" i="4"/>
  <c r="J4825" i="4" s="1"/>
  <c r="I4817" i="4"/>
  <c r="J4817" i="4" s="1"/>
  <c r="I4809" i="4"/>
  <c r="J4809" i="4" s="1"/>
  <c r="I4801" i="4"/>
  <c r="J4801" i="4" s="1"/>
  <c r="I4793" i="4"/>
  <c r="J4793" i="4" s="1"/>
  <c r="I4785" i="4"/>
  <c r="J4785" i="4" s="1"/>
  <c r="I4777" i="4"/>
  <c r="J4777" i="4" s="1"/>
  <c r="I4769" i="4"/>
  <c r="J4769" i="4" s="1"/>
  <c r="I4761" i="4"/>
  <c r="J4761" i="4" s="1"/>
  <c r="I4753" i="4"/>
  <c r="J4753" i="4" s="1"/>
  <c r="I4745" i="4"/>
  <c r="J4745" i="4" s="1"/>
  <c r="I4737" i="4"/>
  <c r="J4737" i="4" s="1"/>
  <c r="I4729" i="4"/>
  <c r="J4729" i="4" s="1"/>
  <c r="I4721" i="4"/>
  <c r="J4721" i="4" s="1"/>
  <c r="I4713" i="4"/>
  <c r="J4713" i="4" s="1"/>
  <c r="I4705" i="4"/>
  <c r="J4705" i="4" s="1"/>
  <c r="I4697" i="4"/>
  <c r="J4697" i="4" s="1"/>
  <c r="I4689" i="4"/>
  <c r="J4689" i="4" s="1"/>
  <c r="I4681" i="4"/>
  <c r="J4681" i="4" s="1"/>
  <c r="I4673" i="4"/>
  <c r="J4673" i="4" s="1"/>
  <c r="I4665" i="4"/>
  <c r="J4665" i="4" s="1"/>
  <c r="I4657" i="4"/>
  <c r="J4657" i="4" s="1"/>
  <c r="I4649" i="4"/>
  <c r="J4649" i="4" s="1"/>
  <c r="I4641" i="4"/>
  <c r="J4641" i="4" s="1"/>
  <c r="I4633" i="4"/>
  <c r="J4633" i="4" s="1"/>
  <c r="I4625" i="4"/>
  <c r="J4625" i="4" s="1"/>
  <c r="I4617" i="4"/>
  <c r="J4617" i="4" s="1"/>
  <c r="I4609" i="4"/>
  <c r="J4609" i="4" s="1"/>
  <c r="I4601" i="4"/>
  <c r="J4601" i="4" s="1"/>
  <c r="I4593" i="4"/>
  <c r="J4593" i="4" s="1"/>
  <c r="I4585" i="4"/>
  <c r="J4585" i="4" s="1"/>
  <c r="I4577" i="4"/>
  <c r="J4577" i="4" s="1"/>
  <c r="I4569" i="4"/>
  <c r="J4569" i="4" s="1"/>
  <c r="I4561" i="4"/>
  <c r="J4561" i="4" s="1"/>
  <c r="I4553" i="4"/>
  <c r="J4553" i="4" s="1"/>
  <c r="I4545" i="4"/>
  <c r="J4545" i="4" s="1"/>
  <c r="I4537" i="4"/>
  <c r="J4537" i="4" s="1"/>
  <c r="I4529" i="4"/>
  <c r="J4529" i="4" s="1"/>
  <c r="I4521" i="4"/>
  <c r="J4521" i="4" s="1"/>
  <c r="I4513" i="4"/>
  <c r="J4513" i="4" s="1"/>
  <c r="I4505" i="4"/>
  <c r="J4505" i="4" s="1"/>
  <c r="I4497" i="4"/>
  <c r="J4497" i="4" s="1"/>
  <c r="I4489" i="4"/>
  <c r="J4489" i="4" s="1"/>
  <c r="I4481" i="4"/>
  <c r="J4481" i="4" s="1"/>
  <c r="I4473" i="4"/>
  <c r="J4473" i="4" s="1"/>
  <c r="I4465" i="4"/>
  <c r="J4465" i="4" s="1"/>
  <c r="I4457" i="4"/>
  <c r="J4457" i="4" s="1"/>
  <c r="I4449" i="4"/>
  <c r="J4449" i="4" s="1"/>
  <c r="I4441" i="4"/>
  <c r="J4441" i="4" s="1"/>
  <c r="I4433" i="4"/>
  <c r="J4433" i="4" s="1"/>
  <c r="I4425" i="4"/>
  <c r="J4425" i="4" s="1"/>
  <c r="I4417" i="4"/>
  <c r="J4417" i="4" s="1"/>
  <c r="I4409" i="4"/>
  <c r="J4409" i="4" s="1"/>
  <c r="I4401" i="4"/>
  <c r="J4401" i="4" s="1"/>
  <c r="I4393" i="4"/>
  <c r="J4393" i="4" s="1"/>
  <c r="I4385" i="4"/>
  <c r="J4385" i="4" s="1"/>
  <c r="I4377" i="4"/>
  <c r="J4377" i="4" s="1"/>
  <c r="I4369" i="4"/>
  <c r="J4369" i="4" s="1"/>
  <c r="I4361" i="4"/>
  <c r="J4361" i="4" s="1"/>
  <c r="I4353" i="4"/>
  <c r="J4353" i="4" s="1"/>
  <c r="I4345" i="4"/>
  <c r="J4345" i="4" s="1"/>
  <c r="I4337" i="4"/>
  <c r="J4337" i="4" s="1"/>
  <c r="I4329" i="4"/>
  <c r="J4329" i="4" s="1"/>
  <c r="I4321" i="4"/>
  <c r="J4321" i="4" s="1"/>
  <c r="I4313" i="4"/>
  <c r="J4313" i="4" s="1"/>
  <c r="I4305" i="4"/>
  <c r="J4305" i="4" s="1"/>
  <c r="I4297" i="4"/>
  <c r="J4297" i="4" s="1"/>
  <c r="I4278" i="4"/>
  <c r="J4278" i="4" s="1"/>
  <c r="I4218" i="4"/>
  <c r="J4218" i="4" s="1"/>
  <c r="I3799" i="4"/>
  <c r="J3799" i="4" s="1"/>
  <c r="J6020" i="4"/>
  <c r="J6012" i="4"/>
  <c r="J6004" i="4"/>
  <c r="J5996" i="4"/>
  <c r="J5988" i="4"/>
  <c r="J5980" i="4"/>
  <c r="J5972" i="4"/>
  <c r="J5964" i="4"/>
  <c r="J5956" i="4"/>
  <c r="J5948" i="4"/>
  <c r="J5940" i="4"/>
  <c r="J5932" i="4"/>
  <c r="J5924" i="4"/>
  <c r="J5916" i="4"/>
  <c r="J5908" i="4"/>
  <c r="J5900" i="4"/>
  <c r="J5892" i="4"/>
  <c r="J5884" i="4"/>
  <c r="J5876" i="4"/>
  <c r="J5868" i="4"/>
  <c r="J5860" i="4"/>
  <c r="J5852" i="4"/>
  <c r="J5844" i="4"/>
  <c r="J5836" i="4"/>
  <c r="J5828" i="4"/>
  <c r="J5820" i="4"/>
  <c r="J5812" i="4"/>
  <c r="J5804" i="4"/>
  <c r="J5796" i="4"/>
  <c r="J5788" i="4"/>
  <c r="J5780" i="4"/>
  <c r="J5772" i="4"/>
  <c r="J5764" i="4"/>
  <c r="J5756" i="4"/>
  <c r="J5748" i="4"/>
  <c r="J5740" i="4"/>
  <c r="J5732" i="4"/>
  <c r="J5724" i="4"/>
  <c r="J5716" i="4"/>
  <c r="J5708" i="4"/>
  <c r="J5700" i="4"/>
  <c r="J5692" i="4"/>
  <c r="J5684" i="4"/>
  <c r="J5676" i="4"/>
  <c r="J5668" i="4"/>
  <c r="J5660" i="4"/>
  <c r="J5652" i="4"/>
  <c r="J5644" i="4"/>
  <c r="J5636" i="4"/>
  <c r="J5628" i="4"/>
  <c r="J5620" i="4"/>
  <c r="J5612" i="4"/>
  <c r="J5604" i="4"/>
  <c r="J5596" i="4"/>
  <c r="J5588" i="4"/>
  <c r="J5580" i="4"/>
  <c r="J5572" i="4"/>
  <c r="J5564" i="4"/>
  <c r="J5556" i="4"/>
  <c r="J5548" i="4"/>
  <c r="J5537" i="4"/>
  <c r="J5534" i="4"/>
  <c r="J5531" i="4"/>
  <c r="J5511" i="4"/>
  <c r="J5505" i="4"/>
  <c r="J5502" i="4"/>
  <c r="J5499" i="4"/>
  <c r="J5479" i="4"/>
  <c r="J5473" i="4"/>
  <c r="J5470" i="4"/>
  <c r="J5467" i="4"/>
  <c r="J5447" i="4"/>
  <c r="J5441" i="4"/>
  <c r="J5438" i="4"/>
  <c r="J5435" i="4"/>
  <c r="J5416" i="4"/>
  <c r="J5384" i="4"/>
  <c r="J5376" i="4"/>
  <c r="J5368" i="4"/>
  <c r="J5360" i="4"/>
  <c r="J5352" i="4"/>
  <c r="J5344" i="4"/>
  <c r="J5336" i="4"/>
  <c r="J5328" i="4"/>
  <c r="J5320" i="4"/>
  <c r="J5312" i="4"/>
  <c r="J5304" i="4"/>
  <c r="J5296" i="4"/>
  <c r="J5288" i="4"/>
  <c r="J5280" i="4"/>
  <c r="J5272" i="4"/>
  <c r="J5264" i="4"/>
  <c r="J5256" i="4"/>
  <c r="J5248" i="4"/>
  <c r="J5240" i="4"/>
  <c r="J5232" i="4"/>
  <c r="J5224" i="4"/>
  <c r="J5216" i="4"/>
  <c r="J5208" i="4"/>
  <c r="J5200" i="4"/>
  <c r="J5192" i="4"/>
  <c r="J5184" i="4"/>
  <c r="J5176" i="4"/>
  <c r="J5168" i="4"/>
  <c r="I4194" i="4"/>
  <c r="J4194" i="4" s="1"/>
  <c r="I3843" i="4"/>
  <c r="J3843" i="4" s="1"/>
  <c r="J2868" i="4"/>
  <c r="J2780" i="4"/>
  <c r="J5540" i="4"/>
  <c r="J5508" i="4"/>
  <c r="J5476" i="4"/>
  <c r="J5444" i="4"/>
  <c r="I5423" i="4"/>
  <c r="J5423" i="4" s="1"/>
  <c r="I5409" i="4"/>
  <c r="J5409" i="4" s="1"/>
  <c r="J5398" i="4"/>
  <c r="J4281" i="4"/>
  <c r="J4249" i="4"/>
  <c r="J4239" i="4"/>
  <c r="I3860" i="4"/>
  <c r="J3860" i="4" s="1"/>
  <c r="I3814" i="4"/>
  <c r="J3814" i="4" s="1"/>
  <c r="I3628" i="4"/>
  <c r="J3628" i="4" s="1"/>
  <c r="I3543" i="4"/>
  <c r="J3543" i="4" s="1"/>
  <c r="J2932" i="4"/>
  <c r="J3468" i="4"/>
  <c r="J2996" i="4"/>
  <c r="J4265" i="4"/>
  <c r="J4262" i="4"/>
  <c r="I4242" i="4"/>
  <c r="J4242" i="4" s="1"/>
  <c r="J4217" i="4"/>
  <c r="I3846" i="4"/>
  <c r="J3846" i="4" s="1"/>
  <c r="J3564" i="4"/>
  <c r="I3479" i="4"/>
  <c r="J3479" i="4" s="1"/>
  <c r="J3404" i="4"/>
  <c r="J3340" i="4"/>
  <c r="J3276" i="4"/>
  <c r="J3212" i="4"/>
  <c r="J3148" i="4"/>
  <c r="I2796" i="4"/>
  <c r="J2796" i="4" s="1"/>
  <c r="I2533" i="4"/>
  <c r="J2533" i="4" s="1"/>
  <c r="J4255" i="4"/>
  <c r="J4175" i="4"/>
  <c r="J4167" i="4"/>
  <c r="J4159" i="4"/>
  <c r="J4151" i="4"/>
  <c r="J4143" i="4"/>
  <c r="J4135" i="4"/>
  <c r="J4127" i="4"/>
  <c r="J4119" i="4"/>
  <c r="J4111" i="4"/>
  <c r="J4103" i="4"/>
  <c r="J4095" i="4"/>
  <c r="J4087" i="4"/>
  <c r="J4079" i="4"/>
  <c r="J4071" i="4"/>
  <c r="J4063" i="4"/>
  <c r="J4055" i="4"/>
  <c r="J4047" i="4"/>
  <c r="J4039" i="4"/>
  <c r="J4031" i="4"/>
  <c r="J4023" i="4"/>
  <c r="J4015" i="4"/>
  <c r="J4007" i="4"/>
  <c r="J3999" i="4"/>
  <c r="J3991" i="4"/>
  <c r="J3983" i="4"/>
  <c r="J3975" i="4"/>
  <c r="J3967" i="4"/>
  <c r="J3959" i="4"/>
  <c r="J3951" i="4"/>
  <c r="J3943" i="4"/>
  <c r="J3935" i="4"/>
  <c r="J3927" i="4"/>
  <c r="J3919" i="4"/>
  <c r="J3911" i="4"/>
  <c r="J3903" i="4"/>
  <c r="J3895" i="4"/>
  <c r="J3863" i="4"/>
  <c r="I3817" i="4"/>
  <c r="J3817" i="4" s="1"/>
  <c r="J3756" i="4"/>
  <c r="J3660" i="4"/>
  <c r="I3575" i="4"/>
  <c r="J3575" i="4" s="1"/>
  <c r="I3415" i="4"/>
  <c r="J3415" i="4" s="1"/>
  <c r="I3351" i="4"/>
  <c r="J3351" i="4" s="1"/>
  <c r="I3287" i="4"/>
  <c r="J3287" i="4" s="1"/>
  <c r="I3223" i="4"/>
  <c r="J3223" i="4" s="1"/>
  <c r="I3159" i="4"/>
  <c r="J3159" i="4" s="1"/>
  <c r="I2825" i="4"/>
  <c r="J2825" i="4" s="1"/>
  <c r="J2706" i="4"/>
  <c r="I2538" i="4"/>
  <c r="J2538" i="4" s="1"/>
  <c r="I2361" i="4"/>
  <c r="J2361" i="4" s="1"/>
  <c r="I2336" i="4"/>
  <c r="J2336" i="4" s="1"/>
  <c r="J5415" i="4"/>
  <c r="J5407" i="4"/>
  <c r="J5399" i="4"/>
  <c r="J5391" i="4"/>
  <c r="J5383" i="4"/>
  <c r="J5375" i="4"/>
  <c r="J5367" i="4"/>
  <c r="J5359" i="4"/>
  <c r="J5351" i="4"/>
  <c r="J5343" i="4"/>
  <c r="J5335" i="4"/>
  <c r="J5327" i="4"/>
  <c r="J5319" i="4"/>
  <c r="J5311" i="4"/>
  <c r="J5303" i="4"/>
  <c r="J5295" i="4"/>
  <c r="J5287" i="4"/>
  <c r="J5279" i="4"/>
  <c r="J5271" i="4"/>
  <c r="J5263" i="4"/>
  <c r="J5255" i="4"/>
  <c r="J5247" i="4"/>
  <c r="J5239" i="4"/>
  <c r="J5231" i="4"/>
  <c r="J5223" i="4"/>
  <c r="J5215" i="4"/>
  <c r="J5207" i="4"/>
  <c r="J5199" i="4"/>
  <c r="J5191" i="4"/>
  <c r="J5183" i="4"/>
  <c r="J5175" i="4"/>
  <c r="J5167" i="4"/>
  <c r="J5159" i="4"/>
  <c r="J5151" i="4"/>
  <c r="J5143" i="4"/>
  <c r="J5135" i="4"/>
  <c r="J5127" i="4"/>
  <c r="J5119" i="4"/>
  <c r="J5111" i="4"/>
  <c r="J5103" i="4"/>
  <c r="J5095" i="4"/>
  <c r="J5087" i="4"/>
  <c r="J5079" i="4"/>
  <c r="J5071" i="4"/>
  <c r="J5063" i="4"/>
  <c r="J5055" i="4"/>
  <c r="J5047" i="4"/>
  <c r="J5039" i="4"/>
  <c r="J5031" i="4"/>
  <c r="J5023" i="4"/>
  <c r="J5015" i="4"/>
  <c r="J5007" i="4"/>
  <c r="J4999" i="4"/>
  <c r="J4991" i="4"/>
  <c r="J4983" i="4"/>
  <c r="J4975" i="4"/>
  <c r="J4967" i="4"/>
  <c r="J4959" i="4"/>
  <c r="J4951" i="4"/>
  <c r="J4943" i="4"/>
  <c r="J4935" i="4"/>
  <c r="J4927" i="4"/>
  <c r="J4919" i="4"/>
  <c r="J4911" i="4"/>
  <c r="J4903" i="4"/>
  <c r="J4895" i="4"/>
  <c r="J4887" i="4"/>
  <c r="J4879" i="4"/>
  <c r="J4871" i="4"/>
  <c r="J4863" i="4"/>
  <c r="J4855" i="4"/>
  <c r="J4847" i="4"/>
  <c r="J4839" i="4"/>
  <c r="J4831" i="4"/>
  <c r="J4823" i="4"/>
  <c r="J4815" i="4"/>
  <c r="J4807" i="4"/>
  <c r="J4799" i="4"/>
  <c r="J4791" i="4"/>
  <c r="J4783" i="4"/>
  <c r="J4775" i="4"/>
  <c r="J4767" i="4"/>
  <c r="J4759" i="4"/>
  <c r="J4751" i="4"/>
  <c r="J4743" i="4"/>
  <c r="J4735" i="4"/>
  <c r="J4727" i="4"/>
  <c r="J4719" i="4"/>
  <c r="J4711" i="4"/>
  <c r="J4703" i="4"/>
  <c r="J4695" i="4"/>
  <c r="J4687" i="4"/>
  <c r="J4679" i="4"/>
  <c r="J4671" i="4"/>
  <c r="J4663" i="4"/>
  <c r="J4655" i="4"/>
  <c r="J4647" i="4"/>
  <c r="J4639" i="4"/>
  <c r="J4631" i="4"/>
  <c r="J4623" i="4"/>
  <c r="J4615" i="4"/>
  <c r="J4607" i="4"/>
  <c r="J4599" i="4"/>
  <c r="J4591" i="4"/>
  <c r="J4583" i="4"/>
  <c r="J4575" i="4"/>
  <c r="J4567" i="4"/>
  <c r="J4559" i="4"/>
  <c r="J4551" i="4"/>
  <c r="J4543" i="4"/>
  <c r="J4535" i="4"/>
  <c r="J4527" i="4"/>
  <c r="J4519" i="4"/>
  <c r="J4511" i="4"/>
  <c r="J4503" i="4"/>
  <c r="J4495" i="4"/>
  <c r="J4487" i="4"/>
  <c r="J4479" i="4"/>
  <c r="J4471" i="4"/>
  <c r="J4463" i="4"/>
  <c r="J4455" i="4"/>
  <c r="J4447" i="4"/>
  <c r="J4439" i="4"/>
  <c r="J4431" i="4"/>
  <c r="J4423" i="4"/>
  <c r="J4415" i="4"/>
  <c r="J4407" i="4"/>
  <c r="J4399" i="4"/>
  <c r="J4391" i="4"/>
  <c r="J4383" i="4"/>
  <c r="J4375" i="4"/>
  <c r="J4367" i="4"/>
  <c r="J4359" i="4"/>
  <c r="J4351" i="4"/>
  <c r="J4343" i="4"/>
  <c r="J4335" i="4"/>
  <c r="J4327" i="4"/>
  <c r="J4319" i="4"/>
  <c r="J4311" i="4"/>
  <c r="J4303" i="4"/>
  <c r="J4295" i="4"/>
  <c r="I4258" i="4"/>
  <c r="J4258" i="4" s="1"/>
  <c r="J4231" i="4"/>
  <c r="J4183" i="4"/>
  <c r="I3875" i="4"/>
  <c r="J3875" i="4" s="1"/>
  <c r="I3866" i="4"/>
  <c r="J3866" i="4" s="1"/>
  <c r="I3767" i="4"/>
  <c r="J3767" i="4" s="1"/>
  <c r="I3671" i="4"/>
  <c r="J3671" i="4" s="1"/>
  <c r="J3500" i="4"/>
  <c r="I2594" i="4"/>
  <c r="J2594" i="4" s="1"/>
  <c r="I2537" i="4"/>
  <c r="J2537" i="4" s="1"/>
  <c r="I2389" i="4"/>
  <c r="J2389" i="4" s="1"/>
  <c r="I2368" i="4"/>
  <c r="J2368" i="4" s="1"/>
  <c r="J4257" i="4"/>
  <c r="J4254" i="4"/>
  <c r="I4234" i="4"/>
  <c r="J4234" i="4" s="1"/>
  <c r="J4191" i="4"/>
  <c r="J3889" i="4"/>
  <c r="I3820" i="4"/>
  <c r="J3820" i="4" s="1"/>
  <c r="J3596" i="4"/>
  <c r="I3511" i="4"/>
  <c r="J3511" i="4" s="1"/>
  <c r="I3039" i="4"/>
  <c r="J3039" i="4" s="1"/>
  <c r="I2975" i="4"/>
  <c r="J2975" i="4" s="1"/>
  <c r="I2911" i="4"/>
  <c r="J2911" i="4" s="1"/>
  <c r="I2847" i="4"/>
  <c r="J2847" i="4" s="1"/>
  <c r="I2759" i="4"/>
  <c r="J2759" i="4" s="1"/>
  <c r="I2394" i="4"/>
  <c r="J2394" i="4" s="1"/>
  <c r="J4279" i="4"/>
  <c r="J4247" i="4"/>
  <c r="J4215" i="4"/>
  <c r="J4199" i="4"/>
  <c r="I4178" i="4"/>
  <c r="J4178" i="4" s="1"/>
  <c r="I4170" i="4"/>
  <c r="J4170" i="4" s="1"/>
  <c r="I4162" i="4"/>
  <c r="J4162" i="4" s="1"/>
  <c r="I4154" i="4"/>
  <c r="J4154" i="4" s="1"/>
  <c r="I4146" i="4"/>
  <c r="J4146" i="4" s="1"/>
  <c r="I4138" i="4"/>
  <c r="J4138" i="4" s="1"/>
  <c r="I4130" i="4"/>
  <c r="J4130" i="4" s="1"/>
  <c r="I4122" i="4"/>
  <c r="J4122" i="4" s="1"/>
  <c r="I4114" i="4"/>
  <c r="J4114" i="4" s="1"/>
  <c r="I4106" i="4"/>
  <c r="J4106" i="4" s="1"/>
  <c r="I4098" i="4"/>
  <c r="J4098" i="4" s="1"/>
  <c r="I4090" i="4"/>
  <c r="J4090" i="4" s="1"/>
  <c r="I4082" i="4"/>
  <c r="J4082" i="4" s="1"/>
  <c r="I4074" i="4"/>
  <c r="J4074" i="4" s="1"/>
  <c r="I4066" i="4"/>
  <c r="J4066" i="4" s="1"/>
  <c r="I4058" i="4"/>
  <c r="J4058" i="4" s="1"/>
  <c r="I4050" i="4"/>
  <c r="J4050" i="4" s="1"/>
  <c r="I4042" i="4"/>
  <c r="J4042" i="4" s="1"/>
  <c r="I4034" i="4"/>
  <c r="J4034" i="4" s="1"/>
  <c r="I4026" i="4"/>
  <c r="J4026" i="4" s="1"/>
  <c r="I4018" i="4"/>
  <c r="J4018" i="4" s="1"/>
  <c r="I4010" i="4"/>
  <c r="J4010" i="4" s="1"/>
  <c r="I4002" i="4"/>
  <c r="J4002" i="4" s="1"/>
  <c r="I3994" i="4"/>
  <c r="J3994" i="4" s="1"/>
  <c r="I3986" i="4"/>
  <c r="J3986" i="4" s="1"/>
  <c r="I3978" i="4"/>
  <c r="J3978" i="4" s="1"/>
  <c r="I3970" i="4"/>
  <c r="J3970" i="4" s="1"/>
  <c r="I3962" i="4"/>
  <c r="J3962" i="4" s="1"/>
  <c r="I3954" i="4"/>
  <c r="J3954" i="4" s="1"/>
  <c r="I3946" i="4"/>
  <c r="J3946" i="4" s="1"/>
  <c r="I3938" i="4"/>
  <c r="J3938" i="4" s="1"/>
  <c r="I3930" i="4"/>
  <c r="J3930" i="4" s="1"/>
  <c r="I3922" i="4"/>
  <c r="J3922" i="4" s="1"/>
  <c r="I3914" i="4"/>
  <c r="J3914" i="4" s="1"/>
  <c r="I3906" i="4"/>
  <c r="J3906" i="4" s="1"/>
  <c r="I3898" i="4"/>
  <c r="J3898" i="4" s="1"/>
  <c r="I3878" i="4"/>
  <c r="J3878" i="4" s="1"/>
  <c r="J3857" i="4"/>
  <c r="I3837" i="4"/>
  <c r="J3837" i="4" s="1"/>
  <c r="J3785" i="4"/>
  <c r="J3692" i="4"/>
  <c r="I3607" i="4"/>
  <c r="J3607" i="4" s="1"/>
  <c r="J3436" i="4"/>
  <c r="J3372" i="4"/>
  <c r="J3308" i="4"/>
  <c r="J3244" i="4"/>
  <c r="J3180" i="4"/>
  <c r="J3116" i="4"/>
  <c r="I3052" i="4"/>
  <c r="J3052" i="4" s="1"/>
  <c r="I2988" i="4"/>
  <c r="J2988" i="4" s="1"/>
  <c r="I2924" i="4"/>
  <c r="J2924" i="4" s="1"/>
  <c r="I2860" i="4"/>
  <c r="J2860" i="4" s="1"/>
  <c r="I2426" i="4"/>
  <c r="J2426" i="4" s="1"/>
  <c r="J2421" i="4"/>
  <c r="I2393" i="4"/>
  <c r="J2393" i="4" s="1"/>
  <c r="J4286" i="4"/>
  <c r="I4282" i="4"/>
  <c r="J4282" i="4" s="1"/>
  <c r="J4271" i="4"/>
  <c r="I4250" i="4"/>
  <c r="J4250" i="4" s="1"/>
  <c r="J4223" i="4"/>
  <c r="J4207" i="4"/>
  <c r="I4186" i="4"/>
  <c r="J4186" i="4" s="1"/>
  <c r="J3788" i="4"/>
  <c r="I3703" i="4"/>
  <c r="J3703" i="4" s="1"/>
  <c r="J3532" i="4"/>
  <c r="I3447" i="4"/>
  <c r="J3447" i="4" s="1"/>
  <c r="I3383" i="4"/>
  <c r="J3383" i="4" s="1"/>
  <c r="I3319" i="4"/>
  <c r="J3319" i="4" s="1"/>
  <c r="I3255" i="4"/>
  <c r="J3255" i="4" s="1"/>
  <c r="I3191" i="4"/>
  <c r="J3191" i="4" s="1"/>
  <c r="I3127" i="4"/>
  <c r="J3127" i="4" s="1"/>
  <c r="I3047" i="4"/>
  <c r="J3047" i="4" s="1"/>
  <c r="I2983" i="4"/>
  <c r="J2983" i="4" s="1"/>
  <c r="I2919" i="4"/>
  <c r="J2919" i="4" s="1"/>
  <c r="I2855" i="4"/>
  <c r="J2855" i="4" s="1"/>
  <c r="I2477" i="4"/>
  <c r="J2477" i="4" s="1"/>
  <c r="J3874" i="4"/>
  <c r="J3842" i="4"/>
  <c r="J3836" i="4"/>
  <c r="J3826" i="4"/>
  <c r="J3068" i="4"/>
  <c r="I3055" i="4"/>
  <c r="J3055" i="4" s="1"/>
  <c r="J3004" i="4"/>
  <c r="I2991" i="4"/>
  <c r="J2991" i="4" s="1"/>
  <c r="J2940" i="4"/>
  <c r="I2927" i="4"/>
  <c r="J2927" i="4" s="1"/>
  <c r="J2876" i="4"/>
  <c r="I2863" i="4"/>
  <c r="J2863" i="4" s="1"/>
  <c r="I2816" i="4"/>
  <c r="J2816" i="4" s="1"/>
  <c r="J2813" i="4"/>
  <c r="J2807" i="4"/>
  <c r="J2738" i="4"/>
  <c r="J2681" i="4"/>
  <c r="J2677" i="4"/>
  <c r="I2602" i="4"/>
  <c r="J2602" i="4" s="1"/>
  <c r="J2597" i="4"/>
  <c r="I2541" i="4"/>
  <c r="J2541" i="4" s="1"/>
  <c r="I2480" i="4"/>
  <c r="J2480" i="4" s="1"/>
  <c r="I2425" i="4"/>
  <c r="J2425" i="4" s="1"/>
  <c r="I2400" i="4"/>
  <c r="J2400" i="4" s="1"/>
  <c r="J2246" i="4"/>
  <c r="I2167" i="4"/>
  <c r="J2167" i="4" s="1"/>
  <c r="I1997" i="4"/>
  <c r="J1997" i="4" s="1"/>
  <c r="I3829" i="4"/>
  <c r="J3829" i="4" s="1"/>
  <c r="J3812" i="4"/>
  <c r="I3791" i="4"/>
  <c r="J3791" i="4" s="1"/>
  <c r="J3780" i="4"/>
  <c r="I3759" i="4"/>
  <c r="J3759" i="4" s="1"/>
  <c r="J3748" i="4"/>
  <c r="I3727" i="4"/>
  <c r="J3727" i="4" s="1"/>
  <c r="J3716" i="4"/>
  <c r="I3695" i="4"/>
  <c r="J3695" i="4" s="1"/>
  <c r="J3684" i="4"/>
  <c r="I3663" i="4"/>
  <c r="J3663" i="4" s="1"/>
  <c r="J3652" i="4"/>
  <c r="I3631" i="4"/>
  <c r="J3631" i="4" s="1"/>
  <c r="J3620" i="4"/>
  <c r="I3599" i="4"/>
  <c r="J3599" i="4" s="1"/>
  <c r="J3588" i="4"/>
  <c r="I3567" i="4"/>
  <c r="J3567" i="4" s="1"/>
  <c r="J3556" i="4"/>
  <c r="I3535" i="4"/>
  <c r="J3535" i="4" s="1"/>
  <c r="J3524" i="4"/>
  <c r="I3503" i="4"/>
  <c r="J3503" i="4" s="1"/>
  <c r="J3492" i="4"/>
  <c r="I3471" i="4"/>
  <c r="J3471" i="4" s="1"/>
  <c r="J3460" i="4"/>
  <c r="I3439" i="4"/>
  <c r="J3439" i="4" s="1"/>
  <c r="J3428" i="4"/>
  <c r="I3407" i="4"/>
  <c r="J3407" i="4" s="1"/>
  <c r="J3396" i="4"/>
  <c r="I3375" i="4"/>
  <c r="J3375" i="4" s="1"/>
  <c r="J3364" i="4"/>
  <c r="I3343" i="4"/>
  <c r="J3343" i="4" s="1"/>
  <c r="J3332" i="4"/>
  <c r="I3311" i="4"/>
  <c r="J3311" i="4" s="1"/>
  <c r="J3300" i="4"/>
  <c r="I3279" i="4"/>
  <c r="J3279" i="4" s="1"/>
  <c r="J3268" i="4"/>
  <c r="I3247" i="4"/>
  <c r="J3247" i="4" s="1"/>
  <c r="J3236" i="4"/>
  <c r="I3215" i="4"/>
  <c r="J3215" i="4" s="1"/>
  <c r="J3204" i="4"/>
  <c r="I3183" i="4"/>
  <c r="J3183" i="4" s="1"/>
  <c r="J3172" i="4"/>
  <c r="I3151" i="4"/>
  <c r="J3151" i="4" s="1"/>
  <c r="J3140" i="4"/>
  <c r="I3119" i="4"/>
  <c r="J3119" i="4" s="1"/>
  <c r="J3108" i="4"/>
  <c r="J3076" i="4"/>
  <c r="I3063" i="4"/>
  <c r="J3063" i="4" s="1"/>
  <c r="J3012" i="4"/>
  <c r="I2999" i="4"/>
  <c r="J2999" i="4" s="1"/>
  <c r="J2948" i="4"/>
  <c r="I2935" i="4"/>
  <c r="J2935" i="4" s="1"/>
  <c r="J2884" i="4"/>
  <c r="I2871" i="4"/>
  <c r="J2871" i="4" s="1"/>
  <c r="J2783" i="4"/>
  <c r="J2770" i="4"/>
  <c r="J2713" i="4"/>
  <c r="J2709" i="4"/>
  <c r="I2656" i="4"/>
  <c r="J2656" i="4" s="1"/>
  <c r="I2601" i="4"/>
  <c r="J2601" i="4" s="1"/>
  <c r="I2545" i="4"/>
  <c r="J2545" i="4" s="1"/>
  <c r="I2488" i="4"/>
  <c r="J2488" i="4" s="1"/>
  <c r="I2432" i="4"/>
  <c r="J2432" i="4" s="1"/>
  <c r="I2262" i="4"/>
  <c r="J2262" i="4" s="1"/>
  <c r="J2243" i="4"/>
  <c r="I2175" i="4"/>
  <c r="J2175" i="4" s="1"/>
  <c r="J3882" i="4"/>
  <c r="J3850" i="4"/>
  <c r="J3084" i="4"/>
  <c r="I3071" i="4"/>
  <c r="J3071" i="4" s="1"/>
  <c r="J3020" i="4"/>
  <c r="I3007" i="4"/>
  <c r="J3007" i="4" s="1"/>
  <c r="J2956" i="4"/>
  <c r="I2943" i="4"/>
  <c r="J2943" i="4" s="1"/>
  <c r="J2892" i="4"/>
  <c r="I2879" i="4"/>
  <c r="J2879" i="4" s="1"/>
  <c r="I2828" i="4"/>
  <c r="J2828" i="4" s="1"/>
  <c r="J2741" i="4"/>
  <c r="I2688" i="4"/>
  <c r="J2688" i="4" s="1"/>
  <c r="J2631" i="4"/>
  <c r="I2605" i="4"/>
  <c r="J2605" i="4" s="1"/>
  <c r="I2544" i="4"/>
  <c r="J2544" i="4" s="1"/>
  <c r="J2466" i="4"/>
  <c r="I2266" i="4"/>
  <c r="J2266" i="4" s="1"/>
  <c r="I2261" i="4"/>
  <c r="J2261" i="4" s="1"/>
  <c r="I2184" i="4"/>
  <c r="J2184" i="4" s="1"/>
  <c r="I2174" i="4"/>
  <c r="J2174" i="4" s="1"/>
  <c r="I2067" i="4"/>
  <c r="J2067" i="4" s="1"/>
  <c r="J4213" i="4"/>
  <c r="J4205" i="4"/>
  <c r="J4197" i="4"/>
  <c r="J4189" i="4"/>
  <c r="J4181" i="4"/>
  <c r="J3893" i="4"/>
  <c r="J3861" i="4"/>
  <c r="J3828" i="4"/>
  <c r="J3818" i="4"/>
  <c r="J3804" i="4"/>
  <c r="I3783" i="4"/>
  <c r="J3783" i="4" s="1"/>
  <c r="J3772" i="4"/>
  <c r="I3751" i="4"/>
  <c r="J3751" i="4" s="1"/>
  <c r="J3740" i="4"/>
  <c r="I3719" i="4"/>
  <c r="J3719" i="4" s="1"/>
  <c r="J3708" i="4"/>
  <c r="I3687" i="4"/>
  <c r="J3687" i="4" s="1"/>
  <c r="J3676" i="4"/>
  <c r="I3655" i="4"/>
  <c r="J3655" i="4" s="1"/>
  <c r="J3644" i="4"/>
  <c r="I3623" i="4"/>
  <c r="J3623" i="4" s="1"/>
  <c r="J3612" i="4"/>
  <c r="I3591" i="4"/>
  <c r="J3591" i="4" s="1"/>
  <c r="J3580" i="4"/>
  <c r="I3559" i="4"/>
  <c r="J3559" i="4" s="1"/>
  <c r="J3548" i="4"/>
  <c r="I3527" i="4"/>
  <c r="J3527" i="4" s="1"/>
  <c r="J3516" i="4"/>
  <c r="I3495" i="4"/>
  <c r="J3495" i="4" s="1"/>
  <c r="J3484" i="4"/>
  <c r="I3463" i="4"/>
  <c r="J3463" i="4" s="1"/>
  <c r="J3452" i="4"/>
  <c r="I3431" i="4"/>
  <c r="J3431" i="4" s="1"/>
  <c r="J3420" i="4"/>
  <c r="I3399" i="4"/>
  <c r="J3399" i="4" s="1"/>
  <c r="J3388" i="4"/>
  <c r="I3367" i="4"/>
  <c r="J3367" i="4" s="1"/>
  <c r="J3356" i="4"/>
  <c r="I3335" i="4"/>
  <c r="J3335" i="4" s="1"/>
  <c r="J3324" i="4"/>
  <c r="I3303" i="4"/>
  <c r="J3303" i="4" s="1"/>
  <c r="J3292" i="4"/>
  <c r="I3271" i="4"/>
  <c r="J3271" i="4" s="1"/>
  <c r="J3260" i="4"/>
  <c r="I3239" i="4"/>
  <c r="J3239" i="4" s="1"/>
  <c r="J3228" i="4"/>
  <c r="I3207" i="4"/>
  <c r="J3207" i="4" s="1"/>
  <c r="J3196" i="4"/>
  <c r="I3175" i="4"/>
  <c r="J3175" i="4" s="1"/>
  <c r="J3164" i="4"/>
  <c r="I3143" i="4"/>
  <c r="J3143" i="4" s="1"/>
  <c r="J3132" i="4"/>
  <c r="I3111" i="4"/>
  <c r="J3111" i="4" s="1"/>
  <c r="J3100" i="4"/>
  <c r="J3092" i="4"/>
  <c r="I3079" i="4"/>
  <c r="J3079" i="4" s="1"/>
  <c r="J3028" i="4"/>
  <c r="I3015" i="4"/>
  <c r="J3015" i="4" s="1"/>
  <c r="J2964" i="4"/>
  <c r="I2951" i="4"/>
  <c r="J2951" i="4" s="1"/>
  <c r="J2900" i="4"/>
  <c r="I2887" i="4"/>
  <c r="J2887" i="4" s="1"/>
  <c r="J2836" i="4"/>
  <c r="I2819" i="4"/>
  <c r="J2819" i="4" s="1"/>
  <c r="J2773" i="4"/>
  <c r="I2720" i="4"/>
  <c r="J2720" i="4" s="1"/>
  <c r="J2663" i="4"/>
  <c r="I2609" i="4"/>
  <c r="J2609" i="4" s="1"/>
  <c r="I2552" i="4"/>
  <c r="J2552" i="4" s="1"/>
  <c r="I2298" i="4"/>
  <c r="J2298" i="4" s="1"/>
  <c r="J2293" i="4"/>
  <c r="J2220" i="4"/>
  <c r="I2072" i="4"/>
  <c r="J2072" i="4" s="1"/>
  <c r="J3890" i="4"/>
  <c r="J3858" i="4"/>
  <c r="I3821" i="4"/>
  <c r="J3821" i="4" s="1"/>
  <c r="I3087" i="4"/>
  <c r="J3087" i="4" s="1"/>
  <c r="J3036" i="4"/>
  <c r="I3023" i="4"/>
  <c r="J3023" i="4" s="1"/>
  <c r="J2972" i="4"/>
  <c r="I2959" i="4"/>
  <c r="J2959" i="4" s="1"/>
  <c r="J2908" i="4"/>
  <c r="I2895" i="4"/>
  <c r="J2895" i="4" s="1"/>
  <c r="J2844" i="4"/>
  <c r="J2810" i="4"/>
  <c r="I2793" i="4"/>
  <c r="J2793" i="4" s="1"/>
  <c r="J2777" i="4"/>
  <c r="I2752" i="4"/>
  <c r="J2752" i="4" s="1"/>
  <c r="J2695" i="4"/>
  <c r="I2608" i="4"/>
  <c r="J2608" i="4" s="1"/>
  <c r="J2530" i="4"/>
  <c r="I2474" i="4"/>
  <c r="J2474" i="4" s="1"/>
  <c r="J2469" i="4"/>
  <c r="I2330" i="4"/>
  <c r="J2330" i="4" s="1"/>
  <c r="J2325" i="4"/>
  <c r="I2297" i="4"/>
  <c r="J2297" i="4" s="1"/>
  <c r="I2272" i="4"/>
  <c r="J2272" i="4" s="1"/>
  <c r="I2075" i="4"/>
  <c r="J2075" i="4" s="1"/>
  <c r="I2071" i="4"/>
  <c r="J2071" i="4" s="1"/>
  <c r="J3834" i="4"/>
  <c r="I3807" i="4"/>
  <c r="J3807" i="4" s="1"/>
  <c r="J3796" i="4"/>
  <c r="I3775" i="4"/>
  <c r="J3775" i="4" s="1"/>
  <c r="J3764" i="4"/>
  <c r="I3743" i="4"/>
  <c r="J3743" i="4" s="1"/>
  <c r="J3732" i="4"/>
  <c r="I3711" i="4"/>
  <c r="J3711" i="4" s="1"/>
  <c r="J3700" i="4"/>
  <c r="I3679" i="4"/>
  <c r="J3679" i="4" s="1"/>
  <c r="J3668" i="4"/>
  <c r="I3647" i="4"/>
  <c r="J3647" i="4" s="1"/>
  <c r="J3636" i="4"/>
  <c r="I3615" i="4"/>
  <c r="J3615" i="4" s="1"/>
  <c r="J3604" i="4"/>
  <c r="I3583" i="4"/>
  <c r="J3583" i="4" s="1"/>
  <c r="J3572" i="4"/>
  <c r="I3551" i="4"/>
  <c r="J3551" i="4" s="1"/>
  <c r="J3540" i="4"/>
  <c r="I3519" i="4"/>
  <c r="J3519" i="4" s="1"/>
  <c r="J3508" i="4"/>
  <c r="I3487" i="4"/>
  <c r="J3487" i="4" s="1"/>
  <c r="J3476" i="4"/>
  <c r="I3455" i="4"/>
  <c r="J3455" i="4" s="1"/>
  <c r="J3444" i="4"/>
  <c r="I3423" i="4"/>
  <c r="J3423" i="4" s="1"/>
  <c r="J3412" i="4"/>
  <c r="I3391" i="4"/>
  <c r="J3391" i="4" s="1"/>
  <c r="J3380" i="4"/>
  <c r="I3359" i="4"/>
  <c r="J3359" i="4" s="1"/>
  <c r="J3348" i="4"/>
  <c r="I3327" i="4"/>
  <c r="J3327" i="4" s="1"/>
  <c r="J3316" i="4"/>
  <c r="I3295" i="4"/>
  <c r="J3295" i="4" s="1"/>
  <c r="J3284" i="4"/>
  <c r="I3263" i="4"/>
  <c r="J3263" i="4" s="1"/>
  <c r="J3252" i="4"/>
  <c r="I3231" i="4"/>
  <c r="J3231" i="4" s="1"/>
  <c r="J3220" i="4"/>
  <c r="I3199" i="4"/>
  <c r="J3199" i="4" s="1"/>
  <c r="J3188" i="4"/>
  <c r="I3167" i="4"/>
  <c r="J3167" i="4" s="1"/>
  <c r="J3156" i="4"/>
  <c r="I3135" i="4"/>
  <c r="J3135" i="4" s="1"/>
  <c r="J3124" i="4"/>
  <c r="I3103" i="4"/>
  <c r="J3103" i="4" s="1"/>
  <c r="I3095" i="4"/>
  <c r="J3095" i="4" s="1"/>
  <c r="J3044" i="4"/>
  <c r="I3031" i="4"/>
  <c r="J3031" i="4" s="1"/>
  <c r="J2980" i="4"/>
  <c r="I2967" i="4"/>
  <c r="J2967" i="4" s="1"/>
  <c r="J2916" i="4"/>
  <c r="I2903" i="4"/>
  <c r="J2903" i="4" s="1"/>
  <c r="J2852" i="4"/>
  <c r="I2839" i="4"/>
  <c r="J2839" i="4" s="1"/>
  <c r="J2727" i="4"/>
  <c r="J2642" i="4"/>
  <c r="I2616" i="4"/>
  <c r="J2616" i="4" s="1"/>
  <c r="I2473" i="4"/>
  <c r="J2473" i="4" s="1"/>
  <c r="I2362" i="4"/>
  <c r="J2362" i="4" s="1"/>
  <c r="J2357" i="4"/>
  <c r="I2329" i="4"/>
  <c r="J2329" i="4" s="1"/>
  <c r="I2304" i="4"/>
  <c r="J2304" i="4" s="1"/>
  <c r="I2079" i="4"/>
  <c r="J2079" i="4" s="1"/>
  <c r="J2824" i="4"/>
  <c r="J2792" i="4"/>
  <c r="J2789" i="4"/>
  <c r="I2776" i="4"/>
  <c r="J2776" i="4" s="1"/>
  <c r="I2744" i="4"/>
  <c r="J2744" i="4" s="1"/>
  <c r="I2712" i="4"/>
  <c r="J2712" i="4" s="1"/>
  <c r="I2680" i="4"/>
  <c r="J2680" i="4" s="1"/>
  <c r="I2648" i="4"/>
  <c r="J2648" i="4" s="1"/>
  <c r="I2600" i="4"/>
  <c r="J2600" i="4" s="1"/>
  <c r="I2593" i="4"/>
  <c r="J2593" i="4" s="1"/>
  <c r="J2589" i="4"/>
  <c r="I2536" i="4"/>
  <c r="J2536" i="4" s="1"/>
  <c r="I2529" i="4"/>
  <c r="J2529" i="4" s="1"/>
  <c r="J2525" i="4"/>
  <c r="I2472" i="4"/>
  <c r="J2472" i="4" s="1"/>
  <c r="I2465" i="4"/>
  <c r="J2465" i="4" s="1"/>
  <c r="J2461" i="4"/>
  <c r="I2424" i="4"/>
  <c r="J2424" i="4" s="1"/>
  <c r="I2392" i="4"/>
  <c r="J2392" i="4" s="1"/>
  <c r="I2360" i="4"/>
  <c r="J2360" i="4" s="1"/>
  <c r="I2328" i="4"/>
  <c r="J2328" i="4" s="1"/>
  <c r="I2296" i="4"/>
  <c r="J2296" i="4" s="1"/>
  <c r="I2232" i="4"/>
  <c r="J2232" i="4" s="1"/>
  <c r="I2200" i="4"/>
  <c r="J2200" i="4" s="1"/>
  <c r="I2139" i="4"/>
  <c r="J2139" i="4" s="1"/>
  <c r="J2136" i="4"/>
  <c r="J2131" i="4"/>
  <c r="I2078" i="4"/>
  <c r="J2078" i="4" s="1"/>
  <c r="I1889" i="4"/>
  <c r="J1889" i="4" s="1"/>
  <c r="J2803" i="4"/>
  <c r="J2765" i="4"/>
  <c r="J2733" i="4"/>
  <c r="J2701" i="4"/>
  <c r="J2669" i="4"/>
  <c r="J2637" i="4"/>
  <c r="I2592" i="4"/>
  <c r="J2592" i="4" s="1"/>
  <c r="I2585" i="4"/>
  <c r="J2585" i="4" s="1"/>
  <c r="J2581" i="4"/>
  <c r="I2528" i="4"/>
  <c r="J2528" i="4" s="1"/>
  <c r="I2521" i="4"/>
  <c r="J2521" i="4" s="1"/>
  <c r="J2517" i="4"/>
  <c r="I2464" i="4"/>
  <c r="J2464" i="4" s="1"/>
  <c r="I2457" i="4"/>
  <c r="J2457" i="4" s="1"/>
  <c r="J2453" i="4"/>
  <c r="I2417" i="4"/>
  <c r="J2417" i="4" s="1"/>
  <c r="J2413" i="4"/>
  <c r="I2385" i="4"/>
  <c r="J2385" i="4" s="1"/>
  <c r="J2381" i="4"/>
  <c r="I2353" i="4"/>
  <c r="J2353" i="4" s="1"/>
  <c r="J2349" i="4"/>
  <c r="I2321" i="4"/>
  <c r="J2321" i="4" s="1"/>
  <c r="J2317" i="4"/>
  <c r="I2289" i="4"/>
  <c r="J2289" i="4" s="1"/>
  <c r="J2285" i="4"/>
  <c r="J2252" i="4"/>
  <c r="J2223" i="4"/>
  <c r="I2143" i="4"/>
  <c r="J2143" i="4" s="1"/>
  <c r="I2135" i="4"/>
  <c r="J2135" i="4" s="1"/>
  <c r="I2043" i="4"/>
  <c r="J2043" i="4" s="1"/>
  <c r="J2040" i="4"/>
  <c r="J2035" i="4"/>
  <c r="I1892" i="4"/>
  <c r="J1892" i="4" s="1"/>
  <c r="J3813" i="4"/>
  <c r="J3805" i="4"/>
  <c r="J3797" i="4"/>
  <c r="J3789" i="4"/>
  <c r="J3781" i="4"/>
  <c r="J3773" i="4"/>
  <c r="J3765" i="4"/>
  <c r="J3757" i="4"/>
  <c r="J3749" i="4"/>
  <c r="J3741" i="4"/>
  <c r="J3733" i="4"/>
  <c r="J3725" i="4"/>
  <c r="J3717" i="4"/>
  <c r="J3709" i="4"/>
  <c r="J3701" i="4"/>
  <c r="J3693" i="4"/>
  <c r="J3685" i="4"/>
  <c r="J3677" i="4"/>
  <c r="J3669" i="4"/>
  <c r="J3661" i="4"/>
  <c r="J3653" i="4"/>
  <c r="J3645" i="4"/>
  <c r="J3637" i="4"/>
  <c r="J3629" i="4"/>
  <c r="J3621" i="4"/>
  <c r="J3613" i="4"/>
  <c r="J3605" i="4"/>
  <c r="J3597" i="4"/>
  <c r="J3589" i="4"/>
  <c r="J3581" i="4"/>
  <c r="J3573" i="4"/>
  <c r="J3565" i="4"/>
  <c r="J3557" i="4"/>
  <c r="J3549" i="4"/>
  <c r="J3541" i="4"/>
  <c r="J3533" i="4"/>
  <c r="J3525" i="4"/>
  <c r="J3517" i="4"/>
  <c r="J3509" i="4"/>
  <c r="J3501" i="4"/>
  <c r="J3493" i="4"/>
  <c r="J3485" i="4"/>
  <c r="J3477" i="4"/>
  <c r="J3469" i="4"/>
  <c r="J3461" i="4"/>
  <c r="J3453" i="4"/>
  <c r="J3445" i="4"/>
  <c r="J3437" i="4"/>
  <c r="J3429" i="4"/>
  <c r="J3421" i="4"/>
  <c r="J3413" i="4"/>
  <c r="J3405" i="4"/>
  <c r="J3397" i="4"/>
  <c r="J3389" i="4"/>
  <c r="J3381" i="4"/>
  <c r="J3373" i="4"/>
  <c r="J3365" i="4"/>
  <c r="J3357" i="4"/>
  <c r="J3349" i="4"/>
  <c r="J3341" i="4"/>
  <c r="J3333" i="4"/>
  <c r="J3325" i="4"/>
  <c r="J3317" i="4"/>
  <c r="J3309" i="4"/>
  <c r="J3301" i="4"/>
  <c r="J3293" i="4"/>
  <c r="J3285" i="4"/>
  <c r="J3277" i="4"/>
  <c r="J3269" i="4"/>
  <c r="J3261" i="4"/>
  <c r="J3253" i="4"/>
  <c r="J3245" i="4"/>
  <c r="J3237" i="4"/>
  <c r="J3229" i="4"/>
  <c r="J3221" i="4"/>
  <c r="J3213" i="4"/>
  <c r="J3205" i="4"/>
  <c r="J3197" i="4"/>
  <c r="J3189" i="4"/>
  <c r="J3181" i="4"/>
  <c r="J3173" i="4"/>
  <c r="J3165" i="4"/>
  <c r="J3157" i="4"/>
  <c r="J3149" i="4"/>
  <c r="J3141" i="4"/>
  <c r="J3133" i="4"/>
  <c r="J3125" i="4"/>
  <c r="J3117" i="4"/>
  <c r="J3109" i="4"/>
  <c r="J3101" i="4"/>
  <c r="J3093" i="4"/>
  <c r="J3085" i="4"/>
  <c r="J3077" i="4"/>
  <c r="J3069" i="4"/>
  <c r="J3061" i="4"/>
  <c r="J3053" i="4"/>
  <c r="J3045" i="4"/>
  <c r="J3037" i="4"/>
  <c r="J3029" i="4"/>
  <c r="J3021" i="4"/>
  <c r="J3013" i="4"/>
  <c r="J3005" i="4"/>
  <c r="J2997" i="4"/>
  <c r="J2989" i="4"/>
  <c r="J2981" i="4"/>
  <c r="J2973" i="4"/>
  <c r="J2965" i="4"/>
  <c r="J2957" i="4"/>
  <c r="J2949" i="4"/>
  <c r="J2941" i="4"/>
  <c r="J2933" i="4"/>
  <c r="J2925" i="4"/>
  <c r="J2917" i="4"/>
  <c r="J2909" i="4"/>
  <c r="J2901" i="4"/>
  <c r="J2893" i="4"/>
  <c r="J2885" i="4"/>
  <c r="J2877" i="4"/>
  <c r="J2869" i="4"/>
  <c r="J2861" i="4"/>
  <c r="J2853" i="4"/>
  <c r="J2845" i="4"/>
  <c r="J2837" i="4"/>
  <c r="J2832" i="4"/>
  <c r="J2820" i="4"/>
  <c r="J2817" i="4"/>
  <c r="J2800" i="4"/>
  <c r="I2768" i="4"/>
  <c r="J2768" i="4" s="1"/>
  <c r="I2736" i="4"/>
  <c r="J2736" i="4" s="1"/>
  <c r="I2704" i="4"/>
  <c r="J2704" i="4" s="1"/>
  <c r="I2672" i="4"/>
  <c r="J2672" i="4" s="1"/>
  <c r="I2640" i="4"/>
  <c r="J2640" i="4" s="1"/>
  <c r="I2584" i="4"/>
  <c r="J2584" i="4" s="1"/>
  <c r="I2577" i="4"/>
  <c r="J2577" i="4" s="1"/>
  <c r="J2573" i="4"/>
  <c r="I2520" i="4"/>
  <c r="J2520" i="4" s="1"/>
  <c r="I2513" i="4"/>
  <c r="J2513" i="4" s="1"/>
  <c r="J2509" i="4"/>
  <c r="I2456" i="4"/>
  <c r="J2456" i="4" s="1"/>
  <c r="I2449" i="4"/>
  <c r="J2449" i="4" s="1"/>
  <c r="J2445" i="4"/>
  <c r="J2434" i="4"/>
  <c r="I2416" i="4"/>
  <c r="J2416" i="4" s="1"/>
  <c r="J2402" i="4"/>
  <c r="I2384" i="4"/>
  <c r="J2384" i="4" s="1"/>
  <c r="J2370" i="4"/>
  <c r="I2352" i="4"/>
  <c r="J2352" i="4" s="1"/>
  <c r="J2338" i="4"/>
  <c r="I2320" i="4"/>
  <c r="J2320" i="4" s="1"/>
  <c r="J2306" i="4"/>
  <c r="I2288" i="4"/>
  <c r="J2288" i="4" s="1"/>
  <c r="J2274" i="4"/>
  <c r="I2264" i="4"/>
  <c r="J2264" i="4" s="1"/>
  <c r="I2226" i="4"/>
  <c r="J2226" i="4" s="1"/>
  <c r="J2181" i="4"/>
  <c r="I2142" i="4"/>
  <c r="J2142" i="4" s="1"/>
  <c r="I2047" i="4"/>
  <c r="J2047" i="4" s="1"/>
  <c r="I2039" i="4"/>
  <c r="J2039" i="4" s="1"/>
  <c r="I1952" i="4"/>
  <c r="J1952" i="4" s="1"/>
  <c r="J2811" i="4"/>
  <c r="J2757" i="4"/>
  <c r="J2725" i="4"/>
  <c r="J2693" i="4"/>
  <c r="J2661" i="4"/>
  <c r="J2629" i="4"/>
  <c r="I2576" i="4"/>
  <c r="J2576" i="4" s="1"/>
  <c r="I2569" i="4"/>
  <c r="J2569" i="4" s="1"/>
  <c r="J2565" i="4"/>
  <c r="I2512" i="4"/>
  <c r="J2512" i="4" s="1"/>
  <c r="I2505" i="4"/>
  <c r="J2505" i="4" s="1"/>
  <c r="J2501" i="4"/>
  <c r="I2448" i="4"/>
  <c r="J2448" i="4" s="1"/>
  <c r="I2441" i="4"/>
  <c r="J2441" i="4" s="1"/>
  <c r="J2437" i="4"/>
  <c r="I2409" i="4"/>
  <c r="J2409" i="4" s="1"/>
  <c r="J2405" i="4"/>
  <c r="I2377" i="4"/>
  <c r="J2377" i="4" s="1"/>
  <c r="J2373" i="4"/>
  <c r="I2345" i="4"/>
  <c r="J2345" i="4" s="1"/>
  <c r="J2341" i="4"/>
  <c r="I2313" i="4"/>
  <c r="J2313" i="4" s="1"/>
  <c r="J2309" i="4"/>
  <c r="I2281" i="4"/>
  <c r="J2281" i="4" s="1"/>
  <c r="J2277" i="4"/>
  <c r="I2259" i="4"/>
  <c r="J2259" i="4" s="1"/>
  <c r="J2255" i="4"/>
  <c r="I2107" i="4"/>
  <c r="J2107" i="4" s="1"/>
  <c r="J2104" i="4"/>
  <c r="J2099" i="4"/>
  <c r="I2046" i="4"/>
  <c r="J2046" i="4" s="1"/>
  <c r="I1940" i="4"/>
  <c r="J1940" i="4" s="1"/>
  <c r="J1937" i="4"/>
  <c r="I1919" i="4"/>
  <c r="J1919" i="4" s="1"/>
  <c r="J2808" i="4"/>
  <c r="I2784" i="4"/>
  <c r="J2784" i="4" s="1"/>
  <c r="J2781" i="4"/>
  <c r="I2760" i="4"/>
  <c r="J2760" i="4" s="1"/>
  <c r="I2728" i="4"/>
  <c r="J2728" i="4" s="1"/>
  <c r="I2696" i="4"/>
  <c r="J2696" i="4" s="1"/>
  <c r="I2664" i="4"/>
  <c r="J2664" i="4" s="1"/>
  <c r="I2632" i="4"/>
  <c r="J2632" i="4" s="1"/>
  <c r="I2625" i="4"/>
  <c r="J2625" i="4" s="1"/>
  <c r="J2621" i="4"/>
  <c r="I2568" i="4"/>
  <c r="J2568" i="4" s="1"/>
  <c r="I2561" i="4"/>
  <c r="J2561" i="4" s="1"/>
  <c r="J2557" i="4"/>
  <c r="I2504" i="4"/>
  <c r="J2504" i="4" s="1"/>
  <c r="I2497" i="4"/>
  <c r="J2497" i="4" s="1"/>
  <c r="J2493" i="4"/>
  <c r="I2440" i="4"/>
  <c r="J2440" i="4" s="1"/>
  <c r="I2408" i="4"/>
  <c r="J2408" i="4" s="1"/>
  <c r="I2376" i="4"/>
  <c r="J2376" i="4" s="1"/>
  <c r="I2344" i="4"/>
  <c r="J2344" i="4" s="1"/>
  <c r="I2312" i="4"/>
  <c r="J2312" i="4" s="1"/>
  <c r="I2280" i="4"/>
  <c r="J2280" i="4" s="1"/>
  <c r="I2258" i="4"/>
  <c r="J2258" i="4" s="1"/>
  <c r="J2214" i="4"/>
  <c r="I2191" i="4"/>
  <c r="J2191" i="4" s="1"/>
  <c r="I2111" i="4"/>
  <c r="J2111" i="4" s="1"/>
  <c r="I2103" i="4"/>
  <c r="J2103" i="4" s="1"/>
  <c r="I1966" i="4"/>
  <c r="J1966" i="4" s="1"/>
  <c r="I1956" i="4"/>
  <c r="J1956" i="4" s="1"/>
  <c r="J2749" i="4"/>
  <c r="J2717" i="4"/>
  <c r="J2685" i="4"/>
  <c r="J2653" i="4"/>
  <c r="I2624" i="4"/>
  <c r="J2624" i="4" s="1"/>
  <c r="I2617" i="4"/>
  <c r="J2617" i="4" s="1"/>
  <c r="J2613" i="4"/>
  <c r="I2560" i="4"/>
  <c r="J2560" i="4" s="1"/>
  <c r="I2553" i="4"/>
  <c r="J2553" i="4" s="1"/>
  <c r="J2549" i="4"/>
  <c r="I2496" i="4"/>
  <c r="J2496" i="4" s="1"/>
  <c r="I2489" i="4"/>
  <c r="J2489" i="4" s="1"/>
  <c r="J2485" i="4"/>
  <c r="I2433" i="4"/>
  <c r="J2433" i="4" s="1"/>
  <c r="J2429" i="4"/>
  <c r="I2401" i="4"/>
  <c r="J2401" i="4" s="1"/>
  <c r="J2397" i="4"/>
  <c r="I2369" i="4"/>
  <c r="J2369" i="4" s="1"/>
  <c r="J2365" i="4"/>
  <c r="I2337" i="4"/>
  <c r="J2337" i="4" s="1"/>
  <c r="J2333" i="4"/>
  <c r="I2305" i="4"/>
  <c r="J2305" i="4" s="1"/>
  <c r="J2301" i="4"/>
  <c r="I2273" i="4"/>
  <c r="J2273" i="4" s="1"/>
  <c r="J2269" i="4"/>
  <c r="I2229" i="4"/>
  <c r="J2229" i="4" s="1"/>
  <c r="J2211" i="4"/>
  <c r="I2190" i="4"/>
  <c r="J2190" i="4" s="1"/>
  <c r="J2187" i="4"/>
  <c r="I2171" i="4"/>
  <c r="J2171" i="4" s="1"/>
  <c r="J2168" i="4"/>
  <c r="J2163" i="4"/>
  <c r="I2110" i="4"/>
  <c r="J2110" i="4" s="1"/>
  <c r="I2013" i="4"/>
  <c r="J2013" i="4" s="1"/>
  <c r="I1965" i="4"/>
  <c r="J1965" i="4" s="1"/>
  <c r="I1037" i="4"/>
  <c r="J1037" i="4" s="1"/>
  <c r="I970" i="4"/>
  <c r="J970" i="4" s="1"/>
  <c r="I962" i="4"/>
  <c r="J962" i="4" s="1"/>
  <c r="I908" i="4"/>
  <c r="J908" i="4" s="1"/>
  <c r="I842" i="4"/>
  <c r="J842" i="4" s="1"/>
  <c r="I834" i="4"/>
  <c r="J834" i="4" s="1"/>
  <c r="I780" i="4"/>
  <c r="J780" i="4" s="1"/>
  <c r="J2251" i="4"/>
  <c r="J2239" i="4"/>
  <c r="J2236" i="4"/>
  <c r="J2219" i="4"/>
  <c r="J2207" i="4"/>
  <c r="J2192" i="4"/>
  <c r="J2183" i="4"/>
  <c r="I2166" i="4"/>
  <c r="J2166" i="4" s="1"/>
  <c r="J2152" i="4"/>
  <c r="I2134" i="4"/>
  <c r="J2134" i="4" s="1"/>
  <c r="J2120" i="4"/>
  <c r="I2102" i="4"/>
  <c r="J2102" i="4" s="1"/>
  <c r="J2088" i="4"/>
  <c r="I2070" i="4"/>
  <c r="J2070" i="4" s="1"/>
  <c r="J2056" i="4"/>
  <c r="I2038" i="4"/>
  <c r="J2038" i="4" s="1"/>
  <c r="J2024" i="4"/>
  <c r="I2020" i="4"/>
  <c r="J2020" i="4" s="1"/>
  <c r="J2016" i="4"/>
  <c r="I1988" i="4"/>
  <c r="J1988" i="4" s="1"/>
  <c r="I1972" i="4"/>
  <c r="J1972" i="4" s="1"/>
  <c r="J1969" i="4"/>
  <c r="I1943" i="4"/>
  <c r="J1943" i="4" s="1"/>
  <c r="I1896" i="4"/>
  <c r="J1896" i="4" s="1"/>
  <c r="I1831" i="4"/>
  <c r="J1831" i="4" s="1"/>
  <c r="I1711" i="4"/>
  <c r="J1711" i="4" s="1"/>
  <c r="J2230" i="4"/>
  <c r="I2198" i="4"/>
  <c r="J2198" i="4" s="1"/>
  <c r="J2195" i="4"/>
  <c r="I2159" i="4"/>
  <c r="J2159" i="4" s="1"/>
  <c r="J2155" i="4"/>
  <c r="I2127" i="4"/>
  <c r="J2127" i="4" s="1"/>
  <c r="J2123" i="4"/>
  <c r="I2095" i="4"/>
  <c r="J2095" i="4" s="1"/>
  <c r="J2091" i="4"/>
  <c r="I2063" i="4"/>
  <c r="J2063" i="4" s="1"/>
  <c r="J2059" i="4"/>
  <c r="I2031" i="4"/>
  <c r="J2031" i="4" s="1"/>
  <c r="J2027" i="4"/>
  <c r="I2019" i="4"/>
  <c r="J2019" i="4" s="1"/>
  <c r="I2004" i="4"/>
  <c r="J2004" i="4" s="1"/>
  <c r="J2001" i="4"/>
  <c r="I1975" i="4"/>
  <c r="J1975" i="4" s="1"/>
  <c r="I1968" i="4"/>
  <c r="J1968" i="4" s="1"/>
  <c r="J1931" i="4"/>
  <c r="I1895" i="4"/>
  <c r="J1895" i="4" s="1"/>
  <c r="I1862" i="4"/>
  <c r="J1862" i="4" s="1"/>
  <c r="J1814" i="4"/>
  <c r="J2227" i="4"/>
  <c r="J2179" i="4"/>
  <c r="I2158" i="4"/>
  <c r="J2158" i="4" s="1"/>
  <c r="I2126" i="4"/>
  <c r="J2126" i="4" s="1"/>
  <c r="I2094" i="4"/>
  <c r="J2094" i="4" s="1"/>
  <c r="I2062" i="4"/>
  <c r="J2062" i="4" s="1"/>
  <c r="I2030" i="4"/>
  <c r="J2030" i="4" s="1"/>
  <c r="I2007" i="4"/>
  <c r="J2007" i="4" s="1"/>
  <c r="I2000" i="4"/>
  <c r="J2000" i="4" s="1"/>
  <c r="J1963" i="4"/>
  <c r="I1959" i="4"/>
  <c r="J1959" i="4" s="1"/>
  <c r="J1838" i="4"/>
  <c r="I1729" i="4"/>
  <c r="J1729" i="4" s="1"/>
  <c r="I2182" i="4"/>
  <c r="J2182" i="4" s="1"/>
  <c r="I2151" i="4"/>
  <c r="J2151" i="4" s="1"/>
  <c r="J2147" i="4"/>
  <c r="I2119" i="4"/>
  <c r="J2119" i="4" s="1"/>
  <c r="J2115" i="4"/>
  <c r="I2087" i="4"/>
  <c r="J2087" i="4" s="1"/>
  <c r="J2083" i="4"/>
  <c r="I2055" i="4"/>
  <c r="J2055" i="4" s="1"/>
  <c r="J2051" i="4"/>
  <c r="I2023" i="4"/>
  <c r="J2023" i="4" s="1"/>
  <c r="J1995" i="4"/>
  <c r="I1991" i="4"/>
  <c r="J1991" i="4" s="1"/>
  <c r="I1949" i="4"/>
  <c r="J1949" i="4" s="1"/>
  <c r="J1902" i="4"/>
  <c r="J1885" i="4"/>
  <c r="I1849" i="4"/>
  <c r="J1849" i="4" s="1"/>
  <c r="I1728" i="4"/>
  <c r="J1728" i="4" s="1"/>
  <c r="J2235" i="4"/>
  <c r="J2203" i="4"/>
  <c r="I2150" i="4"/>
  <c r="J2150" i="4" s="1"/>
  <c r="I2118" i="4"/>
  <c r="J2118" i="4" s="1"/>
  <c r="I2086" i="4"/>
  <c r="J2086" i="4" s="1"/>
  <c r="I2054" i="4"/>
  <c r="J2054" i="4" s="1"/>
  <c r="I2022" i="4"/>
  <c r="J2022" i="4" s="1"/>
  <c r="I1981" i="4"/>
  <c r="J1981" i="4" s="1"/>
  <c r="J1934" i="4"/>
  <c r="J1925" i="4"/>
  <c r="I1913" i="4"/>
  <c r="J1913" i="4" s="1"/>
  <c r="I1828" i="4"/>
  <c r="J1828" i="4" s="1"/>
  <c r="J1825" i="4"/>
  <c r="J2012" i="4"/>
  <c r="J1980" i="4"/>
  <c r="J1948" i="4"/>
  <c r="J1936" i="4"/>
  <c r="J1933" i="4"/>
  <c r="J1921" i="4"/>
  <c r="J1908" i="4"/>
  <c r="J1894" i="4"/>
  <c r="J1881" i="4"/>
  <c r="I1871" i="4"/>
  <c r="J1871" i="4" s="1"/>
  <c r="J1861" i="4"/>
  <c r="J1844" i="4"/>
  <c r="J1830" i="4"/>
  <c r="J1817" i="4"/>
  <c r="I1807" i="4"/>
  <c r="J1807" i="4" s="1"/>
  <c r="I1688" i="4"/>
  <c r="J1688" i="4" s="1"/>
  <c r="I1641" i="4"/>
  <c r="J1641" i="4" s="1"/>
  <c r="I1602" i="4"/>
  <c r="J1602" i="4" s="1"/>
  <c r="I1570" i="4"/>
  <c r="J1570" i="4" s="1"/>
  <c r="I1538" i="4"/>
  <c r="J1538" i="4" s="1"/>
  <c r="I1506" i="4"/>
  <c r="J1506" i="4" s="1"/>
  <c r="I1474" i="4"/>
  <c r="J1474" i="4" s="1"/>
  <c r="I1442" i="4"/>
  <c r="J1442" i="4" s="1"/>
  <c r="I1410" i="4"/>
  <c r="J1410" i="4" s="1"/>
  <c r="I1378" i="4"/>
  <c r="J1378" i="4" s="1"/>
  <c r="I1276" i="4"/>
  <c r="J1276" i="4" s="1"/>
  <c r="I1226" i="4"/>
  <c r="J1226" i="4" s="1"/>
  <c r="I1165" i="4"/>
  <c r="J1165" i="4" s="1"/>
  <c r="I1098" i="4"/>
  <c r="J1098" i="4" s="1"/>
  <c r="I1090" i="4"/>
  <c r="J1090" i="4" s="1"/>
  <c r="I1036" i="4"/>
  <c r="J1036" i="4" s="1"/>
  <c r="J1927" i="4"/>
  <c r="J1924" i="4"/>
  <c r="I1911" i="4"/>
  <c r="J1911" i="4" s="1"/>
  <c r="J1901" i="4"/>
  <c r="J1884" i="4"/>
  <c r="J1864" i="4"/>
  <c r="I1847" i="4"/>
  <c r="J1847" i="4" s="1"/>
  <c r="J1837" i="4"/>
  <c r="J1820" i="4"/>
  <c r="I1802" i="4"/>
  <c r="J1802" i="4" s="1"/>
  <c r="I1791" i="4"/>
  <c r="J1791" i="4" s="1"/>
  <c r="I1752" i="4"/>
  <c r="J1752" i="4" s="1"/>
  <c r="I1732" i="4"/>
  <c r="J1732" i="4" s="1"/>
  <c r="J1698" i="4"/>
  <c r="I1640" i="4"/>
  <c r="J1640" i="4" s="1"/>
  <c r="I1218" i="4"/>
  <c r="J1218" i="4" s="1"/>
  <c r="I1164" i="4"/>
  <c r="J1164" i="4" s="1"/>
  <c r="I1887" i="4"/>
  <c r="J1887" i="4" s="1"/>
  <c r="J1860" i="4"/>
  <c r="I1823" i="4"/>
  <c r="J1823" i="4" s="1"/>
  <c r="I1778" i="4"/>
  <c r="J1778" i="4" s="1"/>
  <c r="I1722" i="4"/>
  <c r="J1722" i="4" s="1"/>
  <c r="I1648" i="4"/>
  <c r="J1648" i="4" s="1"/>
  <c r="I1610" i="4"/>
  <c r="J1610" i="4" s="1"/>
  <c r="I1578" i="4"/>
  <c r="J1578" i="4" s="1"/>
  <c r="I1546" i="4"/>
  <c r="J1546" i="4" s="1"/>
  <c r="I1514" i="4"/>
  <c r="J1514" i="4" s="1"/>
  <c r="I1482" i="4"/>
  <c r="J1482" i="4" s="1"/>
  <c r="I1450" i="4"/>
  <c r="J1450" i="4" s="1"/>
  <c r="I1418" i="4"/>
  <c r="J1418" i="4" s="1"/>
  <c r="I1386" i="4"/>
  <c r="J1386" i="4" s="1"/>
  <c r="I1342" i="4"/>
  <c r="J1342" i="4" s="1"/>
  <c r="I1290" i="4"/>
  <c r="J1290" i="4" s="1"/>
  <c r="J1993" i="4"/>
  <c r="J1990" i="4"/>
  <c r="J1987" i="4"/>
  <c r="J1961" i="4"/>
  <c r="J1958" i="4"/>
  <c r="J1955" i="4"/>
  <c r="J1929" i="4"/>
  <c r="J1926" i="4"/>
  <c r="J1917" i="4"/>
  <c r="J1900" i="4"/>
  <c r="J1886" i="4"/>
  <c r="J1873" i="4"/>
  <c r="I1863" i="4"/>
  <c r="J1863" i="4" s="1"/>
  <c r="J1853" i="4"/>
  <c r="J1836" i="4"/>
  <c r="J1822" i="4"/>
  <c r="J1790" i="4"/>
  <c r="I1786" i="4"/>
  <c r="J1786" i="4" s="1"/>
  <c r="I1735" i="4"/>
  <c r="J1735" i="4" s="1"/>
  <c r="J1705" i="4"/>
  <c r="J1701" i="4"/>
  <c r="I1663" i="4"/>
  <c r="J1663" i="4" s="1"/>
  <c r="I1351" i="4"/>
  <c r="J1351" i="4" s="1"/>
  <c r="I1341" i="4"/>
  <c r="J1341" i="4" s="1"/>
  <c r="I1330" i="4"/>
  <c r="J1330" i="4" s="1"/>
  <c r="J1996" i="4"/>
  <c r="J1964" i="4"/>
  <c r="J1932" i="4"/>
  <c r="I1903" i="4"/>
  <c r="J1903" i="4" s="1"/>
  <c r="J1893" i="4"/>
  <c r="J1876" i="4"/>
  <c r="J1856" i="4"/>
  <c r="I1839" i="4"/>
  <c r="J1839" i="4" s="1"/>
  <c r="J1829" i="4"/>
  <c r="I1800" i="4"/>
  <c r="J1800" i="4" s="1"/>
  <c r="J1785" i="4"/>
  <c r="J1777" i="4"/>
  <c r="J1769" i="4"/>
  <c r="J1708" i="4"/>
  <c r="J1655" i="4"/>
  <c r="I1618" i="4"/>
  <c r="J1618" i="4" s="1"/>
  <c r="I1586" i="4"/>
  <c r="J1586" i="4" s="1"/>
  <c r="I1554" i="4"/>
  <c r="J1554" i="4" s="1"/>
  <c r="I1522" i="4"/>
  <c r="J1522" i="4" s="1"/>
  <c r="I1490" i="4"/>
  <c r="J1490" i="4" s="1"/>
  <c r="I1458" i="4"/>
  <c r="J1458" i="4" s="1"/>
  <c r="I1426" i="4"/>
  <c r="J1426" i="4" s="1"/>
  <c r="I1394" i="4"/>
  <c r="J1394" i="4" s="1"/>
  <c r="J1916" i="4"/>
  <c r="I1879" i="4"/>
  <c r="J1879" i="4" s="1"/>
  <c r="J1852" i="4"/>
  <c r="J1772" i="4"/>
  <c r="I1362" i="4"/>
  <c r="J1362" i="4" s="1"/>
  <c r="I1768" i="4"/>
  <c r="J1768" i="4" s="1"/>
  <c r="J1751" i="4"/>
  <c r="J1714" i="4"/>
  <c r="I1704" i="4"/>
  <c r="J1704" i="4" s="1"/>
  <c r="J1687" i="4"/>
  <c r="J1677" i="4"/>
  <c r="J1666" i="4"/>
  <c r="J1647" i="4"/>
  <c r="I1632" i="4"/>
  <c r="J1632" i="4" s="1"/>
  <c r="I1345" i="4"/>
  <c r="J1345" i="4" s="1"/>
  <c r="J1326" i="4"/>
  <c r="I1282" i="4"/>
  <c r="J1282" i="4" s="1"/>
  <c r="I1236" i="4"/>
  <c r="J1236" i="4" s="1"/>
  <c r="I1189" i="4"/>
  <c r="J1189" i="4" s="1"/>
  <c r="J1185" i="4"/>
  <c r="J1148" i="4"/>
  <c r="J1138" i="4"/>
  <c r="I1061" i="4"/>
  <c r="J1061" i="4" s="1"/>
  <c r="J1057" i="4"/>
  <c r="J1020" i="4"/>
  <c r="J1010" i="4"/>
  <c r="I933" i="4"/>
  <c r="J933" i="4" s="1"/>
  <c r="I805" i="4"/>
  <c r="J805" i="4" s="1"/>
  <c r="I496" i="4"/>
  <c r="J496" i="4" s="1"/>
  <c r="I1744" i="4"/>
  <c r="J1744" i="4" s="1"/>
  <c r="J1740" i="4"/>
  <c r="J1737" i="4"/>
  <c r="J1727" i="4"/>
  <c r="I1680" i="4"/>
  <c r="J1680" i="4" s="1"/>
  <c r="J1639" i="4"/>
  <c r="I1624" i="4"/>
  <c r="J1624" i="4" s="1"/>
  <c r="I1300" i="4"/>
  <c r="J1300" i="4" s="1"/>
  <c r="I1229" i="4"/>
  <c r="J1229" i="4" s="1"/>
  <c r="I1181" i="4"/>
  <c r="J1181" i="4" s="1"/>
  <c r="I1108" i="4"/>
  <c r="J1108" i="4" s="1"/>
  <c r="I1053" i="4"/>
  <c r="J1053" i="4" s="1"/>
  <c r="I980" i="4"/>
  <c r="J980" i="4" s="1"/>
  <c r="I925" i="4"/>
  <c r="J925" i="4" s="1"/>
  <c r="I852" i="4"/>
  <c r="J852" i="4" s="1"/>
  <c r="I797" i="4"/>
  <c r="J797" i="4" s="1"/>
  <c r="I772" i="4"/>
  <c r="J772" i="4" s="1"/>
  <c r="I727" i="4"/>
  <c r="J727" i="4" s="1"/>
  <c r="I703" i="4"/>
  <c r="J703" i="4" s="1"/>
  <c r="I512" i="4"/>
  <c r="J512" i="4" s="1"/>
  <c r="I395" i="4"/>
  <c r="J395" i="4" s="1"/>
  <c r="I368" i="4"/>
  <c r="J368" i="4" s="1"/>
  <c r="I303" i="4"/>
  <c r="J303" i="4" s="1"/>
  <c r="I69" i="4"/>
  <c r="J69" i="4" s="1"/>
  <c r="I1784" i="4"/>
  <c r="J1784" i="4" s="1"/>
  <c r="J1767" i="4"/>
  <c r="J1730" i="4"/>
  <c r="I1720" i="4"/>
  <c r="J1720" i="4" s="1"/>
  <c r="J1703" i="4"/>
  <c r="J1693" i="4"/>
  <c r="J1665" i="4"/>
  <c r="J1661" i="4"/>
  <c r="J1650" i="4"/>
  <c r="J1631" i="4"/>
  <c r="J1339" i="4"/>
  <c r="I1293" i="4"/>
  <c r="J1293" i="4" s="1"/>
  <c r="I1253" i="4"/>
  <c r="J1253" i="4" s="1"/>
  <c r="I1228" i="4"/>
  <c r="J1228" i="4" s="1"/>
  <c r="I1101" i="4"/>
  <c r="J1101" i="4" s="1"/>
  <c r="I973" i="4"/>
  <c r="J973" i="4" s="1"/>
  <c r="I600" i="4"/>
  <c r="J600" i="4" s="1"/>
  <c r="I1760" i="4"/>
  <c r="J1760" i="4" s="1"/>
  <c r="J1743" i="4"/>
  <c r="I1696" i="4"/>
  <c r="J1696" i="4" s="1"/>
  <c r="J1679" i="4"/>
  <c r="I1672" i="4"/>
  <c r="J1672" i="4" s="1"/>
  <c r="J1623" i="4"/>
  <c r="J1615" i="4"/>
  <c r="J1607" i="4"/>
  <c r="J1599" i="4"/>
  <c r="J1591" i="4"/>
  <c r="J1583" i="4"/>
  <c r="J1575" i="4"/>
  <c r="J1567" i="4"/>
  <c r="J1559" i="4"/>
  <c r="J1551" i="4"/>
  <c r="J1543" i="4"/>
  <c r="J1535" i="4"/>
  <c r="J1527" i="4"/>
  <c r="J1519" i="4"/>
  <c r="J1511" i="4"/>
  <c r="J1503" i="4"/>
  <c r="J1495" i="4"/>
  <c r="J1487" i="4"/>
  <c r="J1479" i="4"/>
  <c r="J1471" i="4"/>
  <c r="J1463" i="4"/>
  <c r="J1455" i="4"/>
  <c r="J1447" i="4"/>
  <c r="J1439" i="4"/>
  <c r="J1431" i="4"/>
  <c r="J1423" i="4"/>
  <c r="J1415" i="4"/>
  <c r="J1407" i="4"/>
  <c r="J1399" i="4"/>
  <c r="J1391" i="4"/>
  <c r="J1383" i="4"/>
  <c r="J1375" i="4"/>
  <c r="J1359" i="4"/>
  <c r="I1348" i="4"/>
  <c r="J1348" i="4" s="1"/>
  <c r="I1338" i="4"/>
  <c r="J1338" i="4" s="1"/>
  <c r="I1317" i="4"/>
  <c r="J1317" i="4" s="1"/>
  <c r="I1292" i="4"/>
  <c r="J1292" i="4" s="1"/>
  <c r="J1249" i="4"/>
  <c r="I1162" i="4"/>
  <c r="J1162" i="4" s="1"/>
  <c r="I1154" i="4"/>
  <c r="J1154" i="4" s="1"/>
  <c r="I1100" i="4"/>
  <c r="J1100" i="4" s="1"/>
  <c r="I1034" i="4"/>
  <c r="J1034" i="4" s="1"/>
  <c r="I1026" i="4"/>
  <c r="J1026" i="4" s="1"/>
  <c r="I972" i="4"/>
  <c r="J972" i="4" s="1"/>
  <c r="I906" i="4"/>
  <c r="J906" i="4" s="1"/>
  <c r="I898" i="4"/>
  <c r="J898" i="4" s="1"/>
  <c r="I844" i="4"/>
  <c r="J844" i="4" s="1"/>
  <c r="I778" i="4"/>
  <c r="J778" i="4" s="1"/>
  <c r="I608" i="4"/>
  <c r="J608" i="4" s="1"/>
  <c r="J1815" i="4"/>
  <c r="J1783" i="4"/>
  <c r="I1736" i="4"/>
  <c r="J1736" i="4" s="1"/>
  <c r="J1719" i="4"/>
  <c r="I1664" i="4"/>
  <c r="J1664" i="4" s="1"/>
  <c r="J1645" i="4"/>
  <c r="J1313" i="4"/>
  <c r="I1245" i="4"/>
  <c r="J1245" i="4" s="1"/>
  <c r="J1202" i="4"/>
  <c r="I1125" i="4"/>
  <c r="J1125" i="4" s="1"/>
  <c r="J1121" i="4"/>
  <c r="J1074" i="4"/>
  <c r="I997" i="4"/>
  <c r="J997" i="4" s="1"/>
  <c r="J993" i="4"/>
  <c r="I869" i="4"/>
  <c r="J869" i="4" s="1"/>
  <c r="I676" i="4"/>
  <c r="J676" i="4" s="1"/>
  <c r="I655" i="4"/>
  <c r="J655" i="4" s="1"/>
  <c r="I533" i="4"/>
  <c r="J533" i="4" s="1"/>
  <c r="J1799" i="4"/>
  <c r="I1776" i="4"/>
  <c r="J1776" i="4" s="1"/>
  <c r="J1759" i="4"/>
  <c r="I1712" i="4"/>
  <c r="J1712" i="4" s="1"/>
  <c r="J1695" i="4"/>
  <c r="J1685" i="4"/>
  <c r="J1671" i="4"/>
  <c r="I1656" i="4"/>
  <c r="J1656" i="4" s="1"/>
  <c r="J1637" i="4"/>
  <c r="I1332" i="4"/>
  <c r="J1332" i="4" s="1"/>
  <c r="I1309" i="4"/>
  <c r="J1309" i="4" s="1"/>
  <c r="J1266" i="4"/>
  <c r="I1172" i="4"/>
  <c r="J1172" i="4" s="1"/>
  <c r="I1117" i="4"/>
  <c r="J1117" i="4" s="1"/>
  <c r="I1044" i="4"/>
  <c r="J1044" i="4" s="1"/>
  <c r="I989" i="4"/>
  <c r="J989" i="4" s="1"/>
  <c r="I916" i="4"/>
  <c r="J916" i="4" s="1"/>
  <c r="I861" i="4"/>
  <c r="J861" i="4" s="1"/>
  <c r="I788" i="4"/>
  <c r="J788" i="4" s="1"/>
  <c r="I686" i="4"/>
  <c r="J686" i="4" s="1"/>
  <c r="I545" i="4"/>
  <c r="J545" i="4" s="1"/>
  <c r="J946" i="4"/>
  <c r="J929" i="4"/>
  <c r="I909" i="4"/>
  <c r="J909" i="4" s="1"/>
  <c r="J882" i="4"/>
  <c r="J865" i="4"/>
  <c r="I845" i="4"/>
  <c r="J845" i="4" s="1"/>
  <c r="J818" i="4"/>
  <c r="J801" i="4"/>
  <c r="I781" i="4"/>
  <c r="J781" i="4" s="1"/>
  <c r="J747" i="4"/>
  <c r="I743" i="4"/>
  <c r="J743" i="4" s="1"/>
  <c r="I612" i="4"/>
  <c r="J612" i="4" s="1"/>
  <c r="I446" i="4"/>
  <c r="J446" i="4" s="1"/>
  <c r="I227" i="4"/>
  <c r="J227" i="4" s="1"/>
  <c r="I45" i="4"/>
  <c r="J45" i="4" s="1"/>
  <c r="J1329" i="4"/>
  <c r="J1306" i="4"/>
  <c r="J1289" i="4"/>
  <c r="I1269" i="4"/>
  <c r="J1269" i="4" s="1"/>
  <c r="J1242" i="4"/>
  <c r="J1225" i="4"/>
  <c r="I1205" i="4"/>
  <c r="J1205" i="4" s="1"/>
  <c r="J1178" i="4"/>
  <c r="J1161" i="4"/>
  <c r="I1141" i="4"/>
  <c r="J1141" i="4" s="1"/>
  <c r="J1114" i="4"/>
  <c r="J1097" i="4"/>
  <c r="I1077" i="4"/>
  <c r="J1077" i="4" s="1"/>
  <c r="J1050" i="4"/>
  <c r="J1033" i="4"/>
  <c r="I1013" i="4"/>
  <c r="J1013" i="4" s="1"/>
  <c r="J986" i="4"/>
  <c r="J969" i="4"/>
  <c r="I949" i="4"/>
  <c r="J949" i="4" s="1"/>
  <c r="J922" i="4"/>
  <c r="J905" i="4"/>
  <c r="I885" i="4"/>
  <c r="J885" i="4" s="1"/>
  <c r="J858" i="4"/>
  <c r="J841" i="4"/>
  <c r="I821" i="4"/>
  <c r="J821" i="4" s="1"/>
  <c r="J794" i="4"/>
  <c r="J777" i="4"/>
  <c r="J750" i="4"/>
  <c r="J739" i="4"/>
  <c r="I710" i="4"/>
  <c r="J710" i="4" s="1"/>
  <c r="I692" i="4"/>
  <c r="J692" i="4" s="1"/>
  <c r="I636" i="4"/>
  <c r="J636" i="4" s="1"/>
  <c r="I603" i="4"/>
  <c r="J603" i="4" s="1"/>
  <c r="I515" i="4"/>
  <c r="J515" i="4" s="1"/>
  <c r="I499" i="4"/>
  <c r="J499" i="4" s="1"/>
  <c r="I478" i="4"/>
  <c r="J478" i="4" s="1"/>
  <c r="I470" i="4"/>
  <c r="J470" i="4" s="1"/>
  <c r="I360" i="4"/>
  <c r="J360" i="4" s="1"/>
  <c r="J1616" i="4"/>
  <c r="J1608" i="4"/>
  <c r="J1600" i="4"/>
  <c r="J1592" i="4"/>
  <c r="J1584" i="4"/>
  <c r="J1576" i="4"/>
  <c r="J1568" i="4"/>
  <c r="J1560" i="4"/>
  <c r="J1552" i="4"/>
  <c r="J1544" i="4"/>
  <c r="J1536" i="4"/>
  <c r="J1528" i="4"/>
  <c r="J1520" i="4"/>
  <c r="J1512" i="4"/>
  <c r="J1504" i="4"/>
  <c r="J1496" i="4"/>
  <c r="J1488" i="4"/>
  <c r="J1480" i="4"/>
  <c r="J1472" i="4"/>
  <c r="J1464" i="4"/>
  <c r="J1456" i="4"/>
  <c r="J1448" i="4"/>
  <c r="J1440" i="4"/>
  <c r="J1432" i="4"/>
  <c r="J1424" i="4"/>
  <c r="J1416" i="4"/>
  <c r="J1408" i="4"/>
  <c r="J1400" i="4"/>
  <c r="J1392" i="4"/>
  <c r="J1384" i="4"/>
  <c r="J1376" i="4"/>
  <c r="J1368" i="4"/>
  <c r="J1360" i="4"/>
  <c r="J1343" i="4"/>
  <c r="J1340" i="4"/>
  <c r="J1337" i="4"/>
  <c r="J1331" i="4"/>
  <c r="J1322" i="4"/>
  <c r="J1305" i="4"/>
  <c r="I1285" i="4"/>
  <c r="J1285" i="4" s="1"/>
  <c r="J1258" i="4"/>
  <c r="J1241" i="4"/>
  <c r="I1221" i="4"/>
  <c r="J1221" i="4" s="1"/>
  <c r="J1194" i="4"/>
  <c r="J1177" i="4"/>
  <c r="I1157" i="4"/>
  <c r="J1157" i="4" s="1"/>
  <c r="J1130" i="4"/>
  <c r="J1113" i="4"/>
  <c r="I1093" i="4"/>
  <c r="J1093" i="4" s="1"/>
  <c r="J1066" i="4"/>
  <c r="J1049" i="4"/>
  <c r="I1029" i="4"/>
  <c r="J1029" i="4" s="1"/>
  <c r="J1002" i="4"/>
  <c r="J985" i="4"/>
  <c r="I965" i="4"/>
  <c r="J965" i="4" s="1"/>
  <c r="J938" i="4"/>
  <c r="J921" i="4"/>
  <c r="I901" i="4"/>
  <c r="J901" i="4" s="1"/>
  <c r="J874" i="4"/>
  <c r="J857" i="4"/>
  <c r="I837" i="4"/>
  <c r="J837" i="4" s="1"/>
  <c r="J810" i="4"/>
  <c r="J793" i="4"/>
  <c r="I770" i="4"/>
  <c r="J770" i="4" s="1"/>
  <c r="I737" i="4"/>
  <c r="J737" i="4" s="1"/>
  <c r="J723" i="4"/>
  <c r="I702" i="4"/>
  <c r="J702" i="4" s="1"/>
  <c r="I646" i="4"/>
  <c r="J646" i="4" s="1"/>
  <c r="I628" i="4"/>
  <c r="J628" i="4" s="1"/>
  <c r="J400" i="4"/>
  <c r="J1346" i="4"/>
  <c r="J1298" i="4"/>
  <c r="J1284" i="4"/>
  <c r="J1281" i="4"/>
  <c r="I1261" i="4"/>
  <c r="J1261" i="4" s="1"/>
  <c r="J1234" i="4"/>
  <c r="J1220" i="4"/>
  <c r="J1217" i="4"/>
  <c r="I1197" i="4"/>
  <c r="J1197" i="4" s="1"/>
  <c r="J1170" i="4"/>
  <c r="J1156" i="4"/>
  <c r="J1153" i="4"/>
  <c r="I1133" i="4"/>
  <c r="J1133" i="4" s="1"/>
  <c r="J1106" i="4"/>
  <c r="J1092" i="4"/>
  <c r="J1089" i="4"/>
  <c r="I1069" i="4"/>
  <c r="J1069" i="4" s="1"/>
  <c r="J1042" i="4"/>
  <c r="J1028" i="4"/>
  <c r="J1025" i="4"/>
  <c r="I1005" i="4"/>
  <c r="J1005" i="4" s="1"/>
  <c r="J978" i="4"/>
  <c r="J964" i="4"/>
  <c r="J961" i="4"/>
  <c r="I941" i="4"/>
  <c r="J941" i="4" s="1"/>
  <c r="J914" i="4"/>
  <c r="J900" i="4"/>
  <c r="J897" i="4"/>
  <c r="I877" i="4"/>
  <c r="J877" i="4" s="1"/>
  <c r="J850" i="4"/>
  <c r="J836" i="4"/>
  <c r="J833" i="4"/>
  <c r="I813" i="4"/>
  <c r="J813" i="4" s="1"/>
  <c r="J786" i="4"/>
  <c r="J769" i="4"/>
  <c r="I756" i="4"/>
  <c r="J756" i="4" s="1"/>
  <c r="I663" i="4"/>
  <c r="J663" i="4" s="1"/>
  <c r="I639" i="4"/>
  <c r="J639" i="4" s="1"/>
  <c r="I580" i="4"/>
  <c r="J580" i="4" s="1"/>
  <c r="I536" i="4"/>
  <c r="J536" i="4" s="1"/>
  <c r="I432" i="4"/>
  <c r="J432" i="4" s="1"/>
  <c r="J1321" i="4"/>
  <c r="I1301" i="4"/>
  <c r="J1301" i="4" s="1"/>
  <c r="J1274" i="4"/>
  <c r="I1237" i="4"/>
  <c r="J1237" i="4" s="1"/>
  <c r="J1210" i="4"/>
  <c r="J1196" i="4"/>
  <c r="I1173" i="4"/>
  <c r="J1173" i="4" s="1"/>
  <c r="J1146" i="4"/>
  <c r="J1132" i="4"/>
  <c r="I1109" i="4"/>
  <c r="J1109" i="4" s="1"/>
  <c r="J1082" i="4"/>
  <c r="J1068" i="4"/>
  <c r="I1045" i="4"/>
  <c r="J1045" i="4" s="1"/>
  <c r="J1018" i="4"/>
  <c r="J1004" i="4"/>
  <c r="I981" i="4"/>
  <c r="J981" i="4" s="1"/>
  <c r="J954" i="4"/>
  <c r="J940" i="4"/>
  <c r="I917" i="4"/>
  <c r="J917" i="4" s="1"/>
  <c r="J890" i="4"/>
  <c r="J876" i="4"/>
  <c r="I853" i="4"/>
  <c r="J853" i="4" s="1"/>
  <c r="J826" i="4"/>
  <c r="J812" i="4"/>
  <c r="I789" i="4"/>
  <c r="J789" i="4"/>
  <c r="I759" i="4"/>
  <c r="J759" i="4" s="1"/>
  <c r="I719" i="4"/>
  <c r="J719" i="4" s="1"/>
  <c r="I638" i="4"/>
  <c r="J638" i="4" s="1"/>
  <c r="I579" i="4"/>
  <c r="J579" i="4" s="1"/>
  <c r="I403" i="4"/>
  <c r="J403" i="4" s="1"/>
  <c r="J1354" i="4"/>
  <c r="J1314" i="4"/>
  <c r="J1297" i="4"/>
  <c r="I1277" i="4"/>
  <c r="J1277" i="4" s="1"/>
  <c r="J1250" i="4"/>
  <c r="J1233" i="4"/>
  <c r="I1213" i="4"/>
  <c r="J1213" i="4" s="1"/>
  <c r="J1186" i="4"/>
  <c r="I1149" i="4"/>
  <c r="J1149" i="4" s="1"/>
  <c r="J1122" i="4"/>
  <c r="I1085" i="4"/>
  <c r="J1085" i="4" s="1"/>
  <c r="J1058" i="4"/>
  <c r="I1021" i="4"/>
  <c r="J1021" i="4" s="1"/>
  <c r="J994" i="4"/>
  <c r="I957" i="4"/>
  <c r="J957" i="4" s="1"/>
  <c r="J930" i="4"/>
  <c r="I893" i="4"/>
  <c r="J893" i="4" s="1"/>
  <c r="J866" i="4"/>
  <c r="I829" i="4"/>
  <c r="J829" i="4" s="1"/>
  <c r="J802" i="4"/>
  <c r="I586" i="4"/>
  <c r="J586" i="4" s="1"/>
  <c r="J716" i="4"/>
  <c r="J699" i="4"/>
  <c r="I679" i="4"/>
  <c r="J679" i="4" s="1"/>
  <c r="J652" i="4"/>
  <c r="I615" i="4"/>
  <c r="J615" i="4" s="1"/>
  <c r="J568" i="4"/>
  <c r="I548" i="4"/>
  <c r="J548" i="4" s="1"/>
  <c r="I523" i="4"/>
  <c r="J523" i="4" s="1"/>
  <c r="J435" i="4"/>
  <c r="I317" i="4"/>
  <c r="J317" i="4" s="1"/>
  <c r="I235" i="4"/>
  <c r="J235" i="4" s="1"/>
  <c r="J202" i="4"/>
  <c r="I197" i="4"/>
  <c r="J197" i="4" s="1"/>
  <c r="I735" i="4"/>
  <c r="J735" i="4" s="1"/>
  <c r="J732" i="4"/>
  <c r="J715" i="4"/>
  <c r="I695" i="4"/>
  <c r="J695" i="4" s="1"/>
  <c r="J668" i="4"/>
  <c r="I631" i="4"/>
  <c r="J631" i="4" s="1"/>
  <c r="J571" i="4"/>
  <c r="I554" i="4"/>
  <c r="J554" i="4" s="1"/>
  <c r="I461" i="4"/>
  <c r="J461" i="4" s="1"/>
  <c r="I438" i="4"/>
  <c r="J438" i="4" s="1"/>
  <c r="I414" i="4"/>
  <c r="J414" i="4" s="1"/>
  <c r="J371" i="4"/>
  <c r="J349" i="4"/>
  <c r="I239" i="4"/>
  <c r="J239" i="4" s="1"/>
  <c r="J708" i="4"/>
  <c r="J691" i="4"/>
  <c r="I671" i="4"/>
  <c r="J671" i="4" s="1"/>
  <c r="J644" i="4"/>
  <c r="J606" i="4"/>
  <c r="I589" i="4"/>
  <c r="J589" i="4" s="1"/>
  <c r="J539" i="4"/>
  <c r="I530" i="4"/>
  <c r="J530" i="4" s="1"/>
  <c r="I526" i="4"/>
  <c r="J526" i="4" s="1"/>
  <c r="J506" i="4"/>
  <c r="I493" i="4"/>
  <c r="J493" i="4" s="1"/>
  <c r="I429" i="4"/>
  <c r="J429" i="4" s="1"/>
  <c r="I406" i="4"/>
  <c r="J406" i="4" s="1"/>
  <c r="I382" i="4"/>
  <c r="J382" i="4" s="1"/>
  <c r="I357" i="4"/>
  <c r="J357" i="4" s="1"/>
  <c r="I323" i="4"/>
  <c r="J323" i="4" s="1"/>
  <c r="I751" i="4"/>
  <c r="J751" i="4" s="1"/>
  <c r="J748" i="4"/>
  <c r="J731" i="4"/>
  <c r="I711" i="4"/>
  <c r="J711" i="4" s="1"/>
  <c r="J684" i="4"/>
  <c r="I647" i="4"/>
  <c r="J647" i="4" s="1"/>
  <c r="J620" i="4"/>
  <c r="I609" i="4"/>
  <c r="J609" i="4" s="1"/>
  <c r="J574" i="4"/>
  <c r="I557" i="4"/>
  <c r="J557" i="4" s="1"/>
  <c r="I459" i="4"/>
  <c r="J459" i="4" s="1"/>
  <c r="I397" i="4"/>
  <c r="J397" i="4" s="1"/>
  <c r="I374" i="4"/>
  <c r="J374" i="4" s="1"/>
  <c r="I767" i="4"/>
  <c r="J767" i="4" s="1"/>
  <c r="J764" i="4"/>
  <c r="J724" i="4"/>
  <c r="J707" i="4"/>
  <c r="I687" i="4"/>
  <c r="J687" i="4" s="1"/>
  <c r="J660" i="4"/>
  <c r="I623" i="4"/>
  <c r="J623" i="4" s="1"/>
  <c r="I577" i="4"/>
  <c r="J577" i="4" s="1"/>
  <c r="J542" i="4"/>
  <c r="I520" i="4"/>
  <c r="J520" i="4" s="1"/>
  <c r="I491" i="4"/>
  <c r="J491" i="4" s="1"/>
  <c r="J464" i="4"/>
  <c r="I427" i="4"/>
  <c r="J427" i="4" s="1"/>
  <c r="I355" i="4"/>
  <c r="J355" i="4" s="1"/>
  <c r="J585" i="4"/>
  <c r="J553" i="4"/>
  <c r="I502" i="4"/>
  <c r="J502" i="4" s="1"/>
  <c r="J363" i="4"/>
  <c r="J324" i="4"/>
  <c r="J320" i="4"/>
  <c r="J316" i="4"/>
  <c r="I307" i="4"/>
  <c r="J307" i="4" s="1"/>
  <c r="I253" i="4"/>
  <c r="J253" i="4" s="1"/>
  <c r="J226" i="4"/>
  <c r="I85" i="4"/>
  <c r="J85" i="4" s="1"/>
  <c r="J50" i="4"/>
  <c r="J593" i="4"/>
  <c r="J561" i="4"/>
  <c r="I518" i="4"/>
  <c r="J518" i="4" s="1"/>
  <c r="I366" i="4"/>
  <c r="J366" i="4" s="1"/>
  <c r="J347" i="4"/>
  <c r="J252" i="4"/>
  <c r="I243" i="4"/>
  <c r="J243" i="4" s="1"/>
  <c r="I109" i="4"/>
  <c r="J109" i="4" s="1"/>
  <c r="J74" i="4"/>
  <c r="J531" i="4"/>
  <c r="I494" i="4"/>
  <c r="J494" i="4" s="1"/>
  <c r="J483" i="4"/>
  <c r="I462" i="4"/>
  <c r="J462" i="4" s="1"/>
  <c r="J451" i="4"/>
  <c r="I430" i="4"/>
  <c r="J430" i="4" s="1"/>
  <c r="J419" i="4"/>
  <c r="I398" i="4"/>
  <c r="J398" i="4" s="1"/>
  <c r="J387" i="4"/>
  <c r="I358" i="4"/>
  <c r="J358" i="4" s="1"/>
  <c r="I335" i="4"/>
  <c r="J335" i="4" s="1"/>
  <c r="I287" i="4"/>
  <c r="J287" i="4" s="1"/>
  <c r="I149" i="4"/>
  <c r="J149" i="4" s="1"/>
  <c r="J114" i="4"/>
  <c r="J601" i="4"/>
  <c r="J569" i="4"/>
  <c r="J537" i="4"/>
  <c r="J507" i="4"/>
  <c r="I350" i="4"/>
  <c r="J350" i="4" s="1"/>
  <c r="I291" i="4"/>
  <c r="J291" i="4" s="1"/>
  <c r="J282" i="4"/>
  <c r="I133" i="4"/>
  <c r="J133" i="4" s="1"/>
  <c r="I510" i="4"/>
  <c r="J510" i="4" s="1"/>
  <c r="I486" i="4"/>
  <c r="J486" i="4" s="1"/>
  <c r="J475" i="4"/>
  <c r="I454" i="4"/>
  <c r="J454" i="4" s="1"/>
  <c r="J443" i="4"/>
  <c r="I422" i="4"/>
  <c r="J422" i="4" s="1"/>
  <c r="J411" i="4"/>
  <c r="I390" i="4"/>
  <c r="J390" i="4" s="1"/>
  <c r="J379" i="4"/>
  <c r="I342" i="4"/>
  <c r="J342" i="4" s="1"/>
  <c r="I299" i="4"/>
  <c r="J299" i="4" s="1"/>
  <c r="I223" i="4"/>
  <c r="J223" i="4" s="1"/>
  <c r="I213" i="4"/>
  <c r="J213" i="4" s="1"/>
  <c r="I173" i="4"/>
  <c r="J173" i="4" s="1"/>
  <c r="J138" i="4"/>
  <c r="I315" i="4"/>
  <c r="J315" i="4" s="1"/>
  <c r="J298" i="4"/>
  <c r="J260" i="4"/>
  <c r="I251" i="4"/>
  <c r="J251" i="4" s="1"/>
  <c r="J234" i="4"/>
  <c r="I221" i="4"/>
  <c r="J221" i="4" s="1"/>
  <c r="J162" i="4"/>
  <c r="I157" i="4"/>
  <c r="J157" i="4" s="1"/>
  <c r="J98" i="4"/>
  <c r="I93" i="4"/>
  <c r="J93" i="4" s="1"/>
  <c r="J306" i="4"/>
  <c r="J268" i="4"/>
  <c r="I259" i="4"/>
  <c r="J259" i="4" s="1"/>
  <c r="J242" i="4"/>
  <c r="J186" i="4"/>
  <c r="I181" i="4"/>
  <c r="J181" i="4" s="1"/>
  <c r="J122" i="4"/>
  <c r="I117" i="4"/>
  <c r="J117" i="4" s="1"/>
  <c r="J58" i="4"/>
  <c r="I53" i="4"/>
  <c r="J53" i="4" s="1"/>
  <c r="J369" i="4"/>
  <c r="J361" i="4"/>
  <c r="J353" i="4"/>
  <c r="J345" i="4"/>
  <c r="J340" i="4"/>
  <c r="J301" i="4"/>
  <c r="J276" i="4"/>
  <c r="J271" i="4"/>
  <c r="I267" i="4"/>
  <c r="J267" i="4" s="1"/>
  <c r="J250" i="4"/>
  <c r="J237" i="4"/>
  <c r="J220" i="4"/>
  <c r="J210" i="4"/>
  <c r="I205" i="4"/>
  <c r="J205" i="4" s="1"/>
  <c r="J146" i="4"/>
  <c r="I141" i="4"/>
  <c r="J141" i="4" s="1"/>
  <c r="J82" i="4"/>
  <c r="I77" i="4"/>
  <c r="J77" i="4" s="1"/>
  <c r="J339" i="4"/>
  <c r="I275" i="4"/>
  <c r="J275" i="4" s="1"/>
  <c r="I165" i="4"/>
  <c r="J165" i="4" s="1"/>
  <c r="I101" i="4"/>
  <c r="J101" i="4" s="1"/>
  <c r="I37" i="4"/>
  <c r="J37" i="4" s="1"/>
  <c r="I32" i="4"/>
  <c r="J32" i="4" s="1"/>
  <c r="J332" i="4"/>
  <c r="J292" i="4"/>
  <c r="I283" i="4"/>
  <c r="J283" i="4" s="1"/>
  <c r="J266" i="4"/>
  <c r="J228" i="4"/>
  <c r="J194" i="4"/>
  <c r="I189" i="4"/>
  <c r="J189" i="4" s="1"/>
  <c r="J130" i="4"/>
  <c r="I125" i="4"/>
  <c r="J125" i="4" s="1"/>
  <c r="I61" i="4"/>
  <c r="J61" i="4" s="1"/>
  <c r="J219" i="4"/>
  <c r="J211" i="4"/>
  <c r="J203" i="4"/>
  <c r="J195" i="4"/>
  <c r="J187" i="4"/>
  <c r="J179" i="4"/>
  <c r="J171" i="4"/>
  <c r="J163" i="4"/>
  <c r="J155" i="4"/>
  <c r="J147" i="4"/>
  <c r="J139" i="4"/>
  <c r="J131" i="4"/>
  <c r="J123" i="4"/>
  <c r="J115" i="4"/>
  <c r="J107" i="4"/>
  <c r="J99" i="4"/>
  <c r="J91" i="4"/>
  <c r="J83" i="4"/>
  <c r="J75" i="4"/>
  <c r="J67" i="4"/>
  <c r="J59" i="4"/>
  <c r="J51" i="4"/>
  <c r="J43" i="4"/>
  <c r="J35" i="4"/>
  <c r="J28" i="4"/>
  <c r="J23" i="4"/>
  <c r="J16" i="4"/>
  <c r="J11" i="4"/>
  <c r="J20" i="4"/>
  <c r="J17" i="4"/>
  <c r="E12" i="6" l="1"/>
  <c r="J22" i="6" s="1"/>
  <c r="N31" i="5"/>
  <c r="N19" i="5"/>
  <c r="N9" i="5"/>
  <c r="N12" i="5" s="1"/>
  <c r="N28" i="5"/>
  <c r="R24" i="5" s="1"/>
  <c r="N25" i="5"/>
  <c r="N22" i="5"/>
  <c r="R23" i="5" s="1"/>
  <c r="N16" i="5"/>
  <c r="N28" i="4"/>
  <c r="R24" i="4" s="1"/>
  <c r="N22" i="4"/>
  <c r="R23" i="4" s="1"/>
  <c r="N25" i="4"/>
  <c r="N16" i="4"/>
  <c r="N19" i="4"/>
  <c r="N9" i="4"/>
  <c r="N12" i="4" s="1"/>
  <c r="N31" i="4"/>
  <c r="J13" i="6" l="1"/>
  <c r="N19" i="6" s="1"/>
  <c r="J7" i="1"/>
  <c r="N7" i="1" s="1"/>
  <c r="J7" i="6"/>
  <c r="J4" i="1"/>
  <c r="J4" i="6"/>
  <c r="J10" i="1"/>
  <c r="N10" i="1" s="1"/>
  <c r="J10" i="6"/>
  <c r="N34" i="5"/>
  <c r="J13" i="1"/>
  <c r="N34" i="4"/>
  <c r="J16" i="1" l="1"/>
  <c r="N13" i="6"/>
  <c r="N4" i="1"/>
  <c r="N13" i="1"/>
  <c r="N19" i="1"/>
  <c r="N7" i="6"/>
  <c r="J16" i="6"/>
  <c r="N4" i="6"/>
  <c r="N10" i="6"/>
  <c r="N16" i="1"/>
  <c r="N22" i="1" l="1"/>
  <c r="N25" i="1"/>
  <c r="Q2" i="1"/>
  <c r="N16" i="6"/>
  <c r="N22" i="6" s="1"/>
  <c r="N25" i="6" l="1"/>
  <c r="Q2" i="6"/>
  <c r="Q6" i="1"/>
  <c r="R6" i="1" s="1"/>
  <c r="Q14" i="1"/>
  <c r="Q22" i="1"/>
  <c r="Q30" i="1"/>
  <c r="R2" i="1"/>
  <c r="Q7" i="1"/>
  <c r="R7" i="1" s="1"/>
  <c r="Q15" i="1"/>
  <c r="Q23" i="1"/>
  <c r="Q31" i="1"/>
  <c r="Q8" i="1"/>
  <c r="R8" i="1" s="1"/>
  <c r="Q16" i="1"/>
  <c r="Q24" i="1"/>
  <c r="Q27" i="1"/>
  <c r="Q4" i="1"/>
  <c r="R4" i="1" s="1"/>
  <c r="Q9" i="1"/>
  <c r="Q17" i="1"/>
  <c r="Q25" i="1"/>
  <c r="Q11" i="1"/>
  <c r="Q12" i="1"/>
  <c r="Q10" i="1"/>
  <c r="Q18" i="1"/>
  <c r="Q26" i="1"/>
  <c r="Q19" i="1"/>
  <c r="Q20" i="1"/>
  <c r="Q5" i="1"/>
  <c r="R5" i="1" s="1"/>
  <c r="Q13" i="1"/>
  <c r="Q21" i="1"/>
  <c r="Q29" i="1"/>
  <c r="Q3" i="1"/>
  <c r="R3" i="1" s="1"/>
  <c r="Q28" i="1"/>
  <c r="S2" i="1" l="1"/>
  <c r="S3" i="1" s="1"/>
  <c r="S4" i="1" s="1"/>
  <c r="S5" i="1" s="1"/>
  <c r="S6" i="1" s="1"/>
  <c r="S7" i="1" s="1"/>
  <c r="S8" i="1" s="1"/>
  <c r="Q8" i="6"/>
  <c r="R8" i="6" s="1"/>
  <c r="Q16" i="6"/>
  <c r="Q24" i="6"/>
  <c r="Q3" i="6"/>
  <c r="R3" i="6" s="1"/>
  <c r="Q20" i="6"/>
  <c r="Q9" i="6"/>
  <c r="R9" i="6" s="1"/>
  <c r="Q17" i="6"/>
  <c r="Q25" i="6"/>
  <c r="Q28" i="6"/>
  <c r="Q10" i="6"/>
  <c r="Q18" i="6"/>
  <c r="Q26" i="6"/>
  <c r="R2" i="6"/>
  <c r="S2" i="6" s="1"/>
  <c r="S3" i="6" s="1"/>
  <c r="S4" i="6" s="1"/>
  <c r="S5" i="6" s="1"/>
  <c r="S6" i="6" s="1"/>
  <c r="S7" i="6" s="1"/>
  <c r="S8" i="6" s="1"/>
  <c r="S9" i="6" s="1"/>
  <c r="Q4" i="6"/>
  <c r="R4" i="6" s="1"/>
  <c r="Q11" i="6"/>
  <c r="Q19" i="6"/>
  <c r="Q27" i="6"/>
  <c r="Q12" i="6"/>
  <c r="Q5" i="6"/>
  <c r="R5" i="6" s="1"/>
  <c r="Q13" i="6"/>
  <c r="Q21" i="6"/>
  <c r="Q29" i="6"/>
  <c r="Q15" i="6"/>
  <c r="Q6" i="6"/>
  <c r="R6" i="6" s="1"/>
  <c r="Q14" i="6"/>
  <c r="Q22" i="6"/>
  <c r="Q30" i="6"/>
  <c r="Q7" i="6"/>
  <c r="R7" i="6" s="1"/>
  <c r="Q23" i="6"/>
  <c r="Q31" i="6"/>
  <c r="R9" i="1"/>
  <c r="S9" i="1" l="1"/>
  <c r="R10" i="6"/>
  <c r="S10" i="6" s="1"/>
  <c r="R10" i="1"/>
  <c r="S10" i="1" l="1"/>
  <c r="S11" i="1" s="1"/>
  <c r="R11" i="6"/>
  <c r="S11" i="6" s="1"/>
  <c r="R11" i="1"/>
  <c r="R12" i="6" l="1"/>
  <c r="S12" i="6" s="1"/>
  <c r="R12" i="1"/>
  <c r="S12" i="1" s="1"/>
  <c r="R13" i="6" l="1"/>
  <c r="S13" i="6" s="1"/>
  <c r="R13" i="1"/>
  <c r="S13" i="1" s="1"/>
  <c r="R14" i="6" l="1"/>
  <c r="S14" i="6" s="1"/>
  <c r="R14" i="1"/>
  <c r="S14" i="1" s="1"/>
  <c r="R15" i="6" l="1"/>
  <c r="S15" i="6" s="1"/>
  <c r="R15" i="1"/>
  <c r="S15" i="1" s="1"/>
  <c r="R16" i="6" l="1"/>
  <c r="J25" i="6" s="1"/>
  <c r="R16" i="1"/>
  <c r="J25" i="1" s="1"/>
  <c r="S16" i="6" l="1"/>
  <c r="S16" i="1"/>
  <c r="R17" i="6"/>
  <c r="R17" i="1"/>
  <c r="S17" i="1" l="1"/>
  <c r="S17" i="6"/>
  <c r="S18" i="6" s="1"/>
  <c r="R18" i="6"/>
  <c r="R18" i="1"/>
  <c r="S18" i="1" l="1"/>
  <c r="S19" i="1" s="1"/>
  <c r="R19" i="6"/>
  <c r="S19" i="6" s="1"/>
  <c r="R19" i="1"/>
  <c r="R20" i="6" l="1"/>
  <c r="S20" i="6" s="1"/>
  <c r="R20" i="1"/>
  <c r="S20" i="1" s="1"/>
  <c r="R21" i="6" l="1"/>
  <c r="J28" i="6" s="1"/>
  <c r="R21" i="1"/>
  <c r="J28" i="1" s="1"/>
  <c r="S21" i="6" l="1"/>
  <c r="S21" i="1"/>
  <c r="R22" i="6"/>
  <c r="R22" i="1"/>
  <c r="S22" i="1" l="1"/>
  <c r="S22" i="6"/>
  <c r="R23" i="6"/>
  <c r="R23" i="1"/>
  <c r="S23" i="6" l="1"/>
  <c r="S23" i="1"/>
  <c r="R24" i="6"/>
  <c r="R24" i="1"/>
  <c r="S24" i="1" l="1"/>
  <c r="S24" i="6"/>
  <c r="S25" i="6" s="1"/>
  <c r="R25" i="6"/>
  <c r="R25" i="1"/>
  <c r="S25" i="1" l="1"/>
  <c r="R26" i="6"/>
  <c r="J31" i="6" s="1"/>
  <c r="R26" i="1"/>
  <c r="J31" i="1" s="1"/>
  <c r="S26" i="1" l="1"/>
  <c r="S26" i="6"/>
  <c r="R27" i="6"/>
  <c r="R27" i="1"/>
  <c r="S27" i="6" l="1"/>
  <c r="S27" i="1"/>
  <c r="R28" i="6"/>
  <c r="R28" i="1"/>
  <c r="S28" i="1" l="1"/>
  <c r="S28" i="6"/>
  <c r="S29" i="6" s="1"/>
  <c r="R29" i="6"/>
  <c r="R29" i="1"/>
  <c r="S29" i="1" l="1"/>
  <c r="R31" i="6"/>
  <c r="R30" i="6"/>
  <c r="S30" i="6" s="1"/>
  <c r="S31" i="6" s="1"/>
  <c r="R30" i="1"/>
  <c r="S30" i="1" l="1"/>
  <c r="S31" i="1" s="1"/>
  <c r="R31" i="1"/>
</calcChain>
</file>

<file path=xl/sharedStrings.xml><?xml version="1.0" encoding="utf-8"?>
<sst xmlns="http://schemas.openxmlformats.org/spreadsheetml/2006/main" count="17756" uniqueCount="129">
  <si>
    <t>Quantidade</t>
  </si>
  <si>
    <t>Área [m^2]</t>
  </si>
  <si>
    <t>Área Total:</t>
  </si>
  <si>
    <t>Preço m^2  [€]</t>
  </si>
  <si>
    <t>High efficiency (aprox. 22%)
[Eur/Wp]</t>
  </si>
  <si>
    <t>Células Fotovoltaicas</t>
  </si>
  <si>
    <t>Total (sem IVA)</t>
  </si>
  <si>
    <t>Preço com IVA</t>
  </si>
  <si>
    <t>Preço sem IVA</t>
  </si>
  <si>
    <t>Aproximação</t>
  </si>
  <si>
    <t>Notas</t>
  </si>
  <si>
    <t>Total (com IVA)</t>
  </si>
  <si>
    <t>IVA a 23%</t>
  </si>
  <si>
    <t>Edífico do INE</t>
  </si>
  <si>
    <t>Largura [m]</t>
  </si>
  <si>
    <t>Altura [m]</t>
  </si>
  <si>
    <t>Energia Produzida 
Anual [WH]</t>
  </si>
  <si>
    <t>Energia Produzida 
Anual [KWH]</t>
  </si>
  <si>
    <t xml:space="preserve"> 2001-2024</t>
  </si>
  <si>
    <t>PVGIS (c) European Union</t>
  </si>
  <si>
    <t>Int: 1 means solar radiation values are reconstructed</t>
  </si>
  <si>
    <t>WS10m: 10-m total wind speed (m/s)</t>
  </si>
  <si>
    <t>T2m: 2-m air temperature (degree Celsius)</t>
  </si>
  <si>
    <t>H_sun: Sun height (degree)</t>
  </si>
  <si>
    <t>G(i): Global irradiance on the inclined plane (plane of the array) (W/m2)</t>
  </si>
  <si>
    <t>:2310</t>
  </si>
  <si>
    <t>:2210</t>
  </si>
  <si>
    <t>:2110</t>
  </si>
  <si>
    <t>:2010</t>
  </si>
  <si>
    <t>:1910</t>
  </si>
  <si>
    <t>:1810</t>
  </si>
  <si>
    <t>:1710</t>
  </si>
  <si>
    <t>:1610</t>
  </si>
  <si>
    <t>:1510</t>
  </si>
  <si>
    <t>:1410</t>
  </si>
  <si>
    <t>:1310</t>
  </si>
  <si>
    <t>:1210</t>
  </si>
  <si>
    <t>:1110</t>
  </si>
  <si>
    <t>:1010</t>
  </si>
  <si>
    <t>:0910</t>
  </si>
  <si>
    <t>:0810</t>
  </si>
  <si>
    <t>:0710</t>
  </si>
  <si>
    <t>:0610</t>
  </si>
  <si>
    <t>:0510</t>
  </si>
  <si>
    <t>:0410</t>
  </si>
  <si>
    <t>:0310</t>
  </si>
  <si>
    <t>:0210</t>
  </si>
  <si>
    <t>:0110</t>
  </si>
  <si>
    <t>:0010</t>
  </si>
  <si>
    <t>P[W]</t>
  </si>
  <si>
    <t>T_Painel (ºC)</t>
  </si>
  <si>
    <t>G(i)/Sen(H_sun)</t>
  </si>
  <si>
    <t>Int</t>
  </si>
  <si>
    <t>WS10m</t>
  </si>
  <si>
    <t>T2m</t>
  </si>
  <si>
    <t>H_sun</t>
  </si>
  <si>
    <t>G(i)</t>
  </si>
  <si>
    <t>time</t>
  </si>
  <si>
    <t>Date</t>
  </si>
  <si>
    <t xml:space="preserve">Azimuth: 19 deg. </t>
  </si>
  <si>
    <t>alpha_p [%/ºC]</t>
  </si>
  <si>
    <t xml:space="preserve">Slope: 0 deg. </t>
  </si>
  <si>
    <t>NOCT [ºC]</t>
  </si>
  <si>
    <t>P_STC [W]</t>
  </si>
  <si>
    <t>Radiation database:	PVGIS-SARAH2</t>
  </si>
  <si>
    <t>Elevation (m):	101</t>
  </si>
  <si>
    <t>Longitude (decimal degrees):	-9.138</t>
  </si>
  <si>
    <t>Latitude (decimal degrees):	38.738</t>
  </si>
  <si>
    <t>Preço [€/KWh]</t>
  </si>
  <si>
    <t>Poupança Aual</t>
  </si>
  <si>
    <t>Imposto Especial
de Consumo</t>
  </si>
  <si>
    <t>Super Vazio
Verão e/ou Inverno [WH]</t>
  </si>
  <si>
    <t>Vazio Normal
Verão e/ou Inverno [WH]</t>
  </si>
  <si>
    <t>Cheias
Verão [WH]</t>
  </si>
  <si>
    <t>Cheias
Inverno [WH]</t>
  </si>
  <si>
    <t>Ponta
Verão [WH]</t>
  </si>
  <si>
    <t>Ponta
Inverno [WH]</t>
  </si>
  <si>
    <t>Total [WH]</t>
  </si>
  <si>
    <t>Estimativa de produção para o INE recorrendo ao PVGIS (2020) para P_STC=1W</t>
  </si>
  <si>
    <t>G_Horiz</t>
  </si>
  <si>
    <t>Inclinação do edifício do INE</t>
  </si>
  <si>
    <t>Notas:</t>
  </si>
  <si>
    <t>Inversor DC-AC</t>
  </si>
  <si>
    <t>Inverter price (2023)
[USD/Wp]</t>
  </si>
  <si>
    <t>Dados Utilizados</t>
  </si>
  <si>
    <t>Fonte:
Relatório CE 2022</t>
  </si>
  <si>
    <t>Fonte:
Relatório CE 2023</t>
  </si>
  <si>
    <t>Calculado a partir
da eficiência considerada</t>
  </si>
  <si>
    <t>Wp/m^2 [W/m^2]</t>
  </si>
  <si>
    <t>Watt Pico da instação [W] -&gt;</t>
  </si>
  <si>
    <t>Poupança estimada
sem considerar perdas anuais</t>
  </si>
  <si>
    <t>Energia Consumida Anualmente pelo INE</t>
  </si>
  <si>
    <t xml:space="preserve">Média da Redução de Energia Consumida Anualmente  [%] </t>
  </si>
  <si>
    <t>ROI 15 Anos</t>
  </si>
  <si>
    <t>Operation and Maintenance</t>
  </si>
  <si>
    <t>O&amp;M por ano</t>
  </si>
  <si>
    <t>ROI 20 Anos</t>
  </si>
  <si>
    <t>ROI 25 Anos</t>
  </si>
  <si>
    <t>Estimativa de produção para a CHP recorrendo ao PVGIS (2020) para P_STC=1W</t>
  </si>
  <si>
    <t xml:space="preserve">Azimuth: 0 deg. </t>
  </si>
  <si>
    <t>Energia Produzida Anualmente</t>
  </si>
  <si>
    <t>Super Vazio [kWh]</t>
  </si>
  <si>
    <t>Vazio Normal [kWh]</t>
  </si>
  <si>
    <t>Cheias [kWh]</t>
  </si>
  <si>
    <t>Ponta [kWh]</t>
  </si>
  <si>
    <t xml:space="preserve">Energia Anual
Produzida [kWh] </t>
  </si>
  <si>
    <t>Fonte:
represtor.com</t>
  </si>
  <si>
    <t>Sistema móvel de sombreamento + motor + instalação</t>
  </si>
  <si>
    <t>Potência Horas de Ponta</t>
  </si>
  <si>
    <t>Poupança Anual
Total (sem IVA)</t>
  </si>
  <si>
    <t>Poupança Anual
Total (com IVA)</t>
  </si>
  <si>
    <t>Latitude (decimal degrees):	38.770</t>
  </si>
  <si>
    <t>Longitude (decimal degrees):	-9.175</t>
  </si>
  <si>
    <t>Elevation (m):	116</t>
  </si>
  <si>
    <t>Energia Consumida Anualmente pelo CHP</t>
  </si>
  <si>
    <t>Cabelagem + caixas + … (15%)</t>
  </si>
  <si>
    <t>Ano</t>
  </si>
  <si>
    <t>Inversor 30 kW</t>
  </si>
  <si>
    <t>Inversor 2 kW</t>
  </si>
  <si>
    <t>-</t>
  </si>
  <si>
    <t>Eficiência Inversor (97%)</t>
  </si>
  <si>
    <t>Calculado com base no Wp da instalação</t>
  </si>
  <si>
    <t>Calculado junto com o inversor</t>
  </si>
  <si>
    <t>Envelhecimento (13% em 30 anos)</t>
  </si>
  <si>
    <t>Cash Flows (Ano 0 = -48 094,23€)</t>
  </si>
  <si>
    <t>Cash Flows (Ano 0 = -3 179,13€)</t>
  </si>
  <si>
    <t>Cheias Total [WH]</t>
  </si>
  <si>
    <t>Ponta Total [WH]</t>
  </si>
  <si>
    <t>Confidencial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</si>
</sst>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164" formatCode="_-* #,##0.00\ [$€-816]_-;\-* #,##0.00\ [$€-816]_-;_-* &quot;-&quot;??\ [$€-816]_-;_-@_-"/>
    <numFmt numFmtId="165" formatCode="0.000"/>
    <numFmt numFmtId="166" formatCode="_-* #,##0.000000\ &quot;€&quot;_-;\-* #,##0.000000\ &quot;€&quot;_-;_-* &quot;-&quot;??\ &quot;€&quot;_-;_-@_-"/>
  </numFmts>
  <fonts count="7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b/>
      <sz val="16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2">
    <xf numFmtId="0" fontId="0" fillId="0" borderId="0" xfId="0"/>
    <xf numFmtId="0" fontId="0" fillId="0" borderId="0" xfId="0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44" fontId="0" fillId="0" borderId="4" xfId="1" applyFont="1" applyBorder="1"/>
    <xf numFmtId="0" fontId="0" fillId="0" borderId="7" xfId="0" applyBorder="1" applyAlignment="1">
      <alignment horizontal="center" vertical="center"/>
    </xf>
    <xf numFmtId="164" fontId="0" fillId="0" borderId="7" xfId="0" applyNumberFormat="1" applyBorder="1" applyAlignment="1">
      <alignment horizontal="center" vertical="center"/>
    </xf>
    <xf numFmtId="44" fontId="0" fillId="0" borderId="7" xfId="1" applyFont="1" applyBorder="1" applyAlignment="1">
      <alignment horizontal="center" vertical="center"/>
    </xf>
    <xf numFmtId="164" fontId="0" fillId="0" borderId="8" xfId="0" applyNumberFormat="1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165" fontId="0" fillId="6" borderId="3" xfId="0" applyNumberFormat="1" applyFill="1" applyBorder="1" applyAlignment="1">
      <alignment horizontal="center" vertical="center"/>
    </xf>
    <xf numFmtId="2" fontId="0" fillId="0" borderId="3" xfId="0" applyNumberFormat="1" applyBorder="1" applyAlignment="1">
      <alignment horizontal="center" vertical="center"/>
    </xf>
    <xf numFmtId="165" fontId="0" fillId="0" borderId="3" xfId="0" applyNumberFormat="1" applyBorder="1" applyAlignment="1">
      <alignment horizontal="center" vertical="center"/>
    </xf>
    <xf numFmtId="165" fontId="0" fillId="7" borderId="3" xfId="0" applyNumberFormat="1" applyFill="1" applyBorder="1" applyAlignment="1">
      <alignment horizontal="center" vertical="center"/>
    </xf>
    <xf numFmtId="2" fontId="0" fillId="7" borderId="3" xfId="0" applyNumberFormat="1" applyFill="1" applyBorder="1" applyAlignment="1">
      <alignment horizontal="center" vertical="center"/>
    </xf>
    <xf numFmtId="0" fontId="0" fillId="7" borderId="3" xfId="0" applyFill="1" applyBorder="1" applyAlignment="1">
      <alignment horizontal="center" vertical="center"/>
    </xf>
    <xf numFmtId="0" fontId="0" fillId="8" borderId="3" xfId="0" applyFill="1" applyBorder="1" applyAlignment="1">
      <alignment horizontal="center" vertical="center"/>
    </xf>
    <xf numFmtId="0" fontId="0" fillId="9" borderId="3" xfId="0" applyFill="1" applyBorder="1" applyAlignment="1">
      <alignment horizontal="center" vertical="center"/>
    </xf>
    <xf numFmtId="0" fontId="0" fillId="0" borderId="3" xfId="0" applyBorder="1"/>
    <xf numFmtId="0" fontId="0" fillId="0" borderId="3" xfId="0" applyBorder="1" applyAlignment="1">
      <alignment vertical="center"/>
    </xf>
    <xf numFmtId="2" fontId="0" fillId="0" borderId="0" xfId="0" applyNumberFormat="1"/>
    <xf numFmtId="0" fontId="0" fillId="0" borderId="14" xfId="0" applyBorder="1"/>
    <xf numFmtId="0" fontId="2" fillId="2" borderId="1" xfId="0" applyFont="1" applyFill="1" applyBorder="1" applyAlignment="1">
      <alignment horizontal="center" vertical="center"/>
    </xf>
    <xf numFmtId="164" fontId="2" fillId="2" borderId="2" xfId="0" applyNumberFormat="1" applyFont="1" applyFill="1" applyBorder="1" applyAlignment="1">
      <alignment horizontal="center" vertical="center"/>
    </xf>
    <xf numFmtId="0" fontId="0" fillId="0" borderId="14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9" fontId="0" fillId="0" borderId="0" xfId="2" applyFont="1"/>
    <xf numFmtId="44" fontId="0" fillId="0" borderId="0" xfId="0" applyNumberFormat="1"/>
    <xf numFmtId="0" fontId="5" fillId="0" borderId="3" xfId="0" applyFont="1" applyBorder="1" applyAlignment="1">
      <alignment horizontal="center"/>
    </xf>
    <xf numFmtId="44" fontId="0" fillId="0" borderId="3" xfId="0" applyNumberFormat="1" applyBorder="1" applyAlignment="1">
      <alignment horizontal="center"/>
    </xf>
    <xf numFmtId="44" fontId="0" fillId="7" borderId="3" xfId="0" applyNumberFormat="1" applyFill="1" applyBorder="1" applyAlignment="1">
      <alignment horizontal="center"/>
    </xf>
    <xf numFmtId="0" fontId="2" fillId="7" borderId="3" xfId="0" applyFont="1" applyFill="1" applyBorder="1" applyAlignment="1">
      <alignment horizontal="center"/>
    </xf>
    <xf numFmtId="0" fontId="0" fillId="5" borderId="3" xfId="0" applyFill="1" applyBorder="1" applyAlignment="1">
      <alignment horizontal="center" vertical="center" wrapText="1"/>
    </xf>
    <xf numFmtId="0" fontId="0" fillId="5" borderId="3" xfId="0" applyFill="1" applyBorder="1" applyAlignment="1">
      <alignment horizontal="center" vertical="center"/>
    </xf>
    <xf numFmtId="2" fontId="3" fillId="5" borderId="3" xfId="0" applyNumberFormat="1" applyFont="1" applyFill="1" applyBorder="1" applyAlignment="1">
      <alignment horizontal="center" vertical="center"/>
    </xf>
    <xf numFmtId="0" fontId="0" fillId="10" borderId="3" xfId="0" applyFill="1" applyBorder="1" applyAlignment="1">
      <alignment horizontal="center" vertical="center" wrapText="1"/>
    </xf>
    <xf numFmtId="0" fontId="0" fillId="10" borderId="3" xfId="0" applyFill="1" applyBorder="1" applyAlignment="1">
      <alignment horizontal="center" vertical="center"/>
    </xf>
    <xf numFmtId="2" fontId="3" fillId="10" borderId="3" xfId="0" applyNumberFormat="1" applyFont="1" applyFill="1" applyBorder="1" applyAlignment="1">
      <alignment horizontal="center" vertical="center"/>
    </xf>
    <xf numFmtId="165" fontId="3" fillId="10" borderId="3" xfId="0" applyNumberFormat="1" applyFont="1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 wrapText="1"/>
    </xf>
    <xf numFmtId="0" fontId="0" fillId="4" borderId="3" xfId="0" applyFill="1" applyBorder="1" applyAlignment="1">
      <alignment horizontal="center" vertical="center"/>
    </xf>
    <xf numFmtId="2" fontId="3" fillId="4" borderId="3" xfId="0" applyNumberFormat="1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3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2" fontId="3" fillId="0" borderId="3" xfId="0" applyNumberFormat="1" applyFont="1" applyBorder="1" applyAlignment="1">
      <alignment horizontal="center" vertical="center"/>
    </xf>
    <xf numFmtId="0" fontId="0" fillId="3" borderId="3" xfId="0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/>
    </xf>
    <xf numFmtId="2" fontId="3" fillId="3" borderId="3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44" fontId="0" fillId="0" borderId="3" xfId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2" fillId="7" borderId="15" xfId="0" applyFont="1" applyFill="1" applyBorder="1" applyAlignment="1">
      <alignment horizontal="center" vertical="center" wrapText="1"/>
    </xf>
    <xf numFmtId="0" fontId="2" fillId="7" borderId="17" xfId="0" applyFont="1" applyFill="1" applyBorder="1" applyAlignment="1">
      <alignment horizontal="center" vertical="center"/>
    </xf>
    <xf numFmtId="44" fontId="2" fillId="7" borderId="16" xfId="0" applyNumberFormat="1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166" fontId="0" fillId="10" borderId="3" xfId="1" applyNumberFormat="1" applyFont="1" applyFill="1" applyBorder="1" applyAlignment="1">
      <alignment horizontal="center" vertical="center"/>
    </xf>
    <xf numFmtId="44" fontId="0" fillId="10" borderId="3" xfId="1" applyFont="1" applyFill="1" applyBorder="1" applyAlignment="1">
      <alignment horizontal="center" vertical="center"/>
    </xf>
    <xf numFmtId="166" fontId="0" fillId="9" borderId="3" xfId="1" applyNumberFormat="1" applyFont="1" applyFill="1" applyBorder="1" applyAlignment="1">
      <alignment horizontal="center" vertical="center"/>
    </xf>
    <xf numFmtId="44" fontId="0" fillId="9" borderId="3" xfId="1" applyFont="1" applyFill="1" applyBorder="1" applyAlignment="1">
      <alignment horizontal="center" vertical="center"/>
    </xf>
    <xf numFmtId="166" fontId="0" fillId="3" borderId="3" xfId="1" applyNumberFormat="1" applyFont="1" applyFill="1" applyBorder="1" applyAlignment="1">
      <alignment horizontal="center" vertical="center"/>
    </xf>
    <xf numFmtId="44" fontId="0" fillId="3" borderId="3" xfId="1" applyFont="1" applyFill="1" applyBorder="1" applyAlignment="1">
      <alignment horizontal="center" vertical="center"/>
    </xf>
    <xf numFmtId="166" fontId="0" fillId="4" borderId="3" xfId="1" applyNumberFormat="1" applyFont="1" applyFill="1" applyBorder="1" applyAlignment="1">
      <alignment horizontal="center" vertical="center"/>
    </xf>
    <xf numFmtId="44" fontId="0" fillId="4" borderId="3" xfId="1" applyFont="1" applyFill="1" applyBorder="1" applyAlignment="1">
      <alignment horizontal="center" vertical="center"/>
    </xf>
    <xf numFmtId="0" fontId="2" fillId="11" borderId="3" xfId="0" applyFont="1" applyFill="1" applyBorder="1" applyAlignment="1">
      <alignment horizontal="center" vertical="center" wrapText="1"/>
    </xf>
    <xf numFmtId="0" fontId="2" fillId="11" borderId="3" xfId="0" applyFont="1" applyFill="1" applyBorder="1" applyAlignment="1">
      <alignment horizontal="center" vertical="center"/>
    </xf>
    <xf numFmtId="10" fontId="3" fillId="11" borderId="3" xfId="2" applyNumberFormat="1" applyFont="1" applyFill="1" applyBorder="1" applyAlignment="1">
      <alignment horizontal="center" vertical="center"/>
    </xf>
    <xf numFmtId="44" fontId="3" fillId="11" borderId="3" xfId="1" applyFont="1" applyFill="1" applyBorder="1" applyAlignment="1">
      <alignment horizontal="center" vertical="center"/>
    </xf>
    <xf numFmtId="0" fontId="0" fillId="11" borderId="3" xfId="0" applyFill="1" applyBorder="1" applyAlignment="1">
      <alignment horizontal="center" vertical="center" wrapText="1"/>
    </xf>
    <xf numFmtId="0" fontId="0" fillId="11" borderId="3" xfId="0" applyFill="1" applyBorder="1" applyAlignment="1">
      <alignment horizontal="center" vertical="center"/>
    </xf>
    <xf numFmtId="2" fontId="3" fillId="11" borderId="3" xfId="0" applyNumberFormat="1" applyFont="1" applyFill="1" applyBorder="1" applyAlignment="1">
      <alignment horizontal="center" vertical="center"/>
    </xf>
    <xf numFmtId="0" fontId="2" fillId="0" borderId="8" xfId="0" applyFont="1" applyBorder="1"/>
    <xf numFmtId="0" fontId="2" fillId="0" borderId="21" xfId="0" applyFont="1" applyBorder="1"/>
    <xf numFmtId="0" fontId="2" fillId="0" borderId="22" xfId="0" applyFont="1" applyBorder="1"/>
    <xf numFmtId="2" fontId="2" fillId="0" borderId="23" xfId="0" applyNumberFormat="1" applyFont="1" applyBorder="1"/>
    <xf numFmtId="0" fontId="6" fillId="7" borderId="10" xfId="0" applyFont="1" applyFill="1" applyBorder="1" applyAlignment="1">
      <alignment horizontal="center" vertical="center"/>
    </xf>
    <xf numFmtId="0" fontId="6" fillId="7" borderId="6" xfId="0" applyFont="1" applyFill="1" applyBorder="1" applyAlignment="1">
      <alignment horizontal="center" vertical="center"/>
    </xf>
    <xf numFmtId="0" fontId="6" fillId="7" borderId="24" xfId="0" applyFont="1" applyFill="1" applyBorder="1" applyAlignment="1">
      <alignment horizontal="center" vertical="center"/>
    </xf>
    <xf numFmtId="0" fontId="6" fillId="7" borderId="0" xfId="0" applyFont="1" applyFill="1" applyBorder="1" applyAlignment="1">
      <alignment horizontal="center" vertical="center"/>
    </xf>
    <xf numFmtId="0" fontId="6" fillId="7" borderId="25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6" fillId="7" borderId="12" xfId="0" applyFont="1" applyFill="1" applyBorder="1" applyAlignment="1">
      <alignment horizontal="center" vertical="center"/>
    </xf>
    <xf numFmtId="0" fontId="6" fillId="7" borderId="13" xfId="0" applyFont="1" applyFill="1" applyBorder="1" applyAlignment="1">
      <alignment horizontal="center" vertical="center"/>
    </xf>
    <xf numFmtId="0" fontId="3" fillId="7" borderId="5" xfId="0" applyFont="1" applyFill="1" applyBorder="1" applyAlignment="1">
      <alignment horizontal="center" vertical="center"/>
    </xf>
    <xf numFmtId="0" fontId="3" fillId="7" borderId="10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center" vertical="center"/>
    </xf>
    <xf numFmtId="0" fontId="3" fillId="7" borderId="24" xfId="0" applyFont="1" applyFill="1" applyBorder="1" applyAlignment="1">
      <alignment horizontal="center" vertical="center"/>
    </xf>
    <xf numFmtId="0" fontId="3" fillId="7" borderId="0" xfId="0" applyFont="1" applyFill="1" applyBorder="1" applyAlignment="1">
      <alignment horizontal="center" vertical="center"/>
    </xf>
    <xf numFmtId="0" fontId="3" fillId="7" borderId="25" xfId="0" applyFont="1" applyFill="1" applyBorder="1" applyAlignment="1">
      <alignment horizontal="center" vertical="center"/>
    </xf>
    <xf numFmtId="0" fontId="3" fillId="7" borderId="11" xfId="0" applyFont="1" applyFill="1" applyBorder="1" applyAlignment="1">
      <alignment horizontal="center" vertical="center"/>
    </xf>
    <xf numFmtId="0" fontId="3" fillId="7" borderId="12" xfId="0" applyFont="1" applyFill="1" applyBorder="1" applyAlignment="1">
      <alignment horizontal="center" vertical="center"/>
    </xf>
    <xf numFmtId="0" fontId="3" fillId="7" borderId="13" xfId="0" applyFont="1" applyFill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0" fillId="0" borderId="26" xfId="0" applyBorder="1" applyAlignment="1">
      <alignment horizontal="center" vertical="center"/>
    </xf>
    <xf numFmtId="44" fontId="0" fillId="0" borderId="27" xfId="1" applyFont="1" applyBorder="1" applyAlignment="1">
      <alignment horizontal="center" vertical="center"/>
    </xf>
    <xf numFmtId="44" fontId="0" fillId="2" borderId="20" xfId="1" applyFont="1" applyFill="1" applyBorder="1"/>
    <xf numFmtId="9" fontId="0" fillId="0" borderId="3" xfId="0" applyNumberFormat="1" applyBorder="1" applyAlignment="1">
      <alignment horizontal="center" vertical="center"/>
    </xf>
  </cellXfs>
  <cellStyles count="3">
    <cellStyle name="Moeda" xfId="1" builtinId="4"/>
    <cellStyle name="Normal" xfId="0" builtinId="0"/>
    <cellStyle name="Percentagem" xfId="2" builtinId="5"/>
  </cellStyles>
  <dxfs count="0"/>
  <tableStyles count="0" defaultTableStyle="TableStyleMedium2" defaultPivotStyle="PivotStyleLight16"/>
  <colors>
    <mruColors>
      <color rgb="FFEFC3C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097285-FBFC-4D96-98B0-E16C5AD81630}">
  <dimension ref="A1:R8803"/>
  <sheetViews>
    <sheetView tabSelected="1" zoomScale="90" zoomScaleNormal="90" workbookViewId="0">
      <selection activeCell="R29" sqref="R29"/>
    </sheetView>
  </sheetViews>
  <sheetFormatPr defaultRowHeight="14.4" x14ac:dyDescent="0.3"/>
  <cols>
    <col min="1" max="1" width="14.6640625" customWidth="1"/>
    <col min="2" max="2" width="18.109375" customWidth="1"/>
    <col min="8" max="8" width="18.5546875" customWidth="1"/>
    <col min="9" max="9" width="15.109375" customWidth="1"/>
    <col min="10" max="10" width="10.6640625" customWidth="1"/>
    <col min="12" max="12" width="14" customWidth="1"/>
    <col min="15" max="15" width="13" customWidth="1"/>
    <col min="17" max="17" width="16.6640625" bestFit="1" customWidth="1"/>
    <col min="18" max="18" width="9.21875" customWidth="1"/>
  </cols>
  <sheetData>
    <row r="1" spans="1:15" ht="15" thickBot="1" x14ac:dyDescent="0.35">
      <c r="B1" s="22" t="s">
        <v>111</v>
      </c>
      <c r="C1" s="22"/>
      <c r="D1" s="22"/>
    </row>
    <row r="2" spans="1:15" ht="14.4" customHeight="1" x14ac:dyDescent="0.3">
      <c r="B2" s="22" t="s">
        <v>112</v>
      </c>
      <c r="C2" s="22"/>
      <c r="D2" s="22"/>
      <c r="G2" s="48" t="s">
        <v>98</v>
      </c>
      <c r="H2" s="49"/>
      <c r="I2" s="49"/>
      <c r="J2" s="49"/>
      <c r="K2" s="49"/>
      <c r="L2" s="50"/>
    </row>
    <row r="3" spans="1:15" ht="15" customHeight="1" thickBot="1" x14ac:dyDescent="0.35">
      <c r="B3" s="54" t="s">
        <v>113</v>
      </c>
      <c r="C3" s="55"/>
      <c r="D3" s="56"/>
      <c r="G3" s="51"/>
      <c r="H3" s="52"/>
      <c r="I3" s="52"/>
      <c r="J3" s="52"/>
      <c r="K3" s="52"/>
      <c r="L3" s="53"/>
    </row>
    <row r="4" spans="1:15" x14ac:dyDescent="0.3">
      <c r="B4" s="22" t="s">
        <v>64</v>
      </c>
      <c r="C4" s="22"/>
      <c r="D4" s="22"/>
    </row>
    <row r="5" spans="1:15" x14ac:dyDescent="0.3">
      <c r="H5" s="2" t="s">
        <v>63</v>
      </c>
      <c r="I5" s="2">
        <v>1</v>
      </c>
    </row>
    <row r="6" spans="1:15" x14ac:dyDescent="0.3">
      <c r="C6" s="57" t="s">
        <v>81</v>
      </c>
      <c r="D6" s="57"/>
      <c r="E6" s="57"/>
      <c r="H6" s="2" t="s">
        <v>62</v>
      </c>
      <c r="I6" s="2">
        <v>45</v>
      </c>
    </row>
    <row r="7" spans="1:15" x14ac:dyDescent="0.3">
      <c r="B7" s="22" t="s">
        <v>61</v>
      </c>
      <c r="C7" s="57" t="s">
        <v>79</v>
      </c>
      <c r="D7" s="57"/>
      <c r="E7" s="57"/>
      <c r="H7" s="2" t="s">
        <v>60</v>
      </c>
      <c r="I7" s="2">
        <v>-0.45</v>
      </c>
    </row>
    <row r="8" spans="1:15" x14ac:dyDescent="0.3">
      <c r="B8" s="22" t="s">
        <v>99</v>
      </c>
      <c r="C8" s="57" t="s">
        <v>80</v>
      </c>
      <c r="D8" s="57"/>
      <c r="E8" s="57"/>
    </row>
    <row r="9" spans="1:15" x14ac:dyDescent="0.3">
      <c r="A9" s="21" t="s">
        <v>58</v>
      </c>
      <c r="B9" s="21" t="s">
        <v>57</v>
      </c>
      <c r="C9" s="21" t="s">
        <v>56</v>
      </c>
      <c r="D9" s="21" t="s">
        <v>55</v>
      </c>
      <c r="E9" s="21" t="s">
        <v>54</v>
      </c>
      <c r="F9" s="21" t="s">
        <v>53</v>
      </c>
      <c r="G9" s="21" t="s">
        <v>52</v>
      </c>
      <c r="H9" s="21" t="s">
        <v>51</v>
      </c>
      <c r="I9" s="21" t="s">
        <v>50</v>
      </c>
      <c r="J9" s="21" t="s">
        <v>49</v>
      </c>
      <c r="L9" s="58" t="s">
        <v>16</v>
      </c>
      <c r="M9" s="59"/>
      <c r="N9" s="60">
        <f>SUM(J10:J8793)</f>
        <v>2948.815733022494</v>
      </c>
      <c r="O9" s="60"/>
    </row>
    <row r="10" spans="1:15" x14ac:dyDescent="0.3">
      <c r="A10" s="19">
        <v>20200101</v>
      </c>
      <c r="B10" s="19" t="s">
        <v>48</v>
      </c>
      <c r="C10" s="19">
        <v>0</v>
      </c>
      <c r="D10" s="19">
        <v>0</v>
      </c>
      <c r="E10" s="19">
        <v>9.69</v>
      </c>
      <c r="F10" s="19">
        <v>2.62</v>
      </c>
      <c r="G10" s="19">
        <v>0</v>
      </c>
      <c r="H10" s="17">
        <f t="shared" ref="H10:H18" si="0">IF(D10&gt;0,C10/SIN(D10),0)</f>
        <v>0</v>
      </c>
      <c r="I10" s="18">
        <f t="shared" ref="I10:I73" si="1">E10+H10*((NOCT-20)/(800))</f>
        <v>9.69</v>
      </c>
      <c r="J10" s="17">
        <f t="shared" ref="J10:J73" si="2">P_STC__W*(H10/1000)*(1+(alpha_p/100)*(I10-25))</f>
        <v>0</v>
      </c>
      <c r="L10" s="59"/>
      <c r="M10" s="59"/>
      <c r="N10" s="60"/>
      <c r="O10" s="60"/>
    </row>
    <row r="11" spans="1:15" x14ac:dyDescent="0.3">
      <c r="A11" s="2">
        <v>20200101</v>
      </c>
      <c r="B11" s="2" t="s">
        <v>47</v>
      </c>
      <c r="C11" s="2">
        <v>0</v>
      </c>
      <c r="D11" s="2">
        <v>0</v>
      </c>
      <c r="E11" s="2">
        <v>9.49</v>
      </c>
      <c r="F11" s="2">
        <v>2.62</v>
      </c>
      <c r="G11" s="2">
        <v>0</v>
      </c>
      <c r="H11" s="16">
        <f t="shared" si="0"/>
        <v>0</v>
      </c>
      <c r="I11" s="15">
        <f t="shared" si="1"/>
        <v>9.49</v>
      </c>
      <c r="J11" s="14">
        <f t="shared" si="2"/>
        <v>0</v>
      </c>
    </row>
    <row r="12" spans="1:15" x14ac:dyDescent="0.3">
      <c r="A12" s="19">
        <v>20200101</v>
      </c>
      <c r="B12" s="19" t="s">
        <v>46</v>
      </c>
      <c r="C12" s="19">
        <v>0</v>
      </c>
      <c r="D12" s="19">
        <v>0</v>
      </c>
      <c r="E12" s="19">
        <v>9.2200000000000006</v>
      </c>
      <c r="F12" s="19">
        <v>2.5499999999999998</v>
      </c>
      <c r="G12" s="19">
        <v>0</v>
      </c>
      <c r="H12" s="17">
        <f t="shared" si="0"/>
        <v>0</v>
      </c>
      <c r="I12" s="18">
        <f t="shared" si="1"/>
        <v>9.2200000000000006</v>
      </c>
      <c r="J12" s="17">
        <f t="shared" si="2"/>
        <v>0</v>
      </c>
      <c r="L12" s="58" t="s">
        <v>17</v>
      </c>
      <c r="M12" s="59"/>
      <c r="N12" s="60">
        <f>N9/1000</f>
        <v>2.948815733022494</v>
      </c>
      <c r="O12" s="60"/>
    </row>
    <row r="13" spans="1:15" x14ac:dyDescent="0.3">
      <c r="A13" s="2">
        <v>20200101</v>
      </c>
      <c r="B13" s="2" t="s">
        <v>45</v>
      </c>
      <c r="C13" s="2">
        <v>0</v>
      </c>
      <c r="D13" s="2">
        <v>0</v>
      </c>
      <c r="E13" s="2">
        <v>8.91</v>
      </c>
      <c r="F13" s="2">
        <v>2.48</v>
      </c>
      <c r="G13" s="2">
        <v>0</v>
      </c>
      <c r="H13" s="16">
        <f t="shared" si="0"/>
        <v>0</v>
      </c>
      <c r="I13" s="15">
        <f t="shared" si="1"/>
        <v>8.91</v>
      </c>
      <c r="J13" s="14">
        <f t="shared" si="2"/>
        <v>0</v>
      </c>
      <c r="L13" s="59"/>
      <c r="M13" s="59"/>
      <c r="N13" s="60"/>
      <c r="O13" s="60"/>
    </row>
    <row r="14" spans="1:15" x14ac:dyDescent="0.3">
      <c r="A14" s="19">
        <v>20200101</v>
      </c>
      <c r="B14" s="19" t="s">
        <v>44</v>
      </c>
      <c r="C14" s="19">
        <v>0</v>
      </c>
      <c r="D14" s="19">
        <v>0</v>
      </c>
      <c r="E14" s="19">
        <v>8.3699999999999992</v>
      </c>
      <c r="F14" s="19">
        <v>2.41</v>
      </c>
      <c r="G14" s="19">
        <v>0</v>
      </c>
      <c r="H14" s="17">
        <f t="shared" si="0"/>
        <v>0</v>
      </c>
      <c r="I14" s="18">
        <f t="shared" si="1"/>
        <v>8.3699999999999992</v>
      </c>
      <c r="J14" s="17">
        <f t="shared" si="2"/>
        <v>0</v>
      </c>
    </row>
    <row r="15" spans="1:15" x14ac:dyDescent="0.3">
      <c r="A15" s="2">
        <v>20200101</v>
      </c>
      <c r="B15" s="2" t="s">
        <v>43</v>
      </c>
      <c r="C15" s="2">
        <v>0</v>
      </c>
      <c r="D15" s="2">
        <v>0</v>
      </c>
      <c r="E15" s="2">
        <v>7.84</v>
      </c>
      <c r="F15" s="2">
        <v>2.41</v>
      </c>
      <c r="G15" s="2">
        <v>0</v>
      </c>
      <c r="H15" s="16">
        <f t="shared" si="0"/>
        <v>0</v>
      </c>
      <c r="I15" s="15">
        <f t="shared" si="1"/>
        <v>7.84</v>
      </c>
      <c r="J15" s="14">
        <f t="shared" si="2"/>
        <v>0</v>
      </c>
    </row>
    <row r="16" spans="1:15" x14ac:dyDescent="0.3">
      <c r="A16" s="19">
        <v>20200101</v>
      </c>
      <c r="B16" s="19" t="s">
        <v>42</v>
      </c>
      <c r="C16" s="19">
        <v>0</v>
      </c>
      <c r="D16" s="19">
        <v>0</v>
      </c>
      <c r="E16" s="19">
        <v>7.45</v>
      </c>
      <c r="F16" s="19">
        <v>2.34</v>
      </c>
      <c r="G16" s="19">
        <v>0</v>
      </c>
      <c r="H16" s="17">
        <f t="shared" si="0"/>
        <v>0</v>
      </c>
      <c r="I16" s="18">
        <f t="shared" si="1"/>
        <v>7.45</v>
      </c>
      <c r="J16" s="17">
        <f t="shared" si="2"/>
        <v>0</v>
      </c>
      <c r="L16" s="61" t="s">
        <v>71</v>
      </c>
      <c r="M16" s="62"/>
      <c r="N16" s="63">
        <f>SUMIFS(J10:J8793, B10:B8793, ":0210")+SUMIFS(J10:J8793, B10:B8793, ":0310")+SUMIFS(J10:J8793, B10:B8793, ":0410")+SUMIFS(J10:J8793, B10:B8793, ":0510")</f>
        <v>0</v>
      </c>
      <c r="O16" s="63"/>
    </row>
    <row r="17" spans="1:18" x14ac:dyDescent="0.3">
      <c r="A17" s="2">
        <v>20200101</v>
      </c>
      <c r="B17" s="2" t="s">
        <v>41</v>
      </c>
      <c r="C17" s="2">
        <v>0</v>
      </c>
      <c r="D17" s="2">
        <v>0</v>
      </c>
      <c r="E17" s="2">
        <v>7.73</v>
      </c>
      <c r="F17" s="2">
        <v>2.48</v>
      </c>
      <c r="G17" s="2">
        <v>0</v>
      </c>
      <c r="H17" s="16">
        <f t="shared" si="0"/>
        <v>0</v>
      </c>
      <c r="I17" s="15">
        <f t="shared" si="1"/>
        <v>7.73</v>
      </c>
      <c r="J17" s="14">
        <f t="shared" si="2"/>
        <v>0</v>
      </c>
      <c r="L17" s="62"/>
      <c r="M17" s="62"/>
      <c r="N17" s="63"/>
      <c r="O17" s="63"/>
    </row>
    <row r="18" spans="1:18" x14ac:dyDescent="0.3">
      <c r="A18" s="19">
        <v>20200101</v>
      </c>
      <c r="B18" s="19" t="s">
        <v>40</v>
      </c>
      <c r="C18" s="19">
        <v>0</v>
      </c>
      <c r="D18" s="19">
        <v>0</v>
      </c>
      <c r="E18" s="19">
        <v>7.36</v>
      </c>
      <c r="F18" s="19">
        <v>2.2799999999999998</v>
      </c>
      <c r="G18" s="19">
        <v>0</v>
      </c>
      <c r="H18" s="17">
        <f t="shared" si="0"/>
        <v>0</v>
      </c>
      <c r="I18" s="18">
        <f t="shared" si="1"/>
        <v>7.36</v>
      </c>
      <c r="J18" s="17">
        <f t="shared" si="2"/>
        <v>0</v>
      </c>
    </row>
    <row r="19" spans="1:18" x14ac:dyDescent="0.3">
      <c r="A19" s="2">
        <v>20200101</v>
      </c>
      <c r="B19" s="2" t="s">
        <v>39</v>
      </c>
      <c r="C19" s="2">
        <v>138</v>
      </c>
      <c r="D19" s="2">
        <v>11.07</v>
      </c>
      <c r="E19" s="2">
        <v>7.53</v>
      </c>
      <c r="F19" s="2">
        <v>1.93</v>
      </c>
      <c r="G19" s="2">
        <v>0</v>
      </c>
      <c r="H19" s="16">
        <f t="shared" ref="H19:H82" si="3">IF(D19&gt;0,C19/SIN(D19*PI()/180),0)</f>
        <v>718.71954230717267</v>
      </c>
      <c r="I19" s="15">
        <f t="shared" si="1"/>
        <v>29.989985697099147</v>
      </c>
      <c r="J19" s="14">
        <f t="shared" si="2"/>
        <v>0.70258074124364978</v>
      </c>
      <c r="L19" s="45" t="s">
        <v>72</v>
      </c>
      <c r="M19" s="46"/>
      <c r="N19" s="47">
        <f>SUMIFS(J10:J8793, B10:B8793, ":0010")+SUMIFS(J10:J8793, B10:B8793, ":0110")+SUMIFS(J10:J8793, B10:B8793, ":0610")+SUMIFS(J10:J8793, B10:B8793, ":0710")+SUMIFS(J10:J8793, B10:B8793, ":2210")+SUMIFS(J10:J8793, B10:B8793, ":2310")</f>
        <v>191.64951762535054</v>
      </c>
      <c r="O19" s="47"/>
    </row>
    <row r="20" spans="1:18" x14ac:dyDescent="0.3">
      <c r="A20" s="19">
        <v>20200101</v>
      </c>
      <c r="B20" s="19" t="s">
        <v>38</v>
      </c>
      <c r="C20" s="19">
        <v>253.01</v>
      </c>
      <c r="D20" s="19">
        <v>18.940000000000001</v>
      </c>
      <c r="E20" s="19">
        <v>8.6199999999999992</v>
      </c>
      <c r="F20" s="19">
        <v>1.86</v>
      </c>
      <c r="G20" s="19">
        <v>0</v>
      </c>
      <c r="H20" s="17">
        <f t="shared" si="3"/>
        <v>779.50486919485036</v>
      </c>
      <c r="I20" s="18">
        <f t="shared" si="1"/>
        <v>32.979527162339075</v>
      </c>
      <c r="J20" s="17">
        <f t="shared" si="2"/>
        <v>0.75151450794872898</v>
      </c>
      <c r="L20" s="46"/>
      <c r="M20" s="46"/>
      <c r="N20" s="47"/>
      <c r="O20" s="47"/>
    </row>
    <row r="21" spans="1:18" x14ac:dyDescent="0.3">
      <c r="A21" s="2">
        <v>20200101</v>
      </c>
      <c r="B21" s="2" t="s">
        <v>37</v>
      </c>
      <c r="C21" s="2">
        <v>411.01</v>
      </c>
      <c r="D21" s="2">
        <v>24.72</v>
      </c>
      <c r="E21" s="2">
        <v>9.9499999999999993</v>
      </c>
      <c r="F21" s="2">
        <v>1.86</v>
      </c>
      <c r="G21" s="2">
        <v>0</v>
      </c>
      <c r="H21" s="16">
        <f t="shared" si="3"/>
        <v>982.84445490283554</v>
      </c>
      <c r="I21" s="15">
        <f t="shared" si="1"/>
        <v>40.66388921571361</v>
      </c>
      <c r="J21" s="14">
        <f t="shared" si="2"/>
        <v>0.91356620494239149</v>
      </c>
    </row>
    <row r="22" spans="1:18" x14ac:dyDescent="0.3">
      <c r="A22" s="19">
        <v>20200101</v>
      </c>
      <c r="B22" s="19" t="s">
        <v>36</v>
      </c>
      <c r="C22" s="19">
        <v>462.01</v>
      </c>
      <c r="D22" s="19">
        <v>27.82</v>
      </c>
      <c r="E22" s="19">
        <v>11.61</v>
      </c>
      <c r="F22" s="19">
        <v>1.59</v>
      </c>
      <c r="G22" s="19">
        <v>0</v>
      </c>
      <c r="H22" s="17">
        <f t="shared" si="3"/>
        <v>989.96049877239318</v>
      </c>
      <c r="I22" s="18">
        <f t="shared" si="1"/>
        <v>42.54626558663729</v>
      </c>
      <c r="J22" s="17">
        <f t="shared" si="2"/>
        <v>0.91179500452956175</v>
      </c>
      <c r="L22" s="41" t="s">
        <v>73</v>
      </c>
      <c r="M22" s="42"/>
      <c r="N22" s="43">
        <f>SUMIFS(J2026:J7162, B2026:B7162, ":0810")+SUMIFS(J2026:J7162, B2026:B7162, ":0910")+SUMIFS(J2026:J7162, B2026:B7162, ":1310")+SUMIFS(J2026:J7162, B2026:B7162, ":1410")+SUMIFS(J2026:J7162, B2026:B7162, ":1510")+SUMIFS(J2026:J7162, B2026:B7162, ":1610")+SUMIFS(J2026:J7162, B2026:B7162, ":1710")+SUMIFS(J2026:J7162, B2026:B7162, ":1810")+SUMIFS(J2026:J7162, B2026:B7162, ":2110")+(SUMIFS(J2026:J7162, B2026:B7162, ":1010"))/2+(SUMIFS(J2026:J7162, B2026:B7162, ":1910"))/2</f>
        <v>1339.0779326462496</v>
      </c>
      <c r="O22" s="43"/>
    </row>
    <row r="23" spans="1:18" x14ac:dyDescent="0.3">
      <c r="A23" s="2">
        <v>20200101</v>
      </c>
      <c r="B23" s="2" t="s">
        <v>35</v>
      </c>
      <c r="C23" s="2">
        <v>480.01</v>
      </c>
      <c r="D23" s="2">
        <v>27.82</v>
      </c>
      <c r="E23" s="2">
        <v>12.95</v>
      </c>
      <c r="F23" s="2">
        <v>1.31</v>
      </c>
      <c r="G23" s="2">
        <v>0</v>
      </c>
      <c r="H23" s="16">
        <f t="shared" si="3"/>
        <v>1028.5295535069295</v>
      </c>
      <c r="I23" s="15">
        <f t="shared" si="1"/>
        <v>45.091548547091548</v>
      </c>
      <c r="J23" s="14">
        <f t="shared" si="2"/>
        <v>0.9355381719531165</v>
      </c>
      <c r="L23" s="42"/>
      <c r="M23" s="42"/>
      <c r="N23" s="43"/>
      <c r="O23" s="43"/>
      <c r="Q23" s="95" t="s">
        <v>126</v>
      </c>
      <c r="R23" s="96">
        <f>SUM(N22,N25)</f>
        <v>2159.2034427507779</v>
      </c>
    </row>
    <row r="24" spans="1:18" x14ac:dyDescent="0.3">
      <c r="A24" s="19">
        <v>20200101</v>
      </c>
      <c r="B24" s="19" t="s">
        <v>34</v>
      </c>
      <c r="C24" s="19">
        <v>417.01</v>
      </c>
      <c r="D24" s="19">
        <v>24.73</v>
      </c>
      <c r="E24" s="19">
        <v>13.9</v>
      </c>
      <c r="F24" s="19">
        <v>1.1000000000000001</v>
      </c>
      <c r="G24" s="19">
        <v>0</v>
      </c>
      <c r="H24" s="17">
        <f t="shared" si="3"/>
        <v>996.81430980942412</v>
      </c>
      <c r="I24" s="18">
        <f t="shared" si="1"/>
        <v>45.050447181544506</v>
      </c>
      <c r="J24" s="17">
        <f t="shared" si="2"/>
        <v>0.90687473280053688</v>
      </c>
      <c r="Q24" s="97" t="s">
        <v>127</v>
      </c>
      <c r="R24" s="98">
        <f>SUM(N28,N31)</f>
        <v>597.96277264635546</v>
      </c>
    </row>
    <row r="25" spans="1:18" ht="14.4" customHeight="1" x14ac:dyDescent="0.3">
      <c r="A25" s="2">
        <v>20200101</v>
      </c>
      <c r="B25" s="2" t="s">
        <v>33</v>
      </c>
      <c r="C25" s="2">
        <v>312.01</v>
      </c>
      <c r="D25" s="2">
        <v>18.940000000000001</v>
      </c>
      <c r="E25" s="2">
        <v>14.31</v>
      </c>
      <c r="F25" s="2">
        <v>0.9</v>
      </c>
      <c r="G25" s="2">
        <v>0</v>
      </c>
      <c r="H25" s="16">
        <f t="shared" si="3"/>
        <v>961.2794523437226</v>
      </c>
      <c r="I25" s="15">
        <f t="shared" si="1"/>
        <v>44.349982885741333</v>
      </c>
      <c r="J25" s="14">
        <f t="shared" si="2"/>
        <v>0.87757611806302638</v>
      </c>
      <c r="L25" s="41" t="s">
        <v>74</v>
      </c>
      <c r="M25" s="42"/>
      <c r="N25" s="44">
        <f>SUMIFS(J10:J2025, B10:B2025, ":0810")+SUMIFS(J7163:J8793, B7163:B8793, ":0810")+SUMIFS(J10:J2025, B10:B2025, ":1110")+SUMIFS(J7163:J8793, B7163:B8793, ":1110")+SUMIFS(J10:J2025, B10:B2025, ":1210")+SUMIFS(J7163:J8793, B7163:B8793, ":1210")+SUMIFS(J10:J2025, B10:B2025, ":1310")+SUMIFS(J7163:J8793, B7163:B8793, ":1310")+SUMIFS(J10:J2025, B10:B2025, ":1410")+SUMIFS(J7163:J8793, B7163:B8793, ":1410")+SUMIFS(J10:J2025, B10:B2025, ":1510")+SUMIFS(J7163:J8793, B7163:B8793, ":1510")+SUMIFS(J10:J2025, B10:B2025, ":1610")+SUMIFS(J7163:J8793, B7163:B8793, ":1610")+SUMIFS(J10:J2025, B10:B2025, ":1710")+SUMIFS(J7163:J8793, B7163:B8793, ":1710")+SUMIFS(J10:J2025, B10:B2025, ":2110")+SUMIFS(J7163:J8793, B7163:B8793, ":2110")+SUMIFS(J10:J2025, B10:B2025, ":1010")/2+SUMIFS(J7163:J8793, B7163:B8793, ":1010")/2+SUMIFS(J10:J2025, B10:B2025, ":2010")/2+SUMIFS(J7163:J8793, B7163:B8793, ":2010")/2</f>
        <v>820.12551010452808</v>
      </c>
      <c r="O25" s="44"/>
    </row>
    <row r="26" spans="1:18" ht="14.4" customHeight="1" x14ac:dyDescent="0.3">
      <c r="A26" s="19">
        <v>20200101</v>
      </c>
      <c r="B26" s="19" t="s">
        <v>32</v>
      </c>
      <c r="C26" s="19">
        <v>168.01</v>
      </c>
      <c r="D26" s="19">
        <v>11.08</v>
      </c>
      <c r="E26" s="19">
        <v>14.28</v>
      </c>
      <c r="F26" s="19">
        <v>0.76</v>
      </c>
      <c r="G26" s="19">
        <v>0</v>
      </c>
      <c r="H26" s="17">
        <f t="shared" si="3"/>
        <v>874.23513316072183</v>
      </c>
      <c r="I26" s="18">
        <f t="shared" si="1"/>
        <v>41.599847911272555</v>
      </c>
      <c r="J26" s="17">
        <f t="shared" si="2"/>
        <v>0.80893036703950594</v>
      </c>
      <c r="L26" s="42"/>
      <c r="M26" s="42"/>
      <c r="N26" s="44"/>
      <c r="O26" s="44"/>
    </row>
    <row r="27" spans="1:18" x14ac:dyDescent="0.3">
      <c r="A27" s="2">
        <v>20200101</v>
      </c>
      <c r="B27" s="2" t="s">
        <v>31</v>
      </c>
      <c r="C27" s="2">
        <v>0</v>
      </c>
      <c r="D27" s="2">
        <v>0</v>
      </c>
      <c r="E27" s="2">
        <v>13.83</v>
      </c>
      <c r="F27" s="2">
        <v>0.55000000000000004</v>
      </c>
      <c r="G27" s="2">
        <v>0</v>
      </c>
      <c r="H27" s="16">
        <f t="shared" si="3"/>
        <v>0</v>
      </c>
      <c r="I27" s="15">
        <f t="shared" si="1"/>
        <v>13.83</v>
      </c>
      <c r="J27" s="14">
        <f t="shared" si="2"/>
        <v>0</v>
      </c>
    </row>
    <row r="28" spans="1:18" x14ac:dyDescent="0.3">
      <c r="A28" s="19">
        <v>20200101</v>
      </c>
      <c r="B28" s="19" t="s">
        <v>30</v>
      </c>
      <c r="C28" s="19">
        <v>0</v>
      </c>
      <c r="D28" s="19">
        <v>0</v>
      </c>
      <c r="E28" s="19">
        <v>13.21</v>
      </c>
      <c r="F28" s="19">
        <v>0.21</v>
      </c>
      <c r="G28" s="19">
        <v>0</v>
      </c>
      <c r="H28" s="17">
        <f t="shared" si="3"/>
        <v>0</v>
      </c>
      <c r="I28" s="18">
        <f t="shared" si="1"/>
        <v>13.21</v>
      </c>
      <c r="J28" s="17">
        <f t="shared" si="2"/>
        <v>0</v>
      </c>
      <c r="L28" s="38" t="s">
        <v>75</v>
      </c>
      <c r="M28" s="39"/>
      <c r="N28" s="40">
        <f>SUMIFS(J2026:J7162, B2026:B7162, ":1110")+SUMIFS(J2026:J7162, B2026:B7162, ":1210")+SUMIFS(J2026:J7162, B2026:B7162, ":2010")+(SUMIFS(J2026:J7162, B2026:B7162, ":1010"))/2+(SUMIFS(J2026:J7162, B2026:B7162, ":1910"))/2</f>
        <v>433.4080744852846</v>
      </c>
      <c r="O28" s="40"/>
    </row>
    <row r="29" spans="1:18" x14ac:dyDescent="0.3">
      <c r="A29" s="2">
        <v>20200101</v>
      </c>
      <c r="B29" s="2" t="s">
        <v>29</v>
      </c>
      <c r="C29" s="2">
        <v>0</v>
      </c>
      <c r="D29" s="2">
        <v>0</v>
      </c>
      <c r="E29" s="2">
        <v>11.53</v>
      </c>
      <c r="F29" s="2">
        <v>0.69</v>
      </c>
      <c r="G29" s="2">
        <v>0</v>
      </c>
      <c r="H29" s="16">
        <f t="shared" si="3"/>
        <v>0</v>
      </c>
      <c r="I29" s="15">
        <f t="shared" si="1"/>
        <v>11.53</v>
      </c>
      <c r="J29" s="14">
        <f t="shared" si="2"/>
        <v>0</v>
      </c>
      <c r="L29" s="39"/>
      <c r="M29" s="39"/>
      <c r="N29" s="40"/>
      <c r="O29" s="40"/>
    </row>
    <row r="30" spans="1:18" x14ac:dyDescent="0.3">
      <c r="A30" s="19">
        <v>20200101</v>
      </c>
      <c r="B30" s="19" t="s">
        <v>28</v>
      </c>
      <c r="C30" s="19">
        <v>0</v>
      </c>
      <c r="D30" s="19">
        <v>0</v>
      </c>
      <c r="E30" s="19">
        <v>11.21</v>
      </c>
      <c r="F30" s="19">
        <v>0.62</v>
      </c>
      <c r="G30" s="19">
        <v>0</v>
      </c>
      <c r="H30" s="17">
        <f t="shared" si="3"/>
        <v>0</v>
      </c>
      <c r="I30" s="18">
        <f t="shared" si="1"/>
        <v>11.21</v>
      </c>
      <c r="J30" s="17">
        <f t="shared" si="2"/>
        <v>0</v>
      </c>
    </row>
    <row r="31" spans="1:18" ht="14.4" customHeight="1" x14ac:dyDescent="0.3">
      <c r="A31" s="2">
        <v>20200101</v>
      </c>
      <c r="B31" s="2" t="s">
        <v>27</v>
      </c>
      <c r="C31" s="2">
        <v>0</v>
      </c>
      <c r="D31" s="2">
        <v>0</v>
      </c>
      <c r="E31" s="2">
        <v>11.03</v>
      </c>
      <c r="F31" s="2">
        <v>0.48</v>
      </c>
      <c r="G31" s="2">
        <v>0</v>
      </c>
      <c r="H31" s="16">
        <f t="shared" si="3"/>
        <v>0</v>
      </c>
      <c r="I31" s="15">
        <f t="shared" si="1"/>
        <v>11.03</v>
      </c>
      <c r="J31" s="14">
        <f t="shared" si="2"/>
        <v>0</v>
      </c>
      <c r="L31" s="38" t="s">
        <v>76</v>
      </c>
      <c r="M31" s="39"/>
      <c r="N31" s="40">
        <f>SUMIFS(J10:J2025, B10:B2025, ":0910")+SUMIFS(J7163:J8793, B7163:B8793, ":0910")+SUMIFS(J10:J2025, B10:B2025, ":1810")+SUMIFS(J7163:J8793, B7163:B8793, ":1810")+SUMIFS(J10:J2025, B10:B2025, ":1910")+SUMIFS(J7163:J8793, B7163:B8793, ":1910")+SUMIFS(J10:J2025, B10:B2025, ":1010")/2+SUMIFS(J7163:J8793, B7163:B8793, ":1010")/2+SUMIFS(J10:J2025, B10:B2025, ":2010")/2+SUMIFS(J7163:J8793, B7163:B8793, ":2010")/2</f>
        <v>164.55469816107089</v>
      </c>
      <c r="O31" s="40"/>
    </row>
    <row r="32" spans="1:18" ht="14.4" customHeight="1" x14ac:dyDescent="0.3">
      <c r="A32" s="19">
        <v>20200101</v>
      </c>
      <c r="B32" s="19" t="s">
        <v>26</v>
      </c>
      <c r="C32" s="19">
        <v>0</v>
      </c>
      <c r="D32" s="19">
        <v>0</v>
      </c>
      <c r="E32" s="19">
        <v>10.38</v>
      </c>
      <c r="F32" s="19">
        <v>0.41</v>
      </c>
      <c r="G32" s="19">
        <v>0</v>
      </c>
      <c r="H32" s="17">
        <f t="shared" si="3"/>
        <v>0</v>
      </c>
      <c r="I32" s="18">
        <f t="shared" si="1"/>
        <v>10.38</v>
      </c>
      <c r="J32" s="17">
        <f t="shared" si="2"/>
        <v>0</v>
      </c>
      <c r="L32" s="39"/>
      <c r="M32" s="39"/>
      <c r="N32" s="40"/>
      <c r="O32" s="40"/>
    </row>
    <row r="33" spans="1:15" x14ac:dyDescent="0.3">
      <c r="A33" s="2">
        <v>20200101</v>
      </c>
      <c r="B33" s="2" t="s">
        <v>25</v>
      </c>
      <c r="C33" s="2">
        <v>0</v>
      </c>
      <c r="D33" s="2">
        <v>0</v>
      </c>
      <c r="E33" s="2">
        <v>9.15</v>
      </c>
      <c r="F33" s="2">
        <v>0.48</v>
      </c>
      <c r="G33" s="2">
        <v>0</v>
      </c>
      <c r="H33" s="16">
        <f t="shared" si="3"/>
        <v>0</v>
      </c>
      <c r="I33" s="15">
        <f t="shared" si="1"/>
        <v>9.15</v>
      </c>
      <c r="J33" s="14">
        <f t="shared" si="2"/>
        <v>0</v>
      </c>
    </row>
    <row r="34" spans="1:15" x14ac:dyDescent="0.3">
      <c r="A34" s="19">
        <v>20200102</v>
      </c>
      <c r="B34" s="19" t="s">
        <v>48</v>
      </c>
      <c r="C34" s="19">
        <v>0</v>
      </c>
      <c r="D34" s="19">
        <v>0</v>
      </c>
      <c r="E34" s="19">
        <v>8.92</v>
      </c>
      <c r="F34" s="19">
        <v>0.48</v>
      </c>
      <c r="G34" s="19">
        <v>0</v>
      </c>
      <c r="H34" s="17">
        <f t="shared" si="3"/>
        <v>0</v>
      </c>
      <c r="I34" s="18">
        <f t="shared" si="1"/>
        <v>8.92</v>
      </c>
      <c r="J34" s="17">
        <f t="shared" si="2"/>
        <v>0</v>
      </c>
      <c r="L34" s="38" t="s">
        <v>77</v>
      </c>
      <c r="M34" s="39"/>
      <c r="N34" s="40">
        <f>N16+N19+N22+N25+N28+N31</f>
        <v>2948.8157330224835</v>
      </c>
      <c r="O34" s="40"/>
    </row>
    <row r="35" spans="1:15" x14ac:dyDescent="0.3">
      <c r="A35" s="2">
        <v>20200102</v>
      </c>
      <c r="B35" s="2" t="s">
        <v>47</v>
      </c>
      <c r="C35" s="2">
        <v>0</v>
      </c>
      <c r="D35" s="2">
        <v>0</v>
      </c>
      <c r="E35" s="2">
        <v>8.14</v>
      </c>
      <c r="F35" s="2">
        <v>0.76</v>
      </c>
      <c r="G35" s="2">
        <v>0</v>
      </c>
      <c r="H35" s="16">
        <f t="shared" si="3"/>
        <v>0</v>
      </c>
      <c r="I35" s="15">
        <f t="shared" si="1"/>
        <v>8.14</v>
      </c>
      <c r="J35" s="14">
        <f t="shared" si="2"/>
        <v>0</v>
      </c>
      <c r="L35" s="39"/>
      <c r="M35" s="39"/>
      <c r="N35" s="40"/>
      <c r="O35" s="40"/>
    </row>
    <row r="36" spans="1:15" x14ac:dyDescent="0.3">
      <c r="A36" s="19">
        <v>20200102</v>
      </c>
      <c r="B36" s="19" t="s">
        <v>46</v>
      </c>
      <c r="C36" s="19">
        <v>0</v>
      </c>
      <c r="D36" s="19">
        <v>0</v>
      </c>
      <c r="E36" s="19">
        <v>7.96</v>
      </c>
      <c r="F36" s="19">
        <v>0.76</v>
      </c>
      <c r="G36" s="19">
        <v>0</v>
      </c>
      <c r="H36" s="17">
        <f t="shared" si="3"/>
        <v>0</v>
      </c>
      <c r="I36" s="18">
        <f t="shared" si="1"/>
        <v>7.96</v>
      </c>
      <c r="J36" s="17">
        <f t="shared" si="2"/>
        <v>0</v>
      </c>
    </row>
    <row r="37" spans="1:15" x14ac:dyDescent="0.3">
      <c r="A37" s="2">
        <v>20200102</v>
      </c>
      <c r="B37" s="2" t="s">
        <v>45</v>
      </c>
      <c r="C37" s="2">
        <v>0</v>
      </c>
      <c r="D37" s="2">
        <v>0</v>
      </c>
      <c r="E37" s="2">
        <v>8.15</v>
      </c>
      <c r="F37" s="2">
        <v>0.62</v>
      </c>
      <c r="G37" s="2">
        <v>0</v>
      </c>
      <c r="H37" s="16">
        <f t="shared" si="3"/>
        <v>0</v>
      </c>
      <c r="I37" s="15">
        <f t="shared" si="1"/>
        <v>8.15</v>
      </c>
      <c r="J37" s="14">
        <f t="shared" si="2"/>
        <v>0</v>
      </c>
    </row>
    <row r="38" spans="1:15" x14ac:dyDescent="0.3">
      <c r="A38" s="19">
        <v>20200102</v>
      </c>
      <c r="B38" s="19" t="s">
        <v>44</v>
      </c>
      <c r="C38" s="19">
        <v>0</v>
      </c>
      <c r="D38" s="19">
        <v>0</v>
      </c>
      <c r="E38" s="19">
        <v>8.36</v>
      </c>
      <c r="F38" s="19">
        <v>0.48</v>
      </c>
      <c r="G38" s="19">
        <v>0</v>
      </c>
      <c r="H38" s="17">
        <f t="shared" si="3"/>
        <v>0</v>
      </c>
      <c r="I38" s="18">
        <f t="shared" si="1"/>
        <v>8.36</v>
      </c>
      <c r="J38" s="17">
        <f t="shared" si="2"/>
        <v>0</v>
      </c>
    </row>
    <row r="39" spans="1:15" x14ac:dyDescent="0.3">
      <c r="A39" s="2">
        <v>20200102</v>
      </c>
      <c r="B39" s="2" t="s">
        <v>43</v>
      </c>
      <c r="C39" s="2">
        <v>0</v>
      </c>
      <c r="D39" s="2">
        <v>0</v>
      </c>
      <c r="E39" s="2">
        <v>8.77</v>
      </c>
      <c r="F39" s="2">
        <v>0.41</v>
      </c>
      <c r="G39" s="2">
        <v>0</v>
      </c>
      <c r="H39" s="16">
        <f t="shared" si="3"/>
        <v>0</v>
      </c>
      <c r="I39" s="15">
        <f t="shared" si="1"/>
        <v>8.77</v>
      </c>
      <c r="J39" s="14">
        <f t="shared" si="2"/>
        <v>0</v>
      </c>
    </row>
    <row r="40" spans="1:15" x14ac:dyDescent="0.3">
      <c r="A40" s="19">
        <v>20200102</v>
      </c>
      <c r="B40" s="19" t="s">
        <v>42</v>
      </c>
      <c r="C40" s="19">
        <v>0</v>
      </c>
      <c r="D40" s="19">
        <v>0</v>
      </c>
      <c r="E40" s="19">
        <v>8.67</v>
      </c>
      <c r="F40" s="19">
        <v>0.34</v>
      </c>
      <c r="G40" s="19">
        <v>0</v>
      </c>
      <c r="H40" s="17">
        <f t="shared" si="3"/>
        <v>0</v>
      </c>
      <c r="I40" s="18">
        <f t="shared" si="1"/>
        <v>8.67</v>
      </c>
      <c r="J40" s="17">
        <f t="shared" si="2"/>
        <v>0</v>
      </c>
    </row>
    <row r="41" spans="1:15" x14ac:dyDescent="0.3">
      <c r="A41" s="2">
        <v>20200102</v>
      </c>
      <c r="B41" s="2" t="s">
        <v>41</v>
      </c>
      <c r="C41" s="2">
        <v>0</v>
      </c>
      <c r="D41" s="2">
        <v>0</v>
      </c>
      <c r="E41" s="2">
        <v>8.82</v>
      </c>
      <c r="F41" s="2">
        <v>1.03</v>
      </c>
      <c r="G41" s="2">
        <v>0</v>
      </c>
      <c r="H41" s="16">
        <f t="shared" si="3"/>
        <v>0</v>
      </c>
      <c r="I41" s="15">
        <f t="shared" si="1"/>
        <v>8.82</v>
      </c>
      <c r="J41" s="14">
        <f t="shared" si="2"/>
        <v>0</v>
      </c>
    </row>
    <row r="42" spans="1:15" x14ac:dyDescent="0.3">
      <c r="A42" s="19">
        <v>20200102</v>
      </c>
      <c r="B42" s="19" t="s">
        <v>40</v>
      </c>
      <c r="C42" s="19">
        <v>0</v>
      </c>
      <c r="D42" s="19">
        <v>0</v>
      </c>
      <c r="E42" s="19">
        <v>9</v>
      </c>
      <c r="F42" s="19">
        <v>1.31</v>
      </c>
      <c r="G42" s="19">
        <v>0</v>
      </c>
      <c r="H42" s="17">
        <f t="shared" si="3"/>
        <v>0</v>
      </c>
      <c r="I42" s="18">
        <f t="shared" si="1"/>
        <v>9</v>
      </c>
      <c r="J42" s="17">
        <f t="shared" si="2"/>
        <v>0</v>
      </c>
    </row>
    <row r="43" spans="1:15" x14ac:dyDescent="0.3">
      <c r="A43" s="2">
        <v>20200102</v>
      </c>
      <c r="B43" s="2" t="s">
        <v>39</v>
      </c>
      <c r="C43" s="2">
        <v>66</v>
      </c>
      <c r="D43" s="2">
        <v>11.08</v>
      </c>
      <c r="E43" s="2">
        <v>9.2899999999999991</v>
      </c>
      <c r="F43" s="2">
        <v>1.52</v>
      </c>
      <c r="G43" s="2">
        <v>0</v>
      </c>
      <c r="H43" s="16">
        <f t="shared" si="3"/>
        <v>343.42907439204595</v>
      </c>
      <c r="I43" s="15">
        <f t="shared" si="1"/>
        <v>20.022158574751437</v>
      </c>
      <c r="J43" s="14">
        <f t="shared" si="2"/>
        <v>0.35112198402119171</v>
      </c>
    </row>
    <row r="44" spans="1:15" x14ac:dyDescent="0.3">
      <c r="A44" s="19">
        <v>20200102</v>
      </c>
      <c r="B44" s="19" t="s">
        <v>38</v>
      </c>
      <c r="C44" s="19">
        <v>123</v>
      </c>
      <c r="D44" s="19">
        <v>18.96</v>
      </c>
      <c r="E44" s="19">
        <v>9.98</v>
      </c>
      <c r="F44" s="19">
        <v>1.66</v>
      </c>
      <c r="G44" s="19">
        <v>0</v>
      </c>
      <c r="H44" s="17">
        <f t="shared" si="3"/>
        <v>378.5687273656078</v>
      </c>
      <c r="I44" s="18">
        <f t="shared" si="1"/>
        <v>21.810272730175242</v>
      </c>
      <c r="J44" s="17">
        <f t="shared" si="2"/>
        <v>0.38400261683492198</v>
      </c>
    </row>
    <row r="45" spans="1:15" x14ac:dyDescent="0.3">
      <c r="A45" s="2">
        <v>20200102</v>
      </c>
      <c r="B45" s="2" t="s">
        <v>37</v>
      </c>
      <c r="C45" s="2">
        <v>155</v>
      </c>
      <c r="D45" s="2">
        <v>24.77</v>
      </c>
      <c r="E45" s="2">
        <v>10.86</v>
      </c>
      <c r="F45" s="2">
        <v>1.72</v>
      </c>
      <c r="G45" s="2">
        <v>0</v>
      </c>
      <c r="H45" s="16">
        <f t="shared" si="3"/>
        <v>369.94896111624035</v>
      </c>
      <c r="I45" s="15">
        <f t="shared" si="1"/>
        <v>22.420905034882509</v>
      </c>
      <c r="J45" s="14">
        <f t="shared" si="2"/>
        <v>0.37424256187958438</v>
      </c>
    </row>
    <row r="46" spans="1:15" x14ac:dyDescent="0.3">
      <c r="A46" s="19">
        <v>20200102</v>
      </c>
      <c r="B46" s="19" t="s">
        <v>36</v>
      </c>
      <c r="C46" s="19">
        <v>187</v>
      </c>
      <c r="D46" s="19">
        <v>27.9</v>
      </c>
      <c r="E46" s="19">
        <v>11.79</v>
      </c>
      <c r="F46" s="19">
        <v>1.79</v>
      </c>
      <c r="G46" s="19">
        <v>0</v>
      </c>
      <c r="H46" s="17">
        <f t="shared" si="3"/>
        <v>399.63258228266346</v>
      </c>
      <c r="I46" s="18">
        <f t="shared" si="1"/>
        <v>24.278518196333231</v>
      </c>
      <c r="J46" s="17">
        <f t="shared" si="2"/>
        <v>0.40093005664587533</v>
      </c>
    </row>
    <row r="47" spans="1:15" x14ac:dyDescent="0.3">
      <c r="A47" s="2">
        <v>20200102</v>
      </c>
      <c r="B47" s="2" t="s">
        <v>35</v>
      </c>
      <c r="C47" s="2">
        <v>246</v>
      </c>
      <c r="D47" s="2">
        <v>27.92</v>
      </c>
      <c r="E47" s="2">
        <v>12.38</v>
      </c>
      <c r="F47" s="2">
        <v>2</v>
      </c>
      <c r="G47" s="2">
        <v>0</v>
      </c>
      <c r="H47" s="16">
        <f t="shared" si="3"/>
        <v>525.37353625422156</v>
      </c>
      <c r="I47" s="15">
        <f t="shared" si="1"/>
        <v>28.797923007944426</v>
      </c>
      <c r="J47" s="14">
        <f t="shared" si="2"/>
        <v>0.51639455916924892</v>
      </c>
    </row>
    <row r="48" spans="1:15" x14ac:dyDescent="0.3">
      <c r="A48" s="19">
        <v>20200102</v>
      </c>
      <c r="B48" s="19" t="s">
        <v>34</v>
      </c>
      <c r="C48" s="19">
        <v>246</v>
      </c>
      <c r="D48" s="19">
        <v>24.84</v>
      </c>
      <c r="E48" s="19">
        <v>12.75</v>
      </c>
      <c r="F48" s="19">
        <v>2.14</v>
      </c>
      <c r="G48" s="19">
        <v>0</v>
      </c>
      <c r="H48" s="17">
        <f t="shared" si="3"/>
        <v>585.59475688459577</v>
      </c>
      <c r="I48" s="18">
        <f t="shared" si="1"/>
        <v>31.049836152643618</v>
      </c>
      <c r="J48" s="17">
        <f t="shared" si="2"/>
        <v>0.56965237139510039</v>
      </c>
    </row>
    <row r="49" spans="1:10" x14ac:dyDescent="0.3">
      <c r="A49" s="2">
        <v>20200102</v>
      </c>
      <c r="B49" s="2" t="s">
        <v>33</v>
      </c>
      <c r="C49" s="2">
        <v>140</v>
      </c>
      <c r="D49" s="2">
        <v>19.07</v>
      </c>
      <c r="E49" s="2">
        <v>12.94</v>
      </c>
      <c r="F49" s="2">
        <v>1.86</v>
      </c>
      <c r="G49" s="2">
        <v>0</v>
      </c>
      <c r="H49" s="16">
        <f t="shared" si="3"/>
        <v>428.49742961797836</v>
      </c>
      <c r="I49" s="15">
        <f t="shared" si="1"/>
        <v>26.330544675561825</v>
      </c>
      <c r="J49" s="14">
        <f t="shared" si="2"/>
        <v>0.42593182223736281</v>
      </c>
    </row>
    <row r="50" spans="1:10" x14ac:dyDescent="0.3">
      <c r="A50" s="19">
        <v>20200102</v>
      </c>
      <c r="B50" s="19" t="s">
        <v>32</v>
      </c>
      <c r="C50" s="19">
        <v>57</v>
      </c>
      <c r="D50" s="19">
        <v>11.21</v>
      </c>
      <c r="E50" s="19">
        <v>12.87</v>
      </c>
      <c r="F50" s="19">
        <v>1.66</v>
      </c>
      <c r="G50" s="19">
        <v>0</v>
      </c>
      <c r="H50" s="17">
        <f t="shared" si="3"/>
        <v>293.20149491168269</v>
      </c>
      <c r="I50" s="18">
        <f t="shared" si="1"/>
        <v>22.032546715990083</v>
      </c>
      <c r="J50" s="17">
        <f t="shared" si="2"/>
        <v>0.29711677273696802</v>
      </c>
    </row>
    <row r="51" spans="1:10" x14ac:dyDescent="0.3">
      <c r="A51" s="2">
        <v>20200102</v>
      </c>
      <c r="B51" s="2" t="s">
        <v>31</v>
      </c>
      <c r="C51" s="2">
        <v>0</v>
      </c>
      <c r="D51" s="2">
        <v>0</v>
      </c>
      <c r="E51" s="2">
        <v>12.67</v>
      </c>
      <c r="F51" s="2">
        <v>0.9</v>
      </c>
      <c r="G51" s="2">
        <v>0</v>
      </c>
      <c r="H51" s="16">
        <f t="shared" si="3"/>
        <v>0</v>
      </c>
      <c r="I51" s="15">
        <f t="shared" si="1"/>
        <v>12.67</v>
      </c>
      <c r="J51" s="14">
        <f t="shared" si="2"/>
        <v>0</v>
      </c>
    </row>
    <row r="52" spans="1:10" x14ac:dyDescent="0.3">
      <c r="A52" s="19">
        <v>20200102</v>
      </c>
      <c r="B52" s="19" t="s">
        <v>30</v>
      </c>
      <c r="C52" s="19">
        <v>0</v>
      </c>
      <c r="D52" s="19">
        <v>0</v>
      </c>
      <c r="E52" s="19">
        <v>12.5</v>
      </c>
      <c r="F52" s="19">
        <v>0.28000000000000003</v>
      </c>
      <c r="G52" s="19">
        <v>0</v>
      </c>
      <c r="H52" s="17">
        <f t="shared" si="3"/>
        <v>0</v>
      </c>
      <c r="I52" s="18">
        <f t="shared" si="1"/>
        <v>12.5</v>
      </c>
      <c r="J52" s="17">
        <f t="shared" si="2"/>
        <v>0</v>
      </c>
    </row>
    <row r="53" spans="1:10" x14ac:dyDescent="0.3">
      <c r="A53" s="2">
        <v>20200102</v>
      </c>
      <c r="B53" s="2" t="s">
        <v>29</v>
      </c>
      <c r="C53" s="2">
        <v>0</v>
      </c>
      <c r="D53" s="2">
        <v>0</v>
      </c>
      <c r="E53" s="2">
        <v>11.88</v>
      </c>
      <c r="F53" s="2">
        <v>1.24</v>
      </c>
      <c r="G53" s="2">
        <v>0</v>
      </c>
      <c r="H53" s="16">
        <f t="shared" si="3"/>
        <v>0</v>
      </c>
      <c r="I53" s="15">
        <f t="shared" si="1"/>
        <v>11.88</v>
      </c>
      <c r="J53" s="14">
        <f t="shared" si="2"/>
        <v>0</v>
      </c>
    </row>
    <row r="54" spans="1:10" x14ac:dyDescent="0.3">
      <c r="A54" s="19">
        <v>20200102</v>
      </c>
      <c r="B54" s="19" t="s">
        <v>28</v>
      </c>
      <c r="C54" s="19">
        <v>0</v>
      </c>
      <c r="D54" s="19">
        <v>0</v>
      </c>
      <c r="E54" s="19">
        <v>11.69</v>
      </c>
      <c r="F54" s="19">
        <v>1.66</v>
      </c>
      <c r="G54" s="19">
        <v>0</v>
      </c>
      <c r="H54" s="17">
        <f t="shared" si="3"/>
        <v>0</v>
      </c>
      <c r="I54" s="18">
        <f t="shared" si="1"/>
        <v>11.69</v>
      </c>
      <c r="J54" s="17">
        <f t="shared" si="2"/>
        <v>0</v>
      </c>
    </row>
    <row r="55" spans="1:10" x14ac:dyDescent="0.3">
      <c r="A55" s="2">
        <v>20200102</v>
      </c>
      <c r="B55" s="2" t="s">
        <v>27</v>
      </c>
      <c r="C55" s="2">
        <v>0</v>
      </c>
      <c r="D55" s="2">
        <v>0</v>
      </c>
      <c r="E55" s="2">
        <v>11.54</v>
      </c>
      <c r="F55" s="2">
        <v>1.93</v>
      </c>
      <c r="G55" s="2">
        <v>0</v>
      </c>
      <c r="H55" s="16">
        <f t="shared" si="3"/>
        <v>0</v>
      </c>
      <c r="I55" s="15">
        <f t="shared" si="1"/>
        <v>11.54</v>
      </c>
      <c r="J55" s="14">
        <f t="shared" si="2"/>
        <v>0</v>
      </c>
    </row>
    <row r="56" spans="1:10" x14ac:dyDescent="0.3">
      <c r="A56" s="19">
        <v>20200102</v>
      </c>
      <c r="B56" s="19" t="s">
        <v>26</v>
      </c>
      <c r="C56" s="19">
        <v>0</v>
      </c>
      <c r="D56" s="19">
        <v>0</v>
      </c>
      <c r="E56" s="19">
        <v>11.29</v>
      </c>
      <c r="F56" s="19">
        <v>2</v>
      </c>
      <c r="G56" s="19">
        <v>0</v>
      </c>
      <c r="H56" s="17">
        <f t="shared" si="3"/>
        <v>0</v>
      </c>
      <c r="I56" s="18">
        <f t="shared" si="1"/>
        <v>11.29</v>
      </c>
      <c r="J56" s="17">
        <f t="shared" si="2"/>
        <v>0</v>
      </c>
    </row>
    <row r="57" spans="1:10" x14ac:dyDescent="0.3">
      <c r="A57" s="2">
        <v>20200102</v>
      </c>
      <c r="B57" s="2" t="s">
        <v>25</v>
      </c>
      <c r="C57" s="2">
        <v>0</v>
      </c>
      <c r="D57" s="2">
        <v>0</v>
      </c>
      <c r="E57" s="2">
        <v>11.17</v>
      </c>
      <c r="F57" s="2">
        <v>2</v>
      </c>
      <c r="G57" s="2">
        <v>0</v>
      </c>
      <c r="H57" s="16">
        <f t="shared" si="3"/>
        <v>0</v>
      </c>
      <c r="I57" s="15">
        <f t="shared" si="1"/>
        <v>11.17</v>
      </c>
      <c r="J57" s="14">
        <f t="shared" si="2"/>
        <v>0</v>
      </c>
    </row>
    <row r="58" spans="1:10" x14ac:dyDescent="0.3">
      <c r="A58" s="19">
        <v>20200103</v>
      </c>
      <c r="B58" s="19" t="s">
        <v>48</v>
      </c>
      <c r="C58" s="19">
        <v>0</v>
      </c>
      <c r="D58" s="19">
        <v>0</v>
      </c>
      <c r="E58" s="19">
        <v>10.88</v>
      </c>
      <c r="F58" s="19">
        <v>2.0699999999999998</v>
      </c>
      <c r="G58" s="19">
        <v>0</v>
      </c>
      <c r="H58" s="17">
        <f t="shared" si="3"/>
        <v>0</v>
      </c>
      <c r="I58" s="18">
        <f t="shared" si="1"/>
        <v>10.88</v>
      </c>
      <c r="J58" s="17">
        <f t="shared" si="2"/>
        <v>0</v>
      </c>
    </row>
    <row r="59" spans="1:10" x14ac:dyDescent="0.3">
      <c r="A59" s="2">
        <v>20200103</v>
      </c>
      <c r="B59" s="2" t="s">
        <v>47</v>
      </c>
      <c r="C59" s="2">
        <v>0</v>
      </c>
      <c r="D59" s="2">
        <v>0</v>
      </c>
      <c r="E59" s="2">
        <v>10.76</v>
      </c>
      <c r="F59" s="2">
        <v>2</v>
      </c>
      <c r="G59" s="2">
        <v>0</v>
      </c>
      <c r="H59" s="16">
        <f t="shared" si="3"/>
        <v>0</v>
      </c>
      <c r="I59" s="15">
        <f t="shared" si="1"/>
        <v>10.76</v>
      </c>
      <c r="J59" s="14">
        <f t="shared" si="2"/>
        <v>0</v>
      </c>
    </row>
    <row r="60" spans="1:10" x14ac:dyDescent="0.3">
      <c r="A60" s="19">
        <v>20200103</v>
      </c>
      <c r="B60" s="19" t="s">
        <v>46</v>
      </c>
      <c r="C60" s="19">
        <v>0</v>
      </c>
      <c r="D60" s="19">
        <v>0</v>
      </c>
      <c r="E60" s="19">
        <v>10.54</v>
      </c>
      <c r="F60" s="19">
        <v>1.86</v>
      </c>
      <c r="G60" s="19">
        <v>0</v>
      </c>
      <c r="H60" s="17">
        <f t="shared" si="3"/>
        <v>0</v>
      </c>
      <c r="I60" s="18">
        <f t="shared" si="1"/>
        <v>10.54</v>
      </c>
      <c r="J60" s="17">
        <f t="shared" si="2"/>
        <v>0</v>
      </c>
    </row>
    <row r="61" spans="1:10" x14ac:dyDescent="0.3">
      <c r="A61" s="2">
        <v>20200103</v>
      </c>
      <c r="B61" s="2" t="s">
        <v>45</v>
      </c>
      <c r="C61" s="2">
        <v>0</v>
      </c>
      <c r="D61" s="2">
        <v>0</v>
      </c>
      <c r="E61" s="2">
        <v>10.37</v>
      </c>
      <c r="F61" s="2">
        <v>1.86</v>
      </c>
      <c r="G61" s="2">
        <v>0</v>
      </c>
      <c r="H61" s="16">
        <f t="shared" si="3"/>
        <v>0</v>
      </c>
      <c r="I61" s="15">
        <f t="shared" si="1"/>
        <v>10.37</v>
      </c>
      <c r="J61" s="14">
        <f t="shared" si="2"/>
        <v>0</v>
      </c>
    </row>
    <row r="62" spans="1:10" x14ac:dyDescent="0.3">
      <c r="A62" s="19">
        <v>20200103</v>
      </c>
      <c r="B62" s="19" t="s">
        <v>44</v>
      </c>
      <c r="C62" s="19">
        <v>0</v>
      </c>
      <c r="D62" s="19">
        <v>0</v>
      </c>
      <c r="E62" s="19">
        <v>10.029999999999999</v>
      </c>
      <c r="F62" s="19">
        <v>1.93</v>
      </c>
      <c r="G62" s="19">
        <v>0</v>
      </c>
      <c r="H62" s="17">
        <f t="shared" si="3"/>
        <v>0</v>
      </c>
      <c r="I62" s="18">
        <f t="shared" si="1"/>
        <v>10.029999999999999</v>
      </c>
      <c r="J62" s="17">
        <f t="shared" si="2"/>
        <v>0</v>
      </c>
    </row>
    <row r="63" spans="1:10" x14ac:dyDescent="0.3">
      <c r="A63" s="2">
        <v>20200103</v>
      </c>
      <c r="B63" s="2" t="s">
        <v>43</v>
      </c>
      <c r="C63" s="2">
        <v>0</v>
      </c>
      <c r="D63" s="2">
        <v>0</v>
      </c>
      <c r="E63" s="2">
        <v>9.59</v>
      </c>
      <c r="F63" s="2">
        <v>1.86</v>
      </c>
      <c r="G63" s="2">
        <v>0</v>
      </c>
      <c r="H63" s="16">
        <f t="shared" si="3"/>
        <v>0</v>
      </c>
      <c r="I63" s="15">
        <f t="shared" si="1"/>
        <v>9.59</v>
      </c>
      <c r="J63" s="14">
        <f t="shared" si="2"/>
        <v>0</v>
      </c>
    </row>
    <row r="64" spans="1:10" x14ac:dyDescent="0.3">
      <c r="A64" s="19">
        <v>20200103</v>
      </c>
      <c r="B64" s="19" t="s">
        <v>42</v>
      </c>
      <c r="C64" s="19">
        <v>0</v>
      </c>
      <c r="D64" s="19">
        <v>0</v>
      </c>
      <c r="E64" s="19">
        <v>9.4</v>
      </c>
      <c r="F64" s="19">
        <v>1.86</v>
      </c>
      <c r="G64" s="19">
        <v>0</v>
      </c>
      <c r="H64" s="17">
        <f t="shared" si="3"/>
        <v>0</v>
      </c>
      <c r="I64" s="18">
        <f t="shared" si="1"/>
        <v>9.4</v>
      </c>
      <c r="J64" s="17">
        <f t="shared" si="2"/>
        <v>0</v>
      </c>
    </row>
    <row r="65" spans="1:10" x14ac:dyDescent="0.3">
      <c r="A65" s="2">
        <v>20200103</v>
      </c>
      <c r="B65" s="2" t="s">
        <v>41</v>
      </c>
      <c r="C65" s="2">
        <v>0</v>
      </c>
      <c r="D65" s="2">
        <v>0</v>
      </c>
      <c r="E65" s="2">
        <v>10.71</v>
      </c>
      <c r="F65" s="2">
        <v>2.21</v>
      </c>
      <c r="G65" s="2">
        <v>0</v>
      </c>
      <c r="H65" s="16">
        <f t="shared" si="3"/>
        <v>0</v>
      </c>
      <c r="I65" s="15">
        <f t="shared" si="1"/>
        <v>10.71</v>
      </c>
      <c r="J65" s="14">
        <f t="shared" si="2"/>
        <v>0</v>
      </c>
    </row>
    <row r="66" spans="1:10" x14ac:dyDescent="0.3">
      <c r="A66" s="19">
        <v>20200103</v>
      </c>
      <c r="B66" s="19" t="s">
        <v>40</v>
      </c>
      <c r="C66" s="19">
        <v>0</v>
      </c>
      <c r="D66" s="19">
        <v>0</v>
      </c>
      <c r="E66" s="19">
        <v>10.65</v>
      </c>
      <c r="F66" s="19">
        <v>2.2799999999999998</v>
      </c>
      <c r="G66" s="19">
        <v>0</v>
      </c>
      <c r="H66" s="17">
        <f t="shared" si="3"/>
        <v>0</v>
      </c>
      <c r="I66" s="18">
        <f t="shared" si="1"/>
        <v>10.65</v>
      </c>
      <c r="J66" s="17">
        <f t="shared" si="2"/>
        <v>0</v>
      </c>
    </row>
    <row r="67" spans="1:10" x14ac:dyDescent="0.3">
      <c r="A67" s="2">
        <v>20200103</v>
      </c>
      <c r="B67" s="2" t="s">
        <v>39</v>
      </c>
      <c r="C67" s="2">
        <v>121</v>
      </c>
      <c r="D67" s="2">
        <v>11.08</v>
      </c>
      <c r="E67" s="2">
        <v>11.03</v>
      </c>
      <c r="F67" s="2">
        <v>2.0699999999999998</v>
      </c>
      <c r="G67" s="2">
        <v>0</v>
      </c>
      <c r="H67" s="16">
        <f t="shared" si="3"/>
        <v>629.61996971875089</v>
      </c>
      <c r="I67" s="15">
        <f t="shared" si="1"/>
        <v>30.705624053710963</v>
      </c>
      <c r="J67" s="14">
        <f t="shared" si="2"/>
        <v>0.6134542829210925</v>
      </c>
    </row>
    <row r="68" spans="1:10" x14ac:dyDescent="0.3">
      <c r="A68" s="19">
        <v>20200103</v>
      </c>
      <c r="B68" s="19" t="s">
        <v>38</v>
      </c>
      <c r="C68" s="19">
        <v>278.01</v>
      </c>
      <c r="D68" s="19">
        <v>18.989999999999998</v>
      </c>
      <c r="E68" s="19">
        <v>12.26</v>
      </c>
      <c r="F68" s="19">
        <v>1.93</v>
      </c>
      <c r="G68" s="19">
        <v>0</v>
      </c>
      <c r="H68" s="17">
        <f t="shared" si="3"/>
        <v>854.35565401639508</v>
      </c>
      <c r="I68" s="18">
        <f t="shared" si="1"/>
        <v>38.958614188012348</v>
      </c>
      <c r="J68" s="17">
        <f t="shared" si="2"/>
        <v>0.800690359724467</v>
      </c>
    </row>
    <row r="69" spans="1:10" x14ac:dyDescent="0.3">
      <c r="A69" s="2">
        <v>20200103</v>
      </c>
      <c r="B69" s="2" t="s">
        <v>37</v>
      </c>
      <c r="C69" s="2">
        <v>434.01</v>
      </c>
      <c r="D69" s="2">
        <v>24.82</v>
      </c>
      <c r="E69" s="2">
        <v>13.28</v>
      </c>
      <c r="F69" s="2">
        <v>1.79</v>
      </c>
      <c r="G69" s="2">
        <v>0</v>
      </c>
      <c r="H69" s="16">
        <f t="shared" si="3"/>
        <v>1033.9259719941697</v>
      </c>
      <c r="I69" s="15">
        <f t="shared" si="1"/>
        <v>45.590186624817804</v>
      </c>
      <c r="J69" s="14">
        <f t="shared" si="2"/>
        <v>0.93812669275594218</v>
      </c>
    </row>
    <row r="70" spans="1:10" x14ac:dyDescent="0.3">
      <c r="A70" s="19">
        <v>20200103</v>
      </c>
      <c r="B70" s="19" t="s">
        <v>36</v>
      </c>
      <c r="C70" s="19">
        <v>485.01</v>
      </c>
      <c r="D70" s="19">
        <v>27.98</v>
      </c>
      <c r="E70" s="19">
        <v>14.07</v>
      </c>
      <c r="F70" s="19">
        <v>1.45</v>
      </c>
      <c r="G70" s="19">
        <v>0</v>
      </c>
      <c r="H70" s="17">
        <f t="shared" si="3"/>
        <v>1033.7764521194927</v>
      </c>
      <c r="I70" s="18">
        <f t="shared" si="1"/>
        <v>46.375514128734146</v>
      </c>
      <c r="J70" s="17">
        <f t="shared" si="2"/>
        <v>0.93433768790744476</v>
      </c>
    </row>
    <row r="71" spans="1:10" x14ac:dyDescent="0.3">
      <c r="A71" s="2">
        <v>20200103</v>
      </c>
      <c r="B71" s="2" t="s">
        <v>35</v>
      </c>
      <c r="C71" s="2">
        <v>459.01</v>
      </c>
      <c r="D71" s="2">
        <v>28.02</v>
      </c>
      <c r="E71" s="2">
        <v>14.56</v>
      </c>
      <c r="F71" s="2">
        <v>1.03</v>
      </c>
      <c r="G71" s="2">
        <v>0</v>
      </c>
      <c r="H71" s="16">
        <f t="shared" si="3"/>
        <v>977.07491385956416</v>
      </c>
      <c r="I71" s="15">
        <f t="shared" si="1"/>
        <v>45.093591058111379</v>
      </c>
      <c r="J71" s="14">
        <f t="shared" si="2"/>
        <v>0.88872666697451341</v>
      </c>
    </row>
    <row r="72" spans="1:10" x14ac:dyDescent="0.3">
      <c r="A72" s="19">
        <v>20200103</v>
      </c>
      <c r="B72" s="19" t="s">
        <v>34</v>
      </c>
      <c r="C72" s="19">
        <v>423.01</v>
      </c>
      <c r="D72" s="19">
        <v>24.96</v>
      </c>
      <c r="E72" s="19">
        <v>14.79</v>
      </c>
      <c r="F72" s="19">
        <v>0.83</v>
      </c>
      <c r="G72" s="19">
        <v>0</v>
      </c>
      <c r="H72" s="17">
        <f t="shared" si="3"/>
        <v>1002.427959131619</v>
      </c>
      <c r="I72" s="18">
        <f t="shared" si="1"/>
        <v>46.115873722863093</v>
      </c>
      <c r="J72" s="17">
        <f t="shared" si="2"/>
        <v>0.90717581922581114</v>
      </c>
    </row>
    <row r="73" spans="1:10" x14ac:dyDescent="0.3">
      <c r="A73" s="2">
        <v>20200103</v>
      </c>
      <c r="B73" s="2" t="s">
        <v>33</v>
      </c>
      <c r="C73" s="2">
        <v>223</v>
      </c>
      <c r="D73" s="2">
        <v>19.2</v>
      </c>
      <c r="E73" s="2">
        <v>14.9</v>
      </c>
      <c r="F73" s="2">
        <v>0.69</v>
      </c>
      <c r="G73" s="2">
        <v>0</v>
      </c>
      <c r="H73" s="16">
        <f t="shared" si="3"/>
        <v>678.08639827578247</v>
      </c>
      <c r="I73" s="15">
        <f t="shared" si="1"/>
        <v>36.090199946118204</v>
      </c>
      <c r="J73" s="14">
        <f t="shared" si="2"/>
        <v>0.64424588645648539</v>
      </c>
    </row>
    <row r="74" spans="1:10" x14ac:dyDescent="0.3">
      <c r="A74" s="19">
        <v>20200103</v>
      </c>
      <c r="B74" s="19" t="s">
        <v>32</v>
      </c>
      <c r="C74" s="19">
        <v>126</v>
      </c>
      <c r="D74" s="19">
        <v>11.35</v>
      </c>
      <c r="E74" s="19">
        <v>14.84</v>
      </c>
      <c r="F74" s="19">
        <v>0.55000000000000004</v>
      </c>
      <c r="G74" s="19">
        <v>0</v>
      </c>
      <c r="H74" s="17">
        <f t="shared" si="3"/>
        <v>640.23799049380079</v>
      </c>
      <c r="I74" s="18">
        <f t="shared" ref="I74:I137" si="4">E74+H74*((NOCT-20)/(800))</f>
        <v>34.847437202931275</v>
      </c>
      <c r="J74" s="17">
        <f t="shared" ref="J74:J137" si="5">P_STC__W*(H74/1000)*(1+(alpha_p/100)*(I74-25))</f>
        <v>0.61186682516536706</v>
      </c>
    </row>
    <row r="75" spans="1:10" x14ac:dyDescent="0.3">
      <c r="A75" s="2">
        <v>20200103</v>
      </c>
      <c r="B75" s="2" t="s">
        <v>31</v>
      </c>
      <c r="C75" s="2">
        <v>0</v>
      </c>
      <c r="D75" s="2">
        <v>0</v>
      </c>
      <c r="E75" s="2">
        <v>14.34</v>
      </c>
      <c r="F75" s="2">
        <v>0.83</v>
      </c>
      <c r="G75" s="2">
        <v>0</v>
      </c>
      <c r="H75" s="16">
        <f t="shared" si="3"/>
        <v>0</v>
      </c>
      <c r="I75" s="15">
        <f t="shared" si="4"/>
        <v>14.34</v>
      </c>
      <c r="J75" s="14">
        <f t="shared" si="5"/>
        <v>0</v>
      </c>
    </row>
    <row r="76" spans="1:10" x14ac:dyDescent="0.3">
      <c r="A76" s="19">
        <v>20200103</v>
      </c>
      <c r="B76" s="19" t="s">
        <v>30</v>
      </c>
      <c r="C76" s="19">
        <v>0</v>
      </c>
      <c r="D76" s="19">
        <v>0</v>
      </c>
      <c r="E76" s="19">
        <v>13.46</v>
      </c>
      <c r="F76" s="19">
        <v>1.1000000000000001</v>
      </c>
      <c r="G76" s="19">
        <v>0</v>
      </c>
      <c r="H76" s="17">
        <f t="shared" si="3"/>
        <v>0</v>
      </c>
      <c r="I76" s="18">
        <f t="shared" si="4"/>
        <v>13.46</v>
      </c>
      <c r="J76" s="17">
        <f t="shared" si="5"/>
        <v>0</v>
      </c>
    </row>
    <row r="77" spans="1:10" x14ac:dyDescent="0.3">
      <c r="A77" s="2">
        <v>20200103</v>
      </c>
      <c r="B77" s="2" t="s">
        <v>29</v>
      </c>
      <c r="C77" s="2">
        <v>0</v>
      </c>
      <c r="D77" s="2">
        <v>0</v>
      </c>
      <c r="E77" s="2">
        <v>12.48</v>
      </c>
      <c r="F77" s="2">
        <v>1.03</v>
      </c>
      <c r="G77" s="2">
        <v>0</v>
      </c>
      <c r="H77" s="16">
        <f t="shared" si="3"/>
        <v>0</v>
      </c>
      <c r="I77" s="15">
        <f t="shared" si="4"/>
        <v>12.48</v>
      </c>
      <c r="J77" s="14">
        <f t="shared" si="5"/>
        <v>0</v>
      </c>
    </row>
    <row r="78" spans="1:10" x14ac:dyDescent="0.3">
      <c r="A78" s="19">
        <v>20200103</v>
      </c>
      <c r="B78" s="19" t="s">
        <v>28</v>
      </c>
      <c r="C78" s="19">
        <v>0</v>
      </c>
      <c r="D78" s="19">
        <v>0</v>
      </c>
      <c r="E78" s="19">
        <v>12.36</v>
      </c>
      <c r="F78" s="19">
        <v>1.03</v>
      </c>
      <c r="G78" s="19">
        <v>0</v>
      </c>
      <c r="H78" s="17">
        <f t="shared" si="3"/>
        <v>0</v>
      </c>
      <c r="I78" s="18">
        <f t="shared" si="4"/>
        <v>12.36</v>
      </c>
      <c r="J78" s="17">
        <f t="shared" si="5"/>
        <v>0</v>
      </c>
    </row>
    <row r="79" spans="1:10" x14ac:dyDescent="0.3">
      <c r="A79" s="2">
        <v>20200103</v>
      </c>
      <c r="B79" s="2" t="s">
        <v>27</v>
      </c>
      <c r="C79" s="2">
        <v>0</v>
      </c>
      <c r="D79" s="2">
        <v>0</v>
      </c>
      <c r="E79" s="2">
        <v>11.92</v>
      </c>
      <c r="F79" s="2">
        <v>1.17</v>
      </c>
      <c r="G79" s="2">
        <v>0</v>
      </c>
      <c r="H79" s="16">
        <f t="shared" si="3"/>
        <v>0</v>
      </c>
      <c r="I79" s="15">
        <f t="shared" si="4"/>
        <v>11.92</v>
      </c>
      <c r="J79" s="14">
        <f t="shared" si="5"/>
        <v>0</v>
      </c>
    </row>
    <row r="80" spans="1:10" x14ac:dyDescent="0.3">
      <c r="A80" s="19">
        <v>20200103</v>
      </c>
      <c r="B80" s="19" t="s">
        <v>26</v>
      </c>
      <c r="C80" s="19">
        <v>0</v>
      </c>
      <c r="D80" s="19">
        <v>0</v>
      </c>
      <c r="E80" s="19">
        <v>11.11</v>
      </c>
      <c r="F80" s="19">
        <v>1.45</v>
      </c>
      <c r="G80" s="19">
        <v>0</v>
      </c>
      <c r="H80" s="17">
        <f t="shared" si="3"/>
        <v>0</v>
      </c>
      <c r="I80" s="18">
        <f t="shared" si="4"/>
        <v>11.11</v>
      </c>
      <c r="J80" s="17">
        <f t="shared" si="5"/>
        <v>0</v>
      </c>
    </row>
    <row r="81" spans="1:10" x14ac:dyDescent="0.3">
      <c r="A81" s="2">
        <v>20200103</v>
      </c>
      <c r="B81" s="2" t="s">
        <v>25</v>
      </c>
      <c r="C81" s="2">
        <v>0</v>
      </c>
      <c r="D81" s="2">
        <v>0</v>
      </c>
      <c r="E81" s="2">
        <v>9.9600000000000009</v>
      </c>
      <c r="F81" s="2">
        <v>1.66</v>
      </c>
      <c r="G81" s="2">
        <v>0</v>
      </c>
      <c r="H81" s="16">
        <f t="shared" si="3"/>
        <v>0</v>
      </c>
      <c r="I81" s="15">
        <f t="shared" si="4"/>
        <v>9.9600000000000009</v>
      </c>
      <c r="J81" s="14">
        <f t="shared" si="5"/>
        <v>0</v>
      </c>
    </row>
    <row r="82" spans="1:10" x14ac:dyDescent="0.3">
      <c r="A82" s="19">
        <v>20200104</v>
      </c>
      <c r="B82" s="19" t="s">
        <v>48</v>
      </c>
      <c r="C82" s="19">
        <v>0</v>
      </c>
      <c r="D82" s="19">
        <v>0</v>
      </c>
      <c r="E82" s="19">
        <v>9.17</v>
      </c>
      <c r="F82" s="19">
        <v>1.93</v>
      </c>
      <c r="G82" s="19">
        <v>0</v>
      </c>
      <c r="H82" s="17">
        <f t="shared" si="3"/>
        <v>0</v>
      </c>
      <c r="I82" s="18">
        <f t="shared" si="4"/>
        <v>9.17</v>
      </c>
      <c r="J82" s="17">
        <f t="shared" si="5"/>
        <v>0</v>
      </c>
    </row>
    <row r="83" spans="1:10" x14ac:dyDescent="0.3">
      <c r="A83" s="2">
        <v>20200104</v>
      </c>
      <c r="B83" s="2" t="s">
        <v>47</v>
      </c>
      <c r="C83" s="2">
        <v>0</v>
      </c>
      <c r="D83" s="2">
        <v>0</v>
      </c>
      <c r="E83" s="2">
        <v>9.27</v>
      </c>
      <c r="F83" s="2">
        <v>2.14</v>
      </c>
      <c r="G83" s="2">
        <v>0</v>
      </c>
      <c r="H83" s="16">
        <f t="shared" ref="H83:H146" si="6">IF(D83&gt;0,C83/SIN(D83*PI()/180),0)</f>
        <v>0</v>
      </c>
      <c r="I83" s="15">
        <f t="shared" si="4"/>
        <v>9.27</v>
      </c>
      <c r="J83" s="14">
        <f t="shared" si="5"/>
        <v>0</v>
      </c>
    </row>
    <row r="84" spans="1:10" x14ac:dyDescent="0.3">
      <c r="A84" s="19">
        <v>20200104</v>
      </c>
      <c r="B84" s="19" t="s">
        <v>46</v>
      </c>
      <c r="C84" s="19">
        <v>0</v>
      </c>
      <c r="D84" s="19">
        <v>0</v>
      </c>
      <c r="E84" s="19">
        <v>9.42</v>
      </c>
      <c r="F84" s="19">
        <v>2.34</v>
      </c>
      <c r="G84" s="19">
        <v>0</v>
      </c>
      <c r="H84" s="17">
        <f t="shared" si="6"/>
        <v>0</v>
      </c>
      <c r="I84" s="18">
        <f t="shared" si="4"/>
        <v>9.42</v>
      </c>
      <c r="J84" s="17">
        <f t="shared" si="5"/>
        <v>0</v>
      </c>
    </row>
    <row r="85" spans="1:10" x14ac:dyDescent="0.3">
      <c r="A85" s="2">
        <v>20200104</v>
      </c>
      <c r="B85" s="2" t="s">
        <v>45</v>
      </c>
      <c r="C85" s="2">
        <v>0</v>
      </c>
      <c r="D85" s="2">
        <v>0</v>
      </c>
      <c r="E85" s="2">
        <v>9.68</v>
      </c>
      <c r="F85" s="2">
        <v>2.41</v>
      </c>
      <c r="G85" s="2">
        <v>0</v>
      </c>
      <c r="H85" s="16">
        <f t="shared" si="6"/>
        <v>0</v>
      </c>
      <c r="I85" s="15">
        <f t="shared" si="4"/>
        <v>9.68</v>
      </c>
      <c r="J85" s="14">
        <f t="shared" si="5"/>
        <v>0</v>
      </c>
    </row>
    <row r="86" spans="1:10" x14ac:dyDescent="0.3">
      <c r="A86" s="19">
        <v>20200104</v>
      </c>
      <c r="B86" s="19" t="s">
        <v>44</v>
      </c>
      <c r="C86" s="19">
        <v>0</v>
      </c>
      <c r="D86" s="19">
        <v>0</v>
      </c>
      <c r="E86" s="19">
        <v>9.9600000000000009</v>
      </c>
      <c r="F86" s="19">
        <v>2.5499999999999998</v>
      </c>
      <c r="G86" s="19">
        <v>0</v>
      </c>
      <c r="H86" s="17">
        <f t="shared" si="6"/>
        <v>0</v>
      </c>
      <c r="I86" s="18">
        <f t="shared" si="4"/>
        <v>9.9600000000000009</v>
      </c>
      <c r="J86" s="17">
        <f t="shared" si="5"/>
        <v>0</v>
      </c>
    </row>
    <row r="87" spans="1:10" x14ac:dyDescent="0.3">
      <c r="A87" s="2">
        <v>20200104</v>
      </c>
      <c r="B87" s="2" t="s">
        <v>43</v>
      </c>
      <c r="C87" s="2">
        <v>0</v>
      </c>
      <c r="D87" s="2">
        <v>0</v>
      </c>
      <c r="E87" s="2">
        <v>10.23</v>
      </c>
      <c r="F87" s="2">
        <v>2.69</v>
      </c>
      <c r="G87" s="2">
        <v>0</v>
      </c>
      <c r="H87" s="16">
        <f t="shared" si="6"/>
        <v>0</v>
      </c>
      <c r="I87" s="15">
        <f t="shared" si="4"/>
        <v>10.23</v>
      </c>
      <c r="J87" s="14">
        <f t="shared" si="5"/>
        <v>0</v>
      </c>
    </row>
    <row r="88" spans="1:10" x14ac:dyDescent="0.3">
      <c r="A88" s="19">
        <v>20200104</v>
      </c>
      <c r="B88" s="19" t="s">
        <v>42</v>
      </c>
      <c r="C88" s="19">
        <v>0</v>
      </c>
      <c r="D88" s="19">
        <v>0</v>
      </c>
      <c r="E88" s="19">
        <v>10.46</v>
      </c>
      <c r="F88" s="19">
        <v>2.9</v>
      </c>
      <c r="G88" s="19">
        <v>0</v>
      </c>
      <c r="H88" s="17">
        <f t="shared" si="6"/>
        <v>0</v>
      </c>
      <c r="I88" s="18">
        <f t="shared" si="4"/>
        <v>10.46</v>
      </c>
      <c r="J88" s="17">
        <f t="shared" si="5"/>
        <v>0</v>
      </c>
    </row>
    <row r="89" spans="1:10" x14ac:dyDescent="0.3">
      <c r="A89" s="2">
        <v>20200104</v>
      </c>
      <c r="B89" s="2" t="s">
        <v>41</v>
      </c>
      <c r="C89" s="2">
        <v>0</v>
      </c>
      <c r="D89" s="2">
        <v>0</v>
      </c>
      <c r="E89" s="2">
        <v>9.5</v>
      </c>
      <c r="F89" s="2">
        <v>2.5499999999999998</v>
      </c>
      <c r="G89" s="2">
        <v>0</v>
      </c>
      <c r="H89" s="16">
        <f t="shared" si="6"/>
        <v>0</v>
      </c>
      <c r="I89" s="15">
        <f t="shared" si="4"/>
        <v>9.5</v>
      </c>
      <c r="J89" s="14">
        <f t="shared" si="5"/>
        <v>0</v>
      </c>
    </row>
    <row r="90" spans="1:10" x14ac:dyDescent="0.3">
      <c r="A90" s="19">
        <v>20200104</v>
      </c>
      <c r="B90" s="19" t="s">
        <v>40</v>
      </c>
      <c r="C90" s="19">
        <v>0</v>
      </c>
      <c r="D90" s="19">
        <v>0</v>
      </c>
      <c r="E90" s="19">
        <v>9.51</v>
      </c>
      <c r="F90" s="19">
        <v>2.76</v>
      </c>
      <c r="G90" s="19">
        <v>0</v>
      </c>
      <c r="H90" s="17">
        <f t="shared" si="6"/>
        <v>0</v>
      </c>
      <c r="I90" s="18">
        <f t="shared" si="4"/>
        <v>9.51</v>
      </c>
      <c r="J90" s="17">
        <f t="shared" si="5"/>
        <v>0</v>
      </c>
    </row>
    <row r="91" spans="1:10" x14ac:dyDescent="0.3">
      <c r="A91" s="2">
        <v>20200104</v>
      </c>
      <c r="B91" s="2" t="s">
        <v>39</v>
      </c>
      <c r="C91" s="2">
        <v>136</v>
      </c>
      <c r="D91" s="2">
        <v>11.1</v>
      </c>
      <c r="E91" s="2">
        <v>9.5500000000000007</v>
      </c>
      <c r="F91" s="2">
        <v>2.83</v>
      </c>
      <c r="G91" s="2">
        <v>0</v>
      </c>
      <c r="H91" s="16">
        <f t="shared" si="6"/>
        <v>706.41289643017785</v>
      </c>
      <c r="I91" s="15">
        <f t="shared" si="4"/>
        <v>31.625403013443059</v>
      </c>
      <c r="J91" s="14">
        <f t="shared" si="5"/>
        <v>0.68535168083283193</v>
      </c>
    </row>
    <row r="92" spans="1:10" x14ac:dyDescent="0.3">
      <c r="A92" s="19">
        <v>20200104</v>
      </c>
      <c r="B92" s="19" t="s">
        <v>38</v>
      </c>
      <c r="C92" s="19">
        <v>314.01</v>
      </c>
      <c r="D92" s="19">
        <v>19.03</v>
      </c>
      <c r="E92" s="19">
        <v>10.050000000000001</v>
      </c>
      <c r="F92" s="19">
        <v>2.83</v>
      </c>
      <c r="G92" s="19">
        <v>0</v>
      </c>
      <c r="H92" s="17">
        <f t="shared" si="6"/>
        <v>963.03421289563619</v>
      </c>
      <c r="I92" s="18">
        <f t="shared" si="4"/>
        <v>40.144819152988632</v>
      </c>
      <c r="J92" s="17">
        <f t="shared" si="5"/>
        <v>0.89740180742963294</v>
      </c>
    </row>
    <row r="93" spans="1:10" x14ac:dyDescent="0.3">
      <c r="A93" s="2">
        <v>20200104</v>
      </c>
      <c r="B93" s="2" t="s">
        <v>37</v>
      </c>
      <c r="C93" s="2">
        <v>418.01</v>
      </c>
      <c r="D93" s="2">
        <v>24.89</v>
      </c>
      <c r="E93" s="2">
        <v>11.26</v>
      </c>
      <c r="F93" s="2">
        <v>2.9</v>
      </c>
      <c r="G93" s="2">
        <v>0</v>
      </c>
      <c r="H93" s="16">
        <f t="shared" si="6"/>
        <v>993.18685858785489</v>
      </c>
      <c r="I93" s="15">
        <f t="shared" si="4"/>
        <v>42.297089330870463</v>
      </c>
      <c r="J93" s="14">
        <f t="shared" si="5"/>
        <v>0.91588027041927156</v>
      </c>
    </row>
    <row r="94" spans="1:10" x14ac:dyDescent="0.3">
      <c r="A94" s="19">
        <v>20200104</v>
      </c>
      <c r="B94" s="19" t="s">
        <v>36</v>
      </c>
      <c r="C94" s="19">
        <v>481.01</v>
      </c>
      <c r="D94" s="19">
        <v>28.06</v>
      </c>
      <c r="E94" s="19">
        <v>12.61</v>
      </c>
      <c r="F94" s="19">
        <v>2.83</v>
      </c>
      <c r="G94" s="19">
        <v>0</v>
      </c>
      <c r="H94" s="17">
        <f t="shared" si="6"/>
        <v>1022.564128771951</v>
      </c>
      <c r="I94" s="18">
        <f t="shared" si="4"/>
        <v>44.565129024123465</v>
      </c>
      <c r="J94" s="17">
        <f t="shared" si="5"/>
        <v>0.93253443275506465</v>
      </c>
    </row>
    <row r="95" spans="1:10" x14ac:dyDescent="0.3">
      <c r="A95" s="2">
        <v>20200104</v>
      </c>
      <c r="B95" s="2" t="s">
        <v>35</v>
      </c>
      <c r="C95" s="2">
        <v>482.01</v>
      </c>
      <c r="D95" s="2">
        <v>28.14</v>
      </c>
      <c r="E95" s="2">
        <v>13.82</v>
      </c>
      <c r="F95" s="2">
        <v>2.5499999999999998</v>
      </c>
      <c r="G95" s="2">
        <v>0</v>
      </c>
      <c r="H95" s="16">
        <f t="shared" si="6"/>
        <v>1022.0139634054658</v>
      </c>
      <c r="I95" s="15">
        <f t="shared" si="4"/>
        <v>45.757936356420807</v>
      </c>
      <c r="J95" s="14">
        <f t="shared" si="5"/>
        <v>0.92654690977061771</v>
      </c>
    </row>
    <row r="96" spans="1:10" x14ac:dyDescent="0.3">
      <c r="A96" s="19">
        <v>20200104</v>
      </c>
      <c r="B96" s="19" t="s">
        <v>34</v>
      </c>
      <c r="C96" s="19">
        <v>434.01</v>
      </c>
      <c r="D96" s="19">
        <v>25.09</v>
      </c>
      <c r="E96" s="19">
        <v>14.62</v>
      </c>
      <c r="F96" s="19">
        <v>2.34</v>
      </c>
      <c r="G96" s="19">
        <v>0</v>
      </c>
      <c r="H96" s="17">
        <f t="shared" si="6"/>
        <v>1023.5086388162222</v>
      </c>
      <c r="I96" s="18">
        <f t="shared" si="4"/>
        <v>46.60464496300694</v>
      </c>
      <c r="J96" s="17">
        <f t="shared" si="5"/>
        <v>0.92400220540434486</v>
      </c>
    </row>
    <row r="97" spans="1:10" x14ac:dyDescent="0.3">
      <c r="A97" s="2">
        <v>20200104</v>
      </c>
      <c r="B97" s="2" t="s">
        <v>33</v>
      </c>
      <c r="C97" s="2">
        <v>320.01</v>
      </c>
      <c r="D97" s="2">
        <v>19.34</v>
      </c>
      <c r="E97" s="2">
        <v>15.06</v>
      </c>
      <c r="F97" s="2">
        <v>2.34</v>
      </c>
      <c r="G97" s="2">
        <v>0</v>
      </c>
      <c r="H97" s="16">
        <f t="shared" si="6"/>
        <v>966.29193074989735</v>
      </c>
      <c r="I97" s="15">
        <f t="shared" si="4"/>
        <v>45.256622835934294</v>
      </c>
      <c r="J97" s="14">
        <f t="shared" si="5"/>
        <v>0.87820978039216402</v>
      </c>
    </row>
    <row r="98" spans="1:10" x14ac:dyDescent="0.3">
      <c r="A98" s="19">
        <v>20200104</v>
      </c>
      <c r="B98" s="19" t="s">
        <v>32</v>
      </c>
      <c r="C98" s="19">
        <v>168.01</v>
      </c>
      <c r="D98" s="19">
        <v>11.49</v>
      </c>
      <c r="E98" s="19">
        <v>15.05</v>
      </c>
      <c r="F98" s="19">
        <v>2.34</v>
      </c>
      <c r="G98" s="19">
        <v>0</v>
      </c>
      <c r="H98" s="17">
        <f t="shared" si="6"/>
        <v>843.43681099914249</v>
      </c>
      <c r="I98" s="18">
        <f t="shared" si="4"/>
        <v>41.407400343723204</v>
      </c>
      <c r="J98" s="17">
        <f t="shared" si="5"/>
        <v>0.78116308659700995</v>
      </c>
    </row>
    <row r="99" spans="1:10" x14ac:dyDescent="0.3">
      <c r="A99" s="2">
        <v>20200104</v>
      </c>
      <c r="B99" s="2" t="s">
        <v>31</v>
      </c>
      <c r="C99" s="2">
        <v>0</v>
      </c>
      <c r="D99" s="2">
        <v>0</v>
      </c>
      <c r="E99" s="2">
        <v>14.33</v>
      </c>
      <c r="F99" s="2">
        <v>2.41</v>
      </c>
      <c r="G99" s="2">
        <v>0</v>
      </c>
      <c r="H99" s="16">
        <f t="shared" si="6"/>
        <v>0</v>
      </c>
      <c r="I99" s="15">
        <f t="shared" si="4"/>
        <v>14.33</v>
      </c>
      <c r="J99" s="14">
        <f t="shared" si="5"/>
        <v>0</v>
      </c>
    </row>
    <row r="100" spans="1:10" x14ac:dyDescent="0.3">
      <c r="A100" s="19">
        <v>20200104</v>
      </c>
      <c r="B100" s="19" t="s">
        <v>30</v>
      </c>
      <c r="C100" s="19">
        <v>0</v>
      </c>
      <c r="D100" s="19">
        <v>0</v>
      </c>
      <c r="E100" s="19">
        <v>13.25</v>
      </c>
      <c r="F100" s="19">
        <v>2.97</v>
      </c>
      <c r="G100" s="19">
        <v>0</v>
      </c>
      <c r="H100" s="17">
        <f t="shared" si="6"/>
        <v>0</v>
      </c>
      <c r="I100" s="18">
        <f t="shared" si="4"/>
        <v>13.25</v>
      </c>
      <c r="J100" s="17">
        <f t="shared" si="5"/>
        <v>0</v>
      </c>
    </row>
    <row r="101" spans="1:10" x14ac:dyDescent="0.3">
      <c r="A101" s="2">
        <v>20200104</v>
      </c>
      <c r="B101" s="2" t="s">
        <v>29</v>
      </c>
      <c r="C101" s="2">
        <v>0</v>
      </c>
      <c r="D101" s="2">
        <v>0</v>
      </c>
      <c r="E101" s="2">
        <v>12.4</v>
      </c>
      <c r="F101" s="2">
        <v>3.03</v>
      </c>
      <c r="G101" s="2">
        <v>0</v>
      </c>
      <c r="H101" s="16">
        <f t="shared" si="6"/>
        <v>0</v>
      </c>
      <c r="I101" s="15">
        <f t="shared" si="4"/>
        <v>12.4</v>
      </c>
      <c r="J101" s="14">
        <f t="shared" si="5"/>
        <v>0</v>
      </c>
    </row>
    <row r="102" spans="1:10" x14ac:dyDescent="0.3">
      <c r="A102" s="19">
        <v>20200104</v>
      </c>
      <c r="B102" s="19" t="s">
        <v>28</v>
      </c>
      <c r="C102" s="19">
        <v>0</v>
      </c>
      <c r="D102" s="19">
        <v>0</v>
      </c>
      <c r="E102" s="19">
        <v>11.79</v>
      </c>
      <c r="F102" s="19">
        <v>3.17</v>
      </c>
      <c r="G102" s="19">
        <v>0</v>
      </c>
      <c r="H102" s="17">
        <f t="shared" si="6"/>
        <v>0</v>
      </c>
      <c r="I102" s="18">
        <f t="shared" si="4"/>
        <v>11.79</v>
      </c>
      <c r="J102" s="17">
        <f t="shared" si="5"/>
        <v>0</v>
      </c>
    </row>
    <row r="103" spans="1:10" x14ac:dyDescent="0.3">
      <c r="A103" s="2">
        <v>20200104</v>
      </c>
      <c r="B103" s="2" t="s">
        <v>27</v>
      </c>
      <c r="C103" s="2">
        <v>0</v>
      </c>
      <c r="D103" s="2">
        <v>0</v>
      </c>
      <c r="E103" s="2">
        <v>11.3</v>
      </c>
      <c r="F103" s="2">
        <v>3.17</v>
      </c>
      <c r="G103" s="2">
        <v>0</v>
      </c>
      <c r="H103" s="16">
        <f t="shared" si="6"/>
        <v>0</v>
      </c>
      <c r="I103" s="15">
        <f t="shared" si="4"/>
        <v>11.3</v>
      </c>
      <c r="J103" s="14">
        <f t="shared" si="5"/>
        <v>0</v>
      </c>
    </row>
    <row r="104" spans="1:10" x14ac:dyDescent="0.3">
      <c r="A104" s="19">
        <v>20200104</v>
      </c>
      <c r="B104" s="19" t="s">
        <v>26</v>
      </c>
      <c r="C104" s="19">
        <v>0</v>
      </c>
      <c r="D104" s="19">
        <v>0</v>
      </c>
      <c r="E104" s="19">
        <v>10.85</v>
      </c>
      <c r="F104" s="19">
        <v>3.31</v>
      </c>
      <c r="G104" s="19">
        <v>0</v>
      </c>
      <c r="H104" s="17">
        <f t="shared" si="6"/>
        <v>0</v>
      </c>
      <c r="I104" s="18">
        <f t="shared" si="4"/>
        <v>10.85</v>
      </c>
      <c r="J104" s="17">
        <f t="shared" si="5"/>
        <v>0</v>
      </c>
    </row>
    <row r="105" spans="1:10" x14ac:dyDescent="0.3">
      <c r="A105" s="2">
        <v>20200104</v>
      </c>
      <c r="B105" s="2" t="s">
        <v>25</v>
      </c>
      <c r="C105" s="2">
        <v>0</v>
      </c>
      <c r="D105" s="2">
        <v>0</v>
      </c>
      <c r="E105" s="2">
        <v>10.45</v>
      </c>
      <c r="F105" s="2">
        <v>3.38</v>
      </c>
      <c r="G105" s="2">
        <v>0</v>
      </c>
      <c r="H105" s="16">
        <f t="shared" si="6"/>
        <v>0</v>
      </c>
      <c r="I105" s="15">
        <f t="shared" si="4"/>
        <v>10.45</v>
      </c>
      <c r="J105" s="14">
        <f t="shared" si="5"/>
        <v>0</v>
      </c>
    </row>
    <row r="106" spans="1:10" x14ac:dyDescent="0.3">
      <c r="A106" s="19">
        <v>20200105</v>
      </c>
      <c r="B106" s="19" t="s">
        <v>48</v>
      </c>
      <c r="C106" s="19">
        <v>0</v>
      </c>
      <c r="D106" s="19">
        <v>0</v>
      </c>
      <c r="E106" s="19">
        <v>10.06</v>
      </c>
      <c r="F106" s="19">
        <v>3.31</v>
      </c>
      <c r="G106" s="19">
        <v>0</v>
      </c>
      <c r="H106" s="17">
        <f t="shared" si="6"/>
        <v>0</v>
      </c>
      <c r="I106" s="18">
        <f t="shared" si="4"/>
        <v>10.06</v>
      </c>
      <c r="J106" s="17">
        <f t="shared" si="5"/>
        <v>0</v>
      </c>
    </row>
    <row r="107" spans="1:10" x14ac:dyDescent="0.3">
      <c r="A107" s="2">
        <v>20200105</v>
      </c>
      <c r="B107" s="2" t="s">
        <v>47</v>
      </c>
      <c r="C107" s="2">
        <v>0</v>
      </c>
      <c r="D107" s="2">
        <v>0</v>
      </c>
      <c r="E107" s="2">
        <v>9.58</v>
      </c>
      <c r="F107" s="2">
        <v>3.31</v>
      </c>
      <c r="G107" s="2">
        <v>0</v>
      </c>
      <c r="H107" s="16">
        <f t="shared" si="6"/>
        <v>0</v>
      </c>
      <c r="I107" s="15">
        <f t="shared" si="4"/>
        <v>9.58</v>
      </c>
      <c r="J107" s="14">
        <f t="shared" si="5"/>
        <v>0</v>
      </c>
    </row>
    <row r="108" spans="1:10" x14ac:dyDescent="0.3">
      <c r="A108" s="19">
        <v>20200105</v>
      </c>
      <c r="B108" s="19" t="s">
        <v>46</v>
      </c>
      <c r="C108" s="19">
        <v>0</v>
      </c>
      <c r="D108" s="19">
        <v>0</v>
      </c>
      <c r="E108" s="19">
        <v>9.17</v>
      </c>
      <c r="F108" s="19">
        <v>3.45</v>
      </c>
      <c r="G108" s="19">
        <v>0</v>
      </c>
      <c r="H108" s="17">
        <f t="shared" si="6"/>
        <v>0</v>
      </c>
      <c r="I108" s="18">
        <f t="shared" si="4"/>
        <v>9.17</v>
      </c>
      <c r="J108" s="17">
        <f t="shared" si="5"/>
        <v>0</v>
      </c>
    </row>
    <row r="109" spans="1:10" x14ac:dyDescent="0.3">
      <c r="A109" s="2">
        <v>20200105</v>
      </c>
      <c r="B109" s="2" t="s">
        <v>45</v>
      </c>
      <c r="C109" s="2">
        <v>0</v>
      </c>
      <c r="D109" s="2">
        <v>0</v>
      </c>
      <c r="E109" s="2">
        <v>8.76</v>
      </c>
      <c r="F109" s="2">
        <v>3.45</v>
      </c>
      <c r="G109" s="2">
        <v>0</v>
      </c>
      <c r="H109" s="16">
        <f t="shared" si="6"/>
        <v>0</v>
      </c>
      <c r="I109" s="15">
        <f t="shared" si="4"/>
        <v>8.76</v>
      </c>
      <c r="J109" s="14">
        <f t="shared" si="5"/>
        <v>0</v>
      </c>
    </row>
    <row r="110" spans="1:10" x14ac:dyDescent="0.3">
      <c r="A110" s="19">
        <v>20200105</v>
      </c>
      <c r="B110" s="19" t="s">
        <v>44</v>
      </c>
      <c r="C110" s="19">
        <v>0</v>
      </c>
      <c r="D110" s="19">
        <v>0</v>
      </c>
      <c r="E110" s="19">
        <v>8.43</v>
      </c>
      <c r="F110" s="19">
        <v>3.38</v>
      </c>
      <c r="G110" s="19">
        <v>0</v>
      </c>
      <c r="H110" s="17">
        <f t="shared" si="6"/>
        <v>0</v>
      </c>
      <c r="I110" s="18">
        <f t="shared" si="4"/>
        <v>8.43</v>
      </c>
      <c r="J110" s="17">
        <f t="shared" si="5"/>
        <v>0</v>
      </c>
    </row>
    <row r="111" spans="1:10" x14ac:dyDescent="0.3">
      <c r="A111" s="2">
        <v>20200105</v>
      </c>
      <c r="B111" s="2" t="s">
        <v>43</v>
      </c>
      <c r="C111" s="2">
        <v>0</v>
      </c>
      <c r="D111" s="2">
        <v>0</v>
      </c>
      <c r="E111" s="2">
        <v>8.11</v>
      </c>
      <c r="F111" s="2">
        <v>3.31</v>
      </c>
      <c r="G111" s="2">
        <v>0</v>
      </c>
      <c r="H111" s="16">
        <f t="shared" si="6"/>
        <v>0</v>
      </c>
      <c r="I111" s="15">
        <f t="shared" si="4"/>
        <v>8.11</v>
      </c>
      <c r="J111" s="14">
        <f t="shared" si="5"/>
        <v>0</v>
      </c>
    </row>
    <row r="112" spans="1:10" x14ac:dyDescent="0.3">
      <c r="A112" s="19">
        <v>20200105</v>
      </c>
      <c r="B112" s="19" t="s">
        <v>42</v>
      </c>
      <c r="C112" s="19">
        <v>0</v>
      </c>
      <c r="D112" s="19">
        <v>0</v>
      </c>
      <c r="E112" s="19">
        <v>7.86</v>
      </c>
      <c r="F112" s="19">
        <v>3.31</v>
      </c>
      <c r="G112" s="19">
        <v>0</v>
      </c>
      <c r="H112" s="17">
        <f t="shared" si="6"/>
        <v>0</v>
      </c>
      <c r="I112" s="18">
        <f t="shared" si="4"/>
        <v>7.86</v>
      </c>
      <c r="J112" s="17">
        <f t="shared" si="5"/>
        <v>0</v>
      </c>
    </row>
    <row r="113" spans="1:10" x14ac:dyDescent="0.3">
      <c r="A113" s="2">
        <v>20200105</v>
      </c>
      <c r="B113" s="2" t="s">
        <v>41</v>
      </c>
      <c r="C113" s="2">
        <v>0</v>
      </c>
      <c r="D113" s="2">
        <v>0</v>
      </c>
      <c r="E113" s="2">
        <v>7.37</v>
      </c>
      <c r="F113" s="2">
        <v>3.52</v>
      </c>
      <c r="G113" s="2">
        <v>0</v>
      </c>
      <c r="H113" s="16">
        <f t="shared" si="6"/>
        <v>0</v>
      </c>
      <c r="I113" s="15">
        <f t="shared" si="4"/>
        <v>7.37</v>
      </c>
      <c r="J113" s="14">
        <f t="shared" si="5"/>
        <v>0</v>
      </c>
    </row>
    <row r="114" spans="1:10" x14ac:dyDescent="0.3">
      <c r="A114" s="19">
        <v>20200105</v>
      </c>
      <c r="B114" s="19" t="s">
        <v>40</v>
      </c>
      <c r="C114" s="19">
        <v>0</v>
      </c>
      <c r="D114" s="19">
        <v>0</v>
      </c>
      <c r="E114" s="19">
        <v>7.15</v>
      </c>
      <c r="F114" s="19">
        <v>3.59</v>
      </c>
      <c r="G114" s="19">
        <v>0</v>
      </c>
      <c r="H114" s="17">
        <f t="shared" si="6"/>
        <v>0</v>
      </c>
      <c r="I114" s="18">
        <f t="shared" si="4"/>
        <v>7.15</v>
      </c>
      <c r="J114" s="17">
        <f t="shared" si="5"/>
        <v>0</v>
      </c>
    </row>
    <row r="115" spans="1:10" x14ac:dyDescent="0.3">
      <c r="A115" s="2">
        <v>20200105</v>
      </c>
      <c r="B115" s="2" t="s">
        <v>39</v>
      </c>
      <c r="C115" s="2">
        <v>135</v>
      </c>
      <c r="D115" s="2">
        <v>11.12</v>
      </c>
      <c r="E115" s="2">
        <v>7.47</v>
      </c>
      <c r="F115" s="2">
        <v>3.52</v>
      </c>
      <c r="G115" s="2">
        <v>0</v>
      </c>
      <c r="H115" s="16">
        <f t="shared" si="6"/>
        <v>699.97333161927463</v>
      </c>
      <c r="I115" s="15">
        <f t="shared" si="4"/>
        <v>29.344166613102331</v>
      </c>
      <c r="J115" s="14">
        <f t="shared" si="5"/>
        <v>0.68628972812150357</v>
      </c>
    </row>
    <row r="116" spans="1:10" x14ac:dyDescent="0.3">
      <c r="A116" s="19">
        <v>20200105</v>
      </c>
      <c r="B116" s="19" t="s">
        <v>38</v>
      </c>
      <c r="C116" s="19">
        <v>319.01</v>
      </c>
      <c r="D116" s="19">
        <v>19.07</v>
      </c>
      <c r="E116" s="19">
        <v>8.67</v>
      </c>
      <c r="F116" s="19">
        <v>3.52</v>
      </c>
      <c r="G116" s="19">
        <v>0</v>
      </c>
      <c r="H116" s="17">
        <f t="shared" si="6"/>
        <v>976.39260730308058</v>
      </c>
      <c r="I116" s="18">
        <f t="shared" si="4"/>
        <v>39.182268978221266</v>
      </c>
      <c r="J116" s="17">
        <f t="shared" si="5"/>
        <v>0.91407902567004473</v>
      </c>
    </row>
    <row r="117" spans="1:10" x14ac:dyDescent="0.3">
      <c r="A117" s="2">
        <v>20200105</v>
      </c>
      <c r="B117" s="2" t="s">
        <v>37</v>
      </c>
      <c r="C117" s="2">
        <v>424.01</v>
      </c>
      <c r="D117" s="2">
        <v>24.96</v>
      </c>
      <c r="E117" s="2">
        <v>10.23</v>
      </c>
      <c r="F117" s="2">
        <v>3.24</v>
      </c>
      <c r="G117" s="2">
        <v>0</v>
      </c>
      <c r="H117" s="16">
        <f t="shared" si="6"/>
        <v>1004.7977091591163</v>
      </c>
      <c r="I117" s="15">
        <f t="shared" si="4"/>
        <v>41.62992841122238</v>
      </c>
      <c r="J117" s="14">
        <f t="shared" si="5"/>
        <v>0.9296039962892727</v>
      </c>
    </row>
    <row r="118" spans="1:10" x14ac:dyDescent="0.3">
      <c r="A118" s="19">
        <v>20200105</v>
      </c>
      <c r="B118" s="19" t="s">
        <v>36</v>
      </c>
      <c r="C118" s="19">
        <v>491.01</v>
      </c>
      <c r="D118" s="19">
        <v>28.16</v>
      </c>
      <c r="E118" s="19">
        <v>11.65</v>
      </c>
      <c r="F118" s="19">
        <v>2.83</v>
      </c>
      <c r="G118" s="19">
        <v>0</v>
      </c>
      <c r="H118" s="17">
        <f t="shared" si="6"/>
        <v>1040.4178554268801</v>
      </c>
      <c r="I118" s="18">
        <f t="shared" si="4"/>
        <v>44.163057982090002</v>
      </c>
      <c r="J118" s="17">
        <f t="shared" si="5"/>
        <v>0.95069871082571844</v>
      </c>
    </row>
    <row r="119" spans="1:10" x14ac:dyDescent="0.3">
      <c r="A119" s="2">
        <v>20200105</v>
      </c>
      <c r="B119" s="2" t="s">
        <v>35</v>
      </c>
      <c r="C119" s="2">
        <v>490.01</v>
      </c>
      <c r="D119" s="2">
        <v>28.25</v>
      </c>
      <c r="E119" s="2">
        <v>12.85</v>
      </c>
      <c r="F119" s="2">
        <v>2.5499999999999998</v>
      </c>
      <c r="G119" s="2">
        <v>0</v>
      </c>
      <c r="H119" s="16">
        <f t="shared" si="6"/>
        <v>1035.2622846086779</v>
      </c>
      <c r="I119" s="15">
        <f t="shared" si="4"/>
        <v>45.201946394021185</v>
      </c>
      <c r="J119" s="14">
        <f t="shared" si="5"/>
        <v>0.94114787531030397</v>
      </c>
    </row>
    <row r="120" spans="1:10" x14ac:dyDescent="0.3">
      <c r="A120" s="19">
        <v>20200105</v>
      </c>
      <c r="B120" s="19" t="s">
        <v>34</v>
      </c>
      <c r="C120" s="19">
        <v>440.01</v>
      </c>
      <c r="D120" s="19">
        <v>25.22</v>
      </c>
      <c r="E120" s="19">
        <v>13.63</v>
      </c>
      <c r="F120" s="19">
        <v>2.21</v>
      </c>
      <c r="G120" s="19">
        <v>0</v>
      </c>
      <c r="H120" s="17">
        <f t="shared" si="6"/>
        <v>1032.6567703672674</v>
      </c>
      <c r="I120" s="18">
        <f t="shared" si="4"/>
        <v>45.90052407397711</v>
      </c>
      <c r="J120" s="17">
        <f t="shared" si="5"/>
        <v>0.93553296576579292</v>
      </c>
    </row>
    <row r="121" spans="1:10" x14ac:dyDescent="0.3">
      <c r="A121" s="2">
        <v>20200105</v>
      </c>
      <c r="B121" s="2" t="s">
        <v>33</v>
      </c>
      <c r="C121" s="2">
        <v>322.01</v>
      </c>
      <c r="D121" s="2">
        <v>19.48</v>
      </c>
      <c r="E121" s="2">
        <v>13.95</v>
      </c>
      <c r="F121" s="2">
        <v>1.86</v>
      </c>
      <c r="G121" s="2">
        <v>0</v>
      </c>
      <c r="H121" s="16">
        <f t="shared" si="6"/>
        <v>965.61151859666018</v>
      </c>
      <c r="I121" s="15">
        <f t="shared" si="4"/>
        <v>44.12535995614563</v>
      </c>
      <c r="J121" s="14">
        <f t="shared" si="5"/>
        <v>0.88250701317733327</v>
      </c>
    </row>
    <row r="122" spans="1:10" x14ac:dyDescent="0.3">
      <c r="A122" s="19">
        <v>20200105</v>
      </c>
      <c r="B122" s="19" t="s">
        <v>32</v>
      </c>
      <c r="C122" s="19">
        <v>173.01</v>
      </c>
      <c r="D122" s="19">
        <v>11.63</v>
      </c>
      <c r="E122" s="19">
        <v>13.94</v>
      </c>
      <c r="F122" s="19">
        <v>1.52</v>
      </c>
      <c r="G122" s="19">
        <v>0</v>
      </c>
      <c r="H122" s="17">
        <f t="shared" si="6"/>
        <v>858.22369746212621</v>
      </c>
      <c r="I122" s="18">
        <f t="shared" si="4"/>
        <v>40.759490545691442</v>
      </c>
      <c r="J122" s="17">
        <f t="shared" si="5"/>
        <v>0.79736044035403386</v>
      </c>
    </row>
    <row r="123" spans="1:10" x14ac:dyDescent="0.3">
      <c r="A123" s="2">
        <v>20200105</v>
      </c>
      <c r="B123" s="2" t="s">
        <v>31</v>
      </c>
      <c r="C123" s="2">
        <v>0</v>
      </c>
      <c r="D123" s="2">
        <v>0</v>
      </c>
      <c r="E123" s="2">
        <v>13.51</v>
      </c>
      <c r="F123" s="2">
        <v>0.9</v>
      </c>
      <c r="G123" s="2">
        <v>0</v>
      </c>
      <c r="H123" s="16">
        <f t="shared" si="6"/>
        <v>0</v>
      </c>
      <c r="I123" s="15">
        <f t="shared" si="4"/>
        <v>13.51</v>
      </c>
      <c r="J123" s="14">
        <f t="shared" si="5"/>
        <v>0</v>
      </c>
    </row>
    <row r="124" spans="1:10" x14ac:dyDescent="0.3">
      <c r="A124" s="19">
        <v>20200105</v>
      </c>
      <c r="B124" s="19" t="s">
        <v>30</v>
      </c>
      <c r="C124" s="19">
        <v>0</v>
      </c>
      <c r="D124" s="19">
        <v>0</v>
      </c>
      <c r="E124" s="19">
        <v>12.4</v>
      </c>
      <c r="F124" s="19">
        <v>0.83</v>
      </c>
      <c r="G124" s="19">
        <v>0</v>
      </c>
      <c r="H124" s="17">
        <f t="shared" si="6"/>
        <v>0</v>
      </c>
      <c r="I124" s="18">
        <f t="shared" si="4"/>
        <v>12.4</v>
      </c>
      <c r="J124" s="17">
        <f t="shared" si="5"/>
        <v>0</v>
      </c>
    </row>
    <row r="125" spans="1:10" x14ac:dyDescent="0.3">
      <c r="A125" s="2">
        <v>20200105</v>
      </c>
      <c r="B125" s="2" t="s">
        <v>29</v>
      </c>
      <c r="C125" s="2">
        <v>0</v>
      </c>
      <c r="D125" s="2">
        <v>0</v>
      </c>
      <c r="E125" s="2">
        <v>10.85</v>
      </c>
      <c r="F125" s="2">
        <v>1.24</v>
      </c>
      <c r="G125" s="2">
        <v>0</v>
      </c>
      <c r="H125" s="16">
        <f t="shared" si="6"/>
        <v>0</v>
      </c>
      <c r="I125" s="15">
        <f t="shared" si="4"/>
        <v>10.85</v>
      </c>
      <c r="J125" s="14">
        <f t="shared" si="5"/>
        <v>0</v>
      </c>
    </row>
    <row r="126" spans="1:10" x14ac:dyDescent="0.3">
      <c r="A126" s="19">
        <v>20200105</v>
      </c>
      <c r="B126" s="19" t="s">
        <v>28</v>
      </c>
      <c r="C126" s="19">
        <v>0</v>
      </c>
      <c r="D126" s="19">
        <v>0</v>
      </c>
      <c r="E126" s="19">
        <v>9.16</v>
      </c>
      <c r="F126" s="19">
        <v>1.66</v>
      </c>
      <c r="G126" s="19">
        <v>0</v>
      </c>
      <c r="H126" s="17">
        <f t="shared" si="6"/>
        <v>0</v>
      </c>
      <c r="I126" s="18">
        <f t="shared" si="4"/>
        <v>9.16</v>
      </c>
      <c r="J126" s="17">
        <f t="shared" si="5"/>
        <v>0</v>
      </c>
    </row>
    <row r="127" spans="1:10" x14ac:dyDescent="0.3">
      <c r="A127" s="2">
        <v>20200105</v>
      </c>
      <c r="B127" s="2" t="s">
        <v>27</v>
      </c>
      <c r="C127" s="2">
        <v>0</v>
      </c>
      <c r="D127" s="2">
        <v>0</v>
      </c>
      <c r="E127" s="2">
        <v>8.2899999999999991</v>
      </c>
      <c r="F127" s="2">
        <v>1.93</v>
      </c>
      <c r="G127" s="2">
        <v>0</v>
      </c>
      <c r="H127" s="16">
        <f t="shared" si="6"/>
        <v>0</v>
      </c>
      <c r="I127" s="15">
        <f t="shared" si="4"/>
        <v>8.2899999999999991</v>
      </c>
      <c r="J127" s="14">
        <f t="shared" si="5"/>
        <v>0</v>
      </c>
    </row>
    <row r="128" spans="1:10" x14ac:dyDescent="0.3">
      <c r="A128" s="19">
        <v>20200105</v>
      </c>
      <c r="B128" s="19" t="s">
        <v>26</v>
      </c>
      <c r="C128" s="19">
        <v>0</v>
      </c>
      <c r="D128" s="19">
        <v>0</v>
      </c>
      <c r="E128" s="19">
        <v>8.02</v>
      </c>
      <c r="F128" s="19">
        <v>2.0699999999999998</v>
      </c>
      <c r="G128" s="19">
        <v>0</v>
      </c>
      <c r="H128" s="17">
        <f t="shared" si="6"/>
        <v>0</v>
      </c>
      <c r="I128" s="18">
        <f t="shared" si="4"/>
        <v>8.02</v>
      </c>
      <c r="J128" s="17">
        <f t="shared" si="5"/>
        <v>0</v>
      </c>
    </row>
    <row r="129" spans="1:10" x14ac:dyDescent="0.3">
      <c r="A129" s="2">
        <v>20200105</v>
      </c>
      <c r="B129" s="2" t="s">
        <v>25</v>
      </c>
      <c r="C129" s="2">
        <v>0</v>
      </c>
      <c r="D129" s="2">
        <v>0</v>
      </c>
      <c r="E129" s="2">
        <v>7.81</v>
      </c>
      <c r="F129" s="2">
        <v>2.14</v>
      </c>
      <c r="G129" s="2">
        <v>0</v>
      </c>
      <c r="H129" s="16">
        <f t="shared" si="6"/>
        <v>0</v>
      </c>
      <c r="I129" s="15">
        <f t="shared" si="4"/>
        <v>7.81</v>
      </c>
      <c r="J129" s="14">
        <f t="shared" si="5"/>
        <v>0</v>
      </c>
    </row>
    <row r="130" spans="1:10" x14ac:dyDescent="0.3">
      <c r="A130" s="19">
        <v>20200106</v>
      </c>
      <c r="B130" s="19" t="s">
        <v>48</v>
      </c>
      <c r="C130" s="19">
        <v>0</v>
      </c>
      <c r="D130" s="19">
        <v>0</v>
      </c>
      <c r="E130" s="19">
        <v>7.63</v>
      </c>
      <c r="F130" s="19">
        <v>2.14</v>
      </c>
      <c r="G130" s="19">
        <v>0</v>
      </c>
      <c r="H130" s="17">
        <f t="shared" si="6"/>
        <v>0</v>
      </c>
      <c r="I130" s="18">
        <f t="shared" si="4"/>
        <v>7.63</v>
      </c>
      <c r="J130" s="17">
        <f t="shared" si="5"/>
        <v>0</v>
      </c>
    </row>
    <row r="131" spans="1:10" x14ac:dyDescent="0.3">
      <c r="A131" s="2">
        <v>20200106</v>
      </c>
      <c r="B131" s="2" t="s">
        <v>47</v>
      </c>
      <c r="C131" s="2">
        <v>0</v>
      </c>
      <c r="D131" s="2">
        <v>0</v>
      </c>
      <c r="E131" s="2">
        <v>7.49</v>
      </c>
      <c r="F131" s="2">
        <v>2.21</v>
      </c>
      <c r="G131" s="2">
        <v>0</v>
      </c>
      <c r="H131" s="16">
        <f t="shared" si="6"/>
        <v>0</v>
      </c>
      <c r="I131" s="15">
        <f t="shared" si="4"/>
        <v>7.49</v>
      </c>
      <c r="J131" s="14">
        <f t="shared" si="5"/>
        <v>0</v>
      </c>
    </row>
    <row r="132" spans="1:10" x14ac:dyDescent="0.3">
      <c r="A132" s="19">
        <v>20200106</v>
      </c>
      <c r="B132" s="19" t="s">
        <v>46</v>
      </c>
      <c r="C132" s="19">
        <v>0</v>
      </c>
      <c r="D132" s="19">
        <v>0</v>
      </c>
      <c r="E132" s="19">
        <v>7.35</v>
      </c>
      <c r="F132" s="19">
        <v>2.21</v>
      </c>
      <c r="G132" s="19">
        <v>0</v>
      </c>
      <c r="H132" s="17">
        <f t="shared" si="6"/>
        <v>0</v>
      </c>
      <c r="I132" s="18">
        <f t="shared" si="4"/>
        <v>7.35</v>
      </c>
      <c r="J132" s="17">
        <f t="shared" si="5"/>
        <v>0</v>
      </c>
    </row>
    <row r="133" spans="1:10" x14ac:dyDescent="0.3">
      <c r="A133" s="2">
        <v>20200106</v>
      </c>
      <c r="B133" s="2" t="s">
        <v>45</v>
      </c>
      <c r="C133" s="2">
        <v>0</v>
      </c>
      <c r="D133" s="2">
        <v>0</v>
      </c>
      <c r="E133" s="2">
        <v>7.14</v>
      </c>
      <c r="F133" s="2">
        <v>2.14</v>
      </c>
      <c r="G133" s="2">
        <v>0</v>
      </c>
      <c r="H133" s="16">
        <f t="shared" si="6"/>
        <v>0</v>
      </c>
      <c r="I133" s="15">
        <f t="shared" si="4"/>
        <v>7.14</v>
      </c>
      <c r="J133" s="14">
        <f t="shared" si="5"/>
        <v>0</v>
      </c>
    </row>
    <row r="134" spans="1:10" x14ac:dyDescent="0.3">
      <c r="A134" s="19">
        <v>20200106</v>
      </c>
      <c r="B134" s="19" t="s">
        <v>44</v>
      </c>
      <c r="C134" s="19">
        <v>0</v>
      </c>
      <c r="D134" s="19">
        <v>0</v>
      </c>
      <c r="E134" s="19">
        <v>6.89</v>
      </c>
      <c r="F134" s="19">
        <v>2.14</v>
      </c>
      <c r="G134" s="19">
        <v>0</v>
      </c>
      <c r="H134" s="17">
        <f t="shared" si="6"/>
        <v>0</v>
      </c>
      <c r="I134" s="18">
        <f t="shared" si="4"/>
        <v>6.89</v>
      </c>
      <c r="J134" s="17">
        <f t="shared" si="5"/>
        <v>0</v>
      </c>
    </row>
    <row r="135" spans="1:10" x14ac:dyDescent="0.3">
      <c r="A135" s="2">
        <v>20200106</v>
      </c>
      <c r="B135" s="2" t="s">
        <v>43</v>
      </c>
      <c r="C135" s="2">
        <v>0</v>
      </c>
      <c r="D135" s="2">
        <v>0</v>
      </c>
      <c r="E135" s="2">
        <v>6.62</v>
      </c>
      <c r="F135" s="2">
        <v>2</v>
      </c>
      <c r="G135" s="2">
        <v>0</v>
      </c>
      <c r="H135" s="16">
        <f t="shared" si="6"/>
        <v>0</v>
      </c>
      <c r="I135" s="15">
        <f t="shared" si="4"/>
        <v>6.62</v>
      </c>
      <c r="J135" s="14">
        <f t="shared" si="5"/>
        <v>0</v>
      </c>
    </row>
    <row r="136" spans="1:10" x14ac:dyDescent="0.3">
      <c r="A136" s="19">
        <v>20200106</v>
      </c>
      <c r="B136" s="19" t="s">
        <v>42</v>
      </c>
      <c r="C136" s="19">
        <v>0</v>
      </c>
      <c r="D136" s="19">
        <v>0</v>
      </c>
      <c r="E136" s="19">
        <v>6.79</v>
      </c>
      <c r="F136" s="19">
        <v>2.0699999999999998</v>
      </c>
      <c r="G136" s="19">
        <v>0</v>
      </c>
      <c r="H136" s="17">
        <f t="shared" si="6"/>
        <v>0</v>
      </c>
      <c r="I136" s="18">
        <f t="shared" si="4"/>
        <v>6.79</v>
      </c>
      <c r="J136" s="17">
        <f t="shared" si="5"/>
        <v>0</v>
      </c>
    </row>
    <row r="137" spans="1:10" x14ac:dyDescent="0.3">
      <c r="A137" s="2">
        <v>20200106</v>
      </c>
      <c r="B137" s="2" t="s">
        <v>41</v>
      </c>
      <c r="C137" s="2">
        <v>0</v>
      </c>
      <c r="D137" s="2">
        <v>0</v>
      </c>
      <c r="E137" s="2">
        <v>6.71</v>
      </c>
      <c r="F137" s="2">
        <v>2.21</v>
      </c>
      <c r="G137" s="2">
        <v>0</v>
      </c>
      <c r="H137" s="16">
        <f t="shared" si="6"/>
        <v>0</v>
      </c>
      <c r="I137" s="15">
        <f t="shared" si="4"/>
        <v>6.71</v>
      </c>
      <c r="J137" s="14">
        <f t="shared" si="5"/>
        <v>0</v>
      </c>
    </row>
    <row r="138" spans="1:10" x14ac:dyDescent="0.3">
      <c r="A138" s="19">
        <v>20200106</v>
      </c>
      <c r="B138" s="19" t="s">
        <v>40</v>
      </c>
      <c r="C138" s="19">
        <v>0</v>
      </c>
      <c r="D138" s="19">
        <v>0</v>
      </c>
      <c r="E138" s="19">
        <v>6.59</v>
      </c>
      <c r="F138" s="19">
        <v>2.2799999999999998</v>
      </c>
      <c r="G138" s="19">
        <v>0</v>
      </c>
      <c r="H138" s="17">
        <f t="shared" si="6"/>
        <v>0</v>
      </c>
      <c r="I138" s="18">
        <f t="shared" ref="I138:I201" si="7">E138+H138*((NOCT-20)/(800))</f>
        <v>6.59</v>
      </c>
      <c r="J138" s="17">
        <f t="shared" ref="J138:J201" si="8">P_STC__W*(H138/1000)*(1+(alpha_p/100)*(I138-25))</f>
        <v>0</v>
      </c>
    </row>
    <row r="139" spans="1:10" x14ac:dyDescent="0.3">
      <c r="A139" s="2">
        <v>20200106</v>
      </c>
      <c r="B139" s="2" t="s">
        <v>39</v>
      </c>
      <c r="C139" s="2">
        <v>138</v>
      </c>
      <c r="D139" s="2">
        <v>11.15</v>
      </c>
      <c r="E139" s="2">
        <v>6.9</v>
      </c>
      <c r="F139" s="2">
        <v>2.34</v>
      </c>
      <c r="G139" s="2">
        <v>0</v>
      </c>
      <c r="H139" s="16">
        <f t="shared" si="6"/>
        <v>713.62737269710044</v>
      </c>
      <c r="I139" s="15">
        <f t="shared" si="7"/>
        <v>29.200855396784391</v>
      </c>
      <c r="J139" s="14">
        <f t="shared" si="8"/>
        <v>0.70013706839760581</v>
      </c>
    </row>
    <row r="140" spans="1:10" x14ac:dyDescent="0.3">
      <c r="A140" s="19">
        <v>20200106</v>
      </c>
      <c r="B140" s="19" t="s">
        <v>38</v>
      </c>
      <c r="C140" s="19">
        <v>319.01</v>
      </c>
      <c r="D140" s="19">
        <v>19.12</v>
      </c>
      <c r="E140" s="19">
        <v>8.0299999999999994</v>
      </c>
      <c r="F140" s="19">
        <v>1.79</v>
      </c>
      <c r="G140" s="19">
        <v>0</v>
      </c>
      <c r="H140" s="17">
        <f t="shared" si="6"/>
        <v>973.93439889322985</v>
      </c>
      <c r="I140" s="18">
        <f t="shared" si="7"/>
        <v>38.465449965413434</v>
      </c>
      <c r="J140" s="17">
        <f t="shared" si="8"/>
        <v>0.91491930676271682</v>
      </c>
    </row>
    <row r="141" spans="1:10" x14ac:dyDescent="0.3">
      <c r="A141" s="2">
        <v>20200106</v>
      </c>
      <c r="B141" s="2" t="s">
        <v>37</v>
      </c>
      <c r="C141" s="2">
        <v>422.01</v>
      </c>
      <c r="D141" s="2">
        <v>25.03</v>
      </c>
      <c r="E141" s="2">
        <v>9.68</v>
      </c>
      <c r="F141" s="2">
        <v>1.52</v>
      </c>
      <c r="G141" s="2">
        <v>0</v>
      </c>
      <c r="H141" s="16">
        <f t="shared" si="6"/>
        <v>997.44087922397705</v>
      </c>
      <c r="I141" s="15">
        <f t="shared" si="7"/>
        <v>40.850027475749286</v>
      </c>
      <c r="J141" s="14">
        <f t="shared" si="8"/>
        <v>0.92629828518886692</v>
      </c>
    </row>
    <row r="142" spans="1:10" x14ac:dyDescent="0.3">
      <c r="A142" s="19">
        <v>20200106</v>
      </c>
      <c r="B142" s="19" t="s">
        <v>36</v>
      </c>
      <c r="C142" s="19">
        <v>497.02</v>
      </c>
      <c r="D142" s="19">
        <v>28.26</v>
      </c>
      <c r="E142" s="19">
        <v>11.26</v>
      </c>
      <c r="F142" s="19">
        <v>1.38</v>
      </c>
      <c r="G142" s="19">
        <v>0</v>
      </c>
      <c r="H142" s="17">
        <f t="shared" si="6"/>
        <v>1049.7316118883477</v>
      </c>
      <c r="I142" s="18">
        <f t="shared" si="7"/>
        <v>44.064112871510865</v>
      </c>
      <c r="J142" s="17">
        <f t="shared" si="8"/>
        <v>0.95967670318610143</v>
      </c>
    </row>
    <row r="143" spans="1:10" x14ac:dyDescent="0.3">
      <c r="A143" s="2">
        <v>20200106</v>
      </c>
      <c r="B143" s="2" t="s">
        <v>35</v>
      </c>
      <c r="C143" s="2">
        <v>475.01</v>
      </c>
      <c r="D143" s="2">
        <v>28.38</v>
      </c>
      <c r="E143" s="2">
        <v>12.53</v>
      </c>
      <c r="F143" s="2">
        <v>1.52</v>
      </c>
      <c r="G143" s="2">
        <v>0</v>
      </c>
      <c r="H143" s="16">
        <f t="shared" si="6"/>
        <v>999.35385281394599</v>
      </c>
      <c r="I143" s="15">
        <f t="shared" si="7"/>
        <v>43.75980790043581</v>
      </c>
      <c r="J143" s="14">
        <f t="shared" si="8"/>
        <v>0.91498926444887085</v>
      </c>
    </row>
    <row r="144" spans="1:10" x14ac:dyDescent="0.3">
      <c r="A144" s="19">
        <v>20200106</v>
      </c>
      <c r="B144" s="19" t="s">
        <v>34</v>
      </c>
      <c r="C144" s="19">
        <v>415.01</v>
      </c>
      <c r="D144" s="19">
        <v>25.37</v>
      </c>
      <c r="E144" s="19">
        <v>13.3</v>
      </c>
      <c r="F144" s="19">
        <v>2.21</v>
      </c>
      <c r="G144" s="19">
        <v>0</v>
      </c>
      <c r="H144" s="17">
        <f t="shared" si="6"/>
        <v>968.60378150698136</v>
      </c>
      <c r="I144" s="18">
        <f t="shared" si="7"/>
        <v>43.568868172093168</v>
      </c>
      <c r="J144" s="17">
        <f t="shared" si="8"/>
        <v>0.88766733982290802</v>
      </c>
    </row>
    <row r="145" spans="1:10" x14ac:dyDescent="0.3">
      <c r="A145" s="2">
        <v>20200106</v>
      </c>
      <c r="B145" s="2" t="s">
        <v>33</v>
      </c>
      <c r="C145" s="2">
        <v>323.01</v>
      </c>
      <c r="D145" s="2">
        <v>19.63</v>
      </c>
      <c r="E145" s="2">
        <v>13.56</v>
      </c>
      <c r="F145" s="2">
        <v>2.83</v>
      </c>
      <c r="G145" s="2">
        <v>0</v>
      </c>
      <c r="H145" s="16">
        <f t="shared" si="6"/>
        <v>961.49729213110129</v>
      </c>
      <c r="I145" s="15">
        <f t="shared" si="7"/>
        <v>43.606790379096914</v>
      </c>
      <c r="J145" s="14">
        <f t="shared" si="8"/>
        <v>0.88099058858971402</v>
      </c>
    </row>
    <row r="146" spans="1:10" x14ac:dyDescent="0.3">
      <c r="A146" s="19">
        <v>20200106</v>
      </c>
      <c r="B146" s="19" t="s">
        <v>32</v>
      </c>
      <c r="C146" s="19">
        <v>178.01</v>
      </c>
      <c r="D146" s="19">
        <v>11.79</v>
      </c>
      <c r="E146" s="19">
        <v>13.45</v>
      </c>
      <c r="F146" s="19">
        <v>3.1</v>
      </c>
      <c r="G146" s="19">
        <v>0</v>
      </c>
      <c r="H146" s="17">
        <f t="shared" si="6"/>
        <v>871.20921155998872</v>
      </c>
      <c r="I146" s="18">
        <f t="shared" si="7"/>
        <v>40.675287861249643</v>
      </c>
      <c r="J146" s="17">
        <f t="shared" si="8"/>
        <v>0.80975516325640051</v>
      </c>
    </row>
    <row r="147" spans="1:10" x14ac:dyDescent="0.3">
      <c r="A147" s="2">
        <v>20200106</v>
      </c>
      <c r="B147" s="2" t="s">
        <v>31</v>
      </c>
      <c r="C147" s="2">
        <v>9.85</v>
      </c>
      <c r="D147" s="2">
        <v>2.4300000000000002</v>
      </c>
      <c r="E147" s="2">
        <v>12.83</v>
      </c>
      <c r="F147" s="2">
        <v>2.97</v>
      </c>
      <c r="G147" s="2">
        <v>0</v>
      </c>
      <c r="H147" s="16">
        <f t="shared" ref="H147:H210" si="9">IF(D147&gt;0,C147/SIN(D147*PI()/180),0)</f>
        <v>232.31796452477826</v>
      </c>
      <c r="I147" s="15">
        <f t="shared" si="7"/>
        <v>20.08993639139932</v>
      </c>
      <c r="J147" s="14">
        <f t="shared" si="8"/>
        <v>0.23745109644934612</v>
      </c>
    </row>
    <row r="148" spans="1:10" x14ac:dyDescent="0.3">
      <c r="A148" s="19">
        <v>20200106</v>
      </c>
      <c r="B148" s="19" t="s">
        <v>30</v>
      </c>
      <c r="C148" s="19">
        <v>0</v>
      </c>
      <c r="D148" s="19">
        <v>0</v>
      </c>
      <c r="E148" s="19">
        <v>11.88</v>
      </c>
      <c r="F148" s="19">
        <v>3.31</v>
      </c>
      <c r="G148" s="19">
        <v>0</v>
      </c>
      <c r="H148" s="17">
        <f t="shared" si="9"/>
        <v>0</v>
      </c>
      <c r="I148" s="18">
        <f t="shared" si="7"/>
        <v>11.88</v>
      </c>
      <c r="J148" s="17">
        <f t="shared" si="8"/>
        <v>0</v>
      </c>
    </row>
    <row r="149" spans="1:10" x14ac:dyDescent="0.3">
      <c r="A149" s="2">
        <v>20200106</v>
      </c>
      <c r="B149" s="2" t="s">
        <v>29</v>
      </c>
      <c r="C149" s="2">
        <v>0</v>
      </c>
      <c r="D149" s="2">
        <v>0</v>
      </c>
      <c r="E149" s="2">
        <v>11.14</v>
      </c>
      <c r="F149" s="2">
        <v>2.9</v>
      </c>
      <c r="G149" s="2">
        <v>0</v>
      </c>
      <c r="H149" s="16">
        <f t="shared" si="9"/>
        <v>0</v>
      </c>
      <c r="I149" s="15">
        <f t="shared" si="7"/>
        <v>11.14</v>
      </c>
      <c r="J149" s="14">
        <f t="shared" si="8"/>
        <v>0</v>
      </c>
    </row>
    <row r="150" spans="1:10" x14ac:dyDescent="0.3">
      <c r="A150" s="19">
        <v>20200106</v>
      </c>
      <c r="B150" s="19" t="s">
        <v>28</v>
      </c>
      <c r="C150" s="19">
        <v>0</v>
      </c>
      <c r="D150" s="19">
        <v>0</v>
      </c>
      <c r="E150" s="19">
        <v>10.6</v>
      </c>
      <c r="F150" s="19">
        <v>2.97</v>
      </c>
      <c r="G150" s="19">
        <v>0</v>
      </c>
      <c r="H150" s="17">
        <f t="shared" si="9"/>
        <v>0</v>
      </c>
      <c r="I150" s="18">
        <f t="shared" si="7"/>
        <v>10.6</v>
      </c>
      <c r="J150" s="17">
        <f t="shared" si="8"/>
        <v>0</v>
      </c>
    </row>
    <row r="151" spans="1:10" x14ac:dyDescent="0.3">
      <c r="A151" s="2">
        <v>20200106</v>
      </c>
      <c r="B151" s="2" t="s">
        <v>27</v>
      </c>
      <c r="C151" s="2">
        <v>0</v>
      </c>
      <c r="D151" s="2">
        <v>0</v>
      </c>
      <c r="E151" s="2">
        <v>10.19</v>
      </c>
      <c r="F151" s="2">
        <v>3.1</v>
      </c>
      <c r="G151" s="2">
        <v>0</v>
      </c>
      <c r="H151" s="16">
        <f t="shared" si="9"/>
        <v>0</v>
      </c>
      <c r="I151" s="15">
        <f t="shared" si="7"/>
        <v>10.19</v>
      </c>
      <c r="J151" s="14">
        <f t="shared" si="8"/>
        <v>0</v>
      </c>
    </row>
    <row r="152" spans="1:10" x14ac:dyDescent="0.3">
      <c r="A152" s="19">
        <v>20200106</v>
      </c>
      <c r="B152" s="19" t="s">
        <v>26</v>
      </c>
      <c r="C152" s="19">
        <v>0</v>
      </c>
      <c r="D152" s="19">
        <v>0</v>
      </c>
      <c r="E152" s="19">
        <v>9.92</v>
      </c>
      <c r="F152" s="19">
        <v>3.03</v>
      </c>
      <c r="G152" s="19">
        <v>0</v>
      </c>
      <c r="H152" s="17">
        <f t="shared" si="9"/>
        <v>0</v>
      </c>
      <c r="I152" s="18">
        <f t="shared" si="7"/>
        <v>9.92</v>
      </c>
      <c r="J152" s="17">
        <f t="shared" si="8"/>
        <v>0</v>
      </c>
    </row>
    <row r="153" spans="1:10" x14ac:dyDescent="0.3">
      <c r="A153" s="2">
        <v>20200106</v>
      </c>
      <c r="B153" s="2" t="s">
        <v>25</v>
      </c>
      <c r="C153" s="2">
        <v>0</v>
      </c>
      <c r="D153" s="2">
        <v>0</v>
      </c>
      <c r="E153" s="2">
        <v>9.64</v>
      </c>
      <c r="F153" s="2">
        <v>2.97</v>
      </c>
      <c r="G153" s="2">
        <v>0</v>
      </c>
      <c r="H153" s="16">
        <f t="shared" si="9"/>
        <v>0</v>
      </c>
      <c r="I153" s="15">
        <f t="shared" si="7"/>
        <v>9.64</v>
      </c>
      <c r="J153" s="14">
        <f t="shared" si="8"/>
        <v>0</v>
      </c>
    </row>
    <row r="154" spans="1:10" x14ac:dyDescent="0.3">
      <c r="A154" s="19">
        <v>20200107</v>
      </c>
      <c r="B154" s="19" t="s">
        <v>48</v>
      </c>
      <c r="C154" s="19">
        <v>0</v>
      </c>
      <c r="D154" s="19">
        <v>0</v>
      </c>
      <c r="E154" s="19">
        <v>9.39</v>
      </c>
      <c r="F154" s="19">
        <v>2.83</v>
      </c>
      <c r="G154" s="19">
        <v>0</v>
      </c>
      <c r="H154" s="17">
        <f t="shared" si="9"/>
        <v>0</v>
      </c>
      <c r="I154" s="18">
        <f t="shared" si="7"/>
        <v>9.39</v>
      </c>
      <c r="J154" s="17">
        <f t="shared" si="8"/>
        <v>0</v>
      </c>
    </row>
    <row r="155" spans="1:10" x14ac:dyDescent="0.3">
      <c r="A155" s="2">
        <v>20200107</v>
      </c>
      <c r="B155" s="2" t="s">
        <v>47</v>
      </c>
      <c r="C155" s="2">
        <v>0</v>
      </c>
      <c r="D155" s="2">
        <v>0</v>
      </c>
      <c r="E155" s="2">
        <v>9.1300000000000008</v>
      </c>
      <c r="F155" s="2">
        <v>2.62</v>
      </c>
      <c r="G155" s="2">
        <v>0</v>
      </c>
      <c r="H155" s="16">
        <f t="shared" si="9"/>
        <v>0</v>
      </c>
      <c r="I155" s="15">
        <f t="shared" si="7"/>
        <v>9.1300000000000008</v>
      </c>
      <c r="J155" s="14">
        <f t="shared" si="8"/>
        <v>0</v>
      </c>
    </row>
    <row r="156" spans="1:10" x14ac:dyDescent="0.3">
      <c r="A156" s="19">
        <v>20200107</v>
      </c>
      <c r="B156" s="19" t="s">
        <v>46</v>
      </c>
      <c r="C156" s="19">
        <v>0</v>
      </c>
      <c r="D156" s="19">
        <v>0</v>
      </c>
      <c r="E156" s="19">
        <v>8.84</v>
      </c>
      <c r="F156" s="19">
        <v>2.5499999999999998</v>
      </c>
      <c r="G156" s="19">
        <v>0</v>
      </c>
      <c r="H156" s="17">
        <f t="shared" si="9"/>
        <v>0</v>
      </c>
      <c r="I156" s="18">
        <f t="shared" si="7"/>
        <v>8.84</v>
      </c>
      <c r="J156" s="17">
        <f t="shared" si="8"/>
        <v>0</v>
      </c>
    </row>
    <row r="157" spans="1:10" x14ac:dyDescent="0.3">
      <c r="A157" s="2">
        <v>20200107</v>
      </c>
      <c r="B157" s="2" t="s">
        <v>45</v>
      </c>
      <c r="C157" s="2">
        <v>0</v>
      </c>
      <c r="D157" s="2">
        <v>0</v>
      </c>
      <c r="E157" s="2">
        <v>8.58</v>
      </c>
      <c r="F157" s="2">
        <v>2.62</v>
      </c>
      <c r="G157" s="2">
        <v>0</v>
      </c>
      <c r="H157" s="16">
        <f t="shared" si="9"/>
        <v>0</v>
      </c>
      <c r="I157" s="15">
        <f t="shared" si="7"/>
        <v>8.58</v>
      </c>
      <c r="J157" s="14">
        <f t="shared" si="8"/>
        <v>0</v>
      </c>
    </row>
    <row r="158" spans="1:10" x14ac:dyDescent="0.3">
      <c r="A158" s="19">
        <v>20200107</v>
      </c>
      <c r="B158" s="19" t="s">
        <v>44</v>
      </c>
      <c r="C158" s="19">
        <v>0</v>
      </c>
      <c r="D158" s="19">
        <v>0</v>
      </c>
      <c r="E158" s="19">
        <v>8.34</v>
      </c>
      <c r="F158" s="19">
        <v>2.69</v>
      </c>
      <c r="G158" s="19">
        <v>0</v>
      </c>
      <c r="H158" s="17">
        <f t="shared" si="9"/>
        <v>0</v>
      </c>
      <c r="I158" s="18">
        <f t="shared" si="7"/>
        <v>8.34</v>
      </c>
      <c r="J158" s="17">
        <f t="shared" si="8"/>
        <v>0</v>
      </c>
    </row>
    <row r="159" spans="1:10" x14ac:dyDescent="0.3">
      <c r="A159" s="2">
        <v>20200107</v>
      </c>
      <c r="B159" s="2" t="s">
        <v>43</v>
      </c>
      <c r="C159" s="2">
        <v>0</v>
      </c>
      <c r="D159" s="2">
        <v>0</v>
      </c>
      <c r="E159" s="2">
        <v>8.15</v>
      </c>
      <c r="F159" s="2">
        <v>2.69</v>
      </c>
      <c r="G159" s="2">
        <v>0</v>
      </c>
      <c r="H159" s="16">
        <f t="shared" si="9"/>
        <v>0</v>
      </c>
      <c r="I159" s="15">
        <f t="shared" si="7"/>
        <v>8.15</v>
      </c>
      <c r="J159" s="14">
        <f t="shared" si="8"/>
        <v>0</v>
      </c>
    </row>
    <row r="160" spans="1:10" x14ac:dyDescent="0.3">
      <c r="A160" s="19">
        <v>20200107</v>
      </c>
      <c r="B160" s="19" t="s">
        <v>42</v>
      </c>
      <c r="C160" s="19">
        <v>0</v>
      </c>
      <c r="D160" s="19">
        <v>0</v>
      </c>
      <c r="E160" s="19">
        <v>7.94</v>
      </c>
      <c r="F160" s="19">
        <v>2.69</v>
      </c>
      <c r="G160" s="19">
        <v>0</v>
      </c>
      <c r="H160" s="17">
        <f t="shared" si="9"/>
        <v>0</v>
      </c>
      <c r="I160" s="18">
        <f t="shared" si="7"/>
        <v>7.94</v>
      </c>
      <c r="J160" s="17">
        <f t="shared" si="8"/>
        <v>0</v>
      </c>
    </row>
    <row r="161" spans="1:10" x14ac:dyDescent="0.3">
      <c r="A161" s="2">
        <v>20200107</v>
      </c>
      <c r="B161" s="2" t="s">
        <v>41</v>
      </c>
      <c r="C161" s="2">
        <v>0</v>
      </c>
      <c r="D161" s="2">
        <v>0</v>
      </c>
      <c r="E161" s="2">
        <v>7.66</v>
      </c>
      <c r="F161" s="2">
        <v>2.83</v>
      </c>
      <c r="G161" s="2">
        <v>0</v>
      </c>
      <c r="H161" s="16">
        <f t="shared" si="9"/>
        <v>0</v>
      </c>
      <c r="I161" s="15">
        <f t="shared" si="7"/>
        <v>7.66</v>
      </c>
      <c r="J161" s="14">
        <f t="shared" si="8"/>
        <v>0</v>
      </c>
    </row>
    <row r="162" spans="1:10" x14ac:dyDescent="0.3">
      <c r="A162" s="19">
        <v>20200107</v>
      </c>
      <c r="B162" s="19" t="s">
        <v>40</v>
      </c>
      <c r="C162" s="19">
        <v>0</v>
      </c>
      <c r="D162" s="19">
        <v>0</v>
      </c>
      <c r="E162" s="19">
        <v>7.46</v>
      </c>
      <c r="F162" s="19">
        <v>2.9</v>
      </c>
      <c r="G162" s="19">
        <v>0</v>
      </c>
      <c r="H162" s="17">
        <f t="shared" si="9"/>
        <v>0</v>
      </c>
      <c r="I162" s="18">
        <f t="shared" si="7"/>
        <v>7.46</v>
      </c>
      <c r="J162" s="17">
        <f t="shared" si="8"/>
        <v>0</v>
      </c>
    </row>
    <row r="163" spans="1:10" x14ac:dyDescent="0.3">
      <c r="A163" s="2">
        <v>20200107</v>
      </c>
      <c r="B163" s="2" t="s">
        <v>39</v>
      </c>
      <c r="C163" s="2">
        <v>134</v>
      </c>
      <c r="D163" s="2">
        <v>11.18</v>
      </c>
      <c r="E163" s="2">
        <v>7.54</v>
      </c>
      <c r="F163" s="2">
        <v>2.69</v>
      </c>
      <c r="G163" s="2">
        <v>0</v>
      </c>
      <c r="H163" s="16">
        <f t="shared" si="9"/>
        <v>691.10666911383555</v>
      </c>
      <c r="I163" s="15">
        <f t="shared" si="7"/>
        <v>29.13708340980736</v>
      </c>
      <c r="J163" s="14">
        <f t="shared" si="8"/>
        <v>0.67824042240544424</v>
      </c>
    </row>
    <row r="164" spans="1:10" x14ac:dyDescent="0.3">
      <c r="A164" s="19">
        <v>20200107</v>
      </c>
      <c r="B164" s="19" t="s">
        <v>38</v>
      </c>
      <c r="C164" s="19">
        <v>323.01</v>
      </c>
      <c r="D164" s="19">
        <v>19.18</v>
      </c>
      <c r="E164" s="19">
        <v>8.68</v>
      </c>
      <c r="F164" s="19">
        <v>2.48</v>
      </c>
      <c r="G164" s="19">
        <v>0</v>
      </c>
      <c r="H164" s="17">
        <f t="shared" si="9"/>
        <v>983.17700121176097</v>
      </c>
      <c r="I164" s="18">
        <f t="shared" si="7"/>
        <v>39.404281287867533</v>
      </c>
      <c r="J164" s="17">
        <f t="shared" si="8"/>
        <v>0.91944818984628773</v>
      </c>
    </row>
    <row r="165" spans="1:10" x14ac:dyDescent="0.3">
      <c r="A165" s="2">
        <v>20200107</v>
      </c>
      <c r="B165" s="2" t="s">
        <v>37</v>
      </c>
      <c r="C165" s="2">
        <v>439.01</v>
      </c>
      <c r="D165" s="2">
        <v>25.11</v>
      </c>
      <c r="E165" s="2">
        <v>10.27</v>
      </c>
      <c r="F165" s="2">
        <v>2.34</v>
      </c>
      <c r="G165" s="2">
        <v>0</v>
      </c>
      <c r="H165" s="16">
        <f t="shared" si="9"/>
        <v>1034.5287481776581</v>
      </c>
      <c r="I165" s="15">
        <f t="shared" si="7"/>
        <v>42.599023380551813</v>
      </c>
      <c r="J165" s="14">
        <f t="shared" si="8"/>
        <v>0.95259861785601596</v>
      </c>
    </row>
    <row r="166" spans="1:10" x14ac:dyDescent="0.3">
      <c r="A166" s="19">
        <v>20200107</v>
      </c>
      <c r="B166" s="19" t="s">
        <v>36</v>
      </c>
      <c r="C166" s="19">
        <v>508.02</v>
      </c>
      <c r="D166" s="19">
        <v>28.37</v>
      </c>
      <c r="E166" s="19">
        <v>11.82</v>
      </c>
      <c r="F166" s="19">
        <v>2</v>
      </c>
      <c r="G166" s="19">
        <v>0</v>
      </c>
      <c r="H166" s="17">
        <f t="shared" si="9"/>
        <v>1069.1476403499776</v>
      </c>
      <c r="I166" s="18">
        <f t="shared" si="7"/>
        <v>45.230863760936799</v>
      </c>
      <c r="J166" s="17">
        <f t="shared" si="8"/>
        <v>0.97181362921486403</v>
      </c>
    </row>
    <row r="167" spans="1:10" x14ac:dyDescent="0.3">
      <c r="A167" s="2">
        <v>20200107</v>
      </c>
      <c r="B167" s="2" t="s">
        <v>35</v>
      </c>
      <c r="C167" s="2">
        <v>500.01</v>
      </c>
      <c r="D167" s="2">
        <v>28.51</v>
      </c>
      <c r="E167" s="2">
        <v>13.06</v>
      </c>
      <c r="F167" s="2">
        <v>1.72</v>
      </c>
      <c r="G167" s="2">
        <v>0</v>
      </c>
      <c r="H167" s="16">
        <f t="shared" si="9"/>
        <v>1047.5535038784337</v>
      </c>
      <c r="I167" s="15">
        <f t="shared" si="7"/>
        <v>45.796046996201056</v>
      </c>
      <c r="J167" s="14">
        <f t="shared" si="8"/>
        <v>0.94952113033882435</v>
      </c>
    </row>
    <row r="168" spans="1:10" x14ac:dyDescent="0.3">
      <c r="A168" s="19">
        <v>20200107</v>
      </c>
      <c r="B168" s="19" t="s">
        <v>34</v>
      </c>
      <c r="C168" s="19">
        <v>455.01</v>
      </c>
      <c r="D168" s="19">
        <v>25.51</v>
      </c>
      <c r="E168" s="19">
        <v>13.92</v>
      </c>
      <c r="F168" s="19">
        <v>2.14</v>
      </c>
      <c r="G168" s="19">
        <v>0</v>
      </c>
      <c r="H168" s="17">
        <f t="shared" si="9"/>
        <v>1056.5199731465273</v>
      </c>
      <c r="I168" s="18">
        <f t="shared" si="7"/>
        <v>46.936249160828979</v>
      </c>
      <c r="J168" s="17">
        <f t="shared" si="8"/>
        <v>0.95222758896202175</v>
      </c>
    </row>
    <row r="169" spans="1:10" x14ac:dyDescent="0.3">
      <c r="A169" s="2">
        <v>20200107</v>
      </c>
      <c r="B169" s="2" t="s">
        <v>33</v>
      </c>
      <c r="C169" s="2">
        <v>331.01</v>
      </c>
      <c r="D169" s="2">
        <v>19.79</v>
      </c>
      <c r="E169" s="2">
        <v>14.31</v>
      </c>
      <c r="F169" s="2">
        <v>2.83</v>
      </c>
      <c r="G169" s="2">
        <v>0</v>
      </c>
      <c r="H169" s="16">
        <f t="shared" si="9"/>
        <v>977.66010648572615</v>
      </c>
      <c r="I169" s="15">
        <f t="shared" si="7"/>
        <v>44.861878327678944</v>
      </c>
      <c r="J169" s="14">
        <f t="shared" si="8"/>
        <v>0.89027835912192299</v>
      </c>
    </row>
    <row r="170" spans="1:10" x14ac:dyDescent="0.3">
      <c r="A170" s="19">
        <v>20200107</v>
      </c>
      <c r="B170" s="19" t="s">
        <v>32</v>
      </c>
      <c r="C170" s="19">
        <v>182.01</v>
      </c>
      <c r="D170" s="19">
        <v>11.94</v>
      </c>
      <c r="E170" s="19">
        <v>14.16</v>
      </c>
      <c r="F170" s="19">
        <v>3.1</v>
      </c>
      <c r="G170" s="19">
        <v>0</v>
      </c>
      <c r="H170" s="17">
        <f t="shared" si="9"/>
        <v>879.75449602958327</v>
      </c>
      <c r="I170" s="18">
        <f t="shared" si="7"/>
        <v>41.652328000924477</v>
      </c>
      <c r="J170" s="17">
        <f t="shared" si="8"/>
        <v>0.81382967410280638</v>
      </c>
    </row>
    <row r="171" spans="1:10" x14ac:dyDescent="0.3">
      <c r="A171" s="2">
        <v>20200107</v>
      </c>
      <c r="B171" s="2" t="s">
        <v>31</v>
      </c>
      <c r="C171" s="2">
        <v>11.83</v>
      </c>
      <c r="D171" s="2">
        <v>2.58</v>
      </c>
      <c r="E171" s="2">
        <v>13.32</v>
      </c>
      <c r="F171" s="2">
        <v>3.17</v>
      </c>
      <c r="G171" s="2">
        <v>0</v>
      </c>
      <c r="H171" s="16">
        <f t="shared" si="9"/>
        <v>262.80549859475269</v>
      </c>
      <c r="I171" s="15">
        <f t="shared" si="7"/>
        <v>21.53267183108602</v>
      </c>
      <c r="J171" s="14">
        <f t="shared" si="8"/>
        <v>0.26690604668175655</v>
      </c>
    </row>
    <row r="172" spans="1:10" x14ac:dyDescent="0.3">
      <c r="A172" s="19">
        <v>20200107</v>
      </c>
      <c r="B172" s="19" t="s">
        <v>30</v>
      </c>
      <c r="C172" s="19">
        <v>0</v>
      </c>
      <c r="D172" s="19">
        <v>0</v>
      </c>
      <c r="E172" s="19">
        <v>12.22</v>
      </c>
      <c r="F172" s="19">
        <v>3.38</v>
      </c>
      <c r="G172" s="19">
        <v>0</v>
      </c>
      <c r="H172" s="17">
        <f t="shared" si="9"/>
        <v>0</v>
      </c>
      <c r="I172" s="18">
        <f t="shared" si="7"/>
        <v>12.22</v>
      </c>
      <c r="J172" s="17">
        <f t="shared" si="8"/>
        <v>0</v>
      </c>
    </row>
    <row r="173" spans="1:10" x14ac:dyDescent="0.3">
      <c r="A173" s="2">
        <v>20200107</v>
      </c>
      <c r="B173" s="2" t="s">
        <v>29</v>
      </c>
      <c r="C173" s="2">
        <v>0</v>
      </c>
      <c r="D173" s="2">
        <v>0</v>
      </c>
      <c r="E173" s="2">
        <v>11.06</v>
      </c>
      <c r="F173" s="2">
        <v>3.79</v>
      </c>
      <c r="G173" s="2">
        <v>0</v>
      </c>
      <c r="H173" s="16">
        <f t="shared" si="9"/>
        <v>0</v>
      </c>
      <c r="I173" s="15">
        <f t="shared" si="7"/>
        <v>11.06</v>
      </c>
      <c r="J173" s="14">
        <f t="shared" si="8"/>
        <v>0</v>
      </c>
    </row>
    <row r="174" spans="1:10" x14ac:dyDescent="0.3">
      <c r="A174" s="19">
        <v>20200107</v>
      </c>
      <c r="B174" s="19" t="s">
        <v>28</v>
      </c>
      <c r="C174" s="19">
        <v>0</v>
      </c>
      <c r="D174" s="19">
        <v>0</v>
      </c>
      <c r="E174" s="19">
        <v>10.46</v>
      </c>
      <c r="F174" s="19">
        <v>3.86</v>
      </c>
      <c r="G174" s="19">
        <v>0</v>
      </c>
      <c r="H174" s="17">
        <f t="shared" si="9"/>
        <v>0</v>
      </c>
      <c r="I174" s="18">
        <f t="shared" si="7"/>
        <v>10.46</v>
      </c>
      <c r="J174" s="17">
        <f t="shared" si="8"/>
        <v>0</v>
      </c>
    </row>
    <row r="175" spans="1:10" x14ac:dyDescent="0.3">
      <c r="A175" s="2">
        <v>20200107</v>
      </c>
      <c r="B175" s="2" t="s">
        <v>27</v>
      </c>
      <c r="C175" s="2">
        <v>0</v>
      </c>
      <c r="D175" s="2">
        <v>0</v>
      </c>
      <c r="E175" s="2">
        <v>10.029999999999999</v>
      </c>
      <c r="F175" s="2">
        <v>3.93</v>
      </c>
      <c r="G175" s="2">
        <v>0</v>
      </c>
      <c r="H175" s="16">
        <f t="shared" si="9"/>
        <v>0</v>
      </c>
      <c r="I175" s="15">
        <f t="shared" si="7"/>
        <v>10.029999999999999</v>
      </c>
      <c r="J175" s="14">
        <f t="shared" si="8"/>
        <v>0</v>
      </c>
    </row>
    <row r="176" spans="1:10" x14ac:dyDescent="0.3">
      <c r="A176" s="19">
        <v>20200107</v>
      </c>
      <c r="B176" s="19" t="s">
        <v>26</v>
      </c>
      <c r="C176" s="19">
        <v>0</v>
      </c>
      <c r="D176" s="19">
        <v>0</v>
      </c>
      <c r="E176" s="19">
        <v>9.69</v>
      </c>
      <c r="F176" s="19">
        <v>3.86</v>
      </c>
      <c r="G176" s="19">
        <v>0</v>
      </c>
      <c r="H176" s="17">
        <f t="shared" si="9"/>
        <v>0</v>
      </c>
      <c r="I176" s="18">
        <f t="shared" si="7"/>
        <v>9.69</v>
      </c>
      <c r="J176" s="17">
        <f t="shared" si="8"/>
        <v>0</v>
      </c>
    </row>
    <row r="177" spans="1:10" x14ac:dyDescent="0.3">
      <c r="A177" s="2">
        <v>20200107</v>
      </c>
      <c r="B177" s="2" t="s">
        <v>25</v>
      </c>
      <c r="C177" s="2">
        <v>0</v>
      </c>
      <c r="D177" s="2">
        <v>0</v>
      </c>
      <c r="E177" s="2">
        <v>9.41</v>
      </c>
      <c r="F177" s="2">
        <v>3.72</v>
      </c>
      <c r="G177" s="2">
        <v>0</v>
      </c>
      <c r="H177" s="16">
        <f t="shared" si="9"/>
        <v>0</v>
      </c>
      <c r="I177" s="15">
        <f t="shared" si="7"/>
        <v>9.41</v>
      </c>
      <c r="J177" s="14">
        <f t="shared" si="8"/>
        <v>0</v>
      </c>
    </row>
    <row r="178" spans="1:10" x14ac:dyDescent="0.3">
      <c r="A178" s="19">
        <v>20200108</v>
      </c>
      <c r="B178" s="19" t="s">
        <v>48</v>
      </c>
      <c r="C178" s="19">
        <v>0</v>
      </c>
      <c r="D178" s="19">
        <v>0</v>
      </c>
      <c r="E178" s="19">
        <v>9.14</v>
      </c>
      <c r="F178" s="19">
        <v>3.52</v>
      </c>
      <c r="G178" s="19">
        <v>0</v>
      </c>
      <c r="H178" s="17">
        <f t="shared" si="9"/>
        <v>0</v>
      </c>
      <c r="I178" s="18">
        <f t="shared" si="7"/>
        <v>9.14</v>
      </c>
      <c r="J178" s="17">
        <f t="shared" si="8"/>
        <v>0</v>
      </c>
    </row>
    <row r="179" spans="1:10" x14ac:dyDescent="0.3">
      <c r="A179" s="2">
        <v>20200108</v>
      </c>
      <c r="B179" s="2" t="s">
        <v>47</v>
      </c>
      <c r="C179" s="2">
        <v>0</v>
      </c>
      <c r="D179" s="2">
        <v>0</v>
      </c>
      <c r="E179" s="2">
        <v>8.91</v>
      </c>
      <c r="F179" s="2">
        <v>3.31</v>
      </c>
      <c r="G179" s="2">
        <v>0</v>
      </c>
      <c r="H179" s="16">
        <f t="shared" si="9"/>
        <v>0</v>
      </c>
      <c r="I179" s="15">
        <f t="shared" si="7"/>
        <v>8.91</v>
      </c>
      <c r="J179" s="14">
        <f t="shared" si="8"/>
        <v>0</v>
      </c>
    </row>
    <row r="180" spans="1:10" x14ac:dyDescent="0.3">
      <c r="A180" s="19">
        <v>20200108</v>
      </c>
      <c r="B180" s="19" t="s">
        <v>46</v>
      </c>
      <c r="C180" s="19">
        <v>0</v>
      </c>
      <c r="D180" s="19">
        <v>0</v>
      </c>
      <c r="E180" s="19">
        <v>8.76</v>
      </c>
      <c r="F180" s="19">
        <v>3.24</v>
      </c>
      <c r="G180" s="19">
        <v>0</v>
      </c>
      <c r="H180" s="17">
        <f t="shared" si="9"/>
        <v>0</v>
      </c>
      <c r="I180" s="18">
        <f t="shared" si="7"/>
        <v>8.76</v>
      </c>
      <c r="J180" s="17">
        <f t="shared" si="8"/>
        <v>0</v>
      </c>
    </row>
    <row r="181" spans="1:10" x14ac:dyDescent="0.3">
      <c r="A181" s="2">
        <v>20200108</v>
      </c>
      <c r="B181" s="2" t="s">
        <v>45</v>
      </c>
      <c r="C181" s="2">
        <v>0</v>
      </c>
      <c r="D181" s="2">
        <v>0</v>
      </c>
      <c r="E181" s="2">
        <v>8.6999999999999993</v>
      </c>
      <c r="F181" s="2">
        <v>3.24</v>
      </c>
      <c r="G181" s="2">
        <v>0</v>
      </c>
      <c r="H181" s="16">
        <f t="shared" si="9"/>
        <v>0</v>
      </c>
      <c r="I181" s="15">
        <f t="shared" si="7"/>
        <v>8.6999999999999993</v>
      </c>
      <c r="J181" s="14">
        <f t="shared" si="8"/>
        <v>0</v>
      </c>
    </row>
    <row r="182" spans="1:10" x14ac:dyDescent="0.3">
      <c r="A182" s="19">
        <v>20200108</v>
      </c>
      <c r="B182" s="19" t="s">
        <v>44</v>
      </c>
      <c r="C182" s="19">
        <v>0</v>
      </c>
      <c r="D182" s="19">
        <v>0</v>
      </c>
      <c r="E182" s="19">
        <v>8.65</v>
      </c>
      <c r="F182" s="19">
        <v>3.31</v>
      </c>
      <c r="G182" s="19">
        <v>0</v>
      </c>
      <c r="H182" s="17">
        <f t="shared" si="9"/>
        <v>0</v>
      </c>
      <c r="I182" s="18">
        <f t="shared" si="7"/>
        <v>8.65</v>
      </c>
      <c r="J182" s="17">
        <f t="shared" si="8"/>
        <v>0</v>
      </c>
    </row>
    <row r="183" spans="1:10" x14ac:dyDescent="0.3">
      <c r="A183" s="2">
        <v>20200108</v>
      </c>
      <c r="B183" s="2" t="s">
        <v>43</v>
      </c>
      <c r="C183" s="2">
        <v>0</v>
      </c>
      <c r="D183" s="2">
        <v>0</v>
      </c>
      <c r="E183" s="2">
        <v>8.65</v>
      </c>
      <c r="F183" s="2">
        <v>3.38</v>
      </c>
      <c r="G183" s="2">
        <v>0</v>
      </c>
      <c r="H183" s="16">
        <f t="shared" si="9"/>
        <v>0</v>
      </c>
      <c r="I183" s="15">
        <f t="shared" si="7"/>
        <v>8.65</v>
      </c>
      <c r="J183" s="14">
        <f t="shared" si="8"/>
        <v>0</v>
      </c>
    </row>
    <row r="184" spans="1:10" x14ac:dyDescent="0.3">
      <c r="A184" s="19">
        <v>20200108</v>
      </c>
      <c r="B184" s="19" t="s">
        <v>42</v>
      </c>
      <c r="C184" s="19">
        <v>0</v>
      </c>
      <c r="D184" s="19">
        <v>0</v>
      </c>
      <c r="E184" s="19">
        <v>8.69</v>
      </c>
      <c r="F184" s="19">
        <v>3.52</v>
      </c>
      <c r="G184" s="19">
        <v>0</v>
      </c>
      <c r="H184" s="17">
        <f t="shared" si="9"/>
        <v>0</v>
      </c>
      <c r="I184" s="18">
        <f t="shared" si="7"/>
        <v>8.69</v>
      </c>
      <c r="J184" s="17">
        <f t="shared" si="8"/>
        <v>0</v>
      </c>
    </row>
    <row r="185" spans="1:10" x14ac:dyDescent="0.3">
      <c r="A185" s="2">
        <v>20200108</v>
      </c>
      <c r="B185" s="2" t="s">
        <v>41</v>
      </c>
      <c r="C185" s="2">
        <v>0</v>
      </c>
      <c r="D185" s="2">
        <v>0</v>
      </c>
      <c r="E185" s="2">
        <v>8.65</v>
      </c>
      <c r="F185" s="2">
        <v>3.79</v>
      </c>
      <c r="G185" s="2">
        <v>0</v>
      </c>
      <c r="H185" s="16">
        <f t="shared" si="9"/>
        <v>0</v>
      </c>
      <c r="I185" s="15">
        <f t="shared" si="7"/>
        <v>8.65</v>
      </c>
      <c r="J185" s="14">
        <f t="shared" si="8"/>
        <v>0</v>
      </c>
    </row>
    <row r="186" spans="1:10" x14ac:dyDescent="0.3">
      <c r="A186" s="19">
        <v>20200108</v>
      </c>
      <c r="B186" s="19" t="s">
        <v>40</v>
      </c>
      <c r="C186" s="19">
        <v>0</v>
      </c>
      <c r="D186" s="19">
        <v>0</v>
      </c>
      <c r="E186" s="19">
        <v>8.67</v>
      </c>
      <c r="F186" s="19">
        <v>3.93</v>
      </c>
      <c r="G186" s="19">
        <v>0</v>
      </c>
      <c r="H186" s="17">
        <f t="shared" si="9"/>
        <v>0</v>
      </c>
      <c r="I186" s="18">
        <f t="shared" si="7"/>
        <v>8.67</v>
      </c>
      <c r="J186" s="17">
        <f t="shared" si="8"/>
        <v>0</v>
      </c>
    </row>
    <row r="187" spans="1:10" x14ac:dyDescent="0.3">
      <c r="A187" s="2">
        <v>20200108</v>
      </c>
      <c r="B187" s="2" t="s">
        <v>39</v>
      </c>
      <c r="C187" s="2">
        <v>135</v>
      </c>
      <c r="D187" s="2">
        <v>11.22</v>
      </c>
      <c r="E187" s="2">
        <v>9.17</v>
      </c>
      <c r="F187" s="2">
        <v>3.79</v>
      </c>
      <c r="G187" s="2">
        <v>0</v>
      </c>
      <c r="H187" s="16">
        <f t="shared" si="9"/>
        <v>693.8135975534226</v>
      </c>
      <c r="I187" s="15">
        <f t="shared" si="7"/>
        <v>30.851674923544458</v>
      </c>
      <c r="J187" s="14">
        <f t="shared" si="8"/>
        <v>0.67554372521654371</v>
      </c>
    </row>
    <row r="188" spans="1:10" x14ac:dyDescent="0.3">
      <c r="A188" s="19">
        <v>20200108</v>
      </c>
      <c r="B188" s="19" t="s">
        <v>38</v>
      </c>
      <c r="C188" s="19">
        <v>320.01</v>
      </c>
      <c r="D188" s="19">
        <v>19.239999999999998</v>
      </c>
      <c r="E188" s="19">
        <v>10.61</v>
      </c>
      <c r="F188" s="19">
        <v>3.72</v>
      </c>
      <c r="G188" s="19">
        <v>0</v>
      </c>
      <c r="H188" s="17">
        <f t="shared" si="9"/>
        <v>971.12255329105233</v>
      </c>
      <c r="I188" s="18">
        <f t="shared" si="7"/>
        <v>40.957579790345385</v>
      </c>
      <c r="J188" s="17">
        <f t="shared" si="8"/>
        <v>0.90138710795449573</v>
      </c>
    </row>
    <row r="189" spans="1:10" x14ac:dyDescent="0.3">
      <c r="A189" s="2">
        <v>20200108</v>
      </c>
      <c r="B189" s="2" t="s">
        <v>37</v>
      </c>
      <c r="C189" s="2">
        <v>435.01</v>
      </c>
      <c r="D189" s="2">
        <v>25.21</v>
      </c>
      <c r="E189" s="2">
        <v>12.15</v>
      </c>
      <c r="F189" s="2">
        <v>3.66</v>
      </c>
      <c r="G189" s="2">
        <v>0</v>
      </c>
      <c r="H189" s="16">
        <f t="shared" si="9"/>
        <v>1021.3007754553172</v>
      </c>
      <c r="I189" s="15">
        <f t="shared" si="7"/>
        <v>44.065649232978664</v>
      </c>
      <c r="J189" s="14">
        <f t="shared" si="8"/>
        <v>0.93367784489741634</v>
      </c>
    </row>
    <row r="190" spans="1:10" x14ac:dyDescent="0.3">
      <c r="A190" s="19">
        <v>20200108</v>
      </c>
      <c r="B190" s="19" t="s">
        <v>36</v>
      </c>
      <c r="C190" s="19">
        <v>494.01</v>
      </c>
      <c r="D190" s="19">
        <v>28.49</v>
      </c>
      <c r="E190" s="19">
        <v>13.46</v>
      </c>
      <c r="F190" s="19">
        <v>3.66</v>
      </c>
      <c r="G190" s="19">
        <v>0</v>
      </c>
      <c r="H190" s="17">
        <f t="shared" si="9"/>
        <v>1035.6487171449198</v>
      </c>
      <c r="I190" s="18">
        <f t="shared" si="7"/>
        <v>45.824022410778745</v>
      </c>
      <c r="J190" s="17">
        <f t="shared" si="8"/>
        <v>0.93860004271507946</v>
      </c>
    </row>
    <row r="191" spans="1:10" x14ac:dyDescent="0.3">
      <c r="A191" s="2">
        <v>20200108</v>
      </c>
      <c r="B191" s="2" t="s">
        <v>35</v>
      </c>
      <c r="C191" s="2">
        <v>494.01</v>
      </c>
      <c r="D191" s="2">
        <v>28.65</v>
      </c>
      <c r="E191" s="2">
        <v>14.4</v>
      </c>
      <c r="F191" s="2">
        <v>3.86</v>
      </c>
      <c r="G191" s="2">
        <v>0</v>
      </c>
      <c r="H191" s="16">
        <f t="shared" si="9"/>
        <v>1030.3512382429737</v>
      </c>
      <c r="I191" s="15">
        <f t="shared" si="7"/>
        <v>46.598476195092928</v>
      </c>
      <c r="J191" s="14">
        <f t="shared" si="8"/>
        <v>0.93020816312998444</v>
      </c>
    </row>
    <row r="192" spans="1:10" x14ac:dyDescent="0.3">
      <c r="A192" s="19">
        <v>20200108</v>
      </c>
      <c r="B192" s="19" t="s">
        <v>34</v>
      </c>
      <c r="C192" s="19">
        <v>452.01</v>
      </c>
      <c r="D192" s="19">
        <v>25.67</v>
      </c>
      <c r="E192" s="19">
        <v>14.96</v>
      </c>
      <c r="F192" s="19">
        <v>4.28</v>
      </c>
      <c r="G192" s="19">
        <v>0</v>
      </c>
      <c r="H192" s="17">
        <f t="shared" si="9"/>
        <v>1043.4518302719043</v>
      </c>
      <c r="I192" s="18">
        <f t="shared" si="7"/>
        <v>47.567869695997011</v>
      </c>
      <c r="J192" s="17">
        <f t="shared" si="8"/>
        <v>0.93748364804358764</v>
      </c>
    </row>
    <row r="193" spans="1:10" x14ac:dyDescent="0.3">
      <c r="A193" s="2">
        <v>20200108</v>
      </c>
      <c r="B193" s="2" t="s">
        <v>33</v>
      </c>
      <c r="C193" s="2">
        <v>332.01</v>
      </c>
      <c r="D193" s="2">
        <v>19.95</v>
      </c>
      <c r="E193" s="2">
        <v>15.1</v>
      </c>
      <c r="F193" s="2">
        <v>4.62</v>
      </c>
      <c r="G193" s="2">
        <v>0</v>
      </c>
      <c r="H193" s="16">
        <f t="shared" si="9"/>
        <v>973.06571712618484</v>
      </c>
      <c r="I193" s="15">
        <f t="shared" si="7"/>
        <v>45.508303660193278</v>
      </c>
      <c r="J193" s="14">
        <f t="shared" si="8"/>
        <v>0.88326404468952091</v>
      </c>
    </row>
    <row r="194" spans="1:10" x14ac:dyDescent="0.3">
      <c r="A194" s="19">
        <v>20200108</v>
      </c>
      <c r="B194" s="19" t="s">
        <v>32</v>
      </c>
      <c r="C194" s="19">
        <v>183.01</v>
      </c>
      <c r="D194" s="19">
        <v>12.11</v>
      </c>
      <c r="E194" s="19">
        <v>14.91</v>
      </c>
      <c r="F194" s="19">
        <v>4.62</v>
      </c>
      <c r="G194" s="19">
        <v>0</v>
      </c>
      <c r="H194" s="17">
        <f t="shared" si="9"/>
        <v>872.35180288583808</v>
      </c>
      <c r="I194" s="18">
        <f t="shared" si="7"/>
        <v>42.17099384018244</v>
      </c>
      <c r="J194" s="17">
        <f t="shared" si="8"/>
        <v>0.80494563943362674</v>
      </c>
    </row>
    <row r="195" spans="1:10" x14ac:dyDescent="0.3">
      <c r="A195" s="2">
        <v>20200108</v>
      </c>
      <c r="B195" s="2" t="s">
        <v>31</v>
      </c>
      <c r="C195" s="2">
        <v>11</v>
      </c>
      <c r="D195" s="2">
        <v>2.74</v>
      </c>
      <c r="E195" s="2">
        <v>14.16</v>
      </c>
      <c r="F195" s="2">
        <v>4.28</v>
      </c>
      <c r="G195" s="2">
        <v>0</v>
      </c>
      <c r="H195" s="16">
        <f t="shared" si="9"/>
        <v>230.10724989373153</v>
      </c>
      <c r="I195" s="15">
        <f t="shared" si="7"/>
        <v>21.350851559179112</v>
      </c>
      <c r="J195" s="14">
        <f t="shared" si="8"/>
        <v>0.23388587969850239</v>
      </c>
    </row>
    <row r="196" spans="1:10" x14ac:dyDescent="0.3">
      <c r="A196" s="19">
        <v>20200108</v>
      </c>
      <c r="B196" s="19" t="s">
        <v>30</v>
      </c>
      <c r="C196" s="19">
        <v>0</v>
      </c>
      <c r="D196" s="19">
        <v>0</v>
      </c>
      <c r="E196" s="19">
        <v>13.41</v>
      </c>
      <c r="F196" s="19">
        <v>4.21</v>
      </c>
      <c r="G196" s="19">
        <v>0</v>
      </c>
      <c r="H196" s="17">
        <f t="shared" si="9"/>
        <v>0</v>
      </c>
      <c r="I196" s="18">
        <f t="shared" si="7"/>
        <v>13.41</v>
      </c>
      <c r="J196" s="17">
        <f t="shared" si="8"/>
        <v>0</v>
      </c>
    </row>
    <row r="197" spans="1:10" x14ac:dyDescent="0.3">
      <c r="A197" s="2">
        <v>20200108</v>
      </c>
      <c r="B197" s="2" t="s">
        <v>29</v>
      </c>
      <c r="C197" s="2">
        <v>0</v>
      </c>
      <c r="D197" s="2">
        <v>0</v>
      </c>
      <c r="E197" s="2">
        <v>12.87</v>
      </c>
      <c r="F197" s="2">
        <v>4</v>
      </c>
      <c r="G197" s="2">
        <v>0</v>
      </c>
      <c r="H197" s="16">
        <f t="shared" si="9"/>
        <v>0</v>
      </c>
      <c r="I197" s="15">
        <f t="shared" si="7"/>
        <v>12.87</v>
      </c>
      <c r="J197" s="14">
        <f t="shared" si="8"/>
        <v>0</v>
      </c>
    </row>
    <row r="198" spans="1:10" x14ac:dyDescent="0.3">
      <c r="A198" s="19">
        <v>20200108</v>
      </c>
      <c r="B198" s="19" t="s">
        <v>28</v>
      </c>
      <c r="C198" s="19">
        <v>0</v>
      </c>
      <c r="D198" s="19">
        <v>0</v>
      </c>
      <c r="E198" s="19">
        <v>12.63</v>
      </c>
      <c r="F198" s="19">
        <v>3.79</v>
      </c>
      <c r="G198" s="19">
        <v>0</v>
      </c>
      <c r="H198" s="17">
        <f t="shared" si="9"/>
        <v>0</v>
      </c>
      <c r="I198" s="18">
        <f t="shared" si="7"/>
        <v>12.63</v>
      </c>
      <c r="J198" s="17">
        <f t="shared" si="8"/>
        <v>0</v>
      </c>
    </row>
    <row r="199" spans="1:10" x14ac:dyDescent="0.3">
      <c r="A199" s="2">
        <v>20200108</v>
      </c>
      <c r="B199" s="2" t="s">
        <v>27</v>
      </c>
      <c r="C199" s="2">
        <v>0</v>
      </c>
      <c r="D199" s="2">
        <v>0</v>
      </c>
      <c r="E199" s="2">
        <v>12.48</v>
      </c>
      <c r="F199" s="2">
        <v>3.31</v>
      </c>
      <c r="G199" s="2">
        <v>0</v>
      </c>
      <c r="H199" s="16">
        <f t="shared" si="9"/>
        <v>0</v>
      </c>
      <c r="I199" s="15">
        <f t="shared" si="7"/>
        <v>12.48</v>
      </c>
      <c r="J199" s="14">
        <f t="shared" si="8"/>
        <v>0</v>
      </c>
    </row>
    <row r="200" spans="1:10" x14ac:dyDescent="0.3">
      <c r="A200" s="19">
        <v>20200108</v>
      </c>
      <c r="B200" s="19" t="s">
        <v>26</v>
      </c>
      <c r="C200" s="19">
        <v>0</v>
      </c>
      <c r="D200" s="19">
        <v>0</v>
      </c>
      <c r="E200" s="19">
        <v>12.41</v>
      </c>
      <c r="F200" s="19">
        <v>2.83</v>
      </c>
      <c r="G200" s="19">
        <v>0</v>
      </c>
      <c r="H200" s="17">
        <f t="shared" si="9"/>
        <v>0</v>
      </c>
      <c r="I200" s="18">
        <f t="shared" si="7"/>
        <v>12.41</v>
      </c>
      <c r="J200" s="17">
        <f t="shared" si="8"/>
        <v>0</v>
      </c>
    </row>
    <row r="201" spans="1:10" x14ac:dyDescent="0.3">
      <c r="A201" s="2">
        <v>20200108</v>
      </c>
      <c r="B201" s="2" t="s">
        <v>25</v>
      </c>
      <c r="C201" s="2">
        <v>0</v>
      </c>
      <c r="D201" s="2">
        <v>0</v>
      </c>
      <c r="E201" s="2">
        <v>12.29</v>
      </c>
      <c r="F201" s="2">
        <v>2.5499999999999998</v>
      </c>
      <c r="G201" s="2">
        <v>0</v>
      </c>
      <c r="H201" s="16">
        <f t="shared" si="9"/>
        <v>0</v>
      </c>
      <c r="I201" s="15">
        <f t="shared" si="7"/>
        <v>12.29</v>
      </c>
      <c r="J201" s="14">
        <f t="shared" si="8"/>
        <v>0</v>
      </c>
    </row>
    <row r="202" spans="1:10" x14ac:dyDescent="0.3">
      <c r="A202" s="19">
        <v>20200109</v>
      </c>
      <c r="B202" s="19" t="s">
        <v>48</v>
      </c>
      <c r="C202" s="19">
        <v>0</v>
      </c>
      <c r="D202" s="19">
        <v>0</v>
      </c>
      <c r="E202" s="19">
        <v>12.17</v>
      </c>
      <c r="F202" s="19">
        <v>2.5499999999999998</v>
      </c>
      <c r="G202" s="19">
        <v>0</v>
      </c>
      <c r="H202" s="17">
        <f t="shared" si="9"/>
        <v>0</v>
      </c>
      <c r="I202" s="18">
        <f t="shared" ref="I202:I265" si="10">E202+H202*((NOCT-20)/(800))</f>
        <v>12.17</v>
      </c>
      <c r="J202" s="17">
        <f t="shared" ref="J202:J265" si="11">P_STC__W*(H202/1000)*(1+(alpha_p/100)*(I202-25))</f>
        <v>0</v>
      </c>
    </row>
    <row r="203" spans="1:10" x14ac:dyDescent="0.3">
      <c r="A203" s="2">
        <v>20200109</v>
      </c>
      <c r="B203" s="2" t="s">
        <v>47</v>
      </c>
      <c r="C203" s="2">
        <v>0</v>
      </c>
      <c r="D203" s="2">
        <v>0</v>
      </c>
      <c r="E203" s="2">
        <v>12.38</v>
      </c>
      <c r="F203" s="2">
        <v>2.76</v>
      </c>
      <c r="G203" s="2">
        <v>0</v>
      </c>
      <c r="H203" s="16">
        <f t="shared" si="9"/>
        <v>0</v>
      </c>
      <c r="I203" s="15">
        <f t="shared" si="10"/>
        <v>12.38</v>
      </c>
      <c r="J203" s="14">
        <f t="shared" si="11"/>
        <v>0</v>
      </c>
    </row>
    <row r="204" spans="1:10" x14ac:dyDescent="0.3">
      <c r="A204" s="19">
        <v>20200109</v>
      </c>
      <c r="B204" s="19" t="s">
        <v>46</v>
      </c>
      <c r="C204" s="19">
        <v>0</v>
      </c>
      <c r="D204" s="19">
        <v>0</v>
      </c>
      <c r="E204" s="19">
        <v>12.75</v>
      </c>
      <c r="F204" s="19">
        <v>2.9</v>
      </c>
      <c r="G204" s="19">
        <v>0</v>
      </c>
      <c r="H204" s="17">
        <f t="shared" si="9"/>
        <v>0</v>
      </c>
      <c r="I204" s="18">
        <f t="shared" si="10"/>
        <v>12.75</v>
      </c>
      <c r="J204" s="17">
        <f t="shared" si="11"/>
        <v>0</v>
      </c>
    </row>
    <row r="205" spans="1:10" x14ac:dyDescent="0.3">
      <c r="A205" s="2">
        <v>20200109</v>
      </c>
      <c r="B205" s="2" t="s">
        <v>45</v>
      </c>
      <c r="C205" s="2">
        <v>0</v>
      </c>
      <c r="D205" s="2">
        <v>0</v>
      </c>
      <c r="E205" s="2">
        <v>13.04</v>
      </c>
      <c r="F205" s="2">
        <v>2.97</v>
      </c>
      <c r="G205" s="2">
        <v>0</v>
      </c>
      <c r="H205" s="16">
        <f t="shared" si="9"/>
        <v>0</v>
      </c>
      <c r="I205" s="15">
        <f t="shared" si="10"/>
        <v>13.04</v>
      </c>
      <c r="J205" s="14">
        <f t="shared" si="11"/>
        <v>0</v>
      </c>
    </row>
    <row r="206" spans="1:10" x14ac:dyDescent="0.3">
      <c r="A206" s="19">
        <v>20200109</v>
      </c>
      <c r="B206" s="19" t="s">
        <v>44</v>
      </c>
      <c r="C206" s="19">
        <v>0</v>
      </c>
      <c r="D206" s="19">
        <v>0</v>
      </c>
      <c r="E206" s="19">
        <v>13.14</v>
      </c>
      <c r="F206" s="19">
        <v>3.03</v>
      </c>
      <c r="G206" s="19">
        <v>0</v>
      </c>
      <c r="H206" s="17">
        <f t="shared" si="9"/>
        <v>0</v>
      </c>
      <c r="I206" s="18">
        <f t="shared" si="10"/>
        <v>13.14</v>
      </c>
      <c r="J206" s="17">
        <f t="shared" si="11"/>
        <v>0</v>
      </c>
    </row>
    <row r="207" spans="1:10" x14ac:dyDescent="0.3">
      <c r="A207" s="2">
        <v>20200109</v>
      </c>
      <c r="B207" s="2" t="s">
        <v>43</v>
      </c>
      <c r="C207" s="2">
        <v>0</v>
      </c>
      <c r="D207" s="2">
        <v>0</v>
      </c>
      <c r="E207" s="2">
        <v>13.15</v>
      </c>
      <c r="F207" s="2">
        <v>3.03</v>
      </c>
      <c r="G207" s="2">
        <v>0</v>
      </c>
      <c r="H207" s="16">
        <f t="shared" si="9"/>
        <v>0</v>
      </c>
      <c r="I207" s="15">
        <f t="shared" si="10"/>
        <v>13.15</v>
      </c>
      <c r="J207" s="14">
        <f t="shared" si="11"/>
        <v>0</v>
      </c>
    </row>
    <row r="208" spans="1:10" x14ac:dyDescent="0.3">
      <c r="A208" s="19">
        <v>20200109</v>
      </c>
      <c r="B208" s="19" t="s">
        <v>42</v>
      </c>
      <c r="C208" s="19">
        <v>0</v>
      </c>
      <c r="D208" s="19">
        <v>0</v>
      </c>
      <c r="E208" s="19">
        <v>13.06</v>
      </c>
      <c r="F208" s="19">
        <v>3.17</v>
      </c>
      <c r="G208" s="19">
        <v>0</v>
      </c>
      <c r="H208" s="17">
        <f t="shared" si="9"/>
        <v>0</v>
      </c>
      <c r="I208" s="18">
        <f t="shared" si="10"/>
        <v>13.06</v>
      </c>
      <c r="J208" s="17">
        <f t="shared" si="11"/>
        <v>0</v>
      </c>
    </row>
    <row r="209" spans="1:10" x14ac:dyDescent="0.3">
      <c r="A209" s="2">
        <v>20200109</v>
      </c>
      <c r="B209" s="2" t="s">
        <v>41</v>
      </c>
      <c r="C209" s="2">
        <v>0</v>
      </c>
      <c r="D209" s="2">
        <v>0</v>
      </c>
      <c r="E209" s="2">
        <v>12.97</v>
      </c>
      <c r="F209" s="2">
        <v>2.41</v>
      </c>
      <c r="G209" s="2">
        <v>0</v>
      </c>
      <c r="H209" s="16">
        <f t="shared" si="9"/>
        <v>0</v>
      </c>
      <c r="I209" s="15">
        <f t="shared" si="10"/>
        <v>12.97</v>
      </c>
      <c r="J209" s="14">
        <f t="shared" si="11"/>
        <v>0</v>
      </c>
    </row>
    <row r="210" spans="1:10" x14ac:dyDescent="0.3">
      <c r="A210" s="19">
        <v>20200109</v>
      </c>
      <c r="B210" s="19" t="s">
        <v>40</v>
      </c>
      <c r="C210" s="19">
        <v>0</v>
      </c>
      <c r="D210" s="19">
        <v>0</v>
      </c>
      <c r="E210" s="19">
        <v>12.91</v>
      </c>
      <c r="F210" s="19">
        <v>2.62</v>
      </c>
      <c r="G210" s="19">
        <v>0</v>
      </c>
      <c r="H210" s="17">
        <f t="shared" si="9"/>
        <v>0</v>
      </c>
      <c r="I210" s="18">
        <f t="shared" si="10"/>
        <v>12.91</v>
      </c>
      <c r="J210" s="17">
        <f t="shared" si="11"/>
        <v>0</v>
      </c>
    </row>
    <row r="211" spans="1:10" x14ac:dyDescent="0.3">
      <c r="A211" s="2">
        <v>20200109</v>
      </c>
      <c r="B211" s="2" t="s">
        <v>39</v>
      </c>
      <c r="C211" s="2">
        <v>108</v>
      </c>
      <c r="D211" s="2">
        <v>11.27</v>
      </c>
      <c r="E211" s="2">
        <v>13.23</v>
      </c>
      <c r="F211" s="2">
        <v>2.48</v>
      </c>
      <c r="G211" s="2">
        <v>0</v>
      </c>
      <c r="H211" s="16">
        <f t="shared" ref="H211:H274" si="12">IF(D211&gt;0,C211/SIN(D211*PI()/180),0)</f>
        <v>552.61999275178766</v>
      </c>
      <c r="I211" s="15">
        <f t="shared" si="10"/>
        <v>30.499374773493365</v>
      </c>
      <c r="J211" s="14">
        <f t="shared" si="11"/>
        <v>0.53894420273818489</v>
      </c>
    </row>
    <row r="212" spans="1:10" x14ac:dyDescent="0.3">
      <c r="A212" s="19">
        <v>20200109</v>
      </c>
      <c r="B212" s="19" t="s">
        <v>38</v>
      </c>
      <c r="C212" s="19">
        <v>107</v>
      </c>
      <c r="D212" s="19">
        <v>19.309999999999999</v>
      </c>
      <c r="E212" s="19">
        <v>13.8</v>
      </c>
      <c r="F212" s="19">
        <v>2.21</v>
      </c>
      <c r="G212" s="19">
        <v>0</v>
      </c>
      <c r="H212" s="17">
        <f t="shared" si="12"/>
        <v>323.57653117736385</v>
      </c>
      <c r="I212" s="18">
        <f t="shared" si="10"/>
        <v>23.911766599292619</v>
      </c>
      <c r="J212" s="17">
        <f t="shared" si="11"/>
        <v>0.32516110172746887</v>
      </c>
    </row>
    <row r="213" spans="1:10" x14ac:dyDescent="0.3">
      <c r="A213" s="2">
        <v>20200109</v>
      </c>
      <c r="B213" s="2" t="s">
        <v>37</v>
      </c>
      <c r="C213" s="2">
        <v>224</v>
      </c>
      <c r="D213" s="2">
        <v>25.3</v>
      </c>
      <c r="E213" s="2">
        <v>14.64</v>
      </c>
      <c r="F213" s="2">
        <v>2</v>
      </c>
      <c r="G213" s="2">
        <v>0</v>
      </c>
      <c r="H213" s="16">
        <f t="shared" si="12"/>
        <v>524.15087960380583</v>
      </c>
      <c r="I213" s="15">
        <f t="shared" si="10"/>
        <v>31.019714987618933</v>
      </c>
      <c r="J213" s="14">
        <f t="shared" si="11"/>
        <v>0.50995230452804474</v>
      </c>
    </row>
    <row r="214" spans="1:10" x14ac:dyDescent="0.3">
      <c r="A214" s="19">
        <v>20200109</v>
      </c>
      <c r="B214" s="19" t="s">
        <v>36</v>
      </c>
      <c r="C214" s="19">
        <v>235</v>
      </c>
      <c r="D214" s="19">
        <v>28.62</v>
      </c>
      <c r="E214" s="19">
        <v>15.33</v>
      </c>
      <c r="F214" s="19">
        <v>2.2799999999999998</v>
      </c>
      <c r="G214" s="19">
        <v>0</v>
      </c>
      <c r="H214" s="17">
        <f t="shared" si="12"/>
        <v>490.60716646063526</v>
      </c>
      <c r="I214" s="18">
        <f t="shared" si="10"/>
        <v>30.661473951894852</v>
      </c>
      <c r="J214" s="17">
        <f t="shared" si="11"/>
        <v>0.47810814783975097</v>
      </c>
    </row>
    <row r="215" spans="1:10" x14ac:dyDescent="0.3">
      <c r="A215" s="2">
        <v>20200109</v>
      </c>
      <c r="B215" s="2" t="s">
        <v>35</v>
      </c>
      <c r="C215" s="2">
        <v>242</v>
      </c>
      <c r="D215" s="2">
        <v>28.8</v>
      </c>
      <c r="E215" s="2">
        <v>15.53</v>
      </c>
      <c r="F215" s="2">
        <v>3.1</v>
      </c>
      <c r="G215" s="2">
        <v>0</v>
      </c>
      <c r="H215" s="16">
        <f t="shared" si="12"/>
        <v>502.33140505100789</v>
      </c>
      <c r="I215" s="15">
        <f t="shared" si="10"/>
        <v>31.227856407843994</v>
      </c>
      <c r="J215" s="14">
        <f t="shared" si="11"/>
        <v>0.48825338968187104</v>
      </c>
    </row>
    <row r="216" spans="1:10" x14ac:dyDescent="0.3">
      <c r="A216" s="19">
        <v>20200109</v>
      </c>
      <c r="B216" s="19" t="s">
        <v>34</v>
      </c>
      <c r="C216" s="19">
        <v>328.01</v>
      </c>
      <c r="D216" s="19">
        <v>25.83</v>
      </c>
      <c r="E216" s="19">
        <v>15.52</v>
      </c>
      <c r="F216" s="19">
        <v>3.93</v>
      </c>
      <c r="G216" s="19">
        <v>0</v>
      </c>
      <c r="H216" s="17">
        <f t="shared" si="12"/>
        <v>752.83029367930396</v>
      </c>
      <c r="I216" s="18">
        <f t="shared" si="10"/>
        <v>39.045946677478248</v>
      </c>
      <c r="J216" s="17">
        <f t="shared" si="11"/>
        <v>0.70524632994935987</v>
      </c>
    </row>
    <row r="217" spans="1:10" x14ac:dyDescent="0.3">
      <c r="A217" s="2">
        <v>20200109</v>
      </c>
      <c r="B217" s="2" t="s">
        <v>33</v>
      </c>
      <c r="C217" s="2">
        <v>151</v>
      </c>
      <c r="D217" s="2">
        <v>20.11</v>
      </c>
      <c r="E217" s="2">
        <v>15.41</v>
      </c>
      <c r="F217" s="2">
        <v>3.52</v>
      </c>
      <c r="G217" s="2">
        <v>0</v>
      </c>
      <c r="H217" s="16">
        <f t="shared" si="12"/>
        <v>439.17870506256889</v>
      </c>
      <c r="I217" s="15">
        <f t="shared" si="10"/>
        <v>29.134334533205276</v>
      </c>
      <c r="J217" s="14">
        <f t="shared" si="11"/>
        <v>0.43100800247292043</v>
      </c>
    </row>
    <row r="218" spans="1:10" x14ac:dyDescent="0.3">
      <c r="A218" s="19">
        <v>20200109</v>
      </c>
      <c r="B218" s="19" t="s">
        <v>32</v>
      </c>
      <c r="C218" s="19">
        <v>105</v>
      </c>
      <c r="D218" s="19">
        <v>12.27</v>
      </c>
      <c r="E218" s="19">
        <v>15.27</v>
      </c>
      <c r="F218" s="19">
        <v>3.52</v>
      </c>
      <c r="G218" s="19">
        <v>0</v>
      </c>
      <c r="H218" s="17">
        <f t="shared" si="12"/>
        <v>494.07398898356604</v>
      </c>
      <c r="I218" s="18">
        <f t="shared" si="10"/>
        <v>30.709812155736437</v>
      </c>
      <c r="J218" s="17">
        <f t="shared" si="11"/>
        <v>0.48137917547697406</v>
      </c>
    </row>
    <row r="219" spans="1:10" x14ac:dyDescent="0.3">
      <c r="A219" s="2">
        <v>20200109</v>
      </c>
      <c r="B219" s="2" t="s">
        <v>31</v>
      </c>
      <c r="C219" s="2">
        <v>3</v>
      </c>
      <c r="D219" s="2">
        <v>2.91</v>
      </c>
      <c r="E219" s="2">
        <v>14.85</v>
      </c>
      <c r="F219" s="2">
        <v>5.59</v>
      </c>
      <c r="G219" s="2">
        <v>0</v>
      </c>
      <c r="H219" s="16">
        <f t="shared" si="12"/>
        <v>59.093216116074984</v>
      </c>
      <c r="I219" s="15">
        <f t="shared" si="10"/>
        <v>16.696663003627343</v>
      </c>
      <c r="J219" s="14">
        <f t="shared" si="11"/>
        <v>6.1301235110325612E-2</v>
      </c>
    </row>
    <row r="220" spans="1:10" x14ac:dyDescent="0.3">
      <c r="A220" s="19">
        <v>20200109</v>
      </c>
      <c r="B220" s="19" t="s">
        <v>30</v>
      </c>
      <c r="C220" s="19">
        <v>0</v>
      </c>
      <c r="D220" s="19">
        <v>0</v>
      </c>
      <c r="E220" s="19">
        <v>14.31</v>
      </c>
      <c r="F220" s="19">
        <v>6.28</v>
      </c>
      <c r="G220" s="19">
        <v>0</v>
      </c>
      <c r="H220" s="17">
        <f t="shared" si="12"/>
        <v>0</v>
      </c>
      <c r="I220" s="18">
        <f t="shared" si="10"/>
        <v>14.31</v>
      </c>
      <c r="J220" s="17">
        <f t="shared" si="11"/>
        <v>0</v>
      </c>
    </row>
    <row r="221" spans="1:10" x14ac:dyDescent="0.3">
      <c r="A221" s="2">
        <v>20200109</v>
      </c>
      <c r="B221" s="2" t="s">
        <v>29</v>
      </c>
      <c r="C221" s="2">
        <v>0</v>
      </c>
      <c r="D221" s="2">
        <v>0</v>
      </c>
      <c r="E221" s="2">
        <v>14.04</v>
      </c>
      <c r="F221" s="2">
        <v>5.72</v>
      </c>
      <c r="G221" s="2">
        <v>0</v>
      </c>
      <c r="H221" s="16">
        <f t="shared" si="12"/>
        <v>0</v>
      </c>
      <c r="I221" s="15">
        <f t="shared" si="10"/>
        <v>14.04</v>
      </c>
      <c r="J221" s="14">
        <f t="shared" si="11"/>
        <v>0</v>
      </c>
    </row>
    <row r="222" spans="1:10" x14ac:dyDescent="0.3">
      <c r="A222" s="19">
        <v>20200109</v>
      </c>
      <c r="B222" s="19" t="s">
        <v>28</v>
      </c>
      <c r="C222" s="19">
        <v>0</v>
      </c>
      <c r="D222" s="19">
        <v>0</v>
      </c>
      <c r="E222" s="19">
        <v>13.4</v>
      </c>
      <c r="F222" s="19">
        <v>5.0999999999999996</v>
      </c>
      <c r="G222" s="19">
        <v>0</v>
      </c>
      <c r="H222" s="17">
        <f t="shared" si="12"/>
        <v>0</v>
      </c>
      <c r="I222" s="18">
        <f t="shared" si="10"/>
        <v>13.4</v>
      </c>
      <c r="J222" s="17">
        <f t="shared" si="11"/>
        <v>0</v>
      </c>
    </row>
    <row r="223" spans="1:10" x14ac:dyDescent="0.3">
      <c r="A223" s="2">
        <v>20200109</v>
      </c>
      <c r="B223" s="2" t="s">
        <v>27</v>
      </c>
      <c r="C223" s="2">
        <v>0</v>
      </c>
      <c r="D223" s="2">
        <v>0</v>
      </c>
      <c r="E223" s="2">
        <v>12.98</v>
      </c>
      <c r="F223" s="2">
        <v>4.34</v>
      </c>
      <c r="G223" s="2">
        <v>0</v>
      </c>
      <c r="H223" s="16">
        <f t="shared" si="12"/>
        <v>0</v>
      </c>
      <c r="I223" s="15">
        <f t="shared" si="10"/>
        <v>12.98</v>
      </c>
      <c r="J223" s="14">
        <f t="shared" si="11"/>
        <v>0</v>
      </c>
    </row>
    <row r="224" spans="1:10" x14ac:dyDescent="0.3">
      <c r="A224" s="19">
        <v>20200109</v>
      </c>
      <c r="B224" s="19" t="s">
        <v>26</v>
      </c>
      <c r="C224" s="19">
        <v>0</v>
      </c>
      <c r="D224" s="19">
        <v>0</v>
      </c>
      <c r="E224" s="19">
        <v>12.62</v>
      </c>
      <c r="F224" s="19">
        <v>3.38</v>
      </c>
      <c r="G224" s="19">
        <v>0</v>
      </c>
      <c r="H224" s="17">
        <f t="shared" si="12"/>
        <v>0</v>
      </c>
      <c r="I224" s="18">
        <f t="shared" si="10"/>
        <v>12.62</v>
      </c>
      <c r="J224" s="17">
        <f t="shared" si="11"/>
        <v>0</v>
      </c>
    </row>
    <row r="225" spans="1:10" x14ac:dyDescent="0.3">
      <c r="A225" s="2">
        <v>20200109</v>
      </c>
      <c r="B225" s="2" t="s">
        <v>25</v>
      </c>
      <c r="C225" s="2">
        <v>0</v>
      </c>
      <c r="D225" s="2">
        <v>0</v>
      </c>
      <c r="E225" s="2">
        <v>12.36</v>
      </c>
      <c r="F225" s="2">
        <v>3.31</v>
      </c>
      <c r="G225" s="2">
        <v>0</v>
      </c>
      <c r="H225" s="16">
        <f t="shared" si="12"/>
        <v>0</v>
      </c>
      <c r="I225" s="15">
        <f t="shared" si="10"/>
        <v>12.36</v>
      </c>
      <c r="J225" s="14">
        <f t="shared" si="11"/>
        <v>0</v>
      </c>
    </row>
    <row r="226" spans="1:10" x14ac:dyDescent="0.3">
      <c r="A226" s="19">
        <v>20200110</v>
      </c>
      <c r="B226" s="19" t="s">
        <v>48</v>
      </c>
      <c r="C226" s="19">
        <v>0</v>
      </c>
      <c r="D226" s="19">
        <v>0</v>
      </c>
      <c r="E226" s="19">
        <v>12.15</v>
      </c>
      <c r="F226" s="19">
        <v>4.28</v>
      </c>
      <c r="G226" s="19">
        <v>0</v>
      </c>
      <c r="H226" s="17">
        <f t="shared" si="12"/>
        <v>0</v>
      </c>
      <c r="I226" s="18">
        <f t="shared" si="10"/>
        <v>12.15</v>
      </c>
      <c r="J226" s="17">
        <f t="shared" si="11"/>
        <v>0</v>
      </c>
    </row>
    <row r="227" spans="1:10" x14ac:dyDescent="0.3">
      <c r="A227" s="2">
        <v>20200110</v>
      </c>
      <c r="B227" s="2" t="s">
        <v>47</v>
      </c>
      <c r="C227" s="2">
        <v>0</v>
      </c>
      <c r="D227" s="2">
        <v>0</v>
      </c>
      <c r="E227" s="2">
        <v>12.02</v>
      </c>
      <c r="F227" s="2">
        <v>5.31</v>
      </c>
      <c r="G227" s="2">
        <v>0</v>
      </c>
      <c r="H227" s="16">
        <f t="shared" si="12"/>
        <v>0</v>
      </c>
      <c r="I227" s="15">
        <f t="shared" si="10"/>
        <v>12.02</v>
      </c>
      <c r="J227" s="14">
        <f t="shared" si="11"/>
        <v>0</v>
      </c>
    </row>
    <row r="228" spans="1:10" x14ac:dyDescent="0.3">
      <c r="A228" s="19">
        <v>20200110</v>
      </c>
      <c r="B228" s="19" t="s">
        <v>46</v>
      </c>
      <c r="C228" s="19">
        <v>0</v>
      </c>
      <c r="D228" s="19">
        <v>0</v>
      </c>
      <c r="E228" s="19">
        <v>11.73</v>
      </c>
      <c r="F228" s="19">
        <v>5.45</v>
      </c>
      <c r="G228" s="19">
        <v>0</v>
      </c>
      <c r="H228" s="17">
        <f t="shared" si="12"/>
        <v>0</v>
      </c>
      <c r="I228" s="18">
        <f t="shared" si="10"/>
        <v>11.73</v>
      </c>
      <c r="J228" s="17">
        <f t="shared" si="11"/>
        <v>0</v>
      </c>
    </row>
    <row r="229" spans="1:10" x14ac:dyDescent="0.3">
      <c r="A229" s="2">
        <v>20200110</v>
      </c>
      <c r="B229" s="2" t="s">
        <v>45</v>
      </c>
      <c r="C229" s="2">
        <v>0</v>
      </c>
      <c r="D229" s="2">
        <v>0</v>
      </c>
      <c r="E229" s="2">
        <v>11.45</v>
      </c>
      <c r="F229" s="2">
        <v>4.9000000000000004</v>
      </c>
      <c r="G229" s="2">
        <v>0</v>
      </c>
      <c r="H229" s="16">
        <f t="shared" si="12"/>
        <v>0</v>
      </c>
      <c r="I229" s="15">
        <f t="shared" si="10"/>
        <v>11.45</v>
      </c>
      <c r="J229" s="14">
        <f t="shared" si="11"/>
        <v>0</v>
      </c>
    </row>
    <row r="230" spans="1:10" x14ac:dyDescent="0.3">
      <c r="A230" s="19">
        <v>20200110</v>
      </c>
      <c r="B230" s="19" t="s">
        <v>44</v>
      </c>
      <c r="C230" s="19">
        <v>0</v>
      </c>
      <c r="D230" s="19">
        <v>0</v>
      </c>
      <c r="E230" s="19">
        <v>11.22</v>
      </c>
      <c r="F230" s="19">
        <v>4.62</v>
      </c>
      <c r="G230" s="19">
        <v>0</v>
      </c>
      <c r="H230" s="17">
        <f t="shared" si="12"/>
        <v>0</v>
      </c>
      <c r="I230" s="18">
        <f t="shared" si="10"/>
        <v>11.22</v>
      </c>
      <c r="J230" s="17">
        <f t="shared" si="11"/>
        <v>0</v>
      </c>
    </row>
    <row r="231" spans="1:10" x14ac:dyDescent="0.3">
      <c r="A231" s="2">
        <v>20200110</v>
      </c>
      <c r="B231" s="2" t="s">
        <v>43</v>
      </c>
      <c r="C231" s="2">
        <v>0</v>
      </c>
      <c r="D231" s="2">
        <v>0</v>
      </c>
      <c r="E231" s="2">
        <v>10.99</v>
      </c>
      <c r="F231" s="2">
        <v>4.76</v>
      </c>
      <c r="G231" s="2">
        <v>0</v>
      </c>
      <c r="H231" s="16">
        <f t="shared" si="12"/>
        <v>0</v>
      </c>
      <c r="I231" s="15">
        <f t="shared" si="10"/>
        <v>10.99</v>
      </c>
      <c r="J231" s="14">
        <f t="shared" si="11"/>
        <v>0</v>
      </c>
    </row>
    <row r="232" spans="1:10" x14ac:dyDescent="0.3">
      <c r="A232" s="19">
        <v>20200110</v>
      </c>
      <c r="B232" s="19" t="s">
        <v>42</v>
      </c>
      <c r="C232" s="19">
        <v>0</v>
      </c>
      <c r="D232" s="19">
        <v>0</v>
      </c>
      <c r="E232" s="19">
        <v>10.78</v>
      </c>
      <c r="F232" s="19">
        <v>5.0999999999999996</v>
      </c>
      <c r="G232" s="19">
        <v>0</v>
      </c>
      <c r="H232" s="17">
        <f t="shared" si="12"/>
        <v>0</v>
      </c>
      <c r="I232" s="18">
        <f t="shared" si="10"/>
        <v>10.78</v>
      </c>
      <c r="J232" s="17">
        <f t="shared" si="11"/>
        <v>0</v>
      </c>
    </row>
    <row r="233" spans="1:10" x14ac:dyDescent="0.3">
      <c r="A233" s="2">
        <v>20200110</v>
      </c>
      <c r="B233" s="2" t="s">
        <v>41</v>
      </c>
      <c r="C233" s="2">
        <v>0</v>
      </c>
      <c r="D233" s="2">
        <v>0</v>
      </c>
      <c r="E233" s="2">
        <v>10.78</v>
      </c>
      <c r="F233" s="2">
        <v>5.79</v>
      </c>
      <c r="G233" s="2">
        <v>0</v>
      </c>
      <c r="H233" s="16">
        <f t="shared" si="12"/>
        <v>0</v>
      </c>
      <c r="I233" s="15">
        <f t="shared" si="10"/>
        <v>10.78</v>
      </c>
      <c r="J233" s="14">
        <f t="shared" si="11"/>
        <v>0</v>
      </c>
    </row>
    <row r="234" spans="1:10" x14ac:dyDescent="0.3">
      <c r="A234" s="19">
        <v>20200110</v>
      </c>
      <c r="B234" s="19" t="s">
        <v>40</v>
      </c>
      <c r="C234" s="19">
        <v>0</v>
      </c>
      <c r="D234" s="19">
        <v>0</v>
      </c>
      <c r="E234" s="19">
        <v>10.73</v>
      </c>
      <c r="F234" s="19">
        <v>6</v>
      </c>
      <c r="G234" s="19">
        <v>0</v>
      </c>
      <c r="H234" s="17">
        <f t="shared" si="12"/>
        <v>0</v>
      </c>
      <c r="I234" s="18">
        <f t="shared" si="10"/>
        <v>10.73</v>
      </c>
      <c r="J234" s="17">
        <f t="shared" si="11"/>
        <v>0</v>
      </c>
    </row>
    <row r="235" spans="1:10" x14ac:dyDescent="0.3">
      <c r="A235" s="2">
        <v>20200110</v>
      </c>
      <c r="B235" s="2" t="s">
        <v>39</v>
      </c>
      <c r="C235" s="2">
        <v>171.01</v>
      </c>
      <c r="D235" s="2">
        <v>11.32</v>
      </c>
      <c r="E235" s="2">
        <v>11.01</v>
      </c>
      <c r="F235" s="2">
        <v>5.45</v>
      </c>
      <c r="G235" s="2">
        <v>0</v>
      </c>
      <c r="H235" s="16">
        <f t="shared" si="12"/>
        <v>871.21792553512682</v>
      </c>
      <c r="I235" s="15">
        <f t="shared" si="10"/>
        <v>38.235560172972711</v>
      </c>
      <c r="J235" s="14">
        <f t="shared" si="11"/>
        <v>0.81932816778775996</v>
      </c>
    </row>
    <row r="236" spans="1:10" x14ac:dyDescent="0.3">
      <c r="A236" s="19">
        <v>20200110</v>
      </c>
      <c r="B236" s="19" t="s">
        <v>38</v>
      </c>
      <c r="C236" s="19">
        <v>313.01</v>
      </c>
      <c r="D236" s="19">
        <v>19.39</v>
      </c>
      <c r="E236" s="19">
        <v>11.7</v>
      </c>
      <c r="F236" s="19">
        <v>5.72</v>
      </c>
      <c r="G236" s="19">
        <v>0</v>
      </c>
      <c r="H236" s="17">
        <f t="shared" si="12"/>
        <v>942.81113439303624</v>
      </c>
      <c r="I236" s="18">
        <f t="shared" si="10"/>
        <v>41.162847949782382</v>
      </c>
      <c r="J236" s="17">
        <f t="shared" si="11"/>
        <v>0.874237825845532</v>
      </c>
    </row>
    <row r="237" spans="1:10" x14ac:dyDescent="0.3">
      <c r="A237" s="2">
        <v>20200110</v>
      </c>
      <c r="B237" s="2" t="s">
        <v>37</v>
      </c>
      <c r="C237" s="2">
        <v>419.01</v>
      </c>
      <c r="D237" s="2">
        <v>25.41</v>
      </c>
      <c r="E237" s="2">
        <v>12.44</v>
      </c>
      <c r="F237" s="2">
        <v>6.21</v>
      </c>
      <c r="G237" s="2">
        <v>0</v>
      </c>
      <c r="H237" s="16">
        <f t="shared" si="12"/>
        <v>976.50207859981265</v>
      </c>
      <c r="I237" s="15">
        <f t="shared" si="10"/>
        <v>42.955689956244143</v>
      </c>
      <c r="J237" s="14">
        <f t="shared" si="11"/>
        <v>0.89760012005746481</v>
      </c>
    </row>
    <row r="238" spans="1:10" x14ac:dyDescent="0.3">
      <c r="A238" s="19">
        <v>20200110</v>
      </c>
      <c r="B238" s="19" t="s">
        <v>36</v>
      </c>
      <c r="C238" s="19">
        <v>484.01</v>
      </c>
      <c r="D238" s="19">
        <v>28.75</v>
      </c>
      <c r="E238" s="19">
        <v>13.11</v>
      </c>
      <c r="F238" s="19">
        <v>6.41</v>
      </c>
      <c r="G238" s="19">
        <v>0</v>
      </c>
      <c r="H238" s="17">
        <f t="shared" si="12"/>
        <v>1006.2812923623976</v>
      </c>
      <c r="I238" s="18">
        <f t="shared" si="10"/>
        <v>44.556290386324925</v>
      </c>
      <c r="J238" s="17">
        <f t="shared" si="11"/>
        <v>0.91772521112545347</v>
      </c>
    </row>
    <row r="239" spans="1:10" x14ac:dyDescent="0.3">
      <c r="A239" s="2">
        <v>20200110</v>
      </c>
      <c r="B239" s="2" t="s">
        <v>35</v>
      </c>
      <c r="C239" s="2">
        <v>498.01</v>
      </c>
      <c r="D239" s="2">
        <v>28.95</v>
      </c>
      <c r="E239" s="2">
        <v>13.55</v>
      </c>
      <c r="F239" s="2">
        <v>6.55</v>
      </c>
      <c r="G239" s="2">
        <v>0</v>
      </c>
      <c r="H239" s="16">
        <f t="shared" si="12"/>
        <v>1028.8481023925151</v>
      </c>
      <c r="I239" s="15">
        <f t="shared" si="10"/>
        <v>45.701503199766094</v>
      </c>
      <c r="J239" s="14">
        <f t="shared" si="11"/>
        <v>0.93300394211563142</v>
      </c>
    </row>
    <row r="240" spans="1:10" x14ac:dyDescent="0.3">
      <c r="A240" s="19">
        <v>20200110</v>
      </c>
      <c r="B240" s="19" t="s">
        <v>34</v>
      </c>
      <c r="C240" s="19">
        <v>457.01</v>
      </c>
      <c r="D240" s="19">
        <v>26</v>
      </c>
      <c r="E240" s="19">
        <v>13.74</v>
      </c>
      <c r="F240" s="19">
        <v>6.28</v>
      </c>
      <c r="G240" s="19">
        <v>0</v>
      </c>
      <c r="H240" s="17">
        <f t="shared" si="12"/>
        <v>1042.5184306664478</v>
      </c>
      <c r="I240" s="18">
        <f t="shared" si="10"/>
        <v>46.318700958326495</v>
      </c>
      <c r="J240" s="17">
        <f t="shared" si="11"/>
        <v>0.94250530666529964</v>
      </c>
    </row>
    <row r="241" spans="1:10" x14ac:dyDescent="0.3">
      <c r="A241" s="2">
        <v>20200110</v>
      </c>
      <c r="B241" s="2" t="s">
        <v>33</v>
      </c>
      <c r="C241" s="2">
        <v>331.01</v>
      </c>
      <c r="D241" s="2">
        <v>20.28</v>
      </c>
      <c r="E241" s="2">
        <v>13.69</v>
      </c>
      <c r="F241" s="2">
        <v>6.21</v>
      </c>
      <c r="G241" s="2">
        <v>0</v>
      </c>
      <c r="H241" s="16">
        <f t="shared" si="12"/>
        <v>954.99747726769385</v>
      </c>
      <c r="I241" s="15">
        <f t="shared" si="10"/>
        <v>43.533671164615434</v>
      </c>
      <c r="J241" s="14">
        <f t="shared" si="11"/>
        <v>0.8753492358374686</v>
      </c>
    </row>
    <row r="242" spans="1:10" x14ac:dyDescent="0.3">
      <c r="A242" s="19">
        <v>20200110</v>
      </c>
      <c r="B242" s="19" t="s">
        <v>32</v>
      </c>
      <c r="C242" s="19">
        <v>188.01</v>
      </c>
      <c r="D242" s="19">
        <v>12.44</v>
      </c>
      <c r="E242" s="19">
        <v>13.35</v>
      </c>
      <c r="F242" s="19">
        <v>6.07</v>
      </c>
      <c r="G242" s="19">
        <v>0</v>
      </c>
      <c r="H242" s="17">
        <f t="shared" si="12"/>
        <v>872.77185500991243</v>
      </c>
      <c r="I242" s="18">
        <f t="shared" si="10"/>
        <v>40.624120469059761</v>
      </c>
      <c r="J242" s="17">
        <f t="shared" si="11"/>
        <v>0.81140853828885395</v>
      </c>
    </row>
    <row r="243" spans="1:10" x14ac:dyDescent="0.3">
      <c r="A243" s="2">
        <v>20200110</v>
      </c>
      <c r="B243" s="2" t="s">
        <v>31</v>
      </c>
      <c r="C243" s="2">
        <v>15.63</v>
      </c>
      <c r="D243" s="2">
        <v>3.07</v>
      </c>
      <c r="E243" s="2">
        <v>12.68</v>
      </c>
      <c r="F243" s="2">
        <v>5.52</v>
      </c>
      <c r="G243" s="2">
        <v>0</v>
      </c>
      <c r="H243" s="16">
        <f t="shared" si="12"/>
        <v>291.8441981221892</v>
      </c>
      <c r="I243" s="15">
        <f t="shared" si="10"/>
        <v>21.800131191318414</v>
      </c>
      <c r="J243" s="14">
        <f t="shared" si="11"/>
        <v>0.29604658228173569</v>
      </c>
    </row>
    <row r="244" spans="1:10" x14ac:dyDescent="0.3">
      <c r="A244" s="19">
        <v>20200110</v>
      </c>
      <c r="B244" s="19" t="s">
        <v>30</v>
      </c>
      <c r="C244" s="19">
        <v>0</v>
      </c>
      <c r="D244" s="19">
        <v>0</v>
      </c>
      <c r="E244" s="19">
        <v>11.77</v>
      </c>
      <c r="F244" s="19">
        <v>5.24</v>
      </c>
      <c r="G244" s="19">
        <v>0</v>
      </c>
      <c r="H244" s="17">
        <f t="shared" si="12"/>
        <v>0</v>
      </c>
      <c r="I244" s="18">
        <f t="shared" si="10"/>
        <v>11.77</v>
      </c>
      <c r="J244" s="17">
        <f t="shared" si="11"/>
        <v>0</v>
      </c>
    </row>
    <row r="245" spans="1:10" x14ac:dyDescent="0.3">
      <c r="A245" s="2">
        <v>20200110</v>
      </c>
      <c r="B245" s="2" t="s">
        <v>29</v>
      </c>
      <c r="C245" s="2">
        <v>0</v>
      </c>
      <c r="D245" s="2">
        <v>0</v>
      </c>
      <c r="E245" s="2">
        <v>11.35</v>
      </c>
      <c r="F245" s="2">
        <v>4.9000000000000004</v>
      </c>
      <c r="G245" s="2">
        <v>0</v>
      </c>
      <c r="H245" s="16">
        <f t="shared" si="12"/>
        <v>0</v>
      </c>
      <c r="I245" s="15">
        <f t="shared" si="10"/>
        <v>11.35</v>
      </c>
      <c r="J245" s="14">
        <f t="shared" si="11"/>
        <v>0</v>
      </c>
    </row>
    <row r="246" spans="1:10" x14ac:dyDescent="0.3">
      <c r="A246" s="19">
        <v>20200110</v>
      </c>
      <c r="B246" s="19" t="s">
        <v>28</v>
      </c>
      <c r="C246" s="19">
        <v>0</v>
      </c>
      <c r="D246" s="19">
        <v>0</v>
      </c>
      <c r="E246" s="19">
        <v>10.96</v>
      </c>
      <c r="F246" s="19">
        <v>4.6900000000000004</v>
      </c>
      <c r="G246" s="19">
        <v>0</v>
      </c>
      <c r="H246" s="17">
        <f t="shared" si="12"/>
        <v>0</v>
      </c>
      <c r="I246" s="18">
        <f t="shared" si="10"/>
        <v>10.96</v>
      </c>
      <c r="J246" s="17">
        <f t="shared" si="11"/>
        <v>0</v>
      </c>
    </row>
    <row r="247" spans="1:10" x14ac:dyDescent="0.3">
      <c r="A247" s="2">
        <v>20200110</v>
      </c>
      <c r="B247" s="2" t="s">
        <v>27</v>
      </c>
      <c r="C247" s="2">
        <v>0</v>
      </c>
      <c r="D247" s="2">
        <v>0</v>
      </c>
      <c r="E247" s="2">
        <v>10.67</v>
      </c>
      <c r="F247" s="2">
        <v>4.4800000000000004</v>
      </c>
      <c r="G247" s="2">
        <v>0</v>
      </c>
      <c r="H247" s="16">
        <f t="shared" si="12"/>
        <v>0</v>
      </c>
      <c r="I247" s="15">
        <f t="shared" si="10"/>
        <v>10.67</v>
      </c>
      <c r="J247" s="14">
        <f t="shared" si="11"/>
        <v>0</v>
      </c>
    </row>
    <row r="248" spans="1:10" x14ac:dyDescent="0.3">
      <c r="A248" s="19">
        <v>20200110</v>
      </c>
      <c r="B248" s="19" t="s">
        <v>26</v>
      </c>
      <c r="C248" s="19">
        <v>0</v>
      </c>
      <c r="D248" s="19">
        <v>0</v>
      </c>
      <c r="E248" s="19">
        <v>10.42</v>
      </c>
      <c r="F248" s="19">
        <v>4.1399999999999997</v>
      </c>
      <c r="G248" s="19">
        <v>0</v>
      </c>
      <c r="H248" s="17">
        <f t="shared" si="12"/>
        <v>0</v>
      </c>
      <c r="I248" s="18">
        <f t="shared" si="10"/>
        <v>10.42</v>
      </c>
      <c r="J248" s="17">
        <f t="shared" si="11"/>
        <v>0</v>
      </c>
    </row>
    <row r="249" spans="1:10" x14ac:dyDescent="0.3">
      <c r="A249" s="2">
        <v>20200110</v>
      </c>
      <c r="B249" s="2" t="s">
        <v>25</v>
      </c>
      <c r="C249" s="2">
        <v>0</v>
      </c>
      <c r="D249" s="2">
        <v>0</v>
      </c>
      <c r="E249" s="2">
        <v>10.15</v>
      </c>
      <c r="F249" s="2">
        <v>3.93</v>
      </c>
      <c r="G249" s="2">
        <v>0</v>
      </c>
      <c r="H249" s="16">
        <f t="shared" si="12"/>
        <v>0</v>
      </c>
      <c r="I249" s="15">
        <f t="shared" si="10"/>
        <v>10.15</v>
      </c>
      <c r="J249" s="14">
        <f t="shared" si="11"/>
        <v>0</v>
      </c>
    </row>
    <row r="250" spans="1:10" x14ac:dyDescent="0.3">
      <c r="A250" s="19">
        <v>20200111</v>
      </c>
      <c r="B250" s="19" t="s">
        <v>48</v>
      </c>
      <c r="C250" s="19">
        <v>0</v>
      </c>
      <c r="D250" s="19">
        <v>0</v>
      </c>
      <c r="E250" s="19">
        <v>9.85</v>
      </c>
      <c r="F250" s="19">
        <v>3.79</v>
      </c>
      <c r="G250" s="19">
        <v>0</v>
      </c>
      <c r="H250" s="17">
        <f t="shared" si="12"/>
        <v>0</v>
      </c>
      <c r="I250" s="18">
        <f t="shared" si="10"/>
        <v>9.85</v>
      </c>
      <c r="J250" s="17">
        <f t="shared" si="11"/>
        <v>0</v>
      </c>
    </row>
    <row r="251" spans="1:10" x14ac:dyDescent="0.3">
      <c r="A251" s="2">
        <v>20200111</v>
      </c>
      <c r="B251" s="2" t="s">
        <v>47</v>
      </c>
      <c r="C251" s="2">
        <v>0</v>
      </c>
      <c r="D251" s="2">
        <v>0</v>
      </c>
      <c r="E251" s="2">
        <v>9.48</v>
      </c>
      <c r="F251" s="2">
        <v>3.66</v>
      </c>
      <c r="G251" s="2">
        <v>0</v>
      </c>
      <c r="H251" s="16">
        <f t="shared" si="12"/>
        <v>0</v>
      </c>
      <c r="I251" s="15">
        <f t="shared" si="10"/>
        <v>9.48</v>
      </c>
      <c r="J251" s="14">
        <f t="shared" si="11"/>
        <v>0</v>
      </c>
    </row>
    <row r="252" spans="1:10" x14ac:dyDescent="0.3">
      <c r="A252" s="19">
        <v>20200111</v>
      </c>
      <c r="B252" s="19" t="s">
        <v>46</v>
      </c>
      <c r="C252" s="19">
        <v>0</v>
      </c>
      <c r="D252" s="19">
        <v>0</v>
      </c>
      <c r="E252" s="19">
        <v>9.09</v>
      </c>
      <c r="F252" s="19">
        <v>3.66</v>
      </c>
      <c r="G252" s="19">
        <v>0</v>
      </c>
      <c r="H252" s="17">
        <f t="shared" si="12"/>
        <v>0</v>
      </c>
      <c r="I252" s="18">
        <f t="shared" si="10"/>
        <v>9.09</v>
      </c>
      <c r="J252" s="17">
        <f t="shared" si="11"/>
        <v>0</v>
      </c>
    </row>
    <row r="253" spans="1:10" x14ac:dyDescent="0.3">
      <c r="A253" s="2">
        <v>20200111</v>
      </c>
      <c r="B253" s="2" t="s">
        <v>45</v>
      </c>
      <c r="C253" s="2">
        <v>0</v>
      </c>
      <c r="D253" s="2">
        <v>0</v>
      </c>
      <c r="E253" s="2">
        <v>8.73</v>
      </c>
      <c r="F253" s="2">
        <v>3.52</v>
      </c>
      <c r="G253" s="2">
        <v>0</v>
      </c>
      <c r="H253" s="16">
        <f t="shared" si="12"/>
        <v>0</v>
      </c>
      <c r="I253" s="15">
        <f t="shared" si="10"/>
        <v>8.73</v>
      </c>
      <c r="J253" s="14">
        <f t="shared" si="11"/>
        <v>0</v>
      </c>
    </row>
    <row r="254" spans="1:10" x14ac:dyDescent="0.3">
      <c r="A254" s="19">
        <v>20200111</v>
      </c>
      <c r="B254" s="19" t="s">
        <v>44</v>
      </c>
      <c r="C254" s="19">
        <v>0</v>
      </c>
      <c r="D254" s="19">
        <v>0</v>
      </c>
      <c r="E254" s="19">
        <v>8.43</v>
      </c>
      <c r="F254" s="19">
        <v>3.38</v>
      </c>
      <c r="G254" s="19">
        <v>0</v>
      </c>
      <c r="H254" s="17">
        <f t="shared" si="12"/>
        <v>0</v>
      </c>
      <c r="I254" s="18">
        <f t="shared" si="10"/>
        <v>8.43</v>
      </c>
      <c r="J254" s="17">
        <f t="shared" si="11"/>
        <v>0</v>
      </c>
    </row>
    <row r="255" spans="1:10" x14ac:dyDescent="0.3">
      <c r="A255" s="2">
        <v>20200111</v>
      </c>
      <c r="B255" s="2" t="s">
        <v>43</v>
      </c>
      <c r="C255" s="2">
        <v>0</v>
      </c>
      <c r="D255" s="2">
        <v>0</v>
      </c>
      <c r="E255" s="2">
        <v>8.14</v>
      </c>
      <c r="F255" s="2">
        <v>3.31</v>
      </c>
      <c r="G255" s="2">
        <v>0</v>
      </c>
      <c r="H255" s="16">
        <f t="shared" si="12"/>
        <v>0</v>
      </c>
      <c r="I255" s="15">
        <f t="shared" si="10"/>
        <v>8.14</v>
      </c>
      <c r="J255" s="14">
        <f t="shared" si="11"/>
        <v>0</v>
      </c>
    </row>
    <row r="256" spans="1:10" x14ac:dyDescent="0.3">
      <c r="A256" s="19">
        <v>20200111</v>
      </c>
      <c r="B256" s="19" t="s">
        <v>42</v>
      </c>
      <c r="C256" s="19">
        <v>0</v>
      </c>
      <c r="D256" s="19">
        <v>0</v>
      </c>
      <c r="E256" s="19">
        <v>7.91</v>
      </c>
      <c r="F256" s="19">
        <v>3.24</v>
      </c>
      <c r="G256" s="19">
        <v>0</v>
      </c>
      <c r="H256" s="17">
        <f t="shared" si="12"/>
        <v>0</v>
      </c>
      <c r="I256" s="18">
        <f t="shared" si="10"/>
        <v>7.91</v>
      </c>
      <c r="J256" s="17">
        <f t="shared" si="11"/>
        <v>0</v>
      </c>
    </row>
    <row r="257" spans="1:10" x14ac:dyDescent="0.3">
      <c r="A257" s="2">
        <v>20200111</v>
      </c>
      <c r="B257" s="2" t="s">
        <v>41</v>
      </c>
      <c r="C257" s="2">
        <v>0</v>
      </c>
      <c r="D257" s="2">
        <v>0</v>
      </c>
      <c r="E257" s="2">
        <v>7.63</v>
      </c>
      <c r="F257" s="2">
        <v>3.52</v>
      </c>
      <c r="G257" s="2">
        <v>0</v>
      </c>
      <c r="H257" s="16">
        <f t="shared" si="12"/>
        <v>0</v>
      </c>
      <c r="I257" s="15">
        <f t="shared" si="10"/>
        <v>7.63</v>
      </c>
      <c r="J257" s="14">
        <f t="shared" si="11"/>
        <v>0</v>
      </c>
    </row>
    <row r="258" spans="1:10" x14ac:dyDescent="0.3">
      <c r="A258" s="19">
        <v>20200111</v>
      </c>
      <c r="B258" s="19" t="s">
        <v>40</v>
      </c>
      <c r="C258" s="19">
        <v>0</v>
      </c>
      <c r="D258" s="19">
        <v>0</v>
      </c>
      <c r="E258" s="19">
        <v>7.47</v>
      </c>
      <c r="F258" s="19">
        <v>3.59</v>
      </c>
      <c r="G258" s="19">
        <v>0</v>
      </c>
      <c r="H258" s="17">
        <f t="shared" si="12"/>
        <v>0</v>
      </c>
      <c r="I258" s="18">
        <f t="shared" si="10"/>
        <v>7.47</v>
      </c>
      <c r="J258" s="17">
        <f t="shared" si="11"/>
        <v>0</v>
      </c>
    </row>
    <row r="259" spans="1:10" x14ac:dyDescent="0.3">
      <c r="A259" s="2">
        <v>20200111</v>
      </c>
      <c r="B259" s="2" t="s">
        <v>39</v>
      </c>
      <c r="C259" s="2">
        <v>167.01</v>
      </c>
      <c r="D259" s="2">
        <v>11.38</v>
      </c>
      <c r="E259" s="2">
        <v>7.88</v>
      </c>
      <c r="F259" s="2">
        <v>3.45</v>
      </c>
      <c r="G259" s="2">
        <v>0</v>
      </c>
      <c r="H259" s="16">
        <f t="shared" si="12"/>
        <v>846.41245599735782</v>
      </c>
      <c r="I259" s="15">
        <f t="shared" si="10"/>
        <v>34.330389249917431</v>
      </c>
      <c r="J259" s="14">
        <f t="shared" si="11"/>
        <v>0.81087434643540501</v>
      </c>
    </row>
    <row r="260" spans="1:10" x14ac:dyDescent="0.3">
      <c r="A260" s="19">
        <v>20200111</v>
      </c>
      <c r="B260" s="19" t="s">
        <v>38</v>
      </c>
      <c r="C260" s="19">
        <v>324.01</v>
      </c>
      <c r="D260" s="19">
        <v>19.47</v>
      </c>
      <c r="E260" s="19">
        <v>9.33</v>
      </c>
      <c r="F260" s="19">
        <v>3.52</v>
      </c>
      <c r="G260" s="19">
        <v>0</v>
      </c>
      <c r="H260" s="17">
        <f t="shared" si="12"/>
        <v>972.08857542833562</v>
      </c>
      <c r="I260" s="18">
        <f t="shared" si="10"/>
        <v>39.707767982135486</v>
      </c>
      <c r="J260" s="17">
        <f t="shared" si="11"/>
        <v>0.90775093591365497</v>
      </c>
    </row>
    <row r="261" spans="1:10" x14ac:dyDescent="0.3">
      <c r="A261" s="2">
        <v>20200111</v>
      </c>
      <c r="B261" s="2" t="s">
        <v>37</v>
      </c>
      <c r="C261" s="2">
        <v>427.01</v>
      </c>
      <c r="D261" s="2">
        <v>25.52</v>
      </c>
      <c r="E261" s="2">
        <v>11.05</v>
      </c>
      <c r="F261" s="2">
        <v>3.45</v>
      </c>
      <c r="G261" s="2">
        <v>0</v>
      </c>
      <c r="H261" s="16">
        <f t="shared" si="12"/>
        <v>991.14229154725979</v>
      </c>
      <c r="I261" s="15">
        <f t="shared" si="10"/>
        <v>42.023196610851869</v>
      </c>
      <c r="J261" s="14">
        <f t="shared" si="11"/>
        <v>0.91521644610473296</v>
      </c>
    </row>
    <row r="262" spans="1:10" x14ac:dyDescent="0.3">
      <c r="A262" s="19">
        <v>20200111</v>
      </c>
      <c r="B262" s="19" t="s">
        <v>36</v>
      </c>
      <c r="C262" s="19">
        <v>496.01</v>
      </c>
      <c r="D262" s="19">
        <v>28.89</v>
      </c>
      <c r="E262" s="19">
        <v>12.54</v>
      </c>
      <c r="F262" s="19">
        <v>3.31</v>
      </c>
      <c r="G262" s="19">
        <v>0</v>
      </c>
      <c r="H262" s="17">
        <f t="shared" si="12"/>
        <v>1026.6603869081227</v>
      </c>
      <c r="I262" s="18">
        <f t="shared" si="10"/>
        <v>44.623137090878835</v>
      </c>
      <c r="J262" s="17">
        <f t="shared" si="11"/>
        <v>0.9360020480767951</v>
      </c>
    </row>
    <row r="263" spans="1:10" x14ac:dyDescent="0.3">
      <c r="A263" s="2">
        <v>20200111</v>
      </c>
      <c r="B263" s="2" t="s">
        <v>35</v>
      </c>
      <c r="C263" s="2">
        <v>506.01</v>
      </c>
      <c r="D263" s="2">
        <v>29.12</v>
      </c>
      <c r="E263" s="2">
        <v>13.59</v>
      </c>
      <c r="F263" s="2">
        <v>3.17</v>
      </c>
      <c r="G263" s="2">
        <v>0</v>
      </c>
      <c r="H263" s="16">
        <f t="shared" si="12"/>
        <v>1039.8027927103199</v>
      </c>
      <c r="I263" s="15">
        <f t="shared" si="10"/>
        <v>46.083837272197499</v>
      </c>
      <c r="J263" s="14">
        <f t="shared" si="11"/>
        <v>0.94114914476525591</v>
      </c>
    </row>
    <row r="264" spans="1:10" x14ac:dyDescent="0.3">
      <c r="A264" s="19">
        <v>20200111</v>
      </c>
      <c r="B264" s="19" t="s">
        <v>34</v>
      </c>
      <c r="C264" s="19">
        <v>460.01</v>
      </c>
      <c r="D264" s="19">
        <v>26.17</v>
      </c>
      <c r="E264" s="19">
        <v>14.27</v>
      </c>
      <c r="F264" s="19">
        <v>2.83</v>
      </c>
      <c r="G264" s="19">
        <v>0</v>
      </c>
      <c r="H264" s="17">
        <f t="shared" si="12"/>
        <v>1043.0214575870721</v>
      </c>
      <c r="I264" s="18">
        <f t="shared" si="10"/>
        <v>46.864420549596005</v>
      </c>
      <c r="J264" s="17">
        <f t="shared" si="11"/>
        <v>0.94039868852785835</v>
      </c>
    </row>
    <row r="265" spans="1:10" x14ac:dyDescent="0.3">
      <c r="A265" s="2">
        <v>20200111</v>
      </c>
      <c r="B265" s="2" t="s">
        <v>33</v>
      </c>
      <c r="C265" s="2">
        <v>338.01</v>
      </c>
      <c r="D265" s="2">
        <v>20.46</v>
      </c>
      <c r="E265" s="2">
        <v>14.64</v>
      </c>
      <c r="F265" s="2">
        <v>2.34</v>
      </c>
      <c r="G265" s="2">
        <v>0</v>
      </c>
      <c r="H265" s="16">
        <f t="shared" si="12"/>
        <v>966.97678743134725</v>
      </c>
      <c r="I265" s="15">
        <f t="shared" si="10"/>
        <v>44.858024607229602</v>
      </c>
      <c r="J265" s="14">
        <f t="shared" si="11"/>
        <v>0.88056666765390545</v>
      </c>
    </row>
    <row r="266" spans="1:10" x14ac:dyDescent="0.3">
      <c r="A266" s="19">
        <v>20200111</v>
      </c>
      <c r="B266" s="19" t="s">
        <v>32</v>
      </c>
      <c r="C266" s="19">
        <v>195.01</v>
      </c>
      <c r="D266" s="19">
        <v>12.62</v>
      </c>
      <c r="E266" s="19">
        <v>14.61</v>
      </c>
      <c r="F266" s="19">
        <v>1.86</v>
      </c>
      <c r="G266" s="19">
        <v>0</v>
      </c>
      <c r="H266" s="17">
        <f t="shared" si="12"/>
        <v>892.56009858399034</v>
      </c>
      <c r="I266" s="18">
        <f t="shared" ref="I266:I329" si="13">E266+H266*((NOCT-20)/(800))</f>
        <v>42.502503080749698</v>
      </c>
      <c r="J266" s="17">
        <f t="shared" ref="J266:J329" si="14">P_STC__W*(H266/1000)*(1+(alpha_p/100)*(I266-25))</f>
        <v>0.82226093714549786</v>
      </c>
    </row>
    <row r="267" spans="1:10" x14ac:dyDescent="0.3">
      <c r="A267" s="2">
        <v>20200111</v>
      </c>
      <c r="B267" s="2" t="s">
        <v>31</v>
      </c>
      <c r="C267" s="2">
        <v>18.57</v>
      </c>
      <c r="D267" s="2">
        <v>3.24</v>
      </c>
      <c r="E267" s="2">
        <v>13.9</v>
      </c>
      <c r="F267" s="2">
        <v>2.14</v>
      </c>
      <c r="G267" s="2">
        <v>0</v>
      </c>
      <c r="H267" s="16">
        <f t="shared" si="12"/>
        <v>328.56478268922746</v>
      </c>
      <c r="I267" s="15">
        <f t="shared" si="13"/>
        <v>24.167649459038358</v>
      </c>
      <c r="J267" s="14">
        <f t="shared" si="14"/>
        <v>0.32979544752498291</v>
      </c>
    </row>
    <row r="268" spans="1:10" x14ac:dyDescent="0.3">
      <c r="A268" s="19">
        <v>20200111</v>
      </c>
      <c r="B268" s="19" t="s">
        <v>30</v>
      </c>
      <c r="C268" s="19">
        <v>0</v>
      </c>
      <c r="D268" s="19">
        <v>0</v>
      </c>
      <c r="E268" s="19">
        <v>12.73</v>
      </c>
      <c r="F268" s="19">
        <v>2.83</v>
      </c>
      <c r="G268" s="19">
        <v>0</v>
      </c>
      <c r="H268" s="17">
        <f t="shared" si="12"/>
        <v>0</v>
      </c>
      <c r="I268" s="18">
        <f t="shared" si="13"/>
        <v>12.73</v>
      </c>
      <c r="J268" s="17">
        <f t="shared" si="14"/>
        <v>0</v>
      </c>
    </row>
    <row r="269" spans="1:10" x14ac:dyDescent="0.3">
      <c r="A269" s="2">
        <v>20200111</v>
      </c>
      <c r="B269" s="2" t="s">
        <v>29</v>
      </c>
      <c r="C269" s="2">
        <v>0</v>
      </c>
      <c r="D269" s="2">
        <v>0</v>
      </c>
      <c r="E269" s="2">
        <v>11.72</v>
      </c>
      <c r="F269" s="2">
        <v>3.03</v>
      </c>
      <c r="G269" s="2">
        <v>0</v>
      </c>
      <c r="H269" s="16">
        <f t="shared" si="12"/>
        <v>0</v>
      </c>
      <c r="I269" s="15">
        <f t="shared" si="13"/>
        <v>11.72</v>
      </c>
      <c r="J269" s="14">
        <f t="shared" si="14"/>
        <v>0</v>
      </c>
    </row>
    <row r="270" spans="1:10" x14ac:dyDescent="0.3">
      <c r="A270" s="19">
        <v>20200111</v>
      </c>
      <c r="B270" s="19" t="s">
        <v>28</v>
      </c>
      <c r="C270" s="19">
        <v>0</v>
      </c>
      <c r="D270" s="19">
        <v>0</v>
      </c>
      <c r="E270" s="19">
        <v>11.14</v>
      </c>
      <c r="F270" s="19">
        <v>3.17</v>
      </c>
      <c r="G270" s="19">
        <v>0</v>
      </c>
      <c r="H270" s="17">
        <f t="shared" si="12"/>
        <v>0</v>
      </c>
      <c r="I270" s="18">
        <f t="shared" si="13"/>
        <v>11.14</v>
      </c>
      <c r="J270" s="17">
        <f t="shared" si="14"/>
        <v>0</v>
      </c>
    </row>
    <row r="271" spans="1:10" x14ac:dyDescent="0.3">
      <c r="A271" s="2">
        <v>20200111</v>
      </c>
      <c r="B271" s="2" t="s">
        <v>27</v>
      </c>
      <c r="C271" s="2">
        <v>0</v>
      </c>
      <c r="D271" s="2">
        <v>0</v>
      </c>
      <c r="E271" s="2">
        <v>10.68</v>
      </c>
      <c r="F271" s="2">
        <v>3.1</v>
      </c>
      <c r="G271" s="2">
        <v>0</v>
      </c>
      <c r="H271" s="16">
        <f t="shared" si="12"/>
        <v>0</v>
      </c>
      <c r="I271" s="15">
        <f t="shared" si="13"/>
        <v>10.68</v>
      </c>
      <c r="J271" s="14">
        <f t="shared" si="14"/>
        <v>0</v>
      </c>
    </row>
    <row r="272" spans="1:10" x14ac:dyDescent="0.3">
      <c r="A272" s="19">
        <v>20200111</v>
      </c>
      <c r="B272" s="19" t="s">
        <v>26</v>
      </c>
      <c r="C272" s="19">
        <v>0</v>
      </c>
      <c r="D272" s="19">
        <v>0</v>
      </c>
      <c r="E272" s="19">
        <v>10.25</v>
      </c>
      <c r="F272" s="19">
        <v>3.03</v>
      </c>
      <c r="G272" s="19">
        <v>0</v>
      </c>
      <c r="H272" s="17">
        <f t="shared" si="12"/>
        <v>0</v>
      </c>
      <c r="I272" s="18">
        <f t="shared" si="13"/>
        <v>10.25</v>
      </c>
      <c r="J272" s="17">
        <f t="shared" si="14"/>
        <v>0</v>
      </c>
    </row>
    <row r="273" spans="1:10" x14ac:dyDescent="0.3">
      <c r="A273" s="2">
        <v>20200111</v>
      </c>
      <c r="B273" s="2" t="s">
        <v>25</v>
      </c>
      <c r="C273" s="2">
        <v>0</v>
      </c>
      <c r="D273" s="2">
        <v>0</v>
      </c>
      <c r="E273" s="2">
        <v>9.8000000000000007</v>
      </c>
      <c r="F273" s="2">
        <v>2.83</v>
      </c>
      <c r="G273" s="2">
        <v>0</v>
      </c>
      <c r="H273" s="16">
        <f t="shared" si="12"/>
        <v>0</v>
      </c>
      <c r="I273" s="15">
        <f t="shared" si="13"/>
        <v>9.8000000000000007</v>
      </c>
      <c r="J273" s="14">
        <f t="shared" si="14"/>
        <v>0</v>
      </c>
    </row>
    <row r="274" spans="1:10" x14ac:dyDescent="0.3">
      <c r="A274" s="19">
        <v>20200112</v>
      </c>
      <c r="B274" s="19" t="s">
        <v>48</v>
      </c>
      <c r="C274" s="19">
        <v>0</v>
      </c>
      <c r="D274" s="19">
        <v>0</v>
      </c>
      <c r="E274" s="19">
        <v>9.35</v>
      </c>
      <c r="F274" s="19">
        <v>2.69</v>
      </c>
      <c r="G274" s="19">
        <v>0</v>
      </c>
      <c r="H274" s="17">
        <f t="shared" si="12"/>
        <v>0</v>
      </c>
      <c r="I274" s="18">
        <f t="shared" si="13"/>
        <v>9.35</v>
      </c>
      <c r="J274" s="17">
        <f t="shared" si="14"/>
        <v>0</v>
      </c>
    </row>
    <row r="275" spans="1:10" x14ac:dyDescent="0.3">
      <c r="A275" s="2">
        <v>20200112</v>
      </c>
      <c r="B275" s="2" t="s">
        <v>47</v>
      </c>
      <c r="C275" s="2">
        <v>0</v>
      </c>
      <c r="D275" s="2">
        <v>0</v>
      </c>
      <c r="E275" s="2">
        <v>8.86</v>
      </c>
      <c r="F275" s="2">
        <v>2.62</v>
      </c>
      <c r="G275" s="2">
        <v>0</v>
      </c>
      <c r="H275" s="16">
        <f t="shared" ref="H275:H338" si="15">IF(D275&gt;0,C275/SIN(D275*PI()/180),0)</f>
        <v>0</v>
      </c>
      <c r="I275" s="15">
        <f t="shared" si="13"/>
        <v>8.86</v>
      </c>
      <c r="J275" s="14">
        <f t="shared" si="14"/>
        <v>0</v>
      </c>
    </row>
    <row r="276" spans="1:10" x14ac:dyDescent="0.3">
      <c r="A276" s="19">
        <v>20200112</v>
      </c>
      <c r="B276" s="19" t="s">
        <v>46</v>
      </c>
      <c r="C276" s="19">
        <v>0</v>
      </c>
      <c r="D276" s="19">
        <v>0</v>
      </c>
      <c r="E276" s="19">
        <v>8.44</v>
      </c>
      <c r="F276" s="19">
        <v>2.62</v>
      </c>
      <c r="G276" s="19">
        <v>0</v>
      </c>
      <c r="H276" s="17">
        <f t="shared" si="15"/>
        <v>0</v>
      </c>
      <c r="I276" s="18">
        <f t="shared" si="13"/>
        <v>8.44</v>
      </c>
      <c r="J276" s="17">
        <f t="shared" si="14"/>
        <v>0</v>
      </c>
    </row>
    <row r="277" spans="1:10" x14ac:dyDescent="0.3">
      <c r="A277" s="2">
        <v>20200112</v>
      </c>
      <c r="B277" s="2" t="s">
        <v>45</v>
      </c>
      <c r="C277" s="2">
        <v>0</v>
      </c>
      <c r="D277" s="2">
        <v>0</v>
      </c>
      <c r="E277" s="2">
        <v>8.11</v>
      </c>
      <c r="F277" s="2">
        <v>2.5499999999999998</v>
      </c>
      <c r="G277" s="2">
        <v>0</v>
      </c>
      <c r="H277" s="16">
        <f t="shared" si="15"/>
        <v>0</v>
      </c>
      <c r="I277" s="15">
        <f t="shared" si="13"/>
        <v>8.11</v>
      </c>
      <c r="J277" s="14">
        <f t="shared" si="14"/>
        <v>0</v>
      </c>
    </row>
    <row r="278" spans="1:10" x14ac:dyDescent="0.3">
      <c r="A278" s="19">
        <v>20200112</v>
      </c>
      <c r="B278" s="19" t="s">
        <v>44</v>
      </c>
      <c r="C278" s="19">
        <v>0</v>
      </c>
      <c r="D278" s="19">
        <v>0</v>
      </c>
      <c r="E278" s="19">
        <v>7.78</v>
      </c>
      <c r="F278" s="19">
        <v>2.5499999999999998</v>
      </c>
      <c r="G278" s="19">
        <v>0</v>
      </c>
      <c r="H278" s="17">
        <f t="shared" si="15"/>
        <v>0</v>
      </c>
      <c r="I278" s="18">
        <f t="shared" si="13"/>
        <v>7.78</v>
      </c>
      <c r="J278" s="17">
        <f t="shared" si="14"/>
        <v>0</v>
      </c>
    </row>
    <row r="279" spans="1:10" x14ac:dyDescent="0.3">
      <c r="A279" s="2">
        <v>20200112</v>
      </c>
      <c r="B279" s="2" t="s">
        <v>43</v>
      </c>
      <c r="C279" s="2">
        <v>0</v>
      </c>
      <c r="D279" s="2">
        <v>0</v>
      </c>
      <c r="E279" s="2">
        <v>7.49</v>
      </c>
      <c r="F279" s="2">
        <v>2.5499999999999998</v>
      </c>
      <c r="G279" s="2">
        <v>0</v>
      </c>
      <c r="H279" s="16">
        <f t="shared" si="15"/>
        <v>0</v>
      </c>
      <c r="I279" s="15">
        <f t="shared" si="13"/>
        <v>7.49</v>
      </c>
      <c r="J279" s="14">
        <f t="shared" si="14"/>
        <v>0</v>
      </c>
    </row>
    <row r="280" spans="1:10" x14ac:dyDescent="0.3">
      <c r="A280" s="19">
        <v>20200112</v>
      </c>
      <c r="B280" s="19" t="s">
        <v>42</v>
      </c>
      <c r="C280" s="19">
        <v>0</v>
      </c>
      <c r="D280" s="19">
        <v>0</v>
      </c>
      <c r="E280" s="19">
        <v>7.17</v>
      </c>
      <c r="F280" s="19">
        <v>2.48</v>
      </c>
      <c r="G280" s="19">
        <v>0</v>
      </c>
      <c r="H280" s="17">
        <f t="shared" si="15"/>
        <v>0</v>
      </c>
      <c r="I280" s="18">
        <f t="shared" si="13"/>
        <v>7.17</v>
      </c>
      <c r="J280" s="17">
        <f t="shared" si="14"/>
        <v>0</v>
      </c>
    </row>
    <row r="281" spans="1:10" x14ac:dyDescent="0.3">
      <c r="A281" s="2">
        <v>20200112</v>
      </c>
      <c r="B281" s="2" t="s">
        <v>41</v>
      </c>
      <c r="C281" s="2">
        <v>0</v>
      </c>
      <c r="D281" s="2">
        <v>0</v>
      </c>
      <c r="E281" s="2">
        <v>6.85</v>
      </c>
      <c r="F281" s="2">
        <v>2.48</v>
      </c>
      <c r="G281" s="2">
        <v>0</v>
      </c>
      <c r="H281" s="16">
        <f t="shared" si="15"/>
        <v>0</v>
      </c>
      <c r="I281" s="15">
        <f t="shared" si="13"/>
        <v>6.85</v>
      </c>
      <c r="J281" s="14">
        <f t="shared" si="14"/>
        <v>0</v>
      </c>
    </row>
    <row r="282" spans="1:10" x14ac:dyDescent="0.3">
      <c r="A282" s="19">
        <v>20200112</v>
      </c>
      <c r="B282" s="19" t="s">
        <v>40</v>
      </c>
      <c r="C282" s="19">
        <v>0</v>
      </c>
      <c r="D282" s="19">
        <v>0</v>
      </c>
      <c r="E282" s="19">
        <v>6.59</v>
      </c>
      <c r="F282" s="19">
        <v>2.41</v>
      </c>
      <c r="G282" s="19">
        <v>0</v>
      </c>
      <c r="H282" s="17">
        <f t="shared" si="15"/>
        <v>0</v>
      </c>
      <c r="I282" s="18">
        <f t="shared" si="13"/>
        <v>6.59</v>
      </c>
      <c r="J282" s="17">
        <f t="shared" si="14"/>
        <v>0</v>
      </c>
    </row>
    <row r="283" spans="1:10" x14ac:dyDescent="0.3">
      <c r="A283" s="2">
        <v>20200112</v>
      </c>
      <c r="B283" s="2" t="s">
        <v>39</v>
      </c>
      <c r="C283" s="2">
        <v>170.01</v>
      </c>
      <c r="D283" s="2">
        <v>11.44</v>
      </c>
      <c r="E283" s="2">
        <v>7.04</v>
      </c>
      <c r="F283" s="2">
        <v>2.14</v>
      </c>
      <c r="G283" s="2">
        <v>0</v>
      </c>
      <c r="H283" s="16">
        <f t="shared" si="15"/>
        <v>857.15733200177306</v>
      </c>
      <c r="I283" s="15">
        <f t="shared" si="13"/>
        <v>33.826166625055407</v>
      </c>
      <c r="J283" s="14">
        <f t="shared" si="14"/>
        <v>0.82311297153916285</v>
      </c>
    </row>
    <row r="284" spans="1:10" x14ac:dyDescent="0.3">
      <c r="A284" s="19">
        <v>20200112</v>
      </c>
      <c r="B284" s="19" t="s">
        <v>38</v>
      </c>
      <c r="C284" s="19">
        <v>323.01</v>
      </c>
      <c r="D284" s="19">
        <v>19.559999999999999</v>
      </c>
      <c r="E284" s="19">
        <v>9.02</v>
      </c>
      <c r="F284" s="19">
        <v>1.93</v>
      </c>
      <c r="G284" s="19">
        <v>0</v>
      </c>
      <c r="H284" s="17">
        <f t="shared" si="15"/>
        <v>964.80279023417836</v>
      </c>
      <c r="I284" s="18">
        <f t="shared" si="13"/>
        <v>39.170087194818073</v>
      </c>
      <c r="J284" s="17">
        <f t="shared" si="14"/>
        <v>0.90328176174877906</v>
      </c>
    </row>
    <row r="285" spans="1:10" x14ac:dyDescent="0.3">
      <c r="A285" s="2">
        <v>20200112</v>
      </c>
      <c r="B285" s="2" t="s">
        <v>37</v>
      </c>
      <c r="C285" s="2">
        <v>438.01</v>
      </c>
      <c r="D285" s="2">
        <v>25.64</v>
      </c>
      <c r="E285" s="2">
        <v>10.62</v>
      </c>
      <c r="F285" s="2">
        <v>1.93</v>
      </c>
      <c r="G285" s="2">
        <v>0</v>
      </c>
      <c r="H285" s="16">
        <f t="shared" si="15"/>
        <v>1012.2361270522142</v>
      </c>
      <c r="I285" s="15">
        <f t="shared" si="13"/>
        <v>42.252378970381692</v>
      </c>
      <c r="J285" s="14">
        <f t="shared" si="14"/>
        <v>0.93365046133084117</v>
      </c>
    </row>
    <row r="286" spans="1:10" x14ac:dyDescent="0.3">
      <c r="A286" s="19">
        <v>20200112</v>
      </c>
      <c r="B286" s="19" t="s">
        <v>36</v>
      </c>
      <c r="C286" s="19">
        <v>503.01</v>
      </c>
      <c r="D286" s="19">
        <v>29.03</v>
      </c>
      <c r="E286" s="19">
        <v>11.88</v>
      </c>
      <c r="F286" s="19">
        <v>1.86</v>
      </c>
      <c r="G286" s="19">
        <v>0</v>
      </c>
      <c r="H286" s="17">
        <f t="shared" si="15"/>
        <v>1036.5623007778242</v>
      </c>
      <c r="I286" s="18">
        <f t="shared" si="13"/>
        <v>44.27257189930701</v>
      </c>
      <c r="J286" s="17">
        <f t="shared" si="14"/>
        <v>0.94666480416349152</v>
      </c>
    </row>
    <row r="287" spans="1:10" x14ac:dyDescent="0.3">
      <c r="A287" s="2">
        <v>20200112</v>
      </c>
      <c r="B287" s="2" t="s">
        <v>35</v>
      </c>
      <c r="C287" s="2">
        <v>510.01</v>
      </c>
      <c r="D287" s="2">
        <v>29.28</v>
      </c>
      <c r="E287" s="2">
        <v>12.78</v>
      </c>
      <c r="F287" s="2">
        <v>1.72</v>
      </c>
      <c r="G287" s="2">
        <v>0</v>
      </c>
      <c r="H287" s="16">
        <f t="shared" si="15"/>
        <v>1042.7988728464438</v>
      </c>
      <c r="I287" s="15">
        <f t="shared" si="13"/>
        <v>45.367464776451371</v>
      </c>
      <c r="J287" s="14">
        <f t="shared" si="14"/>
        <v>0.94722261094413973</v>
      </c>
    </row>
    <row r="288" spans="1:10" x14ac:dyDescent="0.3">
      <c r="A288" s="19">
        <v>20200112</v>
      </c>
      <c r="B288" s="19" t="s">
        <v>34</v>
      </c>
      <c r="C288" s="19">
        <v>467.01</v>
      </c>
      <c r="D288" s="19">
        <v>26.35</v>
      </c>
      <c r="E288" s="19">
        <v>13.29</v>
      </c>
      <c r="F288" s="19">
        <v>1.52</v>
      </c>
      <c r="G288" s="19">
        <v>0</v>
      </c>
      <c r="H288" s="17">
        <f t="shared" si="15"/>
        <v>1052.1718395937467</v>
      </c>
      <c r="I288" s="18">
        <f t="shared" si="13"/>
        <v>46.170369987304582</v>
      </c>
      <c r="J288" s="17">
        <f t="shared" si="14"/>
        <v>0.95193493748884539</v>
      </c>
    </row>
    <row r="289" spans="1:10" x14ac:dyDescent="0.3">
      <c r="A289" s="2">
        <v>20200112</v>
      </c>
      <c r="B289" s="2" t="s">
        <v>33</v>
      </c>
      <c r="C289" s="2">
        <v>340.01</v>
      </c>
      <c r="D289" s="2">
        <v>20.64</v>
      </c>
      <c r="E289" s="2">
        <v>13.51</v>
      </c>
      <c r="F289" s="2">
        <v>1.52</v>
      </c>
      <c r="G289" s="2">
        <v>0</v>
      </c>
      <c r="H289" s="16">
        <f t="shared" si="15"/>
        <v>964.58090616365394</v>
      </c>
      <c r="I289" s="15">
        <f t="shared" si="13"/>
        <v>43.653153317614183</v>
      </c>
      <c r="J289" s="14">
        <f t="shared" si="14"/>
        <v>0.88361476627904145</v>
      </c>
    </row>
    <row r="290" spans="1:10" x14ac:dyDescent="0.3">
      <c r="A290" s="19">
        <v>20200112</v>
      </c>
      <c r="B290" s="19" t="s">
        <v>32</v>
      </c>
      <c r="C290" s="19">
        <v>198.01</v>
      </c>
      <c r="D290" s="19">
        <v>12.8</v>
      </c>
      <c r="E290" s="19">
        <v>13.41</v>
      </c>
      <c r="F290" s="19">
        <v>1.79</v>
      </c>
      <c r="G290" s="19">
        <v>0</v>
      </c>
      <c r="H290" s="17">
        <f t="shared" si="15"/>
        <v>893.75465023510503</v>
      </c>
      <c r="I290" s="18">
        <f t="shared" si="13"/>
        <v>41.339832819847032</v>
      </c>
      <c r="J290" s="17">
        <f t="shared" si="14"/>
        <v>0.82803754318449385</v>
      </c>
    </row>
    <row r="291" spans="1:10" x14ac:dyDescent="0.3">
      <c r="A291" s="2">
        <v>20200112</v>
      </c>
      <c r="B291" s="2" t="s">
        <v>31</v>
      </c>
      <c r="C291" s="2">
        <v>19.57</v>
      </c>
      <c r="D291" s="2">
        <v>3.42</v>
      </c>
      <c r="E291" s="2">
        <v>12.88</v>
      </c>
      <c r="F291" s="2">
        <v>1.72</v>
      </c>
      <c r="G291" s="2">
        <v>0</v>
      </c>
      <c r="H291" s="16">
        <f t="shared" si="15"/>
        <v>328.05395346007259</v>
      </c>
      <c r="I291" s="15">
        <f t="shared" si="13"/>
        <v>23.131686045627269</v>
      </c>
      <c r="J291" s="14">
        <f t="shared" si="14"/>
        <v>0.33081203846573731</v>
      </c>
    </row>
    <row r="292" spans="1:10" x14ac:dyDescent="0.3">
      <c r="A292" s="19">
        <v>20200112</v>
      </c>
      <c r="B292" s="19" t="s">
        <v>30</v>
      </c>
      <c r="C292" s="19">
        <v>0</v>
      </c>
      <c r="D292" s="19">
        <v>0</v>
      </c>
      <c r="E292" s="19">
        <v>11.8</v>
      </c>
      <c r="F292" s="19">
        <v>2</v>
      </c>
      <c r="G292" s="19">
        <v>0</v>
      </c>
      <c r="H292" s="17">
        <f t="shared" si="15"/>
        <v>0</v>
      </c>
      <c r="I292" s="18">
        <f t="shared" si="13"/>
        <v>11.8</v>
      </c>
      <c r="J292" s="17">
        <f t="shared" si="14"/>
        <v>0</v>
      </c>
    </row>
    <row r="293" spans="1:10" x14ac:dyDescent="0.3">
      <c r="A293" s="2">
        <v>20200112</v>
      </c>
      <c r="B293" s="2" t="s">
        <v>29</v>
      </c>
      <c r="C293" s="2">
        <v>0</v>
      </c>
      <c r="D293" s="2">
        <v>0</v>
      </c>
      <c r="E293" s="2">
        <v>10.32</v>
      </c>
      <c r="F293" s="2">
        <v>1.86</v>
      </c>
      <c r="G293" s="2">
        <v>0</v>
      </c>
      <c r="H293" s="16">
        <f t="shared" si="15"/>
        <v>0</v>
      </c>
      <c r="I293" s="15">
        <f t="shared" si="13"/>
        <v>10.32</v>
      </c>
      <c r="J293" s="14">
        <f t="shared" si="14"/>
        <v>0</v>
      </c>
    </row>
    <row r="294" spans="1:10" x14ac:dyDescent="0.3">
      <c r="A294" s="19">
        <v>20200112</v>
      </c>
      <c r="B294" s="19" t="s">
        <v>28</v>
      </c>
      <c r="C294" s="19">
        <v>0</v>
      </c>
      <c r="D294" s="19">
        <v>0</v>
      </c>
      <c r="E294" s="19">
        <v>9.02</v>
      </c>
      <c r="F294" s="19">
        <v>2</v>
      </c>
      <c r="G294" s="19">
        <v>0</v>
      </c>
      <c r="H294" s="17">
        <f t="shared" si="15"/>
        <v>0</v>
      </c>
      <c r="I294" s="18">
        <f t="shared" si="13"/>
        <v>9.02</v>
      </c>
      <c r="J294" s="17">
        <f t="shared" si="14"/>
        <v>0</v>
      </c>
    </row>
    <row r="295" spans="1:10" x14ac:dyDescent="0.3">
      <c r="A295" s="2">
        <v>20200112</v>
      </c>
      <c r="B295" s="2" t="s">
        <v>27</v>
      </c>
      <c r="C295" s="2">
        <v>0</v>
      </c>
      <c r="D295" s="2">
        <v>0</v>
      </c>
      <c r="E295" s="2">
        <v>8.11</v>
      </c>
      <c r="F295" s="2">
        <v>1.79</v>
      </c>
      <c r="G295" s="2">
        <v>0</v>
      </c>
      <c r="H295" s="16">
        <f t="shared" si="15"/>
        <v>0</v>
      </c>
      <c r="I295" s="15">
        <f t="shared" si="13"/>
        <v>8.11</v>
      </c>
      <c r="J295" s="14">
        <f t="shared" si="14"/>
        <v>0</v>
      </c>
    </row>
    <row r="296" spans="1:10" x14ac:dyDescent="0.3">
      <c r="A296" s="19">
        <v>20200112</v>
      </c>
      <c r="B296" s="19" t="s">
        <v>26</v>
      </c>
      <c r="C296" s="19">
        <v>0</v>
      </c>
      <c r="D296" s="19">
        <v>0</v>
      </c>
      <c r="E296" s="19">
        <v>8.14</v>
      </c>
      <c r="F296" s="19">
        <v>1.59</v>
      </c>
      <c r="G296" s="19">
        <v>0</v>
      </c>
      <c r="H296" s="17">
        <f t="shared" si="15"/>
        <v>0</v>
      </c>
      <c r="I296" s="18">
        <f t="shared" si="13"/>
        <v>8.14</v>
      </c>
      <c r="J296" s="17">
        <f t="shared" si="14"/>
        <v>0</v>
      </c>
    </row>
    <row r="297" spans="1:10" x14ac:dyDescent="0.3">
      <c r="A297" s="2">
        <v>20200112</v>
      </c>
      <c r="B297" s="2" t="s">
        <v>25</v>
      </c>
      <c r="C297" s="2">
        <v>0</v>
      </c>
      <c r="D297" s="2">
        <v>0</v>
      </c>
      <c r="E297" s="2">
        <v>7.92</v>
      </c>
      <c r="F297" s="2">
        <v>1.59</v>
      </c>
      <c r="G297" s="2">
        <v>0</v>
      </c>
      <c r="H297" s="16">
        <f t="shared" si="15"/>
        <v>0</v>
      </c>
      <c r="I297" s="15">
        <f t="shared" si="13"/>
        <v>7.92</v>
      </c>
      <c r="J297" s="14">
        <f t="shared" si="14"/>
        <v>0</v>
      </c>
    </row>
    <row r="298" spans="1:10" x14ac:dyDescent="0.3">
      <c r="A298" s="19">
        <v>20200113</v>
      </c>
      <c r="B298" s="19" t="s">
        <v>48</v>
      </c>
      <c r="C298" s="19">
        <v>0</v>
      </c>
      <c r="D298" s="19">
        <v>0</v>
      </c>
      <c r="E298" s="19">
        <v>7.41</v>
      </c>
      <c r="F298" s="19">
        <v>1.59</v>
      </c>
      <c r="G298" s="19">
        <v>0</v>
      </c>
      <c r="H298" s="17">
        <f t="shared" si="15"/>
        <v>0</v>
      </c>
      <c r="I298" s="18">
        <f t="shared" si="13"/>
        <v>7.41</v>
      </c>
      <c r="J298" s="17">
        <f t="shared" si="14"/>
        <v>0</v>
      </c>
    </row>
    <row r="299" spans="1:10" x14ac:dyDescent="0.3">
      <c r="A299" s="2">
        <v>20200113</v>
      </c>
      <c r="B299" s="2" t="s">
        <v>47</v>
      </c>
      <c r="C299" s="2">
        <v>0</v>
      </c>
      <c r="D299" s="2">
        <v>0</v>
      </c>
      <c r="E299" s="2">
        <v>7.67</v>
      </c>
      <c r="F299" s="2">
        <v>1.52</v>
      </c>
      <c r="G299" s="2">
        <v>0</v>
      </c>
      <c r="H299" s="16">
        <f t="shared" si="15"/>
        <v>0</v>
      </c>
      <c r="I299" s="15">
        <f t="shared" si="13"/>
        <v>7.67</v>
      </c>
      <c r="J299" s="14">
        <f t="shared" si="14"/>
        <v>0</v>
      </c>
    </row>
    <row r="300" spans="1:10" x14ac:dyDescent="0.3">
      <c r="A300" s="19">
        <v>20200113</v>
      </c>
      <c r="B300" s="19" t="s">
        <v>46</v>
      </c>
      <c r="C300" s="19">
        <v>0</v>
      </c>
      <c r="D300" s="19">
        <v>0</v>
      </c>
      <c r="E300" s="19">
        <v>8.35</v>
      </c>
      <c r="F300" s="19">
        <v>1.31</v>
      </c>
      <c r="G300" s="19">
        <v>0</v>
      </c>
      <c r="H300" s="17">
        <f t="shared" si="15"/>
        <v>0</v>
      </c>
      <c r="I300" s="18">
        <f t="shared" si="13"/>
        <v>8.35</v>
      </c>
      <c r="J300" s="17">
        <f t="shared" si="14"/>
        <v>0</v>
      </c>
    </row>
    <row r="301" spans="1:10" x14ac:dyDescent="0.3">
      <c r="A301" s="2">
        <v>20200113</v>
      </c>
      <c r="B301" s="2" t="s">
        <v>45</v>
      </c>
      <c r="C301" s="2">
        <v>0</v>
      </c>
      <c r="D301" s="2">
        <v>0</v>
      </c>
      <c r="E301" s="2">
        <v>9.34</v>
      </c>
      <c r="F301" s="2">
        <v>1.1000000000000001</v>
      </c>
      <c r="G301" s="2">
        <v>0</v>
      </c>
      <c r="H301" s="16">
        <f t="shared" si="15"/>
        <v>0</v>
      </c>
      <c r="I301" s="15">
        <f t="shared" si="13"/>
        <v>9.34</v>
      </c>
      <c r="J301" s="14">
        <f t="shared" si="14"/>
        <v>0</v>
      </c>
    </row>
    <row r="302" spans="1:10" x14ac:dyDescent="0.3">
      <c r="A302" s="19">
        <v>20200113</v>
      </c>
      <c r="B302" s="19" t="s">
        <v>44</v>
      </c>
      <c r="C302" s="19">
        <v>0</v>
      </c>
      <c r="D302" s="19">
        <v>0</v>
      </c>
      <c r="E302" s="19">
        <v>9.18</v>
      </c>
      <c r="F302" s="19">
        <v>0.97</v>
      </c>
      <c r="G302" s="19">
        <v>0</v>
      </c>
      <c r="H302" s="17">
        <f t="shared" si="15"/>
        <v>0</v>
      </c>
      <c r="I302" s="18">
        <f t="shared" si="13"/>
        <v>9.18</v>
      </c>
      <c r="J302" s="17">
        <f t="shared" si="14"/>
        <v>0</v>
      </c>
    </row>
    <row r="303" spans="1:10" x14ac:dyDescent="0.3">
      <c r="A303" s="2">
        <v>20200113</v>
      </c>
      <c r="B303" s="2" t="s">
        <v>43</v>
      </c>
      <c r="C303" s="2">
        <v>0</v>
      </c>
      <c r="D303" s="2">
        <v>0</v>
      </c>
      <c r="E303" s="2">
        <v>8.18</v>
      </c>
      <c r="F303" s="2">
        <v>0.97</v>
      </c>
      <c r="G303" s="2">
        <v>0</v>
      </c>
      <c r="H303" s="16">
        <f t="shared" si="15"/>
        <v>0</v>
      </c>
      <c r="I303" s="15">
        <f t="shared" si="13"/>
        <v>8.18</v>
      </c>
      <c r="J303" s="14">
        <f t="shared" si="14"/>
        <v>0</v>
      </c>
    </row>
    <row r="304" spans="1:10" x14ac:dyDescent="0.3">
      <c r="A304" s="19">
        <v>20200113</v>
      </c>
      <c r="B304" s="19" t="s">
        <v>42</v>
      </c>
      <c r="C304" s="19">
        <v>0</v>
      </c>
      <c r="D304" s="19">
        <v>0</v>
      </c>
      <c r="E304" s="19">
        <v>6.05</v>
      </c>
      <c r="F304" s="19">
        <v>1.1000000000000001</v>
      </c>
      <c r="G304" s="19">
        <v>0</v>
      </c>
      <c r="H304" s="17">
        <f t="shared" si="15"/>
        <v>0</v>
      </c>
      <c r="I304" s="18">
        <f t="shared" si="13"/>
        <v>6.05</v>
      </c>
      <c r="J304" s="17">
        <f t="shared" si="14"/>
        <v>0</v>
      </c>
    </row>
    <row r="305" spans="1:10" x14ac:dyDescent="0.3">
      <c r="A305" s="2">
        <v>20200113</v>
      </c>
      <c r="B305" s="2" t="s">
        <v>41</v>
      </c>
      <c r="C305" s="2">
        <v>0</v>
      </c>
      <c r="D305" s="2">
        <v>0</v>
      </c>
      <c r="E305" s="2">
        <v>5.66</v>
      </c>
      <c r="F305" s="2">
        <v>1.93</v>
      </c>
      <c r="G305" s="2">
        <v>0</v>
      </c>
      <c r="H305" s="16">
        <f t="shared" si="15"/>
        <v>0</v>
      </c>
      <c r="I305" s="15">
        <f t="shared" si="13"/>
        <v>5.66</v>
      </c>
      <c r="J305" s="14">
        <f t="shared" si="14"/>
        <v>0</v>
      </c>
    </row>
    <row r="306" spans="1:10" x14ac:dyDescent="0.3">
      <c r="A306" s="19">
        <v>20200113</v>
      </c>
      <c r="B306" s="19" t="s">
        <v>40</v>
      </c>
      <c r="C306" s="19">
        <v>0</v>
      </c>
      <c r="D306" s="19">
        <v>0</v>
      </c>
      <c r="E306" s="19">
        <v>6.17</v>
      </c>
      <c r="F306" s="19">
        <v>1.93</v>
      </c>
      <c r="G306" s="19">
        <v>0</v>
      </c>
      <c r="H306" s="17">
        <f t="shared" si="15"/>
        <v>0</v>
      </c>
      <c r="I306" s="18">
        <f t="shared" si="13"/>
        <v>6.17</v>
      </c>
      <c r="J306" s="17">
        <f t="shared" si="14"/>
        <v>0</v>
      </c>
    </row>
    <row r="307" spans="1:10" x14ac:dyDescent="0.3">
      <c r="A307" s="2">
        <v>20200113</v>
      </c>
      <c r="B307" s="2" t="s">
        <v>39</v>
      </c>
      <c r="C307" s="2">
        <v>127</v>
      </c>
      <c r="D307" s="2">
        <v>11.52</v>
      </c>
      <c r="E307" s="2">
        <v>6.87</v>
      </c>
      <c r="F307" s="2">
        <v>1.17</v>
      </c>
      <c r="G307" s="2">
        <v>0</v>
      </c>
      <c r="H307" s="16">
        <f t="shared" si="15"/>
        <v>635.92214907275627</v>
      </c>
      <c r="I307" s="15">
        <f t="shared" si="13"/>
        <v>26.742567158523634</v>
      </c>
      <c r="J307" s="14">
        <f t="shared" si="14"/>
        <v>0.63093553233717248</v>
      </c>
    </row>
    <row r="308" spans="1:10" x14ac:dyDescent="0.3">
      <c r="A308" s="19">
        <v>20200113</v>
      </c>
      <c r="B308" s="19" t="s">
        <v>38</v>
      </c>
      <c r="C308" s="19">
        <v>255.01</v>
      </c>
      <c r="D308" s="19">
        <v>19.66</v>
      </c>
      <c r="E308" s="19">
        <v>8.3699999999999992</v>
      </c>
      <c r="F308" s="19">
        <v>0.62</v>
      </c>
      <c r="G308" s="19">
        <v>0</v>
      </c>
      <c r="H308" s="17">
        <f t="shared" si="15"/>
        <v>757.97047696240315</v>
      </c>
      <c r="I308" s="18">
        <f t="shared" si="13"/>
        <v>32.056577405075096</v>
      </c>
      <c r="J308" s="17">
        <f t="shared" si="14"/>
        <v>0.73390142892589216</v>
      </c>
    </row>
    <row r="309" spans="1:10" x14ac:dyDescent="0.3">
      <c r="A309" s="2">
        <v>20200113</v>
      </c>
      <c r="B309" s="2" t="s">
        <v>37</v>
      </c>
      <c r="C309" s="2">
        <v>325.01</v>
      </c>
      <c r="D309" s="2">
        <v>25.77</v>
      </c>
      <c r="E309" s="2">
        <v>10.050000000000001</v>
      </c>
      <c r="F309" s="2">
        <v>0.9</v>
      </c>
      <c r="G309" s="2">
        <v>0</v>
      </c>
      <c r="H309" s="16">
        <f t="shared" si="15"/>
        <v>747.5625026738112</v>
      </c>
      <c r="I309" s="15">
        <f t="shared" si="13"/>
        <v>33.411328208556597</v>
      </c>
      <c r="J309" s="14">
        <f t="shared" si="14"/>
        <v>0.71926653162501386</v>
      </c>
    </row>
    <row r="310" spans="1:10" x14ac:dyDescent="0.3">
      <c r="A310" s="19">
        <v>20200113</v>
      </c>
      <c r="B310" s="19" t="s">
        <v>36</v>
      </c>
      <c r="C310" s="19">
        <v>260</v>
      </c>
      <c r="D310" s="19">
        <v>29.19</v>
      </c>
      <c r="E310" s="19">
        <v>11.69</v>
      </c>
      <c r="F310" s="19">
        <v>1.66</v>
      </c>
      <c r="G310" s="19">
        <v>0</v>
      </c>
      <c r="H310" s="17">
        <f t="shared" si="15"/>
        <v>533.10664210145831</v>
      </c>
      <c r="I310" s="18">
        <f t="shared" si="13"/>
        <v>28.349582565670573</v>
      </c>
      <c r="J310" s="17">
        <f t="shared" si="14"/>
        <v>0.52507106088834032</v>
      </c>
    </row>
    <row r="311" spans="1:10" x14ac:dyDescent="0.3">
      <c r="A311" s="2">
        <v>20200113</v>
      </c>
      <c r="B311" s="2" t="s">
        <v>35</v>
      </c>
      <c r="C311" s="2">
        <v>485.01</v>
      </c>
      <c r="D311" s="2">
        <v>29.46</v>
      </c>
      <c r="E311" s="2">
        <v>12.9</v>
      </c>
      <c r="F311" s="2">
        <v>2.9</v>
      </c>
      <c r="G311" s="2">
        <v>0</v>
      </c>
      <c r="H311" s="16">
        <f t="shared" si="15"/>
        <v>986.16185772969766</v>
      </c>
      <c r="I311" s="15">
        <f t="shared" si="13"/>
        <v>43.71755805405305</v>
      </c>
      <c r="J311" s="14">
        <f t="shared" si="14"/>
        <v>0.90309841952732972</v>
      </c>
    </row>
    <row r="312" spans="1:10" x14ac:dyDescent="0.3">
      <c r="A312" s="19">
        <v>20200113</v>
      </c>
      <c r="B312" s="19" t="s">
        <v>34</v>
      </c>
      <c r="C312" s="19">
        <v>437.01</v>
      </c>
      <c r="D312" s="19">
        <v>26.54</v>
      </c>
      <c r="E312" s="19">
        <v>13.51</v>
      </c>
      <c r="F312" s="19">
        <v>3.72</v>
      </c>
      <c r="G312" s="19">
        <v>0</v>
      </c>
      <c r="H312" s="17">
        <f t="shared" si="15"/>
        <v>978.03940788429111</v>
      </c>
      <c r="I312" s="18">
        <f t="shared" si="13"/>
        <v>44.073731496384099</v>
      </c>
      <c r="J312" s="17">
        <f t="shared" si="14"/>
        <v>0.89409253311938752</v>
      </c>
    </row>
    <row r="313" spans="1:10" x14ac:dyDescent="0.3">
      <c r="A313" s="2">
        <v>20200113</v>
      </c>
      <c r="B313" s="2" t="s">
        <v>33</v>
      </c>
      <c r="C313" s="2">
        <v>300.01</v>
      </c>
      <c r="D313" s="2">
        <v>20.83</v>
      </c>
      <c r="E313" s="2">
        <v>13.51</v>
      </c>
      <c r="F313" s="2">
        <v>3.79</v>
      </c>
      <c r="G313" s="2">
        <v>0</v>
      </c>
      <c r="H313" s="16">
        <f t="shared" si="15"/>
        <v>843.68123728149396</v>
      </c>
      <c r="I313" s="15">
        <f t="shared" si="13"/>
        <v>39.875038665046688</v>
      </c>
      <c r="J313" s="14">
        <f t="shared" si="14"/>
        <v>0.78720717766657899</v>
      </c>
    </row>
    <row r="314" spans="1:10" x14ac:dyDescent="0.3">
      <c r="A314" s="19">
        <v>20200113</v>
      </c>
      <c r="B314" s="19" t="s">
        <v>32</v>
      </c>
      <c r="C314" s="19">
        <v>182.01</v>
      </c>
      <c r="D314" s="19">
        <v>12.98</v>
      </c>
      <c r="E314" s="19">
        <v>13.4</v>
      </c>
      <c r="F314" s="19">
        <v>3.31</v>
      </c>
      <c r="G314" s="19">
        <v>0</v>
      </c>
      <c r="H314" s="17">
        <f t="shared" si="15"/>
        <v>810.33459513760715</v>
      </c>
      <c r="I314" s="18">
        <f t="shared" si="13"/>
        <v>38.722956098050226</v>
      </c>
      <c r="J314" s="17">
        <f t="shared" si="14"/>
        <v>0.76029375780548614</v>
      </c>
    </row>
    <row r="315" spans="1:10" x14ac:dyDescent="0.3">
      <c r="A315" s="2">
        <v>20200113</v>
      </c>
      <c r="B315" s="2" t="s">
        <v>31</v>
      </c>
      <c r="C315" s="2">
        <v>20.57</v>
      </c>
      <c r="D315" s="2">
        <v>3.6</v>
      </c>
      <c r="E315" s="2">
        <v>13.1</v>
      </c>
      <c r="F315" s="2">
        <v>2.97</v>
      </c>
      <c r="G315" s="2">
        <v>0</v>
      </c>
      <c r="H315" s="16">
        <f t="shared" si="15"/>
        <v>327.59722573082104</v>
      </c>
      <c r="I315" s="15">
        <f t="shared" si="13"/>
        <v>23.337413304088159</v>
      </c>
      <c r="J315" s="14">
        <f t="shared" si="14"/>
        <v>0.33004819028185067</v>
      </c>
    </row>
    <row r="316" spans="1:10" x14ac:dyDescent="0.3">
      <c r="A316" s="19">
        <v>20200113</v>
      </c>
      <c r="B316" s="19" t="s">
        <v>30</v>
      </c>
      <c r="C316" s="19">
        <v>0</v>
      </c>
      <c r="D316" s="19">
        <v>0</v>
      </c>
      <c r="E316" s="19">
        <v>12.7</v>
      </c>
      <c r="F316" s="19">
        <v>3.03</v>
      </c>
      <c r="G316" s="19">
        <v>0</v>
      </c>
      <c r="H316" s="17">
        <f t="shared" si="15"/>
        <v>0</v>
      </c>
      <c r="I316" s="18">
        <f t="shared" si="13"/>
        <v>12.7</v>
      </c>
      <c r="J316" s="17">
        <f t="shared" si="14"/>
        <v>0</v>
      </c>
    </row>
    <row r="317" spans="1:10" x14ac:dyDescent="0.3">
      <c r="A317" s="2">
        <v>20200113</v>
      </c>
      <c r="B317" s="2" t="s">
        <v>29</v>
      </c>
      <c r="C317" s="2">
        <v>0</v>
      </c>
      <c r="D317" s="2">
        <v>0</v>
      </c>
      <c r="E317" s="2">
        <v>12.58</v>
      </c>
      <c r="F317" s="2">
        <v>2.97</v>
      </c>
      <c r="G317" s="2">
        <v>0</v>
      </c>
      <c r="H317" s="16">
        <f t="shared" si="15"/>
        <v>0</v>
      </c>
      <c r="I317" s="15">
        <f t="shared" si="13"/>
        <v>12.58</v>
      </c>
      <c r="J317" s="14">
        <f t="shared" si="14"/>
        <v>0</v>
      </c>
    </row>
    <row r="318" spans="1:10" x14ac:dyDescent="0.3">
      <c r="A318" s="19">
        <v>20200113</v>
      </c>
      <c r="B318" s="19" t="s">
        <v>28</v>
      </c>
      <c r="C318" s="19">
        <v>0</v>
      </c>
      <c r="D318" s="19">
        <v>0</v>
      </c>
      <c r="E318" s="19">
        <v>12.38</v>
      </c>
      <c r="F318" s="19">
        <v>2.9</v>
      </c>
      <c r="G318" s="19">
        <v>0</v>
      </c>
      <c r="H318" s="17">
        <f t="shared" si="15"/>
        <v>0</v>
      </c>
      <c r="I318" s="18">
        <f t="shared" si="13"/>
        <v>12.38</v>
      </c>
      <c r="J318" s="17">
        <f t="shared" si="14"/>
        <v>0</v>
      </c>
    </row>
    <row r="319" spans="1:10" x14ac:dyDescent="0.3">
      <c r="A319" s="2">
        <v>20200113</v>
      </c>
      <c r="B319" s="2" t="s">
        <v>27</v>
      </c>
      <c r="C319" s="2">
        <v>0</v>
      </c>
      <c r="D319" s="2">
        <v>0</v>
      </c>
      <c r="E319" s="2">
        <v>12.33</v>
      </c>
      <c r="F319" s="2">
        <v>2.97</v>
      </c>
      <c r="G319" s="2">
        <v>0</v>
      </c>
      <c r="H319" s="16">
        <f t="shared" si="15"/>
        <v>0</v>
      </c>
      <c r="I319" s="15">
        <f t="shared" si="13"/>
        <v>12.33</v>
      </c>
      <c r="J319" s="14">
        <f t="shared" si="14"/>
        <v>0</v>
      </c>
    </row>
    <row r="320" spans="1:10" x14ac:dyDescent="0.3">
      <c r="A320" s="19">
        <v>20200113</v>
      </c>
      <c r="B320" s="19" t="s">
        <v>26</v>
      </c>
      <c r="C320" s="19">
        <v>0</v>
      </c>
      <c r="D320" s="19">
        <v>0</v>
      </c>
      <c r="E320" s="19">
        <v>12.41</v>
      </c>
      <c r="F320" s="19">
        <v>3.24</v>
      </c>
      <c r="G320" s="19">
        <v>0</v>
      </c>
      <c r="H320" s="17">
        <f t="shared" si="15"/>
        <v>0</v>
      </c>
      <c r="I320" s="18">
        <f t="shared" si="13"/>
        <v>12.41</v>
      </c>
      <c r="J320" s="17">
        <f t="shared" si="14"/>
        <v>0</v>
      </c>
    </row>
    <row r="321" spans="1:10" x14ac:dyDescent="0.3">
      <c r="A321" s="2">
        <v>20200113</v>
      </c>
      <c r="B321" s="2" t="s">
        <v>25</v>
      </c>
      <c r="C321" s="2">
        <v>0</v>
      </c>
      <c r="D321" s="2">
        <v>0</v>
      </c>
      <c r="E321" s="2">
        <v>12.53</v>
      </c>
      <c r="F321" s="2">
        <v>3.52</v>
      </c>
      <c r="G321" s="2">
        <v>0</v>
      </c>
      <c r="H321" s="16">
        <f t="shared" si="15"/>
        <v>0</v>
      </c>
      <c r="I321" s="15">
        <f t="shared" si="13"/>
        <v>12.53</v>
      </c>
      <c r="J321" s="14">
        <f t="shared" si="14"/>
        <v>0</v>
      </c>
    </row>
    <row r="322" spans="1:10" x14ac:dyDescent="0.3">
      <c r="A322" s="19">
        <v>20200114</v>
      </c>
      <c r="B322" s="19" t="s">
        <v>48</v>
      </c>
      <c r="C322" s="19">
        <v>0</v>
      </c>
      <c r="D322" s="19">
        <v>0</v>
      </c>
      <c r="E322" s="19">
        <v>12.73</v>
      </c>
      <c r="F322" s="19">
        <v>3.93</v>
      </c>
      <c r="G322" s="19">
        <v>0</v>
      </c>
      <c r="H322" s="17">
        <f t="shared" si="15"/>
        <v>0</v>
      </c>
      <c r="I322" s="18">
        <f t="shared" si="13"/>
        <v>12.73</v>
      </c>
      <c r="J322" s="17">
        <f t="shared" si="14"/>
        <v>0</v>
      </c>
    </row>
    <row r="323" spans="1:10" x14ac:dyDescent="0.3">
      <c r="A323" s="2">
        <v>20200114</v>
      </c>
      <c r="B323" s="2" t="s">
        <v>47</v>
      </c>
      <c r="C323" s="2">
        <v>0</v>
      </c>
      <c r="D323" s="2">
        <v>0</v>
      </c>
      <c r="E323" s="2">
        <v>13.07</v>
      </c>
      <c r="F323" s="2">
        <v>4.21</v>
      </c>
      <c r="G323" s="2">
        <v>0</v>
      </c>
      <c r="H323" s="16">
        <f t="shared" si="15"/>
        <v>0</v>
      </c>
      <c r="I323" s="15">
        <f t="shared" si="13"/>
        <v>13.07</v>
      </c>
      <c r="J323" s="14">
        <f t="shared" si="14"/>
        <v>0</v>
      </c>
    </row>
    <row r="324" spans="1:10" x14ac:dyDescent="0.3">
      <c r="A324" s="19">
        <v>20200114</v>
      </c>
      <c r="B324" s="19" t="s">
        <v>46</v>
      </c>
      <c r="C324" s="19">
        <v>0</v>
      </c>
      <c r="D324" s="19">
        <v>0</v>
      </c>
      <c r="E324" s="19">
        <v>13.18</v>
      </c>
      <c r="F324" s="19">
        <v>4.28</v>
      </c>
      <c r="G324" s="19">
        <v>0</v>
      </c>
      <c r="H324" s="17">
        <f t="shared" si="15"/>
        <v>0</v>
      </c>
      <c r="I324" s="18">
        <f t="shared" si="13"/>
        <v>13.18</v>
      </c>
      <c r="J324" s="17">
        <f t="shared" si="14"/>
        <v>0</v>
      </c>
    </row>
    <row r="325" spans="1:10" x14ac:dyDescent="0.3">
      <c r="A325" s="2">
        <v>20200114</v>
      </c>
      <c r="B325" s="2" t="s">
        <v>45</v>
      </c>
      <c r="C325" s="2">
        <v>0</v>
      </c>
      <c r="D325" s="2">
        <v>0</v>
      </c>
      <c r="E325" s="2">
        <v>12.94</v>
      </c>
      <c r="F325" s="2">
        <v>4.28</v>
      </c>
      <c r="G325" s="2">
        <v>0</v>
      </c>
      <c r="H325" s="16">
        <f t="shared" si="15"/>
        <v>0</v>
      </c>
      <c r="I325" s="15">
        <f t="shared" si="13"/>
        <v>12.94</v>
      </c>
      <c r="J325" s="14">
        <f t="shared" si="14"/>
        <v>0</v>
      </c>
    </row>
    <row r="326" spans="1:10" x14ac:dyDescent="0.3">
      <c r="A326" s="19">
        <v>20200114</v>
      </c>
      <c r="B326" s="19" t="s">
        <v>44</v>
      </c>
      <c r="C326" s="19">
        <v>0</v>
      </c>
      <c r="D326" s="19">
        <v>0</v>
      </c>
      <c r="E326" s="19">
        <v>12.94</v>
      </c>
      <c r="F326" s="19">
        <v>4.41</v>
      </c>
      <c r="G326" s="19">
        <v>0</v>
      </c>
      <c r="H326" s="17">
        <f t="shared" si="15"/>
        <v>0</v>
      </c>
      <c r="I326" s="18">
        <f t="shared" si="13"/>
        <v>12.94</v>
      </c>
      <c r="J326" s="17">
        <f t="shared" si="14"/>
        <v>0</v>
      </c>
    </row>
    <row r="327" spans="1:10" x14ac:dyDescent="0.3">
      <c r="A327" s="2">
        <v>20200114</v>
      </c>
      <c r="B327" s="2" t="s">
        <v>43</v>
      </c>
      <c r="C327" s="2">
        <v>0</v>
      </c>
      <c r="D327" s="2">
        <v>0</v>
      </c>
      <c r="E327" s="2">
        <v>12.89</v>
      </c>
      <c r="F327" s="2">
        <v>4.62</v>
      </c>
      <c r="G327" s="2">
        <v>0</v>
      </c>
      <c r="H327" s="16">
        <f t="shared" si="15"/>
        <v>0</v>
      </c>
      <c r="I327" s="15">
        <f t="shared" si="13"/>
        <v>12.89</v>
      </c>
      <c r="J327" s="14">
        <f t="shared" si="14"/>
        <v>0</v>
      </c>
    </row>
    <row r="328" spans="1:10" x14ac:dyDescent="0.3">
      <c r="A328" s="19">
        <v>20200114</v>
      </c>
      <c r="B328" s="19" t="s">
        <v>42</v>
      </c>
      <c r="C328" s="19">
        <v>0</v>
      </c>
      <c r="D328" s="19">
        <v>0</v>
      </c>
      <c r="E328" s="19">
        <v>12.99</v>
      </c>
      <c r="F328" s="19">
        <v>4.83</v>
      </c>
      <c r="G328" s="19">
        <v>0</v>
      </c>
      <c r="H328" s="17">
        <f t="shared" si="15"/>
        <v>0</v>
      </c>
      <c r="I328" s="18">
        <f t="shared" si="13"/>
        <v>12.99</v>
      </c>
      <c r="J328" s="17">
        <f t="shared" si="14"/>
        <v>0</v>
      </c>
    </row>
    <row r="329" spans="1:10" x14ac:dyDescent="0.3">
      <c r="A329" s="2">
        <v>20200114</v>
      </c>
      <c r="B329" s="2" t="s">
        <v>41</v>
      </c>
      <c r="C329" s="2">
        <v>0</v>
      </c>
      <c r="D329" s="2">
        <v>0</v>
      </c>
      <c r="E329" s="2">
        <v>13.01</v>
      </c>
      <c r="F329" s="2">
        <v>4.6900000000000004</v>
      </c>
      <c r="G329" s="2">
        <v>0</v>
      </c>
      <c r="H329" s="16">
        <f t="shared" si="15"/>
        <v>0</v>
      </c>
      <c r="I329" s="15">
        <f t="shared" si="13"/>
        <v>13.01</v>
      </c>
      <c r="J329" s="14">
        <f t="shared" si="14"/>
        <v>0</v>
      </c>
    </row>
    <row r="330" spans="1:10" x14ac:dyDescent="0.3">
      <c r="A330" s="19">
        <v>20200114</v>
      </c>
      <c r="B330" s="19" t="s">
        <v>40</v>
      </c>
      <c r="C330" s="19">
        <v>0</v>
      </c>
      <c r="D330" s="19">
        <v>0</v>
      </c>
      <c r="E330" s="19">
        <v>12.93</v>
      </c>
      <c r="F330" s="19">
        <v>4.97</v>
      </c>
      <c r="G330" s="19">
        <v>0</v>
      </c>
      <c r="H330" s="17">
        <f t="shared" si="15"/>
        <v>0</v>
      </c>
      <c r="I330" s="18">
        <f t="shared" ref="I330:I393" si="16">E330+H330*((NOCT-20)/(800))</f>
        <v>12.93</v>
      </c>
      <c r="J330" s="17">
        <f t="shared" ref="J330:J393" si="17">P_STC__W*(H330/1000)*(1+(alpha_p/100)*(I330-25))</f>
        <v>0</v>
      </c>
    </row>
    <row r="331" spans="1:10" x14ac:dyDescent="0.3">
      <c r="A331" s="2">
        <v>20200114</v>
      </c>
      <c r="B331" s="2" t="s">
        <v>39</v>
      </c>
      <c r="C331" s="2">
        <v>137</v>
      </c>
      <c r="D331" s="2">
        <v>11.6</v>
      </c>
      <c r="E331" s="2">
        <v>13.36</v>
      </c>
      <c r="F331" s="2">
        <v>5.24</v>
      </c>
      <c r="G331" s="2">
        <v>0</v>
      </c>
      <c r="H331" s="16">
        <f t="shared" si="15"/>
        <v>681.32791118598345</v>
      </c>
      <c r="I331" s="15">
        <f t="shared" si="16"/>
        <v>34.651497224561979</v>
      </c>
      <c r="J331" s="14">
        <f t="shared" si="17"/>
        <v>0.65173665618875687</v>
      </c>
    </row>
    <row r="332" spans="1:10" x14ac:dyDescent="0.3">
      <c r="A332" s="19">
        <v>20200114</v>
      </c>
      <c r="B332" s="19" t="s">
        <v>38</v>
      </c>
      <c r="C332" s="19">
        <v>101</v>
      </c>
      <c r="D332" s="19">
        <v>19.760000000000002</v>
      </c>
      <c r="E332" s="19">
        <v>13.96</v>
      </c>
      <c r="F332" s="19">
        <v>5.86</v>
      </c>
      <c r="G332" s="19">
        <v>0</v>
      </c>
      <c r="H332" s="17">
        <f t="shared" si="15"/>
        <v>298.74499382124242</v>
      </c>
      <c r="I332" s="18">
        <f t="shared" si="16"/>
        <v>23.295781056913825</v>
      </c>
      <c r="J332" s="17">
        <f t="shared" si="17"/>
        <v>0.3010360647705429</v>
      </c>
    </row>
    <row r="333" spans="1:10" x14ac:dyDescent="0.3">
      <c r="A333" s="2">
        <v>20200114</v>
      </c>
      <c r="B333" s="2" t="s">
        <v>37</v>
      </c>
      <c r="C333" s="2">
        <v>246</v>
      </c>
      <c r="D333" s="2">
        <v>25.9</v>
      </c>
      <c r="E333" s="2">
        <v>14.78</v>
      </c>
      <c r="F333" s="2">
        <v>6.14</v>
      </c>
      <c r="G333" s="2">
        <v>0</v>
      </c>
      <c r="H333" s="16">
        <f t="shared" si="15"/>
        <v>563.18450736954367</v>
      </c>
      <c r="I333" s="15">
        <f t="shared" si="16"/>
        <v>32.379515855298237</v>
      </c>
      <c r="J333" s="14">
        <f t="shared" si="17"/>
        <v>0.54448237686238021</v>
      </c>
    </row>
    <row r="334" spans="1:10" x14ac:dyDescent="0.3">
      <c r="A334" s="19">
        <v>20200114</v>
      </c>
      <c r="B334" s="19" t="s">
        <v>36</v>
      </c>
      <c r="C334" s="19">
        <v>125</v>
      </c>
      <c r="D334" s="19">
        <v>29.35</v>
      </c>
      <c r="E334" s="19">
        <v>14.94</v>
      </c>
      <c r="F334" s="19">
        <v>6.9</v>
      </c>
      <c r="G334" s="19">
        <v>0</v>
      </c>
      <c r="H334" s="17">
        <f t="shared" si="15"/>
        <v>255.027463856064</v>
      </c>
      <c r="I334" s="18">
        <f t="shared" si="16"/>
        <v>22.909608245502</v>
      </c>
      <c r="J334" s="17">
        <f t="shared" si="17"/>
        <v>0.25742644674033266</v>
      </c>
    </row>
    <row r="335" spans="1:10" x14ac:dyDescent="0.3">
      <c r="A335" s="2">
        <v>20200114</v>
      </c>
      <c r="B335" s="2" t="s">
        <v>35</v>
      </c>
      <c r="C335" s="2">
        <v>252</v>
      </c>
      <c r="D335" s="2">
        <v>29.64</v>
      </c>
      <c r="E335" s="2">
        <v>14.75</v>
      </c>
      <c r="F335" s="2">
        <v>8.07</v>
      </c>
      <c r="G335" s="2">
        <v>0</v>
      </c>
      <c r="H335" s="16">
        <f t="shared" si="15"/>
        <v>509.5554093657131</v>
      </c>
      <c r="I335" s="15">
        <f t="shared" si="16"/>
        <v>30.673606542678534</v>
      </c>
      <c r="J335" s="14">
        <f t="shared" si="17"/>
        <v>0.49654583329575758</v>
      </c>
    </row>
    <row r="336" spans="1:10" x14ac:dyDescent="0.3">
      <c r="A336" s="19">
        <v>20200114</v>
      </c>
      <c r="B336" s="19" t="s">
        <v>34</v>
      </c>
      <c r="C336" s="19">
        <v>47</v>
      </c>
      <c r="D336" s="19">
        <v>26.73</v>
      </c>
      <c r="E336" s="19">
        <v>14.42</v>
      </c>
      <c r="F336" s="19">
        <v>7.52</v>
      </c>
      <c r="G336" s="19">
        <v>0</v>
      </c>
      <c r="H336" s="17">
        <f t="shared" si="15"/>
        <v>104.49397338779126</v>
      </c>
      <c r="I336" s="18">
        <f t="shared" si="16"/>
        <v>17.685436668368478</v>
      </c>
      <c r="J336" s="17">
        <f t="shared" si="17"/>
        <v>0.10793344842532594</v>
      </c>
    </row>
    <row r="337" spans="1:10" x14ac:dyDescent="0.3">
      <c r="A337" s="2">
        <v>20200114</v>
      </c>
      <c r="B337" s="2" t="s">
        <v>33</v>
      </c>
      <c r="C337" s="2">
        <v>170</v>
      </c>
      <c r="D337" s="2">
        <v>21.03</v>
      </c>
      <c r="E337" s="2">
        <v>14.65</v>
      </c>
      <c r="F337" s="2">
        <v>7.45</v>
      </c>
      <c r="G337" s="2">
        <v>0</v>
      </c>
      <c r="H337" s="16">
        <f t="shared" si="15"/>
        <v>473.726670266138</v>
      </c>
      <c r="I337" s="15">
        <f t="shared" si="16"/>
        <v>29.453958445816813</v>
      </c>
      <c r="J337" s="14">
        <f t="shared" si="17"/>
        <v>0.46423185519795562</v>
      </c>
    </row>
    <row r="338" spans="1:10" x14ac:dyDescent="0.3">
      <c r="A338" s="19">
        <v>20200114</v>
      </c>
      <c r="B338" s="19" t="s">
        <v>32</v>
      </c>
      <c r="C338" s="19">
        <v>34</v>
      </c>
      <c r="D338" s="19">
        <v>13.17</v>
      </c>
      <c r="E338" s="19">
        <v>14.97</v>
      </c>
      <c r="F338" s="19">
        <v>7.17</v>
      </c>
      <c r="G338" s="19">
        <v>0</v>
      </c>
      <c r="H338" s="17">
        <f t="shared" si="15"/>
        <v>149.22682458692086</v>
      </c>
      <c r="I338" s="18">
        <f t="shared" si="16"/>
        <v>19.633338268341276</v>
      </c>
      <c r="J338" s="17">
        <f t="shared" si="17"/>
        <v>0.15283064908673497</v>
      </c>
    </row>
    <row r="339" spans="1:10" x14ac:dyDescent="0.3">
      <c r="A339" s="2">
        <v>20200114</v>
      </c>
      <c r="B339" s="2" t="s">
        <v>31</v>
      </c>
      <c r="C339" s="2">
        <v>7</v>
      </c>
      <c r="D339" s="2">
        <v>3.78</v>
      </c>
      <c r="E339" s="2">
        <v>14.79</v>
      </c>
      <c r="F339" s="2">
        <v>6.83</v>
      </c>
      <c r="G339" s="2">
        <v>0</v>
      </c>
      <c r="H339" s="16">
        <f t="shared" ref="H339:H402" si="18">IF(D339&gt;0,C339/SIN(D339*PI()/180),0)</f>
        <v>106.18030351674194</v>
      </c>
      <c r="I339" s="15">
        <f t="shared" si="16"/>
        <v>18.108134484898184</v>
      </c>
      <c r="J339" s="14">
        <f t="shared" si="17"/>
        <v>0.10947331519159731</v>
      </c>
    </row>
    <row r="340" spans="1:10" x14ac:dyDescent="0.3">
      <c r="A340" s="19">
        <v>20200114</v>
      </c>
      <c r="B340" s="19" t="s">
        <v>30</v>
      </c>
      <c r="C340" s="19">
        <v>0</v>
      </c>
      <c r="D340" s="19">
        <v>0</v>
      </c>
      <c r="E340" s="19">
        <v>14.59</v>
      </c>
      <c r="F340" s="19">
        <v>6.97</v>
      </c>
      <c r="G340" s="19">
        <v>0</v>
      </c>
      <c r="H340" s="17">
        <f t="shared" si="18"/>
        <v>0</v>
      </c>
      <c r="I340" s="18">
        <f t="shared" si="16"/>
        <v>14.59</v>
      </c>
      <c r="J340" s="17">
        <f t="shared" si="17"/>
        <v>0</v>
      </c>
    </row>
    <row r="341" spans="1:10" x14ac:dyDescent="0.3">
      <c r="A341" s="2">
        <v>20200114</v>
      </c>
      <c r="B341" s="2" t="s">
        <v>29</v>
      </c>
      <c r="C341" s="2">
        <v>0</v>
      </c>
      <c r="D341" s="2">
        <v>0</v>
      </c>
      <c r="E341" s="2">
        <v>14.74</v>
      </c>
      <c r="F341" s="2">
        <v>7.79</v>
      </c>
      <c r="G341" s="2">
        <v>0</v>
      </c>
      <c r="H341" s="16">
        <f t="shared" si="18"/>
        <v>0</v>
      </c>
      <c r="I341" s="15">
        <f t="shared" si="16"/>
        <v>14.74</v>
      </c>
      <c r="J341" s="14">
        <f t="shared" si="17"/>
        <v>0</v>
      </c>
    </row>
    <row r="342" spans="1:10" x14ac:dyDescent="0.3">
      <c r="A342" s="19">
        <v>20200114</v>
      </c>
      <c r="B342" s="19" t="s">
        <v>28</v>
      </c>
      <c r="C342" s="19">
        <v>0</v>
      </c>
      <c r="D342" s="19">
        <v>0</v>
      </c>
      <c r="E342" s="19">
        <v>14.39</v>
      </c>
      <c r="F342" s="19">
        <v>7.72</v>
      </c>
      <c r="G342" s="19">
        <v>0</v>
      </c>
      <c r="H342" s="17">
        <f t="shared" si="18"/>
        <v>0</v>
      </c>
      <c r="I342" s="18">
        <f t="shared" si="16"/>
        <v>14.39</v>
      </c>
      <c r="J342" s="17">
        <f t="shared" si="17"/>
        <v>0</v>
      </c>
    </row>
    <row r="343" spans="1:10" x14ac:dyDescent="0.3">
      <c r="A343" s="2">
        <v>20200114</v>
      </c>
      <c r="B343" s="2" t="s">
        <v>27</v>
      </c>
      <c r="C343" s="2">
        <v>0</v>
      </c>
      <c r="D343" s="2">
        <v>0</v>
      </c>
      <c r="E343" s="2">
        <v>14.12</v>
      </c>
      <c r="F343" s="2">
        <v>8</v>
      </c>
      <c r="G343" s="2">
        <v>0</v>
      </c>
      <c r="H343" s="16">
        <f t="shared" si="18"/>
        <v>0</v>
      </c>
      <c r="I343" s="15">
        <f t="shared" si="16"/>
        <v>14.12</v>
      </c>
      <c r="J343" s="14">
        <f t="shared" si="17"/>
        <v>0</v>
      </c>
    </row>
    <row r="344" spans="1:10" x14ac:dyDescent="0.3">
      <c r="A344" s="19">
        <v>20200114</v>
      </c>
      <c r="B344" s="19" t="s">
        <v>26</v>
      </c>
      <c r="C344" s="19">
        <v>0</v>
      </c>
      <c r="D344" s="19">
        <v>0</v>
      </c>
      <c r="E344" s="19">
        <v>14.23</v>
      </c>
      <c r="F344" s="19">
        <v>8.34</v>
      </c>
      <c r="G344" s="19">
        <v>0</v>
      </c>
      <c r="H344" s="17">
        <f t="shared" si="18"/>
        <v>0</v>
      </c>
      <c r="I344" s="18">
        <f t="shared" si="16"/>
        <v>14.23</v>
      </c>
      <c r="J344" s="17">
        <f t="shared" si="17"/>
        <v>0</v>
      </c>
    </row>
    <row r="345" spans="1:10" x14ac:dyDescent="0.3">
      <c r="A345" s="2">
        <v>20200114</v>
      </c>
      <c r="B345" s="2" t="s">
        <v>25</v>
      </c>
      <c r="C345" s="2">
        <v>0</v>
      </c>
      <c r="D345" s="2">
        <v>0</v>
      </c>
      <c r="E345" s="2">
        <v>14.3</v>
      </c>
      <c r="F345" s="2">
        <v>8.69</v>
      </c>
      <c r="G345" s="2">
        <v>0</v>
      </c>
      <c r="H345" s="16">
        <f t="shared" si="18"/>
        <v>0</v>
      </c>
      <c r="I345" s="15">
        <f t="shared" si="16"/>
        <v>14.3</v>
      </c>
      <c r="J345" s="14">
        <f t="shared" si="17"/>
        <v>0</v>
      </c>
    </row>
    <row r="346" spans="1:10" x14ac:dyDescent="0.3">
      <c r="A346" s="19">
        <v>20200115</v>
      </c>
      <c r="B346" s="19" t="s">
        <v>48</v>
      </c>
      <c r="C346" s="19">
        <v>0</v>
      </c>
      <c r="D346" s="19">
        <v>0</v>
      </c>
      <c r="E346" s="19">
        <v>14.33</v>
      </c>
      <c r="F346" s="19">
        <v>8.69</v>
      </c>
      <c r="G346" s="19">
        <v>0</v>
      </c>
      <c r="H346" s="17">
        <f t="shared" si="18"/>
        <v>0</v>
      </c>
      <c r="I346" s="18">
        <f t="shared" si="16"/>
        <v>14.33</v>
      </c>
      <c r="J346" s="17">
        <f t="shared" si="17"/>
        <v>0</v>
      </c>
    </row>
    <row r="347" spans="1:10" x14ac:dyDescent="0.3">
      <c r="A347" s="2">
        <v>20200115</v>
      </c>
      <c r="B347" s="2" t="s">
        <v>47</v>
      </c>
      <c r="C347" s="2">
        <v>0</v>
      </c>
      <c r="D347" s="2">
        <v>0</v>
      </c>
      <c r="E347" s="2">
        <v>14.51</v>
      </c>
      <c r="F347" s="2">
        <v>8.41</v>
      </c>
      <c r="G347" s="2">
        <v>0</v>
      </c>
      <c r="H347" s="16">
        <f t="shared" si="18"/>
        <v>0</v>
      </c>
      <c r="I347" s="15">
        <f t="shared" si="16"/>
        <v>14.51</v>
      </c>
      <c r="J347" s="14">
        <f t="shared" si="17"/>
        <v>0</v>
      </c>
    </row>
    <row r="348" spans="1:10" x14ac:dyDescent="0.3">
      <c r="A348" s="19">
        <v>20200115</v>
      </c>
      <c r="B348" s="19" t="s">
        <v>46</v>
      </c>
      <c r="C348" s="19">
        <v>0</v>
      </c>
      <c r="D348" s="19">
        <v>0</v>
      </c>
      <c r="E348" s="19">
        <v>14.69</v>
      </c>
      <c r="F348" s="19">
        <v>8.34</v>
      </c>
      <c r="G348" s="19">
        <v>0</v>
      </c>
      <c r="H348" s="17">
        <f t="shared" si="18"/>
        <v>0</v>
      </c>
      <c r="I348" s="18">
        <f t="shared" si="16"/>
        <v>14.69</v>
      </c>
      <c r="J348" s="17">
        <f t="shared" si="17"/>
        <v>0</v>
      </c>
    </row>
    <row r="349" spans="1:10" x14ac:dyDescent="0.3">
      <c r="A349" s="2">
        <v>20200115</v>
      </c>
      <c r="B349" s="2" t="s">
        <v>45</v>
      </c>
      <c r="C349" s="2">
        <v>0</v>
      </c>
      <c r="D349" s="2">
        <v>0</v>
      </c>
      <c r="E349" s="2">
        <v>14.75</v>
      </c>
      <c r="F349" s="2">
        <v>7.86</v>
      </c>
      <c r="G349" s="2">
        <v>0</v>
      </c>
      <c r="H349" s="16">
        <f t="shared" si="18"/>
        <v>0</v>
      </c>
      <c r="I349" s="15">
        <f t="shared" si="16"/>
        <v>14.75</v>
      </c>
      <c r="J349" s="14">
        <f t="shared" si="17"/>
        <v>0</v>
      </c>
    </row>
    <row r="350" spans="1:10" x14ac:dyDescent="0.3">
      <c r="A350" s="19">
        <v>20200115</v>
      </c>
      <c r="B350" s="19" t="s">
        <v>44</v>
      </c>
      <c r="C350" s="19">
        <v>0</v>
      </c>
      <c r="D350" s="19">
        <v>0</v>
      </c>
      <c r="E350" s="19">
        <v>14.9</v>
      </c>
      <c r="F350" s="19">
        <v>7.52</v>
      </c>
      <c r="G350" s="19">
        <v>0</v>
      </c>
      <c r="H350" s="17">
        <f t="shared" si="18"/>
        <v>0</v>
      </c>
      <c r="I350" s="18">
        <f t="shared" si="16"/>
        <v>14.9</v>
      </c>
      <c r="J350" s="17">
        <f t="shared" si="17"/>
        <v>0</v>
      </c>
    </row>
    <row r="351" spans="1:10" x14ac:dyDescent="0.3">
      <c r="A351" s="2">
        <v>20200115</v>
      </c>
      <c r="B351" s="2" t="s">
        <v>43</v>
      </c>
      <c r="C351" s="2">
        <v>0</v>
      </c>
      <c r="D351" s="2">
        <v>0</v>
      </c>
      <c r="E351" s="2">
        <v>14.72</v>
      </c>
      <c r="F351" s="2">
        <v>7.38</v>
      </c>
      <c r="G351" s="2">
        <v>0</v>
      </c>
      <c r="H351" s="16">
        <f t="shared" si="18"/>
        <v>0</v>
      </c>
      <c r="I351" s="15">
        <f t="shared" si="16"/>
        <v>14.72</v>
      </c>
      <c r="J351" s="14">
        <f t="shared" si="17"/>
        <v>0</v>
      </c>
    </row>
    <row r="352" spans="1:10" x14ac:dyDescent="0.3">
      <c r="A352" s="19">
        <v>20200115</v>
      </c>
      <c r="B352" s="19" t="s">
        <v>42</v>
      </c>
      <c r="C352" s="19">
        <v>0</v>
      </c>
      <c r="D352" s="19">
        <v>0</v>
      </c>
      <c r="E352" s="19">
        <v>14.77</v>
      </c>
      <c r="F352" s="19">
        <v>7.1</v>
      </c>
      <c r="G352" s="19">
        <v>0</v>
      </c>
      <c r="H352" s="17">
        <f t="shared" si="18"/>
        <v>0</v>
      </c>
      <c r="I352" s="18">
        <f t="shared" si="16"/>
        <v>14.77</v>
      </c>
      <c r="J352" s="17">
        <f t="shared" si="17"/>
        <v>0</v>
      </c>
    </row>
    <row r="353" spans="1:10" x14ac:dyDescent="0.3">
      <c r="A353" s="2">
        <v>20200115</v>
      </c>
      <c r="B353" s="2" t="s">
        <v>41</v>
      </c>
      <c r="C353" s="2">
        <v>0</v>
      </c>
      <c r="D353" s="2">
        <v>0</v>
      </c>
      <c r="E353" s="2">
        <v>14.67</v>
      </c>
      <c r="F353" s="2">
        <v>6.55</v>
      </c>
      <c r="G353" s="2">
        <v>0</v>
      </c>
      <c r="H353" s="16">
        <f t="shared" si="18"/>
        <v>0</v>
      </c>
      <c r="I353" s="15">
        <f t="shared" si="16"/>
        <v>14.67</v>
      </c>
      <c r="J353" s="14">
        <f t="shared" si="17"/>
        <v>0</v>
      </c>
    </row>
    <row r="354" spans="1:10" x14ac:dyDescent="0.3">
      <c r="A354" s="19">
        <v>20200115</v>
      </c>
      <c r="B354" s="19" t="s">
        <v>40</v>
      </c>
      <c r="C354" s="19">
        <v>0</v>
      </c>
      <c r="D354" s="19">
        <v>0</v>
      </c>
      <c r="E354" s="19">
        <v>14.48</v>
      </c>
      <c r="F354" s="19">
        <v>6.55</v>
      </c>
      <c r="G354" s="19">
        <v>0</v>
      </c>
      <c r="H354" s="17">
        <f t="shared" si="18"/>
        <v>0</v>
      </c>
      <c r="I354" s="18">
        <f t="shared" si="16"/>
        <v>14.48</v>
      </c>
      <c r="J354" s="17">
        <f t="shared" si="17"/>
        <v>0</v>
      </c>
    </row>
    <row r="355" spans="1:10" x14ac:dyDescent="0.3">
      <c r="A355" s="2">
        <v>20200115</v>
      </c>
      <c r="B355" s="2" t="s">
        <v>39</v>
      </c>
      <c r="C355" s="2">
        <v>43</v>
      </c>
      <c r="D355" s="2">
        <v>11.68</v>
      </c>
      <c r="E355" s="2">
        <v>14.86</v>
      </c>
      <c r="F355" s="2">
        <v>5.93</v>
      </c>
      <c r="G355" s="2">
        <v>0</v>
      </c>
      <c r="H355" s="16">
        <f t="shared" si="18"/>
        <v>212.40287594352816</v>
      </c>
      <c r="I355" s="15">
        <f t="shared" si="16"/>
        <v>21.497589873235256</v>
      </c>
      <c r="J355" s="14">
        <f t="shared" si="17"/>
        <v>0.21575052486999174</v>
      </c>
    </row>
    <row r="356" spans="1:10" x14ac:dyDescent="0.3">
      <c r="A356" s="19">
        <v>20200115</v>
      </c>
      <c r="B356" s="19" t="s">
        <v>38</v>
      </c>
      <c r="C356" s="19">
        <v>65</v>
      </c>
      <c r="D356" s="19">
        <v>19.88</v>
      </c>
      <c r="E356" s="19">
        <v>15.17</v>
      </c>
      <c r="F356" s="19">
        <v>5.86</v>
      </c>
      <c r="G356" s="19">
        <v>0</v>
      </c>
      <c r="H356" s="17">
        <f t="shared" si="18"/>
        <v>191.14762584483657</v>
      </c>
      <c r="I356" s="18">
        <f t="shared" si="16"/>
        <v>21.143363307651143</v>
      </c>
      <c r="J356" s="17">
        <f t="shared" si="17"/>
        <v>0.19446496710853514</v>
      </c>
    </row>
    <row r="357" spans="1:10" x14ac:dyDescent="0.3">
      <c r="A357" s="2">
        <v>20200115</v>
      </c>
      <c r="B357" s="2" t="s">
        <v>37</v>
      </c>
      <c r="C357" s="2">
        <v>136</v>
      </c>
      <c r="D357" s="2">
        <v>26.04</v>
      </c>
      <c r="E357" s="2">
        <v>15.35</v>
      </c>
      <c r="F357" s="2">
        <v>5.24</v>
      </c>
      <c r="G357" s="2">
        <v>0</v>
      </c>
      <c r="H357" s="16">
        <f t="shared" si="18"/>
        <v>309.79603547696001</v>
      </c>
      <c r="I357" s="15">
        <f t="shared" si="16"/>
        <v>25.031126108655002</v>
      </c>
      <c r="J357" s="14">
        <f t="shared" si="17"/>
        <v>0.30975264312418488</v>
      </c>
    </row>
    <row r="358" spans="1:10" x14ac:dyDescent="0.3">
      <c r="A358" s="19">
        <v>20200115</v>
      </c>
      <c r="B358" s="19" t="s">
        <v>36</v>
      </c>
      <c r="C358" s="19">
        <v>375.01</v>
      </c>
      <c r="D358" s="19">
        <v>29.51</v>
      </c>
      <c r="E358" s="19">
        <v>15.32</v>
      </c>
      <c r="F358" s="19">
        <v>5.72</v>
      </c>
      <c r="G358" s="19">
        <v>0</v>
      </c>
      <c r="H358" s="17">
        <f t="shared" si="18"/>
        <v>761.3249780505879</v>
      </c>
      <c r="I358" s="18">
        <f t="shared" si="16"/>
        <v>39.111405564080869</v>
      </c>
      <c r="J358" s="17">
        <f t="shared" si="17"/>
        <v>0.71297983315957225</v>
      </c>
    </row>
    <row r="359" spans="1:10" x14ac:dyDescent="0.3">
      <c r="A359" s="2">
        <v>20200115</v>
      </c>
      <c r="B359" s="2" t="s">
        <v>35</v>
      </c>
      <c r="C359" s="2">
        <v>166</v>
      </c>
      <c r="D359" s="2">
        <v>29.83</v>
      </c>
      <c r="E359" s="2">
        <v>15.34</v>
      </c>
      <c r="F359" s="2">
        <v>5.24</v>
      </c>
      <c r="G359" s="2">
        <v>0</v>
      </c>
      <c r="H359" s="16">
        <f t="shared" si="18"/>
        <v>333.71646810975528</v>
      </c>
      <c r="I359" s="15">
        <f t="shared" si="16"/>
        <v>25.768639628429852</v>
      </c>
      <c r="J359" s="14">
        <f t="shared" si="17"/>
        <v>0.33256218345053568</v>
      </c>
    </row>
    <row r="360" spans="1:10" x14ac:dyDescent="0.3">
      <c r="A360" s="19">
        <v>20200115</v>
      </c>
      <c r="B360" s="19" t="s">
        <v>34</v>
      </c>
      <c r="C360" s="19">
        <v>310</v>
      </c>
      <c r="D360" s="19">
        <v>26.92</v>
      </c>
      <c r="E360" s="19">
        <v>15.78</v>
      </c>
      <c r="F360" s="19">
        <v>5.59</v>
      </c>
      <c r="G360" s="19">
        <v>0</v>
      </c>
      <c r="H360" s="17">
        <f t="shared" si="18"/>
        <v>684.7106660189487</v>
      </c>
      <c r="I360" s="18">
        <f t="shared" si="16"/>
        <v>37.177208313092144</v>
      </c>
      <c r="J360" s="17">
        <f t="shared" si="17"/>
        <v>0.64719027615455915</v>
      </c>
    </row>
    <row r="361" spans="1:10" x14ac:dyDescent="0.3">
      <c r="A361" s="2">
        <v>20200115</v>
      </c>
      <c r="B361" s="2" t="s">
        <v>33</v>
      </c>
      <c r="C361" s="2">
        <v>168</v>
      </c>
      <c r="D361" s="2">
        <v>21.22</v>
      </c>
      <c r="E361" s="2">
        <v>15.9</v>
      </c>
      <c r="F361" s="2">
        <v>5.59</v>
      </c>
      <c r="G361" s="2">
        <v>0</v>
      </c>
      <c r="H361" s="16">
        <f t="shared" si="18"/>
        <v>464.1525195059412</v>
      </c>
      <c r="I361" s="15">
        <f t="shared" si="16"/>
        <v>30.404766234560661</v>
      </c>
      <c r="J361" s="14">
        <f t="shared" si="17"/>
        <v>0.45286365811293738</v>
      </c>
    </row>
    <row r="362" spans="1:10" x14ac:dyDescent="0.3">
      <c r="A362" s="19">
        <v>20200115</v>
      </c>
      <c r="B362" s="19" t="s">
        <v>32</v>
      </c>
      <c r="C362" s="19">
        <v>163</v>
      </c>
      <c r="D362" s="19">
        <v>13.36</v>
      </c>
      <c r="E362" s="19">
        <v>15.77</v>
      </c>
      <c r="F362" s="19">
        <v>5.86</v>
      </c>
      <c r="G362" s="19">
        <v>0</v>
      </c>
      <c r="H362" s="17">
        <f t="shared" si="18"/>
        <v>705.41784719129168</v>
      </c>
      <c r="I362" s="18">
        <f t="shared" si="16"/>
        <v>37.814307724727868</v>
      </c>
      <c r="J362" s="17">
        <f t="shared" si="17"/>
        <v>0.66474036103338241</v>
      </c>
    </row>
    <row r="363" spans="1:10" x14ac:dyDescent="0.3">
      <c r="A363" s="2">
        <v>20200115</v>
      </c>
      <c r="B363" s="2" t="s">
        <v>31</v>
      </c>
      <c r="C363" s="2">
        <v>25.87</v>
      </c>
      <c r="D363" s="2">
        <v>3.96</v>
      </c>
      <c r="E363" s="2">
        <v>15.49</v>
      </c>
      <c r="F363" s="2">
        <v>5.59</v>
      </c>
      <c r="G363" s="2">
        <v>0</v>
      </c>
      <c r="H363" s="16">
        <f t="shared" si="18"/>
        <v>374.60165605764558</v>
      </c>
      <c r="I363" s="15">
        <f t="shared" si="16"/>
        <v>27.196301751801425</v>
      </c>
      <c r="J363" s="14">
        <f t="shared" si="17"/>
        <v>0.37089933382722351</v>
      </c>
    </row>
    <row r="364" spans="1:10" x14ac:dyDescent="0.3">
      <c r="A364" s="19">
        <v>20200115</v>
      </c>
      <c r="B364" s="19" t="s">
        <v>30</v>
      </c>
      <c r="C364" s="19">
        <v>0</v>
      </c>
      <c r="D364" s="19">
        <v>0</v>
      </c>
      <c r="E364" s="19">
        <v>15.1</v>
      </c>
      <c r="F364" s="19">
        <v>5.45</v>
      </c>
      <c r="G364" s="19">
        <v>0</v>
      </c>
      <c r="H364" s="17">
        <f t="shared" si="18"/>
        <v>0</v>
      </c>
      <c r="I364" s="18">
        <f t="shared" si="16"/>
        <v>15.1</v>
      </c>
      <c r="J364" s="17">
        <f t="shared" si="17"/>
        <v>0</v>
      </c>
    </row>
    <row r="365" spans="1:10" x14ac:dyDescent="0.3">
      <c r="A365" s="2">
        <v>20200115</v>
      </c>
      <c r="B365" s="2" t="s">
        <v>29</v>
      </c>
      <c r="C365" s="2">
        <v>0</v>
      </c>
      <c r="D365" s="2">
        <v>0</v>
      </c>
      <c r="E365" s="2">
        <v>15.23</v>
      </c>
      <c r="F365" s="2">
        <v>5.31</v>
      </c>
      <c r="G365" s="2">
        <v>0</v>
      </c>
      <c r="H365" s="16">
        <f t="shared" si="18"/>
        <v>0</v>
      </c>
      <c r="I365" s="15">
        <f t="shared" si="16"/>
        <v>15.23</v>
      </c>
      <c r="J365" s="14">
        <f t="shared" si="17"/>
        <v>0</v>
      </c>
    </row>
    <row r="366" spans="1:10" x14ac:dyDescent="0.3">
      <c r="A366" s="19">
        <v>20200115</v>
      </c>
      <c r="B366" s="19" t="s">
        <v>28</v>
      </c>
      <c r="C366" s="19">
        <v>0</v>
      </c>
      <c r="D366" s="19">
        <v>0</v>
      </c>
      <c r="E366" s="19">
        <v>15.11</v>
      </c>
      <c r="F366" s="19">
        <v>5.17</v>
      </c>
      <c r="G366" s="19">
        <v>0</v>
      </c>
      <c r="H366" s="17">
        <f t="shared" si="18"/>
        <v>0</v>
      </c>
      <c r="I366" s="18">
        <f t="shared" si="16"/>
        <v>15.11</v>
      </c>
      <c r="J366" s="17">
        <f t="shared" si="17"/>
        <v>0</v>
      </c>
    </row>
    <row r="367" spans="1:10" x14ac:dyDescent="0.3">
      <c r="A367" s="2">
        <v>20200115</v>
      </c>
      <c r="B367" s="2" t="s">
        <v>27</v>
      </c>
      <c r="C367" s="2">
        <v>0</v>
      </c>
      <c r="D367" s="2">
        <v>0</v>
      </c>
      <c r="E367" s="2">
        <v>14.93</v>
      </c>
      <c r="F367" s="2">
        <v>5.31</v>
      </c>
      <c r="G367" s="2">
        <v>0</v>
      </c>
      <c r="H367" s="16">
        <f t="shared" si="18"/>
        <v>0</v>
      </c>
      <c r="I367" s="15">
        <f t="shared" si="16"/>
        <v>14.93</v>
      </c>
      <c r="J367" s="14">
        <f t="shared" si="17"/>
        <v>0</v>
      </c>
    </row>
    <row r="368" spans="1:10" x14ac:dyDescent="0.3">
      <c r="A368" s="19">
        <v>20200115</v>
      </c>
      <c r="B368" s="19" t="s">
        <v>26</v>
      </c>
      <c r="C368" s="19">
        <v>0</v>
      </c>
      <c r="D368" s="19">
        <v>0</v>
      </c>
      <c r="E368" s="19">
        <v>14.83</v>
      </c>
      <c r="F368" s="19">
        <v>5.66</v>
      </c>
      <c r="G368" s="19">
        <v>0</v>
      </c>
      <c r="H368" s="17">
        <f t="shared" si="18"/>
        <v>0</v>
      </c>
      <c r="I368" s="18">
        <f t="shared" si="16"/>
        <v>14.83</v>
      </c>
      <c r="J368" s="17">
        <f t="shared" si="17"/>
        <v>0</v>
      </c>
    </row>
    <row r="369" spans="1:10" x14ac:dyDescent="0.3">
      <c r="A369" s="2">
        <v>20200115</v>
      </c>
      <c r="B369" s="2" t="s">
        <v>25</v>
      </c>
      <c r="C369" s="2">
        <v>0</v>
      </c>
      <c r="D369" s="2">
        <v>0</v>
      </c>
      <c r="E369" s="2">
        <v>14.73</v>
      </c>
      <c r="F369" s="2">
        <v>6.07</v>
      </c>
      <c r="G369" s="2">
        <v>0</v>
      </c>
      <c r="H369" s="16">
        <f t="shared" si="18"/>
        <v>0</v>
      </c>
      <c r="I369" s="15">
        <f t="shared" si="16"/>
        <v>14.73</v>
      </c>
      <c r="J369" s="14">
        <f t="shared" si="17"/>
        <v>0</v>
      </c>
    </row>
    <row r="370" spans="1:10" x14ac:dyDescent="0.3">
      <c r="A370" s="19">
        <v>20200116</v>
      </c>
      <c r="B370" s="19" t="s">
        <v>48</v>
      </c>
      <c r="C370" s="19">
        <v>0</v>
      </c>
      <c r="D370" s="19">
        <v>0</v>
      </c>
      <c r="E370" s="19">
        <v>14.75</v>
      </c>
      <c r="F370" s="19">
        <v>6.41</v>
      </c>
      <c r="G370" s="19">
        <v>0</v>
      </c>
      <c r="H370" s="17">
        <f t="shared" si="18"/>
        <v>0</v>
      </c>
      <c r="I370" s="18">
        <f t="shared" si="16"/>
        <v>14.75</v>
      </c>
      <c r="J370" s="17">
        <f t="shared" si="17"/>
        <v>0</v>
      </c>
    </row>
    <row r="371" spans="1:10" x14ac:dyDescent="0.3">
      <c r="A371" s="2">
        <v>20200116</v>
      </c>
      <c r="B371" s="2" t="s">
        <v>47</v>
      </c>
      <c r="C371" s="2">
        <v>0</v>
      </c>
      <c r="D371" s="2">
        <v>0</v>
      </c>
      <c r="E371" s="2">
        <v>14.74</v>
      </c>
      <c r="F371" s="2">
        <v>6.48</v>
      </c>
      <c r="G371" s="2">
        <v>0</v>
      </c>
      <c r="H371" s="16">
        <f t="shared" si="18"/>
        <v>0</v>
      </c>
      <c r="I371" s="15">
        <f t="shared" si="16"/>
        <v>14.74</v>
      </c>
      <c r="J371" s="14">
        <f t="shared" si="17"/>
        <v>0</v>
      </c>
    </row>
    <row r="372" spans="1:10" x14ac:dyDescent="0.3">
      <c r="A372" s="19">
        <v>20200116</v>
      </c>
      <c r="B372" s="19" t="s">
        <v>46</v>
      </c>
      <c r="C372" s="19">
        <v>0</v>
      </c>
      <c r="D372" s="19">
        <v>0</v>
      </c>
      <c r="E372" s="19">
        <v>14.7</v>
      </c>
      <c r="F372" s="19">
        <v>6.62</v>
      </c>
      <c r="G372" s="19">
        <v>0</v>
      </c>
      <c r="H372" s="17">
        <f t="shared" si="18"/>
        <v>0</v>
      </c>
      <c r="I372" s="18">
        <f t="shared" si="16"/>
        <v>14.7</v>
      </c>
      <c r="J372" s="17">
        <f t="shared" si="17"/>
        <v>0</v>
      </c>
    </row>
    <row r="373" spans="1:10" x14ac:dyDescent="0.3">
      <c r="A373" s="2">
        <v>20200116</v>
      </c>
      <c r="B373" s="2" t="s">
        <v>45</v>
      </c>
      <c r="C373" s="2">
        <v>0</v>
      </c>
      <c r="D373" s="2">
        <v>0</v>
      </c>
      <c r="E373" s="2">
        <v>14.77</v>
      </c>
      <c r="F373" s="2">
        <v>6.83</v>
      </c>
      <c r="G373" s="2">
        <v>0</v>
      </c>
      <c r="H373" s="16">
        <f t="shared" si="18"/>
        <v>0</v>
      </c>
      <c r="I373" s="15">
        <f t="shared" si="16"/>
        <v>14.77</v>
      </c>
      <c r="J373" s="14">
        <f t="shared" si="17"/>
        <v>0</v>
      </c>
    </row>
    <row r="374" spans="1:10" x14ac:dyDescent="0.3">
      <c r="A374" s="19">
        <v>20200116</v>
      </c>
      <c r="B374" s="19" t="s">
        <v>44</v>
      </c>
      <c r="C374" s="19">
        <v>0</v>
      </c>
      <c r="D374" s="19">
        <v>0</v>
      </c>
      <c r="E374" s="19">
        <v>14.88</v>
      </c>
      <c r="F374" s="19">
        <v>6.9</v>
      </c>
      <c r="G374" s="19">
        <v>0</v>
      </c>
      <c r="H374" s="17">
        <f t="shared" si="18"/>
        <v>0</v>
      </c>
      <c r="I374" s="18">
        <f t="shared" si="16"/>
        <v>14.88</v>
      </c>
      <c r="J374" s="17">
        <f t="shared" si="17"/>
        <v>0</v>
      </c>
    </row>
    <row r="375" spans="1:10" x14ac:dyDescent="0.3">
      <c r="A375" s="2">
        <v>20200116</v>
      </c>
      <c r="B375" s="2" t="s">
        <v>43</v>
      </c>
      <c r="C375" s="2">
        <v>0</v>
      </c>
      <c r="D375" s="2">
        <v>0</v>
      </c>
      <c r="E375" s="2">
        <v>14.86</v>
      </c>
      <c r="F375" s="2">
        <v>6.83</v>
      </c>
      <c r="G375" s="2">
        <v>0</v>
      </c>
      <c r="H375" s="16">
        <f t="shared" si="18"/>
        <v>0</v>
      </c>
      <c r="I375" s="15">
        <f t="shared" si="16"/>
        <v>14.86</v>
      </c>
      <c r="J375" s="14">
        <f t="shared" si="17"/>
        <v>0</v>
      </c>
    </row>
    <row r="376" spans="1:10" x14ac:dyDescent="0.3">
      <c r="A376" s="19">
        <v>20200116</v>
      </c>
      <c r="B376" s="19" t="s">
        <v>42</v>
      </c>
      <c r="C376" s="19">
        <v>0</v>
      </c>
      <c r="D376" s="19">
        <v>0</v>
      </c>
      <c r="E376" s="19">
        <v>14.73</v>
      </c>
      <c r="F376" s="19">
        <v>6.69</v>
      </c>
      <c r="G376" s="19">
        <v>0</v>
      </c>
      <c r="H376" s="17">
        <f t="shared" si="18"/>
        <v>0</v>
      </c>
      <c r="I376" s="18">
        <f t="shared" si="16"/>
        <v>14.73</v>
      </c>
      <c r="J376" s="17">
        <f t="shared" si="17"/>
        <v>0</v>
      </c>
    </row>
    <row r="377" spans="1:10" x14ac:dyDescent="0.3">
      <c r="A377" s="2">
        <v>20200116</v>
      </c>
      <c r="B377" s="2" t="s">
        <v>41</v>
      </c>
      <c r="C377" s="2">
        <v>0</v>
      </c>
      <c r="D377" s="2">
        <v>0</v>
      </c>
      <c r="E377" s="2">
        <v>14.53</v>
      </c>
      <c r="F377" s="2">
        <v>6.97</v>
      </c>
      <c r="G377" s="2">
        <v>0</v>
      </c>
      <c r="H377" s="16">
        <f t="shared" si="18"/>
        <v>0</v>
      </c>
      <c r="I377" s="15">
        <f t="shared" si="16"/>
        <v>14.53</v>
      </c>
      <c r="J377" s="14">
        <f t="shared" si="17"/>
        <v>0</v>
      </c>
    </row>
    <row r="378" spans="1:10" x14ac:dyDescent="0.3">
      <c r="A378" s="19">
        <v>20200116</v>
      </c>
      <c r="B378" s="19" t="s">
        <v>40</v>
      </c>
      <c r="C378" s="19">
        <v>0</v>
      </c>
      <c r="D378" s="19">
        <v>0</v>
      </c>
      <c r="E378" s="19">
        <v>14.44</v>
      </c>
      <c r="F378" s="19">
        <v>7.31</v>
      </c>
      <c r="G378" s="19">
        <v>0</v>
      </c>
      <c r="H378" s="17">
        <f t="shared" si="18"/>
        <v>0</v>
      </c>
      <c r="I378" s="18">
        <f t="shared" si="16"/>
        <v>14.44</v>
      </c>
      <c r="J378" s="17">
        <f t="shared" si="17"/>
        <v>0</v>
      </c>
    </row>
    <row r="379" spans="1:10" x14ac:dyDescent="0.3">
      <c r="A379" s="2">
        <v>20200116</v>
      </c>
      <c r="B379" s="2" t="s">
        <v>39</v>
      </c>
      <c r="C379" s="2">
        <v>135</v>
      </c>
      <c r="D379" s="2">
        <v>11.77</v>
      </c>
      <c r="E379" s="2">
        <v>14.65</v>
      </c>
      <c r="F379" s="2">
        <v>7.66</v>
      </c>
      <c r="G379" s="2">
        <v>0</v>
      </c>
      <c r="H379" s="16">
        <f t="shared" si="18"/>
        <v>661.81826752542122</v>
      </c>
      <c r="I379" s="15">
        <f t="shared" si="16"/>
        <v>35.331820860169415</v>
      </c>
      <c r="J379" s="14">
        <f t="shared" si="17"/>
        <v>0.63104822250614967</v>
      </c>
    </row>
    <row r="380" spans="1:10" x14ac:dyDescent="0.3">
      <c r="A380" s="19">
        <v>20200116</v>
      </c>
      <c r="B380" s="19" t="s">
        <v>38</v>
      </c>
      <c r="C380" s="19">
        <v>222</v>
      </c>
      <c r="D380" s="19">
        <v>19.989999999999998</v>
      </c>
      <c r="E380" s="19">
        <v>15.2</v>
      </c>
      <c r="F380" s="19">
        <v>7.72</v>
      </c>
      <c r="G380" s="19">
        <v>0</v>
      </c>
      <c r="H380" s="17">
        <f t="shared" si="18"/>
        <v>649.3959885128279</v>
      </c>
      <c r="I380" s="18">
        <f t="shared" si="16"/>
        <v>35.493624641025875</v>
      </c>
      <c r="J380" s="17">
        <f t="shared" si="17"/>
        <v>0.6187306586520408</v>
      </c>
    </row>
    <row r="381" spans="1:10" x14ac:dyDescent="0.3">
      <c r="A381" s="2">
        <v>20200116</v>
      </c>
      <c r="B381" s="2" t="s">
        <v>37</v>
      </c>
      <c r="C381" s="2">
        <v>257</v>
      </c>
      <c r="D381" s="2">
        <v>26.18</v>
      </c>
      <c r="E381" s="2">
        <v>15.7</v>
      </c>
      <c r="F381" s="2">
        <v>7.93</v>
      </c>
      <c r="G381" s="2">
        <v>0</v>
      </c>
      <c r="H381" s="16">
        <f t="shared" si="18"/>
        <v>582.51200547555322</v>
      </c>
      <c r="I381" s="15">
        <f t="shared" si="16"/>
        <v>33.903500171111034</v>
      </c>
      <c r="J381" s="14">
        <f t="shared" si="17"/>
        <v>0.55917322464363706</v>
      </c>
    </row>
    <row r="382" spans="1:10" x14ac:dyDescent="0.3">
      <c r="A382" s="19">
        <v>20200116</v>
      </c>
      <c r="B382" s="19" t="s">
        <v>36</v>
      </c>
      <c r="C382" s="19">
        <v>198</v>
      </c>
      <c r="D382" s="19">
        <v>29.69</v>
      </c>
      <c r="E382" s="19">
        <v>16.14</v>
      </c>
      <c r="F382" s="19">
        <v>8.48</v>
      </c>
      <c r="G382" s="19">
        <v>0</v>
      </c>
      <c r="H382" s="17">
        <f t="shared" si="18"/>
        <v>399.75202768949015</v>
      </c>
      <c r="I382" s="18">
        <f t="shared" si="16"/>
        <v>28.632250865296569</v>
      </c>
      <c r="J382" s="17">
        <f t="shared" si="17"/>
        <v>0.3932180292713337</v>
      </c>
    </row>
    <row r="383" spans="1:10" x14ac:dyDescent="0.3">
      <c r="A383" s="2">
        <v>20200116</v>
      </c>
      <c r="B383" s="2" t="s">
        <v>35</v>
      </c>
      <c r="C383" s="2">
        <v>251</v>
      </c>
      <c r="D383" s="2">
        <v>30.02</v>
      </c>
      <c r="E383" s="2">
        <v>16.48</v>
      </c>
      <c r="F383" s="2">
        <v>9.0299999999999994</v>
      </c>
      <c r="G383" s="2">
        <v>0</v>
      </c>
      <c r="H383" s="16">
        <f t="shared" si="18"/>
        <v>501.69670484983908</v>
      </c>
      <c r="I383" s="15">
        <f t="shared" si="16"/>
        <v>32.158022026557475</v>
      </c>
      <c r="J383" s="14">
        <f t="shared" si="17"/>
        <v>0.48553650256199005</v>
      </c>
    </row>
    <row r="384" spans="1:10" x14ac:dyDescent="0.3">
      <c r="A384" s="19">
        <v>20200116</v>
      </c>
      <c r="B384" s="19" t="s">
        <v>34</v>
      </c>
      <c r="C384" s="19">
        <v>266</v>
      </c>
      <c r="D384" s="19">
        <v>27.13</v>
      </c>
      <c r="E384" s="19">
        <v>16.52</v>
      </c>
      <c r="F384" s="19">
        <v>8.83</v>
      </c>
      <c r="G384" s="19">
        <v>0</v>
      </c>
      <c r="H384" s="17">
        <f t="shared" si="18"/>
        <v>583.31931435165529</v>
      </c>
      <c r="I384" s="18">
        <f t="shared" si="16"/>
        <v>34.748728573489231</v>
      </c>
      <c r="J384" s="17">
        <f t="shared" si="17"/>
        <v>0.55772951684885874</v>
      </c>
    </row>
    <row r="385" spans="1:10" x14ac:dyDescent="0.3">
      <c r="A385" s="2">
        <v>20200116</v>
      </c>
      <c r="B385" s="2" t="s">
        <v>33</v>
      </c>
      <c r="C385" s="2">
        <v>186</v>
      </c>
      <c r="D385" s="2">
        <v>21.43</v>
      </c>
      <c r="E385" s="2">
        <v>16.48</v>
      </c>
      <c r="F385" s="2">
        <v>8.83</v>
      </c>
      <c r="G385" s="2">
        <v>0</v>
      </c>
      <c r="H385" s="16">
        <f t="shared" si="18"/>
        <v>509.08102846249898</v>
      </c>
      <c r="I385" s="15">
        <f t="shared" si="16"/>
        <v>32.388782139453092</v>
      </c>
      <c r="J385" s="14">
        <f t="shared" si="17"/>
        <v>0.49215432881462751</v>
      </c>
    </row>
    <row r="386" spans="1:10" x14ac:dyDescent="0.3">
      <c r="A386" s="19">
        <v>20200116</v>
      </c>
      <c r="B386" s="19" t="s">
        <v>32</v>
      </c>
      <c r="C386" s="19">
        <v>113</v>
      </c>
      <c r="D386" s="19">
        <v>13.56</v>
      </c>
      <c r="E386" s="19">
        <v>16.149999999999999</v>
      </c>
      <c r="F386" s="19">
        <v>8.6199999999999992</v>
      </c>
      <c r="G386" s="19">
        <v>0</v>
      </c>
      <c r="H386" s="17">
        <f t="shared" si="18"/>
        <v>481.95135041875437</v>
      </c>
      <c r="I386" s="18">
        <f t="shared" si="16"/>
        <v>31.210979700586073</v>
      </c>
      <c r="J386" s="17">
        <f t="shared" si="17"/>
        <v>0.46848109517521019</v>
      </c>
    </row>
    <row r="387" spans="1:10" x14ac:dyDescent="0.3">
      <c r="A387" s="2">
        <v>20200116</v>
      </c>
      <c r="B387" s="2" t="s">
        <v>31</v>
      </c>
      <c r="C387" s="2">
        <v>14</v>
      </c>
      <c r="D387" s="2">
        <v>4.1500000000000004</v>
      </c>
      <c r="E387" s="2">
        <v>15.69</v>
      </c>
      <c r="F387" s="2">
        <v>8.76</v>
      </c>
      <c r="G387" s="2">
        <v>0</v>
      </c>
      <c r="H387" s="16">
        <f t="shared" si="18"/>
        <v>193.45607658130137</v>
      </c>
      <c r="I387" s="15">
        <f t="shared" si="16"/>
        <v>21.735502393165667</v>
      </c>
      <c r="J387" s="14">
        <f t="shared" si="17"/>
        <v>0.19629799262692382</v>
      </c>
    </row>
    <row r="388" spans="1:10" x14ac:dyDescent="0.3">
      <c r="A388" s="19">
        <v>20200116</v>
      </c>
      <c r="B388" s="19" t="s">
        <v>30</v>
      </c>
      <c r="C388" s="19">
        <v>0</v>
      </c>
      <c r="D388" s="19">
        <v>0</v>
      </c>
      <c r="E388" s="19">
        <v>15.2</v>
      </c>
      <c r="F388" s="19">
        <v>8.34</v>
      </c>
      <c r="G388" s="19">
        <v>0</v>
      </c>
      <c r="H388" s="17">
        <f t="shared" si="18"/>
        <v>0</v>
      </c>
      <c r="I388" s="18">
        <f t="shared" si="16"/>
        <v>15.2</v>
      </c>
      <c r="J388" s="17">
        <f t="shared" si="17"/>
        <v>0</v>
      </c>
    </row>
    <row r="389" spans="1:10" x14ac:dyDescent="0.3">
      <c r="A389" s="2">
        <v>20200116</v>
      </c>
      <c r="B389" s="2" t="s">
        <v>29</v>
      </c>
      <c r="C389" s="2">
        <v>0</v>
      </c>
      <c r="D389" s="2">
        <v>0</v>
      </c>
      <c r="E389" s="2">
        <v>14.83</v>
      </c>
      <c r="F389" s="2">
        <v>4.9000000000000004</v>
      </c>
      <c r="G389" s="2">
        <v>0</v>
      </c>
      <c r="H389" s="16">
        <f t="shared" si="18"/>
        <v>0</v>
      </c>
      <c r="I389" s="15">
        <f t="shared" si="16"/>
        <v>14.83</v>
      </c>
      <c r="J389" s="14">
        <f t="shared" si="17"/>
        <v>0</v>
      </c>
    </row>
    <row r="390" spans="1:10" x14ac:dyDescent="0.3">
      <c r="A390" s="19">
        <v>20200116</v>
      </c>
      <c r="B390" s="19" t="s">
        <v>28</v>
      </c>
      <c r="C390" s="19">
        <v>0</v>
      </c>
      <c r="D390" s="19">
        <v>0</v>
      </c>
      <c r="E390" s="19">
        <v>14.48</v>
      </c>
      <c r="F390" s="19">
        <v>3.17</v>
      </c>
      <c r="G390" s="19">
        <v>0</v>
      </c>
      <c r="H390" s="17">
        <f t="shared" si="18"/>
        <v>0</v>
      </c>
      <c r="I390" s="18">
        <f t="shared" si="16"/>
        <v>14.48</v>
      </c>
      <c r="J390" s="17">
        <f t="shared" si="17"/>
        <v>0</v>
      </c>
    </row>
    <row r="391" spans="1:10" x14ac:dyDescent="0.3">
      <c r="A391" s="2">
        <v>20200116</v>
      </c>
      <c r="B391" s="2" t="s">
        <v>27</v>
      </c>
      <c r="C391" s="2">
        <v>0</v>
      </c>
      <c r="D391" s="2">
        <v>0</v>
      </c>
      <c r="E391" s="2">
        <v>13.95</v>
      </c>
      <c r="F391" s="2">
        <v>2.69</v>
      </c>
      <c r="G391" s="2">
        <v>0</v>
      </c>
      <c r="H391" s="16">
        <f t="shared" si="18"/>
        <v>0</v>
      </c>
      <c r="I391" s="15">
        <f t="shared" si="16"/>
        <v>13.95</v>
      </c>
      <c r="J391" s="14">
        <f t="shared" si="17"/>
        <v>0</v>
      </c>
    </row>
    <row r="392" spans="1:10" x14ac:dyDescent="0.3">
      <c r="A392" s="19">
        <v>20200116</v>
      </c>
      <c r="B392" s="19" t="s">
        <v>26</v>
      </c>
      <c r="C392" s="19">
        <v>0</v>
      </c>
      <c r="D392" s="19">
        <v>0</v>
      </c>
      <c r="E392" s="19">
        <v>13.33</v>
      </c>
      <c r="F392" s="19">
        <v>2.21</v>
      </c>
      <c r="G392" s="19">
        <v>0</v>
      </c>
      <c r="H392" s="17">
        <f t="shared" si="18"/>
        <v>0</v>
      </c>
      <c r="I392" s="18">
        <f t="shared" si="16"/>
        <v>13.33</v>
      </c>
      <c r="J392" s="17">
        <f t="shared" si="17"/>
        <v>0</v>
      </c>
    </row>
    <row r="393" spans="1:10" x14ac:dyDescent="0.3">
      <c r="A393" s="2">
        <v>20200116</v>
      </c>
      <c r="B393" s="2" t="s">
        <v>25</v>
      </c>
      <c r="C393" s="2">
        <v>0</v>
      </c>
      <c r="D393" s="2">
        <v>0</v>
      </c>
      <c r="E393" s="2">
        <v>12.46</v>
      </c>
      <c r="F393" s="2">
        <v>1.79</v>
      </c>
      <c r="G393" s="2">
        <v>0</v>
      </c>
      <c r="H393" s="16">
        <f t="shared" si="18"/>
        <v>0</v>
      </c>
      <c r="I393" s="15">
        <f t="shared" si="16"/>
        <v>12.46</v>
      </c>
      <c r="J393" s="14">
        <f t="shared" si="17"/>
        <v>0</v>
      </c>
    </row>
    <row r="394" spans="1:10" x14ac:dyDescent="0.3">
      <c r="A394" s="19">
        <v>20200117</v>
      </c>
      <c r="B394" s="19" t="s">
        <v>48</v>
      </c>
      <c r="C394" s="19">
        <v>0</v>
      </c>
      <c r="D394" s="19">
        <v>0</v>
      </c>
      <c r="E394" s="19">
        <v>11.42</v>
      </c>
      <c r="F394" s="19">
        <v>1.66</v>
      </c>
      <c r="G394" s="19">
        <v>0</v>
      </c>
      <c r="H394" s="17">
        <f t="shared" si="18"/>
        <v>0</v>
      </c>
      <c r="I394" s="18">
        <f t="shared" ref="I394:I457" si="19">E394+H394*((NOCT-20)/(800))</f>
        <v>11.42</v>
      </c>
      <c r="J394" s="17">
        <f t="shared" ref="J394:J457" si="20">P_STC__W*(H394/1000)*(1+(alpha_p/100)*(I394-25))</f>
        <v>0</v>
      </c>
    </row>
    <row r="395" spans="1:10" x14ac:dyDescent="0.3">
      <c r="A395" s="2">
        <v>20200117</v>
      </c>
      <c r="B395" s="2" t="s">
        <v>47</v>
      </c>
      <c r="C395" s="2">
        <v>0</v>
      </c>
      <c r="D395" s="2">
        <v>0</v>
      </c>
      <c r="E395" s="2">
        <v>10.82</v>
      </c>
      <c r="F395" s="2">
        <v>1.72</v>
      </c>
      <c r="G395" s="2">
        <v>0</v>
      </c>
      <c r="H395" s="16">
        <f t="shared" si="18"/>
        <v>0</v>
      </c>
      <c r="I395" s="15">
        <f t="shared" si="19"/>
        <v>10.82</v>
      </c>
      <c r="J395" s="14">
        <f t="shared" si="20"/>
        <v>0</v>
      </c>
    </row>
    <row r="396" spans="1:10" x14ac:dyDescent="0.3">
      <c r="A396" s="19">
        <v>20200117</v>
      </c>
      <c r="B396" s="19" t="s">
        <v>46</v>
      </c>
      <c r="C396" s="19">
        <v>0</v>
      </c>
      <c r="D396" s="19">
        <v>0</v>
      </c>
      <c r="E396" s="19">
        <v>10</v>
      </c>
      <c r="F396" s="19">
        <v>2</v>
      </c>
      <c r="G396" s="19">
        <v>0</v>
      </c>
      <c r="H396" s="17">
        <f t="shared" si="18"/>
        <v>0</v>
      </c>
      <c r="I396" s="18">
        <f t="shared" si="19"/>
        <v>10</v>
      </c>
      <c r="J396" s="17">
        <f t="shared" si="20"/>
        <v>0</v>
      </c>
    </row>
    <row r="397" spans="1:10" x14ac:dyDescent="0.3">
      <c r="A397" s="2">
        <v>20200117</v>
      </c>
      <c r="B397" s="2" t="s">
        <v>45</v>
      </c>
      <c r="C397" s="2">
        <v>0</v>
      </c>
      <c r="D397" s="2">
        <v>0</v>
      </c>
      <c r="E397" s="2">
        <v>10.14</v>
      </c>
      <c r="F397" s="2">
        <v>2.62</v>
      </c>
      <c r="G397" s="2">
        <v>0</v>
      </c>
      <c r="H397" s="16">
        <f t="shared" si="18"/>
        <v>0</v>
      </c>
      <c r="I397" s="15">
        <f t="shared" si="19"/>
        <v>10.14</v>
      </c>
      <c r="J397" s="14">
        <f t="shared" si="20"/>
        <v>0</v>
      </c>
    </row>
    <row r="398" spans="1:10" x14ac:dyDescent="0.3">
      <c r="A398" s="19">
        <v>20200117</v>
      </c>
      <c r="B398" s="19" t="s">
        <v>44</v>
      </c>
      <c r="C398" s="19">
        <v>0</v>
      </c>
      <c r="D398" s="19">
        <v>0</v>
      </c>
      <c r="E398" s="19">
        <v>10.74</v>
      </c>
      <c r="F398" s="19">
        <v>2.69</v>
      </c>
      <c r="G398" s="19">
        <v>0</v>
      </c>
      <c r="H398" s="17">
        <f t="shared" si="18"/>
        <v>0</v>
      </c>
      <c r="I398" s="18">
        <f t="shared" si="19"/>
        <v>10.74</v>
      </c>
      <c r="J398" s="17">
        <f t="shared" si="20"/>
        <v>0</v>
      </c>
    </row>
    <row r="399" spans="1:10" x14ac:dyDescent="0.3">
      <c r="A399" s="2">
        <v>20200117</v>
      </c>
      <c r="B399" s="2" t="s">
        <v>43</v>
      </c>
      <c r="C399" s="2">
        <v>0</v>
      </c>
      <c r="D399" s="2">
        <v>0</v>
      </c>
      <c r="E399" s="2">
        <v>11.28</v>
      </c>
      <c r="F399" s="2">
        <v>2.62</v>
      </c>
      <c r="G399" s="2">
        <v>0</v>
      </c>
      <c r="H399" s="16">
        <f t="shared" si="18"/>
        <v>0</v>
      </c>
      <c r="I399" s="15">
        <f t="shared" si="19"/>
        <v>11.28</v>
      </c>
      <c r="J399" s="14">
        <f t="shared" si="20"/>
        <v>0</v>
      </c>
    </row>
    <row r="400" spans="1:10" x14ac:dyDescent="0.3">
      <c r="A400" s="19">
        <v>20200117</v>
      </c>
      <c r="B400" s="19" t="s">
        <v>42</v>
      </c>
      <c r="C400" s="19">
        <v>0</v>
      </c>
      <c r="D400" s="19">
        <v>0</v>
      </c>
      <c r="E400" s="19">
        <v>11.53</v>
      </c>
      <c r="F400" s="19">
        <v>2.41</v>
      </c>
      <c r="G400" s="19">
        <v>0</v>
      </c>
      <c r="H400" s="17">
        <f t="shared" si="18"/>
        <v>0</v>
      </c>
      <c r="I400" s="18">
        <f t="shared" si="19"/>
        <v>11.53</v>
      </c>
      <c r="J400" s="17">
        <f t="shared" si="20"/>
        <v>0</v>
      </c>
    </row>
    <row r="401" spans="1:10" x14ac:dyDescent="0.3">
      <c r="A401" s="2">
        <v>20200117</v>
      </c>
      <c r="B401" s="2" t="s">
        <v>41</v>
      </c>
      <c r="C401" s="2">
        <v>0</v>
      </c>
      <c r="D401" s="2">
        <v>0</v>
      </c>
      <c r="E401" s="2">
        <v>11.91</v>
      </c>
      <c r="F401" s="2">
        <v>2.41</v>
      </c>
      <c r="G401" s="2">
        <v>0</v>
      </c>
      <c r="H401" s="16">
        <f t="shared" si="18"/>
        <v>0</v>
      </c>
      <c r="I401" s="15">
        <f t="shared" si="19"/>
        <v>11.91</v>
      </c>
      <c r="J401" s="14">
        <f t="shared" si="20"/>
        <v>0</v>
      </c>
    </row>
    <row r="402" spans="1:10" x14ac:dyDescent="0.3">
      <c r="A402" s="19">
        <v>20200117</v>
      </c>
      <c r="B402" s="19" t="s">
        <v>40</v>
      </c>
      <c r="C402" s="19">
        <v>0</v>
      </c>
      <c r="D402" s="19">
        <v>0</v>
      </c>
      <c r="E402" s="19">
        <v>11.63</v>
      </c>
      <c r="F402" s="19">
        <v>2</v>
      </c>
      <c r="G402" s="19">
        <v>0</v>
      </c>
      <c r="H402" s="17">
        <f t="shared" si="18"/>
        <v>0</v>
      </c>
      <c r="I402" s="18">
        <f t="shared" si="19"/>
        <v>11.63</v>
      </c>
      <c r="J402" s="17">
        <f t="shared" si="20"/>
        <v>0</v>
      </c>
    </row>
    <row r="403" spans="1:10" x14ac:dyDescent="0.3">
      <c r="A403" s="2">
        <v>20200117</v>
      </c>
      <c r="B403" s="2" t="s">
        <v>39</v>
      </c>
      <c r="C403" s="2">
        <v>143</v>
      </c>
      <c r="D403" s="2">
        <v>11.87</v>
      </c>
      <c r="E403" s="2">
        <v>11.82</v>
      </c>
      <c r="F403" s="2">
        <v>1.38</v>
      </c>
      <c r="G403" s="2">
        <v>0</v>
      </c>
      <c r="H403" s="16">
        <f t="shared" ref="H403:H466" si="21">IF(D403&gt;0,C403/SIN(D403*PI()/180),0)</f>
        <v>695.21484239823997</v>
      </c>
      <c r="I403" s="15">
        <f t="shared" si="19"/>
        <v>33.545463824945003</v>
      </c>
      <c r="J403" s="14">
        <f t="shared" si="20"/>
        <v>0.66848064260998441</v>
      </c>
    </row>
    <row r="404" spans="1:10" x14ac:dyDescent="0.3">
      <c r="A404" s="19">
        <v>20200117</v>
      </c>
      <c r="B404" s="19" t="s">
        <v>38</v>
      </c>
      <c r="C404" s="19">
        <v>288.01</v>
      </c>
      <c r="D404" s="19">
        <v>20.12</v>
      </c>
      <c r="E404" s="19">
        <v>13.76</v>
      </c>
      <c r="F404" s="19">
        <v>1.24</v>
      </c>
      <c r="G404" s="19">
        <v>0</v>
      </c>
      <c r="H404" s="17">
        <f t="shared" si="21"/>
        <v>837.26884630418988</v>
      </c>
      <c r="I404" s="18">
        <f t="shared" si="19"/>
        <v>39.924651447005935</v>
      </c>
      <c r="J404" s="17">
        <f t="shared" si="20"/>
        <v>0.78103709066081917</v>
      </c>
    </row>
    <row r="405" spans="1:10" x14ac:dyDescent="0.3">
      <c r="A405" s="2">
        <v>20200117</v>
      </c>
      <c r="B405" s="2" t="s">
        <v>37</v>
      </c>
      <c r="C405" s="2">
        <v>416.01</v>
      </c>
      <c r="D405" s="2">
        <v>26.34</v>
      </c>
      <c r="E405" s="2">
        <v>14.67</v>
      </c>
      <c r="F405" s="2">
        <v>1.79</v>
      </c>
      <c r="G405" s="2">
        <v>0</v>
      </c>
      <c r="H405" s="16">
        <f t="shared" si="21"/>
        <v>937.59941668280533</v>
      </c>
      <c r="I405" s="15">
        <f t="shared" si="19"/>
        <v>43.969981771337665</v>
      </c>
      <c r="J405" s="14">
        <f t="shared" si="20"/>
        <v>0.85756131938800184</v>
      </c>
    </row>
    <row r="406" spans="1:10" x14ac:dyDescent="0.3">
      <c r="A406" s="19">
        <v>20200117</v>
      </c>
      <c r="B406" s="19" t="s">
        <v>36</v>
      </c>
      <c r="C406" s="19">
        <v>490.01</v>
      </c>
      <c r="D406" s="19">
        <v>29.87</v>
      </c>
      <c r="E406" s="19">
        <v>15.16</v>
      </c>
      <c r="F406" s="19">
        <v>2.0699999999999998</v>
      </c>
      <c r="G406" s="19">
        <v>0</v>
      </c>
      <c r="H406" s="17">
        <f t="shared" si="21"/>
        <v>983.88911370149719</v>
      </c>
      <c r="I406" s="18">
        <f t="shared" si="19"/>
        <v>45.906534803171787</v>
      </c>
      <c r="J406" s="17">
        <f t="shared" si="20"/>
        <v>0.89132540971021734</v>
      </c>
    </row>
    <row r="407" spans="1:10" x14ac:dyDescent="0.3">
      <c r="A407" s="2">
        <v>20200117</v>
      </c>
      <c r="B407" s="2" t="s">
        <v>35</v>
      </c>
      <c r="C407" s="2">
        <v>468.01</v>
      </c>
      <c r="D407" s="2">
        <v>30.22</v>
      </c>
      <c r="E407" s="2">
        <v>15.55</v>
      </c>
      <c r="F407" s="2">
        <v>2.48</v>
      </c>
      <c r="G407" s="2">
        <v>0</v>
      </c>
      <c r="H407" s="16">
        <f t="shared" si="21"/>
        <v>929.842858998</v>
      </c>
      <c r="I407" s="15">
        <f t="shared" si="19"/>
        <v>44.607589343687501</v>
      </c>
      <c r="J407" s="14">
        <f t="shared" si="20"/>
        <v>0.84779896279773104</v>
      </c>
    </row>
    <row r="408" spans="1:10" x14ac:dyDescent="0.3">
      <c r="A408" s="19">
        <v>20200117</v>
      </c>
      <c r="B408" s="19" t="s">
        <v>34</v>
      </c>
      <c r="C408" s="19">
        <v>368.01</v>
      </c>
      <c r="D408" s="19">
        <v>27.34</v>
      </c>
      <c r="E408" s="19">
        <v>15.82</v>
      </c>
      <c r="F408" s="19">
        <v>2.34</v>
      </c>
      <c r="G408" s="19">
        <v>0</v>
      </c>
      <c r="H408" s="17">
        <f t="shared" si="21"/>
        <v>801.2936804513796</v>
      </c>
      <c r="I408" s="18">
        <f t="shared" si="19"/>
        <v>40.860427514105609</v>
      </c>
      <c r="J408" s="17">
        <f t="shared" si="20"/>
        <v>0.74410380893798456</v>
      </c>
    </row>
    <row r="409" spans="1:10" x14ac:dyDescent="0.3">
      <c r="A409" s="2">
        <v>20200117</v>
      </c>
      <c r="B409" s="2" t="s">
        <v>33</v>
      </c>
      <c r="C409" s="2">
        <v>195</v>
      </c>
      <c r="D409" s="2">
        <v>21.63</v>
      </c>
      <c r="E409" s="2">
        <v>15.96</v>
      </c>
      <c r="F409" s="2">
        <v>2.21</v>
      </c>
      <c r="G409" s="2">
        <v>0</v>
      </c>
      <c r="H409" s="16">
        <f t="shared" si="21"/>
        <v>529.01249379920569</v>
      </c>
      <c r="I409" s="15">
        <f t="shared" si="19"/>
        <v>32.491640431225179</v>
      </c>
      <c r="J409" s="14">
        <f t="shared" si="20"/>
        <v>0.51117822255694345</v>
      </c>
    </row>
    <row r="410" spans="1:10" x14ac:dyDescent="0.3">
      <c r="A410" s="19">
        <v>20200117</v>
      </c>
      <c r="B410" s="19" t="s">
        <v>32</v>
      </c>
      <c r="C410" s="19">
        <v>205.01</v>
      </c>
      <c r="D410" s="19">
        <v>13.76</v>
      </c>
      <c r="E410" s="19">
        <v>15.88</v>
      </c>
      <c r="F410" s="19">
        <v>2.21</v>
      </c>
      <c r="G410" s="19">
        <v>0</v>
      </c>
      <c r="H410" s="17">
        <f t="shared" si="21"/>
        <v>861.91014737097407</v>
      </c>
      <c r="I410" s="18">
        <f t="shared" si="19"/>
        <v>42.814692105342942</v>
      </c>
      <c r="J410" s="17">
        <f t="shared" si="20"/>
        <v>0.79281415983049308</v>
      </c>
    </row>
    <row r="411" spans="1:10" x14ac:dyDescent="0.3">
      <c r="A411" s="2">
        <v>20200117</v>
      </c>
      <c r="B411" s="2" t="s">
        <v>31</v>
      </c>
      <c r="C411" s="2">
        <v>19.82</v>
      </c>
      <c r="D411" s="2">
        <v>4.3499999999999996</v>
      </c>
      <c r="E411" s="2">
        <v>15.29</v>
      </c>
      <c r="F411" s="2">
        <v>2.21</v>
      </c>
      <c r="G411" s="2">
        <v>0</v>
      </c>
      <c r="H411" s="16">
        <f t="shared" si="21"/>
        <v>261.30897532696571</v>
      </c>
      <c r="I411" s="15">
        <f t="shared" si="19"/>
        <v>23.455905478967679</v>
      </c>
      <c r="J411" s="14">
        <f t="shared" si="20"/>
        <v>0.26312466123391093</v>
      </c>
    </row>
    <row r="412" spans="1:10" x14ac:dyDescent="0.3">
      <c r="A412" s="19">
        <v>20200117</v>
      </c>
      <c r="B412" s="19" t="s">
        <v>30</v>
      </c>
      <c r="C412" s="19">
        <v>0</v>
      </c>
      <c r="D412" s="19">
        <v>0</v>
      </c>
      <c r="E412" s="19">
        <v>14.46</v>
      </c>
      <c r="F412" s="19">
        <v>2.5499999999999998</v>
      </c>
      <c r="G412" s="19">
        <v>0</v>
      </c>
      <c r="H412" s="17">
        <f t="shared" si="21"/>
        <v>0</v>
      </c>
      <c r="I412" s="18">
        <f t="shared" si="19"/>
        <v>14.46</v>
      </c>
      <c r="J412" s="17">
        <f t="shared" si="20"/>
        <v>0</v>
      </c>
    </row>
    <row r="413" spans="1:10" x14ac:dyDescent="0.3">
      <c r="A413" s="2">
        <v>20200117</v>
      </c>
      <c r="B413" s="2" t="s">
        <v>29</v>
      </c>
      <c r="C413" s="2">
        <v>0</v>
      </c>
      <c r="D413" s="2">
        <v>0</v>
      </c>
      <c r="E413" s="2">
        <v>13.65</v>
      </c>
      <c r="F413" s="2">
        <v>2</v>
      </c>
      <c r="G413" s="2">
        <v>0</v>
      </c>
      <c r="H413" s="16">
        <f t="shared" si="21"/>
        <v>0</v>
      </c>
      <c r="I413" s="15">
        <f t="shared" si="19"/>
        <v>13.65</v>
      </c>
      <c r="J413" s="14">
        <f t="shared" si="20"/>
        <v>0</v>
      </c>
    </row>
    <row r="414" spans="1:10" x14ac:dyDescent="0.3">
      <c r="A414" s="19">
        <v>20200117</v>
      </c>
      <c r="B414" s="19" t="s">
        <v>28</v>
      </c>
      <c r="C414" s="19">
        <v>0</v>
      </c>
      <c r="D414" s="19">
        <v>0</v>
      </c>
      <c r="E414" s="19">
        <v>13.25</v>
      </c>
      <c r="F414" s="19">
        <v>2.2799999999999998</v>
      </c>
      <c r="G414" s="19">
        <v>0</v>
      </c>
      <c r="H414" s="17">
        <f t="shared" si="21"/>
        <v>0</v>
      </c>
      <c r="I414" s="18">
        <f t="shared" si="19"/>
        <v>13.25</v>
      </c>
      <c r="J414" s="17">
        <f t="shared" si="20"/>
        <v>0</v>
      </c>
    </row>
    <row r="415" spans="1:10" x14ac:dyDescent="0.3">
      <c r="A415" s="2">
        <v>20200117</v>
      </c>
      <c r="B415" s="2" t="s">
        <v>27</v>
      </c>
      <c r="C415" s="2">
        <v>0</v>
      </c>
      <c r="D415" s="2">
        <v>0</v>
      </c>
      <c r="E415" s="2">
        <v>13.19</v>
      </c>
      <c r="F415" s="2">
        <v>3.03</v>
      </c>
      <c r="G415" s="2">
        <v>0</v>
      </c>
      <c r="H415" s="16">
        <f t="shared" si="21"/>
        <v>0</v>
      </c>
      <c r="I415" s="15">
        <f t="shared" si="19"/>
        <v>13.19</v>
      </c>
      <c r="J415" s="14">
        <f t="shared" si="20"/>
        <v>0</v>
      </c>
    </row>
    <row r="416" spans="1:10" x14ac:dyDescent="0.3">
      <c r="A416" s="19">
        <v>20200117</v>
      </c>
      <c r="B416" s="19" t="s">
        <v>26</v>
      </c>
      <c r="C416" s="19">
        <v>0</v>
      </c>
      <c r="D416" s="19">
        <v>0</v>
      </c>
      <c r="E416" s="19">
        <v>13.23</v>
      </c>
      <c r="F416" s="19">
        <v>3.52</v>
      </c>
      <c r="G416" s="19">
        <v>0</v>
      </c>
      <c r="H416" s="17">
        <f t="shared" si="21"/>
        <v>0</v>
      </c>
      <c r="I416" s="18">
        <f t="shared" si="19"/>
        <v>13.23</v>
      </c>
      <c r="J416" s="17">
        <f t="shared" si="20"/>
        <v>0</v>
      </c>
    </row>
    <row r="417" spans="1:10" x14ac:dyDescent="0.3">
      <c r="A417" s="2">
        <v>20200117</v>
      </c>
      <c r="B417" s="2" t="s">
        <v>25</v>
      </c>
      <c r="C417" s="2">
        <v>0</v>
      </c>
      <c r="D417" s="2">
        <v>0</v>
      </c>
      <c r="E417" s="2">
        <v>13.37</v>
      </c>
      <c r="F417" s="2">
        <v>4.28</v>
      </c>
      <c r="G417" s="2">
        <v>0</v>
      </c>
      <c r="H417" s="16">
        <f t="shared" si="21"/>
        <v>0</v>
      </c>
      <c r="I417" s="15">
        <f t="shared" si="19"/>
        <v>13.37</v>
      </c>
      <c r="J417" s="14">
        <f t="shared" si="20"/>
        <v>0</v>
      </c>
    </row>
    <row r="418" spans="1:10" x14ac:dyDescent="0.3">
      <c r="A418" s="19">
        <v>20200118</v>
      </c>
      <c r="B418" s="19" t="s">
        <v>48</v>
      </c>
      <c r="C418" s="19">
        <v>0</v>
      </c>
      <c r="D418" s="19">
        <v>0</v>
      </c>
      <c r="E418" s="19">
        <v>13.48</v>
      </c>
      <c r="F418" s="19">
        <v>5.79</v>
      </c>
      <c r="G418" s="19">
        <v>0</v>
      </c>
      <c r="H418" s="17">
        <f t="shared" si="21"/>
        <v>0</v>
      </c>
      <c r="I418" s="18">
        <f t="shared" si="19"/>
        <v>13.48</v>
      </c>
      <c r="J418" s="17">
        <f t="shared" si="20"/>
        <v>0</v>
      </c>
    </row>
    <row r="419" spans="1:10" x14ac:dyDescent="0.3">
      <c r="A419" s="2">
        <v>20200118</v>
      </c>
      <c r="B419" s="2" t="s">
        <v>47</v>
      </c>
      <c r="C419" s="2">
        <v>0</v>
      </c>
      <c r="D419" s="2">
        <v>0</v>
      </c>
      <c r="E419" s="2">
        <v>13.46</v>
      </c>
      <c r="F419" s="2">
        <v>7.72</v>
      </c>
      <c r="G419" s="2">
        <v>0</v>
      </c>
      <c r="H419" s="16">
        <f t="shared" si="21"/>
        <v>0</v>
      </c>
      <c r="I419" s="15">
        <f t="shared" si="19"/>
        <v>13.46</v>
      </c>
      <c r="J419" s="14">
        <f t="shared" si="20"/>
        <v>0</v>
      </c>
    </row>
    <row r="420" spans="1:10" x14ac:dyDescent="0.3">
      <c r="A420" s="19">
        <v>20200118</v>
      </c>
      <c r="B420" s="19" t="s">
        <v>46</v>
      </c>
      <c r="C420" s="19">
        <v>0</v>
      </c>
      <c r="D420" s="19">
        <v>0</v>
      </c>
      <c r="E420" s="19">
        <v>13.63</v>
      </c>
      <c r="F420" s="19">
        <v>8.07</v>
      </c>
      <c r="G420" s="19">
        <v>0</v>
      </c>
      <c r="H420" s="17">
        <f t="shared" si="21"/>
        <v>0</v>
      </c>
      <c r="I420" s="18">
        <f t="shared" si="19"/>
        <v>13.63</v>
      </c>
      <c r="J420" s="17">
        <f t="shared" si="20"/>
        <v>0</v>
      </c>
    </row>
    <row r="421" spans="1:10" x14ac:dyDescent="0.3">
      <c r="A421" s="2">
        <v>20200118</v>
      </c>
      <c r="B421" s="2" t="s">
        <v>45</v>
      </c>
      <c r="C421" s="2">
        <v>0</v>
      </c>
      <c r="D421" s="2">
        <v>0</v>
      </c>
      <c r="E421" s="2">
        <v>14.05</v>
      </c>
      <c r="F421" s="2">
        <v>7.93</v>
      </c>
      <c r="G421" s="2">
        <v>0</v>
      </c>
      <c r="H421" s="16">
        <f t="shared" si="21"/>
        <v>0</v>
      </c>
      <c r="I421" s="15">
        <f t="shared" si="19"/>
        <v>14.05</v>
      </c>
      <c r="J421" s="14">
        <f t="shared" si="20"/>
        <v>0</v>
      </c>
    </row>
    <row r="422" spans="1:10" x14ac:dyDescent="0.3">
      <c r="A422" s="19">
        <v>20200118</v>
      </c>
      <c r="B422" s="19" t="s">
        <v>44</v>
      </c>
      <c r="C422" s="19">
        <v>0</v>
      </c>
      <c r="D422" s="19">
        <v>0</v>
      </c>
      <c r="E422" s="19">
        <v>14.63</v>
      </c>
      <c r="F422" s="19">
        <v>7.66</v>
      </c>
      <c r="G422" s="19">
        <v>0</v>
      </c>
      <c r="H422" s="17">
        <f t="shared" si="21"/>
        <v>0</v>
      </c>
      <c r="I422" s="18">
        <f t="shared" si="19"/>
        <v>14.63</v>
      </c>
      <c r="J422" s="17">
        <f t="shared" si="20"/>
        <v>0</v>
      </c>
    </row>
    <row r="423" spans="1:10" x14ac:dyDescent="0.3">
      <c r="A423" s="2">
        <v>20200118</v>
      </c>
      <c r="B423" s="2" t="s">
        <v>43</v>
      </c>
      <c r="C423" s="2">
        <v>0</v>
      </c>
      <c r="D423" s="2">
        <v>0</v>
      </c>
      <c r="E423" s="2">
        <v>15.03</v>
      </c>
      <c r="F423" s="2">
        <v>7.45</v>
      </c>
      <c r="G423" s="2">
        <v>0</v>
      </c>
      <c r="H423" s="16">
        <f t="shared" si="21"/>
        <v>0</v>
      </c>
      <c r="I423" s="15">
        <f t="shared" si="19"/>
        <v>15.03</v>
      </c>
      <c r="J423" s="14">
        <f t="shared" si="20"/>
        <v>0</v>
      </c>
    </row>
    <row r="424" spans="1:10" x14ac:dyDescent="0.3">
      <c r="A424" s="19">
        <v>20200118</v>
      </c>
      <c r="B424" s="19" t="s">
        <v>42</v>
      </c>
      <c r="C424" s="19">
        <v>0</v>
      </c>
      <c r="D424" s="19">
        <v>0</v>
      </c>
      <c r="E424" s="19">
        <v>15.36</v>
      </c>
      <c r="F424" s="19">
        <v>7.31</v>
      </c>
      <c r="G424" s="19">
        <v>0</v>
      </c>
      <c r="H424" s="17">
        <f t="shared" si="21"/>
        <v>0</v>
      </c>
      <c r="I424" s="18">
        <f t="shared" si="19"/>
        <v>15.36</v>
      </c>
      <c r="J424" s="17">
        <f t="shared" si="20"/>
        <v>0</v>
      </c>
    </row>
    <row r="425" spans="1:10" x14ac:dyDescent="0.3">
      <c r="A425" s="2">
        <v>20200118</v>
      </c>
      <c r="B425" s="2" t="s">
        <v>41</v>
      </c>
      <c r="C425" s="2">
        <v>0</v>
      </c>
      <c r="D425" s="2">
        <v>0</v>
      </c>
      <c r="E425" s="2">
        <v>15.52</v>
      </c>
      <c r="F425" s="2">
        <v>7.03</v>
      </c>
      <c r="G425" s="2">
        <v>0</v>
      </c>
      <c r="H425" s="16">
        <f t="shared" si="21"/>
        <v>0</v>
      </c>
      <c r="I425" s="15">
        <f t="shared" si="19"/>
        <v>15.52</v>
      </c>
      <c r="J425" s="14">
        <f t="shared" si="20"/>
        <v>0</v>
      </c>
    </row>
    <row r="426" spans="1:10" x14ac:dyDescent="0.3">
      <c r="A426" s="19">
        <v>20200118</v>
      </c>
      <c r="B426" s="19" t="s">
        <v>40</v>
      </c>
      <c r="C426" s="19">
        <v>0</v>
      </c>
      <c r="D426" s="19">
        <v>0</v>
      </c>
      <c r="E426" s="19">
        <v>15.54</v>
      </c>
      <c r="F426" s="19">
        <v>6.14</v>
      </c>
      <c r="G426" s="19">
        <v>0</v>
      </c>
      <c r="H426" s="17">
        <f t="shared" si="21"/>
        <v>0</v>
      </c>
      <c r="I426" s="18">
        <f t="shared" si="19"/>
        <v>15.54</v>
      </c>
      <c r="J426" s="17">
        <f t="shared" si="20"/>
        <v>0</v>
      </c>
    </row>
    <row r="427" spans="1:10" x14ac:dyDescent="0.3">
      <c r="A427" s="2">
        <v>20200118</v>
      </c>
      <c r="B427" s="2" t="s">
        <v>39</v>
      </c>
      <c r="C427" s="2">
        <v>75</v>
      </c>
      <c r="D427" s="2">
        <v>11.97</v>
      </c>
      <c r="E427" s="2">
        <v>15.45</v>
      </c>
      <c r="F427" s="2">
        <v>5.72</v>
      </c>
      <c r="G427" s="2">
        <v>0</v>
      </c>
      <c r="H427" s="16">
        <f t="shared" si="21"/>
        <v>361.6209201438088</v>
      </c>
      <c r="I427" s="15">
        <f t="shared" si="19"/>
        <v>26.750653754494024</v>
      </c>
      <c r="J427" s="14">
        <f t="shared" si="20"/>
        <v>0.35877209154681877</v>
      </c>
    </row>
    <row r="428" spans="1:10" x14ac:dyDescent="0.3">
      <c r="A428" s="19">
        <v>20200118</v>
      </c>
      <c r="B428" s="19" t="s">
        <v>38</v>
      </c>
      <c r="C428" s="19">
        <v>326.01</v>
      </c>
      <c r="D428" s="19">
        <v>20.25</v>
      </c>
      <c r="E428" s="19">
        <v>15.57</v>
      </c>
      <c r="F428" s="19">
        <v>5.45</v>
      </c>
      <c r="G428" s="19">
        <v>0</v>
      </c>
      <c r="H428" s="17">
        <f t="shared" si="21"/>
        <v>941.90677209822934</v>
      </c>
      <c r="I428" s="18">
        <f t="shared" si="19"/>
        <v>45.004586628069667</v>
      </c>
      <c r="J428" s="17">
        <f t="shared" si="20"/>
        <v>0.85711572181720919</v>
      </c>
    </row>
    <row r="429" spans="1:10" x14ac:dyDescent="0.3">
      <c r="A429" s="2">
        <v>20200118</v>
      </c>
      <c r="B429" s="2" t="s">
        <v>37</v>
      </c>
      <c r="C429" s="2">
        <v>375.01</v>
      </c>
      <c r="D429" s="2">
        <v>26.5</v>
      </c>
      <c r="E429" s="2">
        <v>15.94</v>
      </c>
      <c r="F429" s="2">
        <v>5.45</v>
      </c>
      <c r="G429" s="2">
        <v>0</v>
      </c>
      <c r="H429" s="16">
        <f t="shared" si="21"/>
        <v>840.45683098789743</v>
      </c>
      <c r="I429" s="15">
        <f t="shared" si="19"/>
        <v>42.204275968371796</v>
      </c>
      <c r="J429" s="14">
        <f t="shared" si="20"/>
        <v>0.77538930031871189</v>
      </c>
    </row>
    <row r="430" spans="1:10" x14ac:dyDescent="0.3">
      <c r="A430" s="19">
        <v>20200118</v>
      </c>
      <c r="B430" s="19" t="s">
        <v>36</v>
      </c>
      <c r="C430" s="19">
        <v>466.01</v>
      </c>
      <c r="D430" s="19">
        <v>30.06</v>
      </c>
      <c r="E430" s="19">
        <v>15.98</v>
      </c>
      <c r="F430" s="19">
        <v>5.59</v>
      </c>
      <c r="G430" s="19">
        <v>0</v>
      </c>
      <c r="H430" s="17">
        <f t="shared" si="21"/>
        <v>930.33307288443166</v>
      </c>
      <c r="I430" s="18">
        <f t="shared" si="19"/>
        <v>45.052908527638493</v>
      </c>
      <c r="J430" s="17">
        <f t="shared" si="20"/>
        <v>0.84638159483588415</v>
      </c>
    </row>
    <row r="431" spans="1:10" x14ac:dyDescent="0.3">
      <c r="A431" s="2">
        <v>20200118</v>
      </c>
      <c r="B431" s="2" t="s">
        <v>35</v>
      </c>
      <c r="C431" s="2">
        <v>505.01</v>
      </c>
      <c r="D431" s="2">
        <v>30.43</v>
      </c>
      <c r="E431" s="2">
        <v>16.04</v>
      </c>
      <c r="F431" s="2">
        <v>5.24</v>
      </c>
      <c r="G431" s="2">
        <v>0</v>
      </c>
      <c r="H431" s="16">
        <f t="shared" si="21"/>
        <v>997.08716952170016</v>
      </c>
      <c r="I431" s="15">
        <f t="shared" si="19"/>
        <v>47.198974047553129</v>
      </c>
      <c r="J431" s="14">
        <f t="shared" si="20"/>
        <v>0.89748276462457832</v>
      </c>
    </row>
    <row r="432" spans="1:10" x14ac:dyDescent="0.3">
      <c r="A432" s="19">
        <v>20200118</v>
      </c>
      <c r="B432" s="19" t="s">
        <v>34</v>
      </c>
      <c r="C432" s="19">
        <v>411.01</v>
      </c>
      <c r="D432" s="19">
        <v>27.55</v>
      </c>
      <c r="E432" s="19">
        <v>16</v>
      </c>
      <c r="F432" s="19">
        <v>4.97</v>
      </c>
      <c r="G432" s="19">
        <v>0</v>
      </c>
      <c r="H432" s="17">
        <f t="shared" si="21"/>
        <v>888.62703920279932</v>
      </c>
      <c r="I432" s="18">
        <f t="shared" si="19"/>
        <v>43.769594975087479</v>
      </c>
      <c r="J432" s="17">
        <f t="shared" si="20"/>
        <v>0.81357077595893457</v>
      </c>
    </row>
    <row r="433" spans="1:10" x14ac:dyDescent="0.3">
      <c r="A433" s="2">
        <v>20200118</v>
      </c>
      <c r="B433" s="2" t="s">
        <v>33</v>
      </c>
      <c r="C433" s="2">
        <v>329.01</v>
      </c>
      <c r="D433" s="2">
        <v>21.85</v>
      </c>
      <c r="E433" s="2">
        <v>15.84</v>
      </c>
      <c r="F433" s="2">
        <v>4.97</v>
      </c>
      <c r="G433" s="2">
        <v>0</v>
      </c>
      <c r="H433" s="16">
        <f t="shared" si="21"/>
        <v>884.01260556234342</v>
      </c>
      <c r="I433" s="15">
        <f t="shared" si="19"/>
        <v>43.465393923823228</v>
      </c>
      <c r="J433" s="14">
        <f t="shared" si="20"/>
        <v>0.81055622108334013</v>
      </c>
    </row>
    <row r="434" spans="1:10" x14ac:dyDescent="0.3">
      <c r="A434" s="19">
        <v>20200118</v>
      </c>
      <c r="B434" s="19" t="s">
        <v>32</v>
      </c>
      <c r="C434" s="19">
        <v>183.01</v>
      </c>
      <c r="D434" s="19">
        <v>13.97</v>
      </c>
      <c r="E434" s="19">
        <v>15.55</v>
      </c>
      <c r="F434" s="19">
        <v>5.03</v>
      </c>
      <c r="G434" s="19">
        <v>0</v>
      </c>
      <c r="H434" s="17">
        <f t="shared" si="21"/>
        <v>758.0759147132145</v>
      </c>
      <c r="I434" s="18">
        <f t="shared" si="19"/>
        <v>39.239872334787954</v>
      </c>
      <c r="J434" s="17">
        <f t="shared" si="20"/>
        <v>0.70949884560804244</v>
      </c>
    </row>
    <row r="435" spans="1:10" x14ac:dyDescent="0.3">
      <c r="A435" s="2">
        <v>20200118</v>
      </c>
      <c r="B435" s="2" t="s">
        <v>31</v>
      </c>
      <c r="C435" s="2">
        <v>45.45</v>
      </c>
      <c r="D435" s="2">
        <v>4.54</v>
      </c>
      <c r="E435" s="2">
        <v>14.98</v>
      </c>
      <c r="F435" s="2">
        <v>4.55</v>
      </c>
      <c r="G435" s="2">
        <v>0</v>
      </c>
      <c r="H435" s="16">
        <f t="shared" si="21"/>
        <v>574.18947333836763</v>
      </c>
      <c r="I435" s="15">
        <f t="shared" si="19"/>
        <v>32.923421041823985</v>
      </c>
      <c r="J435" s="14">
        <f t="shared" si="20"/>
        <v>0.55371652104067393</v>
      </c>
    </row>
    <row r="436" spans="1:10" x14ac:dyDescent="0.3">
      <c r="A436" s="19">
        <v>20200118</v>
      </c>
      <c r="B436" s="19" t="s">
        <v>30</v>
      </c>
      <c r="C436" s="19">
        <v>0</v>
      </c>
      <c r="D436" s="19">
        <v>0</v>
      </c>
      <c r="E436" s="19">
        <v>14.35</v>
      </c>
      <c r="F436" s="19">
        <v>4.97</v>
      </c>
      <c r="G436" s="19">
        <v>0</v>
      </c>
      <c r="H436" s="17">
        <f t="shared" si="21"/>
        <v>0</v>
      </c>
      <c r="I436" s="18">
        <f t="shared" si="19"/>
        <v>14.35</v>
      </c>
      <c r="J436" s="17">
        <f t="shared" si="20"/>
        <v>0</v>
      </c>
    </row>
    <row r="437" spans="1:10" x14ac:dyDescent="0.3">
      <c r="A437" s="2">
        <v>20200118</v>
      </c>
      <c r="B437" s="2" t="s">
        <v>29</v>
      </c>
      <c r="C437" s="2">
        <v>0</v>
      </c>
      <c r="D437" s="2">
        <v>0</v>
      </c>
      <c r="E437" s="2">
        <v>14.1</v>
      </c>
      <c r="F437" s="2">
        <v>6</v>
      </c>
      <c r="G437" s="2">
        <v>0</v>
      </c>
      <c r="H437" s="16">
        <f t="shared" si="21"/>
        <v>0</v>
      </c>
      <c r="I437" s="15">
        <f t="shared" si="19"/>
        <v>14.1</v>
      </c>
      <c r="J437" s="14">
        <f t="shared" si="20"/>
        <v>0</v>
      </c>
    </row>
    <row r="438" spans="1:10" x14ac:dyDescent="0.3">
      <c r="A438" s="19">
        <v>20200118</v>
      </c>
      <c r="B438" s="19" t="s">
        <v>28</v>
      </c>
      <c r="C438" s="19">
        <v>0</v>
      </c>
      <c r="D438" s="19">
        <v>0</v>
      </c>
      <c r="E438" s="19">
        <v>14.19</v>
      </c>
      <c r="F438" s="19">
        <v>6.69</v>
      </c>
      <c r="G438" s="19">
        <v>0</v>
      </c>
      <c r="H438" s="17">
        <f t="shared" si="21"/>
        <v>0</v>
      </c>
      <c r="I438" s="18">
        <f t="shared" si="19"/>
        <v>14.19</v>
      </c>
      <c r="J438" s="17">
        <f t="shared" si="20"/>
        <v>0</v>
      </c>
    </row>
    <row r="439" spans="1:10" x14ac:dyDescent="0.3">
      <c r="A439" s="2">
        <v>20200118</v>
      </c>
      <c r="B439" s="2" t="s">
        <v>27</v>
      </c>
      <c r="C439" s="2">
        <v>0</v>
      </c>
      <c r="D439" s="2">
        <v>0</v>
      </c>
      <c r="E439" s="2">
        <v>14.08</v>
      </c>
      <c r="F439" s="2">
        <v>7.1</v>
      </c>
      <c r="G439" s="2">
        <v>0</v>
      </c>
      <c r="H439" s="16">
        <f t="shared" si="21"/>
        <v>0</v>
      </c>
      <c r="I439" s="15">
        <f t="shared" si="19"/>
        <v>14.08</v>
      </c>
      <c r="J439" s="14">
        <f t="shared" si="20"/>
        <v>0</v>
      </c>
    </row>
    <row r="440" spans="1:10" x14ac:dyDescent="0.3">
      <c r="A440" s="19">
        <v>20200118</v>
      </c>
      <c r="B440" s="19" t="s">
        <v>26</v>
      </c>
      <c r="C440" s="19">
        <v>0</v>
      </c>
      <c r="D440" s="19">
        <v>0</v>
      </c>
      <c r="E440" s="19">
        <v>13.62</v>
      </c>
      <c r="F440" s="19">
        <v>7.31</v>
      </c>
      <c r="G440" s="19">
        <v>0</v>
      </c>
      <c r="H440" s="17">
        <f t="shared" si="21"/>
        <v>0</v>
      </c>
      <c r="I440" s="18">
        <f t="shared" si="19"/>
        <v>13.62</v>
      </c>
      <c r="J440" s="17">
        <f t="shared" si="20"/>
        <v>0</v>
      </c>
    </row>
    <row r="441" spans="1:10" x14ac:dyDescent="0.3">
      <c r="A441" s="2">
        <v>20200118</v>
      </c>
      <c r="B441" s="2" t="s">
        <v>25</v>
      </c>
      <c r="C441" s="2">
        <v>0</v>
      </c>
      <c r="D441" s="2">
        <v>0</v>
      </c>
      <c r="E441" s="2">
        <v>13.11</v>
      </c>
      <c r="F441" s="2">
        <v>6.83</v>
      </c>
      <c r="G441" s="2">
        <v>0</v>
      </c>
      <c r="H441" s="16">
        <f t="shared" si="21"/>
        <v>0</v>
      </c>
      <c r="I441" s="15">
        <f t="shared" si="19"/>
        <v>13.11</v>
      </c>
      <c r="J441" s="14">
        <f t="shared" si="20"/>
        <v>0</v>
      </c>
    </row>
    <row r="442" spans="1:10" x14ac:dyDescent="0.3">
      <c r="A442" s="19">
        <v>20200119</v>
      </c>
      <c r="B442" s="19" t="s">
        <v>48</v>
      </c>
      <c r="C442" s="19">
        <v>0</v>
      </c>
      <c r="D442" s="19">
        <v>0</v>
      </c>
      <c r="E442" s="19">
        <v>12.9</v>
      </c>
      <c r="F442" s="19">
        <v>6.55</v>
      </c>
      <c r="G442" s="19">
        <v>0</v>
      </c>
      <c r="H442" s="17">
        <f t="shared" si="21"/>
        <v>0</v>
      </c>
      <c r="I442" s="18">
        <f t="shared" si="19"/>
        <v>12.9</v>
      </c>
      <c r="J442" s="17">
        <f t="shared" si="20"/>
        <v>0</v>
      </c>
    </row>
    <row r="443" spans="1:10" x14ac:dyDescent="0.3">
      <c r="A443" s="2">
        <v>20200119</v>
      </c>
      <c r="B443" s="2" t="s">
        <v>47</v>
      </c>
      <c r="C443" s="2">
        <v>0</v>
      </c>
      <c r="D443" s="2">
        <v>0</v>
      </c>
      <c r="E443" s="2">
        <v>13.09</v>
      </c>
      <c r="F443" s="2">
        <v>6.9</v>
      </c>
      <c r="G443" s="2">
        <v>0</v>
      </c>
      <c r="H443" s="16">
        <f t="shared" si="21"/>
        <v>0</v>
      </c>
      <c r="I443" s="15">
        <f t="shared" si="19"/>
        <v>13.09</v>
      </c>
      <c r="J443" s="14">
        <f t="shared" si="20"/>
        <v>0</v>
      </c>
    </row>
    <row r="444" spans="1:10" x14ac:dyDescent="0.3">
      <c r="A444" s="19">
        <v>20200119</v>
      </c>
      <c r="B444" s="19" t="s">
        <v>46</v>
      </c>
      <c r="C444" s="19">
        <v>0</v>
      </c>
      <c r="D444" s="19">
        <v>0</v>
      </c>
      <c r="E444" s="19">
        <v>13.02</v>
      </c>
      <c r="F444" s="19">
        <v>7.24</v>
      </c>
      <c r="G444" s="19">
        <v>0</v>
      </c>
      <c r="H444" s="17">
        <f t="shared" si="21"/>
        <v>0</v>
      </c>
      <c r="I444" s="18">
        <f t="shared" si="19"/>
        <v>13.02</v>
      </c>
      <c r="J444" s="17">
        <f t="shared" si="20"/>
        <v>0</v>
      </c>
    </row>
    <row r="445" spans="1:10" x14ac:dyDescent="0.3">
      <c r="A445" s="2">
        <v>20200119</v>
      </c>
      <c r="B445" s="2" t="s">
        <v>45</v>
      </c>
      <c r="C445" s="2">
        <v>0</v>
      </c>
      <c r="D445" s="2">
        <v>0</v>
      </c>
      <c r="E445" s="2">
        <v>12.94</v>
      </c>
      <c r="F445" s="2">
        <v>7.52</v>
      </c>
      <c r="G445" s="2">
        <v>0</v>
      </c>
      <c r="H445" s="16">
        <f t="shared" si="21"/>
        <v>0</v>
      </c>
      <c r="I445" s="15">
        <f t="shared" si="19"/>
        <v>12.94</v>
      </c>
      <c r="J445" s="14">
        <f t="shared" si="20"/>
        <v>0</v>
      </c>
    </row>
    <row r="446" spans="1:10" x14ac:dyDescent="0.3">
      <c r="A446" s="19">
        <v>20200119</v>
      </c>
      <c r="B446" s="19" t="s">
        <v>44</v>
      </c>
      <c r="C446" s="19">
        <v>0</v>
      </c>
      <c r="D446" s="19">
        <v>0</v>
      </c>
      <c r="E446" s="19">
        <v>12.77</v>
      </c>
      <c r="F446" s="19">
        <v>7.31</v>
      </c>
      <c r="G446" s="19">
        <v>0</v>
      </c>
      <c r="H446" s="17">
        <f t="shared" si="21"/>
        <v>0</v>
      </c>
      <c r="I446" s="18">
        <f t="shared" si="19"/>
        <v>12.77</v>
      </c>
      <c r="J446" s="17">
        <f t="shared" si="20"/>
        <v>0</v>
      </c>
    </row>
    <row r="447" spans="1:10" x14ac:dyDescent="0.3">
      <c r="A447" s="2">
        <v>20200119</v>
      </c>
      <c r="B447" s="2" t="s">
        <v>43</v>
      </c>
      <c r="C447" s="2">
        <v>0</v>
      </c>
      <c r="D447" s="2">
        <v>0</v>
      </c>
      <c r="E447" s="2">
        <v>12.72</v>
      </c>
      <c r="F447" s="2">
        <v>7.1</v>
      </c>
      <c r="G447" s="2">
        <v>0</v>
      </c>
      <c r="H447" s="16">
        <f t="shared" si="21"/>
        <v>0</v>
      </c>
      <c r="I447" s="15">
        <f t="shared" si="19"/>
        <v>12.72</v>
      </c>
      <c r="J447" s="14">
        <f t="shared" si="20"/>
        <v>0</v>
      </c>
    </row>
    <row r="448" spans="1:10" x14ac:dyDescent="0.3">
      <c r="A448" s="19">
        <v>20200119</v>
      </c>
      <c r="B448" s="19" t="s">
        <v>42</v>
      </c>
      <c r="C448" s="19">
        <v>0</v>
      </c>
      <c r="D448" s="19">
        <v>0</v>
      </c>
      <c r="E448" s="19">
        <v>12.7</v>
      </c>
      <c r="F448" s="19">
        <v>6.97</v>
      </c>
      <c r="G448" s="19">
        <v>0</v>
      </c>
      <c r="H448" s="17">
        <f t="shared" si="21"/>
        <v>0</v>
      </c>
      <c r="I448" s="18">
        <f t="shared" si="19"/>
        <v>12.7</v>
      </c>
      <c r="J448" s="17">
        <f t="shared" si="20"/>
        <v>0</v>
      </c>
    </row>
    <row r="449" spans="1:10" x14ac:dyDescent="0.3">
      <c r="A449" s="2">
        <v>20200119</v>
      </c>
      <c r="B449" s="2" t="s">
        <v>41</v>
      </c>
      <c r="C449" s="2">
        <v>0</v>
      </c>
      <c r="D449" s="2">
        <v>0</v>
      </c>
      <c r="E449" s="2">
        <v>12.5</v>
      </c>
      <c r="F449" s="2">
        <v>6.28</v>
      </c>
      <c r="G449" s="2">
        <v>0</v>
      </c>
      <c r="H449" s="16">
        <f t="shared" si="21"/>
        <v>0</v>
      </c>
      <c r="I449" s="15">
        <f t="shared" si="19"/>
        <v>12.5</v>
      </c>
      <c r="J449" s="14">
        <f t="shared" si="20"/>
        <v>0</v>
      </c>
    </row>
    <row r="450" spans="1:10" x14ac:dyDescent="0.3">
      <c r="A450" s="19">
        <v>20200119</v>
      </c>
      <c r="B450" s="19" t="s">
        <v>40</v>
      </c>
      <c r="C450" s="19">
        <v>19.11</v>
      </c>
      <c r="D450" s="19">
        <v>2.36</v>
      </c>
      <c r="E450" s="19">
        <v>12.16</v>
      </c>
      <c r="F450" s="19">
        <v>6.76</v>
      </c>
      <c r="G450" s="19">
        <v>0</v>
      </c>
      <c r="H450" s="17">
        <f t="shared" si="21"/>
        <v>464.08136221027121</v>
      </c>
      <c r="I450" s="18">
        <f t="shared" si="19"/>
        <v>26.662542569070975</v>
      </c>
      <c r="J450" s="17">
        <f t="shared" si="20"/>
        <v>0.46060936461942958</v>
      </c>
    </row>
    <row r="451" spans="1:10" x14ac:dyDescent="0.3">
      <c r="A451" s="2">
        <v>20200119</v>
      </c>
      <c r="B451" s="2" t="s">
        <v>39</v>
      </c>
      <c r="C451" s="2">
        <v>178.01</v>
      </c>
      <c r="D451" s="2">
        <v>12.08</v>
      </c>
      <c r="E451" s="2">
        <v>12.03</v>
      </c>
      <c r="F451" s="2">
        <v>6.76</v>
      </c>
      <c r="G451" s="2">
        <v>0</v>
      </c>
      <c r="H451" s="16">
        <f t="shared" si="21"/>
        <v>850.59417119507032</v>
      </c>
      <c r="I451" s="15">
        <f t="shared" si="19"/>
        <v>38.611067849845945</v>
      </c>
      <c r="J451" s="14">
        <f t="shared" si="20"/>
        <v>0.7984954437993822</v>
      </c>
    </row>
    <row r="452" spans="1:10" x14ac:dyDescent="0.3">
      <c r="A452" s="19">
        <v>20200119</v>
      </c>
      <c r="B452" s="19" t="s">
        <v>38</v>
      </c>
      <c r="C452" s="19">
        <v>338.01</v>
      </c>
      <c r="D452" s="19">
        <v>20.38</v>
      </c>
      <c r="E452" s="19">
        <v>12.29</v>
      </c>
      <c r="F452" s="19">
        <v>7.66</v>
      </c>
      <c r="G452" s="19">
        <v>0</v>
      </c>
      <c r="H452" s="17">
        <f t="shared" si="21"/>
        <v>970.61018168512794</v>
      </c>
      <c r="I452" s="18">
        <f t="shared" si="19"/>
        <v>42.621568177660251</v>
      </c>
      <c r="J452" s="17">
        <f t="shared" si="20"/>
        <v>0.89364365097789733</v>
      </c>
    </row>
    <row r="453" spans="1:10" x14ac:dyDescent="0.3">
      <c r="A453" s="2">
        <v>20200119</v>
      </c>
      <c r="B453" s="2" t="s">
        <v>37</v>
      </c>
      <c r="C453" s="2">
        <v>448.01</v>
      </c>
      <c r="D453" s="2">
        <v>26.66</v>
      </c>
      <c r="E453" s="2">
        <v>12.92</v>
      </c>
      <c r="F453" s="2">
        <v>7.52</v>
      </c>
      <c r="G453" s="2">
        <v>0</v>
      </c>
      <c r="H453" s="16">
        <f t="shared" si="21"/>
        <v>998.47290925756943</v>
      </c>
      <c r="I453" s="15">
        <f t="shared" si="19"/>
        <v>44.122278414299046</v>
      </c>
      <c r="J453" s="14">
        <f t="shared" si="20"/>
        <v>0.91255406293775654</v>
      </c>
    </row>
    <row r="454" spans="1:10" x14ac:dyDescent="0.3">
      <c r="A454" s="19">
        <v>20200119</v>
      </c>
      <c r="B454" s="19" t="s">
        <v>36</v>
      </c>
      <c r="C454" s="19">
        <v>522.01</v>
      </c>
      <c r="D454" s="19">
        <v>30.25</v>
      </c>
      <c r="E454" s="19">
        <v>13.83</v>
      </c>
      <c r="F454" s="19">
        <v>7.45</v>
      </c>
      <c r="G454" s="19">
        <v>0</v>
      </c>
      <c r="H454" s="17">
        <f t="shared" si="21"/>
        <v>1036.1988188858468</v>
      </c>
      <c r="I454" s="18">
        <f t="shared" si="19"/>
        <v>46.21121309018271</v>
      </c>
      <c r="J454" s="17">
        <f t="shared" si="20"/>
        <v>0.93729316610552171</v>
      </c>
    </row>
    <row r="455" spans="1:10" x14ac:dyDescent="0.3">
      <c r="A455" s="2">
        <v>20200119</v>
      </c>
      <c r="B455" s="2" t="s">
        <v>35</v>
      </c>
      <c r="C455" s="2">
        <v>537.01</v>
      </c>
      <c r="D455" s="2">
        <v>30.64</v>
      </c>
      <c r="E455" s="2">
        <v>14.53</v>
      </c>
      <c r="F455" s="2">
        <v>7.52</v>
      </c>
      <c r="G455" s="2">
        <v>0</v>
      </c>
      <c r="H455" s="16">
        <f t="shared" si="21"/>
        <v>1053.7000211035393</v>
      </c>
      <c r="I455" s="15">
        <f t="shared" si="19"/>
        <v>47.458125659485603</v>
      </c>
      <c r="J455" s="14">
        <f t="shared" si="20"/>
        <v>0.94721144743748265</v>
      </c>
    </row>
    <row r="456" spans="1:10" x14ac:dyDescent="0.3">
      <c r="A456" s="19">
        <v>20200119</v>
      </c>
      <c r="B456" s="19" t="s">
        <v>34</v>
      </c>
      <c r="C456" s="19">
        <v>475.01</v>
      </c>
      <c r="D456" s="19">
        <v>27.77</v>
      </c>
      <c r="E456" s="19">
        <v>14.88</v>
      </c>
      <c r="F456" s="19">
        <v>7.66</v>
      </c>
      <c r="G456" s="19">
        <v>0</v>
      </c>
      <c r="H456" s="17">
        <f t="shared" si="21"/>
        <v>1019.5023234997511</v>
      </c>
      <c r="I456" s="18">
        <f t="shared" si="19"/>
        <v>46.739447609367225</v>
      </c>
      <c r="J456" s="17">
        <f t="shared" si="20"/>
        <v>0.91976694542767168</v>
      </c>
    </row>
    <row r="457" spans="1:10" x14ac:dyDescent="0.3">
      <c r="A457" s="2">
        <v>20200119</v>
      </c>
      <c r="B457" s="2" t="s">
        <v>33</v>
      </c>
      <c r="C457" s="2">
        <v>362.01</v>
      </c>
      <c r="D457" s="2">
        <v>22.06</v>
      </c>
      <c r="E457" s="2">
        <v>14.94</v>
      </c>
      <c r="F457" s="2">
        <v>7.86</v>
      </c>
      <c r="G457" s="2">
        <v>0</v>
      </c>
      <c r="H457" s="16">
        <f t="shared" si="21"/>
        <v>963.87606139821116</v>
      </c>
      <c r="I457" s="15">
        <f t="shared" si="19"/>
        <v>45.0611269186941</v>
      </c>
      <c r="J457" s="14">
        <f t="shared" si="20"/>
        <v>0.87686208139100885</v>
      </c>
    </row>
    <row r="458" spans="1:10" x14ac:dyDescent="0.3">
      <c r="A458" s="19">
        <v>20200119</v>
      </c>
      <c r="B458" s="19" t="s">
        <v>32</v>
      </c>
      <c r="C458" s="19">
        <v>222.01</v>
      </c>
      <c r="D458" s="19">
        <v>14.17</v>
      </c>
      <c r="E458" s="19">
        <v>14.85</v>
      </c>
      <c r="F458" s="19">
        <v>7.86</v>
      </c>
      <c r="G458" s="19">
        <v>0</v>
      </c>
      <c r="H458" s="17">
        <f t="shared" si="21"/>
        <v>906.90451398425785</v>
      </c>
      <c r="I458" s="18">
        <f t="shared" ref="I458:I521" si="22">E458+H458*((NOCT-20)/(800))</f>
        <v>43.190766062008059</v>
      </c>
      <c r="J458" s="17">
        <f t="shared" ref="J458:J521" si="23">P_STC__W*(H458/1000)*(1+(alpha_p/100)*(I458-25))</f>
        <v>0.83266671863915753</v>
      </c>
    </row>
    <row r="459" spans="1:10" x14ac:dyDescent="0.3">
      <c r="A459" s="2">
        <v>20200119</v>
      </c>
      <c r="B459" s="2" t="s">
        <v>31</v>
      </c>
      <c r="C459" s="2">
        <v>49.7</v>
      </c>
      <c r="D459" s="2">
        <v>4.74</v>
      </c>
      <c r="E459" s="2">
        <v>14.34</v>
      </c>
      <c r="F459" s="2">
        <v>7.86</v>
      </c>
      <c r="G459" s="2">
        <v>0</v>
      </c>
      <c r="H459" s="16">
        <f t="shared" si="21"/>
        <v>601.44536086887399</v>
      </c>
      <c r="I459" s="15">
        <f t="shared" si="22"/>
        <v>33.135167527152312</v>
      </c>
      <c r="J459" s="14">
        <f t="shared" si="23"/>
        <v>0.57942749640793811</v>
      </c>
    </row>
    <row r="460" spans="1:10" x14ac:dyDescent="0.3">
      <c r="A460" s="19">
        <v>20200119</v>
      </c>
      <c r="B460" s="19" t="s">
        <v>30</v>
      </c>
      <c r="C460" s="19">
        <v>0</v>
      </c>
      <c r="D460" s="19">
        <v>0</v>
      </c>
      <c r="E460" s="19">
        <v>13.6</v>
      </c>
      <c r="F460" s="19">
        <v>7.86</v>
      </c>
      <c r="G460" s="19">
        <v>0</v>
      </c>
      <c r="H460" s="17">
        <f t="shared" si="21"/>
        <v>0</v>
      </c>
      <c r="I460" s="18">
        <f t="shared" si="22"/>
        <v>13.6</v>
      </c>
      <c r="J460" s="17">
        <f t="shared" si="23"/>
        <v>0</v>
      </c>
    </row>
    <row r="461" spans="1:10" x14ac:dyDescent="0.3">
      <c r="A461" s="2">
        <v>20200119</v>
      </c>
      <c r="B461" s="2" t="s">
        <v>29</v>
      </c>
      <c r="C461" s="2">
        <v>0</v>
      </c>
      <c r="D461" s="2">
        <v>0</v>
      </c>
      <c r="E461" s="2">
        <v>13.26</v>
      </c>
      <c r="F461" s="2">
        <v>8.5500000000000007</v>
      </c>
      <c r="G461" s="2">
        <v>0</v>
      </c>
      <c r="H461" s="16">
        <f t="shared" si="21"/>
        <v>0</v>
      </c>
      <c r="I461" s="15">
        <f t="shared" si="22"/>
        <v>13.26</v>
      </c>
      <c r="J461" s="14">
        <f t="shared" si="23"/>
        <v>0</v>
      </c>
    </row>
    <row r="462" spans="1:10" x14ac:dyDescent="0.3">
      <c r="A462" s="19">
        <v>20200119</v>
      </c>
      <c r="B462" s="19" t="s">
        <v>28</v>
      </c>
      <c r="C462" s="19">
        <v>0</v>
      </c>
      <c r="D462" s="19">
        <v>0</v>
      </c>
      <c r="E462" s="19">
        <v>12.88</v>
      </c>
      <c r="F462" s="19">
        <v>8.69</v>
      </c>
      <c r="G462" s="19">
        <v>0</v>
      </c>
      <c r="H462" s="17">
        <f t="shared" si="21"/>
        <v>0</v>
      </c>
      <c r="I462" s="18">
        <f t="shared" si="22"/>
        <v>12.88</v>
      </c>
      <c r="J462" s="17">
        <f t="shared" si="23"/>
        <v>0</v>
      </c>
    </row>
    <row r="463" spans="1:10" x14ac:dyDescent="0.3">
      <c r="A463" s="2">
        <v>20200119</v>
      </c>
      <c r="B463" s="2" t="s">
        <v>27</v>
      </c>
      <c r="C463" s="2">
        <v>0</v>
      </c>
      <c r="D463" s="2">
        <v>0</v>
      </c>
      <c r="E463" s="2">
        <v>12.5</v>
      </c>
      <c r="F463" s="2">
        <v>8.9</v>
      </c>
      <c r="G463" s="2">
        <v>0</v>
      </c>
      <c r="H463" s="16">
        <f t="shared" si="21"/>
        <v>0</v>
      </c>
      <c r="I463" s="15">
        <f t="shared" si="22"/>
        <v>12.5</v>
      </c>
      <c r="J463" s="14">
        <f t="shared" si="23"/>
        <v>0</v>
      </c>
    </row>
    <row r="464" spans="1:10" x14ac:dyDescent="0.3">
      <c r="A464" s="19">
        <v>20200119</v>
      </c>
      <c r="B464" s="19" t="s">
        <v>26</v>
      </c>
      <c r="C464" s="19">
        <v>0</v>
      </c>
      <c r="D464" s="19">
        <v>0</v>
      </c>
      <c r="E464" s="19">
        <v>11.85</v>
      </c>
      <c r="F464" s="19">
        <v>8.9700000000000006</v>
      </c>
      <c r="G464" s="19">
        <v>0</v>
      </c>
      <c r="H464" s="17">
        <f t="shared" si="21"/>
        <v>0</v>
      </c>
      <c r="I464" s="18">
        <f t="shared" si="22"/>
        <v>11.85</v>
      </c>
      <c r="J464" s="17">
        <f t="shared" si="23"/>
        <v>0</v>
      </c>
    </row>
    <row r="465" spans="1:10" x14ac:dyDescent="0.3">
      <c r="A465" s="2">
        <v>20200119</v>
      </c>
      <c r="B465" s="2" t="s">
        <v>25</v>
      </c>
      <c r="C465" s="2">
        <v>0</v>
      </c>
      <c r="D465" s="2">
        <v>0</v>
      </c>
      <c r="E465" s="2">
        <v>11.03</v>
      </c>
      <c r="F465" s="2">
        <v>9.17</v>
      </c>
      <c r="G465" s="2">
        <v>0</v>
      </c>
      <c r="H465" s="16">
        <f t="shared" si="21"/>
        <v>0</v>
      </c>
      <c r="I465" s="15">
        <f t="shared" si="22"/>
        <v>11.03</v>
      </c>
      <c r="J465" s="14">
        <f t="shared" si="23"/>
        <v>0</v>
      </c>
    </row>
    <row r="466" spans="1:10" x14ac:dyDescent="0.3">
      <c r="A466" s="19">
        <v>20200120</v>
      </c>
      <c r="B466" s="19" t="s">
        <v>48</v>
      </c>
      <c r="C466" s="19">
        <v>0</v>
      </c>
      <c r="D466" s="19">
        <v>0</v>
      </c>
      <c r="E466" s="19">
        <v>10.210000000000001</v>
      </c>
      <c r="F466" s="19">
        <v>9.52</v>
      </c>
      <c r="G466" s="19">
        <v>0</v>
      </c>
      <c r="H466" s="17">
        <f t="shared" si="21"/>
        <v>0</v>
      </c>
      <c r="I466" s="18">
        <f t="shared" si="22"/>
        <v>10.210000000000001</v>
      </c>
      <c r="J466" s="17">
        <f t="shared" si="23"/>
        <v>0</v>
      </c>
    </row>
    <row r="467" spans="1:10" x14ac:dyDescent="0.3">
      <c r="A467" s="2">
        <v>20200120</v>
      </c>
      <c r="B467" s="2" t="s">
        <v>47</v>
      </c>
      <c r="C467" s="2">
        <v>0</v>
      </c>
      <c r="D467" s="2">
        <v>0</v>
      </c>
      <c r="E467" s="2">
        <v>9.35</v>
      </c>
      <c r="F467" s="2">
        <v>9.4499999999999993</v>
      </c>
      <c r="G467" s="2">
        <v>0</v>
      </c>
      <c r="H467" s="16">
        <f t="shared" ref="H467:H530" si="24">IF(D467&gt;0,C467/SIN(D467*PI()/180),0)</f>
        <v>0</v>
      </c>
      <c r="I467" s="15">
        <f t="shared" si="22"/>
        <v>9.35</v>
      </c>
      <c r="J467" s="14">
        <f t="shared" si="23"/>
        <v>0</v>
      </c>
    </row>
    <row r="468" spans="1:10" x14ac:dyDescent="0.3">
      <c r="A468" s="19">
        <v>20200120</v>
      </c>
      <c r="B468" s="19" t="s">
        <v>46</v>
      </c>
      <c r="C468" s="19">
        <v>0</v>
      </c>
      <c r="D468" s="19">
        <v>0</v>
      </c>
      <c r="E468" s="19">
        <v>8.57</v>
      </c>
      <c r="F468" s="19">
        <v>8.41</v>
      </c>
      <c r="G468" s="19">
        <v>0</v>
      </c>
      <c r="H468" s="17">
        <f t="shared" si="24"/>
        <v>0</v>
      </c>
      <c r="I468" s="18">
        <f t="shared" si="22"/>
        <v>8.57</v>
      </c>
      <c r="J468" s="17">
        <f t="shared" si="23"/>
        <v>0</v>
      </c>
    </row>
    <row r="469" spans="1:10" x14ac:dyDescent="0.3">
      <c r="A469" s="2">
        <v>20200120</v>
      </c>
      <c r="B469" s="2" t="s">
        <v>45</v>
      </c>
      <c r="C469" s="2">
        <v>0</v>
      </c>
      <c r="D469" s="2">
        <v>0</v>
      </c>
      <c r="E469" s="2">
        <v>8.01</v>
      </c>
      <c r="F469" s="2">
        <v>8.34</v>
      </c>
      <c r="G469" s="2">
        <v>0</v>
      </c>
      <c r="H469" s="16">
        <f t="shared" si="24"/>
        <v>0</v>
      </c>
      <c r="I469" s="15">
        <f t="shared" si="22"/>
        <v>8.01</v>
      </c>
      <c r="J469" s="14">
        <f t="shared" si="23"/>
        <v>0</v>
      </c>
    </row>
    <row r="470" spans="1:10" x14ac:dyDescent="0.3">
      <c r="A470" s="19">
        <v>20200120</v>
      </c>
      <c r="B470" s="19" t="s">
        <v>44</v>
      </c>
      <c r="C470" s="19">
        <v>0</v>
      </c>
      <c r="D470" s="19">
        <v>0</v>
      </c>
      <c r="E470" s="19">
        <v>7.6</v>
      </c>
      <c r="F470" s="19">
        <v>8</v>
      </c>
      <c r="G470" s="19">
        <v>0</v>
      </c>
      <c r="H470" s="17">
        <f t="shared" si="24"/>
        <v>0</v>
      </c>
      <c r="I470" s="18">
        <f t="shared" si="22"/>
        <v>7.6</v>
      </c>
      <c r="J470" s="17">
        <f t="shared" si="23"/>
        <v>0</v>
      </c>
    </row>
    <row r="471" spans="1:10" x14ac:dyDescent="0.3">
      <c r="A471" s="2">
        <v>20200120</v>
      </c>
      <c r="B471" s="2" t="s">
        <v>43</v>
      </c>
      <c r="C471" s="2">
        <v>0</v>
      </c>
      <c r="D471" s="2">
        <v>0</v>
      </c>
      <c r="E471" s="2">
        <v>7.23</v>
      </c>
      <c r="F471" s="2">
        <v>7.79</v>
      </c>
      <c r="G471" s="2">
        <v>0</v>
      </c>
      <c r="H471" s="16">
        <f t="shared" si="24"/>
        <v>0</v>
      </c>
      <c r="I471" s="15">
        <f t="shared" si="22"/>
        <v>7.23</v>
      </c>
      <c r="J471" s="14">
        <f t="shared" si="23"/>
        <v>0</v>
      </c>
    </row>
    <row r="472" spans="1:10" x14ac:dyDescent="0.3">
      <c r="A472" s="19">
        <v>20200120</v>
      </c>
      <c r="B472" s="19" t="s">
        <v>42</v>
      </c>
      <c r="C472" s="19">
        <v>0</v>
      </c>
      <c r="D472" s="19">
        <v>0</v>
      </c>
      <c r="E472" s="19">
        <v>6.94</v>
      </c>
      <c r="F472" s="19">
        <v>7.66</v>
      </c>
      <c r="G472" s="19">
        <v>0</v>
      </c>
      <c r="H472" s="17">
        <f t="shared" si="24"/>
        <v>0</v>
      </c>
      <c r="I472" s="18">
        <f t="shared" si="22"/>
        <v>6.94</v>
      </c>
      <c r="J472" s="17">
        <f t="shared" si="23"/>
        <v>0</v>
      </c>
    </row>
    <row r="473" spans="1:10" x14ac:dyDescent="0.3">
      <c r="A473" s="2">
        <v>20200120</v>
      </c>
      <c r="B473" s="2" t="s">
        <v>41</v>
      </c>
      <c r="C473" s="2">
        <v>0</v>
      </c>
      <c r="D473" s="2">
        <v>0</v>
      </c>
      <c r="E473" s="2">
        <v>7.02</v>
      </c>
      <c r="F473" s="2">
        <v>7.93</v>
      </c>
      <c r="G473" s="2">
        <v>0</v>
      </c>
      <c r="H473" s="16">
        <f t="shared" si="24"/>
        <v>0</v>
      </c>
      <c r="I473" s="15">
        <f t="shared" si="22"/>
        <v>7.02</v>
      </c>
      <c r="J473" s="14">
        <f t="shared" si="23"/>
        <v>0</v>
      </c>
    </row>
    <row r="474" spans="1:10" x14ac:dyDescent="0.3">
      <c r="A474" s="19">
        <v>20200120</v>
      </c>
      <c r="B474" s="19" t="s">
        <v>40</v>
      </c>
      <c r="C474" s="19">
        <v>21.69</v>
      </c>
      <c r="D474" s="19">
        <v>2.4500000000000002</v>
      </c>
      <c r="E474" s="19">
        <v>6.81</v>
      </c>
      <c r="F474" s="19">
        <v>7.59</v>
      </c>
      <c r="G474" s="19">
        <v>0</v>
      </c>
      <c r="H474" s="17">
        <f t="shared" si="24"/>
        <v>507.39765636411948</v>
      </c>
      <c r="I474" s="18">
        <f t="shared" si="22"/>
        <v>22.666176761378733</v>
      </c>
      <c r="J474" s="17">
        <f t="shared" si="23"/>
        <v>0.51272645035151998</v>
      </c>
    </row>
    <row r="475" spans="1:10" x14ac:dyDescent="0.3">
      <c r="A475" s="2">
        <v>20200120</v>
      </c>
      <c r="B475" s="2" t="s">
        <v>39</v>
      </c>
      <c r="C475" s="2">
        <v>195.01</v>
      </c>
      <c r="D475" s="2">
        <v>12.2</v>
      </c>
      <c r="E475" s="2">
        <v>6.93</v>
      </c>
      <c r="F475" s="2">
        <v>7.66</v>
      </c>
      <c r="G475" s="2">
        <v>0</v>
      </c>
      <c r="H475" s="16">
        <f t="shared" si="24"/>
        <v>922.79752906880128</v>
      </c>
      <c r="I475" s="15">
        <f t="shared" si="22"/>
        <v>35.767422783400036</v>
      </c>
      <c r="J475" s="14">
        <f t="shared" si="23"/>
        <v>0.87808484894347827</v>
      </c>
    </row>
    <row r="476" spans="1:10" x14ac:dyDescent="0.3">
      <c r="A476" s="19">
        <v>20200120</v>
      </c>
      <c r="B476" s="19" t="s">
        <v>38</v>
      </c>
      <c r="C476" s="19">
        <v>361.01</v>
      </c>
      <c r="D476" s="19">
        <v>20.53</v>
      </c>
      <c r="E476" s="19">
        <v>7.48</v>
      </c>
      <c r="F476" s="19">
        <v>7.86</v>
      </c>
      <c r="G476" s="19">
        <v>0</v>
      </c>
      <c r="H476" s="17">
        <f t="shared" si="24"/>
        <v>1029.4048811604021</v>
      </c>
      <c r="I476" s="18">
        <f t="shared" si="22"/>
        <v>39.648902536262568</v>
      </c>
      <c r="J476" s="17">
        <f t="shared" si="23"/>
        <v>0.96154644817527946</v>
      </c>
    </row>
    <row r="477" spans="1:10" x14ac:dyDescent="0.3">
      <c r="A477" s="2">
        <v>20200120</v>
      </c>
      <c r="B477" s="2" t="s">
        <v>37</v>
      </c>
      <c r="C477" s="2">
        <v>297</v>
      </c>
      <c r="D477" s="2">
        <v>26.84</v>
      </c>
      <c r="E477" s="2">
        <v>8.3800000000000008</v>
      </c>
      <c r="F477" s="2">
        <v>8</v>
      </c>
      <c r="G477" s="2">
        <v>0</v>
      </c>
      <c r="H477" s="16">
        <f t="shared" si="24"/>
        <v>657.80647382797815</v>
      </c>
      <c r="I477" s="15">
        <f t="shared" si="22"/>
        <v>28.93645230712432</v>
      </c>
      <c r="J477" s="14">
        <f t="shared" si="23"/>
        <v>0.64615406667604169</v>
      </c>
    </row>
    <row r="478" spans="1:10" x14ac:dyDescent="0.3">
      <c r="A478" s="19">
        <v>20200120</v>
      </c>
      <c r="B478" s="19" t="s">
        <v>36</v>
      </c>
      <c r="C478" s="19">
        <v>513.01</v>
      </c>
      <c r="D478" s="19">
        <v>30.45</v>
      </c>
      <c r="E478" s="19">
        <v>9.41</v>
      </c>
      <c r="F478" s="19">
        <v>7.72</v>
      </c>
      <c r="G478" s="19">
        <v>0</v>
      </c>
      <c r="H478" s="17">
        <f t="shared" si="24"/>
        <v>1012.2808055846382</v>
      </c>
      <c r="I478" s="18">
        <f t="shared" si="22"/>
        <v>41.043775174519944</v>
      </c>
      <c r="J478" s="17">
        <f t="shared" si="23"/>
        <v>0.93919718012236986</v>
      </c>
    </row>
    <row r="479" spans="1:10" x14ac:dyDescent="0.3">
      <c r="A479" s="2">
        <v>20200120</v>
      </c>
      <c r="B479" s="2" t="s">
        <v>35</v>
      </c>
      <c r="C479" s="2">
        <v>538.01</v>
      </c>
      <c r="D479" s="2">
        <v>30.86</v>
      </c>
      <c r="E479" s="2">
        <v>10.63</v>
      </c>
      <c r="F479" s="2">
        <v>7.59</v>
      </c>
      <c r="G479" s="2">
        <v>0</v>
      </c>
      <c r="H479" s="16">
        <f t="shared" si="24"/>
        <v>1048.8708493655515</v>
      </c>
      <c r="I479" s="15">
        <f t="shared" si="22"/>
        <v>43.407214042673488</v>
      </c>
      <c r="J479" s="14">
        <f t="shared" si="23"/>
        <v>0.96199029334228536</v>
      </c>
    </row>
    <row r="480" spans="1:10" x14ac:dyDescent="0.3">
      <c r="A480" s="19">
        <v>20200120</v>
      </c>
      <c r="B480" s="19" t="s">
        <v>34</v>
      </c>
      <c r="C480" s="19">
        <v>485.01</v>
      </c>
      <c r="D480" s="19">
        <v>27.99</v>
      </c>
      <c r="E480" s="19">
        <v>11.45</v>
      </c>
      <c r="F480" s="19">
        <v>7.66</v>
      </c>
      <c r="G480" s="19">
        <v>0</v>
      </c>
      <c r="H480" s="17">
        <f t="shared" si="24"/>
        <v>1033.4369576841227</v>
      </c>
      <c r="I480" s="18">
        <f t="shared" si="22"/>
        <v>43.744904927628838</v>
      </c>
      <c r="J480" s="17">
        <f t="shared" si="23"/>
        <v>0.94626440884193175</v>
      </c>
    </row>
    <row r="481" spans="1:10" x14ac:dyDescent="0.3">
      <c r="A481" s="2">
        <v>20200120</v>
      </c>
      <c r="B481" s="2" t="s">
        <v>33</v>
      </c>
      <c r="C481" s="2">
        <v>375.01</v>
      </c>
      <c r="D481" s="2">
        <v>22.28</v>
      </c>
      <c r="E481" s="2">
        <v>11.88</v>
      </c>
      <c r="F481" s="2">
        <v>7.79</v>
      </c>
      <c r="G481" s="2">
        <v>0</v>
      </c>
      <c r="H481" s="16">
        <f t="shared" si="24"/>
        <v>989.12472569669694</v>
      </c>
      <c r="I481" s="15">
        <f t="shared" si="22"/>
        <v>42.790147678021782</v>
      </c>
      <c r="J481" s="14">
        <f t="shared" si="23"/>
        <v>0.90993968845712536</v>
      </c>
    </row>
    <row r="482" spans="1:10" x14ac:dyDescent="0.3">
      <c r="A482" s="19">
        <v>20200120</v>
      </c>
      <c r="B482" s="19" t="s">
        <v>32</v>
      </c>
      <c r="C482" s="19">
        <v>231.01</v>
      </c>
      <c r="D482" s="19">
        <v>14.39</v>
      </c>
      <c r="E482" s="19">
        <v>12.03</v>
      </c>
      <c r="F482" s="19">
        <v>7.79</v>
      </c>
      <c r="G482" s="19">
        <v>0</v>
      </c>
      <c r="H482" s="17">
        <f t="shared" si="24"/>
        <v>929.53977554703783</v>
      </c>
      <c r="I482" s="18">
        <f t="shared" si="22"/>
        <v>41.078117985844933</v>
      </c>
      <c r="J482" s="17">
        <f t="shared" si="23"/>
        <v>0.86228614972002293</v>
      </c>
    </row>
    <row r="483" spans="1:10" x14ac:dyDescent="0.3">
      <c r="A483" s="2">
        <v>20200120</v>
      </c>
      <c r="B483" s="2" t="s">
        <v>31</v>
      </c>
      <c r="C483" s="2">
        <v>50.57</v>
      </c>
      <c r="D483" s="2">
        <v>4.9400000000000004</v>
      </c>
      <c r="E483" s="2">
        <v>11.74</v>
      </c>
      <c r="F483" s="2">
        <v>8.14</v>
      </c>
      <c r="G483" s="2">
        <v>0</v>
      </c>
      <c r="H483" s="16">
        <f t="shared" si="24"/>
        <v>587.25516360679205</v>
      </c>
      <c r="I483" s="15">
        <f t="shared" si="22"/>
        <v>30.09172386271225</v>
      </c>
      <c r="J483" s="14">
        <f t="shared" si="23"/>
        <v>0.57379952852162253</v>
      </c>
    </row>
    <row r="484" spans="1:10" x14ac:dyDescent="0.3">
      <c r="A484" s="19">
        <v>20200120</v>
      </c>
      <c r="B484" s="19" t="s">
        <v>30</v>
      </c>
      <c r="C484" s="19">
        <v>0</v>
      </c>
      <c r="D484" s="19">
        <v>0</v>
      </c>
      <c r="E484" s="19">
        <v>11.09</v>
      </c>
      <c r="F484" s="19">
        <v>8.14</v>
      </c>
      <c r="G484" s="19">
        <v>0</v>
      </c>
      <c r="H484" s="17">
        <f t="shared" si="24"/>
        <v>0</v>
      </c>
      <c r="I484" s="18">
        <f t="shared" si="22"/>
        <v>11.09</v>
      </c>
      <c r="J484" s="17">
        <f t="shared" si="23"/>
        <v>0</v>
      </c>
    </row>
    <row r="485" spans="1:10" x14ac:dyDescent="0.3">
      <c r="A485" s="2">
        <v>20200120</v>
      </c>
      <c r="B485" s="2" t="s">
        <v>29</v>
      </c>
      <c r="C485" s="2">
        <v>0</v>
      </c>
      <c r="D485" s="2">
        <v>0</v>
      </c>
      <c r="E485" s="2">
        <v>10.33</v>
      </c>
      <c r="F485" s="2">
        <v>7.79</v>
      </c>
      <c r="G485" s="2">
        <v>0</v>
      </c>
      <c r="H485" s="16">
        <f t="shared" si="24"/>
        <v>0</v>
      </c>
      <c r="I485" s="15">
        <f t="shared" si="22"/>
        <v>10.33</v>
      </c>
      <c r="J485" s="14">
        <f t="shared" si="23"/>
        <v>0</v>
      </c>
    </row>
    <row r="486" spans="1:10" x14ac:dyDescent="0.3">
      <c r="A486" s="19">
        <v>20200120</v>
      </c>
      <c r="B486" s="19" t="s">
        <v>28</v>
      </c>
      <c r="C486" s="19">
        <v>0</v>
      </c>
      <c r="D486" s="19">
        <v>0</v>
      </c>
      <c r="E486" s="19">
        <v>9.83</v>
      </c>
      <c r="F486" s="19">
        <v>7.59</v>
      </c>
      <c r="G486" s="19">
        <v>0</v>
      </c>
      <c r="H486" s="17">
        <f t="shared" si="24"/>
        <v>0</v>
      </c>
      <c r="I486" s="18">
        <f t="shared" si="22"/>
        <v>9.83</v>
      </c>
      <c r="J486" s="17">
        <f t="shared" si="23"/>
        <v>0</v>
      </c>
    </row>
    <row r="487" spans="1:10" x14ac:dyDescent="0.3">
      <c r="A487" s="2">
        <v>20200120</v>
      </c>
      <c r="B487" s="2" t="s">
        <v>27</v>
      </c>
      <c r="C487" s="2">
        <v>0</v>
      </c>
      <c r="D487" s="2">
        <v>0</v>
      </c>
      <c r="E487" s="2">
        <v>9.4499999999999993</v>
      </c>
      <c r="F487" s="2">
        <v>7.38</v>
      </c>
      <c r="G487" s="2">
        <v>0</v>
      </c>
      <c r="H487" s="16">
        <f t="shared" si="24"/>
        <v>0</v>
      </c>
      <c r="I487" s="15">
        <f t="shared" si="22"/>
        <v>9.4499999999999993</v>
      </c>
      <c r="J487" s="14">
        <f t="shared" si="23"/>
        <v>0</v>
      </c>
    </row>
    <row r="488" spans="1:10" x14ac:dyDescent="0.3">
      <c r="A488" s="19">
        <v>20200120</v>
      </c>
      <c r="B488" s="19" t="s">
        <v>26</v>
      </c>
      <c r="C488" s="19">
        <v>0</v>
      </c>
      <c r="D488" s="19">
        <v>0</v>
      </c>
      <c r="E488" s="19">
        <v>9.18</v>
      </c>
      <c r="F488" s="19">
        <v>7.24</v>
      </c>
      <c r="G488" s="19">
        <v>0</v>
      </c>
      <c r="H488" s="17">
        <f t="shared" si="24"/>
        <v>0</v>
      </c>
      <c r="I488" s="18">
        <f t="shared" si="22"/>
        <v>9.18</v>
      </c>
      <c r="J488" s="17">
        <f t="shared" si="23"/>
        <v>0</v>
      </c>
    </row>
    <row r="489" spans="1:10" x14ac:dyDescent="0.3">
      <c r="A489" s="2">
        <v>20200120</v>
      </c>
      <c r="B489" s="2" t="s">
        <v>25</v>
      </c>
      <c r="C489" s="2">
        <v>0</v>
      </c>
      <c r="D489" s="2">
        <v>0</v>
      </c>
      <c r="E489" s="2">
        <v>8.9600000000000009</v>
      </c>
      <c r="F489" s="2">
        <v>7.1</v>
      </c>
      <c r="G489" s="2">
        <v>0</v>
      </c>
      <c r="H489" s="16">
        <f t="shared" si="24"/>
        <v>0</v>
      </c>
      <c r="I489" s="15">
        <f t="shared" si="22"/>
        <v>8.9600000000000009</v>
      </c>
      <c r="J489" s="14">
        <f t="shared" si="23"/>
        <v>0</v>
      </c>
    </row>
    <row r="490" spans="1:10" x14ac:dyDescent="0.3">
      <c r="A490" s="19">
        <v>20200121</v>
      </c>
      <c r="B490" s="19" t="s">
        <v>48</v>
      </c>
      <c r="C490" s="19">
        <v>0</v>
      </c>
      <c r="D490" s="19">
        <v>0</v>
      </c>
      <c r="E490" s="19">
        <v>8.76</v>
      </c>
      <c r="F490" s="19">
        <v>7.1</v>
      </c>
      <c r="G490" s="19">
        <v>0</v>
      </c>
      <c r="H490" s="17">
        <f t="shared" si="24"/>
        <v>0</v>
      </c>
      <c r="I490" s="18">
        <f t="shared" si="22"/>
        <v>8.76</v>
      </c>
      <c r="J490" s="17">
        <f t="shared" si="23"/>
        <v>0</v>
      </c>
    </row>
    <row r="491" spans="1:10" x14ac:dyDescent="0.3">
      <c r="A491" s="2">
        <v>20200121</v>
      </c>
      <c r="B491" s="2" t="s">
        <v>47</v>
      </c>
      <c r="C491" s="2">
        <v>0</v>
      </c>
      <c r="D491" s="2">
        <v>0</v>
      </c>
      <c r="E491" s="2">
        <v>8.43</v>
      </c>
      <c r="F491" s="2">
        <v>6.55</v>
      </c>
      <c r="G491" s="2">
        <v>0</v>
      </c>
      <c r="H491" s="16">
        <f t="shared" si="24"/>
        <v>0</v>
      </c>
      <c r="I491" s="15">
        <f t="shared" si="22"/>
        <v>8.43</v>
      </c>
      <c r="J491" s="14">
        <f t="shared" si="23"/>
        <v>0</v>
      </c>
    </row>
    <row r="492" spans="1:10" x14ac:dyDescent="0.3">
      <c r="A492" s="19">
        <v>20200121</v>
      </c>
      <c r="B492" s="19" t="s">
        <v>46</v>
      </c>
      <c r="C492" s="19">
        <v>0</v>
      </c>
      <c r="D492" s="19">
        <v>0</v>
      </c>
      <c r="E492" s="19">
        <v>8.15</v>
      </c>
      <c r="F492" s="19">
        <v>6.41</v>
      </c>
      <c r="G492" s="19">
        <v>0</v>
      </c>
      <c r="H492" s="17">
        <f t="shared" si="24"/>
        <v>0</v>
      </c>
      <c r="I492" s="18">
        <f t="shared" si="22"/>
        <v>8.15</v>
      </c>
      <c r="J492" s="17">
        <f t="shared" si="23"/>
        <v>0</v>
      </c>
    </row>
    <row r="493" spans="1:10" x14ac:dyDescent="0.3">
      <c r="A493" s="2">
        <v>20200121</v>
      </c>
      <c r="B493" s="2" t="s">
        <v>45</v>
      </c>
      <c r="C493" s="2">
        <v>0</v>
      </c>
      <c r="D493" s="2">
        <v>0</v>
      </c>
      <c r="E493" s="2">
        <v>7.89</v>
      </c>
      <c r="F493" s="2">
        <v>6.41</v>
      </c>
      <c r="G493" s="2">
        <v>0</v>
      </c>
      <c r="H493" s="16">
        <f t="shared" si="24"/>
        <v>0</v>
      </c>
      <c r="I493" s="15">
        <f t="shared" si="22"/>
        <v>7.89</v>
      </c>
      <c r="J493" s="14">
        <f t="shared" si="23"/>
        <v>0</v>
      </c>
    </row>
    <row r="494" spans="1:10" x14ac:dyDescent="0.3">
      <c r="A494" s="19">
        <v>20200121</v>
      </c>
      <c r="B494" s="19" t="s">
        <v>44</v>
      </c>
      <c r="C494" s="19">
        <v>0</v>
      </c>
      <c r="D494" s="19">
        <v>0</v>
      </c>
      <c r="E494" s="19">
        <v>7.63</v>
      </c>
      <c r="F494" s="19">
        <v>6.34</v>
      </c>
      <c r="G494" s="19">
        <v>0</v>
      </c>
      <c r="H494" s="17">
        <f t="shared" si="24"/>
        <v>0</v>
      </c>
      <c r="I494" s="18">
        <f t="shared" si="22"/>
        <v>7.63</v>
      </c>
      <c r="J494" s="17">
        <f t="shared" si="23"/>
        <v>0</v>
      </c>
    </row>
    <row r="495" spans="1:10" x14ac:dyDescent="0.3">
      <c r="A495" s="2">
        <v>20200121</v>
      </c>
      <c r="B495" s="2" t="s">
        <v>43</v>
      </c>
      <c r="C495" s="2">
        <v>0</v>
      </c>
      <c r="D495" s="2">
        <v>0</v>
      </c>
      <c r="E495" s="2">
        <v>7.37</v>
      </c>
      <c r="F495" s="2">
        <v>6.41</v>
      </c>
      <c r="G495" s="2">
        <v>0</v>
      </c>
      <c r="H495" s="16">
        <f t="shared" si="24"/>
        <v>0</v>
      </c>
      <c r="I495" s="15">
        <f t="shared" si="22"/>
        <v>7.37</v>
      </c>
      <c r="J495" s="14">
        <f t="shared" si="23"/>
        <v>0</v>
      </c>
    </row>
    <row r="496" spans="1:10" x14ac:dyDescent="0.3">
      <c r="A496" s="19">
        <v>20200121</v>
      </c>
      <c r="B496" s="19" t="s">
        <v>42</v>
      </c>
      <c r="C496" s="19">
        <v>0</v>
      </c>
      <c r="D496" s="19">
        <v>0</v>
      </c>
      <c r="E496" s="19">
        <v>7.17</v>
      </c>
      <c r="F496" s="19">
        <v>6.41</v>
      </c>
      <c r="G496" s="19">
        <v>0</v>
      </c>
      <c r="H496" s="17">
        <f t="shared" si="24"/>
        <v>0</v>
      </c>
      <c r="I496" s="18">
        <f t="shared" si="22"/>
        <v>7.17</v>
      </c>
      <c r="J496" s="17">
        <f t="shared" si="23"/>
        <v>0</v>
      </c>
    </row>
    <row r="497" spans="1:10" x14ac:dyDescent="0.3">
      <c r="A497" s="2">
        <v>20200121</v>
      </c>
      <c r="B497" s="2" t="s">
        <v>41</v>
      </c>
      <c r="C497" s="2">
        <v>0</v>
      </c>
      <c r="D497" s="2">
        <v>0</v>
      </c>
      <c r="E497" s="2">
        <v>7.12</v>
      </c>
      <c r="F497" s="2">
        <v>6.07</v>
      </c>
      <c r="G497" s="2">
        <v>0</v>
      </c>
      <c r="H497" s="16">
        <f t="shared" si="24"/>
        <v>0</v>
      </c>
      <c r="I497" s="15">
        <f t="shared" si="22"/>
        <v>7.12</v>
      </c>
      <c r="J497" s="14">
        <f t="shared" si="23"/>
        <v>0</v>
      </c>
    </row>
    <row r="498" spans="1:10" x14ac:dyDescent="0.3">
      <c r="A498" s="19">
        <v>20200121</v>
      </c>
      <c r="B498" s="19" t="s">
        <v>40</v>
      </c>
      <c r="C498" s="19">
        <v>20.09</v>
      </c>
      <c r="D498" s="19">
        <v>2.5499999999999998</v>
      </c>
      <c r="E498" s="19">
        <v>7.04</v>
      </c>
      <c r="F498" s="19">
        <v>5.66</v>
      </c>
      <c r="G498" s="19">
        <v>0</v>
      </c>
      <c r="H498" s="17">
        <f t="shared" si="24"/>
        <v>451.54992184979437</v>
      </c>
      <c r="I498" s="18">
        <f t="shared" si="22"/>
        <v>21.150935057806073</v>
      </c>
      <c r="J498" s="17">
        <f t="shared" si="23"/>
        <v>0.45937112423208537</v>
      </c>
    </row>
    <row r="499" spans="1:10" x14ac:dyDescent="0.3">
      <c r="A499" s="2">
        <v>20200121</v>
      </c>
      <c r="B499" s="2" t="s">
        <v>39</v>
      </c>
      <c r="C499" s="2">
        <v>185.01</v>
      </c>
      <c r="D499" s="2">
        <v>12.32</v>
      </c>
      <c r="E499" s="2">
        <v>7.38</v>
      </c>
      <c r="F499" s="2">
        <v>5.31</v>
      </c>
      <c r="G499" s="2">
        <v>0</v>
      </c>
      <c r="H499" s="16">
        <f t="shared" si="24"/>
        <v>867.07954764823592</v>
      </c>
      <c r="I499" s="15">
        <f t="shared" si="22"/>
        <v>34.476235864007371</v>
      </c>
      <c r="J499" s="14">
        <f t="shared" si="23"/>
        <v>0.83010462126956408</v>
      </c>
    </row>
    <row r="500" spans="1:10" x14ac:dyDescent="0.3">
      <c r="A500" s="19">
        <v>20200121</v>
      </c>
      <c r="B500" s="19" t="s">
        <v>38</v>
      </c>
      <c r="C500" s="19">
        <v>345.01</v>
      </c>
      <c r="D500" s="19">
        <v>20.68</v>
      </c>
      <c r="E500" s="19">
        <v>8.36</v>
      </c>
      <c r="F500" s="19">
        <v>5.52</v>
      </c>
      <c r="G500" s="19">
        <v>0</v>
      </c>
      <c r="H500" s="17">
        <f t="shared" si="24"/>
        <v>976.95503305689215</v>
      </c>
      <c r="I500" s="18">
        <f t="shared" si="22"/>
        <v>38.889844783027883</v>
      </c>
      <c r="J500" s="17">
        <f t="shared" si="23"/>
        <v>0.91589114109568059</v>
      </c>
    </row>
    <row r="501" spans="1:10" x14ac:dyDescent="0.3">
      <c r="A501" s="2">
        <v>20200121</v>
      </c>
      <c r="B501" s="2" t="s">
        <v>37</v>
      </c>
      <c r="C501" s="2">
        <v>459.01</v>
      </c>
      <c r="D501" s="2">
        <v>27.02</v>
      </c>
      <c r="E501" s="2">
        <v>9.66</v>
      </c>
      <c r="F501" s="2">
        <v>5.93</v>
      </c>
      <c r="G501" s="2">
        <v>0</v>
      </c>
      <c r="H501" s="16">
        <f t="shared" si="24"/>
        <v>1010.3642802368786</v>
      </c>
      <c r="I501" s="15">
        <f t="shared" si="22"/>
        <v>41.233883757402452</v>
      </c>
      <c r="J501" s="14">
        <f t="shared" si="23"/>
        <v>0.93655466698589174</v>
      </c>
    </row>
    <row r="502" spans="1:10" x14ac:dyDescent="0.3">
      <c r="A502" s="19">
        <v>20200121</v>
      </c>
      <c r="B502" s="19" t="s">
        <v>36</v>
      </c>
      <c r="C502" s="19">
        <v>540.01</v>
      </c>
      <c r="D502" s="19">
        <v>30.66</v>
      </c>
      <c r="E502" s="19">
        <v>10.89</v>
      </c>
      <c r="F502" s="19">
        <v>6</v>
      </c>
      <c r="G502" s="19">
        <v>0</v>
      </c>
      <c r="H502" s="17">
        <f t="shared" si="24"/>
        <v>1058.962522996743</v>
      </c>
      <c r="I502" s="18">
        <f t="shared" si="22"/>
        <v>43.98257884364822</v>
      </c>
      <c r="J502" s="17">
        <f t="shared" si="23"/>
        <v>0.9685042448630985</v>
      </c>
    </row>
    <row r="503" spans="1:10" x14ac:dyDescent="0.3">
      <c r="A503" s="2">
        <v>20200121</v>
      </c>
      <c r="B503" s="2" t="s">
        <v>35</v>
      </c>
      <c r="C503" s="2">
        <v>548.02</v>
      </c>
      <c r="D503" s="2">
        <v>31.08</v>
      </c>
      <c r="E503" s="2">
        <v>11.91</v>
      </c>
      <c r="F503" s="2">
        <v>5.59</v>
      </c>
      <c r="G503" s="2">
        <v>0</v>
      </c>
      <c r="H503" s="16">
        <f t="shared" si="24"/>
        <v>1061.5720222442189</v>
      </c>
      <c r="I503" s="15">
        <f t="shared" si="22"/>
        <v>45.084125695131846</v>
      </c>
      <c r="J503" s="14">
        <f t="shared" si="23"/>
        <v>0.96562866556287197</v>
      </c>
    </row>
    <row r="504" spans="1:10" x14ac:dyDescent="0.3">
      <c r="A504" s="19">
        <v>20200121</v>
      </c>
      <c r="B504" s="19" t="s">
        <v>34</v>
      </c>
      <c r="C504" s="19">
        <v>489.01</v>
      </c>
      <c r="D504" s="19">
        <v>28.23</v>
      </c>
      <c r="E504" s="19">
        <v>12.72</v>
      </c>
      <c r="F504" s="19">
        <v>5.0999999999999996</v>
      </c>
      <c r="G504" s="19">
        <v>0</v>
      </c>
      <c r="H504" s="17">
        <f t="shared" si="24"/>
        <v>1033.8212253901229</v>
      </c>
      <c r="I504" s="18">
        <f t="shared" si="22"/>
        <v>45.026913293441339</v>
      </c>
      <c r="J504" s="17">
        <f t="shared" si="23"/>
        <v>0.94065210920199016</v>
      </c>
    </row>
    <row r="505" spans="1:10" x14ac:dyDescent="0.3">
      <c r="A505" s="2">
        <v>20200121</v>
      </c>
      <c r="B505" s="2" t="s">
        <v>33</v>
      </c>
      <c r="C505" s="2">
        <v>370.01</v>
      </c>
      <c r="D505" s="2">
        <v>22.51</v>
      </c>
      <c r="E505" s="2">
        <v>13.2</v>
      </c>
      <c r="F505" s="2">
        <v>4.83</v>
      </c>
      <c r="G505" s="2">
        <v>0</v>
      </c>
      <c r="H505" s="16">
        <f t="shared" si="24"/>
        <v>966.4755061075864</v>
      </c>
      <c r="I505" s="15">
        <f t="shared" si="22"/>
        <v>43.402359565862071</v>
      </c>
      <c r="J505" s="14">
        <f t="shared" si="23"/>
        <v>0.8864410721201299</v>
      </c>
    </row>
    <row r="506" spans="1:10" x14ac:dyDescent="0.3">
      <c r="A506" s="19">
        <v>20200121</v>
      </c>
      <c r="B506" s="19" t="s">
        <v>32</v>
      </c>
      <c r="C506" s="19">
        <v>231.01</v>
      </c>
      <c r="D506" s="19">
        <v>14.6</v>
      </c>
      <c r="E506" s="19">
        <v>13.31</v>
      </c>
      <c r="F506" s="19">
        <v>5.03</v>
      </c>
      <c r="G506" s="19">
        <v>0</v>
      </c>
      <c r="H506" s="17">
        <f t="shared" si="24"/>
        <v>916.45411251135704</v>
      </c>
      <c r="I506" s="18">
        <f t="shared" si="22"/>
        <v>41.949191015979906</v>
      </c>
      <c r="J506" s="17">
        <f t="shared" si="23"/>
        <v>0.84655491136484806</v>
      </c>
    </row>
    <row r="507" spans="1:10" x14ac:dyDescent="0.3">
      <c r="A507" s="2">
        <v>20200121</v>
      </c>
      <c r="B507" s="2" t="s">
        <v>31</v>
      </c>
      <c r="C507" s="2">
        <v>53.08</v>
      </c>
      <c r="D507" s="2">
        <v>5.14</v>
      </c>
      <c r="E507" s="2">
        <v>12.85</v>
      </c>
      <c r="F507" s="2">
        <v>4.6900000000000004</v>
      </c>
      <c r="G507" s="2">
        <v>0</v>
      </c>
      <c r="H507" s="16">
        <f t="shared" si="24"/>
        <v>592.47919992175594</v>
      </c>
      <c r="I507" s="15">
        <f t="shared" si="22"/>
        <v>31.364974997554874</v>
      </c>
      <c r="J507" s="14">
        <f t="shared" si="23"/>
        <v>0.57550918109842608</v>
      </c>
    </row>
    <row r="508" spans="1:10" x14ac:dyDescent="0.3">
      <c r="A508" s="19">
        <v>20200121</v>
      </c>
      <c r="B508" s="19" t="s">
        <v>30</v>
      </c>
      <c r="C508" s="19">
        <v>0</v>
      </c>
      <c r="D508" s="19">
        <v>0</v>
      </c>
      <c r="E508" s="19">
        <v>12.07</v>
      </c>
      <c r="F508" s="19">
        <v>4.4800000000000004</v>
      </c>
      <c r="G508" s="19">
        <v>0</v>
      </c>
      <c r="H508" s="17">
        <f t="shared" si="24"/>
        <v>0</v>
      </c>
      <c r="I508" s="18">
        <f t="shared" si="22"/>
        <v>12.07</v>
      </c>
      <c r="J508" s="17">
        <f t="shared" si="23"/>
        <v>0</v>
      </c>
    </row>
    <row r="509" spans="1:10" x14ac:dyDescent="0.3">
      <c r="A509" s="2">
        <v>20200121</v>
      </c>
      <c r="B509" s="2" t="s">
        <v>29</v>
      </c>
      <c r="C509" s="2">
        <v>0</v>
      </c>
      <c r="D509" s="2">
        <v>0</v>
      </c>
      <c r="E509" s="2">
        <v>11.35</v>
      </c>
      <c r="F509" s="2">
        <v>3.93</v>
      </c>
      <c r="G509" s="2">
        <v>0</v>
      </c>
      <c r="H509" s="16">
        <f t="shared" si="24"/>
        <v>0</v>
      </c>
      <c r="I509" s="15">
        <f t="shared" si="22"/>
        <v>11.35</v>
      </c>
      <c r="J509" s="14">
        <f t="shared" si="23"/>
        <v>0</v>
      </c>
    </row>
    <row r="510" spans="1:10" x14ac:dyDescent="0.3">
      <c r="A510" s="19">
        <v>20200121</v>
      </c>
      <c r="B510" s="19" t="s">
        <v>28</v>
      </c>
      <c r="C510" s="19">
        <v>0</v>
      </c>
      <c r="D510" s="19">
        <v>0</v>
      </c>
      <c r="E510" s="19">
        <v>10.84</v>
      </c>
      <c r="F510" s="19">
        <v>3.86</v>
      </c>
      <c r="G510" s="19">
        <v>0</v>
      </c>
      <c r="H510" s="17">
        <f t="shared" si="24"/>
        <v>0</v>
      </c>
      <c r="I510" s="18">
        <f t="shared" si="22"/>
        <v>10.84</v>
      </c>
      <c r="J510" s="17">
        <f t="shared" si="23"/>
        <v>0</v>
      </c>
    </row>
    <row r="511" spans="1:10" x14ac:dyDescent="0.3">
      <c r="A511" s="2">
        <v>20200121</v>
      </c>
      <c r="B511" s="2" t="s">
        <v>27</v>
      </c>
      <c r="C511" s="2">
        <v>0</v>
      </c>
      <c r="D511" s="2">
        <v>0</v>
      </c>
      <c r="E511" s="2">
        <v>10.41</v>
      </c>
      <c r="F511" s="2">
        <v>4.07</v>
      </c>
      <c r="G511" s="2">
        <v>0</v>
      </c>
      <c r="H511" s="16">
        <f t="shared" si="24"/>
        <v>0</v>
      </c>
      <c r="I511" s="15">
        <f t="shared" si="22"/>
        <v>10.41</v>
      </c>
      <c r="J511" s="14">
        <f t="shared" si="23"/>
        <v>0</v>
      </c>
    </row>
    <row r="512" spans="1:10" x14ac:dyDescent="0.3">
      <c r="A512" s="19">
        <v>20200121</v>
      </c>
      <c r="B512" s="19" t="s">
        <v>26</v>
      </c>
      <c r="C512" s="19">
        <v>0</v>
      </c>
      <c r="D512" s="19">
        <v>0</v>
      </c>
      <c r="E512" s="19">
        <v>9.99</v>
      </c>
      <c r="F512" s="19">
        <v>4.55</v>
      </c>
      <c r="G512" s="19">
        <v>0</v>
      </c>
      <c r="H512" s="17">
        <f t="shared" si="24"/>
        <v>0</v>
      </c>
      <c r="I512" s="18">
        <f t="shared" si="22"/>
        <v>9.99</v>
      </c>
      <c r="J512" s="17">
        <f t="shared" si="23"/>
        <v>0</v>
      </c>
    </row>
    <row r="513" spans="1:10" x14ac:dyDescent="0.3">
      <c r="A513" s="2">
        <v>20200121</v>
      </c>
      <c r="B513" s="2" t="s">
        <v>25</v>
      </c>
      <c r="C513" s="2">
        <v>0</v>
      </c>
      <c r="D513" s="2">
        <v>0</v>
      </c>
      <c r="E513" s="2">
        <v>9.56</v>
      </c>
      <c r="F513" s="2">
        <v>4.97</v>
      </c>
      <c r="G513" s="2">
        <v>0</v>
      </c>
      <c r="H513" s="16">
        <f t="shared" si="24"/>
        <v>0</v>
      </c>
      <c r="I513" s="15">
        <f t="shared" si="22"/>
        <v>9.56</v>
      </c>
      <c r="J513" s="14">
        <f t="shared" si="23"/>
        <v>0</v>
      </c>
    </row>
    <row r="514" spans="1:10" x14ac:dyDescent="0.3">
      <c r="A514" s="19">
        <v>20200122</v>
      </c>
      <c r="B514" s="19" t="s">
        <v>48</v>
      </c>
      <c r="C514" s="19">
        <v>0</v>
      </c>
      <c r="D514" s="19">
        <v>0</v>
      </c>
      <c r="E514" s="19">
        <v>9.27</v>
      </c>
      <c r="F514" s="19">
        <v>4.83</v>
      </c>
      <c r="G514" s="19">
        <v>0</v>
      </c>
      <c r="H514" s="17">
        <f t="shared" si="24"/>
        <v>0</v>
      </c>
      <c r="I514" s="18">
        <f t="shared" si="22"/>
        <v>9.27</v>
      </c>
      <c r="J514" s="17">
        <f t="shared" si="23"/>
        <v>0</v>
      </c>
    </row>
    <row r="515" spans="1:10" x14ac:dyDescent="0.3">
      <c r="A515" s="2">
        <v>20200122</v>
      </c>
      <c r="B515" s="2" t="s">
        <v>47</v>
      </c>
      <c r="C515" s="2">
        <v>0</v>
      </c>
      <c r="D515" s="2">
        <v>0</v>
      </c>
      <c r="E515" s="2">
        <v>9.18</v>
      </c>
      <c r="F515" s="2">
        <v>4.34</v>
      </c>
      <c r="G515" s="2">
        <v>0</v>
      </c>
      <c r="H515" s="16">
        <f t="shared" si="24"/>
        <v>0</v>
      </c>
      <c r="I515" s="15">
        <f t="shared" si="22"/>
        <v>9.18</v>
      </c>
      <c r="J515" s="14">
        <f t="shared" si="23"/>
        <v>0</v>
      </c>
    </row>
    <row r="516" spans="1:10" x14ac:dyDescent="0.3">
      <c r="A516" s="19">
        <v>20200122</v>
      </c>
      <c r="B516" s="19" t="s">
        <v>46</v>
      </c>
      <c r="C516" s="19">
        <v>0</v>
      </c>
      <c r="D516" s="19">
        <v>0</v>
      </c>
      <c r="E516" s="19">
        <v>9.06</v>
      </c>
      <c r="F516" s="19">
        <v>4.4800000000000004</v>
      </c>
      <c r="G516" s="19">
        <v>0</v>
      </c>
      <c r="H516" s="17">
        <f t="shared" si="24"/>
        <v>0</v>
      </c>
      <c r="I516" s="18">
        <f t="shared" si="22"/>
        <v>9.06</v>
      </c>
      <c r="J516" s="17">
        <f t="shared" si="23"/>
        <v>0</v>
      </c>
    </row>
    <row r="517" spans="1:10" x14ac:dyDescent="0.3">
      <c r="A517" s="2">
        <v>20200122</v>
      </c>
      <c r="B517" s="2" t="s">
        <v>45</v>
      </c>
      <c r="C517" s="2">
        <v>0</v>
      </c>
      <c r="D517" s="2">
        <v>0</v>
      </c>
      <c r="E517" s="2">
        <v>8.8800000000000008</v>
      </c>
      <c r="F517" s="2">
        <v>4.62</v>
      </c>
      <c r="G517" s="2">
        <v>0</v>
      </c>
      <c r="H517" s="16">
        <f t="shared" si="24"/>
        <v>0</v>
      </c>
      <c r="I517" s="15">
        <f t="shared" si="22"/>
        <v>8.8800000000000008</v>
      </c>
      <c r="J517" s="14">
        <f t="shared" si="23"/>
        <v>0</v>
      </c>
    </row>
    <row r="518" spans="1:10" x14ac:dyDescent="0.3">
      <c r="A518" s="19">
        <v>20200122</v>
      </c>
      <c r="B518" s="19" t="s">
        <v>44</v>
      </c>
      <c r="C518" s="19">
        <v>0</v>
      </c>
      <c r="D518" s="19">
        <v>0</v>
      </c>
      <c r="E518" s="19">
        <v>8.92</v>
      </c>
      <c r="F518" s="19">
        <v>4.83</v>
      </c>
      <c r="G518" s="19">
        <v>0</v>
      </c>
      <c r="H518" s="17">
        <f t="shared" si="24"/>
        <v>0</v>
      </c>
      <c r="I518" s="18">
        <f t="shared" si="22"/>
        <v>8.92</v>
      </c>
      <c r="J518" s="17">
        <f t="shared" si="23"/>
        <v>0</v>
      </c>
    </row>
    <row r="519" spans="1:10" x14ac:dyDescent="0.3">
      <c r="A519" s="2">
        <v>20200122</v>
      </c>
      <c r="B519" s="2" t="s">
        <v>43</v>
      </c>
      <c r="C519" s="2">
        <v>0</v>
      </c>
      <c r="D519" s="2">
        <v>0</v>
      </c>
      <c r="E519" s="2">
        <v>9.19</v>
      </c>
      <c r="F519" s="2">
        <v>4.9000000000000004</v>
      </c>
      <c r="G519" s="2">
        <v>0</v>
      </c>
      <c r="H519" s="16">
        <f t="shared" si="24"/>
        <v>0</v>
      </c>
      <c r="I519" s="15">
        <f t="shared" si="22"/>
        <v>9.19</v>
      </c>
      <c r="J519" s="14">
        <f t="shared" si="23"/>
        <v>0</v>
      </c>
    </row>
    <row r="520" spans="1:10" x14ac:dyDescent="0.3">
      <c r="A520" s="19">
        <v>20200122</v>
      </c>
      <c r="B520" s="19" t="s">
        <v>42</v>
      </c>
      <c r="C520" s="19">
        <v>0</v>
      </c>
      <c r="D520" s="19">
        <v>0</v>
      </c>
      <c r="E520" s="19">
        <v>9.3800000000000008</v>
      </c>
      <c r="F520" s="19">
        <v>4.83</v>
      </c>
      <c r="G520" s="19">
        <v>0</v>
      </c>
      <c r="H520" s="17">
        <f t="shared" si="24"/>
        <v>0</v>
      </c>
      <c r="I520" s="18">
        <f t="shared" si="22"/>
        <v>9.3800000000000008</v>
      </c>
      <c r="J520" s="17">
        <f t="shared" si="23"/>
        <v>0</v>
      </c>
    </row>
    <row r="521" spans="1:10" x14ac:dyDescent="0.3">
      <c r="A521" s="2">
        <v>20200122</v>
      </c>
      <c r="B521" s="2" t="s">
        <v>41</v>
      </c>
      <c r="C521" s="2">
        <v>0</v>
      </c>
      <c r="D521" s="2">
        <v>0</v>
      </c>
      <c r="E521" s="2">
        <v>8.9</v>
      </c>
      <c r="F521" s="2">
        <v>4.97</v>
      </c>
      <c r="G521" s="2">
        <v>0</v>
      </c>
      <c r="H521" s="16">
        <f t="shared" si="24"/>
        <v>0</v>
      </c>
      <c r="I521" s="15">
        <f t="shared" si="22"/>
        <v>8.9</v>
      </c>
      <c r="J521" s="14">
        <f t="shared" si="23"/>
        <v>0</v>
      </c>
    </row>
    <row r="522" spans="1:10" x14ac:dyDescent="0.3">
      <c r="A522" s="19">
        <v>20200122</v>
      </c>
      <c r="B522" s="19" t="s">
        <v>40</v>
      </c>
      <c r="C522" s="19">
        <v>13.8</v>
      </c>
      <c r="D522" s="19">
        <v>2.66</v>
      </c>
      <c r="E522" s="19">
        <v>8.69</v>
      </c>
      <c r="F522" s="19">
        <v>4.97</v>
      </c>
      <c r="G522" s="19">
        <v>0</v>
      </c>
      <c r="H522" s="17">
        <f t="shared" si="24"/>
        <v>297.35558703272716</v>
      </c>
      <c r="I522" s="18">
        <f t="shared" ref="I522:I585" si="25">E522+H522*((NOCT-20)/(800))</f>
        <v>17.982362094772725</v>
      </c>
      <c r="J522" s="17">
        <f t="shared" ref="J522:J585" si="26">P_STC__W*(H522/1000)*(1+(alpha_p/100)*(I522-25))</f>
        <v>0.30674588930774105</v>
      </c>
    </row>
    <row r="523" spans="1:10" x14ac:dyDescent="0.3">
      <c r="A523" s="2">
        <v>20200122</v>
      </c>
      <c r="B523" s="2" t="s">
        <v>39</v>
      </c>
      <c r="C523" s="2">
        <v>180.01</v>
      </c>
      <c r="D523" s="2">
        <v>12.45</v>
      </c>
      <c r="E523" s="2">
        <v>8.93</v>
      </c>
      <c r="F523" s="2">
        <v>4.9000000000000004</v>
      </c>
      <c r="G523" s="2">
        <v>0</v>
      </c>
      <c r="H523" s="16">
        <f t="shared" si="24"/>
        <v>834.97399452706918</v>
      </c>
      <c r="I523" s="15">
        <f t="shared" si="25"/>
        <v>35.022937328970912</v>
      </c>
      <c r="J523" s="14">
        <f t="shared" si="26"/>
        <v>0.79731398044397528</v>
      </c>
    </row>
    <row r="524" spans="1:10" x14ac:dyDescent="0.3">
      <c r="A524" s="19">
        <v>20200122</v>
      </c>
      <c r="B524" s="19" t="s">
        <v>38</v>
      </c>
      <c r="C524" s="19">
        <v>325.01</v>
      </c>
      <c r="D524" s="19">
        <v>20.83</v>
      </c>
      <c r="E524" s="19">
        <v>9.85</v>
      </c>
      <c r="F524" s="19">
        <v>4.97</v>
      </c>
      <c r="G524" s="19">
        <v>0</v>
      </c>
      <c r="H524" s="17">
        <f t="shared" si="24"/>
        <v>913.98566357407537</v>
      </c>
      <c r="I524" s="18">
        <f t="shared" si="25"/>
        <v>38.412051986689853</v>
      </c>
      <c r="J524" s="17">
        <f t="shared" si="26"/>
        <v>0.85882275901682414</v>
      </c>
    </row>
    <row r="525" spans="1:10" x14ac:dyDescent="0.3">
      <c r="A525" s="2">
        <v>20200122</v>
      </c>
      <c r="B525" s="2" t="s">
        <v>37</v>
      </c>
      <c r="C525" s="2">
        <v>375.01</v>
      </c>
      <c r="D525" s="2">
        <v>27.2</v>
      </c>
      <c r="E525" s="2">
        <v>10.94</v>
      </c>
      <c r="F525" s="2">
        <v>5.03</v>
      </c>
      <c r="G525" s="2">
        <v>0</v>
      </c>
      <c r="H525" s="16">
        <f t="shared" si="24"/>
        <v>820.41500912745641</v>
      </c>
      <c r="I525" s="15">
        <f t="shared" si="25"/>
        <v>36.577969035233011</v>
      </c>
      <c r="J525" s="14">
        <f t="shared" si="26"/>
        <v>0.77767068105472503</v>
      </c>
    </row>
    <row r="526" spans="1:10" x14ac:dyDescent="0.3">
      <c r="A526" s="19">
        <v>20200122</v>
      </c>
      <c r="B526" s="19" t="s">
        <v>36</v>
      </c>
      <c r="C526" s="19">
        <v>375</v>
      </c>
      <c r="D526" s="19">
        <v>30.87</v>
      </c>
      <c r="E526" s="19">
        <v>11.96</v>
      </c>
      <c r="F526" s="19">
        <v>4.62</v>
      </c>
      <c r="G526" s="19">
        <v>0</v>
      </c>
      <c r="H526" s="17">
        <f t="shared" si="24"/>
        <v>730.86322359964868</v>
      </c>
      <c r="I526" s="18">
        <f t="shared" si="25"/>
        <v>34.799475737489018</v>
      </c>
      <c r="J526" s="17">
        <f t="shared" si="26"/>
        <v>0.6986338796777537</v>
      </c>
    </row>
    <row r="527" spans="1:10" x14ac:dyDescent="0.3">
      <c r="A527" s="2">
        <v>20200122</v>
      </c>
      <c r="B527" s="2" t="s">
        <v>35</v>
      </c>
      <c r="C527" s="2">
        <v>306</v>
      </c>
      <c r="D527" s="2">
        <v>31.31</v>
      </c>
      <c r="E527" s="2">
        <v>12.75</v>
      </c>
      <c r="F527" s="2">
        <v>4.41</v>
      </c>
      <c r="G527" s="2">
        <v>0</v>
      </c>
      <c r="H527" s="16">
        <f t="shared" si="24"/>
        <v>588.83722208415827</v>
      </c>
      <c r="I527" s="15">
        <f t="shared" si="25"/>
        <v>31.151163190129946</v>
      </c>
      <c r="J527" s="14">
        <f t="shared" si="26"/>
        <v>0.57253806977957722</v>
      </c>
    </row>
    <row r="528" spans="1:10" x14ac:dyDescent="0.3">
      <c r="A528" s="19">
        <v>20200122</v>
      </c>
      <c r="B528" s="19" t="s">
        <v>34</v>
      </c>
      <c r="C528" s="19">
        <v>150</v>
      </c>
      <c r="D528" s="19">
        <v>28.46</v>
      </c>
      <c r="E528" s="19">
        <v>13</v>
      </c>
      <c r="F528" s="19">
        <v>3.72</v>
      </c>
      <c r="G528" s="19">
        <v>0</v>
      </c>
      <c r="H528" s="17">
        <f t="shared" si="24"/>
        <v>314.76558170708284</v>
      </c>
      <c r="I528" s="18">
        <f t="shared" si="25"/>
        <v>22.836424428346341</v>
      </c>
      <c r="J528" s="17">
        <f t="shared" si="26"/>
        <v>0.31783016776228745</v>
      </c>
    </row>
    <row r="529" spans="1:10" x14ac:dyDescent="0.3">
      <c r="A529" s="2">
        <v>20200122</v>
      </c>
      <c r="B529" s="2" t="s">
        <v>33</v>
      </c>
      <c r="C529" s="2">
        <v>175</v>
      </c>
      <c r="D529" s="2">
        <v>22.74</v>
      </c>
      <c r="E529" s="2">
        <v>12.92</v>
      </c>
      <c r="F529" s="2">
        <v>3.59</v>
      </c>
      <c r="G529" s="2">
        <v>0</v>
      </c>
      <c r="H529" s="16">
        <f t="shared" si="24"/>
        <v>452.72280275488913</v>
      </c>
      <c r="I529" s="15">
        <f t="shared" si="25"/>
        <v>27.067587586090283</v>
      </c>
      <c r="J529" s="14">
        <f t="shared" si="26"/>
        <v>0.44851060454376707</v>
      </c>
    </row>
    <row r="530" spans="1:10" x14ac:dyDescent="0.3">
      <c r="A530" s="19">
        <v>20200122</v>
      </c>
      <c r="B530" s="19" t="s">
        <v>32</v>
      </c>
      <c r="C530" s="19">
        <v>115</v>
      </c>
      <c r="D530" s="19">
        <v>14.82</v>
      </c>
      <c r="E530" s="19">
        <v>12</v>
      </c>
      <c r="F530" s="19">
        <v>3.31</v>
      </c>
      <c r="G530" s="19">
        <v>0</v>
      </c>
      <c r="H530" s="17">
        <f t="shared" si="24"/>
        <v>449.59945642791871</v>
      </c>
      <c r="I530" s="18">
        <f t="shared" si="25"/>
        <v>26.049983013372461</v>
      </c>
      <c r="J530" s="17">
        <f t="shared" si="26"/>
        <v>0.44747513336360006</v>
      </c>
    </row>
    <row r="531" spans="1:10" x14ac:dyDescent="0.3">
      <c r="A531" s="2">
        <v>20200122</v>
      </c>
      <c r="B531" s="2" t="s">
        <v>31</v>
      </c>
      <c r="C531" s="2">
        <v>52.4</v>
      </c>
      <c r="D531" s="2">
        <v>5.35</v>
      </c>
      <c r="E531" s="2">
        <v>11.63</v>
      </c>
      <c r="F531" s="2">
        <v>3.1</v>
      </c>
      <c r="G531" s="2">
        <v>0</v>
      </c>
      <c r="H531" s="16">
        <f t="shared" ref="H531:H594" si="27">IF(D531&gt;0,C531/SIN(D531*PI()/180),0)</f>
        <v>561.99366075814874</v>
      </c>
      <c r="I531" s="15">
        <f t="shared" si="25"/>
        <v>29.192301898692151</v>
      </c>
      <c r="J531" s="14">
        <f t="shared" si="26"/>
        <v>0.55139144884842672</v>
      </c>
    </row>
    <row r="532" spans="1:10" x14ac:dyDescent="0.3">
      <c r="A532" s="19">
        <v>20200122</v>
      </c>
      <c r="B532" s="19" t="s">
        <v>30</v>
      </c>
      <c r="C532" s="19">
        <v>0</v>
      </c>
      <c r="D532" s="19">
        <v>0</v>
      </c>
      <c r="E532" s="19">
        <v>11.2</v>
      </c>
      <c r="F532" s="19">
        <v>3.1</v>
      </c>
      <c r="G532" s="19">
        <v>0</v>
      </c>
      <c r="H532" s="17">
        <f t="shared" si="27"/>
        <v>0</v>
      </c>
      <c r="I532" s="18">
        <f t="shared" si="25"/>
        <v>11.2</v>
      </c>
      <c r="J532" s="17">
        <f t="shared" si="26"/>
        <v>0</v>
      </c>
    </row>
    <row r="533" spans="1:10" x14ac:dyDescent="0.3">
      <c r="A533" s="2">
        <v>20200122</v>
      </c>
      <c r="B533" s="2" t="s">
        <v>29</v>
      </c>
      <c r="C533" s="2">
        <v>0</v>
      </c>
      <c r="D533" s="2">
        <v>0</v>
      </c>
      <c r="E533" s="2">
        <v>9.9</v>
      </c>
      <c r="F533" s="2">
        <v>3.93</v>
      </c>
      <c r="G533" s="2">
        <v>0</v>
      </c>
      <c r="H533" s="16">
        <f t="shared" si="27"/>
        <v>0</v>
      </c>
      <c r="I533" s="15">
        <f t="shared" si="25"/>
        <v>9.9</v>
      </c>
      <c r="J533" s="14">
        <f t="shared" si="26"/>
        <v>0</v>
      </c>
    </row>
    <row r="534" spans="1:10" x14ac:dyDescent="0.3">
      <c r="A534" s="19">
        <v>20200122</v>
      </c>
      <c r="B534" s="19" t="s">
        <v>28</v>
      </c>
      <c r="C534" s="19">
        <v>0</v>
      </c>
      <c r="D534" s="19">
        <v>0</v>
      </c>
      <c r="E534" s="19">
        <v>9.5299999999999994</v>
      </c>
      <c r="F534" s="19">
        <v>3.93</v>
      </c>
      <c r="G534" s="19">
        <v>0</v>
      </c>
      <c r="H534" s="17">
        <f t="shared" si="27"/>
        <v>0</v>
      </c>
      <c r="I534" s="18">
        <f t="shared" si="25"/>
        <v>9.5299999999999994</v>
      </c>
      <c r="J534" s="17">
        <f t="shared" si="26"/>
        <v>0</v>
      </c>
    </row>
    <row r="535" spans="1:10" x14ac:dyDescent="0.3">
      <c r="A535" s="2">
        <v>20200122</v>
      </c>
      <c r="B535" s="2" t="s">
        <v>27</v>
      </c>
      <c r="C535" s="2">
        <v>0</v>
      </c>
      <c r="D535" s="2">
        <v>0</v>
      </c>
      <c r="E535" s="2">
        <v>9.32</v>
      </c>
      <c r="F535" s="2">
        <v>3.86</v>
      </c>
      <c r="G535" s="2">
        <v>0</v>
      </c>
      <c r="H535" s="16">
        <f t="shared" si="27"/>
        <v>0</v>
      </c>
      <c r="I535" s="15">
        <f t="shared" si="25"/>
        <v>9.32</v>
      </c>
      <c r="J535" s="14">
        <f t="shared" si="26"/>
        <v>0</v>
      </c>
    </row>
    <row r="536" spans="1:10" x14ac:dyDescent="0.3">
      <c r="A536" s="19">
        <v>20200122</v>
      </c>
      <c r="B536" s="19" t="s">
        <v>26</v>
      </c>
      <c r="C536" s="19">
        <v>0</v>
      </c>
      <c r="D536" s="19">
        <v>0</v>
      </c>
      <c r="E536" s="19">
        <v>9.32</v>
      </c>
      <c r="F536" s="19">
        <v>3.72</v>
      </c>
      <c r="G536" s="19">
        <v>0</v>
      </c>
      <c r="H536" s="17">
        <f t="shared" si="27"/>
        <v>0</v>
      </c>
      <c r="I536" s="18">
        <f t="shared" si="25"/>
        <v>9.32</v>
      </c>
      <c r="J536" s="17">
        <f t="shared" si="26"/>
        <v>0</v>
      </c>
    </row>
    <row r="537" spans="1:10" x14ac:dyDescent="0.3">
      <c r="A537" s="2">
        <v>20200122</v>
      </c>
      <c r="B537" s="2" t="s">
        <v>25</v>
      </c>
      <c r="C537" s="2">
        <v>0</v>
      </c>
      <c r="D537" s="2">
        <v>0</v>
      </c>
      <c r="E537" s="2">
        <v>9.2899999999999991</v>
      </c>
      <c r="F537" s="2">
        <v>3.38</v>
      </c>
      <c r="G537" s="2">
        <v>0</v>
      </c>
      <c r="H537" s="16">
        <f t="shared" si="27"/>
        <v>0</v>
      </c>
      <c r="I537" s="15">
        <f t="shared" si="25"/>
        <v>9.2899999999999991</v>
      </c>
      <c r="J537" s="14">
        <f t="shared" si="26"/>
        <v>0</v>
      </c>
    </row>
    <row r="538" spans="1:10" x14ac:dyDescent="0.3">
      <c r="A538" s="19">
        <v>20200123</v>
      </c>
      <c r="B538" s="19" t="s">
        <v>48</v>
      </c>
      <c r="C538" s="19">
        <v>0</v>
      </c>
      <c r="D538" s="19">
        <v>0</v>
      </c>
      <c r="E538" s="19">
        <v>9.2200000000000006</v>
      </c>
      <c r="F538" s="19">
        <v>3.17</v>
      </c>
      <c r="G538" s="19">
        <v>0</v>
      </c>
      <c r="H538" s="17">
        <f t="shared" si="27"/>
        <v>0</v>
      </c>
      <c r="I538" s="18">
        <f t="shared" si="25"/>
        <v>9.2200000000000006</v>
      </c>
      <c r="J538" s="17">
        <f t="shared" si="26"/>
        <v>0</v>
      </c>
    </row>
    <row r="539" spans="1:10" x14ac:dyDescent="0.3">
      <c r="A539" s="2">
        <v>20200123</v>
      </c>
      <c r="B539" s="2" t="s">
        <v>47</v>
      </c>
      <c r="C539" s="2">
        <v>0</v>
      </c>
      <c r="D539" s="2">
        <v>0</v>
      </c>
      <c r="E539" s="2">
        <v>9.1999999999999993</v>
      </c>
      <c r="F539" s="2">
        <v>2.97</v>
      </c>
      <c r="G539" s="2">
        <v>0</v>
      </c>
      <c r="H539" s="16">
        <f t="shared" si="27"/>
        <v>0</v>
      </c>
      <c r="I539" s="15">
        <f t="shared" si="25"/>
        <v>9.1999999999999993</v>
      </c>
      <c r="J539" s="14">
        <f t="shared" si="26"/>
        <v>0</v>
      </c>
    </row>
    <row r="540" spans="1:10" x14ac:dyDescent="0.3">
      <c r="A540" s="19">
        <v>20200123</v>
      </c>
      <c r="B540" s="19" t="s">
        <v>46</v>
      </c>
      <c r="C540" s="19">
        <v>0</v>
      </c>
      <c r="D540" s="19">
        <v>0</v>
      </c>
      <c r="E540" s="19">
        <v>9.26</v>
      </c>
      <c r="F540" s="19">
        <v>2.62</v>
      </c>
      <c r="G540" s="19">
        <v>0</v>
      </c>
      <c r="H540" s="17">
        <f t="shared" si="27"/>
        <v>0</v>
      </c>
      <c r="I540" s="18">
        <f t="shared" si="25"/>
        <v>9.26</v>
      </c>
      <c r="J540" s="17">
        <f t="shared" si="26"/>
        <v>0</v>
      </c>
    </row>
    <row r="541" spans="1:10" x14ac:dyDescent="0.3">
      <c r="A541" s="2">
        <v>20200123</v>
      </c>
      <c r="B541" s="2" t="s">
        <v>45</v>
      </c>
      <c r="C541" s="2">
        <v>0</v>
      </c>
      <c r="D541" s="2">
        <v>0</v>
      </c>
      <c r="E541" s="2">
        <v>9.14</v>
      </c>
      <c r="F541" s="2">
        <v>2.34</v>
      </c>
      <c r="G541" s="2">
        <v>0</v>
      </c>
      <c r="H541" s="16">
        <f t="shared" si="27"/>
        <v>0</v>
      </c>
      <c r="I541" s="15">
        <f t="shared" si="25"/>
        <v>9.14</v>
      </c>
      <c r="J541" s="14">
        <f t="shared" si="26"/>
        <v>0</v>
      </c>
    </row>
    <row r="542" spans="1:10" x14ac:dyDescent="0.3">
      <c r="A542" s="19">
        <v>20200123</v>
      </c>
      <c r="B542" s="19" t="s">
        <v>44</v>
      </c>
      <c r="C542" s="19">
        <v>0</v>
      </c>
      <c r="D542" s="19">
        <v>0</v>
      </c>
      <c r="E542" s="19">
        <v>8.8000000000000007</v>
      </c>
      <c r="F542" s="19">
        <v>2.48</v>
      </c>
      <c r="G542" s="19">
        <v>0</v>
      </c>
      <c r="H542" s="17">
        <f t="shared" si="27"/>
        <v>0</v>
      </c>
      <c r="I542" s="18">
        <f t="shared" si="25"/>
        <v>8.8000000000000007</v>
      </c>
      <c r="J542" s="17">
        <f t="shared" si="26"/>
        <v>0</v>
      </c>
    </row>
    <row r="543" spans="1:10" x14ac:dyDescent="0.3">
      <c r="A543" s="2">
        <v>20200123</v>
      </c>
      <c r="B543" s="2" t="s">
        <v>43</v>
      </c>
      <c r="C543" s="2">
        <v>0</v>
      </c>
      <c r="D543" s="2">
        <v>0</v>
      </c>
      <c r="E543" s="2">
        <v>8.42</v>
      </c>
      <c r="F543" s="2">
        <v>2.69</v>
      </c>
      <c r="G543" s="2">
        <v>0</v>
      </c>
      <c r="H543" s="16">
        <f t="shared" si="27"/>
        <v>0</v>
      </c>
      <c r="I543" s="15">
        <f t="shared" si="25"/>
        <v>8.42</v>
      </c>
      <c r="J543" s="14">
        <f t="shared" si="26"/>
        <v>0</v>
      </c>
    </row>
    <row r="544" spans="1:10" x14ac:dyDescent="0.3">
      <c r="A544" s="19">
        <v>20200123</v>
      </c>
      <c r="B544" s="19" t="s">
        <v>42</v>
      </c>
      <c r="C544" s="19">
        <v>0</v>
      </c>
      <c r="D544" s="19">
        <v>0</v>
      </c>
      <c r="E544" s="19">
        <v>8.31</v>
      </c>
      <c r="F544" s="19">
        <v>2.76</v>
      </c>
      <c r="G544" s="19">
        <v>0</v>
      </c>
      <c r="H544" s="17">
        <f t="shared" si="27"/>
        <v>0</v>
      </c>
      <c r="I544" s="18">
        <f t="shared" si="25"/>
        <v>8.31</v>
      </c>
      <c r="J544" s="17">
        <f t="shared" si="26"/>
        <v>0</v>
      </c>
    </row>
    <row r="545" spans="1:10" x14ac:dyDescent="0.3">
      <c r="A545" s="2">
        <v>20200123</v>
      </c>
      <c r="B545" s="2" t="s">
        <v>41</v>
      </c>
      <c r="C545" s="2">
        <v>0</v>
      </c>
      <c r="D545" s="2">
        <v>0</v>
      </c>
      <c r="E545" s="2">
        <v>8.6999999999999993</v>
      </c>
      <c r="F545" s="2">
        <v>2.69</v>
      </c>
      <c r="G545" s="2">
        <v>0</v>
      </c>
      <c r="H545" s="16">
        <f t="shared" si="27"/>
        <v>0</v>
      </c>
      <c r="I545" s="15">
        <f t="shared" si="25"/>
        <v>8.6999999999999993</v>
      </c>
      <c r="J545" s="14">
        <f t="shared" si="26"/>
        <v>0</v>
      </c>
    </row>
    <row r="546" spans="1:10" x14ac:dyDescent="0.3">
      <c r="A546" s="19">
        <v>20200123</v>
      </c>
      <c r="B546" s="19" t="s">
        <v>40</v>
      </c>
      <c r="C546" s="19">
        <v>18.899999999999999</v>
      </c>
      <c r="D546" s="19">
        <v>2.77</v>
      </c>
      <c r="E546" s="19">
        <v>8.67</v>
      </c>
      <c r="F546" s="19">
        <v>2.69</v>
      </c>
      <c r="G546" s="19">
        <v>0</v>
      </c>
      <c r="H546" s="17">
        <f t="shared" si="27"/>
        <v>391.08743233381909</v>
      </c>
      <c r="I546" s="18">
        <f t="shared" si="25"/>
        <v>20.891482260431847</v>
      </c>
      <c r="J546" s="17">
        <f t="shared" si="26"/>
        <v>0.39831798577441457</v>
      </c>
    </row>
    <row r="547" spans="1:10" x14ac:dyDescent="0.3">
      <c r="A547" s="2">
        <v>20200123</v>
      </c>
      <c r="B547" s="2" t="s">
        <v>39</v>
      </c>
      <c r="C547" s="2">
        <v>163</v>
      </c>
      <c r="D547" s="2">
        <v>12.58</v>
      </c>
      <c r="E547" s="2">
        <v>8.89</v>
      </c>
      <c r="F547" s="2">
        <v>2.76</v>
      </c>
      <c r="G547" s="2">
        <v>0</v>
      </c>
      <c r="H547" s="16">
        <f t="shared" si="27"/>
        <v>748.384194107437</v>
      </c>
      <c r="I547" s="15">
        <f t="shared" si="25"/>
        <v>32.277006065857407</v>
      </c>
      <c r="J547" s="14">
        <f t="shared" si="26"/>
        <v>0.72387721066693467</v>
      </c>
    </row>
    <row r="548" spans="1:10" x14ac:dyDescent="0.3">
      <c r="A548" s="19">
        <v>20200123</v>
      </c>
      <c r="B548" s="19" t="s">
        <v>38</v>
      </c>
      <c r="C548" s="19">
        <v>174</v>
      </c>
      <c r="D548" s="19">
        <v>21</v>
      </c>
      <c r="E548" s="19">
        <v>9.83</v>
      </c>
      <c r="F548" s="19">
        <v>2.97</v>
      </c>
      <c r="G548" s="19">
        <v>0</v>
      </c>
      <c r="H548" s="17">
        <f t="shared" si="27"/>
        <v>485.53449107480844</v>
      </c>
      <c r="I548" s="18">
        <f t="shared" si="25"/>
        <v>25.002952846087766</v>
      </c>
      <c r="J548" s="17">
        <f t="shared" si="26"/>
        <v>0.48552803938600742</v>
      </c>
    </row>
    <row r="549" spans="1:10" x14ac:dyDescent="0.3">
      <c r="A549" s="2">
        <v>20200123</v>
      </c>
      <c r="B549" s="2" t="s">
        <v>37</v>
      </c>
      <c r="C549" s="2">
        <v>63</v>
      </c>
      <c r="D549" s="2">
        <v>27.4</v>
      </c>
      <c r="E549" s="2">
        <v>10.64</v>
      </c>
      <c r="F549" s="2">
        <v>3.24</v>
      </c>
      <c r="G549" s="2">
        <v>0</v>
      </c>
      <c r="H549" s="16">
        <f t="shared" si="27"/>
        <v>136.89706532476995</v>
      </c>
      <c r="I549" s="15">
        <f t="shared" si="25"/>
        <v>14.918033291399063</v>
      </c>
      <c r="J549" s="14">
        <f t="shared" si="26"/>
        <v>0.14310792777276268</v>
      </c>
    </row>
    <row r="550" spans="1:10" x14ac:dyDescent="0.3">
      <c r="A550" s="19">
        <v>20200123</v>
      </c>
      <c r="B550" s="19" t="s">
        <v>36</v>
      </c>
      <c r="C550" s="19">
        <v>296</v>
      </c>
      <c r="D550" s="19">
        <v>31.09</v>
      </c>
      <c r="E550" s="19">
        <v>11.38</v>
      </c>
      <c r="F550" s="19">
        <v>3.45</v>
      </c>
      <c r="G550" s="19">
        <v>0</v>
      </c>
      <c r="H550" s="17">
        <f t="shared" si="27"/>
        <v>573.21697052978482</v>
      </c>
      <c r="I550" s="18">
        <f t="shared" si="25"/>
        <v>29.293030329055775</v>
      </c>
      <c r="J550" s="17">
        <f t="shared" si="26"/>
        <v>0.56214320025152253</v>
      </c>
    </row>
    <row r="551" spans="1:10" x14ac:dyDescent="0.3">
      <c r="A551" s="2">
        <v>20200123</v>
      </c>
      <c r="B551" s="2" t="s">
        <v>35</v>
      </c>
      <c r="C551" s="2">
        <v>244</v>
      </c>
      <c r="D551" s="2">
        <v>31.55</v>
      </c>
      <c r="E551" s="2">
        <v>11.98</v>
      </c>
      <c r="F551" s="2">
        <v>3.52</v>
      </c>
      <c r="G551" s="2">
        <v>0</v>
      </c>
      <c r="H551" s="16">
        <f t="shared" si="27"/>
        <v>466.32303474458166</v>
      </c>
      <c r="I551" s="15">
        <f t="shared" si="25"/>
        <v>26.552594835768176</v>
      </c>
      <c r="J551" s="14">
        <f t="shared" si="26"/>
        <v>0.46306498643463284</v>
      </c>
    </row>
    <row r="552" spans="1:10" x14ac:dyDescent="0.3">
      <c r="A552" s="19">
        <v>20200123</v>
      </c>
      <c r="B552" s="19" t="s">
        <v>34</v>
      </c>
      <c r="C552" s="19">
        <v>386.01</v>
      </c>
      <c r="D552" s="19">
        <v>28.7</v>
      </c>
      <c r="E552" s="19">
        <v>12.29</v>
      </c>
      <c r="F552" s="19">
        <v>3.59</v>
      </c>
      <c r="G552" s="19">
        <v>0</v>
      </c>
      <c r="H552" s="17">
        <f t="shared" si="27"/>
        <v>803.81322874702835</v>
      </c>
      <c r="I552" s="18">
        <f t="shared" si="25"/>
        <v>37.409163398344631</v>
      </c>
      <c r="J552" s="17">
        <f t="shared" si="26"/>
        <v>0.75892730510930051</v>
      </c>
    </row>
    <row r="553" spans="1:10" x14ac:dyDescent="0.3">
      <c r="A553" s="2">
        <v>20200123</v>
      </c>
      <c r="B553" s="2" t="s">
        <v>33</v>
      </c>
      <c r="C553" s="2">
        <v>380.01</v>
      </c>
      <c r="D553" s="2">
        <v>22.97</v>
      </c>
      <c r="E553" s="2">
        <v>12.28</v>
      </c>
      <c r="F553" s="2">
        <v>3.45</v>
      </c>
      <c r="G553" s="2">
        <v>0</v>
      </c>
      <c r="H553" s="16">
        <f t="shared" si="27"/>
        <v>973.76265635607615</v>
      </c>
      <c r="I553" s="15">
        <f t="shared" si="25"/>
        <v>42.710083011127381</v>
      </c>
      <c r="J553" s="14">
        <f t="shared" si="26"/>
        <v>0.89615827770866718</v>
      </c>
    </row>
    <row r="554" spans="1:10" x14ac:dyDescent="0.3">
      <c r="A554" s="19">
        <v>20200123</v>
      </c>
      <c r="B554" s="19" t="s">
        <v>32</v>
      </c>
      <c r="C554" s="19">
        <v>194</v>
      </c>
      <c r="D554" s="19">
        <v>15.04</v>
      </c>
      <c r="E554" s="19">
        <v>12.42</v>
      </c>
      <c r="F554" s="19">
        <v>3.31</v>
      </c>
      <c r="G554" s="19">
        <v>0</v>
      </c>
      <c r="H554" s="17">
        <f t="shared" si="27"/>
        <v>747.61075141217088</v>
      </c>
      <c r="I554" s="18">
        <f t="shared" si="25"/>
        <v>35.782835981630342</v>
      </c>
      <c r="J554" s="17">
        <f t="shared" si="26"/>
        <v>0.71133461291455713</v>
      </c>
    </row>
    <row r="555" spans="1:10" x14ac:dyDescent="0.3">
      <c r="A555" s="2">
        <v>20200123</v>
      </c>
      <c r="B555" s="2" t="s">
        <v>31</v>
      </c>
      <c r="C555" s="2">
        <v>55</v>
      </c>
      <c r="D555" s="2">
        <v>5.56</v>
      </c>
      <c r="E555" s="2">
        <v>12.07</v>
      </c>
      <c r="F555" s="2">
        <v>2.76</v>
      </c>
      <c r="G555" s="2">
        <v>0</v>
      </c>
      <c r="H555" s="16">
        <f t="shared" si="27"/>
        <v>567.66531172535258</v>
      </c>
      <c r="I555" s="15">
        <f t="shared" si="25"/>
        <v>29.809540991417268</v>
      </c>
      <c r="J555" s="14">
        <f t="shared" si="26"/>
        <v>0.55537936858768333</v>
      </c>
    </row>
    <row r="556" spans="1:10" x14ac:dyDescent="0.3">
      <c r="A556" s="19">
        <v>20200123</v>
      </c>
      <c r="B556" s="19" t="s">
        <v>30</v>
      </c>
      <c r="C556" s="19">
        <v>0</v>
      </c>
      <c r="D556" s="19">
        <v>0</v>
      </c>
      <c r="E556" s="19">
        <v>11.5</v>
      </c>
      <c r="F556" s="19">
        <v>2.69</v>
      </c>
      <c r="G556" s="19">
        <v>0</v>
      </c>
      <c r="H556" s="17">
        <f t="shared" si="27"/>
        <v>0</v>
      </c>
      <c r="I556" s="18">
        <f t="shared" si="25"/>
        <v>11.5</v>
      </c>
      <c r="J556" s="17">
        <f t="shared" si="26"/>
        <v>0</v>
      </c>
    </row>
    <row r="557" spans="1:10" x14ac:dyDescent="0.3">
      <c r="A557" s="2">
        <v>20200123</v>
      </c>
      <c r="B557" s="2" t="s">
        <v>29</v>
      </c>
      <c r="C557" s="2">
        <v>0</v>
      </c>
      <c r="D557" s="2">
        <v>0</v>
      </c>
      <c r="E557" s="2">
        <v>11.34</v>
      </c>
      <c r="F557" s="2">
        <v>2.14</v>
      </c>
      <c r="G557" s="2">
        <v>0</v>
      </c>
      <c r="H557" s="16">
        <f t="shared" si="27"/>
        <v>0</v>
      </c>
      <c r="I557" s="15">
        <f t="shared" si="25"/>
        <v>11.34</v>
      </c>
      <c r="J557" s="14">
        <f t="shared" si="26"/>
        <v>0</v>
      </c>
    </row>
    <row r="558" spans="1:10" x14ac:dyDescent="0.3">
      <c r="A558" s="19">
        <v>20200123</v>
      </c>
      <c r="B558" s="19" t="s">
        <v>28</v>
      </c>
      <c r="C558" s="19">
        <v>0</v>
      </c>
      <c r="D558" s="19">
        <v>0</v>
      </c>
      <c r="E558" s="19">
        <v>10.89</v>
      </c>
      <c r="F558" s="19">
        <v>2.41</v>
      </c>
      <c r="G558" s="19">
        <v>0</v>
      </c>
      <c r="H558" s="17">
        <f t="shared" si="27"/>
        <v>0</v>
      </c>
      <c r="I558" s="18">
        <f t="shared" si="25"/>
        <v>10.89</v>
      </c>
      <c r="J558" s="17">
        <f t="shared" si="26"/>
        <v>0</v>
      </c>
    </row>
    <row r="559" spans="1:10" x14ac:dyDescent="0.3">
      <c r="A559" s="2">
        <v>20200123</v>
      </c>
      <c r="B559" s="2" t="s">
        <v>27</v>
      </c>
      <c r="C559" s="2">
        <v>0</v>
      </c>
      <c r="D559" s="2">
        <v>0</v>
      </c>
      <c r="E559" s="2">
        <v>10.69</v>
      </c>
      <c r="F559" s="2">
        <v>2.69</v>
      </c>
      <c r="G559" s="2">
        <v>0</v>
      </c>
      <c r="H559" s="16">
        <f t="shared" si="27"/>
        <v>0</v>
      </c>
      <c r="I559" s="15">
        <f t="shared" si="25"/>
        <v>10.69</v>
      </c>
      <c r="J559" s="14">
        <f t="shared" si="26"/>
        <v>0</v>
      </c>
    </row>
    <row r="560" spans="1:10" x14ac:dyDescent="0.3">
      <c r="A560" s="19">
        <v>20200123</v>
      </c>
      <c r="B560" s="19" t="s">
        <v>26</v>
      </c>
      <c r="C560" s="19">
        <v>0</v>
      </c>
      <c r="D560" s="19">
        <v>0</v>
      </c>
      <c r="E560" s="19">
        <v>10.53</v>
      </c>
      <c r="F560" s="19">
        <v>2.9</v>
      </c>
      <c r="G560" s="19">
        <v>0</v>
      </c>
      <c r="H560" s="17">
        <f t="shared" si="27"/>
        <v>0</v>
      </c>
      <c r="I560" s="18">
        <f t="shared" si="25"/>
        <v>10.53</v>
      </c>
      <c r="J560" s="17">
        <f t="shared" si="26"/>
        <v>0</v>
      </c>
    </row>
    <row r="561" spans="1:10" x14ac:dyDescent="0.3">
      <c r="A561" s="2">
        <v>20200123</v>
      </c>
      <c r="B561" s="2" t="s">
        <v>25</v>
      </c>
      <c r="C561" s="2">
        <v>0</v>
      </c>
      <c r="D561" s="2">
        <v>0</v>
      </c>
      <c r="E561" s="2">
        <v>10.48</v>
      </c>
      <c r="F561" s="2">
        <v>2.97</v>
      </c>
      <c r="G561" s="2">
        <v>0</v>
      </c>
      <c r="H561" s="16">
        <f t="shared" si="27"/>
        <v>0</v>
      </c>
      <c r="I561" s="15">
        <f t="shared" si="25"/>
        <v>10.48</v>
      </c>
      <c r="J561" s="14">
        <f t="shared" si="26"/>
        <v>0</v>
      </c>
    </row>
    <row r="562" spans="1:10" x14ac:dyDescent="0.3">
      <c r="A562" s="19">
        <v>20200124</v>
      </c>
      <c r="B562" s="19" t="s">
        <v>48</v>
      </c>
      <c r="C562" s="19">
        <v>0</v>
      </c>
      <c r="D562" s="19">
        <v>0</v>
      </c>
      <c r="E562" s="19">
        <v>10.54</v>
      </c>
      <c r="F562" s="19">
        <v>3.03</v>
      </c>
      <c r="G562" s="19">
        <v>0</v>
      </c>
      <c r="H562" s="17">
        <f t="shared" si="27"/>
        <v>0</v>
      </c>
      <c r="I562" s="18">
        <f t="shared" si="25"/>
        <v>10.54</v>
      </c>
      <c r="J562" s="17">
        <f t="shared" si="26"/>
        <v>0</v>
      </c>
    </row>
    <row r="563" spans="1:10" x14ac:dyDescent="0.3">
      <c r="A563" s="2">
        <v>20200124</v>
      </c>
      <c r="B563" s="2" t="s">
        <v>47</v>
      </c>
      <c r="C563" s="2">
        <v>0</v>
      </c>
      <c r="D563" s="2">
        <v>0</v>
      </c>
      <c r="E563" s="2">
        <v>10.5</v>
      </c>
      <c r="F563" s="2">
        <v>2.97</v>
      </c>
      <c r="G563" s="2">
        <v>0</v>
      </c>
      <c r="H563" s="16">
        <f t="shared" si="27"/>
        <v>0</v>
      </c>
      <c r="I563" s="15">
        <f t="shared" si="25"/>
        <v>10.5</v>
      </c>
      <c r="J563" s="14">
        <f t="shared" si="26"/>
        <v>0</v>
      </c>
    </row>
    <row r="564" spans="1:10" x14ac:dyDescent="0.3">
      <c r="A564" s="19">
        <v>20200124</v>
      </c>
      <c r="B564" s="19" t="s">
        <v>46</v>
      </c>
      <c r="C564" s="19">
        <v>0</v>
      </c>
      <c r="D564" s="19">
        <v>0</v>
      </c>
      <c r="E564" s="19">
        <v>10.49</v>
      </c>
      <c r="F564" s="19">
        <v>2.76</v>
      </c>
      <c r="G564" s="19">
        <v>0</v>
      </c>
      <c r="H564" s="17">
        <f t="shared" si="27"/>
        <v>0</v>
      </c>
      <c r="I564" s="18">
        <f t="shared" si="25"/>
        <v>10.49</v>
      </c>
      <c r="J564" s="17">
        <f t="shared" si="26"/>
        <v>0</v>
      </c>
    </row>
    <row r="565" spans="1:10" x14ac:dyDescent="0.3">
      <c r="A565" s="2">
        <v>20200124</v>
      </c>
      <c r="B565" s="2" t="s">
        <v>45</v>
      </c>
      <c r="C565" s="2">
        <v>0</v>
      </c>
      <c r="D565" s="2">
        <v>0</v>
      </c>
      <c r="E565" s="2">
        <v>10.27</v>
      </c>
      <c r="F565" s="2">
        <v>2.5499999999999998</v>
      </c>
      <c r="G565" s="2">
        <v>0</v>
      </c>
      <c r="H565" s="16">
        <f t="shared" si="27"/>
        <v>0</v>
      </c>
      <c r="I565" s="15">
        <f t="shared" si="25"/>
        <v>10.27</v>
      </c>
      <c r="J565" s="14">
        <f t="shared" si="26"/>
        <v>0</v>
      </c>
    </row>
    <row r="566" spans="1:10" x14ac:dyDescent="0.3">
      <c r="A566" s="19">
        <v>20200124</v>
      </c>
      <c r="B566" s="19" t="s">
        <v>44</v>
      </c>
      <c r="C566" s="19">
        <v>0</v>
      </c>
      <c r="D566" s="19">
        <v>0</v>
      </c>
      <c r="E566" s="19">
        <v>10.26</v>
      </c>
      <c r="F566" s="19">
        <v>2.62</v>
      </c>
      <c r="G566" s="19">
        <v>0</v>
      </c>
      <c r="H566" s="17">
        <f t="shared" si="27"/>
        <v>0</v>
      </c>
      <c r="I566" s="18">
        <f t="shared" si="25"/>
        <v>10.26</v>
      </c>
      <c r="J566" s="17">
        <f t="shared" si="26"/>
        <v>0</v>
      </c>
    </row>
    <row r="567" spans="1:10" x14ac:dyDescent="0.3">
      <c r="A567" s="2">
        <v>20200124</v>
      </c>
      <c r="B567" s="2" t="s">
        <v>43</v>
      </c>
      <c r="C567" s="2">
        <v>0</v>
      </c>
      <c r="D567" s="2">
        <v>0</v>
      </c>
      <c r="E567" s="2">
        <v>9.9499999999999993</v>
      </c>
      <c r="F567" s="2">
        <v>2.5499999999999998</v>
      </c>
      <c r="G567" s="2">
        <v>0</v>
      </c>
      <c r="H567" s="16">
        <f t="shared" si="27"/>
        <v>0</v>
      </c>
      <c r="I567" s="15">
        <f t="shared" si="25"/>
        <v>9.9499999999999993</v>
      </c>
      <c r="J567" s="14">
        <f t="shared" si="26"/>
        <v>0</v>
      </c>
    </row>
    <row r="568" spans="1:10" x14ac:dyDescent="0.3">
      <c r="A568" s="19">
        <v>20200124</v>
      </c>
      <c r="B568" s="19" t="s">
        <v>42</v>
      </c>
      <c r="C568" s="19">
        <v>0</v>
      </c>
      <c r="D568" s="19">
        <v>0</v>
      </c>
      <c r="E568" s="19">
        <v>9.8800000000000008</v>
      </c>
      <c r="F568" s="19">
        <v>2.62</v>
      </c>
      <c r="G568" s="19">
        <v>0</v>
      </c>
      <c r="H568" s="17">
        <f t="shared" si="27"/>
        <v>0</v>
      </c>
      <c r="I568" s="18">
        <f t="shared" si="25"/>
        <v>9.8800000000000008</v>
      </c>
      <c r="J568" s="17">
        <f t="shared" si="26"/>
        <v>0</v>
      </c>
    </row>
    <row r="569" spans="1:10" x14ac:dyDescent="0.3">
      <c r="A569" s="2">
        <v>20200124</v>
      </c>
      <c r="B569" s="2" t="s">
        <v>41</v>
      </c>
      <c r="C569" s="2">
        <v>0</v>
      </c>
      <c r="D569" s="2">
        <v>0</v>
      </c>
      <c r="E569" s="2">
        <v>9.41</v>
      </c>
      <c r="F569" s="2">
        <v>3.66</v>
      </c>
      <c r="G569" s="2">
        <v>0</v>
      </c>
      <c r="H569" s="16">
        <f t="shared" si="27"/>
        <v>0</v>
      </c>
      <c r="I569" s="15">
        <f t="shared" si="25"/>
        <v>9.41</v>
      </c>
      <c r="J569" s="14">
        <f t="shared" si="26"/>
        <v>0</v>
      </c>
    </row>
    <row r="570" spans="1:10" x14ac:dyDescent="0.3">
      <c r="A570" s="19">
        <v>20200124</v>
      </c>
      <c r="B570" s="19" t="s">
        <v>40</v>
      </c>
      <c r="C570" s="19">
        <v>10</v>
      </c>
      <c r="D570" s="19">
        <v>2.89</v>
      </c>
      <c r="E570" s="19">
        <v>9.27</v>
      </c>
      <c r="F570" s="19">
        <v>3.86</v>
      </c>
      <c r="G570" s="19">
        <v>0</v>
      </c>
      <c r="H570" s="17">
        <f t="shared" si="27"/>
        <v>198.33938408471926</v>
      </c>
      <c r="I570" s="18">
        <f t="shared" si="25"/>
        <v>15.468105752647476</v>
      </c>
      <c r="J570" s="17">
        <f t="shared" si="26"/>
        <v>0.20684685923853185</v>
      </c>
    </row>
    <row r="571" spans="1:10" x14ac:dyDescent="0.3">
      <c r="A571" s="2">
        <v>20200124</v>
      </c>
      <c r="B571" s="2" t="s">
        <v>39</v>
      </c>
      <c r="C571" s="2">
        <v>35</v>
      </c>
      <c r="D571" s="2">
        <v>12.72</v>
      </c>
      <c r="E571" s="2">
        <v>9.69</v>
      </c>
      <c r="F571" s="2">
        <v>3.86</v>
      </c>
      <c r="G571" s="2">
        <v>0</v>
      </c>
      <c r="H571" s="16">
        <f t="shared" si="27"/>
        <v>158.9560011477347</v>
      </c>
      <c r="I571" s="15">
        <f t="shared" si="25"/>
        <v>14.657375035866709</v>
      </c>
      <c r="J571" s="14">
        <f t="shared" si="26"/>
        <v>0.16635410152324684</v>
      </c>
    </row>
    <row r="572" spans="1:10" x14ac:dyDescent="0.3">
      <c r="A572" s="19">
        <v>20200124</v>
      </c>
      <c r="B572" s="19" t="s">
        <v>38</v>
      </c>
      <c r="C572" s="19">
        <v>174</v>
      </c>
      <c r="D572" s="19">
        <v>21.16</v>
      </c>
      <c r="E572" s="19">
        <v>10.72</v>
      </c>
      <c r="F572" s="19">
        <v>4.34</v>
      </c>
      <c r="G572" s="19">
        <v>0</v>
      </c>
      <c r="H572" s="17">
        <f t="shared" si="27"/>
        <v>482.02971448804726</v>
      </c>
      <c r="I572" s="18">
        <f t="shared" si="25"/>
        <v>25.783428577751479</v>
      </c>
      <c r="J572" s="17">
        <f t="shared" si="26"/>
        <v>0.48033035314659828</v>
      </c>
    </row>
    <row r="573" spans="1:10" x14ac:dyDescent="0.3">
      <c r="A573" s="2">
        <v>20200124</v>
      </c>
      <c r="B573" s="2" t="s">
        <v>37</v>
      </c>
      <c r="C573" s="2">
        <v>274</v>
      </c>
      <c r="D573" s="2">
        <v>27.59</v>
      </c>
      <c r="E573" s="2">
        <v>11.91</v>
      </c>
      <c r="F573" s="2">
        <v>4.97</v>
      </c>
      <c r="G573" s="2">
        <v>0</v>
      </c>
      <c r="H573" s="16">
        <f t="shared" si="27"/>
        <v>591.61203428848273</v>
      </c>
      <c r="I573" s="15">
        <f t="shared" si="25"/>
        <v>30.397876071515086</v>
      </c>
      <c r="J573" s="14">
        <f t="shared" si="26"/>
        <v>0.57724151629270504</v>
      </c>
    </row>
    <row r="574" spans="1:10" x14ac:dyDescent="0.3">
      <c r="A574" s="19">
        <v>20200124</v>
      </c>
      <c r="B574" s="19" t="s">
        <v>36</v>
      </c>
      <c r="C574" s="19">
        <v>250</v>
      </c>
      <c r="D574" s="19">
        <v>31.32</v>
      </c>
      <c r="E574" s="19">
        <v>12.84</v>
      </c>
      <c r="F574" s="19">
        <v>5.52</v>
      </c>
      <c r="G574" s="19">
        <v>0</v>
      </c>
      <c r="H574" s="17">
        <f t="shared" si="27"/>
        <v>480.93816712539984</v>
      </c>
      <c r="I574" s="18">
        <f t="shared" si="25"/>
        <v>27.869317722668747</v>
      </c>
      <c r="J574" s="17">
        <f t="shared" si="26"/>
        <v>0.47472832729641651</v>
      </c>
    </row>
    <row r="575" spans="1:10" x14ac:dyDescent="0.3">
      <c r="A575" s="2">
        <v>20200124</v>
      </c>
      <c r="B575" s="2" t="s">
        <v>35</v>
      </c>
      <c r="C575" s="2">
        <v>214</v>
      </c>
      <c r="D575" s="2">
        <v>31.79</v>
      </c>
      <c r="E575" s="2">
        <v>13.27</v>
      </c>
      <c r="F575" s="2">
        <v>5.45</v>
      </c>
      <c r="G575" s="2">
        <v>0</v>
      </c>
      <c r="H575" s="16">
        <f t="shared" si="27"/>
        <v>406.22052458552105</v>
      </c>
      <c r="I575" s="15">
        <f t="shared" si="25"/>
        <v>25.964391393297532</v>
      </c>
      <c r="J575" s="14">
        <f t="shared" si="26"/>
        <v>0.40445762448591116</v>
      </c>
    </row>
    <row r="576" spans="1:10" x14ac:dyDescent="0.3">
      <c r="A576" s="19">
        <v>20200124</v>
      </c>
      <c r="B576" s="19" t="s">
        <v>34</v>
      </c>
      <c r="C576" s="19">
        <v>160</v>
      </c>
      <c r="D576" s="19">
        <v>28.95</v>
      </c>
      <c r="E576" s="19">
        <v>13.55</v>
      </c>
      <c r="F576" s="19">
        <v>5.38</v>
      </c>
      <c r="G576" s="19">
        <v>0</v>
      </c>
      <c r="H576" s="17">
        <f t="shared" si="27"/>
        <v>330.54696970503085</v>
      </c>
      <c r="I576" s="18">
        <f t="shared" si="25"/>
        <v>23.879592803282215</v>
      </c>
      <c r="J576" s="17">
        <f t="shared" si="26"/>
        <v>0.33221353212172927</v>
      </c>
    </row>
    <row r="577" spans="1:10" x14ac:dyDescent="0.3">
      <c r="A577" s="2">
        <v>20200124</v>
      </c>
      <c r="B577" s="2" t="s">
        <v>33</v>
      </c>
      <c r="C577" s="2">
        <v>119</v>
      </c>
      <c r="D577" s="2">
        <v>23.21</v>
      </c>
      <c r="E577" s="2">
        <v>13.71</v>
      </c>
      <c r="F577" s="2">
        <v>5.03</v>
      </c>
      <c r="G577" s="2">
        <v>0</v>
      </c>
      <c r="H577" s="16">
        <f t="shared" si="27"/>
        <v>301.952039012005</v>
      </c>
      <c r="I577" s="15">
        <f t="shared" si="25"/>
        <v>23.146001219125157</v>
      </c>
      <c r="J577" s="14">
        <f t="shared" si="26"/>
        <v>0.30447122321695419</v>
      </c>
    </row>
    <row r="578" spans="1:10" x14ac:dyDescent="0.3">
      <c r="A578" s="19">
        <v>20200124</v>
      </c>
      <c r="B578" s="19" t="s">
        <v>32</v>
      </c>
      <c r="C578" s="19">
        <v>46</v>
      </c>
      <c r="D578" s="19">
        <v>15.27</v>
      </c>
      <c r="E578" s="19">
        <v>13.73</v>
      </c>
      <c r="F578" s="19">
        <v>4.21</v>
      </c>
      <c r="G578" s="19">
        <v>0</v>
      </c>
      <c r="H578" s="17">
        <f t="shared" si="27"/>
        <v>174.66056909835041</v>
      </c>
      <c r="I578" s="18">
        <f t="shared" si="25"/>
        <v>19.18814278432345</v>
      </c>
      <c r="J578" s="17">
        <f t="shared" si="26"/>
        <v>0.17922852939798831</v>
      </c>
    </row>
    <row r="579" spans="1:10" x14ac:dyDescent="0.3">
      <c r="A579" s="2">
        <v>20200124</v>
      </c>
      <c r="B579" s="2" t="s">
        <v>31</v>
      </c>
      <c r="C579" s="2">
        <v>11</v>
      </c>
      <c r="D579" s="2">
        <v>5.77</v>
      </c>
      <c r="E579" s="2">
        <v>13.42</v>
      </c>
      <c r="F579" s="2">
        <v>3.17</v>
      </c>
      <c r="G579" s="2">
        <v>0</v>
      </c>
      <c r="H579" s="16">
        <f t="shared" si="27"/>
        <v>109.41423444746765</v>
      </c>
      <c r="I579" s="15">
        <f t="shared" si="25"/>
        <v>16.839194826483364</v>
      </c>
      <c r="J579" s="14">
        <f t="shared" si="26"/>
        <v>0.11343232157487629</v>
      </c>
    </row>
    <row r="580" spans="1:10" x14ac:dyDescent="0.3">
      <c r="A580" s="19">
        <v>20200124</v>
      </c>
      <c r="B580" s="19" t="s">
        <v>30</v>
      </c>
      <c r="C580" s="19">
        <v>0</v>
      </c>
      <c r="D580" s="19">
        <v>0</v>
      </c>
      <c r="E580" s="19">
        <v>12.79</v>
      </c>
      <c r="F580" s="19">
        <v>2.9</v>
      </c>
      <c r="G580" s="19">
        <v>0</v>
      </c>
      <c r="H580" s="17">
        <f t="shared" si="27"/>
        <v>0</v>
      </c>
      <c r="I580" s="18">
        <f t="shared" si="25"/>
        <v>12.79</v>
      </c>
      <c r="J580" s="17">
        <f t="shared" si="26"/>
        <v>0</v>
      </c>
    </row>
    <row r="581" spans="1:10" x14ac:dyDescent="0.3">
      <c r="A581" s="2">
        <v>20200124</v>
      </c>
      <c r="B581" s="2" t="s">
        <v>29</v>
      </c>
      <c r="C581" s="2">
        <v>0</v>
      </c>
      <c r="D581" s="2">
        <v>0</v>
      </c>
      <c r="E581" s="2">
        <v>11.4</v>
      </c>
      <c r="F581" s="2">
        <v>3.03</v>
      </c>
      <c r="G581" s="2">
        <v>0</v>
      </c>
      <c r="H581" s="16">
        <f t="shared" si="27"/>
        <v>0</v>
      </c>
      <c r="I581" s="15">
        <f t="shared" si="25"/>
        <v>11.4</v>
      </c>
      <c r="J581" s="14">
        <f t="shared" si="26"/>
        <v>0</v>
      </c>
    </row>
    <row r="582" spans="1:10" x14ac:dyDescent="0.3">
      <c r="A582" s="19">
        <v>20200124</v>
      </c>
      <c r="B582" s="19" t="s">
        <v>28</v>
      </c>
      <c r="C582" s="19">
        <v>0</v>
      </c>
      <c r="D582" s="19">
        <v>0</v>
      </c>
      <c r="E582" s="19">
        <v>11.35</v>
      </c>
      <c r="F582" s="19">
        <v>3.17</v>
      </c>
      <c r="G582" s="19">
        <v>0</v>
      </c>
      <c r="H582" s="17">
        <f t="shared" si="27"/>
        <v>0</v>
      </c>
      <c r="I582" s="18">
        <f t="shared" si="25"/>
        <v>11.35</v>
      </c>
      <c r="J582" s="17">
        <f t="shared" si="26"/>
        <v>0</v>
      </c>
    </row>
    <row r="583" spans="1:10" x14ac:dyDescent="0.3">
      <c r="A583" s="2">
        <v>20200124</v>
      </c>
      <c r="B583" s="2" t="s">
        <v>27</v>
      </c>
      <c r="C583" s="2">
        <v>0</v>
      </c>
      <c r="D583" s="2">
        <v>0</v>
      </c>
      <c r="E583" s="2">
        <v>11.2</v>
      </c>
      <c r="F583" s="2">
        <v>3.52</v>
      </c>
      <c r="G583" s="2">
        <v>0</v>
      </c>
      <c r="H583" s="16">
        <f t="shared" si="27"/>
        <v>0</v>
      </c>
      <c r="I583" s="15">
        <f t="shared" si="25"/>
        <v>11.2</v>
      </c>
      <c r="J583" s="14">
        <f t="shared" si="26"/>
        <v>0</v>
      </c>
    </row>
    <row r="584" spans="1:10" x14ac:dyDescent="0.3">
      <c r="A584" s="19">
        <v>20200124</v>
      </c>
      <c r="B584" s="19" t="s">
        <v>26</v>
      </c>
      <c r="C584" s="19">
        <v>0</v>
      </c>
      <c r="D584" s="19">
        <v>0</v>
      </c>
      <c r="E584" s="19">
        <v>11.02</v>
      </c>
      <c r="F584" s="19">
        <v>3.52</v>
      </c>
      <c r="G584" s="19">
        <v>0</v>
      </c>
      <c r="H584" s="17">
        <f t="shared" si="27"/>
        <v>0</v>
      </c>
      <c r="I584" s="18">
        <f t="shared" si="25"/>
        <v>11.02</v>
      </c>
      <c r="J584" s="17">
        <f t="shared" si="26"/>
        <v>0</v>
      </c>
    </row>
    <row r="585" spans="1:10" x14ac:dyDescent="0.3">
      <c r="A585" s="2">
        <v>20200124</v>
      </c>
      <c r="B585" s="2" t="s">
        <v>25</v>
      </c>
      <c r="C585" s="2">
        <v>0</v>
      </c>
      <c r="D585" s="2">
        <v>0</v>
      </c>
      <c r="E585" s="2">
        <v>10.92</v>
      </c>
      <c r="F585" s="2">
        <v>3.1</v>
      </c>
      <c r="G585" s="2">
        <v>0</v>
      </c>
      <c r="H585" s="16">
        <f t="shared" si="27"/>
        <v>0</v>
      </c>
      <c r="I585" s="15">
        <f t="shared" si="25"/>
        <v>10.92</v>
      </c>
      <c r="J585" s="14">
        <f t="shared" si="26"/>
        <v>0</v>
      </c>
    </row>
    <row r="586" spans="1:10" x14ac:dyDescent="0.3">
      <c r="A586" s="19">
        <v>20200125</v>
      </c>
      <c r="B586" s="19" t="s">
        <v>48</v>
      </c>
      <c r="C586" s="19">
        <v>0</v>
      </c>
      <c r="D586" s="19">
        <v>0</v>
      </c>
      <c r="E586" s="19">
        <v>10.78</v>
      </c>
      <c r="F586" s="19">
        <v>2.41</v>
      </c>
      <c r="G586" s="19">
        <v>0</v>
      </c>
      <c r="H586" s="17">
        <f t="shared" si="27"/>
        <v>0</v>
      </c>
      <c r="I586" s="18">
        <f t="shared" ref="I586:I649" si="28">E586+H586*((NOCT-20)/(800))</f>
        <v>10.78</v>
      </c>
      <c r="J586" s="17">
        <f t="shared" ref="J586:J649" si="29">P_STC__W*(H586/1000)*(1+(alpha_p/100)*(I586-25))</f>
        <v>0</v>
      </c>
    </row>
    <row r="587" spans="1:10" x14ac:dyDescent="0.3">
      <c r="A587" s="2">
        <v>20200125</v>
      </c>
      <c r="B587" s="2" t="s">
        <v>47</v>
      </c>
      <c r="C587" s="2">
        <v>0</v>
      </c>
      <c r="D587" s="2">
        <v>0</v>
      </c>
      <c r="E587" s="2">
        <v>10.68</v>
      </c>
      <c r="F587" s="2">
        <v>1.93</v>
      </c>
      <c r="G587" s="2">
        <v>0</v>
      </c>
      <c r="H587" s="16">
        <f t="shared" si="27"/>
        <v>0</v>
      </c>
      <c r="I587" s="15">
        <f t="shared" si="28"/>
        <v>10.68</v>
      </c>
      <c r="J587" s="14">
        <f t="shared" si="29"/>
        <v>0</v>
      </c>
    </row>
    <row r="588" spans="1:10" x14ac:dyDescent="0.3">
      <c r="A588" s="19">
        <v>20200125</v>
      </c>
      <c r="B588" s="19" t="s">
        <v>46</v>
      </c>
      <c r="C588" s="19">
        <v>0</v>
      </c>
      <c r="D588" s="19">
        <v>0</v>
      </c>
      <c r="E588" s="19">
        <v>10.48</v>
      </c>
      <c r="F588" s="19">
        <v>1.72</v>
      </c>
      <c r="G588" s="19">
        <v>0</v>
      </c>
      <c r="H588" s="17">
        <f t="shared" si="27"/>
        <v>0</v>
      </c>
      <c r="I588" s="18">
        <f t="shared" si="28"/>
        <v>10.48</v>
      </c>
      <c r="J588" s="17">
        <f t="shared" si="29"/>
        <v>0</v>
      </c>
    </row>
    <row r="589" spans="1:10" x14ac:dyDescent="0.3">
      <c r="A589" s="2">
        <v>20200125</v>
      </c>
      <c r="B589" s="2" t="s">
        <v>45</v>
      </c>
      <c r="C589" s="2">
        <v>0</v>
      </c>
      <c r="D589" s="2">
        <v>0</v>
      </c>
      <c r="E589" s="2">
        <v>10.44</v>
      </c>
      <c r="F589" s="2">
        <v>1.79</v>
      </c>
      <c r="G589" s="2">
        <v>0</v>
      </c>
      <c r="H589" s="16">
        <f t="shared" si="27"/>
        <v>0</v>
      </c>
      <c r="I589" s="15">
        <f t="shared" si="28"/>
        <v>10.44</v>
      </c>
      <c r="J589" s="14">
        <f t="shared" si="29"/>
        <v>0</v>
      </c>
    </row>
    <row r="590" spans="1:10" x14ac:dyDescent="0.3">
      <c r="A590" s="19">
        <v>20200125</v>
      </c>
      <c r="B590" s="19" t="s">
        <v>44</v>
      </c>
      <c r="C590" s="19">
        <v>0</v>
      </c>
      <c r="D590" s="19">
        <v>0</v>
      </c>
      <c r="E590" s="19">
        <v>10.36</v>
      </c>
      <c r="F590" s="19">
        <v>1.93</v>
      </c>
      <c r="G590" s="19">
        <v>0</v>
      </c>
      <c r="H590" s="17">
        <f t="shared" si="27"/>
        <v>0</v>
      </c>
      <c r="I590" s="18">
        <f t="shared" si="28"/>
        <v>10.36</v>
      </c>
      <c r="J590" s="17">
        <f t="shared" si="29"/>
        <v>0</v>
      </c>
    </row>
    <row r="591" spans="1:10" x14ac:dyDescent="0.3">
      <c r="A591" s="2">
        <v>20200125</v>
      </c>
      <c r="B591" s="2" t="s">
        <v>43</v>
      </c>
      <c r="C591" s="2">
        <v>0</v>
      </c>
      <c r="D591" s="2">
        <v>0</v>
      </c>
      <c r="E591" s="2">
        <v>10.31</v>
      </c>
      <c r="F591" s="2">
        <v>1.79</v>
      </c>
      <c r="G591" s="2">
        <v>0</v>
      </c>
      <c r="H591" s="16">
        <f t="shared" si="27"/>
        <v>0</v>
      </c>
      <c r="I591" s="15">
        <f t="shared" si="28"/>
        <v>10.31</v>
      </c>
      <c r="J591" s="14">
        <f t="shared" si="29"/>
        <v>0</v>
      </c>
    </row>
    <row r="592" spans="1:10" x14ac:dyDescent="0.3">
      <c r="A592" s="19">
        <v>20200125</v>
      </c>
      <c r="B592" s="19" t="s">
        <v>42</v>
      </c>
      <c r="C592" s="19">
        <v>0</v>
      </c>
      <c r="D592" s="19">
        <v>0</v>
      </c>
      <c r="E592" s="19">
        <v>10.029999999999999</v>
      </c>
      <c r="F592" s="19">
        <v>1.93</v>
      </c>
      <c r="G592" s="19">
        <v>0</v>
      </c>
      <c r="H592" s="17">
        <f t="shared" si="27"/>
        <v>0</v>
      </c>
      <c r="I592" s="18">
        <f t="shared" si="28"/>
        <v>10.029999999999999</v>
      </c>
      <c r="J592" s="17">
        <f t="shared" si="29"/>
        <v>0</v>
      </c>
    </row>
    <row r="593" spans="1:10" x14ac:dyDescent="0.3">
      <c r="A593" s="2">
        <v>20200125</v>
      </c>
      <c r="B593" s="2" t="s">
        <v>41</v>
      </c>
      <c r="C593" s="2">
        <v>0</v>
      </c>
      <c r="D593" s="2">
        <v>0</v>
      </c>
      <c r="E593" s="2">
        <v>10.02</v>
      </c>
      <c r="F593" s="2">
        <v>2.9</v>
      </c>
      <c r="G593" s="2">
        <v>0</v>
      </c>
      <c r="H593" s="16">
        <f t="shared" si="27"/>
        <v>0</v>
      </c>
      <c r="I593" s="15">
        <f t="shared" si="28"/>
        <v>10.02</v>
      </c>
      <c r="J593" s="14">
        <f t="shared" si="29"/>
        <v>0</v>
      </c>
    </row>
    <row r="594" spans="1:10" x14ac:dyDescent="0.3">
      <c r="A594" s="19">
        <v>20200125</v>
      </c>
      <c r="B594" s="19" t="s">
        <v>40</v>
      </c>
      <c r="C594" s="19">
        <v>14.81</v>
      </c>
      <c r="D594" s="19">
        <v>3.01</v>
      </c>
      <c r="E594" s="19">
        <v>9.9600000000000009</v>
      </c>
      <c r="F594" s="19">
        <v>3.1</v>
      </c>
      <c r="G594" s="19">
        <v>0</v>
      </c>
      <c r="H594" s="17">
        <f t="shared" si="27"/>
        <v>282.04017751969366</v>
      </c>
      <c r="I594" s="18">
        <f t="shared" si="28"/>
        <v>18.773755547490428</v>
      </c>
      <c r="J594" s="17">
        <f t="shared" si="29"/>
        <v>0.28994240742769434</v>
      </c>
    </row>
    <row r="595" spans="1:10" x14ac:dyDescent="0.3">
      <c r="A595" s="2">
        <v>20200125</v>
      </c>
      <c r="B595" s="2" t="s">
        <v>39</v>
      </c>
      <c r="C595" s="2">
        <v>70</v>
      </c>
      <c r="D595" s="2">
        <v>12.87</v>
      </c>
      <c r="E595" s="2">
        <v>10.38</v>
      </c>
      <c r="F595" s="2">
        <v>3.31</v>
      </c>
      <c r="G595" s="2">
        <v>0</v>
      </c>
      <c r="H595" s="16">
        <f t="shared" ref="H595:H658" si="30">IF(D595&gt;0,C595/SIN(D595*PI()/180),0)</f>
        <v>314.26817705646931</v>
      </c>
      <c r="I595" s="15">
        <f t="shared" si="28"/>
        <v>20.200880533014669</v>
      </c>
      <c r="J595" s="14">
        <f t="shared" si="29"/>
        <v>0.32105512442511491</v>
      </c>
    </row>
    <row r="596" spans="1:10" x14ac:dyDescent="0.3">
      <c r="A596" s="19">
        <v>20200125</v>
      </c>
      <c r="B596" s="19" t="s">
        <v>38</v>
      </c>
      <c r="C596" s="19">
        <v>153</v>
      </c>
      <c r="D596" s="19">
        <v>21.34</v>
      </c>
      <c r="E596" s="19">
        <v>11</v>
      </c>
      <c r="F596" s="19">
        <v>3.45</v>
      </c>
      <c r="G596" s="19">
        <v>0</v>
      </c>
      <c r="H596" s="17">
        <f t="shared" si="30"/>
        <v>420.44334587505364</v>
      </c>
      <c r="I596" s="18">
        <f t="shared" si="28"/>
        <v>24.138854558595426</v>
      </c>
      <c r="J596" s="17">
        <f t="shared" si="29"/>
        <v>0.42207262879306495</v>
      </c>
    </row>
    <row r="597" spans="1:10" x14ac:dyDescent="0.3">
      <c r="A597" s="2">
        <v>20200125</v>
      </c>
      <c r="B597" s="2" t="s">
        <v>37</v>
      </c>
      <c r="C597" s="2">
        <v>276</v>
      </c>
      <c r="D597" s="2">
        <v>27.8</v>
      </c>
      <c r="E597" s="2">
        <v>12.05</v>
      </c>
      <c r="F597" s="2">
        <v>3.52</v>
      </c>
      <c r="G597" s="2">
        <v>0</v>
      </c>
      <c r="H597" s="16">
        <f t="shared" si="30"/>
        <v>591.78367501877403</v>
      </c>
      <c r="I597" s="15">
        <f t="shared" si="28"/>
        <v>30.543239844336689</v>
      </c>
      <c r="J597" s="14">
        <f t="shared" si="29"/>
        <v>0.57702188020910972</v>
      </c>
    </row>
    <row r="598" spans="1:10" x14ac:dyDescent="0.3">
      <c r="A598" s="19">
        <v>20200125</v>
      </c>
      <c r="B598" s="19" t="s">
        <v>36</v>
      </c>
      <c r="C598" s="19">
        <v>399.01</v>
      </c>
      <c r="D598" s="19">
        <v>31.55</v>
      </c>
      <c r="E598" s="19">
        <v>13.11</v>
      </c>
      <c r="F598" s="19">
        <v>3.59</v>
      </c>
      <c r="G598" s="19">
        <v>0</v>
      </c>
      <c r="H598" s="17">
        <f t="shared" si="30"/>
        <v>762.57194300588333</v>
      </c>
      <c r="I598" s="18">
        <f t="shared" si="28"/>
        <v>36.940373218933857</v>
      </c>
      <c r="J598" s="17">
        <f t="shared" si="29"/>
        <v>0.72159767177988321</v>
      </c>
    </row>
    <row r="599" spans="1:10" x14ac:dyDescent="0.3">
      <c r="A599" s="2">
        <v>20200125</v>
      </c>
      <c r="B599" s="2" t="s">
        <v>35</v>
      </c>
      <c r="C599" s="2">
        <v>491.01</v>
      </c>
      <c r="D599" s="2">
        <v>32.04</v>
      </c>
      <c r="E599" s="2">
        <v>13.78</v>
      </c>
      <c r="F599" s="2">
        <v>3.93</v>
      </c>
      <c r="G599" s="2">
        <v>0</v>
      </c>
      <c r="H599" s="16">
        <f t="shared" si="30"/>
        <v>925.54127891129428</v>
      </c>
      <c r="I599" s="15">
        <f t="shared" si="28"/>
        <v>42.703164965977948</v>
      </c>
      <c r="J599" s="14">
        <f t="shared" si="29"/>
        <v>0.85180873416604441</v>
      </c>
    </row>
    <row r="600" spans="1:10" x14ac:dyDescent="0.3">
      <c r="A600" s="19">
        <v>20200125</v>
      </c>
      <c r="B600" s="19" t="s">
        <v>34</v>
      </c>
      <c r="C600" s="19">
        <v>306</v>
      </c>
      <c r="D600" s="19">
        <v>29.2</v>
      </c>
      <c r="E600" s="19">
        <v>14.29</v>
      </c>
      <c r="F600" s="19">
        <v>4.1399999999999997</v>
      </c>
      <c r="G600" s="19">
        <v>0</v>
      </c>
      <c r="H600" s="17">
        <f t="shared" si="30"/>
        <v>627.22956134600759</v>
      </c>
      <c r="I600" s="18">
        <f t="shared" si="28"/>
        <v>33.890923792062736</v>
      </c>
      <c r="J600" s="17">
        <f t="shared" si="29"/>
        <v>0.60213463531075428</v>
      </c>
    </row>
    <row r="601" spans="1:10" x14ac:dyDescent="0.3">
      <c r="A601" s="2">
        <v>20200125</v>
      </c>
      <c r="B601" s="2" t="s">
        <v>33</v>
      </c>
      <c r="C601" s="2">
        <v>263</v>
      </c>
      <c r="D601" s="2">
        <v>23.45</v>
      </c>
      <c r="E601" s="2">
        <v>14.15</v>
      </c>
      <c r="F601" s="2">
        <v>4.1399999999999997</v>
      </c>
      <c r="G601" s="2">
        <v>0</v>
      </c>
      <c r="H601" s="16">
        <f t="shared" si="30"/>
        <v>660.88931914607747</v>
      </c>
      <c r="I601" s="15">
        <f t="shared" si="28"/>
        <v>34.802791223314919</v>
      </c>
      <c r="J601" s="14">
        <f t="shared" si="29"/>
        <v>0.63173579906819266</v>
      </c>
    </row>
    <row r="602" spans="1:10" x14ac:dyDescent="0.3">
      <c r="A602" s="19">
        <v>20200125</v>
      </c>
      <c r="B602" s="19" t="s">
        <v>32</v>
      </c>
      <c r="C602" s="19">
        <v>192</v>
      </c>
      <c r="D602" s="19">
        <v>15.49</v>
      </c>
      <c r="E602" s="19">
        <v>13.96</v>
      </c>
      <c r="F602" s="19">
        <v>4.1399999999999997</v>
      </c>
      <c r="G602" s="19">
        <v>0</v>
      </c>
      <c r="H602" s="17">
        <f t="shared" si="30"/>
        <v>718.91214187634716</v>
      </c>
      <c r="I602" s="18">
        <f t="shared" si="28"/>
        <v>36.426004433635853</v>
      </c>
      <c r="J602" s="17">
        <f t="shared" si="29"/>
        <v>0.68194782193421499</v>
      </c>
    </row>
    <row r="603" spans="1:10" x14ac:dyDescent="0.3">
      <c r="A603" s="2">
        <v>20200125</v>
      </c>
      <c r="B603" s="2" t="s">
        <v>31</v>
      </c>
      <c r="C603" s="2">
        <v>67</v>
      </c>
      <c r="D603" s="2">
        <v>5.98</v>
      </c>
      <c r="E603" s="2">
        <v>13.52</v>
      </c>
      <c r="F603" s="2">
        <v>3.72</v>
      </c>
      <c r="G603" s="2">
        <v>0</v>
      </c>
      <c r="H603" s="16">
        <f t="shared" si="30"/>
        <v>643.10963573703964</v>
      </c>
      <c r="I603" s="15">
        <f t="shared" si="28"/>
        <v>33.617176116782488</v>
      </c>
      <c r="J603" s="14">
        <f t="shared" si="29"/>
        <v>0.61817158526608307</v>
      </c>
    </row>
    <row r="604" spans="1:10" x14ac:dyDescent="0.3">
      <c r="A604" s="19">
        <v>20200125</v>
      </c>
      <c r="B604" s="19" t="s">
        <v>30</v>
      </c>
      <c r="C604" s="19">
        <v>0</v>
      </c>
      <c r="D604" s="19">
        <v>0</v>
      </c>
      <c r="E604" s="19">
        <v>12.62</v>
      </c>
      <c r="F604" s="19">
        <v>3.52</v>
      </c>
      <c r="G604" s="19">
        <v>0</v>
      </c>
      <c r="H604" s="17">
        <f t="shared" si="30"/>
        <v>0</v>
      </c>
      <c r="I604" s="18">
        <f t="shared" si="28"/>
        <v>12.62</v>
      </c>
      <c r="J604" s="17">
        <f t="shared" si="29"/>
        <v>0</v>
      </c>
    </row>
    <row r="605" spans="1:10" x14ac:dyDescent="0.3">
      <c r="A605" s="2">
        <v>20200125</v>
      </c>
      <c r="B605" s="2" t="s">
        <v>29</v>
      </c>
      <c r="C605" s="2">
        <v>0</v>
      </c>
      <c r="D605" s="2">
        <v>0</v>
      </c>
      <c r="E605" s="2">
        <v>11.91</v>
      </c>
      <c r="F605" s="2">
        <v>3.24</v>
      </c>
      <c r="G605" s="2">
        <v>0</v>
      </c>
      <c r="H605" s="16">
        <f t="shared" si="30"/>
        <v>0</v>
      </c>
      <c r="I605" s="15">
        <f t="shared" si="28"/>
        <v>11.91</v>
      </c>
      <c r="J605" s="14">
        <f t="shared" si="29"/>
        <v>0</v>
      </c>
    </row>
    <row r="606" spans="1:10" x14ac:dyDescent="0.3">
      <c r="A606" s="19">
        <v>20200125</v>
      </c>
      <c r="B606" s="19" t="s">
        <v>28</v>
      </c>
      <c r="C606" s="19">
        <v>0</v>
      </c>
      <c r="D606" s="19">
        <v>0</v>
      </c>
      <c r="E606" s="19">
        <v>11.5</v>
      </c>
      <c r="F606" s="19">
        <v>3.17</v>
      </c>
      <c r="G606" s="19">
        <v>0</v>
      </c>
      <c r="H606" s="17">
        <f t="shared" si="30"/>
        <v>0</v>
      </c>
      <c r="I606" s="18">
        <f t="shared" si="28"/>
        <v>11.5</v>
      </c>
      <c r="J606" s="17">
        <f t="shared" si="29"/>
        <v>0</v>
      </c>
    </row>
    <row r="607" spans="1:10" x14ac:dyDescent="0.3">
      <c r="A607" s="2">
        <v>20200125</v>
      </c>
      <c r="B607" s="2" t="s">
        <v>27</v>
      </c>
      <c r="C607" s="2">
        <v>0</v>
      </c>
      <c r="D607" s="2">
        <v>0</v>
      </c>
      <c r="E607" s="2">
        <v>11.31</v>
      </c>
      <c r="F607" s="2">
        <v>2.97</v>
      </c>
      <c r="G607" s="2">
        <v>0</v>
      </c>
      <c r="H607" s="16">
        <f t="shared" si="30"/>
        <v>0</v>
      </c>
      <c r="I607" s="15">
        <f t="shared" si="28"/>
        <v>11.31</v>
      </c>
      <c r="J607" s="14">
        <f t="shared" si="29"/>
        <v>0</v>
      </c>
    </row>
    <row r="608" spans="1:10" x14ac:dyDescent="0.3">
      <c r="A608" s="19">
        <v>20200125</v>
      </c>
      <c r="B608" s="19" t="s">
        <v>26</v>
      </c>
      <c r="C608" s="19">
        <v>0</v>
      </c>
      <c r="D608" s="19">
        <v>0</v>
      </c>
      <c r="E608" s="19">
        <v>11.13</v>
      </c>
      <c r="F608" s="19">
        <v>2.5499999999999998</v>
      </c>
      <c r="G608" s="19">
        <v>0</v>
      </c>
      <c r="H608" s="17">
        <f t="shared" si="30"/>
        <v>0</v>
      </c>
      <c r="I608" s="18">
        <f t="shared" si="28"/>
        <v>11.13</v>
      </c>
      <c r="J608" s="17">
        <f t="shared" si="29"/>
        <v>0</v>
      </c>
    </row>
    <row r="609" spans="1:10" x14ac:dyDescent="0.3">
      <c r="A609" s="2">
        <v>20200125</v>
      </c>
      <c r="B609" s="2" t="s">
        <v>25</v>
      </c>
      <c r="C609" s="2">
        <v>0</v>
      </c>
      <c r="D609" s="2">
        <v>0</v>
      </c>
      <c r="E609" s="2">
        <v>10.77</v>
      </c>
      <c r="F609" s="2">
        <v>2.21</v>
      </c>
      <c r="G609" s="2">
        <v>0</v>
      </c>
      <c r="H609" s="16">
        <f t="shared" si="30"/>
        <v>0</v>
      </c>
      <c r="I609" s="15">
        <f t="shared" si="28"/>
        <v>10.77</v>
      </c>
      <c r="J609" s="14">
        <f t="shared" si="29"/>
        <v>0</v>
      </c>
    </row>
    <row r="610" spans="1:10" x14ac:dyDescent="0.3">
      <c r="A610" s="19">
        <v>20200126</v>
      </c>
      <c r="B610" s="19" t="s">
        <v>48</v>
      </c>
      <c r="C610" s="19">
        <v>0</v>
      </c>
      <c r="D610" s="19">
        <v>0</v>
      </c>
      <c r="E610" s="19">
        <v>9.8699999999999992</v>
      </c>
      <c r="F610" s="19">
        <v>1.79</v>
      </c>
      <c r="G610" s="19">
        <v>0</v>
      </c>
      <c r="H610" s="17">
        <f t="shared" si="30"/>
        <v>0</v>
      </c>
      <c r="I610" s="18">
        <f t="shared" si="28"/>
        <v>9.8699999999999992</v>
      </c>
      <c r="J610" s="17">
        <f t="shared" si="29"/>
        <v>0</v>
      </c>
    </row>
    <row r="611" spans="1:10" x14ac:dyDescent="0.3">
      <c r="A611" s="2">
        <v>20200126</v>
      </c>
      <c r="B611" s="2" t="s">
        <v>47</v>
      </c>
      <c r="C611" s="2">
        <v>0</v>
      </c>
      <c r="D611" s="2">
        <v>0</v>
      </c>
      <c r="E611" s="2">
        <v>9.52</v>
      </c>
      <c r="F611" s="2">
        <v>1.59</v>
      </c>
      <c r="G611" s="2">
        <v>0</v>
      </c>
      <c r="H611" s="16">
        <f t="shared" si="30"/>
        <v>0</v>
      </c>
      <c r="I611" s="15">
        <f t="shared" si="28"/>
        <v>9.52</v>
      </c>
      <c r="J611" s="14">
        <f t="shared" si="29"/>
        <v>0</v>
      </c>
    </row>
    <row r="612" spans="1:10" x14ac:dyDescent="0.3">
      <c r="A612" s="19">
        <v>20200126</v>
      </c>
      <c r="B612" s="19" t="s">
        <v>46</v>
      </c>
      <c r="C612" s="19">
        <v>0</v>
      </c>
      <c r="D612" s="19">
        <v>0</v>
      </c>
      <c r="E612" s="19">
        <v>9.89</v>
      </c>
      <c r="F612" s="19">
        <v>1.45</v>
      </c>
      <c r="G612" s="19">
        <v>0</v>
      </c>
      <c r="H612" s="17">
        <f t="shared" si="30"/>
        <v>0</v>
      </c>
      <c r="I612" s="18">
        <f t="shared" si="28"/>
        <v>9.89</v>
      </c>
      <c r="J612" s="17">
        <f t="shared" si="29"/>
        <v>0</v>
      </c>
    </row>
    <row r="613" spans="1:10" x14ac:dyDescent="0.3">
      <c r="A613" s="2">
        <v>20200126</v>
      </c>
      <c r="B613" s="2" t="s">
        <v>45</v>
      </c>
      <c r="C613" s="2">
        <v>0</v>
      </c>
      <c r="D613" s="2">
        <v>0</v>
      </c>
      <c r="E613" s="2">
        <v>10.1</v>
      </c>
      <c r="F613" s="2">
        <v>1.31</v>
      </c>
      <c r="G613" s="2">
        <v>0</v>
      </c>
      <c r="H613" s="16">
        <f t="shared" si="30"/>
        <v>0</v>
      </c>
      <c r="I613" s="15">
        <f t="shared" si="28"/>
        <v>10.1</v>
      </c>
      <c r="J613" s="14">
        <f t="shared" si="29"/>
        <v>0</v>
      </c>
    </row>
    <row r="614" spans="1:10" x14ac:dyDescent="0.3">
      <c r="A614" s="19">
        <v>20200126</v>
      </c>
      <c r="B614" s="19" t="s">
        <v>44</v>
      </c>
      <c r="C614" s="19">
        <v>0</v>
      </c>
      <c r="D614" s="19">
        <v>0</v>
      </c>
      <c r="E614" s="19">
        <v>10</v>
      </c>
      <c r="F614" s="19">
        <v>1.38</v>
      </c>
      <c r="G614" s="19">
        <v>0</v>
      </c>
      <c r="H614" s="17">
        <f t="shared" si="30"/>
        <v>0</v>
      </c>
      <c r="I614" s="18">
        <f t="shared" si="28"/>
        <v>10</v>
      </c>
      <c r="J614" s="17">
        <f t="shared" si="29"/>
        <v>0</v>
      </c>
    </row>
    <row r="615" spans="1:10" x14ac:dyDescent="0.3">
      <c r="A615" s="2">
        <v>20200126</v>
      </c>
      <c r="B615" s="2" t="s">
        <v>43</v>
      </c>
      <c r="C615" s="2">
        <v>0</v>
      </c>
      <c r="D615" s="2">
        <v>0</v>
      </c>
      <c r="E615" s="2">
        <v>10.050000000000001</v>
      </c>
      <c r="F615" s="2">
        <v>1.38</v>
      </c>
      <c r="G615" s="2">
        <v>0</v>
      </c>
      <c r="H615" s="16">
        <f t="shared" si="30"/>
        <v>0</v>
      </c>
      <c r="I615" s="15">
        <f t="shared" si="28"/>
        <v>10.050000000000001</v>
      </c>
      <c r="J615" s="14">
        <f t="shared" si="29"/>
        <v>0</v>
      </c>
    </row>
    <row r="616" spans="1:10" x14ac:dyDescent="0.3">
      <c r="A616" s="19">
        <v>20200126</v>
      </c>
      <c r="B616" s="19" t="s">
        <v>42</v>
      </c>
      <c r="C616" s="19">
        <v>0</v>
      </c>
      <c r="D616" s="19">
        <v>0</v>
      </c>
      <c r="E616" s="19">
        <v>9.98</v>
      </c>
      <c r="F616" s="19">
        <v>1.38</v>
      </c>
      <c r="G616" s="19">
        <v>0</v>
      </c>
      <c r="H616" s="17">
        <f t="shared" si="30"/>
        <v>0</v>
      </c>
      <c r="I616" s="18">
        <f t="shared" si="28"/>
        <v>9.98</v>
      </c>
      <c r="J616" s="17">
        <f t="shared" si="29"/>
        <v>0</v>
      </c>
    </row>
    <row r="617" spans="1:10" x14ac:dyDescent="0.3">
      <c r="A617" s="2">
        <v>20200126</v>
      </c>
      <c r="B617" s="2" t="s">
        <v>41</v>
      </c>
      <c r="C617" s="2">
        <v>0</v>
      </c>
      <c r="D617" s="2">
        <v>0</v>
      </c>
      <c r="E617" s="2">
        <v>10.57</v>
      </c>
      <c r="F617" s="2">
        <v>1.17</v>
      </c>
      <c r="G617" s="2">
        <v>0</v>
      </c>
      <c r="H617" s="16">
        <f t="shared" si="30"/>
        <v>0</v>
      </c>
      <c r="I617" s="15">
        <f t="shared" si="28"/>
        <v>10.57</v>
      </c>
      <c r="J617" s="14">
        <f t="shared" si="29"/>
        <v>0</v>
      </c>
    </row>
    <row r="618" spans="1:10" x14ac:dyDescent="0.3">
      <c r="A618" s="19">
        <v>20200126</v>
      </c>
      <c r="B618" s="19" t="s">
        <v>40</v>
      </c>
      <c r="C618" s="19">
        <v>26.28</v>
      </c>
      <c r="D618" s="19">
        <v>3.14</v>
      </c>
      <c r="E618" s="19">
        <v>11.25</v>
      </c>
      <c r="F618" s="19">
        <v>1.03</v>
      </c>
      <c r="G618" s="19">
        <v>0</v>
      </c>
      <c r="H618" s="17">
        <f t="shared" si="30"/>
        <v>479.77295256835686</v>
      </c>
      <c r="I618" s="18">
        <f t="shared" si="28"/>
        <v>26.242904767761154</v>
      </c>
      <c r="J618" s="17">
        <f t="shared" si="29"/>
        <v>0.4770895481625016</v>
      </c>
    </row>
    <row r="619" spans="1:10" x14ac:dyDescent="0.3">
      <c r="A619" s="2">
        <v>20200126</v>
      </c>
      <c r="B619" s="2" t="s">
        <v>39</v>
      </c>
      <c r="C619" s="2">
        <v>183.01</v>
      </c>
      <c r="D619" s="2">
        <v>13.02</v>
      </c>
      <c r="E619" s="2">
        <v>10.94</v>
      </c>
      <c r="F619" s="2">
        <v>0.83</v>
      </c>
      <c r="G619" s="2">
        <v>0</v>
      </c>
      <c r="H619" s="16">
        <f t="shared" si="30"/>
        <v>812.3265912551085</v>
      </c>
      <c r="I619" s="15">
        <f t="shared" si="28"/>
        <v>36.325205976722138</v>
      </c>
      <c r="J619" s="14">
        <f t="shared" si="29"/>
        <v>0.77092764440661143</v>
      </c>
    </row>
    <row r="620" spans="1:10" x14ac:dyDescent="0.3">
      <c r="A620" s="19">
        <v>20200126</v>
      </c>
      <c r="B620" s="19" t="s">
        <v>38</v>
      </c>
      <c r="C620" s="19">
        <v>320.01</v>
      </c>
      <c r="D620" s="19">
        <v>21.52</v>
      </c>
      <c r="E620" s="19">
        <v>12.07</v>
      </c>
      <c r="F620" s="19">
        <v>0.69</v>
      </c>
      <c r="G620" s="19">
        <v>0</v>
      </c>
      <c r="H620" s="17">
        <f t="shared" si="30"/>
        <v>872.37550292505523</v>
      </c>
      <c r="I620" s="18">
        <f t="shared" si="28"/>
        <v>39.33173446640798</v>
      </c>
      <c r="J620" s="17">
        <f t="shared" si="29"/>
        <v>0.81611355964191068</v>
      </c>
    </row>
    <row r="621" spans="1:10" x14ac:dyDescent="0.3">
      <c r="A621" s="2">
        <v>20200126</v>
      </c>
      <c r="B621" s="2" t="s">
        <v>37</v>
      </c>
      <c r="C621" s="2">
        <v>390.01</v>
      </c>
      <c r="D621" s="2">
        <v>28.01</v>
      </c>
      <c r="E621" s="2">
        <v>13.06</v>
      </c>
      <c r="F621" s="2">
        <v>1.24</v>
      </c>
      <c r="G621" s="2">
        <v>0</v>
      </c>
      <c r="H621" s="16">
        <f t="shared" si="30"/>
        <v>830.46995511266334</v>
      </c>
      <c r="I621" s="15">
        <f t="shared" si="28"/>
        <v>39.012186097270728</v>
      </c>
      <c r="J621" s="14">
        <f t="shared" si="29"/>
        <v>0.77810480709612517</v>
      </c>
    </row>
    <row r="622" spans="1:10" x14ac:dyDescent="0.3">
      <c r="A622" s="19">
        <v>20200126</v>
      </c>
      <c r="B622" s="19" t="s">
        <v>36</v>
      </c>
      <c r="C622" s="19">
        <v>510.01</v>
      </c>
      <c r="D622" s="19">
        <v>31.79</v>
      </c>
      <c r="E622" s="19">
        <v>14.25</v>
      </c>
      <c r="F622" s="19">
        <v>2.41</v>
      </c>
      <c r="G622" s="19">
        <v>0</v>
      </c>
      <c r="H622" s="17">
        <f t="shared" si="30"/>
        <v>968.11462497131583</v>
      </c>
      <c r="I622" s="18">
        <f t="shared" si="28"/>
        <v>44.50358203035362</v>
      </c>
      <c r="J622" s="17">
        <f t="shared" si="29"/>
        <v>0.88314696145820692</v>
      </c>
    </row>
    <row r="623" spans="1:10" x14ac:dyDescent="0.3">
      <c r="A623" s="2">
        <v>20200126</v>
      </c>
      <c r="B623" s="2" t="s">
        <v>35</v>
      </c>
      <c r="C623" s="2">
        <v>522.01</v>
      </c>
      <c r="D623" s="2">
        <v>32.29</v>
      </c>
      <c r="E623" s="2">
        <v>14.75</v>
      </c>
      <c r="F623" s="2">
        <v>3.24</v>
      </c>
      <c r="G623" s="2">
        <v>0</v>
      </c>
      <c r="H623" s="16">
        <f t="shared" si="30"/>
        <v>977.17202300708436</v>
      </c>
      <c r="I623" s="15">
        <f t="shared" si="28"/>
        <v>45.286625718971386</v>
      </c>
      <c r="J623" s="14">
        <f t="shared" si="29"/>
        <v>0.88796616908500769</v>
      </c>
    </row>
    <row r="624" spans="1:10" x14ac:dyDescent="0.3">
      <c r="A624" s="19">
        <v>20200126</v>
      </c>
      <c r="B624" s="19" t="s">
        <v>34</v>
      </c>
      <c r="C624" s="19">
        <v>462.01</v>
      </c>
      <c r="D624" s="19">
        <v>29.45</v>
      </c>
      <c r="E624" s="19">
        <v>15.04</v>
      </c>
      <c r="F624" s="19">
        <v>3.86</v>
      </c>
      <c r="G624" s="19">
        <v>0</v>
      </c>
      <c r="H624" s="17">
        <f t="shared" si="30"/>
        <v>939.68675055405549</v>
      </c>
      <c r="I624" s="18">
        <f t="shared" si="28"/>
        <v>44.405210954814237</v>
      </c>
      <c r="J624" s="17">
        <f t="shared" si="29"/>
        <v>0.85763006223730132</v>
      </c>
    </row>
    <row r="625" spans="1:10" x14ac:dyDescent="0.3">
      <c r="A625" s="2">
        <v>20200126</v>
      </c>
      <c r="B625" s="2" t="s">
        <v>33</v>
      </c>
      <c r="C625" s="2">
        <v>342.01</v>
      </c>
      <c r="D625" s="2">
        <v>23.7</v>
      </c>
      <c r="E625" s="2">
        <v>15.02</v>
      </c>
      <c r="F625" s="2">
        <v>4</v>
      </c>
      <c r="G625" s="2">
        <v>0</v>
      </c>
      <c r="H625" s="16">
        <f t="shared" si="30"/>
        <v>850.88168131039879</v>
      </c>
      <c r="I625" s="15">
        <f t="shared" si="28"/>
        <v>41.610052540949965</v>
      </c>
      <c r="J625" s="14">
        <f t="shared" si="29"/>
        <v>0.78728232886325966</v>
      </c>
    </row>
    <row r="626" spans="1:10" x14ac:dyDescent="0.3">
      <c r="A626" s="19">
        <v>20200126</v>
      </c>
      <c r="B626" s="19" t="s">
        <v>32</v>
      </c>
      <c r="C626" s="19">
        <v>218.01</v>
      </c>
      <c r="D626" s="19">
        <v>15.72</v>
      </c>
      <c r="E626" s="19">
        <v>14.85</v>
      </c>
      <c r="F626" s="19">
        <v>3.93</v>
      </c>
      <c r="G626" s="19">
        <v>0</v>
      </c>
      <c r="H626" s="17">
        <f t="shared" si="30"/>
        <v>804.65357119441865</v>
      </c>
      <c r="I626" s="18">
        <f t="shared" si="28"/>
        <v>39.995424099825584</v>
      </c>
      <c r="J626" s="17">
        <f t="shared" si="29"/>
        <v>0.75035602420367076</v>
      </c>
    </row>
    <row r="627" spans="1:10" x14ac:dyDescent="0.3">
      <c r="A627" s="2">
        <v>20200126</v>
      </c>
      <c r="B627" s="2" t="s">
        <v>31</v>
      </c>
      <c r="C627" s="2">
        <v>78</v>
      </c>
      <c r="D627" s="2">
        <v>6.2</v>
      </c>
      <c r="E627" s="2">
        <v>14.4</v>
      </c>
      <c r="F627" s="2">
        <v>3.24</v>
      </c>
      <c r="G627" s="2">
        <v>0</v>
      </c>
      <c r="H627" s="16">
        <f t="shared" si="30"/>
        <v>722.22653079818463</v>
      </c>
      <c r="I627" s="15">
        <f t="shared" si="28"/>
        <v>36.969579087443272</v>
      </c>
      <c r="J627" s="14">
        <f t="shared" si="29"/>
        <v>0.68332516669071075</v>
      </c>
    </row>
    <row r="628" spans="1:10" x14ac:dyDescent="0.3">
      <c r="A628" s="19">
        <v>20200126</v>
      </c>
      <c r="B628" s="19" t="s">
        <v>30</v>
      </c>
      <c r="C628" s="19">
        <v>0</v>
      </c>
      <c r="D628" s="19">
        <v>0</v>
      </c>
      <c r="E628" s="19">
        <v>13.73</v>
      </c>
      <c r="F628" s="19">
        <v>2.97</v>
      </c>
      <c r="G628" s="19">
        <v>0</v>
      </c>
      <c r="H628" s="17">
        <f t="shared" si="30"/>
        <v>0</v>
      </c>
      <c r="I628" s="18">
        <f t="shared" si="28"/>
        <v>13.73</v>
      </c>
      <c r="J628" s="17">
        <f t="shared" si="29"/>
        <v>0</v>
      </c>
    </row>
    <row r="629" spans="1:10" x14ac:dyDescent="0.3">
      <c r="A629" s="2">
        <v>20200126</v>
      </c>
      <c r="B629" s="2" t="s">
        <v>29</v>
      </c>
      <c r="C629" s="2">
        <v>0</v>
      </c>
      <c r="D629" s="2">
        <v>0</v>
      </c>
      <c r="E629" s="2">
        <v>13.19</v>
      </c>
      <c r="F629" s="2">
        <v>2.83</v>
      </c>
      <c r="G629" s="2">
        <v>0</v>
      </c>
      <c r="H629" s="16">
        <f t="shared" si="30"/>
        <v>0</v>
      </c>
      <c r="I629" s="15">
        <f t="shared" si="28"/>
        <v>13.19</v>
      </c>
      <c r="J629" s="14">
        <f t="shared" si="29"/>
        <v>0</v>
      </c>
    </row>
    <row r="630" spans="1:10" x14ac:dyDescent="0.3">
      <c r="A630" s="19">
        <v>20200126</v>
      </c>
      <c r="B630" s="19" t="s">
        <v>28</v>
      </c>
      <c r="C630" s="19">
        <v>0</v>
      </c>
      <c r="D630" s="19">
        <v>0</v>
      </c>
      <c r="E630" s="19">
        <v>12.89</v>
      </c>
      <c r="F630" s="19">
        <v>2.9</v>
      </c>
      <c r="G630" s="19">
        <v>0</v>
      </c>
      <c r="H630" s="17">
        <f t="shared" si="30"/>
        <v>0</v>
      </c>
      <c r="I630" s="18">
        <f t="shared" si="28"/>
        <v>12.89</v>
      </c>
      <c r="J630" s="17">
        <f t="shared" si="29"/>
        <v>0</v>
      </c>
    </row>
    <row r="631" spans="1:10" x14ac:dyDescent="0.3">
      <c r="A631" s="2">
        <v>20200126</v>
      </c>
      <c r="B631" s="2" t="s">
        <v>27</v>
      </c>
      <c r="C631" s="2">
        <v>0</v>
      </c>
      <c r="D631" s="2">
        <v>0</v>
      </c>
      <c r="E631" s="2">
        <v>12.72</v>
      </c>
      <c r="F631" s="2">
        <v>3.03</v>
      </c>
      <c r="G631" s="2">
        <v>0</v>
      </c>
      <c r="H631" s="16">
        <f t="shared" si="30"/>
        <v>0</v>
      </c>
      <c r="I631" s="15">
        <f t="shared" si="28"/>
        <v>12.72</v>
      </c>
      <c r="J631" s="14">
        <f t="shared" si="29"/>
        <v>0</v>
      </c>
    </row>
    <row r="632" spans="1:10" x14ac:dyDescent="0.3">
      <c r="A632" s="19">
        <v>20200126</v>
      </c>
      <c r="B632" s="19" t="s">
        <v>26</v>
      </c>
      <c r="C632" s="19">
        <v>0</v>
      </c>
      <c r="D632" s="19">
        <v>0</v>
      </c>
      <c r="E632" s="19">
        <v>12.77</v>
      </c>
      <c r="F632" s="19">
        <v>3.31</v>
      </c>
      <c r="G632" s="19">
        <v>0</v>
      </c>
      <c r="H632" s="17">
        <f t="shared" si="30"/>
        <v>0</v>
      </c>
      <c r="I632" s="18">
        <f t="shared" si="28"/>
        <v>12.77</v>
      </c>
      <c r="J632" s="17">
        <f t="shared" si="29"/>
        <v>0</v>
      </c>
    </row>
    <row r="633" spans="1:10" x14ac:dyDescent="0.3">
      <c r="A633" s="2">
        <v>20200126</v>
      </c>
      <c r="B633" s="2" t="s">
        <v>25</v>
      </c>
      <c r="C633" s="2">
        <v>0</v>
      </c>
      <c r="D633" s="2">
        <v>0</v>
      </c>
      <c r="E633" s="2">
        <v>12.67</v>
      </c>
      <c r="F633" s="2">
        <v>3.79</v>
      </c>
      <c r="G633" s="2">
        <v>0</v>
      </c>
      <c r="H633" s="16">
        <f t="shared" si="30"/>
        <v>0</v>
      </c>
      <c r="I633" s="15">
        <f t="shared" si="28"/>
        <v>12.67</v>
      </c>
      <c r="J633" s="14">
        <f t="shared" si="29"/>
        <v>0</v>
      </c>
    </row>
    <row r="634" spans="1:10" x14ac:dyDescent="0.3">
      <c r="A634" s="19">
        <v>20200127</v>
      </c>
      <c r="B634" s="19" t="s">
        <v>48</v>
      </c>
      <c r="C634" s="19">
        <v>0</v>
      </c>
      <c r="D634" s="19">
        <v>0</v>
      </c>
      <c r="E634" s="19">
        <v>12.64</v>
      </c>
      <c r="F634" s="19">
        <v>4.07</v>
      </c>
      <c r="G634" s="19">
        <v>0</v>
      </c>
      <c r="H634" s="17">
        <f t="shared" si="30"/>
        <v>0</v>
      </c>
      <c r="I634" s="18">
        <f t="shared" si="28"/>
        <v>12.64</v>
      </c>
      <c r="J634" s="17">
        <f t="shared" si="29"/>
        <v>0</v>
      </c>
    </row>
    <row r="635" spans="1:10" x14ac:dyDescent="0.3">
      <c r="A635" s="2">
        <v>20200127</v>
      </c>
      <c r="B635" s="2" t="s">
        <v>47</v>
      </c>
      <c r="C635" s="2">
        <v>0</v>
      </c>
      <c r="D635" s="2">
        <v>0</v>
      </c>
      <c r="E635" s="2">
        <v>12.67</v>
      </c>
      <c r="F635" s="2">
        <v>4.1399999999999997</v>
      </c>
      <c r="G635" s="2">
        <v>0</v>
      </c>
      <c r="H635" s="16">
        <f t="shared" si="30"/>
        <v>0</v>
      </c>
      <c r="I635" s="15">
        <f t="shared" si="28"/>
        <v>12.67</v>
      </c>
      <c r="J635" s="14">
        <f t="shared" si="29"/>
        <v>0</v>
      </c>
    </row>
    <row r="636" spans="1:10" x14ac:dyDescent="0.3">
      <c r="A636" s="19">
        <v>20200127</v>
      </c>
      <c r="B636" s="19" t="s">
        <v>46</v>
      </c>
      <c r="C636" s="19">
        <v>0</v>
      </c>
      <c r="D636" s="19">
        <v>0</v>
      </c>
      <c r="E636" s="19">
        <v>12.75</v>
      </c>
      <c r="F636" s="19">
        <v>4.28</v>
      </c>
      <c r="G636" s="19">
        <v>0</v>
      </c>
      <c r="H636" s="17">
        <f t="shared" si="30"/>
        <v>0</v>
      </c>
      <c r="I636" s="18">
        <f t="shared" si="28"/>
        <v>12.75</v>
      </c>
      <c r="J636" s="17">
        <f t="shared" si="29"/>
        <v>0</v>
      </c>
    </row>
    <row r="637" spans="1:10" x14ac:dyDescent="0.3">
      <c r="A637" s="2">
        <v>20200127</v>
      </c>
      <c r="B637" s="2" t="s">
        <v>45</v>
      </c>
      <c r="C637" s="2">
        <v>0</v>
      </c>
      <c r="D637" s="2">
        <v>0</v>
      </c>
      <c r="E637" s="2">
        <v>12.85</v>
      </c>
      <c r="F637" s="2">
        <v>4.41</v>
      </c>
      <c r="G637" s="2">
        <v>0</v>
      </c>
      <c r="H637" s="16">
        <f t="shared" si="30"/>
        <v>0</v>
      </c>
      <c r="I637" s="15">
        <f t="shared" si="28"/>
        <v>12.85</v>
      </c>
      <c r="J637" s="14">
        <f t="shared" si="29"/>
        <v>0</v>
      </c>
    </row>
    <row r="638" spans="1:10" x14ac:dyDescent="0.3">
      <c r="A638" s="19">
        <v>20200127</v>
      </c>
      <c r="B638" s="19" t="s">
        <v>44</v>
      </c>
      <c r="C638" s="19">
        <v>0</v>
      </c>
      <c r="D638" s="19">
        <v>0</v>
      </c>
      <c r="E638" s="19">
        <v>12.86</v>
      </c>
      <c r="F638" s="19">
        <v>4.55</v>
      </c>
      <c r="G638" s="19">
        <v>0</v>
      </c>
      <c r="H638" s="17">
        <f t="shared" si="30"/>
        <v>0</v>
      </c>
      <c r="I638" s="18">
        <f t="shared" si="28"/>
        <v>12.86</v>
      </c>
      <c r="J638" s="17">
        <f t="shared" si="29"/>
        <v>0</v>
      </c>
    </row>
    <row r="639" spans="1:10" x14ac:dyDescent="0.3">
      <c r="A639" s="2">
        <v>20200127</v>
      </c>
      <c r="B639" s="2" t="s">
        <v>43</v>
      </c>
      <c r="C639" s="2">
        <v>0</v>
      </c>
      <c r="D639" s="2">
        <v>0</v>
      </c>
      <c r="E639" s="2">
        <v>12.9</v>
      </c>
      <c r="F639" s="2">
        <v>4.76</v>
      </c>
      <c r="G639" s="2">
        <v>0</v>
      </c>
      <c r="H639" s="16">
        <f t="shared" si="30"/>
        <v>0</v>
      </c>
      <c r="I639" s="15">
        <f t="shared" si="28"/>
        <v>12.9</v>
      </c>
      <c r="J639" s="14">
        <f t="shared" si="29"/>
        <v>0</v>
      </c>
    </row>
    <row r="640" spans="1:10" x14ac:dyDescent="0.3">
      <c r="A640" s="19">
        <v>20200127</v>
      </c>
      <c r="B640" s="19" t="s">
        <v>42</v>
      </c>
      <c r="C640" s="19">
        <v>0</v>
      </c>
      <c r="D640" s="19">
        <v>0</v>
      </c>
      <c r="E640" s="19">
        <v>12.89</v>
      </c>
      <c r="F640" s="19">
        <v>4.9000000000000004</v>
      </c>
      <c r="G640" s="19">
        <v>0</v>
      </c>
      <c r="H640" s="17">
        <f t="shared" si="30"/>
        <v>0</v>
      </c>
      <c r="I640" s="18">
        <f t="shared" si="28"/>
        <v>12.89</v>
      </c>
      <c r="J640" s="17">
        <f t="shared" si="29"/>
        <v>0</v>
      </c>
    </row>
    <row r="641" spans="1:10" x14ac:dyDescent="0.3">
      <c r="A641" s="2">
        <v>20200127</v>
      </c>
      <c r="B641" s="2" t="s">
        <v>41</v>
      </c>
      <c r="C641" s="2">
        <v>0</v>
      </c>
      <c r="D641" s="2">
        <v>0</v>
      </c>
      <c r="E641" s="2">
        <v>13.46</v>
      </c>
      <c r="F641" s="2">
        <v>5.72</v>
      </c>
      <c r="G641" s="2">
        <v>0</v>
      </c>
      <c r="H641" s="16">
        <f t="shared" si="30"/>
        <v>0</v>
      </c>
      <c r="I641" s="15">
        <f t="shared" si="28"/>
        <v>13.46</v>
      </c>
      <c r="J641" s="14">
        <f t="shared" si="29"/>
        <v>0</v>
      </c>
    </row>
    <row r="642" spans="1:10" x14ac:dyDescent="0.3">
      <c r="A642" s="19">
        <v>20200127</v>
      </c>
      <c r="B642" s="19" t="s">
        <v>40</v>
      </c>
      <c r="C642" s="19">
        <v>21.88</v>
      </c>
      <c r="D642" s="19">
        <v>3.27</v>
      </c>
      <c r="E642" s="19">
        <v>13.59</v>
      </c>
      <c r="F642" s="19">
        <v>5.86</v>
      </c>
      <c r="G642" s="19">
        <v>0</v>
      </c>
      <c r="H642" s="17">
        <f t="shared" si="30"/>
        <v>383.58179767797571</v>
      </c>
      <c r="I642" s="18">
        <f t="shared" si="28"/>
        <v>25.576931177436741</v>
      </c>
      <c r="J642" s="17">
        <f t="shared" si="29"/>
        <v>0.38258594633617626</v>
      </c>
    </row>
    <row r="643" spans="1:10" x14ac:dyDescent="0.3">
      <c r="A643" s="2">
        <v>20200127</v>
      </c>
      <c r="B643" s="2" t="s">
        <v>39</v>
      </c>
      <c r="C643" s="2">
        <v>139</v>
      </c>
      <c r="D643" s="2">
        <v>13.18</v>
      </c>
      <c r="E643" s="2">
        <v>13.88</v>
      </c>
      <c r="F643" s="2">
        <v>6.28</v>
      </c>
      <c r="G643" s="2">
        <v>0</v>
      </c>
      <c r="H643" s="16">
        <f t="shared" si="30"/>
        <v>609.61967641739932</v>
      </c>
      <c r="I643" s="15">
        <f t="shared" si="28"/>
        <v>32.930614888043728</v>
      </c>
      <c r="J643" s="14">
        <f t="shared" si="29"/>
        <v>0.58786371144911831</v>
      </c>
    </row>
    <row r="644" spans="1:10" x14ac:dyDescent="0.3">
      <c r="A644" s="19">
        <v>20200127</v>
      </c>
      <c r="B644" s="19" t="s">
        <v>38</v>
      </c>
      <c r="C644" s="19">
        <v>206</v>
      </c>
      <c r="D644" s="19">
        <v>21.71</v>
      </c>
      <c r="E644" s="19">
        <v>14.12</v>
      </c>
      <c r="F644" s="19">
        <v>6.48</v>
      </c>
      <c r="G644" s="19">
        <v>0</v>
      </c>
      <c r="H644" s="17">
        <f t="shared" si="30"/>
        <v>556.89384917134498</v>
      </c>
      <c r="I644" s="18">
        <f t="shared" si="28"/>
        <v>31.522932786604528</v>
      </c>
      <c r="J644" s="17">
        <f t="shared" si="29"/>
        <v>0.54054723400796323</v>
      </c>
    </row>
    <row r="645" spans="1:10" x14ac:dyDescent="0.3">
      <c r="A645" s="2">
        <v>20200127</v>
      </c>
      <c r="B645" s="2" t="s">
        <v>37</v>
      </c>
      <c r="C645" s="2">
        <v>308</v>
      </c>
      <c r="D645" s="2">
        <v>28.23</v>
      </c>
      <c r="E645" s="2">
        <v>14.31</v>
      </c>
      <c r="F645" s="2">
        <v>6.62</v>
      </c>
      <c r="G645" s="2">
        <v>0</v>
      </c>
      <c r="H645" s="16">
        <f t="shared" si="30"/>
        <v>651.14606535685948</v>
      </c>
      <c r="I645" s="15">
        <f t="shared" si="28"/>
        <v>34.658314542401861</v>
      </c>
      <c r="J645" s="14">
        <f t="shared" si="29"/>
        <v>0.62284568455167189</v>
      </c>
    </row>
    <row r="646" spans="1:10" x14ac:dyDescent="0.3">
      <c r="A646" s="19">
        <v>20200127</v>
      </c>
      <c r="B646" s="19" t="s">
        <v>36</v>
      </c>
      <c r="C646" s="19">
        <v>336</v>
      </c>
      <c r="D646" s="19">
        <v>32.03</v>
      </c>
      <c r="E646" s="19">
        <v>14.44</v>
      </c>
      <c r="F646" s="19">
        <v>6.76</v>
      </c>
      <c r="G646" s="19">
        <v>0</v>
      </c>
      <c r="H646" s="17">
        <f t="shared" si="30"/>
        <v>633.52808402495975</v>
      </c>
      <c r="I646" s="18">
        <f t="shared" si="28"/>
        <v>34.23775262577999</v>
      </c>
      <c r="J646" s="17">
        <f t="shared" si="29"/>
        <v>0.60719239327727859</v>
      </c>
    </row>
    <row r="647" spans="1:10" x14ac:dyDescent="0.3">
      <c r="A647" s="2">
        <v>20200127</v>
      </c>
      <c r="B647" s="2" t="s">
        <v>35</v>
      </c>
      <c r="C647" s="2">
        <v>252</v>
      </c>
      <c r="D647" s="2">
        <v>32.549999999999997</v>
      </c>
      <c r="E647" s="2">
        <v>14.8</v>
      </c>
      <c r="F647" s="2">
        <v>6.83</v>
      </c>
      <c r="G647" s="2">
        <v>0</v>
      </c>
      <c r="H647" s="16">
        <f t="shared" si="30"/>
        <v>468.37066720167741</v>
      </c>
      <c r="I647" s="15">
        <f t="shared" si="28"/>
        <v>29.43658335005242</v>
      </c>
      <c r="J647" s="14">
        <f t="shared" si="29"/>
        <v>0.45901982243475786</v>
      </c>
    </row>
    <row r="648" spans="1:10" x14ac:dyDescent="0.3">
      <c r="A648" s="19">
        <v>20200127</v>
      </c>
      <c r="B648" s="19" t="s">
        <v>34</v>
      </c>
      <c r="C648" s="19">
        <v>239</v>
      </c>
      <c r="D648" s="19">
        <v>29.71</v>
      </c>
      <c r="E648" s="19">
        <v>14.96</v>
      </c>
      <c r="F648" s="19">
        <v>6.83</v>
      </c>
      <c r="G648" s="19">
        <v>0</v>
      </c>
      <c r="H648" s="17">
        <f t="shared" si="30"/>
        <v>482.23375613478873</v>
      </c>
      <c r="I648" s="18">
        <f t="shared" si="28"/>
        <v>30.029804879212151</v>
      </c>
      <c r="J648" s="17">
        <f t="shared" si="29"/>
        <v>0.47131881848691476</v>
      </c>
    </row>
    <row r="649" spans="1:10" x14ac:dyDescent="0.3">
      <c r="A649" s="2">
        <v>20200127</v>
      </c>
      <c r="B649" s="2" t="s">
        <v>33</v>
      </c>
      <c r="C649" s="2">
        <v>262</v>
      </c>
      <c r="D649" s="2">
        <v>23.95</v>
      </c>
      <c r="E649" s="2">
        <v>15.03</v>
      </c>
      <c r="F649" s="2">
        <v>6.48</v>
      </c>
      <c r="G649" s="2">
        <v>0</v>
      </c>
      <c r="H649" s="16">
        <f t="shared" si="30"/>
        <v>645.41674010492977</v>
      </c>
      <c r="I649" s="15">
        <f t="shared" si="28"/>
        <v>35.199273128279053</v>
      </c>
      <c r="J649" s="14">
        <f t="shared" si="29"/>
        <v>0.61579422284240826</v>
      </c>
    </row>
    <row r="650" spans="1:10" x14ac:dyDescent="0.3">
      <c r="A650" s="19">
        <v>20200127</v>
      </c>
      <c r="B650" s="19" t="s">
        <v>32</v>
      </c>
      <c r="C650" s="19">
        <v>176</v>
      </c>
      <c r="D650" s="19">
        <v>15.96</v>
      </c>
      <c r="E650" s="19">
        <v>14.91</v>
      </c>
      <c r="F650" s="19">
        <v>6</v>
      </c>
      <c r="G650" s="19">
        <v>0</v>
      </c>
      <c r="H650" s="17">
        <f t="shared" si="30"/>
        <v>640.07866814095939</v>
      </c>
      <c r="I650" s="18">
        <f t="shared" ref="I650:I713" si="31">E650+H650*((NOCT-20)/(800))</f>
        <v>34.912458379404981</v>
      </c>
      <c r="J650" s="17">
        <f t="shared" ref="J650:J713" si="32">P_STC__W*(H650/1000)*(1+(alpha_p/100)*(I650-25))</f>
        <v>0.61152727893224434</v>
      </c>
    </row>
    <row r="651" spans="1:10" x14ac:dyDescent="0.3">
      <c r="A651" s="2">
        <v>20200127</v>
      </c>
      <c r="B651" s="2" t="s">
        <v>31</v>
      </c>
      <c r="C651" s="2">
        <v>48</v>
      </c>
      <c r="D651" s="2">
        <v>6.42</v>
      </c>
      <c r="E651" s="2">
        <v>14.73</v>
      </c>
      <c r="F651" s="2">
        <v>5.52</v>
      </c>
      <c r="G651" s="2">
        <v>0</v>
      </c>
      <c r="H651" s="16">
        <f t="shared" si="30"/>
        <v>429.2773757831398</v>
      </c>
      <c r="I651" s="15">
        <f t="shared" si="31"/>
        <v>28.144917993223117</v>
      </c>
      <c r="J651" s="14">
        <f t="shared" si="32"/>
        <v>0.42320218613881178</v>
      </c>
    </row>
    <row r="652" spans="1:10" x14ac:dyDescent="0.3">
      <c r="A652" s="19">
        <v>20200127</v>
      </c>
      <c r="B652" s="19" t="s">
        <v>30</v>
      </c>
      <c r="C652" s="19">
        <v>0</v>
      </c>
      <c r="D652" s="19">
        <v>0</v>
      </c>
      <c r="E652" s="19">
        <v>14.42</v>
      </c>
      <c r="F652" s="19">
        <v>4.62</v>
      </c>
      <c r="G652" s="19">
        <v>0</v>
      </c>
      <c r="H652" s="17">
        <f t="shared" si="30"/>
        <v>0</v>
      </c>
      <c r="I652" s="18">
        <f t="shared" si="31"/>
        <v>14.42</v>
      </c>
      <c r="J652" s="17">
        <f t="shared" si="32"/>
        <v>0</v>
      </c>
    </row>
    <row r="653" spans="1:10" x14ac:dyDescent="0.3">
      <c r="A653" s="2">
        <v>20200127</v>
      </c>
      <c r="B653" s="2" t="s">
        <v>29</v>
      </c>
      <c r="C653" s="2">
        <v>0</v>
      </c>
      <c r="D653" s="2">
        <v>0</v>
      </c>
      <c r="E653" s="2">
        <v>14.24</v>
      </c>
      <c r="F653" s="2">
        <v>4.21</v>
      </c>
      <c r="G653" s="2">
        <v>0</v>
      </c>
      <c r="H653" s="16">
        <f t="shared" si="30"/>
        <v>0</v>
      </c>
      <c r="I653" s="15">
        <f t="shared" si="31"/>
        <v>14.24</v>
      </c>
      <c r="J653" s="14">
        <f t="shared" si="32"/>
        <v>0</v>
      </c>
    </row>
    <row r="654" spans="1:10" x14ac:dyDescent="0.3">
      <c r="A654" s="19">
        <v>20200127</v>
      </c>
      <c r="B654" s="19" t="s">
        <v>28</v>
      </c>
      <c r="C654" s="19">
        <v>0</v>
      </c>
      <c r="D654" s="19">
        <v>0</v>
      </c>
      <c r="E654" s="19">
        <v>14.22</v>
      </c>
      <c r="F654" s="19">
        <v>4.07</v>
      </c>
      <c r="G654" s="19">
        <v>0</v>
      </c>
      <c r="H654" s="17">
        <f t="shared" si="30"/>
        <v>0</v>
      </c>
      <c r="I654" s="18">
        <f t="shared" si="31"/>
        <v>14.22</v>
      </c>
      <c r="J654" s="17">
        <f t="shared" si="32"/>
        <v>0</v>
      </c>
    </row>
    <row r="655" spans="1:10" x14ac:dyDescent="0.3">
      <c r="A655" s="2">
        <v>20200127</v>
      </c>
      <c r="B655" s="2" t="s">
        <v>27</v>
      </c>
      <c r="C655" s="2">
        <v>0</v>
      </c>
      <c r="D655" s="2">
        <v>0</v>
      </c>
      <c r="E655" s="2">
        <v>14.31</v>
      </c>
      <c r="F655" s="2">
        <v>4.07</v>
      </c>
      <c r="G655" s="2">
        <v>0</v>
      </c>
      <c r="H655" s="16">
        <f t="shared" si="30"/>
        <v>0</v>
      </c>
      <c r="I655" s="15">
        <f t="shared" si="31"/>
        <v>14.31</v>
      </c>
      <c r="J655" s="14">
        <f t="shared" si="32"/>
        <v>0</v>
      </c>
    </row>
    <row r="656" spans="1:10" x14ac:dyDescent="0.3">
      <c r="A656" s="19">
        <v>20200127</v>
      </c>
      <c r="B656" s="19" t="s">
        <v>26</v>
      </c>
      <c r="C656" s="19">
        <v>0</v>
      </c>
      <c r="D656" s="19">
        <v>0</v>
      </c>
      <c r="E656" s="19">
        <v>14.3</v>
      </c>
      <c r="F656" s="19">
        <v>4</v>
      </c>
      <c r="G656" s="19">
        <v>0</v>
      </c>
      <c r="H656" s="17">
        <f t="shared" si="30"/>
        <v>0</v>
      </c>
      <c r="I656" s="18">
        <f t="shared" si="31"/>
        <v>14.3</v>
      </c>
      <c r="J656" s="17">
        <f t="shared" si="32"/>
        <v>0</v>
      </c>
    </row>
    <row r="657" spans="1:10" x14ac:dyDescent="0.3">
      <c r="A657" s="2">
        <v>20200127</v>
      </c>
      <c r="B657" s="2" t="s">
        <v>25</v>
      </c>
      <c r="C657" s="2">
        <v>0</v>
      </c>
      <c r="D657" s="2">
        <v>0</v>
      </c>
      <c r="E657" s="2">
        <v>14.28</v>
      </c>
      <c r="F657" s="2">
        <v>4.1399999999999997</v>
      </c>
      <c r="G657" s="2">
        <v>0</v>
      </c>
      <c r="H657" s="16">
        <f t="shared" si="30"/>
        <v>0</v>
      </c>
      <c r="I657" s="15">
        <f t="shared" si="31"/>
        <v>14.28</v>
      </c>
      <c r="J657" s="14">
        <f t="shared" si="32"/>
        <v>0</v>
      </c>
    </row>
    <row r="658" spans="1:10" x14ac:dyDescent="0.3">
      <c r="A658" s="19">
        <v>20200128</v>
      </c>
      <c r="B658" s="19" t="s">
        <v>48</v>
      </c>
      <c r="C658" s="19">
        <v>0</v>
      </c>
      <c r="D658" s="19">
        <v>0</v>
      </c>
      <c r="E658" s="19">
        <v>14.06</v>
      </c>
      <c r="F658" s="19">
        <v>4</v>
      </c>
      <c r="G658" s="19">
        <v>0</v>
      </c>
      <c r="H658" s="17">
        <f t="shared" si="30"/>
        <v>0</v>
      </c>
      <c r="I658" s="18">
        <f t="shared" si="31"/>
        <v>14.06</v>
      </c>
      <c r="J658" s="17">
        <f t="shared" si="32"/>
        <v>0</v>
      </c>
    </row>
    <row r="659" spans="1:10" x14ac:dyDescent="0.3">
      <c r="A659" s="2">
        <v>20200128</v>
      </c>
      <c r="B659" s="2" t="s">
        <v>47</v>
      </c>
      <c r="C659" s="2">
        <v>0</v>
      </c>
      <c r="D659" s="2">
        <v>0</v>
      </c>
      <c r="E659" s="2">
        <v>14.08</v>
      </c>
      <c r="F659" s="2">
        <v>4.07</v>
      </c>
      <c r="G659" s="2">
        <v>0</v>
      </c>
      <c r="H659" s="16">
        <f t="shared" ref="H659:H722" si="33">IF(D659&gt;0,C659/SIN(D659*PI()/180),0)</f>
        <v>0</v>
      </c>
      <c r="I659" s="15">
        <f t="shared" si="31"/>
        <v>14.08</v>
      </c>
      <c r="J659" s="14">
        <f t="shared" si="32"/>
        <v>0</v>
      </c>
    </row>
    <row r="660" spans="1:10" x14ac:dyDescent="0.3">
      <c r="A660" s="19">
        <v>20200128</v>
      </c>
      <c r="B660" s="19" t="s">
        <v>46</v>
      </c>
      <c r="C660" s="19">
        <v>0</v>
      </c>
      <c r="D660" s="19">
        <v>0</v>
      </c>
      <c r="E660" s="19">
        <v>14.13</v>
      </c>
      <c r="F660" s="19">
        <v>4.1399999999999997</v>
      </c>
      <c r="G660" s="19">
        <v>0</v>
      </c>
      <c r="H660" s="17">
        <f t="shared" si="33"/>
        <v>0</v>
      </c>
      <c r="I660" s="18">
        <f t="shared" si="31"/>
        <v>14.13</v>
      </c>
      <c r="J660" s="17">
        <f t="shared" si="32"/>
        <v>0</v>
      </c>
    </row>
    <row r="661" spans="1:10" x14ac:dyDescent="0.3">
      <c r="A661" s="2">
        <v>20200128</v>
      </c>
      <c r="B661" s="2" t="s">
        <v>45</v>
      </c>
      <c r="C661" s="2">
        <v>0</v>
      </c>
      <c r="D661" s="2">
        <v>0</v>
      </c>
      <c r="E661" s="2">
        <v>14.18</v>
      </c>
      <c r="F661" s="2">
        <v>4.1399999999999997</v>
      </c>
      <c r="G661" s="2">
        <v>0</v>
      </c>
      <c r="H661" s="16">
        <f t="shared" si="33"/>
        <v>0</v>
      </c>
      <c r="I661" s="15">
        <f t="shared" si="31"/>
        <v>14.18</v>
      </c>
      <c r="J661" s="14">
        <f t="shared" si="32"/>
        <v>0</v>
      </c>
    </row>
    <row r="662" spans="1:10" x14ac:dyDescent="0.3">
      <c r="A662" s="19">
        <v>20200128</v>
      </c>
      <c r="B662" s="19" t="s">
        <v>44</v>
      </c>
      <c r="C662" s="19">
        <v>0</v>
      </c>
      <c r="D662" s="19">
        <v>0</v>
      </c>
      <c r="E662" s="19">
        <v>14.03</v>
      </c>
      <c r="F662" s="19">
        <v>3.86</v>
      </c>
      <c r="G662" s="19">
        <v>0</v>
      </c>
      <c r="H662" s="17">
        <f t="shared" si="33"/>
        <v>0</v>
      </c>
      <c r="I662" s="18">
        <f t="shared" si="31"/>
        <v>14.03</v>
      </c>
      <c r="J662" s="17">
        <f t="shared" si="32"/>
        <v>0</v>
      </c>
    </row>
    <row r="663" spans="1:10" x14ac:dyDescent="0.3">
      <c r="A663" s="2">
        <v>20200128</v>
      </c>
      <c r="B663" s="2" t="s">
        <v>43</v>
      </c>
      <c r="C663" s="2">
        <v>0</v>
      </c>
      <c r="D663" s="2">
        <v>0</v>
      </c>
      <c r="E663" s="2">
        <v>13.89</v>
      </c>
      <c r="F663" s="2">
        <v>3.66</v>
      </c>
      <c r="G663" s="2">
        <v>0</v>
      </c>
      <c r="H663" s="16">
        <f t="shared" si="33"/>
        <v>0</v>
      </c>
      <c r="I663" s="15">
        <f t="shared" si="31"/>
        <v>13.89</v>
      </c>
      <c r="J663" s="14">
        <f t="shared" si="32"/>
        <v>0</v>
      </c>
    </row>
    <row r="664" spans="1:10" x14ac:dyDescent="0.3">
      <c r="A664" s="19">
        <v>20200128</v>
      </c>
      <c r="B664" s="19" t="s">
        <v>42</v>
      </c>
      <c r="C664" s="19">
        <v>0</v>
      </c>
      <c r="D664" s="19">
        <v>0</v>
      </c>
      <c r="E664" s="19">
        <v>13.79</v>
      </c>
      <c r="F664" s="19">
        <v>3.38</v>
      </c>
      <c r="G664" s="19">
        <v>0</v>
      </c>
      <c r="H664" s="17">
        <f t="shared" si="33"/>
        <v>0</v>
      </c>
      <c r="I664" s="18">
        <f t="shared" si="31"/>
        <v>13.79</v>
      </c>
      <c r="J664" s="17">
        <f t="shared" si="32"/>
        <v>0</v>
      </c>
    </row>
    <row r="665" spans="1:10" x14ac:dyDescent="0.3">
      <c r="A665" s="2">
        <v>20200128</v>
      </c>
      <c r="B665" s="2" t="s">
        <v>41</v>
      </c>
      <c r="C665" s="2">
        <v>0</v>
      </c>
      <c r="D665" s="2">
        <v>0</v>
      </c>
      <c r="E665" s="2">
        <v>13.75</v>
      </c>
      <c r="F665" s="2">
        <v>3.59</v>
      </c>
      <c r="G665" s="2">
        <v>0</v>
      </c>
      <c r="H665" s="16">
        <f t="shared" si="33"/>
        <v>0</v>
      </c>
      <c r="I665" s="15">
        <f t="shared" si="31"/>
        <v>13.75</v>
      </c>
      <c r="J665" s="14">
        <f t="shared" si="32"/>
        <v>0</v>
      </c>
    </row>
    <row r="666" spans="1:10" x14ac:dyDescent="0.3">
      <c r="A666" s="19">
        <v>20200128</v>
      </c>
      <c r="B666" s="19" t="s">
        <v>40</v>
      </c>
      <c r="C666" s="19">
        <v>22.09</v>
      </c>
      <c r="D666" s="19">
        <v>3.41</v>
      </c>
      <c r="E666" s="19">
        <v>13.84</v>
      </c>
      <c r="F666" s="19">
        <v>3.72</v>
      </c>
      <c r="G666" s="19">
        <v>0</v>
      </c>
      <c r="H666" s="17">
        <f t="shared" si="33"/>
        <v>371.3816033848513</v>
      </c>
      <c r="I666" s="18">
        <f t="shared" si="31"/>
        <v>25.445675105776601</v>
      </c>
      <c r="J666" s="17">
        <f t="shared" si="32"/>
        <v>0.37063678347567719</v>
      </c>
    </row>
    <row r="667" spans="1:10" x14ac:dyDescent="0.3">
      <c r="A667" s="2">
        <v>20200128</v>
      </c>
      <c r="B667" s="2" t="s">
        <v>39</v>
      </c>
      <c r="C667" s="2">
        <v>148</v>
      </c>
      <c r="D667" s="2">
        <v>13.34</v>
      </c>
      <c r="E667" s="2">
        <v>14.17</v>
      </c>
      <c r="F667" s="2">
        <v>4</v>
      </c>
      <c r="G667" s="2">
        <v>0</v>
      </c>
      <c r="H667" s="16">
        <f t="shared" si="33"/>
        <v>641.4449137009484</v>
      </c>
      <c r="I667" s="15">
        <f t="shared" si="31"/>
        <v>34.215153553154636</v>
      </c>
      <c r="J667" s="14">
        <f t="shared" si="32"/>
        <v>0.61484535351054914</v>
      </c>
    </row>
    <row r="668" spans="1:10" x14ac:dyDescent="0.3">
      <c r="A668" s="19">
        <v>20200128</v>
      </c>
      <c r="B668" s="19" t="s">
        <v>38</v>
      </c>
      <c r="C668" s="19">
        <v>124</v>
      </c>
      <c r="D668" s="19">
        <v>21.9</v>
      </c>
      <c r="E668" s="19">
        <v>14.89</v>
      </c>
      <c r="F668" s="19">
        <v>4.34</v>
      </c>
      <c r="G668" s="19">
        <v>0</v>
      </c>
      <c r="H668" s="17">
        <f t="shared" si="33"/>
        <v>332.45056753245615</v>
      </c>
      <c r="I668" s="18">
        <f t="shared" si="31"/>
        <v>25.279080235389255</v>
      </c>
      <c r="J668" s="17">
        <f t="shared" si="32"/>
        <v>0.33203305581056602</v>
      </c>
    </row>
    <row r="669" spans="1:10" x14ac:dyDescent="0.3">
      <c r="A669" s="2">
        <v>20200128</v>
      </c>
      <c r="B669" s="2" t="s">
        <v>37</v>
      </c>
      <c r="C669" s="2">
        <v>275</v>
      </c>
      <c r="D669" s="2">
        <v>28.45</v>
      </c>
      <c r="E669" s="2">
        <v>15.51</v>
      </c>
      <c r="F669" s="2">
        <v>4.83</v>
      </c>
      <c r="G669" s="2">
        <v>0</v>
      </c>
      <c r="H669" s="16">
        <f t="shared" si="33"/>
        <v>577.25611002720382</v>
      </c>
      <c r="I669" s="15">
        <f t="shared" si="31"/>
        <v>33.549253438350121</v>
      </c>
      <c r="J669" s="14">
        <f t="shared" si="32"/>
        <v>0.55504812050163965</v>
      </c>
    </row>
    <row r="670" spans="1:10" x14ac:dyDescent="0.3">
      <c r="A670" s="19">
        <v>20200128</v>
      </c>
      <c r="B670" s="19" t="s">
        <v>36</v>
      </c>
      <c r="C670" s="19">
        <v>328</v>
      </c>
      <c r="D670" s="19">
        <v>32.28</v>
      </c>
      <c r="E670" s="19">
        <v>15.94</v>
      </c>
      <c r="F670" s="19">
        <v>5.17</v>
      </c>
      <c r="G670" s="19">
        <v>0</v>
      </c>
      <c r="H670" s="17">
        <f t="shared" si="33"/>
        <v>614.16634810214941</v>
      </c>
      <c r="I670" s="18">
        <f t="shared" si="31"/>
        <v>35.132698378192167</v>
      </c>
      <c r="J670" s="17">
        <f t="shared" si="32"/>
        <v>0.58616211748505254</v>
      </c>
    </row>
    <row r="671" spans="1:10" x14ac:dyDescent="0.3">
      <c r="A671" s="2">
        <v>20200128</v>
      </c>
      <c r="B671" s="2" t="s">
        <v>35</v>
      </c>
      <c r="C671" s="2">
        <v>287</v>
      </c>
      <c r="D671" s="2">
        <v>32.82</v>
      </c>
      <c r="E671" s="2">
        <v>16.11</v>
      </c>
      <c r="F671" s="2">
        <v>5.17</v>
      </c>
      <c r="G671" s="2">
        <v>0</v>
      </c>
      <c r="H671" s="16">
        <f t="shared" si="33"/>
        <v>529.51874145594513</v>
      </c>
      <c r="I671" s="15">
        <f t="shared" si="31"/>
        <v>32.657460670498281</v>
      </c>
      <c r="J671" s="14">
        <f t="shared" si="32"/>
        <v>0.5112722812394872</v>
      </c>
    </row>
    <row r="672" spans="1:10" x14ac:dyDescent="0.3">
      <c r="A672" s="19">
        <v>20200128</v>
      </c>
      <c r="B672" s="19" t="s">
        <v>34</v>
      </c>
      <c r="C672" s="19">
        <v>363</v>
      </c>
      <c r="D672" s="19">
        <v>29.97</v>
      </c>
      <c r="E672" s="19">
        <v>16.260000000000002</v>
      </c>
      <c r="F672" s="19">
        <v>4.9000000000000004</v>
      </c>
      <c r="G672" s="19">
        <v>0</v>
      </c>
      <c r="H672" s="17">
        <f t="shared" si="33"/>
        <v>726.65910649143052</v>
      </c>
      <c r="I672" s="18">
        <f t="shared" si="31"/>
        <v>38.968097077857209</v>
      </c>
      <c r="J672" s="17">
        <f t="shared" si="32"/>
        <v>0.68098390425251476</v>
      </c>
    </row>
    <row r="673" spans="1:10" x14ac:dyDescent="0.3">
      <c r="A673" s="2">
        <v>20200128</v>
      </c>
      <c r="B673" s="2" t="s">
        <v>33</v>
      </c>
      <c r="C673" s="2">
        <v>293</v>
      </c>
      <c r="D673" s="2">
        <v>24.2</v>
      </c>
      <c r="E673" s="2">
        <v>16.2</v>
      </c>
      <c r="F673" s="2">
        <v>4.62</v>
      </c>
      <c r="G673" s="2">
        <v>0</v>
      </c>
      <c r="H673" s="16">
        <f t="shared" si="33"/>
        <v>714.76832432216713</v>
      </c>
      <c r="I673" s="15">
        <f t="shared" si="31"/>
        <v>38.536510135067722</v>
      </c>
      <c r="J673" s="14">
        <f t="shared" si="32"/>
        <v>0.6712287153233113</v>
      </c>
    </row>
    <row r="674" spans="1:10" x14ac:dyDescent="0.3">
      <c r="A674" s="19">
        <v>20200128</v>
      </c>
      <c r="B674" s="19" t="s">
        <v>32</v>
      </c>
      <c r="C674" s="19">
        <v>213.01</v>
      </c>
      <c r="D674" s="19">
        <v>16.190000000000001</v>
      </c>
      <c r="E674" s="19">
        <v>15.91</v>
      </c>
      <c r="F674" s="19">
        <v>4.21</v>
      </c>
      <c r="G674" s="19">
        <v>0</v>
      </c>
      <c r="H674" s="17">
        <f t="shared" si="33"/>
        <v>763.9599991443215</v>
      </c>
      <c r="I674" s="18">
        <f t="shared" si="31"/>
        <v>39.783749973260043</v>
      </c>
      <c r="J674" s="17">
        <f t="shared" si="32"/>
        <v>0.71313612786817426</v>
      </c>
    </row>
    <row r="675" spans="1:10" x14ac:dyDescent="0.3">
      <c r="A675" s="2">
        <v>20200128</v>
      </c>
      <c r="B675" s="2" t="s">
        <v>31</v>
      </c>
      <c r="C675" s="2">
        <v>48</v>
      </c>
      <c r="D675" s="2">
        <v>6.63</v>
      </c>
      <c r="E675" s="2">
        <v>15.46</v>
      </c>
      <c r="F675" s="2">
        <v>3.45</v>
      </c>
      <c r="G675" s="2">
        <v>0</v>
      </c>
      <c r="H675" s="16">
        <f t="shared" si="33"/>
        <v>415.73824421479617</v>
      </c>
      <c r="I675" s="15">
        <f t="shared" si="31"/>
        <v>28.451820131712381</v>
      </c>
      <c r="J675" s="14">
        <f t="shared" si="32"/>
        <v>0.40928050283073086</v>
      </c>
    </row>
    <row r="676" spans="1:10" x14ac:dyDescent="0.3">
      <c r="A676" s="19">
        <v>20200128</v>
      </c>
      <c r="B676" s="19" t="s">
        <v>30</v>
      </c>
      <c r="C676" s="19">
        <v>0</v>
      </c>
      <c r="D676" s="19">
        <v>0</v>
      </c>
      <c r="E676" s="19">
        <v>14.63</v>
      </c>
      <c r="F676" s="19">
        <v>3.17</v>
      </c>
      <c r="G676" s="19">
        <v>0</v>
      </c>
      <c r="H676" s="17">
        <f t="shared" si="33"/>
        <v>0</v>
      </c>
      <c r="I676" s="18">
        <f t="shared" si="31"/>
        <v>14.63</v>
      </c>
      <c r="J676" s="17">
        <f t="shared" si="32"/>
        <v>0</v>
      </c>
    </row>
    <row r="677" spans="1:10" x14ac:dyDescent="0.3">
      <c r="A677" s="2">
        <v>20200128</v>
      </c>
      <c r="B677" s="2" t="s">
        <v>29</v>
      </c>
      <c r="C677" s="2">
        <v>0</v>
      </c>
      <c r="D677" s="2">
        <v>0</v>
      </c>
      <c r="E677" s="2">
        <v>14.11</v>
      </c>
      <c r="F677" s="2">
        <v>3.24</v>
      </c>
      <c r="G677" s="2">
        <v>0</v>
      </c>
      <c r="H677" s="16">
        <f t="shared" si="33"/>
        <v>0</v>
      </c>
      <c r="I677" s="15">
        <f t="shared" si="31"/>
        <v>14.11</v>
      </c>
      <c r="J677" s="14">
        <f t="shared" si="32"/>
        <v>0</v>
      </c>
    </row>
    <row r="678" spans="1:10" x14ac:dyDescent="0.3">
      <c r="A678" s="19">
        <v>20200128</v>
      </c>
      <c r="B678" s="19" t="s">
        <v>28</v>
      </c>
      <c r="C678" s="19">
        <v>0</v>
      </c>
      <c r="D678" s="19">
        <v>0</v>
      </c>
      <c r="E678" s="19">
        <v>14.04</v>
      </c>
      <c r="F678" s="19">
        <v>3.1</v>
      </c>
      <c r="G678" s="19">
        <v>0</v>
      </c>
      <c r="H678" s="17">
        <f t="shared" si="33"/>
        <v>0</v>
      </c>
      <c r="I678" s="18">
        <f t="shared" si="31"/>
        <v>14.04</v>
      </c>
      <c r="J678" s="17">
        <f t="shared" si="32"/>
        <v>0</v>
      </c>
    </row>
    <row r="679" spans="1:10" x14ac:dyDescent="0.3">
      <c r="A679" s="2">
        <v>20200128</v>
      </c>
      <c r="B679" s="2" t="s">
        <v>27</v>
      </c>
      <c r="C679" s="2">
        <v>0</v>
      </c>
      <c r="D679" s="2">
        <v>0</v>
      </c>
      <c r="E679" s="2">
        <v>14.01</v>
      </c>
      <c r="F679" s="2">
        <v>3.1</v>
      </c>
      <c r="G679" s="2">
        <v>0</v>
      </c>
      <c r="H679" s="16">
        <f t="shared" si="33"/>
        <v>0</v>
      </c>
      <c r="I679" s="15">
        <f t="shared" si="31"/>
        <v>14.01</v>
      </c>
      <c r="J679" s="14">
        <f t="shared" si="32"/>
        <v>0</v>
      </c>
    </row>
    <row r="680" spans="1:10" x14ac:dyDescent="0.3">
      <c r="A680" s="19">
        <v>20200128</v>
      </c>
      <c r="B680" s="19" t="s">
        <v>26</v>
      </c>
      <c r="C680" s="19">
        <v>0</v>
      </c>
      <c r="D680" s="19">
        <v>0</v>
      </c>
      <c r="E680" s="19">
        <v>13.87</v>
      </c>
      <c r="F680" s="19">
        <v>3.31</v>
      </c>
      <c r="G680" s="19">
        <v>0</v>
      </c>
      <c r="H680" s="17">
        <f t="shared" si="33"/>
        <v>0</v>
      </c>
      <c r="I680" s="18">
        <f t="shared" si="31"/>
        <v>13.87</v>
      </c>
      <c r="J680" s="17">
        <f t="shared" si="32"/>
        <v>0</v>
      </c>
    </row>
    <row r="681" spans="1:10" x14ac:dyDescent="0.3">
      <c r="A681" s="2">
        <v>20200128</v>
      </c>
      <c r="B681" s="2" t="s">
        <v>25</v>
      </c>
      <c r="C681" s="2">
        <v>0</v>
      </c>
      <c r="D681" s="2">
        <v>0</v>
      </c>
      <c r="E681" s="2">
        <v>13.77</v>
      </c>
      <c r="F681" s="2">
        <v>3.38</v>
      </c>
      <c r="G681" s="2">
        <v>0</v>
      </c>
      <c r="H681" s="16">
        <f t="shared" si="33"/>
        <v>0</v>
      </c>
      <c r="I681" s="15">
        <f t="shared" si="31"/>
        <v>13.77</v>
      </c>
      <c r="J681" s="14">
        <f t="shared" si="32"/>
        <v>0</v>
      </c>
    </row>
    <row r="682" spans="1:10" x14ac:dyDescent="0.3">
      <c r="A682" s="19">
        <v>20200129</v>
      </c>
      <c r="B682" s="19" t="s">
        <v>48</v>
      </c>
      <c r="C682" s="19">
        <v>0</v>
      </c>
      <c r="D682" s="19">
        <v>0</v>
      </c>
      <c r="E682" s="19">
        <v>13.62</v>
      </c>
      <c r="F682" s="19">
        <v>3.45</v>
      </c>
      <c r="G682" s="19">
        <v>0</v>
      </c>
      <c r="H682" s="17">
        <f t="shared" si="33"/>
        <v>0</v>
      </c>
      <c r="I682" s="18">
        <f t="shared" si="31"/>
        <v>13.62</v>
      </c>
      <c r="J682" s="17">
        <f t="shared" si="32"/>
        <v>0</v>
      </c>
    </row>
    <row r="683" spans="1:10" x14ac:dyDescent="0.3">
      <c r="A683" s="2">
        <v>20200129</v>
      </c>
      <c r="B683" s="2" t="s">
        <v>47</v>
      </c>
      <c r="C683" s="2">
        <v>0</v>
      </c>
      <c r="D683" s="2">
        <v>0</v>
      </c>
      <c r="E683" s="2">
        <v>13.63</v>
      </c>
      <c r="F683" s="2">
        <v>3.45</v>
      </c>
      <c r="G683" s="2">
        <v>0</v>
      </c>
      <c r="H683" s="16">
        <f t="shared" si="33"/>
        <v>0</v>
      </c>
      <c r="I683" s="15">
        <f t="shared" si="31"/>
        <v>13.63</v>
      </c>
      <c r="J683" s="14">
        <f t="shared" si="32"/>
        <v>0</v>
      </c>
    </row>
    <row r="684" spans="1:10" x14ac:dyDescent="0.3">
      <c r="A684" s="19">
        <v>20200129</v>
      </c>
      <c r="B684" s="19" t="s">
        <v>46</v>
      </c>
      <c r="C684" s="19">
        <v>0</v>
      </c>
      <c r="D684" s="19">
        <v>0</v>
      </c>
      <c r="E684" s="19">
        <v>13.69</v>
      </c>
      <c r="F684" s="19">
        <v>3.52</v>
      </c>
      <c r="G684" s="19">
        <v>0</v>
      </c>
      <c r="H684" s="17">
        <f t="shared" si="33"/>
        <v>0</v>
      </c>
      <c r="I684" s="18">
        <f t="shared" si="31"/>
        <v>13.69</v>
      </c>
      <c r="J684" s="17">
        <f t="shared" si="32"/>
        <v>0</v>
      </c>
    </row>
    <row r="685" spans="1:10" x14ac:dyDescent="0.3">
      <c r="A685" s="2">
        <v>20200129</v>
      </c>
      <c r="B685" s="2" t="s">
        <v>45</v>
      </c>
      <c r="C685" s="2">
        <v>0</v>
      </c>
      <c r="D685" s="2">
        <v>0</v>
      </c>
      <c r="E685" s="2">
        <v>13.72</v>
      </c>
      <c r="F685" s="2">
        <v>3.59</v>
      </c>
      <c r="G685" s="2">
        <v>0</v>
      </c>
      <c r="H685" s="16">
        <f t="shared" si="33"/>
        <v>0</v>
      </c>
      <c r="I685" s="15">
        <f t="shared" si="31"/>
        <v>13.72</v>
      </c>
      <c r="J685" s="14">
        <f t="shared" si="32"/>
        <v>0</v>
      </c>
    </row>
    <row r="686" spans="1:10" x14ac:dyDescent="0.3">
      <c r="A686" s="19">
        <v>20200129</v>
      </c>
      <c r="B686" s="19" t="s">
        <v>44</v>
      </c>
      <c r="C686" s="19">
        <v>0</v>
      </c>
      <c r="D686" s="19">
        <v>0</v>
      </c>
      <c r="E686" s="19">
        <v>13.7</v>
      </c>
      <c r="F686" s="19">
        <v>3.31</v>
      </c>
      <c r="G686" s="19">
        <v>0</v>
      </c>
      <c r="H686" s="17">
        <f t="shared" si="33"/>
        <v>0</v>
      </c>
      <c r="I686" s="18">
        <f t="shared" si="31"/>
        <v>13.7</v>
      </c>
      <c r="J686" s="17">
        <f t="shared" si="32"/>
        <v>0</v>
      </c>
    </row>
    <row r="687" spans="1:10" x14ac:dyDescent="0.3">
      <c r="A687" s="2">
        <v>20200129</v>
      </c>
      <c r="B687" s="2" t="s">
        <v>43</v>
      </c>
      <c r="C687" s="2">
        <v>0</v>
      </c>
      <c r="D687" s="2">
        <v>0</v>
      </c>
      <c r="E687" s="2">
        <v>13.46</v>
      </c>
      <c r="F687" s="2">
        <v>3.1</v>
      </c>
      <c r="G687" s="2">
        <v>0</v>
      </c>
      <c r="H687" s="16">
        <f t="shared" si="33"/>
        <v>0</v>
      </c>
      <c r="I687" s="15">
        <f t="shared" si="31"/>
        <v>13.46</v>
      </c>
      <c r="J687" s="14">
        <f t="shared" si="32"/>
        <v>0</v>
      </c>
    </row>
    <row r="688" spans="1:10" x14ac:dyDescent="0.3">
      <c r="A688" s="19">
        <v>20200129</v>
      </c>
      <c r="B688" s="19" t="s">
        <v>42</v>
      </c>
      <c r="C688" s="19">
        <v>0</v>
      </c>
      <c r="D688" s="19">
        <v>0</v>
      </c>
      <c r="E688" s="19">
        <v>13.53</v>
      </c>
      <c r="F688" s="19">
        <v>3.38</v>
      </c>
      <c r="G688" s="19">
        <v>0</v>
      </c>
      <c r="H688" s="17">
        <f t="shared" si="33"/>
        <v>0</v>
      </c>
      <c r="I688" s="18">
        <f t="shared" si="31"/>
        <v>13.53</v>
      </c>
      <c r="J688" s="17">
        <f t="shared" si="32"/>
        <v>0</v>
      </c>
    </row>
    <row r="689" spans="1:10" x14ac:dyDescent="0.3">
      <c r="A689" s="2">
        <v>20200129</v>
      </c>
      <c r="B689" s="2" t="s">
        <v>41</v>
      </c>
      <c r="C689" s="2">
        <v>0</v>
      </c>
      <c r="D689" s="2">
        <v>0</v>
      </c>
      <c r="E689" s="2">
        <v>13.44</v>
      </c>
      <c r="F689" s="2">
        <v>3.59</v>
      </c>
      <c r="G689" s="2">
        <v>0</v>
      </c>
      <c r="H689" s="16">
        <f t="shared" si="33"/>
        <v>0</v>
      </c>
      <c r="I689" s="15">
        <f t="shared" si="31"/>
        <v>13.44</v>
      </c>
      <c r="J689" s="14">
        <f t="shared" si="32"/>
        <v>0</v>
      </c>
    </row>
    <row r="690" spans="1:10" x14ac:dyDescent="0.3">
      <c r="A690" s="19">
        <v>20200129</v>
      </c>
      <c r="B690" s="19" t="s">
        <v>40</v>
      </c>
      <c r="C690" s="19">
        <v>30.71</v>
      </c>
      <c r="D690" s="19">
        <v>3.56</v>
      </c>
      <c r="E690" s="19">
        <v>13.27</v>
      </c>
      <c r="F690" s="19">
        <v>3.45</v>
      </c>
      <c r="G690" s="19">
        <v>0</v>
      </c>
      <c r="H690" s="17">
        <f t="shared" si="33"/>
        <v>494.57473429406019</v>
      </c>
      <c r="I690" s="18">
        <f t="shared" si="31"/>
        <v>28.725460446689382</v>
      </c>
      <c r="J690" s="17">
        <f t="shared" si="32"/>
        <v>0.48628340054661023</v>
      </c>
    </row>
    <row r="691" spans="1:10" x14ac:dyDescent="0.3">
      <c r="A691" s="2">
        <v>20200129</v>
      </c>
      <c r="B691" s="2" t="s">
        <v>39</v>
      </c>
      <c r="C691" s="2">
        <v>139</v>
      </c>
      <c r="D691" s="2">
        <v>13.51</v>
      </c>
      <c r="E691" s="2">
        <v>13.53</v>
      </c>
      <c r="F691" s="2">
        <v>3.38</v>
      </c>
      <c r="G691" s="2">
        <v>0</v>
      </c>
      <c r="H691" s="16">
        <f t="shared" si="33"/>
        <v>594.99586000468003</v>
      </c>
      <c r="I691" s="15">
        <f t="shared" si="31"/>
        <v>32.123620625146252</v>
      </c>
      <c r="J691" s="14">
        <f t="shared" si="32"/>
        <v>0.57592249849375321</v>
      </c>
    </row>
    <row r="692" spans="1:10" x14ac:dyDescent="0.3">
      <c r="A692" s="19">
        <v>20200129</v>
      </c>
      <c r="B692" s="19" t="s">
        <v>38</v>
      </c>
      <c r="C692" s="19">
        <v>139</v>
      </c>
      <c r="D692" s="19">
        <v>22.1</v>
      </c>
      <c r="E692" s="19">
        <v>14.13</v>
      </c>
      <c r="F692" s="19">
        <v>3.86</v>
      </c>
      <c r="G692" s="19">
        <v>0</v>
      </c>
      <c r="H692" s="17">
        <f t="shared" si="33"/>
        <v>369.4604883803305</v>
      </c>
      <c r="I692" s="18">
        <f t="shared" si="31"/>
        <v>25.675640261885327</v>
      </c>
      <c r="J692" s="17">
        <f t="shared" si="32"/>
        <v>0.36833718766526546</v>
      </c>
    </row>
    <row r="693" spans="1:10" x14ac:dyDescent="0.3">
      <c r="A693" s="2">
        <v>20200129</v>
      </c>
      <c r="B693" s="2" t="s">
        <v>37</v>
      </c>
      <c r="C693" s="2">
        <v>262</v>
      </c>
      <c r="D693" s="2">
        <v>28.68</v>
      </c>
      <c r="E693" s="2">
        <v>14.64</v>
      </c>
      <c r="F693" s="2">
        <v>4.4800000000000004</v>
      </c>
      <c r="G693" s="2">
        <v>0</v>
      </c>
      <c r="H693" s="16">
        <f t="shared" si="33"/>
        <v>545.92740752035786</v>
      </c>
      <c r="I693" s="15">
        <f t="shared" si="31"/>
        <v>31.700231485011184</v>
      </c>
      <c r="J693" s="14">
        <f t="shared" si="32"/>
        <v>0.5294671275005649</v>
      </c>
    </row>
    <row r="694" spans="1:10" x14ac:dyDescent="0.3">
      <c r="A694" s="19">
        <v>20200129</v>
      </c>
      <c r="B694" s="19" t="s">
        <v>36</v>
      </c>
      <c r="C694" s="19">
        <v>335</v>
      </c>
      <c r="D694" s="19">
        <v>32.54</v>
      </c>
      <c r="E694" s="19">
        <v>14.66</v>
      </c>
      <c r="F694" s="19">
        <v>4.55</v>
      </c>
      <c r="G694" s="19">
        <v>0</v>
      </c>
      <c r="H694" s="17">
        <f t="shared" si="33"/>
        <v>622.80591556803017</v>
      </c>
      <c r="I694" s="18">
        <f t="shared" si="31"/>
        <v>34.122684861500943</v>
      </c>
      <c r="J694" s="17">
        <f t="shared" si="32"/>
        <v>0.59723843612880456</v>
      </c>
    </row>
    <row r="695" spans="1:10" x14ac:dyDescent="0.3">
      <c r="A695" s="2">
        <v>20200129</v>
      </c>
      <c r="B695" s="2" t="s">
        <v>35</v>
      </c>
      <c r="C695" s="2">
        <v>416.01</v>
      </c>
      <c r="D695" s="2">
        <v>33.090000000000003</v>
      </c>
      <c r="E695" s="2">
        <v>14.77</v>
      </c>
      <c r="F695" s="2">
        <v>4.62</v>
      </c>
      <c r="G695" s="2">
        <v>0</v>
      </c>
      <c r="H695" s="16">
        <f t="shared" si="33"/>
        <v>761.98484067969025</v>
      </c>
      <c r="I695" s="15">
        <f t="shared" si="31"/>
        <v>38.582026271240323</v>
      </c>
      <c r="J695" s="14">
        <f t="shared" si="32"/>
        <v>0.71541299911989742</v>
      </c>
    </row>
    <row r="696" spans="1:10" x14ac:dyDescent="0.3">
      <c r="A696" s="19">
        <v>20200129</v>
      </c>
      <c r="B696" s="19" t="s">
        <v>34</v>
      </c>
      <c r="C696" s="19">
        <v>372</v>
      </c>
      <c r="D696" s="19">
        <v>30.24</v>
      </c>
      <c r="E696" s="19">
        <v>14.97</v>
      </c>
      <c r="F696" s="19">
        <v>4.62</v>
      </c>
      <c r="G696" s="19">
        <v>0</v>
      </c>
      <c r="H696" s="17">
        <f t="shared" si="33"/>
        <v>738.64746261043854</v>
      </c>
      <c r="I696" s="18">
        <f t="shared" si="31"/>
        <v>38.052733206576207</v>
      </c>
      <c r="J696" s="17">
        <f t="shared" si="32"/>
        <v>0.69526130542618014</v>
      </c>
    </row>
    <row r="697" spans="1:10" x14ac:dyDescent="0.3">
      <c r="A697" s="2">
        <v>20200129</v>
      </c>
      <c r="B697" s="2" t="s">
        <v>33</v>
      </c>
      <c r="C697" s="2">
        <v>254</v>
      </c>
      <c r="D697" s="2">
        <v>24.45</v>
      </c>
      <c r="E697" s="2">
        <v>14.96</v>
      </c>
      <c r="F697" s="2">
        <v>4.55</v>
      </c>
      <c r="G697" s="2">
        <v>0</v>
      </c>
      <c r="H697" s="16">
        <f t="shared" si="33"/>
        <v>613.67629247561717</v>
      </c>
      <c r="I697" s="15">
        <f t="shared" si="31"/>
        <v>34.137384139863038</v>
      </c>
      <c r="J697" s="14">
        <f t="shared" si="32"/>
        <v>0.58844301037717228</v>
      </c>
    </row>
    <row r="698" spans="1:10" x14ac:dyDescent="0.3">
      <c r="A698" s="19">
        <v>20200129</v>
      </c>
      <c r="B698" s="19" t="s">
        <v>32</v>
      </c>
      <c r="C698" s="19">
        <v>163</v>
      </c>
      <c r="D698" s="19">
        <v>16.43</v>
      </c>
      <c r="E698" s="19">
        <v>14.73</v>
      </c>
      <c r="F698" s="19">
        <v>4.28</v>
      </c>
      <c r="G698" s="19">
        <v>0</v>
      </c>
      <c r="H698" s="17">
        <f t="shared" si="33"/>
        <v>576.28998659675153</v>
      </c>
      <c r="I698" s="18">
        <f t="shared" si="31"/>
        <v>32.739062081148489</v>
      </c>
      <c r="J698" s="17">
        <f t="shared" si="32"/>
        <v>0.55622023867317738</v>
      </c>
    </row>
    <row r="699" spans="1:10" x14ac:dyDescent="0.3">
      <c r="A699" s="2">
        <v>20200129</v>
      </c>
      <c r="B699" s="2" t="s">
        <v>31</v>
      </c>
      <c r="C699" s="2">
        <v>38</v>
      </c>
      <c r="D699" s="2">
        <v>6.86</v>
      </c>
      <c r="E699" s="2">
        <v>14.33</v>
      </c>
      <c r="F699" s="2">
        <v>3.79</v>
      </c>
      <c r="G699" s="2">
        <v>0</v>
      </c>
      <c r="H699" s="16">
        <f t="shared" si="33"/>
        <v>318.14142651282293</v>
      </c>
      <c r="I699" s="15">
        <f t="shared" si="31"/>
        <v>24.271919578525718</v>
      </c>
      <c r="J699" s="14">
        <f t="shared" si="32"/>
        <v>0.31918377296039047</v>
      </c>
    </row>
    <row r="700" spans="1:10" x14ac:dyDescent="0.3">
      <c r="A700" s="19">
        <v>20200129</v>
      </c>
      <c r="B700" s="19" t="s">
        <v>30</v>
      </c>
      <c r="C700" s="19">
        <v>0</v>
      </c>
      <c r="D700" s="19">
        <v>0</v>
      </c>
      <c r="E700" s="19">
        <v>13.91</v>
      </c>
      <c r="F700" s="19">
        <v>3.66</v>
      </c>
      <c r="G700" s="19">
        <v>0</v>
      </c>
      <c r="H700" s="17">
        <f t="shared" si="33"/>
        <v>0</v>
      </c>
      <c r="I700" s="18">
        <f t="shared" si="31"/>
        <v>13.91</v>
      </c>
      <c r="J700" s="17">
        <f t="shared" si="32"/>
        <v>0</v>
      </c>
    </row>
    <row r="701" spans="1:10" x14ac:dyDescent="0.3">
      <c r="A701" s="2">
        <v>20200129</v>
      </c>
      <c r="B701" s="2" t="s">
        <v>29</v>
      </c>
      <c r="C701" s="2">
        <v>0</v>
      </c>
      <c r="D701" s="2">
        <v>0</v>
      </c>
      <c r="E701" s="2">
        <v>13.9</v>
      </c>
      <c r="F701" s="2">
        <v>4</v>
      </c>
      <c r="G701" s="2">
        <v>0</v>
      </c>
      <c r="H701" s="16">
        <f t="shared" si="33"/>
        <v>0</v>
      </c>
      <c r="I701" s="15">
        <f t="shared" si="31"/>
        <v>13.9</v>
      </c>
      <c r="J701" s="14">
        <f t="shared" si="32"/>
        <v>0</v>
      </c>
    </row>
    <row r="702" spans="1:10" x14ac:dyDescent="0.3">
      <c r="A702" s="19">
        <v>20200129</v>
      </c>
      <c r="B702" s="19" t="s">
        <v>28</v>
      </c>
      <c r="C702" s="19">
        <v>0</v>
      </c>
      <c r="D702" s="19">
        <v>0</v>
      </c>
      <c r="E702" s="19">
        <v>13.83</v>
      </c>
      <c r="F702" s="19">
        <v>3.86</v>
      </c>
      <c r="G702" s="19">
        <v>0</v>
      </c>
      <c r="H702" s="17">
        <f t="shared" si="33"/>
        <v>0</v>
      </c>
      <c r="I702" s="18">
        <f t="shared" si="31"/>
        <v>13.83</v>
      </c>
      <c r="J702" s="17">
        <f t="shared" si="32"/>
        <v>0</v>
      </c>
    </row>
    <row r="703" spans="1:10" x14ac:dyDescent="0.3">
      <c r="A703" s="2">
        <v>20200129</v>
      </c>
      <c r="B703" s="2" t="s">
        <v>27</v>
      </c>
      <c r="C703" s="2">
        <v>0</v>
      </c>
      <c r="D703" s="2">
        <v>0</v>
      </c>
      <c r="E703" s="2">
        <v>13.87</v>
      </c>
      <c r="F703" s="2">
        <v>3.72</v>
      </c>
      <c r="G703" s="2">
        <v>0</v>
      </c>
      <c r="H703" s="16">
        <f t="shared" si="33"/>
        <v>0</v>
      </c>
      <c r="I703" s="15">
        <f t="shared" si="31"/>
        <v>13.87</v>
      </c>
      <c r="J703" s="14">
        <f t="shared" si="32"/>
        <v>0</v>
      </c>
    </row>
    <row r="704" spans="1:10" x14ac:dyDescent="0.3">
      <c r="A704" s="19">
        <v>20200129</v>
      </c>
      <c r="B704" s="19" t="s">
        <v>26</v>
      </c>
      <c r="C704" s="19">
        <v>0</v>
      </c>
      <c r="D704" s="19">
        <v>0</v>
      </c>
      <c r="E704" s="19">
        <v>13.82</v>
      </c>
      <c r="F704" s="19">
        <v>3.86</v>
      </c>
      <c r="G704" s="19">
        <v>0</v>
      </c>
      <c r="H704" s="17">
        <f t="shared" si="33"/>
        <v>0</v>
      </c>
      <c r="I704" s="18">
        <f t="shared" si="31"/>
        <v>13.82</v>
      </c>
      <c r="J704" s="17">
        <f t="shared" si="32"/>
        <v>0</v>
      </c>
    </row>
    <row r="705" spans="1:10" x14ac:dyDescent="0.3">
      <c r="A705" s="2">
        <v>20200129</v>
      </c>
      <c r="B705" s="2" t="s">
        <v>25</v>
      </c>
      <c r="C705" s="2">
        <v>0</v>
      </c>
      <c r="D705" s="2">
        <v>0</v>
      </c>
      <c r="E705" s="2">
        <v>13.69</v>
      </c>
      <c r="F705" s="2">
        <v>4</v>
      </c>
      <c r="G705" s="2">
        <v>0</v>
      </c>
      <c r="H705" s="16">
        <f t="shared" si="33"/>
        <v>0</v>
      </c>
      <c r="I705" s="15">
        <f t="shared" si="31"/>
        <v>13.69</v>
      </c>
      <c r="J705" s="14">
        <f t="shared" si="32"/>
        <v>0</v>
      </c>
    </row>
    <row r="706" spans="1:10" x14ac:dyDescent="0.3">
      <c r="A706" s="19">
        <v>20200130</v>
      </c>
      <c r="B706" s="19" t="s">
        <v>48</v>
      </c>
      <c r="C706" s="19">
        <v>0</v>
      </c>
      <c r="D706" s="19">
        <v>0</v>
      </c>
      <c r="E706" s="19">
        <v>13.46</v>
      </c>
      <c r="F706" s="19">
        <v>4.21</v>
      </c>
      <c r="G706" s="19">
        <v>0</v>
      </c>
      <c r="H706" s="17">
        <f t="shared" si="33"/>
        <v>0</v>
      </c>
      <c r="I706" s="18">
        <f t="shared" si="31"/>
        <v>13.46</v>
      </c>
      <c r="J706" s="17">
        <f t="shared" si="32"/>
        <v>0</v>
      </c>
    </row>
    <row r="707" spans="1:10" x14ac:dyDescent="0.3">
      <c r="A707" s="2">
        <v>20200130</v>
      </c>
      <c r="B707" s="2" t="s">
        <v>47</v>
      </c>
      <c r="C707" s="2">
        <v>0</v>
      </c>
      <c r="D707" s="2">
        <v>0</v>
      </c>
      <c r="E707" s="2">
        <v>13.38</v>
      </c>
      <c r="F707" s="2">
        <v>4.28</v>
      </c>
      <c r="G707" s="2">
        <v>0</v>
      </c>
      <c r="H707" s="16">
        <f t="shared" si="33"/>
        <v>0</v>
      </c>
      <c r="I707" s="15">
        <f t="shared" si="31"/>
        <v>13.38</v>
      </c>
      <c r="J707" s="14">
        <f t="shared" si="32"/>
        <v>0</v>
      </c>
    </row>
    <row r="708" spans="1:10" x14ac:dyDescent="0.3">
      <c r="A708" s="19">
        <v>20200130</v>
      </c>
      <c r="B708" s="19" t="s">
        <v>46</v>
      </c>
      <c r="C708" s="19">
        <v>0</v>
      </c>
      <c r="D708" s="19">
        <v>0</v>
      </c>
      <c r="E708" s="19">
        <v>13.35</v>
      </c>
      <c r="F708" s="19">
        <v>4.21</v>
      </c>
      <c r="G708" s="19">
        <v>0</v>
      </c>
      <c r="H708" s="17">
        <f t="shared" si="33"/>
        <v>0</v>
      </c>
      <c r="I708" s="18">
        <f t="shared" si="31"/>
        <v>13.35</v>
      </c>
      <c r="J708" s="17">
        <f t="shared" si="32"/>
        <v>0</v>
      </c>
    </row>
    <row r="709" spans="1:10" x14ac:dyDescent="0.3">
      <c r="A709" s="2">
        <v>20200130</v>
      </c>
      <c r="B709" s="2" t="s">
        <v>45</v>
      </c>
      <c r="C709" s="2">
        <v>0</v>
      </c>
      <c r="D709" s="2">
        <v>0</v>
      </c>
      <c r="E709" s="2">
        <v>13.46</v>
      </c>
      <c r="F709" s="2">
        <v>4.1399999999999997</v>
      </c>
      <c r="G709" s="2">
        <v>0</v>
      </c>
      <c r="H709" s="16">
        <f t="shared" si="33"/>
        <v>0</v>
      </c>
      <c r="I709" s="15">
        <f t="shared" si="31"/>
        <v>13.46</v>
      </c>
      <c r="J709" s="14">
        <f t="shared" si="32"/>
        <v>0</v>
      </c>
    </row>
    <row r="710" spans="1:10" x14ac:dyDescent="0.3">
      <c r="A710" s="19">
        <v>20200130</v>
      </c>
      <c r="B710" s="19" t="s">
        <v>44</v>
      </c>
      <c r="C710" s="19">
        <v>0</v>
      </c>
      <c r="D710" s="19">
        <v>0</v>
      </c>
      <c r="E710" s="19">
        <v>13.6</v>
      </c>
      <c r="F710" s="19">
        <v>4.1399999999999997</v>
      </c>
      <c r="G710" s="19">
        <v>0</v>
      </c>
      <c r="H710" s="17">
        <f t="shared" si="33"/>
        <v>0</v>
      </c>
      <c r="I710" s="18">
        <f t="shared" si="31"/>
        <v>13.6</v>
      </c>
      <c r="J710" s="17">
        <f t="shared" si="32"/>
        <v>0</v>
      </c>
    </row>
    <row r="711" spans="1:10" x14ac:dyDescent="0.3">
      <c r="A711" s="2">
        <v>20200130</v>
      </c>
      <c r="B711" s="2" t="s">
        <v>43</v>
      </c>
      <c r="C711" s="2">
        <v>0</v>
      </c>
      <c r="D711" s="2">
        <v>0</v>
      </c>
      <c r="E711" s="2">
        <v>13.75</v>
      </c>
      <c r="F711" s="2">
        <v>4.1399999999999997</v>
      </c>
      <c r="G711" s="2">
        <v>0</v>
      </c>
      <c r="H711" s="16">
        <f t="shared" si="33"/>
        <v>0</v>
      </c>
      <c r="I711" s="15">
        <f t="shared" si="31"/>
        <v>13.75</v>
      </c>
      <c r="J711" s="14">
        <f t="shared" si="32"/>
        <v>0</v>
      </c>
    </row>
    <row r="712" spans="1:10" x14ac:dyDescent="0.3">
      <c r="A712" s="19">
        <v>20200130</v>
      </c>
      <c r="B712" s="19" t="s">
        <v>42</v>
      </c>
      <c r="C712" s="19">
        <v>0</v>
      </c>
      <c r="D712" s="19">
        <v>0</v>
      </c>
      <c r="E712" s="19">
        <v>13.77</v>
      </c>
      <c r="F712" s="19">
        <v>4.1399999999999997</v>
      </c>
      <c r="G712" s="19">
        <v>0</v>
      </c>
      <c r="H712" s="17">
        <f t="shared" si="33"/>
        <v>0</v>
      </c>
      <c r="I712" s="18">
        <f t="shared" si="31"/>
        <v>13.77</v>
      </c>
      <c r="J712" s="17">
        <f t="shared" si="32"/>
        <v>0</v>
      </c>
    </row>
    <row r="713" spans="1:10" x14ac:dyDescent="0.3">
      <c r="A713" s="2">
        <v>20200130</v>
      </c>
      <c r="B713" s="2" t="s">
        <v>41</v>
      </c>
      <c r="C713" s="2">
        <v>0</v>
      </c>
      <c r="D713" s="2">
        <v>0</v>
      </c>
      <c r="E713" s="2">
        <v>13.92</v>
      </c>
      <c r="F713" s="2">
        <v>4.28</v>
      </c>
      <c r="G713" s="2">
        <v>0</v>
      </c>
      <c r="H713" s="16">
        <f t="shared" si="33"/>
        <v>0</v>
      </c>
      <c r="I713" s="15">
        <f t="shared" si="31"/>
        <v>13.92</v>
      </c>
      <c r="J713" s="14">
        <f t="shared" si="32"/>
        <v>0</v>
      </c>
    </row>
    <row r="714" spans="1:10" x14ac:dyDescent="0.3">
      <c r="A714" s="19">
        <v>20200130</v>
      </c>
      <c r="B714" s="19" t="s">
        <v>40</v>
      </c>
      <c r="C714" s="19">
        <v>8</v>
      </c>
      <c r="D714" s="19">
        <v>3.71</v>
      </c>
      <c r="E714" s="19">
        <v>13.92</v>
      </c>
      <c r="F714" s="19">
        <v>4.41</v>
      </c>
      <c r="G714" s="19">
        <v>0</v>
      </c>
      <c r="H714" s="17">
        <f t="shared" si="33"/>
        <v>123.63522857285203</v>
      </c>
      <c r="I714" s="18">
        <f t="shared" ref="I714:I777" si="34">E714+H714*((NOCT-20)/(800))</f>
        <v>17.783600892901624</v>
      </c>
      <c r="J714" s="17">
        <f t="shared" ref="J714:J777" si="35">P_STC__W*(H714/1000)*(1+(alpha_p/100)*(I714-25))</f>
        <v>0.1276501337617077</v>
      </c>
    </row>
    <row r="715" spans="1:10" x14ac:dyDescent="0.3">
      <c r="A715" s="2">
        <v>20200130</v>
      </c>
      <c r="B715" s="2" t="s">
        <v>39</v>
      </c>
      <c r="C715" s="2">
        <v>74</v>
      </c>
      <c r="D715" s="2">
        <v>13.69</v>
      </c>
      <c r="E715" s="2">
        <v>14.37</v>
      </c>
      <c r="F715" s="2">
        <v>4.62</v>
      </c>
      <c r="G715" s="2">
        <v>0</v>
      </c>
      <c r="H715" s="16">
        <f t="shared" si="33"/>
        <v>312.6735349351103</v>
      </c>
      <c r="I715" s="15">
        <f t="shared" si="34"/>
        <v>24.141047966722198</v>
      </c>
      <c r="J715" s="14">
        <f t="shared" si="35"/>
        <v>0.31388210699374136</v>
      </c>
    </row>
    <row r="716" spans="1:10" x14ac:dyDescent="0.3">
      <c r="A716" s="19">
        <v>20200130</v>
      </c>
      <c r="B716" s="19" t="s">
        <v>38</v>
      </c>
      <c r="C716" s="19">
        <v>263</v>
      </c>
      <c r="D716" s="19">
        <v>22.3</v>
      </c>
      <c r="E716" s="19">
        <v>14.87</v>
      </c>
      <c r="F716" s="19">
        <v>5.0999999999999996</v>
      </c>
      <c r="G716" s="19">
        <v>0</v>
      </c>
      <c r="H716" s="17">
        <f t="shared" si="33"/>
        <v>693.09719554017852</v>
      </c>
      <c r="I716" s="18">
        <f t="shared" si="34"/>
        <v>36.529287360630576</v>
      </c>
      <c r="J716" s="17">
        <f t="shared" si="35"/>
        <v>0.6571380702271441</v>
      </c>
    </row>
    <row r="717" spans="1:10" x14ac:dyDescent="0.3">
      <c r="A717" s="2">
        <v>20200130</v>
      </c>
      <c r="B717" s="2" t="s">
        <v>37</v>
      </c>
      <c r="C717" s="2">
        <v>345</v>
      </c>
      <c r="D717" s="2">
        <v>28.92</v>
      </c>
      <c r="E717" s="2">
        <v>15.19</v>
      </c>
      <c r="F717" s="2">
        <v>6.14</v>
      </c>
      <c r="G717" s="2">
        <v>0</v>
      </c>
      <c r="H717" s="16">
        <f t="shared" si="33"/>
        <v>713.41728224721976</v>
      </c>
      <c r="I717" s="15">
        <f t="shared" si="34"/>
        <v>37.484290070225619</v>
      </c>
      <c r="J717" s="14">
        <f t="shared" si="35"/>
        <v>0.67333799493013136</v>
      </c>
    </row>
    <row r="718" spans="1:10" x14ac:dyDescent="0.3">
      <c r="A718" s="19">
        <v>20200130</v>
      </c>
      <c r="B718" s="19" t="s">
        <v>36</v>
      </c>
      <c r="C718" s="19">
        <v>242</v>
      </c>
      <c r="D718" s="19">
        <v>32.799999999999997</v>
      </c>
      <c r="E718" s="19">
        <v>15.64</v>
      </c>
      <c r="F718" s="19">
        <v>6.48</v>
      </c>
      <c r="G718" s="19">
        <v>0</v>
      </c>
      <c r="H718" s="17">
        <f t="shared" si="33"/>
        <v>446.7349680258497</v>
      </c>
      <c r="I718" s="18">
        <f t="shared" si="34"/>
        <v>29.600467750807802</v>
      </c>
      <c r="J718" s="17">
        <f t="shared" si="35"/>
        <v>0.4374866138648249</v>
      </c>
    </row>
    <row r="719" spans="1:10" x14ac:dyDescent="0.3">
      <c r="A719" s="2">
        <v>20200130</v>
      </c>
      <c r="B719" s="2" t="s">
        <v>35</v>
      </c>
      <c r="C719" s="2">
        <v>300</v>
      </c>
      <c r="D719" s="2">
        <v>33.36</v>
      </c>
      <c r="E719" s="2">
        <v>15.86</v>
      </c>
      <c r="F719" s="2">
        <v>6.28</v>
      </c>
      <c r="G719" s="2">
        <v>0</v>
      </c>
      <c r="H719" s="16">
        <f t="shared" si="33"/>
        <v>545.55594721947216</v>
      </c>
      <c r="I719" s="15">
        <f t="shared" si="34"/>
        <v>32.908623350608508</v>
      </c>
      <c r="J719" s="14">
        <f t="shared" si="35"/>
        <v>0.52614026295487748</v>
      </c>
    </row>
    <row r="720" spans="1:10" x14ac:dyDescent="0.3">
      <c r="A720" s="19">
        <v>20200130</v>
      </c>
      <c r="B720" s="19" t="s">
        <v>34</v>
      </c>
      <c r="C720" s="19">
        <v>172</v>
      </c>
      <c r="D720" s="19">
        <v>30.52</v>
      </c>
      <c r="E720" s="19">
        <v>15.92</v>
      </c>
      <c r="F720" s="19">
        <v>6.07</v>
      </c>
      <c r="G720" s="19">
        <v>0</v>
      </c>
      <c r="H720" s="17">
        <f t="shared" si="33"/>
        <v>338.68995297486191</v>
      </c>
      <c r="I720" s="18">
        <f t="shared" si="34"/>
        <v>26.504061030464435</v>
      </c>
      <c r="J720" s="17">
        <f t="shared" si="35"/>
        <v>0.336397606356305</v>
      </c>
    </row>
    <row r="721" spans="1:10" x14ac:dyDescent="0.3">
      <c r="A721" s="2">
        <v>20200130</v>
      </c>
      <c r="B721" s="2" t="s">
        <v>33</v>
      </c>
      <c r="C721" s="2">
        <v>75</v>
      </c>
      <c r="D721" s="2">
        <v>24.71</v>
      </c>
      <c r="E721" s="2">
        <v>15.78</v>
      </c>
      <c r="F721" s="2">
        <v>5.52</v>
      </c>
      <c r="G721" s="2">
        <v>0</v>
      </c>
      <c r="H721" s="16">
        <f t="shared" si="33"/>
        <v>179.41483548886765</v>
      </c>
      <c r="I721" s="15">
        <f t="shared" si="34"/>
        <v>21.386713609027112</v>
      </c>
      <c r="J721" s="14">
        <f t="shared" si="35"/>
        <v>0.18233208281421523</v>
      </c>
    </row>
    <row r="722" spans="1:10" x14ac:dyDescent="0.3">
      <c r="A722" s="19">
        <v>20200130</v>
      </c>
      <c r="B722" s="19" t="s">
        <v>32</v>
      </c>
      <c r="C722" s="19">
        <v>114</v>
      </c>
      <c r="D722" s="19">
        <v>16.670000000000002</v>
      </c>
      <c r="E722" s="19">
        <v>15.61</v>
      </c>
      <c r="F722" s="19">
        <v>4.97</v>
      </c>
      <c r="G722" s="19">
        <v>0</v>
      </c>
      <c r="H722" s="17">
        <f t="shared" si="33"/>
        <v>397.40783309154398</v>
      </c>
      <c r="I722" s="18">
        <f t="shared" si="34"/>
        <v>28.028994784110751</v>
      </c>
      <c r="J722" s="17">
        <f t="shared" si="35"/>
        <v>0.39199097495034829</v>
      </c>
    </row>
    <row r="723" spans="1:10" x14ac:dyDescent="0.3">
      <c r="A723" s="2">
        <v>20200130</v>
      </c>
      <c r="B723" s="2" t="s">
        <v>31</v>
      </c>
      <c r="C723" s="2">
        <v>70</v>
      </c>
      <c r="D723" s="2">
        <v>7.08</v>
      </c>
      <c r="E723" s="2">
        <v>15.36</v>
      </c>
      <c r="F723" s="2">
        <v>4.83</v>
      </c>
      <c r="G723" s="2">
        <v>0</v>
      </c>
      <c r="H723" s="16">
        <f t="shared" ref="H723:H786" si="36">IF(D723&gt;0,C723/SIN(D723*PI()/180),0)</f>
        <v>567.92791003427408</v>
      </c>
      <c r="I723" s="15">
        <f t="shared" si="34"/>
        <v>33.107747188571068</v>
      </c>
      <c r="J723" s="14">
        <f t="shared" si="35"/>
        <v>0.54720713841276269</v>
      </c>
    </row>
    <row r="724" spans="1:10" x14ac:dyDescent="0.3">
      <c r="A724" s="19">
        <v>20200130</v>
      </c>
      <c r="B724" s="19" t="s">
        <v>30</v>
      </c>
      <c r="C724" s="19">
        <v>0</v>
      </c>
      <c r="D724" s="19">
        <v>0</v>
      </c>
      <c r="E724" s="19">
        <v>15.18</v>
      </c>
      <c r="F724" s="19">
        <v>4.6900000000000004</v>
      </c>
      <c r="G724" s="19">
        <v>0</v>
      </c>
      <c r="H724" s="17">
        <f t="shared" si="36"/>
        <v>0</v>
      </c>
      <c r="I724" s="18">
        <f t="shared" si="34"/>
        <v>15.18</v>
      </c>
      <c r="J724" s="17">
        <f t="shared" si="35"/>
        <v>0</v>
      </c>
    </row>
    <row r="725" spans="1:10" x14ac:dyDescent="0.3">
      <c r="A725" s="2">
        <v>20200130</v>
      </c>
      <c r="B725" s="2" t="s">
        <v>29</v>
      </c>
      <c r="C725" s="2">
        <v>0</v>
      </c>
      <c r="D725" s="2">
        <v>0</v>
      </c>
      <c r="E725" s="2">
        <v>14.96</v>
      </c>
      <c r="F725" s="2">
        <v>4.4800000000000004</v>
      </c>
      <c r="G725" s="2">
        <v>0</v>
      </c>
      <c r="H725" s="16">
        <f t="shared" si="36"/>
        <v>0</v>
      </c>
      <c r="I725" s="15">
        <f t="shared" si="34"/>
        <v>14.96</v>
      </c>
      <c r="J725" s="14">
        <f t="shared" si="35"/>
        <v>0</v>
      </c>
    </row>
    <row r="726" spans="1:10" x14ac:dyDescent="0.3">
      <c r="A726" s="19">
        <v>20200130</v>
      </c>
      <c r="B726" s="19" t="s">
        <v>28</v>
      </c>
      <c r="C726" s="19">
        <v>0</v>
      </c>
      <c r="D726" s="19">
        <v>0</v>
      </c>
      <c r="E726" s="19">
        <v>14.96</v>
      </c>
      <c r="F726" s="19">
        <v>4.4800000000000004</v>
      </c>
      <c r="G726" s="19">
        <v>0</v>
      </c>
      <c r="H726" s="17">
        <f t="shared" si="36"/>
        <v>0</v>
      </c>
      <c r="I726" s="18">
        <f t="shared" si="34"/>
        <v>14.96</v>
      </c>
      <c r="J726" s="17">
        <f t="shared" si="35"/>
        <v>0</v>
      </c>
    </row>
    <row r="727" spans="1:10" x14ac:dyDescent="0.3">
      <c r="A727" s="2">
        <v>20200130</v>
      </c>
      <c r="B727" s="2" t="s">
        <v>27</v>
      </c>
      <c r="C727" s="2">
        <v>0</v>
      </c>
      <c r="D727" s="2">
        <v>0</v>
      </c>
      <c r="E727" s="2">
        <v>14.94</v>
      </c>
      <c r="F727" s="2">
        <v>4.41</v>
      </c>
      <c r="G727" s="2">
        <v>0</v>
      </c>
      <c r="H727" s="16">
        <f t="shared" si="36"/>
        <v>0</v>
      </c>
      <c r="I727" s="15">
        <f t="shared" si="34"/>
        <v>14.94</v>
      </c>
      <c r="J727" s="14">
        <f t="shared" si="35"/>
        <v>0</v>
      </c>
    </row>
    <row r="728" spans="1:10" x14ac:dyDescent="0.3">
      <c r="A728" s="19">
        <v>20200130</v>
      </c>
      <c r="B728" s="19" t="s">
        <v>26</v>
      </c>
      <c r="C728" s="19">
        <v>0</v>
      </c>
      <c r="D728" s="19">
        <v>0</v>
      </c>
      <c r="E728" s="19">
        <v>14.94</v>
      </c>
      <c r="F728" s="19">
        <v>4.28</v>
      </c>
      <c r="G728" s="19">
        <v>0</v>
      </c>
      <c r="H728" s="17">
        <f t="shared" si="36"/>
        <v>0</v>
      </c>
      <c r="I728" s="18">
        <f t="shared" si="34"/>
        <v>14.94</v>
      </c>
      <c r="J728" s="17">
        <f t="shared" si="35"/>
        <v>0</v>
      </c>
    </row>
    <row r="729" spans="1:10" x14ac:dyDescent="0.3">
      <c r="A729" s="2">
        <v>20200130</v>
      </c>
      <c r="B729" s="2" t="s">
        <v>25</v>
      </c>
      <c r="C729" s="2">
        <v>0</v>
      </c>
      <c r="D729" s="2">
        <v>0</v>
      </c>
      <c r="E729" s="2">
        <v>15.02</v>
      </c>
      <c r="F729" s="2">
        <v>4.07</v>
      </c>
      <c r="G729" s="2">
        <v>0</v>
      </c>
      <c r="H729" s="16">
        <f t="shared" si="36"/>
        <v>0</v>
      </c>
      <c r="I729" s="15">
        <f t="shared" si="34"/>
        <v>15.02</v>
      </c>
      <c r="J729" s="14">
        <f t="shared" si="35"/>
        <v>0</v>
      </c>
    </row>
    <row r="730" spans="1:10" x14ac:dyDescent="0.3">
      <c r="A730" s="19">
        <v>20200131</v>
      </c>
      <c r="B730" s="19" t="s">
        <v>48</v>
      </c>
      <c r="C730" s="19">
        <v>0</v>
      </c>
      <c r="D730" s="19">
        <v>0</v>
      </c>
      <c r="E730" s="19">
        <v>15.03</v>
      </c>
      <c r="F730" s="19">
        <v>3.86</v>
      </c>
      <c r="G730" s="19">
        <v>0</v>
      </c>
      <c r="H730" s="17">
        <f t="shared" si="36"/>
        <v>0</v>
      </c>
      <c r="I730" s="18">
        <f t="shared" si="34"/>
        <v>15.03</v>
      </c>
      <c r="J730" s="17">
        <f t="shared" si="35"/>
        <v>0</v>
      </c>
    </row>
    <row r="731" spans="1:10" x14ac:dyDescent="0.3">
      <c r="A731" s="2">
        <v>20200131</v>
      </c>
      <c r="B731" s="2" t="s">
        <v>47</v>
      </c>
      <c r="C731" s="2">
        <v>0</v>
      </c>
      <c r="D731" s="2">
        <v>0</v>
      </c>
      <c r="E731" s="2">
        <v>14.98</v>
      </c>
      <c r="F731" s="2">
        <v>3.79</v>
      </c>
      <c r="G731" s="2">
        <v>0</v>
      </c>
      <c r="H731" s="16">
        <f t="shared" si="36"/>
        <v>0</v>
      </c>
      <c r="I731" s="15">
        <f t="shared" si="34"/>
        <v>14.98</v>
      </c>
      <c r="J731" s="14">
        <f t="shared" si="35"/>
        <v>0</v>
      </c>
    </row>
    <row r="732" spans="1:10" x14ac:dyDescent="0.3">
      <c r="A732" s="19">
        <v>20200131</v>
      </c>
      <c r="B732" s="19" t="s">
        <v>46</v>
      </c>
      <c r="C732" s="19">
        <v>0</v>
      </c>
      <c r="D732" s="19">
        <v>0</v>
      </c>
      <c r="E732" s="19">
        <v>14.94</v>
      </c>
      <c r="F732" s="19">
        <v>3.66</v>
      </c>
      <c r="G732" s="19">
        <v>0</v>
      </c>
      <c r="H732" s="17">
        <f t="shared" si="36"/>
        <v>0</v>
      </c>
      <c r="I732" s="18">
        <f t="shared" si="34"/>
        <v>14.94</v>
      </c>
      <c r="J732" s="17">
        <f t="shared" si="35"/>
        <v>0</v>
      </c>
    </row>
    <row r="733" spans="1:10" x14ac:dyDescent="0.3">
      <c r="A733" s="2">
        <v>20200131</v>
      </c>
      <c r="B733" s="2" t="s">
        <v>45</v>
      </c>
      <c r="C733" s="2">
        <v>0</v>
      </c>
      <c r="D733" s="2">
        <v>0</v>
      </c>
      <c r="E733" s="2">
        <v>14.96</v>
      </c>
      <c r="F733" s="2">
        <v>3.38</v>
      </c>
      <c r="G733" s="2">
        <v>0</v>
      </c>
      <c r="H733" s="16">
        <f t="shared" si="36"/>
        <v>0</v>
      </c>
      <c r="I733" s="15">
        <f t="shared" si="34"/>
        <v>14.96</v>
      </c>
      <c r="J733" s="14">
        <f t="shared" si="35"/>
        <v>0</v>
      </c>
    </row>
    <row r="734" spans="1:10" x14ac:dyDescent="0.3">
      <c r="A734" s="19">
        <v>20200131</v>
      </c>
      <c r="B734" s="19" t="s">
        <v>44</v>
      </c>
      <c r="C734" s="19">
        <v>0</v>
      </c>
      <c r="D734" s="19">
        <v>0</v>
      </c>
      <c r="E734" s="19">
        <v>14.94</v>
      </c>
      <c r="F734" s="19">
        <v>3.31</v>
      </c>
      <c r="G734" s="19">
        <v>0</v>
      </c>
      <c r="H734" s="17">
        <f t="shared" si="36"/>
        <v>0</v>
      </c>
      <c r="I734" s="18">
        <f t="shared" si="34"/>
        <v>14.94</v>
      </c>
      <c r="J734" s="17">
        <f t="shared" si="35"/>
        <v>0</v>
      </c>
    </row>
    <row r="735" spans="1:10" x14ac:dyDescent="0.3">
      <c r="A735" s="2">
        <v>20200131</v>
      </c>
      <c r="B735" s="2" t="s">
        <v>43</v>
      </c>
      <c r="C735" s="2">
        <v>0</v>
      </c>
      <c r="D735" s="2">
        <v>0</v>
      </c>
      <c r="E735" s="2">
        <v>14.93</v>
      </c>
      <c r="F735" s="2">
        <v>3.38</v>
      </c>
      <c r="G735" s="2">
        <v>0</v>
      </c>
      <c r="H735" s="16">
        <f t="shared" si="36"/>
        <v>0</v>
      </c>
      <c r="I735" s="15">
        <f t="shared" si="34"/>
        <v>14.93</v>
      </c>
      <c r="J735" s="14">
        <f t="shared" si="35"/>
        <v>0</v>
      </c>
    </row>
    <row r="736" spans="1:10" x14ac:dyDescent="0.3">
      <c r="A736" s="19">
        <v>20200131</v>
      </c>
      <c r="B736" s="19" t="s">
        <v>42</v>
      </c>
      <c r="C736" s="19">
        <v>0</v>
      </c>
      <c r="D736" s="19">
        <v>0</v>
      </c>
      <c r="E736" s="19">
        <v>14.9</v>
      </c>
      <c r="F736" s="19">
        <v>3.45</v>
      </c>
      <c r="G736" s="19">
        <v>0</v>
      </c>
      <c r="H736" s="17">
        <f t="shared" si="36"/>
        <v>0</v>
      </c>
      <c r="I736" s="18">
        <f t="shared" si="34"/>
        <v>14.9</v>
      </c>
      <c r="J736" s="17">
        <f t="shared" si="35"/>
        <v>0</v>
      </c>
    </row>
    <row r="737" spans="1:10" x14ac:dyDescent="0.3">
      <c r="A737" s="2">
        <v>20200131</v>
      </c>
      <c r="B737" s="2" t="s">
        <v>41</v>
      </c>
      <c r="C737" s="2">
        <v>0</v>
      </c>
      <c r="D737" s="2">
        <v>0</v>
      </c>
      <c r="E737" s="2">
        <v>14.94</v>
      </c>
      <c r="F737" s="2">
        <v>3.1</v>
      </c>
      <c r="G737" s="2">
        <v>0</v>
      </c>
      <c r="H737" s="16">
        <f t="shared" si="36"/>
        <v>0</v>
      </c>
      <c r="I737" s="15">
        <f t="shared" si="34"/>
        <v>14.94</v>
      </c>
      <c r="J737" s="14">
        <f t="shared" si="35"/>
        <v>0</v>
      </c>
    </row>
    <row r="738" spans="1:10" x14ac:dyDescent="0.3">
      <c r="A738" s="19">
        <v>20200131</v>
      </c>
      <c r="B738" s="19" t="s">
        <v>40</v>
      </c>
      <c r="C738" s="19">
        <v>34.200000000000003</v>
      </c>
      <c r="D738" s="19">
        <v>3.87</v>
      </c>
      <c r="E738" s="19">
        <v>14.98</v>
      </c>
      <c r="F738" s="19">
        <v>3.17</v>
      </c>
      <c r="G738" s="19">
        <v>0</v>
      </c>
      <c r="H738" s="17">
        <f t="shared" si="36"/>
        <v>506.72000289641085</v>
      </c>
      <c r="I738" s="18">
        <f t="shared" si="34"/>
        <v>30.815000090512839</v>
      </c>
      <c r="J738" s="17">
        <f t="shared" si="35"/>
        <v>0.493460407014228</v>
      </c>
    </row>
    <row r="739" spans="1:10" x14ac:dyDescent="0.3">
      <c r="A739" s="2">
        <v>20200131</v>
      </c>
      <c r="B739" s="2" t="s">
        <v>39</v>
      </c>
      <c r="C739" s="2">
        <v>76</v>
      </c>
      <c r="D739" s="2">
        <v>13.87</v>
      </c>
      <c r="E739" s="2">
        <v>15.19</v>
      </c>
      <c r="F739" s="2">
        <v>3.17</v>
      </c>
      <c r="G739" s="2">
        <v>0</v>
      </c>
      <c r="H739" s="16">
        <f t="shared" si="36"/>
        <v>317.03688171740072</v>
      </c>
      <c r="I739" s="15">
        <f t="shared" si="34"/>
        <v>25.097402553668772</v>
      </c>
      <c r="J739" s="14">
        <f t="shared" si="35"/>
        <v>0.31689792080891166</v>
      </c>
    </row>
    <row r="740" spans="1:10" x14ac:dyDescent="0.3">
      <c r="A740" s="19">
        <v>20200131</v>
      </c>
      <c r="B740" s="19" t="s">
        <v>38</v>
      </c>
      <c r="C740" s="19">
        <v>161</v>
      </c>
      <c r="D740" s="19">
        <v>22.51</v>
      </c>
      <c r="E740" s="19">
        <v>15.8</v>
      </c>
      <c r="F740" s="19">
        <v>3.38</v>
      </c>
      <c r="G740" s="19">
        <v>0</v>
      </c>
      <c r="H740" s="17">
        <f t="shared" si="36"/>
        <v>420.53608411481156</v>
      </c>
      <c r="I740" s="18">
        <f t="shared" si="34"/>
        <v>28.941752628587864</v>
      </c>
      <c r="J740" s="17">
        <f t="shared" si="35"/>
        <v>0.41307666264742132</v>
      </c>
    </row>
    <row r="741" spans="1:10" x14ac:dyDescent="0.3">
      <c r="A741" s="2">
        <v>20200131</v>
      </c>
      <c r="B741" s="2" t="s">
        <v>37</v>
      </c>
      <c r="C741" s="2">
        <v>215</v>
      </c>
      <c r="D741" s="2">
        <v>29.16</v>
      </c>
      <c r="E741" s="2">
        <v>16.57</v>
      </c>
      <c r="F741" s="2">
        <v>4.41</v>
      </c>
      <c r="G741" s="2">
        <v>0</v>
      </c>
      <c r="H741" s="16">
        <f t="shared" si="36"/>
        <v>441.25181020722329</v>
      </c>
      <c r="I741" s="15">
        <f t="shared" si="34"/>
        <v>30.35911906897573</v>
      </c>
      <c r="J741" s="14">
        <f t="shared" si="35"/>
        <v>0.43061056575086609</v>
      </c>
    </row>
    <row r="742" spans="1:10" x14ac:dyDescent="0.3">
      <c r="A742" s="19">
        <v>20200131</v>
      </c>
      <c r="B742" s="19" t="s">
        <v>36</v>
      </c>
      <c r="C742" s="19">
        <v>110</v>
      </c>
      <c r="D742" s="19">
        <v>33.06</v>
      </c>
      <c r="E742" s="19">
        <v>16.77</v>
      </c>
      <c r="F742" s="19">
        <v>4.76</v>
      </c>
      <c r="G742" s="19">
        <v>0</v>
      </c>
      <c r="H742" s="17">
        <f t="shared" si="36"/>
        <v>201.64358217782339</v>
      </c>
      <c r="I742" s="18">
        <f t="shared" si="34"/>
        <v>23.071361943056981</v>
      </c>
      <c r="J742" s="17">
        <f t="shared" si="35"/>
        <v>0.20339362086719248</v>
      </c>
    </row>
    <row r="743" spans="1:10" x14ac:dyDescent="0.3">
      <c r="A743" s="2">
        <v>20200131</v>
      </c>
      <c r="B743" s="2" t="s">
        <v>35</v>
      </c>
      <c r="C743" s="2">
        <v>101</v>
      </c>
      <c r="D743" s="2">
        <v>33.64</v>
      </c>
      <c r="E743" s="2">
        <v>17.04</v>
      </c>
      <c r="F743" s="2">
        <v>4.55</v>
      </c>
      <c r="G743" s="2">
        <v>0</v>
      </c>
      <c r="H743" s="16">
        <f t="shared" si="36"/>
        <v>182.31938681844821</v>
      </c>
      <c r="I743" s="15">
        <f t="shared" si="34"/>
        <v>22.737480838076507</v>
      </c>
      <c r="J743" s="14">
        <f t="shared" si="35"/>
        <v>0.18417564179664916</v>
      </c>
    </row>
    <row r="744" spans="1:10" x14ac:dyDescent="0.3">
      <c r="A744" s="19">
        <v>20200131</v>
      </c>
      <c r="B744" s="19" t="s">
        <v>34</v>
      </c>
      <c r="C744" s="19">
        <v>152</v>
      </c>
      <c r="D744" s="19">
        <v>30.79</v>
      </c>
      <c r="E744" s="19">
        <v>16.739999999999998</v>
      </c>
      <c r="F744" s="19">
        <v>4.76</v>
      </c>
      <c r="G744" s="19">
        <v>0</v>
      </c>
      <c r="H744" s="17">
        <f t="shared" si="36"/>
        <v>296.93708984182359</v>
      </c>
      <c r="I744" s="18">
        <f t="shared" si="34"/>
        <v>26.019284057556987</v>
      </c>
      <c r="J744" s="17">
        <f t="shared" si="35"/>
        <v>0.29557510525384451</v>
      </c>
    </row>
    <row r="745" spans="1:10" x14ac:dyDescent="0.3">
      <c r="A745" s="2">
        <v>20200131</v>
      </c>
      <c r="B745" s="2" t="s">
        <v>33</v>
      </c>
      <c r="C745" s="2">
        <v>81</v>
      </c>
      <c r="D745" s="2">
        <v>24.97</v>
      </c>
      <c r="E745" s="2">
        <v>16.54</v>
      </c>
      <c r="F745" s="2">
        <v>4.6900000000000004</v>
      </c>
      <c r="G745" s="2">
        <v>0</v>
      </c>
      <c r="H745" s="16">
        <f t="shared" si="36"/>
        <v>191.87780667154058</v>
      </c>
      <c r="I745" s="15">
        <f t="shared" si="34"/>
        <v>22.536181458485643</v>
      </c>
      <c r="J745" s="14">
        <f t="shared" si="35"/>
        <v>0.19400519111156161</v>
      </c>
    </row>
    <row r="746" spans="1:10" x14ac:dyDescent="0.3">
      <c r="A746" s="19">
        <v>20200131</v>
      </c>
      <c r="B746" s="19" t="s">
        <v>32</v>
      </c>
      <c r="C746" s="19">
        <v>153</v>
      </c>
      <c r="D746" s="19">
        <v>16.920000000000002</v>
      </c>
      <c r="E746" s="19">
        <v>16.2</v>
      </c>
      <c r="F746" s="19">
        <v>4.76</v>
      </c>
      <c r="G746" s="19">
        <v>0</v>
      </c>
      <c r="H746" s="17">
        <f t="shared" si="36"/>
        <v>525.70785846790943</v>
      </c>
      <c r="I746" s="18">
        <f t="shared" si="34"/>
        <v>32.628370577122169</v>
      </c>
      <c r="J746" s="17">
        <f t="shared" si="35"/>
        <v>0.50766153384926616</v>
      </c>
    </row>
    <row r="747" spans="1:10" x14ac:dyDescent="0.3">
      <c r="A747" s="2">
        <v>20200131</v>
      </c>
      <c r="B747" s="2" t="s">
        <v>31</v>
      </c>
      <c r="C747" s="2">
        <v>41</v>
      </c>
      <c r="D747" s="2">
        <v>7.3</v>
      </c>
      <c r="E747" s="2">
        <v>15.68</v>
      </c>
      <c r="F747" s="2">
        <v>5.0999999999999996</v>
      </c>
      <c r="G747" s="2">
        <v>0</v>
      </c>
      <c r="H747" s="16">
        <f t="shared" si="36"/>
        <v>322.67049378503532</v>
      </c>
      <c r="I747" s="15">
        <f t="shared" si="34"/>
        <v>25.763452930782353</v>
      </c>
      <c r="J747" s="14">
        <f t="shared" si="35"/>
        <v>0.32156194698132801</v>
      </c>
    </row>
    <row r="748" spans="1:10" x14ac:dyDescent="0.3">
      <c r="A748" s="19">
        <v>20200131</v>
      </c>
      <c r="B748" s="19" t="s">
        <v>30</v>
      </c>
      <c r="C748" s="19">
        <v>0</v>
      </c>
      <c r="D748" s="19">
        <v>0</v>
      </c>
      <c r="E748" s="19">
        <v>15.49</v>
      </c>
      <c r="F748" s="19">
        <v>5.17</v>
      </c>
      <c r="G748" s="19">
        <v>0</v>
      </c>
      <c r="H748" s="17">
        <f t="shared" si="36"/>
        <v>0</v>
      </c>
      <c r="I748" s="18">
        <f t="shared" si="34"/>
        <v>15.49</v>
      </c>
      <c r="J748" s="17">
        <f t="shared" si="35"/>
        <v>0</v>
      </c>
    </row>
    <row r="749" spans="1:10" x14ac:dyDescent="0.3">
      <c r="A749" s="2">
        <v>20200131</v>
      </c>
      <c r="B749" s="2" t="s">
        <v>29</v>
      </c>
      <c r="C749" s="2">
        <v>0</v>
      </c>
      <c r="D749" s="2">
        <v>0</v>
      </c>
      <c r="E749" s="2">
        <v>15.22</v>
      </c>
      <c r="F749" s="2">
        <v>4.6900000000000004</v>
      </c>
      <c r="G749" s="2">
        <v>0</v>
      </c>
      <c r="H749" s="16">
        <f t="shared" si="36"/>
        <v>0</v>
      </c>
      <c r="I749" s="15">
        <f t="shared" si="34"/>
        <v>15.22</v>
      </c>
      <c r="J749" s="14">
        <f t="shared" si="35"/>
        <v>0</v>
      </c>
    </row>
    <row r="750" spans="1:10" x14ac:dyDescent="0.3">
      <c r="A750" s="19">
        <v>20200131</v>
      </c>
      <c r="B750" s="19" t="s">
        <v>28</v>
      </c>
      <c r="C750" s="19">
        <v>0</v>
      </c>
      <c r="D750" s="19">
        <v>0</v>
      </c>
      <c r="E750" s="19">
        <v>15.1</v>
      </c>
      <c r="F750" s="19">
        <v>4.62</v>
      </c>
      <c r="G750" s="19">
        <v>0</v>
      </c>
      <c r="H750" s="17">
        <f t="shared" si="36"/>
        <v>0</v>
      </c>
      <c r="I750" s="18">
        <f t="shared" si="34"/>
        <v>15.1</v>
      </c>
      <c r="J750" s="17">
        <f t="shared" si="35"/>
        <v>0</v>
      </c>
    </row>
    <row r="751" spans="1:10" x14ac:dyDescent="0.3">
      <c r="A751" s="2">
        <v>20200131</v>
      </c>
      <c r="B751" s="2" t="s">
        <v>27</v>
      </c>
      <c r="C751" s="2">
        <v>0</v>
      </c>
      <c r="D751" s="2">
        <v>0</v>
      </c>
      <c r="E751" s="2">
        <v>15.03</v>
      </c>
      <c r="F751" s="2">
        <v>4.62</v>
      </c>
      <c r="G751" s="2">
        <v>0</v>
      </c>
      <c r="H751" s="16">
        <f t="shared" si="36"/>
        <v>0</v>
      </c>
      <c r="I751" s="15">
        <f t="shared" si="34"/>
        <v>15.03</v>
      </c>
      <c r="J751" s="14">
        <f t="shared" si="35"/>
        <v>0</v>
      </c>
    </row>
    <row r="752" spans="1:10" x14ac:dyDescent="0.3">
      <c r="A752" s="19">
        <v>20200131</v>
      </c>
      <c r="B752" s="19" t="s">
        <v>26</v>
      </c>
      <c r="C752" s="19">
        <v>0</v>
      </c>
      <c r="D752" s="19">
        <v>0</v>
      </c>
      <c r="E752" s="19">
        <v>14.96</v>
      </c>
      <c r="F752" s="19">
        <v>4.4800000000000004</v>
      </c>
      <c r="G752" s="19">
        <v>0</v>
      </c>
      <c r="H752" s="17">
        <f t="shared" si="36"/>
        <v>0</v>
      </c>
      <c r="I752" s="18">
        <f t="shared" si="34"/>
        <v>14.96</v>
      </c>
      <c r="J752" s="17">
        <f t="shared" si="35"/>
        <v>0</v>
      </c>
    </row>
    <row r="753" spans="1:10" x14ac:dyDescent="0.3">
      <c r="A753" s="2">
        <v>20200131</v>
      </c>
      <c r="B753" s="2" t="s">
        <v>25</v>
      </c>
      <c r="C753" s="2">
        <v>0</v>
      </c>
      <c r="D753" s="2">
        <v>0</v>
      </c>
      <c r="E753" s="2">
        <v>14.98</v>
      </c>
      <c r="F753" s="2">
        <v>4.41</v>
      </c>
      <c r="G753" s="2">
        <v>0</v>
      </c>
      <c r="H753" s="16">
        <f t="shared" si="36"/>
        <v>0</v>
      </c>
      <c r="I753" s="15">
        <f t="shared" si="34"/>
        <v>14.98</v>
      </c>
      <c r="J753" s="14">
        <f t="shared" si="35"/>
        <v>0</v>
      </c>
    </row>
    <row r="754" spans="1:10" x14ac:dyDescent="0.3">
      <c r="A754" s="19">
        <v>20200201</v>
      </c>
      <c r="B754" s="19" t="s">
        <v>48</v>
      </c>
      <c r="C754" s="19">
        <v>0</v>
      </c>
      <c r="D754" s="19">
        <v>0</v>
      </c>
      <c r="E754" s="19">
        <v>14.94</v>
      </c>
      <c r="F754" s="19">
        <v>4.28</v>
      </c>
      <c r="G754" s="19">
        <v>0</v>
      </c>
      <c r="H754" s="17">
        <f t="shared" si="36"/>
        <v>0</v>
      </c>
      <c r="I754" s="18">
        <f t="shared" si="34"/>
        <v>14.94</v>
      </c>
      <c r="J754" s="17">
        <f t="shared" si="35"/>
        <v>0</v>
      </c>
    </row>
    <row r="755" spans="1:10" x14ac:dyDescent="0.3">
      <c r="A755" s="2">
        <v>20200201</v>
      </c>
      <c r="B755" s="2" t="s">
        <v>47</v>
      </c>
      <c r="C755" s="2">
        <v>0</v>
      </c>
      <c r="D755" s="2">
        <v>0</v>
      </c>
      <c r="E755" s="2">
        <v>14.86</v>
      </c>
      <c r="F755" s="2">
        <v>4.1399999999999997</v>
      </c>
      <c r="G755" s="2">
        <v>0</v>
      </c>
      <c r="H755" s="16">
        <f t="shared" si="36"/>
        <v>0</v>
      </c>
      <c r="I755" s="15">
        <f t="shared" si="34"/>
        <v>14.86</v>
      </c>
      <c r="J755" s="14">
        <f t="shared" si="35"/>
        <v>0</v>
      </c>
    </row>
    <row r="756" spans="1:10" x14ac:dyDescent="0.3">
      <c r="A756" s="19">
        <v>20200201</v>
      </c>
      <c r="B756" s="19" t="s">
        <v>46</v>
      </c>
      <c r="C756" s="19">
        <v>0</v>
      </c>
      <c r="D756" s="19">
        <v>0</v>
      </c>
      <c r="E756" s="19">
        <v>14.79</v>
      </c>
      <c r="F756" s="19">
        <v>3.79</v>
      </c>
      <c r="G756" s="19">
        <v>0</v>
      </c>
      <c r="H756" s="17">
        <f t="shared" si="36"/>
        <v>0</v>
      </c>
      <c r="I756" s="18">
        <f t="shared" si="34"/>
        <v>14.79</v>
      </c>
      <c r="J756" s="17">
        <f t="shared" si="35"/>
        <v>0</v>
      </c>
    </row>
    <row r="757" spans="1:10" x14ac:dyDescent="0.3">
      <c r="A757" s="2">
        <v>20200201</v>
      </c>
      <c r="B757" s="2" t="s">
        <v>45</v>
      </c>
      <c r="C757" s="2">
        <v>0</v>
      </c>
      <c r="D757" s="2">
        <v>0</v>
      </c>
      <c r="E757" s="2">
        <v>14.81</v>
      </c>
      <c r="F757" s="2">
        <v>3.45</v>
      </c>
      <c r="G757" s="2">
        <v>0</v>
      </c>
      <c r="H757" s="16">
        <f t="shared" si="36"/>
        <v>0</v>
      </c>
      <c r="I757" s="15">
        <f t="shared" si="34"/>
        <v>14.81</v>
      </c>
      <c r="J757" s="14">
        <f t="shared" si="35"/>
        <v>0</v>
      </c>
    </row>
    <row r="758" spans="1:10" x14ac:dyDescent="0.3">
      <c r="A758" s="19">
        <v>20200201</v>
      </c>
      <c r="B758" s="19" t="s">
        <v>44</v>
      </c>
      <c r="C758" s="19">
        <v>0</v>
      </c>
      <c r="D758" s="19">
        <v>0</v>
      </c>
      <c r="E758" s="19">
        <v>14.84</v>
      </c>
      <c r="F758" s="19">
        <v>3.24</v>
      </c>
      <c r="G758" s="19">
        <v>0</v>
      </c>
      <c r="H758" s="17">
        <f t="shared" si="36"/>
        <v>0</v>
      </c>
      <c r="I758" s="18">
        <f t="shared" si="34"/>
        <v>14.84</v>
      </c>
      <c r="J758" s="17">
        <f t="shared" si="35"/>
        <v>0</v>
      </c>
    </row>
    <row r="759" spans="1:10" x14ac:dyDescent="0.3">
      <c r="A759" s="2">
        <v>20200201</v>
      </c>
      <c r="B759" s="2" t="s">
        <v>43</v>
      </c>
      <c r="C759" s="2">
        <v>0</v>
      </c>
      <c r="D759" s="2">
        <v>0</v>
      </c>
      <c r="E759" s="2">
        <v>14.84</v>
      </c>
      <c r="F759" s="2">
        <v>2.83</v>
      </c>
      <c r="G759" s="2">
        <v>0</v>
      </c>
      <c r="H759" s="16">
        <f t="shared" si="36"/>
        <v>0</v>
      </c>
      <c r="I759" s="15">
        <f t="shared" si="34"/>
        <v>14.84</v>
      </c>
      <c r="J759" s="14">
        <f t="shared" si="35"/>
        <v>0</v>
      </c>
    </row>
    <row r="760" spans="1:10" x14ac:dyDescent="0.3">
      <c r="A760" s="19">
        <v>20200201</v>
      </c>
      <c r="B760" s="19" t="s">
        <v>42</v>
      </c>
      <c r="C760" s="19">
        <v>0</v>
      </c>
      <c r="D760" s="19">
        <v>0</v>
      </c>
      <c r="E760" s="19">
        <v>14.83</v>
      </c>
      <c r="F760" s="19">
        <v>2.41</v>
      </c>
      <c r="G760" s="19">
        <v>0</v>
      </c>
      <c r="H760" s="17">
        <f t="shared" si="36"/>
        <v>0</v>
      </c>
      <c r="I760" s="18">
        <f t="shared" si="34"/>
        <v>14.83</v>
      </c>
      <c r="J760" s="17">
        <f t="shared" si="35"/>
        <v>0</v>
      </c>
    </row>
    <row r="761" spans="1:10" x14ac:dyDescent="0.3">
      <c r="A761" s="2">
        <v>20200201</v>
      </c>
      <c r="B761" s="2" t="s">
        <v>41</v>
      </c>
      <c r="C761" s="2">
        <v>0</v>
      </c>
      <c r="D761" s="2">
        <v>0</v>
      </c>
      <c r="E761" s="2">
        <v>14.71</v>
      </c>
      <c r="F761" s="2">
        <v>2.5499999999999998</v>
      </c>
      <c r="G761" s="2">
        <v>0</v>
      </c>
      <c r="H761" s="16">
        <f t="shared" si="36"/>
        <v>0</v>
      </c>
      <c r="I761" s="15">
        <f t="shared" si="34"/>
        <v>14.71</v>
      </c>
      <c r="J761" s="14">
        <f t="shared" si="35"/>
        <v>0</v>
      </c>
    </row>
    <row r="762" spans="1:10" x14ac:dyDescent="0.3">
      <c r="A762" s="19">
        <v>20200201</v>
      </c>
      <c r="B762" s="19" t="s">
        <v>40</v>
      </c>
      <c r="C762" s="19">
        <v>24.15</v>
      </c>
      <c r="D762" s="19">
        <v>4.03</v>
      </c>
      <c r="E762" s="19">
        <v>14.74</v>
      </c>
      <c r="F762" s="19">
        <v>2.5499999999999998</v>
      </c>
      <c r="G762" s="19">
        <v>0</v>
      </c>
      <c r="H762" s="17">
        <f t="shared" si="36"/>
        <v>343.63142661090802</v>
      </c>
      <c r="I762" s="18">
        <f t="shared" si="34"/>
        <v>25.478482081590876</v>
      </c>
      <c r="J762" s="17">
        <f t="shared" si="35"/>
        <v>0.34289152994953626</v>
      </c>
    </row>
    <row r="763" spans="1:10" x14ac:dyDescent="0.3">
      <c r="A763" s="2">
        <v>20200201</v>
      </c>
      <c r="B763" s="2" t="s">
        <v>39</v>
      </c>
      <c r="C763" s="2">
        <v>97</v>
      </c>
      <c r="D763" s="2">
        <v>14.06</v>
      </c>
      <c r="E763" s="2">
        <v>15.05</v>
      </c>
      <c r="F763" s="2">
        <v>2.69</v>
      </c>
      <c r="G763" s="2">
        <v>0</v>
      </c>
      <c r="H763" s="16">
        <f t="shared" si="36"/>
        <v>399.27906817880211</v>
      </c>
      <c r="I763" s="15">
        <f t="shared" si="34"/>
        <v>27.527470880587565</v>
      </c>
      <c r="J763" s="14">
        <f t="shared" si="35"/>
        <v>0.39473782019757686</v>
      </c>
    </row>
    <row r="764" spans="1:10" x14ac:dyDescent="0.3">
      <c r="A764" s="19">
        <v>20200201</v>
      </c>
      <c r="B764" s="19" t="s">
        <v>38</v>
      </c>
      <c r="C764" s="19">
        <v>117</v>
      </c>
      <c r="D764" s="19">
        <v>22.73</v>
      </c>
      <c r="E764" s="19">
        <v>15.56</v>
      </c>
      <c r="F764" s="19">
        <v>2.76</v>
      </c>
      <c r="G764" s="19">
        <v>0</v>
      </c>
      <c r="H764" s="17">
        <f t="shared" si="36"/>
        <v>302.80362834588112</v>
      </c>
      <c r="I764" s="18">
        <f t="shared" si="34"/>
        <v>25.022613385808786</v>
      </c>
      <c r="J764" s="17">
        <f t="shared" si="35"/>
        <v>0.30277281497715675</v>
      </c>
    </row>
    <row r="765" spans="1:10" x14ac:dyDescent="0.3">
      <c r="A765" s="2">
        <v>20200201</v>
      </c>
      <c r="B765" s="2" t="s">
        <v>37</v>
      </c>
      <c r="C765" s="2">
        <v>217</v>
      </c>
      <c r="D765" s="2">
        <v>29.4</v>
      </c>
      <c r="E765" s="2">
        <v>16.149999999999999</v>
      </c>
      <c r="F765" s="2">
        <v>2.97</v>
      </c>
      <c r="G765" s="2">
        <v>0</v>
      </c>
      <c r="H765" s="16">
        <f t="shared" si="36"/>
        <v>442.04184303329629</v>
      </c>
      <c r="I765" s="15">
        <f t="shared" si="34"/>
        <v>29.963807594790509</v>
      </c>
      <c r="J765" s="14">
        <f t="shared" si="35"/>
        <v>0.43216789507380893</v>
      </c>
    </row>
    <row r="766" spans="1:10" x14ac:dyDescent="0.3">
      <c r="A766" s="19">
        <v>20200201</v>
      </c>
      <c r="B766" s="19" t="s">
        <v>36</v>
      </c>
      <c r="C766" s="19">
        <v>298</v>
      </c>
      <c r="D766" s="19">
        <v>33.340000000000003</v>
      </c>
      <c r="E766" s="19">
        <v>16.27</v>
      </c>
      <c r="F766" s="19">
        <v>3.59</v>
      </c>
      <c r="G766" s="19">
        <v>0</v>
      </c>
      <c r="H766" s="17">
        <f t="shared" si="36"/>
        <v>542.20641366515417</v>
      </c>
      <c r="I766" s="18">
        <f t="shared" si="34"/>
        <v>33.213950427036067</v>
      </c>
      <c r="J766" s="17">
        <f t="shared" si="35"/>
        <v>0.52216495895135462</v>
      </c>
    </row>
    <row r="767" spans="1:10" x14ac:dyDescent="0.3">
      <c r="A767" s="2">
        <v>20200201</v>
      </c>
      <c r="B767" s="2" t="s">
        <v>35</v>
      </c>
      <c r="C767" s="2">
        <v>261</v>
      </c>
      <c r="D767" s="2">
        <v>33.93</v>
      </c>
      <c r="E767" s="2">
        <v>16.440000000000001</v>
      </c>
      <c r="F767" s="2">
        <v>4.41</v>
      </c>
      <c r="G767" s="2">
        <v>0</v>
      </c>
      <c r="H767" s="16">
        <f t="shared" si="36"/>
        <v>467.59141301349422</v>
      </c>
      <c r="I767" s="15">
        <f t="shared" si="34"/>
        <v>31.052231656671694</v>
      </c>
      <c r="J767" s="14">
        <f t="shared" si="35"/>
        <v>0.45485654102846768</v>
      </c>
    </row>
    <row r="768" spans="1:10" x14ac:dyDescent="0.3">
      <c r="A768" s="19">
        <v>20200201</v>
      </c>
      <c r="B768" s="19" t="s">
        <v>34</v>
      </c>
      <c r="C768" s="19">
        <v>173</v>
      </c>
      <c r="D768" s="19">
        <v>31.07</v>
      </c>
      <c r="E768" s="19">
        <v>16.399999999999999</v>
      </c>
      <c r="F768" s="19">
        <v>4.21</v>
      </c>
      <c r="G768" s="19">
        <v>0</v>
      </c>
      <c r="H768" s="17">
        <f t="shared" si="36"/>
        <v>335.21615159013135</v>
      </c>
      <c r="I768" s="18">
        <f t="shared" si="34"/>
        <v>26.875504737191605</v>
      </c>
      <c r="J768" s="17">
        <f t="shared" si="35"/>
        <v>0.33238700392882442</v>
      </c>
    </row>
    <row r="769" spans="1:10" x14ac:dyDescent="0.3">
      <c r="A769" s="2">
        <v>20200201</v>
      </c>
      <c r="B769" s="2" t="s">
        <v>33</v>
      </c>
      <c r="C769" s="2">
        <v>195</v>
      </c>
      <c r="D769" s="2">
        <v>25.24</v>
      </c>
      <c r="E769" s="2">
        <v>16.38</v>
      </c>
      <c r="F769" s="2">
        <v>3.72</v>
      </c>
      <c r="G769" s="2">
        <v>0</v>
      </c>
      <c r="H769" s="16">
        <f t="shared" si="36"/>
        <v>457.3054086621554</v>
      </c>
      <c r="I769" s="15">
        <f t="shared" si="34"/>
        <v>30.670794020692355</v>
      </c>
      <c r="J769" s="14">
        <f t="shared" si="35"/>
        <v>0.44563562716533311</v>
      </c>
    </row>
    <row r="770" spans="1:10" x14ac:dyDescent="0.3">
      <c r="A770" s="19">
        <v>20200201</v>
      </c>
      <c r="B770" s="19" t="s">
        <v>32</v>
      </c>
      <c r="C770" s="19">
        <v>135</v>
      </c>
      <c r="D770" s="19">
        <v>17.16</v>
      </c>
      <c r="E770" s="19">
        <v>16.14</v>
      </c>
      <c r="F770" s="19">
        <v>3.1</v>
      </c>
      <c r="G770" s="19">
        <v>0</v>
      </c>
      <c r="H770" s="17">
        <f t="shared" si="36"/>
        <v>457.56341972303272</v>
      </c>
      <c r="I770" s="18">
        <f t="shared" si="34"/>
        <v>30.438856866344771</v>
      </c>
      <c r="J770" s="17">
        <f t="shared" si="35"/>
        <v>0.44636462096086305</v>
      </c>
    </row>
    <row r="771" spans="1:10" x14ac:dyDescent="0.3">
      <c r="A771" s="2">
        <v>20200201</v>
      </c>
      <c r="B771" s="2" t="s">
        <v>31</v>
      </c>
      <c r="C771" s="2">
        <v>65</v>
      </c>
      <c r="D771" s="2">
        <v>7.53</v>
      </c>
      <c r="E771" s="2">
        <v>15.84</v>
      </c>
      <c r="F771" s="2">
        <v>2.76</v>
      </c>
      <c r="G771" s="2">
        <v>0</v>
      </c>
      <c r="H771" s="16">
        <f t="shared" si="36"/>
        <v>496.01170865927173</v>
      </c>
      <c r="I771" s="15">
        <f t="shared" si="34"/>
        <v>31.34036589560224</v>
      </c>
      <c r="J771" s="14">
        <f t="shared" si="35"/>
        <v>0.48185967791295986</v>
      </c>
    </row>
    <row r="772" spans="1:10" x14ac:dyDescent="0.3">
      <c r="A772" s="19">
        <v>20200201</v>
      </c>
      <c r="B772" s="19" t="s">
        <v>30</v>
      </c>
      <c r="C772" s="19">
        <v>0</v>
      </c>
      <c r="D772" s="19">
        <v>0</v>
      </c>
      <c r="E772" s="19">
        <v>15.29</v>
      </c>
      <c r="F772" s="19">
        <v>2.14</v>
      </c>
      <c r="G772" s="19">
        <v>0</v>
      </c>
      <c r="H772" s="17">
        <f t="shared" si="36"/>
        <v>0</v>
      </c>
      <c r="I772" s="18">
        <f t="shared" si="34"/>
        <v>15.29</v>
      </c>
      <c r="J772" s="17">
        <f t="shared" si="35"/>
        <v>0</v>
      </c>
    </row>
    <row r="773" spans="1:10" x14ac:dyDescent="0.3">
      <c r="A773" s="2">
        <v>20200201</v>
      </c>
      <c r="B773" s="2" t="s">
        <v>29</v>
      </c>
      <c r="C773" s="2">
        <v>0</v>
      </c>
      <c r="D773" s="2">
        <v>0</v>
      </c>
      <c r="E773" s="2">
        <v>14.87</v>
      </c>
      <c r="F773" s="2">
        <v>2.21</v>
      </c>
      <c r="G773" s="2">
        <v>0</v>
      </c>
      <c r="H773" s="16">
        <f t="shared" si="36"/>
        <v>0</v>
      </c>
      <c r="I773" s="15">
        <f t="shared" si="34"/>
        <v>14.87</v>
      </c>
      <c r="J773" s="14">
        <f t="shared" si="35"/>
        <v>0</v>
      </c>
    </row>
    <row r="774" spans="1:10" x14ac:dyDescent="0.3">
      <c r="A774" s="19">
        <v>20200201</v>
      </c>
      <c r="B774" s="19" t="s">
        <v>28</v>
      </c>
      <c r="C774" s="19">
        <v>0</v>
      </c>
      <c r="D774" s="19">
        <v>0</v>
      </c>
      <c r="E774" s="19">
        <v>14.71</v>
      </c>
      <c r="F774" s="19">
        <v>1.86</v>
      </c>
      <c r="G774" s="19">
        <v>0</v>
      </c>
      <c r="H774" s="17">
        <f t="shared" si="36"/>
        <v>0</v>
      </c>
      <c r="I774" s="18">
        <f t="shared" si="34"/>
        <v>14.71</v>
      </c>
      <c r="J774" s="17">
        <f t="shared" si="35"/>
        <v>0</v>
      </c>
    </row>
    <row r="775" spans="1:10" x14ac:dyDescent="0.3">
      <c r="A775" s="2">
        <v>20200201</v>
      </c>
      <c r="B775" s="2" t="s">
        <v>27</v>
      </c>
      <c r="C775" s="2">
        <v>0</v>
      </c>
      <c r="D775" s="2">
        <v>0</v>
      </c>
      <c r="E775" s="2">
        <v>14.53</v>
      </c>
      <c r="F775" s="2">
        <v>1.66</v>
      </c>
      <c r="G775" s="2">
        <v>0</v>
      </c>
      <c r="H775" s="16">
        <f t="shared" si="36"/>
        <v>0</v>
      </c>
      <c r="I775" s="15">
        <f t="shared" si="34"/>
        <v>14.53</v>
      </c>
      <c r="J775" s="14">
        <f t="shared" si="35"/>
        <v>0</v>
      </c>
    </row>
    <row r="776" spans="1:10" x14ac:dyDescent="0.3">
      <c r="A776" s="19">
        <v>20200201</v>
      </c>
      <c r="B776" s="19" t="s">
        <v>26</v>
      </c>
      <c r="C776" s="19">
        <v>0</v>
      </c>
      <c r="D776" s="19">
        <v>0</v>
      </c>
      <c r="E776" s="19">
        <v>14.44</v>
      </c>
      <c r="F776" s="19">
        <v>1.59</v>
      </c>
      <c r="G776" s="19">
        <v>0</v>
      </c>
      <c r="H776" s="17">
        <f t="shared" si="36"/>
        <v>0</v>
      </c>
      <c r="I776" s="18">
        <f t="shared" si="34"/>
        <v>14.44</v>
      </c>
      <c r="J776" s="17">
        <f t="shared" si="35"/>
        <v>0</v>
      </c>
    </row>
    <row r="777" spans="1:10" x14ac:dyDescent="0.3">
      <c r="A777" s="2">
        <v>20200201</v>
      </c>
      <c r="B777" s="2" t="s">
        <v>25</v>
      </c>
      <c r="C777" s="2">
        <v>0</v>
      </c>
      <c r="D777" s="2">
        <v>0</v>
      </c>
      <c r="E777" s="2">
        <v>14.19</v>
      </c>
      <c r="F777" s="2">
        <v>1.79</v>
      </c>
      <c r="G777" s="2">
        <v>0</v>
      </c>
      <c r="H777" s="16">
        <f t="shared" si="36"/>
        <v>0</v>
      </c>
      <c r="I777" s="15">
        <f t="shared" si="34"/>
        <v>14.19</v>
      </c>
      <c r="J777" s="14">
        <f t="shared" si="35"/>
        <v>0</v>
      </c>
    </row>
    <row r="778" spans="1:10" x14ac:dyDescent="0.3">
      <c r="A778" s="19">
        <v>20200202</v>
      </c>
      <c r="B778" s="19" t="s">
        <v>48</v>
      </c>
      <c r="C778" s="19">
        <v>0</v>
      </c>
      <c r="D778" s="19">
        <v>0</v>
      </c>
      <c r="E778" s="19">
        <v>13.88</v>
      </c>
      <c r="F778" s="19">
        <v>2.14</v>
      </c>
      <c r="G778" s="19">
        <v>0</v>
      </c>
      <c r="H778" s="17">
        <f t="shared" si="36"/>
        <v>0</v>
      </c>
      <c r="I778" s="18">
        <f t="shared" ref="I778:I841" si="37">E778+H778*((NOCT-20)/(800))</f>
        <v>13.88</v>
      </c>
      <c r="J778" s="17">
        <f t="shared" ref="J778:J841" si="38">P_STC__W*(H778/1000)*(1+(alpha_p/100)*(I778-25))</f>
        <v>0</v>
      </c>
    </row>
    <row r="779" spans="1:10" x14ac:dyDescent="0.3">
      <c r="A779" s="2">
        <v>20200202</v>
      </c>
      <c r="B779" s="2" t="s">
        <v>47</v>
      </c>
      <c r="C779" s="2">
        <v>0</v>
      </c>
      <c r="D779" s="2">
        <v>0</v>
      </c>
      <c r="E779" s="2">
        <v>13.58</v>
      </c>
      <c r="F779" s="2">
        <v>2.14</v>
      </c>
      <c r="G779" s="2">
        <v>0</v>
      </c>
      <c r="H779" s="16">
        <f t="shared" si="36"/>
        <v>0</v>
      </c>
      <c r="I779" s="15">
        <f t="shared" si="37"/>
        <v>13.58</v>
      </c>
      <c r="J779" s="14">
        <f t="shared" si="38"/>
        <v>0</v>
      </c>
    </row>
    <row r="780" spans="1:10" x14ac:dyDescent="0.3">
      <c r="A780" s="19">
        <v>20200202</v>
      </c>
      <c r="B780" s="19" t="s">
        <v>46</v>
      </c>
      <c r="C780" s="19">
        <v>0</v>
      </c>
      <c r="D780" s="19">
        <v>0</v>
      </c>
      <c r="E780" s="19">
        <v>13.32</v>
      </c>
      <c r="F780" s="19">
        <v>2</v>
      </c>
      <c r="G780" s="19">
        <v>0</v>
      </c>
      <c r="H780" s="17">
        <f t="shared" si="36"/>
        <v>0</v>
      </c>
      <c r="I780" s="18">
        <f t="shared" si="37"/>
        <v>13.32</v>
      </c>
      <c r="J780" s="17">
        <f t="shared" si="38"/>
        <v>0</v>
      </c>
    </row>
    <row r="781" spans="1:10" x14ac:dyDescent="0.3">
      <c r="A781" s="2">
        <v>20200202</v>
      </c>
      <c r="B781" s="2" t="s">
        <v>45</v>
      </c>
      <c r="C781" s="2">
        <v>0</v>
      </c>
      <c r="D781" s="2">
        <v>0</v>
      </c>
      <c r="E781" s="2">
        <v>12.94</v>
      </c>
      <c r="F781" s="2">
        <v>1.66</v>
      </c>
      <c r="G781" s="2">
        <v>0</v>
      </c>
      <c r="H781" s="16">
        <f t="shared" si="36"/>
        <v>0</v>
      </c>
      <c r="I781" s="15">
        <f t="shared" si="37"/>
        <v>12.94</v>
      </c>
      <c r="J781" s="14">
        <f t="shared" si="38"/>
        <v>0</v>
      </c>
    </row>
    <row r="782" spans="1:10" x14ac:dyDescent="0.3">
      <c r="A782" s="19">
        <v>20200202</v>
      </c>
      <c r="B782" s="19" t="s">
        <v>44</v>
      </c>
      <c r="C782" s="19">
        <v>0</v>
      </c>
      <c r="D782" s="19">
        <v>0</v>
      </c>
      <c r="E782" s="19">
        <v>12.3</v>
      </c>
      <c r="F782" s="19">
        <v>1.52</v>
      </c>
      <c r="G782" s="19">
        <v>0</v>
      </c>
      <c r="H782" s="17">
        <f t="shared" si="36"/>
        <v>0</v>
      </c>
      <c r="I782" s="18">
        <f t="shared" si="37"/>
        <v>12.3</v>
      </c>
      <c r="J782" s="17">
        <f t="shared" si="38"/>
        <v>0</v>
      </c>
    </row>
    <row r="783" spans="1:10" x14ac:dyDescent="0.3">
      <c r="A783" s="2">
        <v>20200202</v>
      </c>
      <c r="B783" s="2" t="s">
        <v>43</v>
      </c>
      <c r="C783" s="2">
        <v>0</v>
      </c>
      <c r="D783" s="2">
        <v>0</v>
      </c>
      <c r="E783" s="2">
        <v>11.73</v>
      </c>
      <c r="F783" s="2">
        <v>1.72</v>
      </c>
      <c r="G783" s="2">
        <v>0</v>
      </c>
      <c r="H783" s="16">
        <f t="shared" si="36"/>
        <v>0</v>
      </c>
      <c r="I783" s="15">
        <f t="shared" si="37"/>
        <v>11.73</v>
      </c>
      <c r="J783" s="14">
        <f t="shared" si="38"/>
        <v>0</v>
      </c>
    </row>
    <row r="784" spans="1:10" x14ac:dyDescent="0.3">
      <c r="A784" s="19">
        <v>20200202</v>
      </c>
      <c r="B784" s="19" t="s">
        <v>42</v>
      </c>
      <c r="C784" s="19">
        <v>0</v>
      </c>
      <c r="D784" s="19">
        <v>0</v>
      </c>
      <c r="E784" s="19">
        <v>11.53</v>
      </c>
      <c r="F784" s="19">
        <v>1.86</v>
      </c>
      <c r="G784" s="19">
        <v>0</v>
      </c>
      <c r="H784" s="17">
        <f t="shared" si="36"/>
        <v>0</v>
      </c>
      <c r="I784" s="18">
        <f t="shared" si="37"/>
        <v>11.53</v>
      </c>
      <c r="J784" s="17">
        <f t="shared" si="38"/>
        <v>0</v>
      </c>
    </row>
    <row r="785" spans="1:10" x14ac:dyDescent="0.3">
      <c r="A785" s="2">
        <v>20200202</v>
      </c>
      <c r="B785" s="2" t="s">
        <v>41</v>
      </c>
      <c r="C785" s="2">
        <v>0</v>
      </c>
      <c r="D785" s="2">
        <v>0</v>
      </c>
      <c r="E785" s="2">
        <v>11.88</v>
      </c>
      <c r="F785" s="2">
        <v>2.2799999999999998</v>
      </c>
      <c r="G785" s="2">
        <v>0</v>
      </c>
      <c r="H785" s="16">
        <f t="shared" si="36"/>
        <v>0</v>
      </c>
      <c r="I785" s="15">
        <f t="shared" si="37"/>
        <v>11.88</v>
      </c>
      <c r="J785" s="14">
        <f t="shared" si="38"/>
        <v>0</v>
      </c>
    </row>
    <row r="786" spans="1:10" x14ac:dyDescent="0.3">
      <c r="A786" s="19">
        <v>20200202</v>
      </c>
      <c r="B786" s="19" t="s">
        <v>40</v>
      </c>
      <c r="C786" s="19">
        <v>36.979999999999997</v>
      </c>
      <c r="D786" s="19">
        <v>4.2</v>
      </c>
      <c r="E786" s="19">
        <v>12.04</v>
      </c>
      <c r="F786" s="19">
        <v>2.69</v>
      </c>
      <c r="G786" s="19">
        <v>0</v>
      </c>
      <c r="H786" s="17">
        <f t="shared" si="36"/>
        <v>504.92777608322626</v>
      </c>
      <c r="I786" s="18">
        <f t="shared" si="37"/>
        <v>27.81899300260082</v>
      </c>
      <c r="J786" s="17">
        <f t="shared" si="38"/>
        <v>0.4985225306790379</v>
      </c>
    </row>
    <row r="787" spans="1:10" x14ac:dyDescent="0.3">
      <c r="A787" s="2">
        <v>20200202</v>
      </c>
      <c r="B787" s="2" t="s">
        <v>39</v>
      </c>
      <c r="C787" s="2">
        <v>172</v>
      </c>
      <c r="D787" s="2">
        <v>14.25</v>
      </c>
      <c r="E787" s="2">
        <v>12.55</v>
      </c>
      <c r="F787" s="2">
        <v>3.1</v>
      </c>
      <c r="G787" s="2">
        <v>0</v>
      </c>
      <c r="H787" s="16">
        <f t="shared" ref="H787:H850" si="39">IF(D787&gt;0,C787/SIN(D787*PI()/180),0)</f>
        <v>698.75157014349213</v>
      </c>
      <c r="I787" s="15">
        <f t="shared" si="37"/>
        <v>34.38598656698413</v>
      </c>
      <c r="J787" s="14">
        <f t="shared" si="38"/>
        <v>0.66923844231387564</v>
      </c>
    </row>
    <row r="788" spans="1:10" x14ac:dyDescent="0.3">
      <c r="A788" s="19">
        <v>20200202</v>
      </c>
      <c r="B788" s="19" t="s">
        <v>38</v>
      </c>
      <c r="C788" s="19">
        <v>371.01</v>
      </c>
      <c r="D788" s="19">
        <v>22.95</v>
      </c>
      <c r="E788" s="19">
        <v>13.18</v>
      </c>
      <c r="F788" s="19">
        <v>3.24</v>
      </c>
      <c r="G788" s="19">
        <v>0</v>
      </c>
      <c r="H788" s="17">
        <f t="shared" si="39"/>
        <v>951.48411261714637</v>
      </c>
      <c r="I788" s="18">
        <f t="shared" si="37"/>
        <v>42.913878519285824</v>
      </c>
      <c r="J788" s="17">
        <f t="shared" si="38"/>
        <v>0.87478264398810324</v>
      </c>
    </row>
    <row r="789" spans="1:10" x14ac:dyDescent="0.3">
      <c r="A789" s="2">
        <v>20200202</v>
      </c>
      <c r="B789" s="2" t="s">
        <v>37</v>
      </c>
      <c r="C789" s="2">
        <v>489.01</v>
      </c>
      <c r="D789" s="2">
        <v>29.65</v>
      </c>
      <c r="E789" s="2">
        <v>14.04</v>
      </c>
      <c r="F789" s="2">
        <v>3.17</v>
      </c>
      <c r="G789" s="2">
        <v>0</v>
      </c>
      <c r="H789" s="16">
        <f t="shared" si="39"/>
        <v>988.49716872365082</v>
      </c>
      <c r="I789" s="15">
        <f t="shared" si="37"/>
        <v>44.930536522614091</v>
      </c>
      <c r="J789" s="14">
        <f t="shared" si="38"/>
        <v>0.89984141356678771</v>
      </c>
    </row>
    <row r="790" spans="1:10" x14ac:dyDescent="0.3">
      <c r="A790" s="19">
        <v>20200202</v>
      </c>
      <c r="B790" s="19" t="s">
        <v>36</v>
      </c>
      <c r="C790" s="19">
        <v>582.01</v>
      </c>
      <c r="D790" s="19">
        <v>33.61</v>
      </c>
      <c r="E790" s="19">
        <v>15.15</v>
      </c>
      <c r="F790" s="19">
        <v>2.97</v>
      </c>
      <c r="G790" s="19">
        <v>0</v>
      </c>
      <c r="H790" s="17">
        <f t="shared" si="39"/>
        <v>1051.438461170351</v>
      </c>
      <c r="I790" s="18">
        <f t="shared" si="37"/>
        <v>48.007451911573469</v>
      </c>
      <c r="J790" s="17">
        <f t="shared" si="38"/>
        <v>0.94257932192025062</v>
      </c>
    </row>
    <row r="791" spans="1:10" x14ac:dyDescent="0.3">
      <c r="A791" s="2">
        <v>20200202</v>
      </c>
      <c r="B791" s="2" t="s">
        <v>35</v>
      </c>
      <c r="C791" s="2">
        <v>588.01</v>
      </c>
      <c r="D791" s="2">
        <v>34.22</v>
      </c>
      <c r="E791" s="2">
        <v>16.510000000000002</v>
      </c>
      <c r="F791" s="2">
        <v>2.76</v>
      </c>
      <c r="G791" s="2">
        <v>0</v>
      </c>
      <c r="H791" s="16">
        <f t="shared" si="39"/>
        <v>1045.5889492568176</v>
      </c>
      <c r="I791" s="15">
        <f t="shared" si="37"/>
        <v>49.184654664275556</v>
      </c>
      <c r="J791" s="14">
        <f t="shared" si="38"/>
        <v>0.93179651479330261</v>
      </c>
    </row>
    <row r="792" spans="1:10" x14ac:dyDescent="0.3">
      <c r="A792" s="19">
        <v>20200202</v>
      </c>
      <c r="B792" s="19" t="s">
        <v>34</v>
      </c>
      <c r="C792" s="19">
        <v>513.01</v>
      </c>
      <c r="D792" s="19">
        <v>31.36</v>
      </c>
      <c r="E792" s="19">
        <v>17.5</v>
      </c>
      <c r="F792" s="19">
        <v>2.5499999999999998</v>
      </c>
      <c r="G792" s="19">
        <v>0</v>
      </c>
      <c r="H792" s="17">
        <f t="shared" si="39"/>
        <v>985.77359651560562</v>
      </c>
      <c r="I792" s="18">
        <f t="shared" si="37"/>
        <v>48.305424891112679</v>
      </c>
      <c r="J792" s="17">
        <f t="shared" si="38"/>
        <v>0.88239117020604152</v>
      </c>
    </row>
    <row r="793" spans="1:10" x14ac:dyDescent="0.3">
      <c r="A793" s="2">
        <v>20200202</v>
      </c>
      <c r="B793" s="2" t="s">
        <v>33</v>
      </c>
      <c r="C793" s="2">
        <v>413.01</v>
      </c>
      <c r="D793" s="2">
        <v>25.51</v>
      </c>
      <c r="E793" s="2">
        <v>18.21</v>
      </c>
      <c r="F793" s="2">
        <v>2.0699999999999998</v>
      </c>
      <c r="G793" s="2">
        <v>0</v>
      </c>
      <c r="H793" s="16">
        <f t="shared" si="39"/>
        <v>958.9971959061279</v>
      </c>
      <c r="I793" s="15">
        <f t="shared" si="37"/>
        <v>48.178662372066498</v>
      </c>
      <c r="J793" s="14">
        <f t="shared" si="38"/>
        <v>0.85896997091762795</v>
      </c>
    </row>
    <row r="794" spans="1:10" x14ac:dyDescent="0.3">
      <c r="A794" s="19">
        <v>20200202</v>
      </c>
      <c r="B794" s="19" t="s">
        <v>32</v>
      </c>
      <c r="C794" s="19">
        <v>260.01</v>
      </c>
      <c r="D794" s="19">
        <v>17.41</v>
      </c>
      <c r="E794" s="19">
        <v>18.54</v>
      </c>
      <c r="F794" s="19">
        <v>1.66</v>
      </c>
      <c r="G794" s="19">
        <v>0</v>
      </c>
      <c r="H794" s="17">
        <f t="shared" si="39"/>
        <v>868.99607865537484</v>
      </c>
      <c r="I794" s="18">
        <f t="shared" si="37"/>
        <v>45.696127457980467</v>
      </c>
      <c r="J794" s="17">
        <f t="shared" si="38"/>
        <v>0.78806423743585907</v>
      </c>
    </row>
    <row r="795" spans="1:10" x14ac:dyDescent="0.3">
      <c r="A795" s="2">
        <v>20200202</v>
      </c>
      <c r="B795" s="2" t="s">
        <v>31</v>
      </c>
      <c r="C795" s="2">
        <v>97</v>
      </c>
      <c r="D795" s="2">
        <v>7.76</v>
      </c>
      <c r="E795" s="2">
        <v>18.38</v>
      </c>
      <c r="F795" s="2">
        <v>1.03</v>
      </c>
      <c r="G795" s="2">
        <v>0</v>
      </c>
      <c r="H795" s="16">
        <f t="shared" si="39"/>
        <v>718.39151252650834</v>
      </c>
      <c r="I795" s="15">
        <f t="shared" si="37"/>
        <v>40.829734766453385</v>
      </c>
      <c r="J795" s="14">
        <f t="shared" si="38"/>
        <v>0.66721775056856181</v>
      </c>
    </row>
    <row r="796" spans="1:10" x14ac:dyDescent="0.3">
      <c r="A796" s="19">
        <v>20200202</v>
      </c>
      <c r="B796" s="19" t="s">
        <v>30</v>
      </c>
      <c r="C796" s="19">
        <v>0</v>
      </c>
      <c r="D796" s="19">
        <v>0</v>
      </c>
      <c r="E796" s="19">
        <v>17.48</v>
      </c>
      <c r="F796" s="19">
        <v>0.76</v>
      </c>
      <c r="G796" s="19">
        <v>0</v>
      </c>
      <c r="H796" s="17">
        <f t="shared" si="39"/>
        <v>0</v>
      </c>
      <c r="I796" s="18">
        <f t="shared" si="37"/>
        <v>17.48</v>
      </c>
      <c r="J796" s="17">
        <f t="shared" si="38"/>
        <v>0</v>
      </c>
    </row>
    <row r="797" spans="1:10" x14ac:dyDescent="0.3">
      <c r="A797" s="2">
        <v>20200202</v>
      </c>
      <c r="B797" s="2" t="s">
        <v>29</v>
      </c>
      <c r="C797" s="2">
        <v>0</v>
      </c>
      <c r="D797" s="2">
        <v>0</v>
      </c>
      <c r="E797" s="2">
        <v>15.15</v>
      </c>
      <c r="F797" s="2">
        <v>1.24</v>
      </c>
      <c r="G797" s="2">
        <v>0</v>
      </c>
      <c r="H797" s="16">
        <f t="shared" si="39"/>
        <v>0</v>
      </c>
      <c r="I797" s="15">
        <f t="shared" si="37"/>
        <v>15.15</v>
      </c>
      <c r="J797" s="14">
        <f t="shared" si="38"/>
        <v>0</v>
      </c>
    </row>
    <row r="798" spans="1:10" x14ac:dyDescent="0.3">
      <c r="A798" s="19">
        <v>20200202</v>
      </c>
      <c r="B798" s="19" t="s">
        <v>28</v>
      </c>
      <c r="C798" s="19">
        <v>0</v>
      </c>
      <c r="D798" s="19">
        <v>0</v>
      </c>
      <c r="E798" s="19">
        <v>13.91</v>
      </c>
      <c r="F798" s="19">
        <v>1.93</v>
      </c>
      <c r="G798" s="19">
        <v>0</v>
      </c>
      <c r="H798" s="17">
        <f t="shared" si="39"/>
        <v>0</v>
      </c>
      <c r="I798" s="18">
        <f t="shared" si="37"/>
        <v>13.91</v>
      </c>
      <c r="J798" s="17">
        <f t="shared" si="38"/>
        <v>0</v>
      </c>
    </row>
    <row r="799" spans="1:10" x14ac:dyDescent="0.3">
      <c r="A799" s="2">
        <v>20200202</v>
      </c>
      <c r="B799" s="2" t="s">
        <v>27</v>
      </c>
      <c r="C799" s="2">
        <v>0</v>
      </c>
      <c r="D799" s="2">
        <v>0</v>
      </c>
      <c r="E799" s="2">
        <v>13.5</v>
      </c>
      <c r="F799" s="2">
        <v>2.34</v>
      </c>
      <c r="G799" s="2">
        <v>0</v>
      </c>
      <c r="H799" s="16">
        <f t="shared" si="39"/>
        <v>0</v>
      </c>
      <c r="I799" s="15">
        <f t="shared" si="37"/>
        <v>13.5</v>
      </c>
      <c r="J799" s="14">
        <f t="shared" si="38"/>
        <v>0</v>
      </c>
    </row>
    <row r="800" spans="1:10" x14ac:dyDescent="0.3">
      <c r="A800" s="19">
        <v>20200202</v>
      </c>
      <c r="B800" s="19" t="s">
        <v>26</v>
      </c>
      <c r="C800" s="19">
        <v>0</v>
      </c>
      <c r="D800" s="19">
        <v>0</v>
      </c>
      <c r="E800" s="19">
        <v>13.78</v>
      </c>
      <c r="F800" s="19">
        <v>2.76</v>
      </c>
      <c r="G800" s="19">
        <v>0</v>
      </c>
      <c r="H800" s="17">
        <f t="shared" si="39"/>
        <v>0</v>
      </c>
      <c r="I800" s="18">
        <f t="shared" si="37"/>
        <v>13.78</v>
      </c>
      <c r="J800" s="17">
        <f t="shared" si="38"/>
        <v>0</v>
      </c>
    </row>
    <row r="801" spans="1:10" x14ac:dyDescent="0.3">
      <c r="A801" s="2">
        <v>20200202</v>
      </c>
      <c r="B801" s="2" t="s">
        <v>25</v>
      </c>
      <c r="C801" s="2">
        <v>0</v>
      </c>
      <c r="D801" s="2">
        <v>0</v>
      </c>
      <c r="E801" s="2">
        <v>14.02</v>
      </c>
      <c r="F801" s="2">
        <v>3.1</v>
      </c>
      <c r="G801" s="2">
        <v>0</v>
      </c>
      <c r="H801" s="16">
        <f t="shared" si="39"/>
        <v>0</v>
      </c>
      <c r="I801" s="15">
        <f t="shared" si="37"/>
        <v>14.02</v>
      </c>
      <c r="J801" s="14">
        <f t="shared" si="38"/>
        <v>0</v>
      </c>
    </row>
    <row r="802" spans="1:10" x14ac:dyDescent="0.3">
      <c r="A802" s="19">
        <v>20200203</v>
      </c>
      <c r="B802" s="19" t="s">
        <v>48</v>
      </c>
      <c r="C802" s="19">
        <v>0</v>
      </c>
      <c r="D802" s="19">
        <v>0</v>
      </c>
      <c r="E802" s="19">
        <v>13.92</v>
      </c>
      <c r="F802" s="19">
        <v>3.24</v>
      </c>
      <c r="G802" s="19">
        <v>0</v>
      </c>
      <c r="H802" s="17">
        <f t="shared" si="39"/>
        <v>0</v>
      </c>
      <c r="I802" s="18">
        <f t="shared" si="37"/>
        <v>13.92</v>
      </c>
      <c r="J802" s="17">
        <f t="shared" si="38"/>
        <v>0</v>
      </c>
    </row>
    <row r="803" spans="1:10" x14ac:dyDescent="0.3">
      <c r="A803" s="2">
        <v>20200203</v>
      </c>
      <c r="B803" s="2" t="s">
        <v>47</v>
      </c>
      <c r="C803" s="2">
        <v>0</v>
      </c>
      <c r="D803" s="2">
        <v>0</v>
      </c>
      <c r="E803" s="2">
        <v>13.72</v>
      </c>
      <c r="F803" s="2">
        <v>3.24</v>
      </c>
      <c r="G803" s="2">
        <v>0</v>
      </c>
      <c r="H803" s="16">
        <f t="shared" si="39"/>
        <v>0</v>
      </c>
      <c r="I803" s="15">
        <f t="shared" si="37"/>
        <v>13.72</v>
      </c>
      <c r="J803" s="14">
        <f t="shared" si="38"/>
        <v>0</v>
      </c>
    </row>
    <row r="804" spans="1:10" x14ac:dyDescent="0.3">
      <c r="A804" s="19">
        <v>20200203</v>
      </c>
      <c r="B804" s="19" t="s">
        <v>46</v>
      </c>
      <c r="C804" s="19">
        <v>0</v>
      </c>
      <c r="D804" s="19">
        <v>0</v>
      </c>
      <c r="E804" s="19">
        <v>13.45</v>
      </c>
      <c r="F804" s="19">
        <v>3.17</v>
      </c>
      <c r="G804" s="19">
        <v>0</v>
      </c>
      <c r="H804" s="17">
        <f t="shared" si="39"/>
        <v>0</v>
      </c>
      <c r="I804" s="18">
        <f t="shared" si="37"/>
        <v>13.45</v>
      </c>
      <c r="J804" s="17">
        <f t="shared" si="38"/>
        <v>0</v>
      </c>
    </row>
    <row r="805" spans="1:10" x14ac:dyDescent="0.3">
      <c r="A805" s="2">
        <v>20200203</v>
      </c>
      <c r="B805" s="2" t="s">
        <v>45</v>
      </c>
      <c r="C805" s="2">
        <v>0</v>
      </c>
      <c r="D805" s="2">
        <v>0</v>
      </c>
      <c r="E805" s="2">
        <v>13.15</v>
      </c>
      <c r="F805" s="2">
        <v>3.24</v>
      </c>
      <c r="G805" s="2">
        <v>0</v>
      </c>
      <c r="H805" s="16">
        <f t="shared" si="39"/>
        <v>0</v>
      </c>
      <c r="I805" s="15">
        <f t="shared" si="37"/>
        <v>13.15</v>
      </c>
      <c r="J805" s="14">
        <f t="shared" si="38"/>
        <v>0</v>
      </c>
    </row>
    <row r="806" spans="1:10" x14ac:dyDescent="0.3">
      <c r="A806" s="19">
        <v>20200203</v>
      </c>
      <c r="B806" s="19" t="s">
        <v>44</v>
      </c>
      <c r="C806" s="19">
        <v>0</v>
      </c>
      <c r="D806" s="19">
        <v>0</v>
      </c>
      <c r="E806" s="19">
        <v>12.93</v>
      </c>
      <c r="F806" s="19">
        <v>3.38</v>
      </c>
      <c r="G806" s="19">
        <v>0</v>
      </c>
      <c r="H806" s="17">
        <f t="shared" si="39"/>
        <v>0</v>
      </c>
      <c r="I806" s="18">
        <f t="shared" si="37"/>
        <v>12.93</v>
      </c>
      <c r="J806" s="17">
        <f t="shared" si="38"/>
        <v>0</v>
      </c>
    </row>
    <row r="807" spans="1:10" x14ac:dyDescent="0.3">
      <c r="A807" s="2">
        <v>20200203</v>
      </c>
      <c r="B807" s="2" t="s">
        <v>43</v>
      </c>
      <c r="C807" s="2">
        <v>0</v>
      </c>
      <c r="D807" s="2">
        <v>0</v>
      </c>
      <c r="E807" s="2">
        <v>12.74</v>
      </c>
      <c r="F807" s="2">
        <v>3.52</v>
      </c>
      <c r="G807" s="2">
        <v>0</v>
      </c>
      <c r="H807" s="16">
        <f t="shared" si="39"/>
        <v>0</v>
      </c>
      <c r="I807" s="15">
        <f t="shared" si="37"/>
        <v>12.74</v>
      </c>
      <c r="J807" s="14">
        <f t="shared" si="38"/>
        <v>0</v>
      </c>
    </row>
    <row r="808" spans="1:10" x14ac:dyDescent="0.3">
      <c r="A808" s="19">
        <v>20200203</v>
      </c>
      <c r="B808" s="19" t="s">
        <v>42</v>
      </c>
      <c r="C808" s="19">
        <v>0</v>
      </c>
      <c r="D808" s="19">
        <v>0</v>
      </c>
      <c r="E808" s="19">
        <v>12.59</v>
      </c>
      <c r="F808" s="19">
        <v>3.45</v>
      </c>
      <c r="G808" s="19">
        <v>0</v>
      </c>
      <c r="H808" s="17">
        <f t="shared" si="39"/>
        <v>0</v>
      </c>
      <c r="I808" s="18">
        <f t="shared" si="37"/>
        <v>12.59</v>
      </c>
      <c r="J808" s="17">
        <f t="shared" si="38"/>
        <v>0</v>
      </c>
    </row>
    <row r="809" spans="1:10" x14ac:dyDescent="0.3">
      <c r="A809" s="2">
        <v>20200203</v>
      </c>
      <c r="B809" s="2" t="s">
        <v>41</v>
      </c>
      <c r="C809" s="2">
        <v>0</v>
      </c>
      <c r="D809" s="2">
        <v>0</v>
      </c>
      <c r="E809" s="2">
        <v>12.69</v>
      </c>
      <c r="F809" s="2">
        <v>3.59</v>
      </c>
      <c r="G809" s="2">
        <v>0</v>
      </c>
      <c r="H809" s="16">
        <f t="shared" si="39"/>
        <v>0</v>
      </c>
      <c r="I809" s="15">
        <f t="shared" si="37"/>
        <v>12.69</v>
      </c>
      <c r="J809" s="14">
        <f t="shared" si="38"/>
        <v>0</v>
      </c>
    </row>
    <row r="810" spans="1:10" x14ac:dyDescent="0.3">
      <c r="A810" s="19">
        <v>20200203</v>
      </c>
      <c r="B810" s="19" t="s">
        <v>40</v>
      </c>
      <c r="C810" s="19">
        <v>41.87</v>
      </c>
      <c r="D810" s="19">
        <v>4.37</v>
      </c>
      <c r="E810" s="19">
        <v>12.66</v>
      </c>
      <c r="F810" s="19">
        <v>3.24</v>
      </c>
      <c r="G810" s="19">
        <v>0</v>
      </c>
      <c r="H810" s="17">
        <f t="shared" si="39"/>
        <v>549.49697313864374</v>
      </c>
      <c r="I810" s="18">
        <f t="shared" si="37"/>
        <v>29.831780410582617</v>
      </c>
      <c r="J810" s="17">
        <f t="shared" si="38"/>
        <v>0.53754925394145792</v>
      </c>
    </row>
    <row r="811" spans="1:10" x14ac:dyDescent="0.3">
      <c r="A811" s="2">
        <v>20200203</v>
      </c>
      <c r="B811" s="2" t="s">
        <v>39</v>
      </c>
      <c r="C811" s="2">
        <v>223.01</v>
      </c>
      <c r="D811" s="2">
        <v>14.44</v>
      </c>
      <c r="E811" s="2">
        <v>13.42</v>
      </c>
      <c r="F811" s="2">
        <v>2.69</v>
      </c>
      <c r="G811" s="2">
        <v>0</v>
      </c>
      <c r="H811" s="16">
        <f t="shared" si="39"/>
        <v>894.30787492738011</v>
      </c>
      <c r="I811" s="15">
        <f t="shared" si="37"/>
        <v>41.367121091480627</v>
      </c>
      <c r="J811" s="14">
        <f t="shared" si="38"/>
        <v>0.82844027115837493</v>
      </c>
    </row>
    <row r="812" spans="1:10" x14ac:dyDescent="0.3">
      <c r="A812" s="19">
        <v>20200203</v>
      </c>
      <c r="B812" s="19" t="s">
        <v>38</v>
      </c>
      <c r="C812" s="19">
        <v>384.01</v>
      </c>
      <c r="D812" s="19">
        <v>23.18</v>
      </c>
      <c r="E812" s="19">
        <v>15.23</v>
      </c>
      <c r="F812" s="19">
        <v>2.62</v>
      </c>
      <c r="G812" s="19">
        <v>0</v>
      </c>
      <c r="H812" s="17">
        <f t="shared" si="39"/>
        <v>975.58299558541614</v>
      </c>
      <c r="I812" s="18">
        <f t="shared" si="37"/>
        <v>45.716968612044255</v>
      </c>
      <c r="J812" s="17">
        <f t="shared" si="38"/>
        <v>0.88463294524447389</v>
      </c>
    </row>
    <row r="813" spans="1:10" x14ac:dyDescent="0.3">
      <c r="A813" s="2">
        <v>20200203</v>
      </c>
      <c r="B813" s="2" t="s">
        <v>37</v>
      </c>
      <c r="C813" s="2">
        <v>508.01</v>
      </c>
      <c r="D813" s="2">
        <v>29.91</v>
      </c>
      <c r="E813" s="2">
        <v>16.7</v>
      </c>
      <c r="F813" s="2">
        <v>2.76</v>
      </c>
      <c r="G813" s="2">
        <v>0</v>
      </c>
      <c r="H813" s="16">
        <f t="shared" si="39"/>
        <v>1018.7930851205789</v>
      </c>
      <c r="I813" s="15">
        <f t="shared" si="37"/>
        <v>48.53728391001809</v>
      </c>
      <c r="J813" s="14">
        <f t="shared" si="38"/>
        <v>0.91088478571537046</v>
      </c>
    </row>
    <row r="814" spans="1:10" x14ac:dyDescent="0.3">
      <c r="A814" s="19">
        <v>20200203</v>
      </c>
      <c r="B814" s="19" t="s">
        <v>36</v>
      </c>
      <c r="C814" s="19">
        <v>597.01</v>
      </c>
      <c r="D814" s="19">
        <v>33.9</v>
      </c>
      <c r="E814" s="19">
        <v>17.82</v>
      </c>
      <c r="F814" s="19">
        <v>2.69</v>
      </c>
      <c r="G814" s="19">
        <v>0</v>
      </c>
      <c r="H814" s="17">
        <f t="shared" si="39"/>
        <v>1070.3993462033923</v>
      </c>
      <c r="I814" s="18">
        <f t="shared" si="37"/>
        <v>51.269979568856009</v>
      </c>
      <c r="J814" s="17">
        <f t="shared" si="38"/>
        <v>0.94386218590463256</v>
      </c>
    </row>
    <row r="815" spans="1:10" x14ac:dyDescent="0.3">
      <c r="A815" s="2">
        <v>20200203</v>
      </c>
      <c r="B815" s="2" t="s">
        <v>35</v>
      </c>
      <c r="C815" s="2">
        <v>606.01</v>
      </c>
      <c r="D815" s="2">
        <v>34.51</v>
      </c>
      <c r="E815" s="2">
        <v>18.61</v>
      </c>
      <c r="F815" s="2">
        <v>2.48</v>
      </c>
      <c r="G815" s="2">
        <v>0</v>
      </c>
      <c r="H815" s="16">
        <f t="shared" si="39"/>
        <v>1069.6495101750013</v>
      </c>
      <c r="I815" s="15">
        <f t="shared" si="37"/>
        <v>52.03654719296879</v>
      </c>
      <c r="J815" s="14">
        <f t="shared" si="38"/>
        <v>0.93951117759698055</v>
      </c>
    </row>
    <row r="816" spans="1:10" x14ac:dyDescent="0.3">
      <c r="A816" s="19">
        <v>20200203</v>
      </c>
      <c r="B816" s="19" t="s">
        <v>34</v>
      </c>
      <c r="C816" s="19">
        <v>536.01</v>
      </c>
      <c r="D816" s="19">
        <v>31.64</v>
      </c>
      <c r="E816" s="19">
        <v>19.059999999999999</v>
      </c>
      <c r="F816" s="19">
        <v>2.21</v>
      </c>
      <c r="G816" s="19">
        <v>0</v>
      </c>
      <c r="H816" s="17">
        <f t="shared" si="39"/>
        <v>1021.7880887061482</v>
      </c>
      <c r="I816" s="18">
        <f t="shared" si="37"/>
        <v>50.99087777206713</v>
      </c>
      <c r="J816" s="17">
        <f t="shared" si="38"/>
        <v>0.90228082675482801</v>
      </c>
    </row>
    <row r="817" spans="1:10" x14ac:dyDescent="0.3">
      <c r="A817" s="2">
        <v>20200203</v>
      </c>
      <c r="B817" s="2" t="s">
        <v>33</v>
      </c>
      <c r="C817" s="2">
        <v>430.01</v>
      </c>
      <c r="D817" s="2">
        <v>25.78</v>
      </c>
      <c r="E817" s="2">
        <v>19.21</v>
      </c>
      <c r="F817" s="2">
        <v>2</v>
      </c>
      <c r="G817" s="2">
        <v>0</v>
      </c>
      <c r="H817" s="16">
        <f t="shared" si="39"/>
        <v>988.71783683888395</v>
      </c>
      <c r="I817" s="15">
        <f t="shared" si="37"/>
        <v>50.107432401215121</v>
      </c>
      <c r="J817" s="14">
        <f t="shared" si="38"/>
        <v>0.87700908870349825</v>
      </c>
    </row>
    <row r="818" spans="1:10" x14ac:dyDescent="0.3">
      <c r="A818" s="19">
        <v>20200203</v>
      </c>
      <c r="B818" s="19" t="s">
        <v>32</v>
      </c>
      <c r="C818" s="19">
        <v>285.01</v>
      </c>
      <c r="D818" s="19">
        <v>17.66</v>
      </c>
      <c r="E818" s="19">
        <v>19.059999999999999</v>
      </c>
      <c r="F818" s="19">
        <v>1.86</v>
      </c>
      <c r="G818" s="19">
        <v>0</v>
      </c>
      <c r="H818" s="17">
        <f t="shared" si="39"/>
        <v>939.4863349619061</v>
      </c>
      <c r="I818" s="18">
        <f t="shared" si="37"/>
        <v>48.418947967559561</v>
      </c>
      <c r="J818" s="17">
        <f t="shared" si="38"/>
        <v>0.84047831778572868</v>
      </c>
    </row>
    <row r="819" spans="1:10" x14ac:dyDescent="0.3">
      <c r="A819" s="2">
        <v>20200203</v>
      </c>
      <c r="B819" s="2" t="s">
        <v>31</v>
      </c>
      <c r="C819" s="2">
        <v>105</v>
      </c>
      <c r="D819" s="2">
        <v>7.99</v>
      </c>
      <c r="E819" s="2">
        <v>18.43</v>
      </c>
      <c r="F819" s="2">
        <v>1.66</v>
      </c>
      <c r="G819" s="2">
        <v>0</v>
      </c>
      <c r="H819" s="16">
        <f t="shared" si="39"/>
        <v>755.3942462561962</v>
      </c>
      <c r="I819" s="15">
        <f t="shared" si="37"/>
        <v>42.036070195506127</v>
      </c>
      <c r="J819" s="14">
        <f t="shared" si="38"/>
        <v>0.6974839739359372</v>
      </c>
    </row>
    <row r="820" spans="1:10" x14ac:dyDescent="0.3">
      <c r="A820" s="19">
        <v>20200203</v>
      </c>
      <c r="B820" s="19" t="s">
        <v>30</v>
      </c>
      <c r="C820" s="19">
        <v>0</v>
      </c>
      <c r="D820" s="19">
        <v>0</v>
      </c>
      <c r="E820" s="19">
        <v>17.18</v>
      </c>
      <c r="F820" s="19">
        <v>1.45</v>
      </c>
      <c r="G820" s="19">
        <v>0</v>
      </c>
      <c r="H820" s="17">
        <f t="shared" si="39"/>
        <v>0</v>
      </c>
      <c r="I820" s="18">
        <f t="shared" si="37"/>
        <v>17.18</v>
      </c>
      <c r="J820" s="17">
        <f t="shared" si="38"/>
        <v>0</v>
      </c>
    </row>
    <row r="821" spans="1:10" x14ac:dyDescent="0.3">
      <c r="A821" s="2">
        <v>20200203</v>
      </c>
      <c r="B821" s="2" t="s">
        <v>29</v>
      </c>
      <c r="C821" s="2">
        <v>0</v>
      </c>
      <c r="D821" s="2">
        <v>0</v>
      </c>
      <c r="E821" s="2">
        <v>14.98</v>
      </c>
      <c r="F821" s="2">
        <v>1.17</v>
      </c>
      <c r="G821" s="2">
        <v>0</v>
      </c>
      <c r="H821" s="16">
        <f t="shared" si="39"/>
        <v>0</v>
      </c>
      <c r="I821" s="15">
        <f t="shared" si="37"/>
        <v>14.98</v>
      </c>
      <c r="J821" s="14">
        <f t="shared" si="38"/>
        <v>0</v>
      </c>
    </row>
    <row r="822" spans="1:10" x14ac:dyDescent="0.3">
      <c r="A822" s="19">
        <v>20200203</v>
      </c>
      <c r="B822" s="19" t="s">
        <v>28</v>
      </c>
      <c r="C822" s="19">
        <v>0</v>
      </c>
      <c r="D822" s="19">
        <v>0</v>
      </c>
      <c r="E822" s="19">
        <v>14.47</v>
      </c>
      <c r="F822" s="19">
        <v>0.97</v>
      </c>
      <c r="G822" s="19">
        <v>0</v>
      </c>
      <c r="H822" s="17">
        <f t="shared" si="39"/>
        <v>0</v>
      </c>
      <c r="I822" s="18">
        <f t="shared" si="37"/>
        <v>14.47</v>
      </c>
      <c r="J822" s="17">
        <f t="shared" si="38"/>
        <v>0</v>
      </c>
    </row>
    <row r="823" spans="1:10" x14ac:dyDescent="0.3">
      <c r="A823" s="2">
        <v>20200203</v>
      </c>
      <c r="B823" s="2" t="s">
        <v>27</v>
      </c>
      <c r="C823" s="2">
        <v>0</v>
      </c>
      <c r="D823" s="2">
        <v>0</v>
      </c>
      <c r="E823" s="2">
        <v>14.77</v>
      </c>
      <c r="F823" s="2">
        <v>0.83</v>
      </c>
      <c r="G823" s="2">
        <v>0</v>
      </c>
      <c r="H823" s="16">
        <f t="shared" si="39"/>
        <v>0</v>
      </c>
      <c r="I823" s="15">
        <f t="shared" si="37"/>
        <v>14.77</v>
      </c>
      <c r="J823" s="14">
        <f t="shared" si="38"/>
        <v>0</v>
      </c>
    </row>
    <row r="824" spans="1:10" x14ac:dyDescent="0.3">
      <c r="A824" s="19">
        <v>20200203</v>
      </c>
      <c r="B824" s="19" t="s">
        <v>26</v>
      </c>
      <c r="C824" s="19">
        <v>0</v>
      </c>
      <c r="D824" s="19">
        <v>0</v>
      </c>
      <c r="E824" s="19">
        <v>14.46</v>
      </c>
      <c r="F824" s="19">
        <v>0.69</v>
      </c>
      <c r="G824" s="19">
        <v>0</v>
      </c>
      <c r="H824" s="17">
        <f t="shared" si="39"/>
        <v>0</v>
      </c>
      <c r="I824" s="18">
        <f t="shared" si="37"/>
        <v>14.46</v>
      </c>
      <c r="J824" s="17">
        <f t="shared" si="38"/>
        <v>0</v>
      </c>
    </row>
    <row r="825" spans="1:10" x14ac:dyDescent="0.3">
      <c r="A825" s="2">
        <v>20200203</v>
      </c>
      <c r="B825" s="2" t="s">
        <v>25</v>
      </c>
      <c r="C825" s="2">
        <v>0</v>
      </c>
      <c r="D825" s="2">
        <v>0</v>
      </c>
      <c r="E825" s="2">
        <v>14.2</v>
      </c>
      <c r="F825" s="2">
        <v>0.41</v>
      </c>
      <c r="G825" s="2">
        <v>0</v>
      </c>
      <c r="H825" s="16">
        <f t="shared" si="39"/>
        <v>0</v>
      </c>
      <c r="I825" s="15">
        <f t="shared" si="37"/>
        <v>14.2</v>
      </c>
      <c r="J825" s="14">
        <f t="shared" si="38"/>
        <v>0</v>
      </c>
    </row>
    <row r="826" spans="1:10" x14ac:dyDescent="0.3">
      <c r="A826" s="19">
        <v>20200204</v>
      </c>
      <c r="B826" s="19" t="s">
        <v>48</v>
      </c>
      <c r="C826" s="19">
        <v>0</v>
      </c>
      <c r="D826" s="19">
        <v>0</v>
      </c>
      <c r="E826" s="19">
        <v>13.85</v>
      </c>
      <c r="F826" s="19">
        <v>0.62</v>
      </c>
      <c r="G826" s="19">
        <v>0</v>
      </c>
      <c r="H826" s="17">
        <f t="shared" si="39"/>
        <v>0</v>
      </c>
      <c r="I826" s="18">
        <f t="shared" si="37"/>
        <v>13.85</v>
      </c>
      <c r="J826" s="17">
        <f t="shared" si="38"/>
        <v>0</v>
      </c>
    </row>
    <row r="827" spans="1:10" x14ac:dyDescent="0.3">
      <c r="A827" s="2">
        <v>20200204</v>
      </c>
      <c r="B827" s="2" t="s">
        <v>47</v>
      </c>
      <c r="C827" s="2">
        <v>0</v>
      </c>
      <c r="D827" s="2">
        <v>0</v>
      </c>
      <c r="E827" s="2">
        <v>13.38</v>
      </c>
      <c r="F827" s="2">
        <v>0.9</v>
      </c>
      <c r="G827" s="2">
        <v>0</v>
      </c>
      <c r="H827" s="16">
        <f t="shared" si="39"/>
        <v>0</v>
      </c>
      <c r="I827" s="15">
        <f t="shared" si="37"/>
        <v>13.38</v>
      </c>
      <c r="J827" s="14">
        <f t="shared" si="38"/>
        <v>0</v>
      </c>
    </row>
    <row r="828" spans="1:10" x14ac:dyDescent="0.3">
      <c r="A828" s="19">
        <v>20200204</v>
      </c>
      <c r="B828" s="19" t="s">
        <v>46</v>
      </c>
      <c r="C828" s="19">
        <v>0</v>
      </c>
      <c r="D828" s="19">
        <v>0</v>
      </c>
      <c r="E828" s="19">
        <v>13</v>
      </c>
      <c r="F828" s="19">
        <v>0.97</v>
      </c>
      <c r="G828" s="19">
        <v>0</v>
      </c>
      <c r="H828" s="17">
        <f t="shared" si="39"/>
        <v>0</v>
      </c>
      <c r="I828" s="18">
        <f t="shared" si="37"/>
        <v>13</v>
      </c>
      <c r="J828" s="17">
        <f t="shared" si="38"/>
        <v>0</v>
      </c>
    </row>
    <row r="829" spans="1:10" x14ac:dyDescent="0.3">
      <c r="A829" s="2">
        <v>20200204</v>
      </c>
      <c r="B829" s="2" t="s">
        <v>45</v>
      </c>
      <c r="C829" s="2">
        <v>0</v>
      </c>
      <c r="D829" s="2">
        <v>0</v>
      </c>
      <c r="E829" s="2">
        <v>12.65</v>
      </c>
      <c r="F829" s="2">
        <v>0.9</v>
      </c>
      <c r="G829" s="2">
        <v>0</v>
      </c>
      <c r="H829" s="16">
        <f t="shared" si="39"/>
        <v>0</v>
      </c>
      <c r="I829" s="15">
        <f t="shared" si="37"/>
        <v>12.65</v>
      </c>
      <c r="J829" s="14">
        <f t="shared" si="38"/>
        <v>0</v>
      </c>
    </row>
    <row r="830" spans="1:10" x14ac:dyDescent="0.3">
      <c r="A830" s="19">
        <v>20200204</v>
      </c>
      <c r="B830" s="19" t="s">
        <v>44</v>
      </c>
      <c r="C830" s="19">
        <v>0</v>
      </c>
      <c r="D830" s="19">
        <v>0</v>
      </c>
      <c r="E830" s="19">
        <v>12.06</v>
      </c>
      <c r="F830" s="19">
        <v>1.17</v>
      </c>
      <c r="G830" s="19">
        <v>0</v>
      </c>
      <c r="H830" s="17">
        <f t="shared" si="39"/>
        <v>0</v>
      </c>
      <c r="I830" s="18">
        <f t="shared" si="37"/>
        <v>12.06</v>
      </c>
      <c r="J830" s="17">
        <f t="shared" si="38"/>
        <v>0</v>
      </c>
    </row>
    <row r="831" spans="1:10" x14ac:dyDescent="0.3">
      <c r="A831" s="2">
        <v>20200204</v>
      </c>
      <c r="B831" s="2" t="s">
        <v>43</v>
      </c>
      <c r="C831" s="2">
        <v>0</v>
      </c>
      <c r="D831" s="2">
        <v>0</v>
      </c>
      <c r="E831" s="2">
        <v>8.9499999999999993</v>
      </c>
      <c r="F831" s="2">
        <v>1.66</v>
      </c>
      <c r="G831" s="2">
        <v>0</v>
      </c>
      <c r="H831" s="16">
        <f t="shared" si="39"/>
        <v>0</v>
      </c>
      <c r="I831" s="15">
        <f t="shared" si="37"/>
        <v>8.9499999999999993</v>
      </c>
      <c r="J831" s="14">
        <f t="shared" si="38"/>
        <v>0</v>
      </c>
    </row>
    <row r="832" spans="1:10" x14ac:dyDescent="0.3">
      <c r="A832" s="19">
        <v>20200204</v>
      </c>
      <c r="B832" s="19" t="s">
        <v>42</v>
      </c>
      <c r="C832" s="19">
        <v>0</v>
      </c>
      <c r="D832" s="19">
        <v>0</v>
      </c>
      <c r="E832" s="19">
        <v>8.1</v>
      </c>
      <c r="F832" s="19">
        <v>2.0699999999999998</v>
      </c>
      <c r="G832" s="19">
        <v>0</v>
      </c>
      <c r="H832" s="17">
        <f t="shared" si="39"/>
        <v>0</v>
      </c>
      <c r="I832" s="18">
        <f t="shared" si="37"/>
        <v>8.1</v>
      </c>
      <c r="J832" s="17">
        <f t="shared" si="38"/>
        <v>0</v>
      </c>
    </row>
    <row r="833" spans="1:10" x14ac:dyDescent="0.3">
      <c r="A833" s="2">
        <v>20200204</v>
      </c>
      <c r="B833" s="2" t="s">
        <v>41</v>
      </c>
      <c r="C833" s="2">
        <v>0</v>
      </c>
      <c r="D833" s="2">
        <v>0</v>
      </c>
      <c r="E833" s="2">
        <v>9.02</v>
      </c>
      <c r="F833" s="2">
        <v>2.14</v>
      </c>
      <c r="G833" s="2">
        <v>0</v>
      </c>
      <c r="H833" s="16">
        <f t="shared" si="39"/>
        <v>0</v>
      </c>
      <c r="I833" s="15">
        <f t="shared" si="37"/>
        <v>9.02</v>
      </c>
      <c r="J833" s="14">
        <f t="shared" si="38"/>
        <v>0</v>
      </c>
    </row>
    <row r="834" spans="1:10" x14ac:dyDescent="0.3">
      <c r="A834" s="19">
        <v>20200204</v>
      </c>
      <c r="B834" s="19" t="s">
        <v>40</v>
      </c>
      <c r="C834" s="19">
        <v>44.41</v>
      </c>
      <c r="D834" s="19">
        <v>4.55</v>
      </c>
      <c r="E834" s="19">
        <v>9.4</v>
      </c>
      <c r="F834" s="19">
        <v>2.2799999999999998</v>
      </c>
      <c r="G834" s="19">
        <v>0</v>
      </c>
      <c r="H834" s="17">
        <f t="shared" si="39"/>
        <v>559.82021046341777</v>
      </c>
      <c r="I834" s="18">
        <f t="shared" si="37"/>
        <v>26.894381576981807</v>
      </c>
      <c r="J834" s="17">
        <f t="shared" si="38"/>
        <v>0.5550479015443599</v>
      </c>
    </row>
    <row r="835" spans="1:10" x14ac:dyDescent="0.3">
      <c r="A835" s="2">
        <v>20200204</v>
      </c>
      <c r="B835" s="2" t="s">
        <v>39</v>
      </c>
      <c r="C835" s="2">
        <v>218.01</v>
      </c>
      <c r="D835" s="2">
        <v>14.65</v>
      </c>
      <c r="E835" s="2">
        <v>9.94</v>
      </c>
      <c r="F835" s="2">
        <v>2.76</v>
      </c>
      <c r="G835" s="2">
        <v>0</v>
      </c>
      <c r="H835" s="16">
        <f t="shared" si="39"/>
        <v>861.99347393518167</v>
      </c>
      <c r="I835" s="15">
        <f t="shared" si="37"/>
        <v>36.877296060474428</v>
      </c>
      <c r="J835" s="14">
        <f t="shared" si="38"/>
        <v>0.81592179132061915</v>
      </c>
    </row>
    <row r="836" spans="1:10" x14ac:dyDescent="0.3">
      <c r="A836" s="19">
        <v>20200204</v>
      </c>
      <c r="B836" s="19" t="s">
        <v>38</v>
      </c>
      <c r="C836" s="19">
        <v>380.01</v>
      </c>
      <c r="D836" s="19">
        <v>23.41</v>
      </c>
      <c r="E836" s="19">
        <v>11.07</v>
      </c>
      <c r="F836" s="19">
        <v>2.97</v>
      </c>
      <c r="G836" s="19">
        <v>0</v>
      </c>
      <c r="H836" s="17">
        <f t="shared" si="39"/>
        <v>956.46183756112157</v>
      </c>
      <c r="I836" s="18">
        <f t="shared" si="37"/>
        <v>40.959432423785046</v>
      </c>
      <c r="J836" s="17">
        <f t="shared" si="38"/>
        <v>0.88777119127993454</v>
      </c>
    </row>
    <row r="837" spans="1:10" x14ac:dyDescent="0.3">
      <c r="A837" s="2">
        <v>20200204</v>
      </c>
      <c r="B837" s="2" t="s">
        <v>37</v>
      </c>
      <c r="C837" s="2">
        <v>523.01</v>
      </c>
      <c r="D837" s="2">
        <v>30.18</v>
      </c>
      <c r="E837" s="2">
        <v>12.46</v>
      </c>
      <c r="F837" s="2">
        <v>2.83</v>
      </c>
      <c r="G837" s="2">
        <v>0</v>
      </c>
      <c r="H837" s="16">
        <f t="shared" si="39"/>
        <v>1040.3641080257646</v>
      </c>
      <c r="I837" s="15">
        <f t="shared" si="37"/>
        <v>44.971378375805145</v>
      </c>
      <c r="J837" s="14">
        <f t="shared" si="38"/>
        <v>0.94686533440081155</v>
      </c>
    </row>
    <row r="838" spans="1:10" x14ac:dyDescent="0.3">
      <c r="A838" s="19">
        <v>20200204</v>
      </c>
      <c r="B838" s="19" t="s">
        <v>36</v>
      </c>
      <c r="C838" s="19">
        <v>509.01</v>
      </c>
      <c r="D838" s="19">
        <v>34.18</v>
      </c>
      <c r="E838" s="19">
        <v>13.92</v>
      </c>
      <c r="F838" s="19">
        <v>2.62</v>
      </c>
      <c r="G838" s="19">
        <v>0</v>
      </c>
      <c r="H838" s="17">
        <f t="shared" si="39"/>
        <v>906.04282337935274</v>
      </c>
      <c r="I838" s="18">
        <f t="shared" si="37"/>
        <v>42.233838230604775</v>
      </c>
      <c r="J838" s="17">
        <f t="shared" si="38"/>
        <v>0.83577714386281188</v>
      </c>
    </row>
    <row r="839" spans="1:10" x14ac:dyDescent="0.3">
      <c r="A839" s="2">
        <v>20200204</v>
      </c>
      <c r="B839" s="2" t="s">
        <v>35</v>
      </c>
      <c r="C839" s="2">
        <v>574.01</v>
      </c>
      <c r="D839" s="2">
        <v>34.81</v>
      </c>
      <c r="E839" s="2">
        <v>15.61</v>
      </c>
      <c r="F839" s="2">
        <v>2.14</v>
      </c>
      <c r="G839" s="2">
        <v>0</v>
      </c>
      <c r="H839" s="16">
        <f t="shared" si="39"/>
        <v>1005.523492077804</v>
      </c>
      <c r="I839" s="15">
        <f t="shared" si="37"/>
        <v>47.032609127431371</v>
      </c>
      <c r="J839" s="14">
        <f t="shared" si="38"/>
        <v>0.90582911476550354</v>
      </c>
    </row>
    <row r="840" spans="1:10" x14ac:dyDescent="0.3">
      <c r="A840" s="19">
        <v>20200204</v>
      </c>
      <c r="B840" s="19" t="s">
        <v>34</v>
      </c>
      <c r="C840" s="19">
        <v>540.01</v>
      </c>
      <c r="D840" s="19">
        <v>31.94</v>
      </c>
      <c r="E840" s="19">
        <v>16.850000000000001</v>
      </c>
      <c r="F840" s="19">
        <v>2.2799999999999998</v>
      </c>
      <c r="G840" s="19">
        <v>0</v>
      </c>
      <c r="H840" s="17">
        <f t="shared" si="39"/>
        <v>1020.7532302100578</v>
      </c>
      <c r="I840" s="18">
        <f t="shared" si="37"/>
        <v>48.748538444064309</v>
      </c>
      <c r="J840" s="17">
        <f t="shared" si="38"/>
        <v>0.91166694222709921</v>
      </c>
    </row>
    <row r="841" spans="1:10" x14ac:dyDescent="0.3">
      <c r="A841" s="2">
        <v>20200204</v>
      </c>
      <c r="B841" s="2" t="s">
        <v>33</v>
      </c>
      <c r="C841" s="2">
        <v>451.01</v>
      </c>
      <c r="D841" s="2">
        <v>26.05</v>
      </c>
      <c r="E841" s="2">
        <v>17.38</v>
      </c>
      <c r="F841" s="2">
        <v>3.03</v>
      </c>
      <c r="G841" s="2">
        <v>0</v>
      </c>
      <c r="H841" s="16">
        <f t="shared" si="39"/>
        <v>1026.9942632369832</v>
      </c>
      <c r="I841" s="15">
        <f t="shared" si="37"/>
        <v>49.473570726155728</v>
      </c>
      <c r="J841" s="14">
        <f t="shared" si="38"/>
        <v>0.91389028792189397</v>
      </c>
    </row>
    <row r="842" spans="1:10" x14ac:dyDescent="0.3">
      <c r="A842" s="19">
        <v>20200204</v>
      </c>
      <c r="B842" s="19" t="s">
        <v>32</v>
      </c>
      <c r="C842" s="19">
        <v>294.01</v>
      </c>
      <c r="D842" s="19">
        <v>17.91</v>
      </c>
      <c r="E842" s="19">
        <v>17.190000000000001</v>
      </c>
      <c r="F842" s="19">
        <v>3.79</v>
      </c>
      <c r="G842" s="19">
        <v>0</v>
      </c>
      <c r="H842" s="17">
        <f t="shared" si="39"/>
        <v>956.0595111358092</v>
      </c>
      <c r="I842" s="18">
        <f t="shared" ref="I842:I905" si="40">E842+H842*((NOCT-20)/(800))</f>
        <v>47.066859722994039</v>
      </c>
      <c r="J842" s="17">
        <f t="shared" ref="J842:J905" si="41">P_STC__W*(H842/1000)*(1+(alpha_p/100)*(I842-25))</f>
        <v>0.86112197110000244</v>
      </c>
    </row>
    <row r="843" spans="1:10" x14ac:dyDescent="0.3">
      <c r="A843" s="2">
        <v>20200204</v>
      </c>
      <c r="B843" s="2" t="s">
        <v>31</v>
      </c>
      <c r="C843" s="2">
        <v>112.01</v>
      </c>
      <c r="D843" s="2">
        <v>8.2200000000000006</v>
      </c>
      <c r="E843" s="2">
        <v>16.37</v>
      </c>
      <c r="F843" s="2">
        <v>3.86</v>
      </c>
      <c r="G843" s="2">
        <v>0</v>
      </c>
      <c r="H843" s="16">
        <f t="shared" si="39"/>
        <v>783.42684210237576</v>
      </c>
      <c r="I843" s="15">
        <f t="shared" si="40"/>
        <v>40.852088815699247</v>
      </c>
      <c r="J843" s="14">
        <f t="shared" si="41"/>
        <v>0.72754155863513237</v>
      </c>
    </row>
    <row r="844" spans="1:10" x14ac:dyDescent="0.3">
      <c r="A844" s="19">
        <v>20200204</v>
      </c>
      <c r="B844" s="19" t="s">
        <v>30</v>
      </c>
      <c r="C844" s="19">
        <v>0</v>
      </c>
      <c r="D844" s="19">
        <v>0</v>
      </c>
      <c r="E844" s="19">
        <v>15.01</v>
      </c>
      <c r="F844" s="19">
        <v>4.1399999999999997</v>
      </c>
      <c r="G844" s="19">
        <v>0</v>
      </c>
      <c r="H844" s="17">
        <f t="shared" si="39"/>
        <v>0</v>
      </c>
      <c r="I844" s="18">
        <f t="shared" si="40"/>
        <v>15.01</v>
      </c>
      <c r="J844" s="17">
        <f t="shared" si="41"/>
        <v>0</v>
      </c>
    </row>
    <row r="845" spans="1:10" x14ac:dyDescent="0.3">
      <c r="A845" s="2">
        <v>20200204</v>
      </c>
      <c r="B845" s="2" t="s">
        <v>29</v>
      </c>
      <c r="C845" s="2">
        <v>0</v>
      </c>
      <c r="D845" s="2">
        <v>0</v>
      </c>
      <c r="E845" s="2">
        <v>13.65</v>
      </c>
      <c r="F845" s="2">
        <v>3.59</v>
      </c>
      <c r="G845" s="2">
        <v>0</v>
      </c>
      <c r="H845" s="16">
        <f t="shared" si="39"/>
        <v>0</v>
      </c>
      <c r="I845" s="15">
        <f t="shared" si="40"/>
        <v>13.65</v>
      </c>
      <c r="J845" s="14">
        <f t="shared" si="41"/>
        <v>0</v>
      </c>
    </row>
    <row r="846" spans="1:10" x14ac:dyDescent="0.3">
      <c r="A846" s="19">
        <v>20200204</v>
      </c>
      <c r="B846" s="19" t="s">
        <v>28</v>
      </c>
      <c r="C846" s="19">
        <v>0</v>
      </c>
      <c r="D846" s="19">
        <v>0</v>
      </c>
      <c r="E846" s="19">
        <v>12.9</v>
      </c>
      <c r="F846" s="19">
        <v>3.52</v>
      </c>
      <c r="G846" s="19">
        <v>0</v>
      </c>
      <c r="H846" s="17">
        <f t="shared" si="39"/>
        <v>0</v>
      </c>
      <c r="I846" s="18">
        <f t="shared" si="40"/>
        <v>12.9</v>
      </c>
      <c r="J846" s="17">
        <f t="shared" si="41"/>
        <v>0</v>
      </c>
    </row>
    <row r="847" spans="1:10" x14ac:dyDescent="0.3">
      <c r="A847" s="2">
        <v>20200204</v>
      </c>
      <c r="B847" s="2" t="s">
        <v>27</v>
      </c>
      <c r="C847" s="2">
        <v>0</v>
      </c>
      <c r="D847" s="2">
        <v>0</v>
      </c>
      <c r="E847" s="2">
        <v>12.34</v>
      </c>
      <c r="F847" s="2">
        <v>3.59</v>
      </c>
      <c r="G847" s="2">
        <v>0</v>
      </c>
      <c r="H847" s="16">
        <f t="shared" si="39"/>
        <v>0</v>
      </c>
      <c r="I847" s="15">
        <f t="shared" si="40"/>
        <v>12.34</v>
      </c>
      <c r="J847" s="14">
        <f t="shared" si="41"/>
        <v>0</v>
      </c>
    </row>
    <row r="848" spans="1:10" x14ac:dyDescent="0.3">
      <c r="A848" s="19">
        <v>20200204</v>
      </c>
      <c r="B848" s="19" t="s">
        <v>26</v>
      </c>
      <c r="C848" s="19">
        <v>0</v>
      </c>
      <c r="D848" s="19">
        <v>0</v>
      </c>
      <c r="E848" s="19">
        <v>12.11</v>
      </c>
      <c r="F848" s="19">
        <v>3.59</v>
      </c>
      <c r="G848" s="19">
        <v>0</v>
      </c>
      <c r="H848" s="17">
        <f t="shared" si="39"/>
        <v>0</v>
      </c>
      <c r="I848" s="18">
        <f t="shared" si="40"/>
        <v>12.11</v>
      </c>
      <c r="J848" s="17">
        <f t="shared" si="41"/>
        <v>0</v>
      </c>
    </row>
    <row r="849" spans="1:10" x14ac:dyDescent="0.3">
      <c r="A849" s="2">
        <v>20200204</v>
      </c>
      <c r="B849" s="2" t="s">
        <v>25</v>
      </c>
      <c r="C849" s="2">
        <v>0</v>
      </c>
      <c r="D849" s="2">
        <v>0</v>
      </c>
      <c r="E849" s="2">
        <v>11.84</v>
      </c>
      <c r="F849" s="2">
        <v>3.45</v>
      </c>
      <c r="G849" s="2">
        <v>0</v>
      </c>
      <c r="H849" s="16">
        <f t="shared" si="39"/>
        <v>0</v>
      </c>
      <c r="I849" s="15">
        <f t="shared" si="40"/>
        <v>11.84</v>
      </c>
      <c r="J849" s="14">
        <f t="shared" si="41"/>
        <v>0</v>
      </c>
    </row>
    <row r="850" spans="1:10" x14ac:dyDescent="0.3">
      <c r="A850" s="19">
        <v>20200205</v>
      </c>
      <c r="B850" s="19" t="s">
        <v>48</v>
      </c>
      <c r="C850" s="19">
        <v>0</v>
      </c>
      <c r="D850" s="19">
        <v>0</v>
      </c>
      <c r="E850" s="19">
        <v>11.63</v>
      </c>
      <c r="F850" s="19">
        <v>3.17</v>
      </c>
      <c r="G850" s="19">
        <v>0</v>
      </c>
      <c r="H850" s="17">
        <f t="shared" si="39"/>
        <v>0</v>
      </c>
      <c r="I850" s="18">
        <f t="shared" si="40"/>
        <v>11.63</v>
      </c>
      <c r="J850" s="17">
        <f t="shared" si="41"/>
        <v>0</v>
      </c>
    </row>
    <row r="851" spans="1:10" x14ac:dyDescent="0.3">
      <c r="A851" s="2">
        <v>20200205</v>
      </c>
      <c r="B851" s="2" t="s">
        <v>47</v>
      </c>
      <c r="C851" s="2">
        <v>0</v>
      </c>
      <c r="D851" s="2">
        <v>0</v>
      </c>
      <c r="E851" s="2">
        <v>11.34</v>
      </c>
      <c r="F851" s="2">
        <v>2.97</v>
      </c>
      <c r="G851" s="2">
        <v>0</v>
      </c>
      <c r="H851" s="16">
        <f t="shared" ref="H851:H914" si="42">IF(D851&gt;0,C851/SIN(D851*PI()/180),0)</f>
        <v>0</v>
      </c>
      <c r="I851" s="15">
        <f t="shared" si="40"/>
        <v>11.34</v>
      </c>
      <c r="J851" s="14">
        <f t="shared" si="41"/>
        <v>0</v>
      </c>
    </row>
    <row r="852" spans="1:10" x14ac:dyDescent="0.3">
      <c r="A852" s="19">
        <v>20200205</v>
      </c>
      <c r="B852" s="19" t="s">
        <v>46</v>
      </c>
      <c r="C852" s="19">
        <v>0</v>
      </c>
      <c r="D852" s="19">
        <v>0</v>
      </c>
      <c r="E852" s="19">
        <v>11.12</v>
      </c>
      <c r="F852" s="19">
        <v>2.83</v>
      </c>
      <c r="G852" s="19">
        <v>0</v>
      </c>
      <c r="H852" s="17">
        <f t="shared" si="42"/>
        <v>0</v>
      </c>
      <c r="I852" s="18">
        <f t="shared" si="40"/>
        <v>11.12</v>
      </c>
      <c r="J852" s="17">
        <f t="shared" si="41"/>
        <v>0</v>
      </c>
    </row>
    <row r="853" spans="1:10" x14ac:dyDescent="0.3">
      <c r="A853" s="2">
        <v>20200205</v>
      </c>
      <c r="B853" s="2" t="s">
        <v>45</v>
      </c>
      <c r="C853" s="2">
        <v>0</v>
      </c>
      <c r="D853" s="2">
        <v>0</v>
      </c>
      <c r="E853" s="2">
        <v>10.93</v>
      </c>
      <c r="F853" s="2">
        <v>2.9</v>
      </c>
      <c r="G853" s="2">
        <v>0</v>
      </c>
      <c r="H853" s="16">
        <f t="shared" si="42"/>
        <v>0</v>
      </c>
      <c r="I853" s="15">
        <f t="shared" si="40"/>
        <v>10.93</v>
      </c>
      <c r="J853" s="14">
        <f t="shared" si="41"/>
        <v>0</v>
      </c>
    </row>
    <row r="854" spans="1:10" x14ac:dyDescent="0.3">
      <c r="A854" s="19">
        <v>20200205</v>
      </c>
      <c r="B854" s="19" t="s">
        <v>44</v>
      </c>
      <c r="C854" s="19">
        <v>0</v>
      </c>
      <c r="D854" s="19">
        <v>0</v>
      </c>
      <c r="E854" s="19">
        <v>10.76</v>
      </c>
      <c r="F854" s="19">
        <v>3.03</v>
      </c>
      <c r="G854" s="19">
        <v>0</v>
      </c>
      <c r="H854" s="17">
        <f t="shared" si="42"/>
        <v>0</v>
      </c>
      <c r="I854" s="18">
        <f t="shared" si="40"/>
        <v>10.76</v>
      </c>
      <c r="J854" s="17">
        <f t="shared" si="41"/>
        <v>0</v>
      </c>
    </row>
    <row r="855" spans="1:10" x14ac:dyDescent="0.3">
      <c r="A855" s="2">
        <v>20200205</v>
      </c>
      <c r="B855" s="2" t="s">
        <v>43</v>
      </c>
      <c r="C855" s="2">
        <v>0</v>
      </c>
      <c r="D855" s="2">
        <v>0</v>
      </c>
      <c r="E855" s="2">
        <v>10.62</v>
      </c>
      <c r="F855" s="2">
        <v>3.31</v>
      </c>
      <c r="G855" s="2">
        <v>0</v>
      </c>
      <c r="H855" s="16">
        <f t="shared" si="42"/>
        <v>0</v>
      </c>
      <c r="I855" s="15">
        <f t="shared" si="40"/>
        <v>10.62</v>
      </c>
      <c r="J855" s="14">
        <f t="shared" si="41"/>
        <v>0</v>
      </c>
    </row>
    <row r="856" spans="1:10" x14ac:dyDescent="0.3">
      <c r="A856" s="19">
        <v>20200205</v>
      </c>
      <c r="B856" s="19" t="s">
        <v>42</v>
      </c>
      <c r="C856" s="19">
        <v>0</v>
      </c>
      <c r="D856" s="19">
        <v>0</v>
      </c>
      <c r="E856" s="19">
        <v>10.52</v>
      </c>
      <c r="F856" s="19">
        <v>3.59</v>
      </c>
      <c r="G856" s="19">
        <v>0</v>
      </c>
      <c r="H856" s="17">
        <f t="shared" si="42"/>
        <v>0</v>
      </c>
      <c r="I856" s="18">
        <f t="shared" si="40"/>
        <v>10.52</v>
      </c>
      <c r="J856" s="17">
        <f t="shared" si="41"/>
        <v>0</v>
      </c>
    </row>
    <row r="857" spans="1:10" x14ac:dyDescent="0.3">
      <c r="A857" s="2">
        <v>20200205</v>
      </c>
      <c r="B857" s="2" t="s">
        <v>41</v>
      </c>
      <c r="C857" s="2">
        <v>0</v>
      </c>
      <c r="D857" s="2">
        <v>0</v>
      </c>
      <c r="E857" s="2">
        <v>10.55</v>
      </c>
      <c r="F857" s="2">
        <v>3.59</v>
      </c>
      <c r="G857" s="2">
        <v>0</v>
      </c>
      <c r="H857" s="16">
        <f t="shared" si="42"/>
        <v>0</v>
      </c>
      <c r="I857" s="15">
        <f t="shared" si="40"/>
        <v>10.55</v>
      </c>
      <c r="J857" s="14">
        <f t="shared" si="41"/>
        <v>0</v>
      </c>
    </row>
    <row r="858" spans="1:10" x14ac:dyDescent="0.3">
      <c r="A858" s="19">
        <v>20200205</v>
      </c>
      <c r="B858" s="19" t="s">
        <v>40</v>
      </c>
      <c r="C858" s="19">
        <v>43.85</v>
      </c>
      <c r="D858" s="19">
        <v>4.7300000000000004</v>
      </c>
      <c r="E858" s="19">
        <v>10.42</v>
      </c>
      <c r="F858" s="19">
        <v>3.59</v>
      </c>
      <c r="G858" s="19">
        <v>0</v>
      </c>
      <c r="H858" s="17">
        <f t="shared" si="42"/>
        <v>531.77081732197121</v>
      </c>
      <c r="I858" s="18">
        <f t="shared" si="40"/>
        <v>27.037838041311602</v>
      </c>
      <c r="J858" s="17">
        <f t="shared" si="41"/>
        <v>0.52689433471837988</v>
      </c>
    </row>
    <row r="859" spans="1:10" x14ac:dyDescent="0.3">
      <c r="A859" s="2">
        <v>20200205</v>
      </c>
      <c r="B859" s="2" t="s">
        <v>39</v>
      </c>
      <c r="C859" s="2">
        <v>226.01</v>
      </c>
      <c r="D859" s="2">
        <v>14.86</v>
      </c>
      <c r="E859" s="2">
        <v>11.27</v>
      </c>
      <c r="F859" s="2">
        <v>3.59</v>
      </c>
      <c r="G859" s="2">
        <v>0</v>
      </c>
      <c r="H859" s="16">
        <f t="shared" si="42"/>
        <v>881.27465654391722</v>
      </c>
      <c r="I859" s="15">
        <f t="shared" si="40"/>
        <v>38.809833016997416</v>
      </c>
      <c r="J859" s="14">
        <f t="shared" si="41"/>
        <v>0.82650850522349262</v>
      </c>
    </row>
    <row r="860" spans="1:10" x14ac:dyDescent="0.3">
      <c r="A860" s="19">
        <v>20200205</v>
      </c>
      <c r="B860" s="19" t="s">
        <v>38</v>
      </c>
      <c r="C860" s="19">
        <v>388.01</v>
      </c>
      <c r="D860" s="19">
        <v>23.64</v>
      </c>
      <c r="E860" s="19">
        <v>12.93</v>
      </c>
      <c r="F860" s="19">
        <v>3.93</v>
      </c>
      <c r="G860" s="19">
        <v>0</v>
      </c>
      <c r="H860" s="17">
        <f t="shared" si="42"/>
        <v>967.63330846052247</v>
      </c>
      <c r="I860" s="18">
        <f t="shared" si="40"/>
        <v>43.168540889391323</v>
      </c>
      <c r="J860" s="17">
        <f t="shared" si="41"/>
        <v>0.88852112447236331</v>
      </c>
    </row>
    <row r="861" spans="1:10" x14ac:dyDescent="0.3">
      <c r="A861" s="2">
        <v>20200205</v>
      </c>
      <c r="B861" s="2" t="s">
        <v>37</v>
      </c>
      <c r="C861" s="2">
        <v>487.01</v>
      </c>
      <c r="D861" s="2">
        <v>30.44</v>
      </c>
      <c r="E861" s="2">
        <v>14.61</v>
      </c>
      <c r="F861" s="2">
        <v>4.21</v>
      </c>
      <c r="G861" s="2">
        <v>0</v>
      </c>
      <c r="H861" s="16">
        <f t="shared" si="42"/>
        <v>961.26252957227996</v>
      </c>
      <c r="I861" s="15">
        <f t="shared" si="40"/>
        <v>44.649454049133752</v>
      </c>
      <c r="J861" s="14">
        <f t="shared" si="41"/>
        <v>0.87626525200434935</v>
      </c>
    </row>
    <row r="862" spans="1:10" x14ac:dyDescent="0.3">
      <c r="A862" s="19">
        <v>20200205</v>
      </c>
      <c r="B862" s="19" t="s">
        <v>36</v>
      </c>
      <c r="C862" s="19">
        <v>609.01</v>
      </c>
      <c r="D862" s="19">
        <v>34.479999999999997</v>
      </c>
      <c r="E862" s="19">
        <v>16.14</v>
      </c>
      <c r="F862" s="19">
        <v>4.28</v>
      </c>
      <c r="G862" s="19">
        <v>0</v>
      </c>
      <c r="H862" s="17">
        <f t="shared" si="42"/>
        <v>1075.7641196243778</v>
      </c>
      <c r="I862" s="18">
        <f t="shared" si="40"/>
        <v>49.757628738261808</v>
      </c>
      <c r="J862" s="17">
        <f t="shared" si="41"/>
        <v>0.95591396054816247</v>
      </c>
    </row>
    <row r="863" spans="1:10" x14ac:dyDescent="0.3">
      <c r="A863" s="2">
        <v>20200205</v>
      </c>
      <c r="B863" s="2" t="s">
        <v>35</v>
      </c>
      <c r="C863" s="2">
        <v>575.01</v>
      </c>
      <c r="D863" s="2">
        <v>35.11</v>
      </c>
      <c r="E863" s="2">
        <v>17.440000000000001</v>
      </c>
      <c r="F863" s="2">
        <v>4.1399999999999997</v>
      </c>
      <c r="G863" s="2">
        <v>0</v>
      </c>
      <c r="H863" s="16">
        <f t="shared" si="42"/>
        <v>999.75999683700138</v>
      </c>
      <c r="I863" s="15">
        <f t="shared" si="40"/>
        <v>48.682499901156291</v>
      </c>
      <c r="J863" s="14">
        <f t="shared" si="41"/>
        <v>0.89321432471877593</v>
      </c>
    </row>
    <row r="864" spans="1:10" x14ac:dyDescent="0.3">
      <c r="A864" s="19">
        <v>20200205</v>
      </c>
      <c r="B864" s="19" t="s">
        <v>34</v>
      </c>
      <c r="C864" s="19">
        <v>547.01</v>
      </c>
      <c r="D864" s="19">
        <v>32.229999999999997</v>
      </c>
      <c r="E864" s="19">
        <v>18.309999999999999</v>
      </c>
      <c r="F864" s="19">
        <v>4</v>
      </c>
      <c r="G864" s="19">
        <v>0</v>
      </c>
      <c r="H864" s="17">
        <f t="shared" si="42"/>
        <v>1025.6707981364254</v>
      </c>
      <c r="I864" s="18">
        <f t="shared" si="40"/>
        <v>50.36221244176329</v>
      </c>
      <c r="J864" s="17">
        <f t="shared" si="41"/>
        <v>0.90861103508700525</v>
      </c>
    </row>
    <row r="865" spans="1:10" x14ac:dyDescent="0.3">
      <c r="A865" s="2">
        <v>20200205</v>
      </c>
      <c r="B865" s="2" t="s">
        <v>33</v>
      </c>
      <c r="C865" s="2">
        <v>456.01</v>
      </c>
      <c r="D865" s="2">
        <v>26.32</v>
      </c>
      <c r="E865" s="2">
        <v>18.77</v>
      </c>
      <c r="F865" s="2">
        <v>3.72</v>
      </c>
      <c r="G865" s="2">
        <v>0</v>
      </c>
      <c r="H865" s="16">
        <f t="shared" si="42"/>
        <v>1028.476220670969</v>
      </c>
      <c r="I865" s="15">
        <f t="shared" si="40"/>
        <v>50.909881895967786</v>
      </c>
      <c r="J865" s="14">
        <f t="shared" si="41"/>
        <v>0.90856158232418649</v>
      </c>
    </row>
    <row r="866" spans="1:10" x14ac:dyDescent="0.3">
      <c r="A866" s="19">
        <v>20200205</v>
      </c>
      <c r="B866" s="19" t="s">
        <v>32</v>
      </c>
      <c r="C866" s="19">
        <v>301.01</v>
      </c>
      <c r="D866" s="19">
        <v>18.16</v>
      </c>
      <c r="E866" s="19">
        <v>18.78</v>
      </c>
      <c r="F866" s="19">
        <v>3.03</v>
      </c>
      <c r="G866" s="19">
        <v>0</v>
      </c>
      <c r="H866" s="17">
        <f t="shared" si="42"/>
        <v>965.79208504255564</v>
      </c>
      <c r="I866" s="18">
        <f t="shared" si="40"/>
        <v>48.961002657579868</v>
      </c>
      <c r="J866" s="17">
        <f t="shared" si="41"/>
        <v>0.86165602481887138</v>
      </c>
    </row>
    <row r="867" spans="1:10" x14ac:dyDescent="0.3">
      <c r="A867" s="2">
        <v>20200205</v>
      </c>
      <c r="B867" s="2" t="s">
        <v>31</v>
      </c>
      <c r="C867" s="2">
        <v>116.01</v>
      </c>
      <c r="D867" s="2">
        <v>8.4499999999999993</v>
      </c>
      <c r="E867" s="2">
        <v>18.07</v>
      </c>
      <c r="F867" s="2">
        <v>2.2799999999999998</v>
      </c>
      <c r="G867" s="2">
        <v>0</v>
      </c>
      <c r="H867" s="16">
        <f t="shared" si="42"/>
        <v>789.4722024713476</v>
      </c>
      <c r="I867" s="15">
        <f t="shared" si="40"/>
        <v>42.741006327229613</v>
      </c>
      <c r="J867" s="14">
        <f t="shared" si="41"/>
        <v>0.72644506144487531</v>
      </c>
    </row>
    <row r="868" spans="1:10" x14ac:dyDescent="0.3">
      <c r="A868" s="19">
        <v>20200205</v>
      </c>
      <c r="B868" s="19" t="s">
        <v>30</v>
      </c>
      <c r="C868" s="19">
        <v>0</v>
      </c>
      <c r="D868" s="19">
        <v>0</v>
      </c>
      <c r="E868" s="19">
        <v>16.75</v>
      </c>
      <c r="F868" s="19">
        <v>2.2799999999999998</v>
      </c>
      <c r="G868" s="19">
        <v>0</v>
      </c>
      <c r="H868" s="17">
        <f t="shared" si="42"/>
        <v>0</v>
      </c>
      <c r="I868" s="18">
        <f t="shared" si="40"/>
        <v>16.75</v>
      </c>
      <c r="J868" s="17">
        <f t="shared" si="41"/>
        <v>0</v>
      </c>
    </row>
    <row r="869" spans="1:10" x14ac:dyDescent="0.3">
      <c r="A869" s="2">
        <v>20200205</v>
      </c>
      <c r="B869" s="2" t="s">
        <v>29</v>
      </c>
      <c r="C869" s="2">
        <v>0</v>
      </c>
      <c r="D869" s="2">
        <v>0</v>
      </c>
      <c r="E869" s="2">
        <v>15.07</v>
      </c>
      <c r="F869" s="2">
        <v>2.34</v>
      </c>
      <c r="G869" s="2">
        <v>0</v>
      </c>
      <c r="H869" s="16">
        <f t="shared" si="42"/>
        <v>0</v>
      </c>
      <c r="I869" s="15">
        <f t="shared" si="40"/>
        <v>15.07</v>
      </c>
      <c r="J869" s="14">
        <f t="shared" si="41"/>
        <v>0</v>
      </c>
    </row>
    <row r="870" spans="1:10" x14ac:dyDescent="0.3">
      <c r="A870" s="19">
        <v>20200205</v>
      </c>
      <c r="B870" s="19" t="s">
        <v>28</v>
      </c>
      <c r="C870" s="19">
        <v>0</v>
      </c>
      <c r="D870" s="19">
        <v>0</v>
      </c>
      <c r="E870" s="19">
        <v>14.21</v>
      </c>
      <c r="F870" s="19">
        <v>2.48</v>
      </c>
      <c r="G870" s="19">
        <v>0</v>
      </c>
      <c r="H870" s="17">
        <f t="shared" si="42"/>
        <v>0</v>
      </c>
      <c r="I870" s="18">
        <f t="shared" si="40"/>
        <v>14.21</v>
      </c>
      <c r="J870" s="17">
        <f t="shared" si="41"/>
        <v>0</v>
      </c>
    </row>
    <row r="871" spans="1:10" x14ac:dyDescent="0.3">
      <c r="A871" s="2">
        <v>20200205</v>
      </c>
      <c r="B871" s="2" t="s">
        <v>27</v>
      </c>
      <c r="C871" s="2">
        <v>0</v>
      </c>
      <c r="D871" s="2">
        <v>0</v>
      </c>
      <c r="E871" s="2">
        <v>13.67</v>
      </c>
      <c r="F871" s="2">
        <v>2.69</v>
      </c>
      <c r="G871" s="2">
        <v>0</v>
      </c>
      <c r="H871" s="16">
        <f t="shared" si="42"/>
        <v>0</v>
      </c>
      <c r="I871" s="15">
        <f t="shared" si="40"/>
        <v>13.67</v>
      </c>
      <c r="J871" s="14">
        <f t="shared" si="41"/>
        <v>0</v>
      </c>
    </row>
    <row r="872" spans="1:10" x14ac:dyDescent="0.3">
      <c r="A872" s="19">
        <v>20200205</v>
      </c>
      <c r="B872" s="19" t="s">
        <v>26</v>
      </c>
      <c r="C872" s="19">
        <v>0</v>
      </c>
      <c r="D872" s="19">
        <v>0</v>
      </c>
      <c r="E872" s="19">
        <v>13.51</v>
      </c>
      <c r="F872" s="19">
        <v>3.03</v>
      </c>
      <c r="G872" s="19">
        <v>0</v>
      </c>
      <c r="H872" s="17">
        <f t="shared" si="42"/>
        <v>0</v>
      </c>
      <c r="I872" s="18">
        <f t="shared" si="40"/>
        <v>13.51</v>
      </c>
      <c r="J872" s="17">
        <f t="shared" si="41"/>
        <v>0</v>
      </c>
    </row>
    <row r="873" spans="1:10" x14ac:dyDescent="0.3">
      <c r="A873" s="2">
        <v>20200205</v>
      </c>
      <c r="B873" s="2" t="s">
        <v>25</v>
      </c>
      <c r="C873" s="2">
        <v>0</v>
      </c>
      <c r="D873" s="2">
        <v>0</v>
      </c>
      <c r="E873" s="2">
        <v>13.45</v>
      </c>
      <c r="F873" s="2">
        <v>3.52</v>
      </c>
      <c r="G873" s="2">
        <v>0</v>
      </c>
      <c r="H873" s="16">
        <f t="shared" si="42"/>
        <v>0</v>
      </c>
      <c r="I873" s="15">
        <f t="shared" si="40"/>
        <v>13.45</v>
      </c>
      <c r="J873" s="14">
        <f t="shared" si="41"/>
        <v>0</v>
      </c>
    </row>
    <row r="874" spans="1:10" x14ac:dyDescent="0.3">
      <c r="A874" s="19">
        <v>20200206</v>
      </c>
      <c r="B874" s="19" t="s">
        <v>48</v>
      </c>
      <c r="C874" s="19">
        <v>0</v>
      </c>
      <c r="D874" s="19">
        <v>0</v>
      </c>
      <c r="E874" s="19">
        <v>13.23</v>
      </c>
      <c r="F874" s="19">
        <v>3.59</v>
      </c>
      <c r="G874" s="19">
        <v>0</v>
      </c>
      <c r="H874" s="17">
        <f t="shared" si="42"/>
        <v>0</v>
      </c>
      <c r="I874" s="18">
        <f t="shared" si="40"/>
        <v>13.23</v>
      </c>
      <c r="J874" s="17">
        <f t="shared" si="41"/>
        <v>0</v>
      </c>
    </row>
    <row r="875" spans="1:10" x14ac:dyDescent="0.3">
      <c r="A875" s="2">
        <v>20200206</v>
      </c>
      <c r="B875" s="2" t="s">
        <v>47</v>
      </c>
      <c r="C875" s="2">
        <v>0</v>
      </c>
      <c r="D875" s="2">
        <v>0</v>
      </c>
      <c r="E875" s="2">
        <v>12.96</v>
      </c>
      <c r="F875" s="2">
        <v>3.52</v>
      </c>
      <c r="G875" s="2">
        <v>0</v>
      </c>
      <c r="H875" s="16">
        <f t="shared" si="42"/>
        <v>0</v>
      </c>
      <c r="I875" s="15">
        <f t="shared" si="40"/>
        <v>12.96</v>
      </c>
      <c r="J875" s="14">
        <f t="shared" si="41"/>
        <v>0</v>
      </c>
    </row>
    <row r="876" spans="1:10" x14ac:dyDescent="0.3">
      <c r="A876" s="19">
        <v>20200206</v>
      </c>
      <c r="B876" s="19" t="s">
        <v>46</v>
      </c>
      <c r="C876" s="19">
        <v>0</v>
      </c>
      <c r="D876" s="19">
        <v>0</v>
      </c>
      <c r="E876" s="19">
        <v>12.53</v>
      </c>
      <c r="F876" s="19">
        <v>3.59</v>
      </c>
      <c r="G876" s="19">
        <v>0</v>
      </c>
      <c r="H876" s="17">
        <f t="shared" si="42"/>
        <v>0</v>
      </c>
      <c r="I876" s="18">
        <f t="shared" si="40"/>
        <v>12.53</v>
      </c>
      <c r="J876" s="17">
        <f t="shared" si="41"/>
        <v>0</v>
      </c>
    </row>
    <row r="877" spans="1:10" x14ac:dyDescent="0.3">
      <c r="A877" s="2">
        <v>20200206</v>
      </c>
      <c r="B877" s="2" t="s">
        <v>45</v>
      </c>
      <c r="C877" s="2">
        <v>0</v>
      </c>
      <c r="D877" s="2">
        <v>0</v>
      </c>
      <c r="E877" s="2">
        <v>12.16</v>
      </c>
      <c r="F877" s="2">
        <v>3.86</v>
      </c>
      <c r="G877" s="2">
        <v>0</v>
      </c>
      <c r="H877" s="16">
        <f t="shared" si="42"/>
        <v>0</v>
      </c>
      <c r="I877" s="15">
        <f t="shared" si="40"/>
        <v>12.16</v>
      </c>
      <c r="J877" s="14">
        <f t="shared" si="41"/>
        <v>0</v>
      </c>
    </row>
    <row r="878" spans="1:10" x14ac:dyDescent="0.3">
      <c r="A878" s="19">
        <v>20200206</v>
      </c>
      <c r="B878" s="19" t="s">
        <v>44</v>
      </c>
      <c r="C878" s="19">
        <v>0</v>
      </c>
      <c r="D878" s="19">
        <v>0</v>
      </c>
      <c r="E878" s="19">
        <v>11.84</v>
      </c>
      <c r="F878" s="19">
        <v>4.1399999999999997</v>
      </c>
      <c r="G878" s="19">
        <v>0</v>
      </c>
      <c r="H878" s="17">
        <f t="shared" si="42"/>
        <v>0</v>
      </c>
      <c r="I878" s="18">
        <f t="shared" si="40"/>
        <v>11.84</v>
      </c>
      <c r="J878" s="17">
        <f t="shared" si="41"/>
        <v>0</v>
      </c>
    </row>
    <row r="879" spans="1:10" x14ac:dyDescent="0.3">
      <c r="A879" s="2">
        <v>20200206</v>
      </c>
      <c r="B879" s="2" t="s">
        <v>43</v>
      </c>
      <c r="C879" s="2">
        <v>0</v>
      </c>
      <c r="D879" s="2">
        <v>0</v>
      </c>
      <c r="E879" s="2">
        <v>11.62</v>
      </c>
      <c r="F879" s="2">
        <v>4.34</v>
      </c>
      <c r="G879" s="2">
        <v>0</v>
      </c>
      <c r="H879" s="16">
        <f t="shared" si="42"/>
        <v>0</v>
      </c>
      <c r="I879" s="15">
        <f t="shared" si="40"/>
        <v>11.62</v>
      </c>
      <c r="J879" s="14">
        <f t="shared" si="41"/>
        <v>0</v>
      </c>
    </row>
    <row r="880" spans="1:10" x14ac:dyDescent="0.3">
      <c r="A880" s="19">
        <v>20200206</v>
      </c>
      <c r="B880" s="19" t="s">
        <v>42</v>
      </c>
      <c r="C880" s="19">
        <v>0</v>
      </c>
      <c r="D880" s="19">
        <v>0</v>
      </c>
      <c r="E880" s="19">
        <v>11.51</v>
      </c>
      <c r="F880" s="19">
        <v>4.4800000000000004</v>
      </c>
      <c r="G880" s="19">
        <v>0</v>
      </c>
      <c r="H880" s="17">
        <f t="shared" si="42"/>
        <v>0</v>
      </c>
      <c r="I880" s="18">
        <f t="shared" si="40"/>
        <v>11.51</v>
      </c>
      <c r="J880" s="17">
        <f t="shared" si="41"/>
        <v>0</v>
      </c>
    </row>
    <row r="881" spans="1:10" x14ac:dyDescent="0.3">
      <c r="A881" s="2">
        <v>20200206</v>
      </c>
      <c r="B881" s="2" t="s">
        <v>41</v>
      </c>
      <c r="C881" s="2">
        <v>0</v>
      </c>
      <c r="D881" s="2">
        <v>0</v>
      </c>
      <c r="E881" s="2">
        <v>11.57</v>
      </c>
      <c r="F881" s="2">
        <v>4.28</v>
      </c>
      <c r="G881" s="2">
        <v>0</v>
      </c>
      <c r="H881" s="16">
        <f t="shared" si="42"/>
        <v>0</v>
      </c>
      <c r="I881" s="15">
        <f t="shared" si="40"/>
        <v>11.57</v>
      </c>
      <c r="J881" s="14">
        <f t="shared" si="41"/>
        <v>0</v>
      </c>
    </row>
    <row r="882" spans="1:10" x14ac:dyDescent="0.3">
      <c r="A882" s="19">
        <v>20200206</v>
      </c>
      <c r="B882" s="19" t="s">
        <v>40</v>
      </c>
      <c r="C882" s="19">
        <v>47.99</v>
      </c>
      <c r="D882" s="19">
        <v>4.92</v>
      </c>
      <c r="E882" s="19">
        <v>11.49</v>
      </c>
      <c r="F882" s="19">
        <v>4.34</v>
      </c>
      <c r="G882" s="19">
        <v>0</v>
      </c>
      <c r="H882" s="17">
        <f t="shared" si="42"/>
        <v>559.55416970686895</v>
      </c>
      <c r="I882" s="18">
        <f t="shared" si="40"/>
        <v>28.976067803339653</v>
      </c>
      <c r="J882" s="17">
        <f t="shared" si="41"/>
        <v>0.54954245577408722</v>
      </c>
    </row>
    <row r="883" spans="1:10" x14ac:dyDescent="0.3">
      <c r="A883" s="2">
        <v>20200206</v>
      </c>
      <c r="B883" s="2" t="s">
        <v>39</v>
      </c>
      <c r="C883" s="2">
        <v>223.01</v>
      </c>
      <c r="D883" s="2">
        <v>15.07</v>
      </c>
      <c r="E883" s="2">
        <v>12.16</v>
      </c>
      <c r="F883" s="2">
        <v>4.41</v>
      </c>
      <c r="G883" s="2">
        <v>0</v>
      </c>
      <c r="H883" s="16">
        <f t="shared" si="42"/>
        <v>857.73422435263569</v>
      </c>
      <c r="I883" s="15">
        <f t="shared" si="40"/>
        <v>38.964194511019869</v>
      </c>
      <c r="J883" s="14">
        <f t="shared" si="41"/>
        <v>0.8038351703883504</v>
      </c>
    </row>
    <row r="884" spans="1:10" x14ac:dyDescent="0.3">
      <c r="A884" s="19">
        <v>20200206</v>
      </c>
      <c r="B884" s="19" t="s">
        <v>38</v>
      </c>
      <c r="C884" s="19">
        <v>402.01</v>
      </c>
      <c r="D884" s="19">
        <v>23.89</v>
      </c>
      <c r="E884" s="19">
        <v>13.32</v>
      </c>
      <c r="F884" s="19">
        <v>5.0999999999999996</v>
      </c>
      <c r="G884" s="19">
        <v>0</v>
      </c>
      <c r="H884" s="17">
        <f t="shared" si="42"/>
        <v>992.66136989788697</v>
      </c>
      <c r="I884" s="18">
        <f t="shared" si="40"/>
        <v>44.340667809308968</v>
      </c>
      <c r="J884" s="17">
        <f t="shared" si="41"/>
        <v>0.90626706778740829</v>
      </c>
    </row>
    <row r="885" spans="1:10" x14ac:dyDescent="0.3">
      <c r="A885" s="2">
        <v>20200206</v>
      </c>
      <c r="B885" s="2" t="s">
        <v>37</v>
      </c>
      <c r="C885" s="2">
        <v>522.01</v>
      </c>
      <c r="D885" s="2">
        <v>30.72</v>
      </c>
      <c r="E885" s="2">
        <v>14.36</v>
      </c>
      <c r="F885" s="2">
        <v>5.45</v>
      </c>
      <c r="G885" s="2">
        <v>0</v>
      </c>
      <c r="H885" s="16">
        <f t="shared" si="42"/>
        <v>1021.859881485224</v>
      </c>
      <c r="I885" s="15">
        <f t="shared" si="40"/>
        <v>46.293121296413247</v>
      </c>
      <c r="J885" s="14">
        <f t="shared" si="41"/>
        <v>0.92394624266540903</v>
      </c>
    </row>
    <row r="886" spans="1:10" x14ac:dyDescent="0.3">
      <c r="A886" s="19">
        <v>20200206</v>
      </c>
      <c r="B886" s="19" t="s">
        <v>36</v>
      </c>
      <c r="C886" s="19">
        <v>583.01</v>
      </c>
      <c r="D886" s="19">
        <v>34.770000000000003</v>
      </c>
      <c r="E886" s="19">
        <v>15.23</v>
      </c>
      <c r="F886" s="19">
        <v>5.17</v>
      </c>
      <c r="G886" s="19">
        <v>0</v>
      </c>
      <c r="H886" s="17">
        <f t="shared" si="42"/>
        <v>1022.3160277799439</v>
      </c>
      <c r="I886" s="18">
        <f t="shared" si="40"/>
        <v>47.177375868123249</v>
      </c>
      <c r="J886" s="17">
        <f t="shared" si="41"/>
        <v>0.92029073716157239</v>
      </c>
    </row>
    <row r="887" spans="1:10" x14ac:dyDescent="0.3">
      <c r="A887" s="2">
        <v>20200206</v>
      </c>
      <c r="B887" s="2" t="s">
        <v>35</v>
      </c>
      <c r="C887" s="2">
        <v>600.01</v>
      </c>
      <c r="D887" s="2">
        <v>35.42</v>
      </c>
      <c r="E887" s="2">
        <v>15.95</v>
      </c>
      <c r="F887" s="2">
        <v>4.62</v>
      </c>
      <c r="G887" s="2">
        <v>0</v>
      </c>
      <c r="H887" s="16">
        <f t="shared" si="42"/>
        <v>1035.2752599482958</v>
      </c>
      <c r="I887" s="15">
        <f t="shared" si="40"/>
        <v>48.302351873384239</v>
      </c>
      <c r="J887" s="14">
        <f t="shared" si="41"/>
        <v>0.92671569217923533</v>
      </c>
    </row>
    <row r="888" spans="1:10" x14ac:dyDescent="0.3">
      <c r="A888" s="19">
        <v>20200206</v>
      </c>
      <c r="B888" s="19" t="s">
        <v>34</v>
      </c>
      <c r="C888" s="19">
        <v>507.01</v>
      </c>
      <c r="D888" s="19">
        <v>32.53</v>
      </c>
      <c r="E888" s="19">
        <v>16.57</v>
      </c>
      <c r="F888" s="19">
        <v>4.21</v>
      </c>
      <c r="G888" s="19">
        <v>0</v>
      </c>
      <c r="H888" s="17">
        <f t="shared" si="42"/>
        <v>942.85143632462939</v>
      </c>
      <c r="I888" s="18">
        <f t="shared" si="40"/>
        <v>46.034107385144665</v>
      </c>
      <c r="J888" s="17">
        <f t="shared" si="41"/>
        <v>0.85360726370512374</v>
      </c>
    </row>
    <row r="889" spans="1:10" x14ac:dyDescent="0.3">
      <c r="A889" s="2">
        <v>20200206</v>
      </c>
      <c r="B889" s="2" t="s">
        <v>33</v>
      </c>
      <c r="C889" s="2">
        <v>436.01</v>
      </c>
      <c r="D889" s="2">
        <v>26.6</v>
      </c>
      <c r="E889" s="2">
        <v>16.940000000000001</v>
      </c>
      <c r="F889" s="2">
        <v>3.86</v>
      </c>
      <c r="G889" s="2">
        <v>0</v>
      </c>
      <c r="H889" s="16">
        <f t="shared" si="42"/>
        <v>973.76024706616261</v>
      </c>
      <c r="I889" s="15">
        <f t="shared" si="40"/>
        <v>47.370007720817583</v>
      </c>
      <c r="J889" s="14">
        <f t="shared" si="41"/>
        <v>0.87573663796323375</v>
      </c>
    </row>
    <row r="890" spans="1:10" x14ac:dyDescent="0.3">
      <c r="A890" s="19">
        <v>20200206</v>
      </c>
      <c r="B890" s="19" t="s">
        <v>32</v>
      </c>
      <c r="C890" s="19">
        <v>282.01</v>
      </c>
      <c r="D890" s="19">
        <v>18.41</v>
      </c>
      <c r="E890" s="19">
        <v>16.920000000000002</v>
      </c>
      <c r="F890" s="19">
        <v>3.17</v>
      </c>
      <c r="G890" s="19">
        <v>0</v>
      </c>
      <c r="H890" s="17">
        <f t="shared" si="42"/>
        <v>892.96049732098152</v>
      </c>
      <c r="I890" s="18">
        <f t="shared" si="40"/>
        <v>44.825015541280678</v>
      </c>
      <c r="J890" s="17">
        <f t="shared" si="41"/>
        <v>0.81329719650385968</v>
      </c>
    </row>
    <row r="891" spans="1:10" x14ac:dyDescent="0.3">
      <c r="A891" s="2">
        <v>20200206</v>
      </c>
      <c r="B891" s="2" t="s">
        <v>31</v>
      </c>
      <c r="C891" s="2">
        <v>54</v>
      </c>
      <c r="D891" s="2">
        <v>8.68</v>
      </c>
      <c r="E891" s="2">
        <v>16.55</v>
      </c>
      <c r="F891" s="2">
        <v>2.34</v>
      </c>
      <c r="G891" s="2">
        <v>0</v>
      </c>
      <c r="H891" s="16">
        <f t="shared" si="42"/>
        <v>357.81550869681826</v>
      </c>
      <c r="I891" s="15">
        <f t="shared" si="40"/>
        <v>27.731734646775571</v>
      </c>
      <c r="J891" s="14">
        <f t="shared" si="41"/>
        <v>0.35341695209664503</v>
      </c>
    </row>
    <row r="892" spans="1:10" x14ac:dyDescent="0.3">
      <c r="A892" s="19">
        <v>20200206</v>
      </c>
      <c r="B892" s="19" t="s">
        <v>30</v>
      </c>
      <c r="C892" s="19">
        <v>0</v>
      </c>
      <c r="D892" s="19">
        <v>0</v>
      </c>
      <c r="E892" s="19">
        <v>15.78</v>
      </c>
      <c r="F892" s="19">
        <v>2.14</v>
      </c>
      <c r="G892" s="19">
        <v>0</v>
      </c>
      <c r="H892" s="17">
        <f t="shared" si="42"/>
        <v>0</v>
      </c>
      <c r="I892" s="18">
        <f t="shared" si="40"/>
        <v>15.78</v>
      </c>
      <c r="J892" s="17">
        <f t="shared" si="41"/>
        <v>0</v>
      </c>
    </row>
    <row r="893" spans="1:10" x14ac:dyDescent="0.3">
      <c r="A893" s="2">
        <v>20200206</v>
      </c>
      <c r="B893" s="2" t="s">
        <v>29</v>
      </c>
      <c r="C893" s="2">
        <v>0</v>
      </c>
      <c r="D893" s="2">
        <v>0</v>
      </c>
      <c r="E893" s="2">
        <v>14.9</v>
      </c>
      <c r="F893" s="2">
        <v>0.83</v>
      </c>
      <c r="G893" s="2">
        <v>0</v>
      </c>
      <c r="H893" s="16">
        <f t="shared" si="42"/>
        <v>0</v>
      </c>
      <c r="I893" s="15">
        <f t="shared" si="40"/>
        <v>14.9</v>
      </c>
      <c r="J893" s="14">
        <f t="shared" si="41"/>
        <v>0</v>
      </c>
    </row>
    <row r="894" spans="1:10" x14ac:dyDescent="0.3">
      <c r="A894" s="19">
        <v>20200206</v>
      </c>
      <c r="B894" s="19" t="s">
        <v>28</v>
      </c>
      <c r="C894" s="19">
        <v>0</v>
      </c>
      <c r="D894" s="19">
        <v>0</v>
      </c>
      <c r="E894" s="19">
        <v>13.92</v>
      </c>
      <c r="F894" s="19">
        <v>1.17</v>
      </c>
      <c r="G894" s="19">
        <v>0</v>
      </c>
      <c r="H894" s="17">
        <f t="shared" si="42"/>
        <v>0</v>
      </c>
      <c r="I894" s="18">
        <f t="shared" si="40"/>
        <v>13.92</v>
      </c>
      <c r="J894" s="17">
        <f t="shared" si="41"/>
        <v>0</v>
      </c>
    </row>
    <row r="895" spans="1:10" x14ac:dyDescent="0.3">
      <c r="A895" s="2">
        <v>20200206</v>
      </c>
      <c r="B895" s="2" t="s">
        <v>27</v>
      </c>
      <c r="C895" s="2">
        <v>0</v>
      </c>
      <c r="D895" s="2">
        <v>0</v>
      </c>
      <c r="E895" s="2">
        <v>13.4</v>
      </c>
      <c r="F895" s="2">
        <v>1.59</v>
      </c>
      <c r="G895" s="2">
        <v>0</v>
      </c>
      <c r="H895" s="16">
        <f t="shared" si="42"/>
        <v>0</v>
      </c>
      <c r="I895" s="15">
        <f t="shared" si="40"/>
        <v>13.4</v>
      </c>
      <c r="J895" s="14">
        <f t="shared" si="41"/>
        <v>0</v>
      </c>
    </row>
    <row r="896" spans="1:10" x14ac:dyDescent="0.3">
      <c r="A896" s="19">
        <v>20200206</v>
      </c>
      <c r="B896" s="19" t="s">
        <v>26</v>
      </c>
      <c r="C896" s="19">
        <v>0</v>
      </c>
      <c r="D896" s="19">
        <v>0</v>
      </c>
      <c r="E896" s="19">
        <v>13.63</v>
      </c>
      <c r="F896" s="19">
        <v>2</v>
      </c>
      <c r="G896" s="19">
        <v>0</v>
      </c>
      <c r="H896" s="17">
        <f t="shared" si="42"/>
        <v>0</v>
      </c>
      <c r="I896" s="18">
        <f t="shared" si="40"/>
        <v>13.63</v>
      </c>
      <c r="J896" s="17">
        <f t="shared" si="41"/>
        <v>0</v>
      </c>
    </row>
    <row r="897" spans="1:10" x14ac:dyDescent="0.3">
      <c r="A897" s="2">
        <v>20200206</v>
      </c>
      <c r="B897" s="2" t="s">
        <v>25</v>
      </c>
      <c r="C897" s="2">
        <v>0</v>
      </c>
      <c r="D897" s="2">
        <v>0</v>
      </c>
      <c r="E897" s="2">
        <v>13.64</v>
      </c>
      <c r="F897" s="2">
        <v>2.2799999999999998</v>
      </c>
      <c r="G897" s="2">
        <v>0</v>
      </c>
      <c r="H897" s="16">
        <f t="shared" si="42"/>
        <v>0</v>
      </c>
      <c r="I897" s="15">
        <f t="shared" si="40"/>
        <v>13.64</v>
      </c>
      <c r="J897" s="14">
        <f t="shared" si="41"/>
        <v>0</v>
      </c>
    </row>
    <row r="898" spans="1:10" x14ac:dyDescent="0.3">
      <c r="A898" s="19">
        <v>20200207</v>
      </c>
      <c r="B898" s="19" t="s">
        <v>48</v>
      </c>
      <c r="C898" s="19">
        <v>0</v>
      </c>
      <c r="D898" s="19">
        <v>0</v>
      </c>
      <c r="E898" s="19">
        <v>13.51</v>
      </c>
      <c r="F898" s="19">
        <v>2.2799999999999998</v>
      </c>
      <c r="G898" s="19">
        <v>0</v>
      </c>
      <c r="H898" s="17">
        <f t="shared" si="42"/>
        <v>0</v>
      </c>
      <c r="I898" s="18">
        <f t="shared" si="40"/>
        <v>13.51</v>
      </c>
      <c r="J898" s="17">
        <f t="shared" si="41"/>
        <v>0</v>
      </c>
    </row>
    <row r="899" spans="1:10" x14ac:dyDescent="0.3">
      <c r="A899" s="2">
        <v>20200207</v>
      </c>
      <c r="B899" s="2" t="s">
        <v>47</v>
      </c>
      <c r="C899" s="2">
        <v>0</v>
      </c>
      <c r="D899" s="2">
        <v>0</v>
      </c>
      <c r="E899" s="2">
        <v>13.5</v>
      </c>
      <c r="F899" s="2">
        <v>2.14</v>
      </c>
      <c r="G899" s="2">
        <v>0</v>
      </c>
      <c r="H899" s="16">
        <f t="shared" si="42"/>
        <v>0</v>
      </c>
      <c r="I899" s="15">
        <f t="shared" si="40"/>
        <v>13.5</v>
      </c>
      <c r="J899" s="14">
        <f t="shared" si="41"/>
        <v>0</v>
      </c>
    </row>
    <row r="900" spans="1:10" x14ac:dyDescent="0.3">
      <c r="A900" s="19">
        <v>20200207</v>
      </c>
      <c r="B900" s="19" t="s">
        <v>46</v>
      </c>
      <c r="C900" s="19">
        <v>0</v>
      </c>
      <c r="D900" s="19">
        <v>0</v>
      </c>
      <c r="E900" s="19">
        <v>13.15</v>
      </c>
      <c r="F900" s="19">
        <v>2.41</v>
      </c>
      <c r="G900" s="19">
        <v>0</v>
      </c>
      <c r="H900" s="17">
        <f t="shared" si="42"/>
        <v>0</v>
      </c>
      <c r="I900" s="18">
        <f t="shared" si="40"/>
        <v>13.15</v>
      </c>
      <c r="J900" s="17">
        <f t="shared" si="41"/>
        <v>0</v>
      </c>
    </row>
    <row r="901" spans="1:10" x14ac:dyDescent="0.3">
      <c r="A901" s="2">
        <v>20200207</v>
      </c>
      <c r="B901" s="2" t="s">
        <v>45</v>
      </c>
      <c r="C901" s="2">
        <v>0</v>
      </c>
      <c r="D901" s="2">
        <v>0</v>
      </c>
      <c r="E901" s="2">
        <v>13.02</v>
      </c>
      <c r="F901" s="2">
        <v>2.41</v>
      </c>
      <c r="G901" s="2">
        <v>0</v>
      </c>
      <c r="H901" s="16">
        <f t="shared" si="42"/>
        <v>0</v>
      </c>
      <c r="I901" s="15">
        <f t="shared" si="40"/>
        <v>13.02</v>
      </c>
      <c r="J901" s="14">
        <f t="shared" si="41"/>
        <v>0</v>
      </c>
    </row>
    <row r="902" spans="1:10" x14ac:dyDescent="0.3">
      <c r="A902" s="19">
        <v>20200207</v>
      </c>
      <c r="B902" s="19" t="s">
        <v>44</v>
      </c>
      <c r="C902" s="19">
        <v>0</v>
      </c>
      <c r="D902" s="19">
        <v>0</v>
      </c>
      <c r="E902" s="19">
        <v>13.13</v>
      </c>
      <c r="F902" s="19">
        <v>2</v>
      </c>
      <c r="G902" s="19">
        <v>0</v>
      </c>
      <c r="H902" s="17">
        <f t="shared" si="42"/>
        <v>0</v>
      </c>
      <c r="I902" s="18">
        <f t="shared" si="40"/>
        <v>13.13</v>
      </c>
      <c r="J902" s="17">
        <f t="shared" si="41"/>
        <v>0</v>
      </c>
    </row>
    <row r="903" spans="1:10" x14ac:dyDescent="0.3">
      <c r="A903" s="2">
        <v>20200207</v>
      </c>
      <c r="B903" s="2" t="s">
        <v>43</v>
      </c>
      <c r="C903" s="2">
        <v>0</v>
      </c>
      <c r="D903" s="2">
        <v>0</v>
      </c>
      <c r="E903" s="2">
        <v>13.15</v>
      </c>
      <c r="F903" s="2">
        <v>1.59</v>
      </c>
      <c r="G903" s="2">
        <v>0</v>
      </c>
      <c r="H903" s="16">
        <f t="shared" si="42"/>
        <v>0</v>
      </c>
      <c r="I903" s="15">
        <f t="shared" si="40"/>
        <v>13.15</v>
      </c>
      <c r="J903" s="14">
        <f t="shared" si="41"/>
        <v>0</v>
      </c>
    </row>
    <row r="904" spans="1:10" x14ac:dyDescent="0.3">
      <c r="A904" s="19">
        <v>20200207</v>
      </c>
      <c r="B904" s="19" t="s">
        <v>42</v>
      </c>
      <c r="C904" s="19">
        <v>0</v>
      </c>
      <c r="D904" s="19">
        <v>0</v>
      </c>
      <c r="E904" s="19">
        <v>13.1</v>
      </c>
      <c r="F904" s="19">
        <v>1.38</v>
      </c>
      <c r="G904" s="19">
        <v>0</v>
      </c>
      <c r="H904" s="17">
        <f t="shared" si="42"/>
        <v>0</v>
      </c>
      <c r="I904" s="18">
        <f t="shared" si="40"/>
        <v>13.1</v>
      </c>
      <c r="J904" s="17">
        <f t="shared" si="41"/>
        <v>0</v>
      </c>
    </row>
    <row r="905" spans="1:10" x14ac:dyDescent="0.3">
      <c r="A905" s="2">
        <v>20200207</v>
      </c>
      <c r="B905" s="2" t="s">
        <v>41</v>
      </c>
      <c r="C905" s="2">
        <v>0</v>
      </c>
      <c r="D905" s="2">
        <v>0</v>
      </c>
      <c r="E905" s="2">
        <v>12.66</v>
      </c>
      <c r="F905" s="2">
        <v>1.79</v>
      </c>
      <c r="G905" s="2">
        <v>0</v>
      </c>
      <c r="H905" s="16">
        <f t="shared" si="42"/>
        <v>0</v>
      </c>
      <c r="I905" s="15">
        <f t="shared" si="40"/>
        <v>12.66</v>
      </c>
      <c r="J905" s="14">
        <f t="shared" si="41"/>
        <v>0</v>
      </c>
    </row>
    <row r="906" spans="1:10" x14ac:dyDescent="0.3">
      <c r="A906" s="19">
        <v>20200207</v>
      </c>
      <c r="B906" s="19" t="s">
        <v>40</v>
      </c>
      <c r="C906" s="19">
        <v>48.97</v>
      </c>
      <c r="D906" s="19">
        <v>5.12</v>
      </c>
      <c r="E906" s="19">
        <v>12.69</v>
      </c>
      <c r="F906" s="19">
        <v>2</v>
      </c>
      <c r="G906" s="19">
        <v>0</v>
      </c>
      <c r="H906" s="17">
        <f t="shared" si="42"/>
        <v>548.73281098523989</v>
      </c>
      <c r="I906" s="18">
        <f t="shared" ref="I906:I969" si="43">E906+H906*((NOCT-20)/(800))</f>
        <v>29.837900343288744</v>
      </c>
      <c r="J906" s="17">
        <f t="shared" ref="J906:J969" si="44">P_STC__W*(H906/1000)*(1+(alpha_p/100)*(I906-25))</f>
        <v>0.5367865950393631</v>
      </c>
    </row>
    <row r="907" spans="1:10" x14ac:dyDescent="0.3">
      <c r="A907" s="2">
        <v>20200207</v>
      </c>
      <c r="B907" s="2" t="s">
        <v>39</v>
      </c>
      <c r="C907" s="2">
        <v>205</v>
      </c>
      <c r="D907" s="2">
        <v>15.29</v>
      </c>
      <c r="E907" s="2">
        <v>13.29</v>
      </c>
      <c r="F907" s="2">
        <v>2.14</v>
      </c>
      <c r="G907" s="2">
        <v>0</v>
      </c>
      <c r="H907" s="16">
        <f t="shared" si="42"/>
        <v>777.38470660555902</v>
      </c>
      <c r="I907" s="15">
        <f t="shared" si="43"/>
        <v>37.583272081423715</v>
      </c>
      <c r="J907" s="14">
        <f t="shared" si="44"/>
        <v>0.73336551186735921</v>
      </c>
    </row>
    <row r="908" spans="1:10" x14ac:dyDescent="0.3">
      <c r="A908" s="19">
        <v>20200207</v>
      </c>
      <c r="B908" s="19" t="s">
        <v>38</v>
      </c>
      <c r="C908" s="19">
        <v>370.01</v>
      </c>
      <c r="D908" s="19">
        <v>24.13</v>
      </c>
      <c r="E908" s="19">
        <v>14.09</v>
      </c>
      <c r="F908" s="19">
        <v>2.69</v>
      </c>
      <c r="G908" s="19">
        <v>0</v>
      </c>
      <c r="H908" s="17">
        <f t="shared" si="42"/>
        <v>905.09400801848312</v>
      </c>
      <c r="I908" s="18">
        <f t="shared" si="43"/>
        <v>42.374187750577597</v>
      </c>
      <c r="J908" s="17">
        <f t="shared" si="44"/>
        <v>0.83433027849592156</v>
      </c>
    </row>
    <row r="909" spans="1:10" x14ac:dyDescent="0.3">
      <c r="A909" s="2">
        <v>20200207</v>
      </c>
      <c r="B909" s="2" t="s">
        <v>37</v>
      </c>
      <c r="C909" s="2">
        <v>457.01</v>
      </c>
      <c r="D909" s="2">
        <v>30.99</v>
      </c>
      <c r="E909" s="2">
        <v>14.71</v>
      </c>
      <c r="F909" s="2">
        <v>3.1</v>
      </c>
      <c r="G909" s="2">
        <v>0</v>
      </c>
      <c r="H909" s="16">
        <f t="shared" si="42"/>
        <v>887.59028936893924</v>
      </c>
      <c r="I909" s="15">
        <f t="shared" si="43"/>
        <v>42.447196542779352</v>
      </c>
      <c r="J909" s="14">
        <f t="shared" si="44"/>
        <v>0.81790345934256903</v>
      </c>
    </row>
    <row r="910" spans="1:10" x14ac:dyDescent="0.3">
      <c r="A910" s="19">
        <v>20200207</v>
      </c>
      <c r="B910" s="19" t="s">
        <v>36</v>
      </c>
      <c r="C910" s="19">
        <v>571.01</v>
      </c>
      <c r="D910" s="19">
        <v>35.08</v>
      </c>
      <c r="E910" s="19">
        <v>15.3</v>
      </c>
      <c r="F910" s="19">
        <v>2.76</v>
      </c>
      <c r="G910" s="19">
        <v>0</v>
      </c>
      <c r="H910" s="17">
        <f t="shared" si="42"/>
        <v>993.5453241817271</v>
      </c>
      <c r="I910" s="18">
        <f t="shared" si="43"/>
        <v>46.348291380678972</v>
      </c>
      <c r="J910" s="17">
        <f t="shared" si="44"/>
        <v>0.89809809631928517</v>
      </c>
    </row>
    <row r="911" spans="1:10" x14ac:dyDescent="0.3">
      <c r="A911" s="2">
        <v>20200207</v>
      </c>
      <c r="B911" s="2" t="s">
        <v>35</v>
      </c>
      <c r="C911" s="2">
        <v>531.01</v>
      </c>
      <c r="D911" s="2">
        <v>35.729999999999997</v>
      </c>
      <c r="E911" s="2">
        <v>15.59</v>
      </c>
      <c r="F911" s="2">
        <v>2.62</v>
      </c>
      <c r="G911" s="2">
        <v>0</v>
      </c>
      <c r="H911" s="16">
        <f t="shared" si="42"/>
        <v>909.31611309556217</v>
      </c>
      <c r="I911" s="15">
        <f t="shared" si="43"/>
        <v>44.006128534236318</v>
      </c>
      <c r="J911" s="14">
        <f t="shared" si="44"/>
        <v>0.83154450793870327</v>
      </c>
    </row>
    <row r="912" spans="1:10" x14ac:dyDescent="0.3">
      <c r="A912" s="19">
        <v>20200207</v>
      </c>
      <c r="B912" s="19" t="s">
        <v>34</v>
      </c>
      <c r="C912" s="19">
        <v>471.01</v>
      </c>
      <c r="D912" s="19">
        <v>32.83</v>
      </c>
      <c r="E912" s="19">
        <v>15.75</v>
      </c>
      <c r="F912" s="19">
        <v>2.48</v>
      </c>
      <c r="G912" s="19">
        <v>0</v>
      </c>
      <c r="H912" s="17">
        <f t="shared" si="42"/>
        <v>868.78449776539549</v>
      </c>
      <c r="I912" s="18">
        <f t="shared" si="43"/>
        <v>42.899515555168605</v>
      </c>
      <c r="J912" s="17">
        <f t="shared" si="44"/>
        <v>0.79880580042211069</v>
      </c>
    </row>
    <row r="913" spans="1:10" x14ac:dyDescent="0.3">
      <c r="A913" s="2">
        <v>20200207</v>
      </c>
      <c r="B913" s="2" t="s">
        <v>33</v>
      </c>
      <c r="C913" s="2">
        <v>436.01</v>
      </c>
      <c r="D913" s="2">
        <v>26.88</v>
      </c>
      <c r="E913" s="2">
        <v>15.96</v>
      </c>
      <c r="F913" s="2">
        <v>2.5499999999999998</v>
      </c>
      <c r="G913" s="2">
        <v>0</v>
      </c>
      <c r="H913" s="16">
        <f t="shared" si="42"/>
        <v>964.36064534348623</v>
      </c>
      <c r="I913" s="15">
        <f t="shared" si="43"/>
        <v>46.096270166983942</v>
      </c>
      <c r="J913" s="14">
        <f t="shared" si="44"/>
        <v>0.87281078813690693</v>
      </c>
    </row>
    <row r="914" spans="1:10" x14ac:dyDescent="0.3">
      <c r="A914" s="19">
        <v>20200207</v>
      </c>
      <c r="B914" s="19" t="s">
        <v>32</v>
      </c>
      <c r="C914" s="19">
        <v>255.01</v>
      </c>
      <c r="D914" s="19">
        <v>18.670000000000002</v>
      </c>
      <c r="E914" s="19">
        <v>15.71</v>
      </c>
      <c r="F914" s="19">
        <v>2.76</v>
      </c>
      <c r="G914" s="19">
        <v>0</v>
      </c>
      <c r="H914" s="17">
        <f t="shared" si="42"/>
        <v>796.61501621888192</v>
      </c>
      <c r="I914" s="18">
        <f t="shared" si="43"/>
        <v>40.604219256840061</v>
      </c>
      <c r="J914" s="17">
        <f t="shared" si="44"/>
        <v>0.74067751702521401</v>
      </c>
    </row>
    <row r="915" spans="1:10" x14ac:dyDescent="0.3">
      <c r="A915" s="2">
        <v>20200207</v>
      </c>
      <c r="B915" s="2" t="s">
        <v>31</v>
      </c>
      <c r="C915" s="2">
        <v>115</v>
      </c>
      <c r="D915" s="2">
        <v>8.91</v>
      </c>
      <c r="E915" s="2">
        <v>15.31</v>
      </c>
      <c r="F915" s="2">
        <v>2.48</v>
      </c>
      <c r="G915" s="2">
        <v>0</v>
      </c>
      <c r="H915" s="16">
        <f t="shared" ref="H915:H978" si="45">IF(D915&gt;0,C915/SIN(D915*PI()/180),0)</f>
        <v>742.49683318856216</v>
      </c>
      <c r="I915" s="15">
        <f t="shared" si="43"/>
        <v>38.513026037142566</v>
      </c>
      <c r="J915" s="14">
        <f t="shared" si="44"/>
        <v>0.69734662751138388</v>
      </c>
    </row>
    <row r="916" spans="1:10" x14ac:dyDescent="0.3">
      <c r="A916" s="19">
        <v>20200207</v>
      </c>
      <c r="B916" s="19" t="s">
        <v>30</v>
      </c>
      <c r="C916" s="19">
        <v>0</v>
      </c>
      <c r="D916" s="19">
        <v>0</v>
      </c>
      <c r="E916" s="19">
        <v>14.59</v>
      </c>
      <c r="F916" s="19">
        <v>1.86</v>
      </c>
      <c r="G916" s="19">
        <v>0</v>
      </c>
      <c r="H916" s="17">
        <f t="shared" si="45"/>
        <v>0</v>
      </c>
      <c r="I916" s="18">
        <f t="shared" si="43"/>
        <v>14.59</v>
      </c>
      <c r="J916" s="17">
        <f t="shared" si="44"/>
        <v>0</v>
      </c>
    </row>
    <row r="917" spans="1:10" x14ac:dyDescent="0.3">
      <c r="A917" s="2">
        <v>20200207</v>
      </c>
      <c r="B917" s="2" t="s">
        <v>29</v>
      </c>
      <c r="C917" s="2">
        <v>0</v>
      </c>
      <c r="D917" s="2">
        <v>0</v>
      </c>
      <c r="E917" s="2">
        <v>14.11</v>
      </c>
      <c r="F917" s="2">
        <v>2</v>
      </c>
      <c r="G917" s="2">
        <v>0</v>
      </c>
      <c r="H917" s="16">
        <f t="shared" si="45"/>
        <v>0</v>
      </c>
      <c r="I917" s="15">
        <f t="shared" si="43"/>
        <v>14.11</v>
      </c>
      <c r="J917" s="14">
        <f t="shared" si="44"/>
        <v>0</v>
      </c>
    </row>
    <row r="918" spans="1:10" x14ac:dyDescent="0.3">
      <c r="A918" s="19">
        <v>20200207</v>
      </c>
      <c r="B918" s="19" t="s">
        <v>28</v>
      </c>
      <c r="C918" s="19">
        <v>0</v>
      </c>
      <c r="D918" s="19">
        <v>0</v>
      </c>
      <c r="E918" s="19">
        <v>13.53</v>
      </c>
      <c r="F918" s="19">
        <v>2.34</v>
      </c>
      <c r="G918" s="19">
        <v>0</v>
      </c>
      <c r="H918" s="17">
        <f t="shared" si="45"/>
        <v>0</v>
      </c>
      <c r="I918" s="18">
        <f t="shared" si="43"/>
        <v>13.53</v>
      </c>
      <c r="J918" s="17">
        <f t="shared" si="44"/>
        <v>0</v>
      </c>
    </row>
    <row r="919" spans="1:10" x14ac:dyDescent="0.3">
      <c r="A919" s="2">
        <v>20200207</v>
      </c>
      <c r="B919" s="2" t="s">
        <v>27</v>
      </c>
      <c r="C919" s="2">
        <v>0</v>
      </c>
      <c r="D919" s="2">
        <v>0</v>
      </c>
      <c r="E919" s="2">
        <v>13.35</v>
      </c>
      <c r="F919" s="2">
        <v>2.34</v>
      </c>
      <c r="G919" s="2">
        <v>0</v>
      </c>
      <c r="H919" s="16">
        <f t="shared" si="45"/>
        <v>0</v>
      </c>
      <c r="I919" s="15">
        <f t="shared" si="43"/>
        <v>13.35</v>
      </c>
      <c r="J919" s="14">
        <f t="shared" si="44"/>
        <v>0</v>
      </c>
    </row>
    <row r="920" spans="1:10" x14ac:dyDescent="0.3">
      <c r="A920" s="19">
        <v>20200207</v>
      </c>
      <c r="B920" s="19" t="s">
        <v>26</v>
      </c>
      <c r="C920" s="19">
        <v>0</v>
      </c>
      <c r="D920" s="19">
        <v>0</v>
      </c>
      <c r="E920" s="19">
        <v>13.13</v>
      </c>
      <c r="F920" s="19">
        <v>2</v>
      </c>
      <c r="G920" s="19">
        <v>0</v>
      </c>
      <c r="H920" s="17">
        <f t="shared" si="45"/>
        <v>0</v>
      </c>
      <c r="I920" s="18">
        <f t="shared" si="43"/>
        <v>13.13</v>
      </c>
      <c r="J920" s="17">
        <f t="shared" si="44"/>
        <v>0</v>
      </c>
    </row>
    <row r="921" spans="1:10" x14ac:dyDescent="0.3">
      <c r="A921" s="2">
        <v>20200207</v>
      </c>
      <c r="B921" s="2" t="s">
        <v>25</v>
      </c>
      <c r="C921" s="2">
        <v>0</v>
      </c>
      <c r="D921" s="2">
        <v>0</v>
      </c>
      <c r="E921" s="2">
        <v>12.89</v>
      </c>
      <c r="F921" s="2">
        <v>1.93</v>
      </c>
      <c r="G921" s="2">
        <v>0</v>
      </c>
      <c r="H921" s="16">
        <f t="shared" si="45"/>
        <v>0</v>
      </c>
      <c r="I921" s="15">
        <f t="shared" si="43"/>
        <v>12.89</v>
      </c>
      <c r="J921" s="14">
        <f t="shared" si="44"/>
        <v>0</v>
      </c>
    </row>
    <row r="922" spans="1:10" x14ac:dyDescent="0.3">
      <c r="A922" s="19">
        <v>20200208</v>
      </c>
      <c r="B922" s="19" t="s">
        <v>48</v>
      </c>
      <c r="C922" s="19">
        <v>0</v>
      </c>
      <c r="D922" s="19">
        <v>0</v>
      </c>
      <c r="E922" s="19">
        <v>12.59</v>
      </c>
      <c r="F922" s="19">
        <v>2.34</v>
      </c>
      <c r="G922" s="19">
        <v>0</v>
      </c>
      <c r="H922" s="17">
        <f t="shared" si="45"/>
        <v>0</v>
      </c>
      <c r="I922" s="18">
        <f t="shared" si="43"/>
        <v>12.59</v>
      </c>
      <c r="J922" s="17">
        <f t="shared" si="44"/>
        <v>0</v>
      </c>
    </row>
    <row r="923" spans="1:10" x14ac:dyDescent="0.3">
      <c r="A923" s="2">
        <v>20200208</v>
      </c>
      <c r="B923" s="2" t="s">
        <v>47</v>
      </c>
      <c r="C923" s="2">
        <v>0</v>
      </c>
      <c r="D923" s="2">
        <v>0</v>
      </c>
      <c r="E923" s="2">
        <v>12.61</v>
      </c>
      <c r="F923" s="2">
        <v>2.5499999999999998</v>
      </c>
      <c r="G923" s="2">
        <v>0</v>
      </c>
      <c r="H923" s="16">
        <f t="shared" si="45"/>
        <v>0</v>
      </c>
      <c r="I923" s="15">
        <f t="shared" si="43"/>
        <v>12.61</v>
      </c>
      <c r="J923" s="14">
        <f t="shared" si="44"/>
        <v>0</v>
      </c>
    </row>
    <row r="924" spans="1:10" x14ac:dyDescent="0.3">
      <c r="A924" s="19">
        <v>20200208</v>
      </c>
      <c r="B924" s="19" t="s">
        <v>46</v>
      </c>
      <c r="C924" s="19">
        <v>0</v>
      </c>
      <c r="D924" s="19">
        <v>0</v>
      </c>
      <c r="E924" s="19">
        <v>12.77</v>
      </c>
      <c r="F924" s="19">
        <v>2.83</v>
      </c>
      <c r="G924" s="19">
        <v>0</v>
      </c>
      <c r="H924" s="17">
        <f t="shared" si="45"/>
        <v>0</v>
      </c>
      <c r="I924" s="18">
        <f t="shared" si="43"/>
        <v>12.77</v>
      </c>
      <c r="J924" s="17">
        <f t="shared" si="44"/>
        <v>0</v>
      </c>
    </row>
    <row r="925" spans="1:10" x14ac:dyDescent="0.3">
      <c r="A925" s="2">
        <v>20200208</v>
      </c>
      <c r="B925" s="2" t="s">
        <v>45</v>
      </c>
      <c r="C925" s="2">
        <v>0</v>
      </c>
      <c r="D925" s="2">
        <v>0</v>
      </c>
      <c r="E925" s="2">
        <v>12.96</v>
      </c>
      <c r="F925" s="2">
        <v>2.83</v>
      </c>
      <c r="G925" s="2">
        <v>0</v>
      </c>
      <c r="H925" s="16">
        <f t="shared" si="45"/>
        <v>0</v>
      </c>
      <c r="I925" s="15">
        <f t="shared" si="43"/>
        <v>12.96</v>
      </c>
      <c r="J925" s="14">
        <f t="shared" si="44"/>
        <v>0</v>
      </c>
    </row>
    <row r="926" spans="1:10" x14ac:dyDescent="0.3">
      <c r="A926" s="19">
        <v>20200208</v>
      </c>
      <c r="B926" s="19" t="s">
        <v>44</v>
      </c>
      <c r="C926" s="19">
        <v>0</v>
      </c>
      <c r="D926" s="19">
        <v>0</v>
      </c>
      <c r="E926" s="19">
        <v>13.16</v>
      </c>
      <c r="F926" s="19">
        <v>2.48</v>
      </c>
      <c r="G926" s="19">
        <v>0</v>
      </c>
      <c r="H926" s="17">
        <f t="shared" si="45"/>
        <v>0</v>
      </c>
      <c r="I926" s="18">
        <f t="shared" si="43"/>
        <v>13.16</v>
      </c>
      <c r="J926" s="17">
        <f t="shared" si="44"/>
        <v>0</v>
      </c>
    </row>
    <row r="927" spans="1:10" x14ac:dyDescent="0.3">
      <c r="A927" s="2">
        <v>20200208</v>
      </c>
      <c r="B927" s="2" t="s">
        <v>43</v>
      </c>
      <c r="C927" s="2">
        <v>0</v>
      </c>
      <c r="D927" s="2">
        <v>0</v>
      </c>
      <c r="E927" s="2">
        <v>13.21</v>
      </c>
      <c r="F927" s="2">
        <v>2.0699999999999998</v>
      </c>
      <c r="G927" s="2">
        <v>0</v>
      </c>
      <c r="H927" s="16">
        <f t="shared" si="45"/>
        <v>0</v>
      </c>
      <c r="I927" s="15">
        <f t="shared" si="43"/>
        <v>13.21</v>
      </c>
      <c r="J927" s="14">
        <f t="shared" si="44"/>
        <v>0</v>
      </c>
    </row>
    <row r="928" spans="1:10" x14ac:dyDescent="0.3">
      <c r="A928" s="19">
        <v>20200208</v>
      </c>
      <c r="B928" s="19" t="s">
        <v>42</v>
      </c>
      <c r="C928" s="19">
        <v>0</v>
      </c>
      <c r="D928" s="19">
        <v>0</v>
      </c>
      <c r="E928" s="19">
        <v>13.26</v>
      </c>
      <c r="F928" s="19">
        <v>1.86</v>
      </c>
      <c r="G928" s="19">
        <v>0</v>
      </c>
      <c r="H928" s="17">
        <f t="shared" si="45"/>
        <v>0</v>
      </c>
      <c r="I928" s="18">
        <f t="shared" si="43"/>
        <v>13.26</v>
      </c>
      <c r="J928" s="17">
        <f t="shared" si="44"/>
        <v>0</v>
      </c>
    </row>
    <row r="929" spans="1:10" x14ac:dyDescent="0.3">
      <c r="A929" s="2">
        <v>20200208</v>
      </c>
      <c r="B929" s="2" t="s">
        <v>41</v>
      </c>
      <c r="C929" s="2">
        <v>0</v>
      </c>
      <c r="D929" s="2">
        <v>0</v>
      </c>
      <c r="E929" s="2">
        <v>12.8</v>
      </c>
      <c r="F929" s="2">
        <v>2.48</v>
      </c>
      <c r="G929" s="2">
        <v>0</v>
      </c>
      <c r="H929" s="16">
        <f t="shared" si="45"/>
        <v>0</v>
      </c>
      <c r="I929" s="15">
        <f t="shared" si="43"/>
        <v>12.8</v>
      </c>
      <c r="J929" s="14">
        <f t="shared" si="44"/>
        <v>0</v>
      </c>
    </row>
    <row r="930" spans="1:10" x14ac:dyDescent="0.3">
      <c r="A930" s="19">
        <v>20200208</v>
      </c>
      <c r="B930" s="19" t="s">
        <v>40</v>
      </c>
      <c r="C930" s="19">
        <v>44.2</v>
      </c>
      <c r="D930" s="19">
        <v>5.32</v>
      </c>
      <c r="E930" s="19">
        <v>12.87</v>
      </c>
      <c r="F930" s="19">
        <v>2.9</v>
      </c>
      <c r="G930" s="19">
        <v>0</v>
      </c>
      <c r="H930" s="17">
        <f t="shared" si="45"/>
        <v>476.71353961635151</v>
      </c>
      <c r="I930" s="18">
        <f t="shared" si="43"/>
        <v>27.767298113010984</v>
      </c>
      <c r="J930" s="17">
        <f t="shared" si="44"/>
        <v>0.47077710146252949</v>
      </c>
    </row>
    <row r="931" spans="1:10" x14ac:dyDescent="0.3">
      <c r="A931" s="2">
        <v>20200208</v>
      </c>
      <c r="B931" s="2" t="s">
        <v>39</v>
      </c>
      <c r="C931" s="2">
        <v>110</v>
      </c>
      <c r="D931" s="2">
        <v>15.51</v>
      </c>
      <c r="E931" s="2">
        <v>13.74</v>
      </c>
      <c r="F931" s="2">
        <v>2.9</v>
      </c>
      <c r="G931" s="2">
        <v>0</v>
      </c>
      <c r="H931" s="16">
        <f t="shared" si="45"/>
        <v>411.35864853753969</v>
      </c>
      <c r="I931" s="15">
        <f t="shared" si="43"/>
        <v>26.594957766798117</v>
      </c>
      <c r="J931" s="14">
        <f t="shared" si="44"/>
        <v>0.40840620001612932</v>
      </c>
    </row>
    <row r="932" spans="1:10" x14ac:dyDescent="0.3">
      <c r="A932" s="19">
        <v>20200208</v>
      </c>
      <c r="B932" s="19" t="s">
        <v>38</v>
      </c>
      <c r="C932" s="19">
        <v>285</v>
      </c>
      <c r="D932" s="19">
        <v>24.39</v>
      </c>
      <c r="E932" s="19">
        <v>14.57</v>
      </c>
      <c r="F932" s="19">
        <v>3.24</v>
      </c>
      <c r="G932" s="19">
        <v>0</v>
      </c>
      <c r="H932" s="17">
        <f t="shared" si="45"/>
        <v>690.16374877747705</v>
      </c>
      <c r="I932" s="18">
        <f t="shared" si="43"/>
        <v>36.137617149296162</v>
      </c>
      <c r="J932" s="17">
        <f t="shared" si="44"/>
        <v>0.6555732405585476</v>
      </c>
    </row>
    <row r="933" spans="1:10" x14ac:dyDescent="0.3">
      <c r="A933" s="2">
        <v>20200208</v>
      </c>
      <c r="B933" s="2" t="s">
        <v>37</v>
      </c>
      <c r="C933" s="2">
        <v>308</v>
      </c>
      <c r="D933" s="2">
        <v>31.28</v>
      </c>
      <c r="E933" s="2">
        <v>14.92</v>
      </c>
      <c r="F933" s="2">
        <v>3.59</v>
      </c>
      <c r="G933" s="2">
        <v>0</v>
      </c>
      <c r="H933" s="16">
        <f t="shared" si="45"/>
        <v>593.19655418169054</v>
      </c>
      <c r="I933" s="15">
        <f t="shared" si="43"/>
        <v>33.457392318177831</v>
      </c>
      <c r="J933" s="14">
        <f t="shared" si="44"/>
        <v>0.57062052226941451</v>
      </c>
    </row>
    <row r="934" spans="1:10" x14ac:dyDescent="0.3">
      <c r="A934" s="19">
        <v>20200208</v>
      </c>
      <c r="B934" s="19" t="s">
        <v>36</v>
      </c>
      <c r="C934" s="19">
        <v>376</v>
      </c>
      <c r="D934" s="19">
        <v>35.380000000000003</v>
      </c>
      <c r="E934" s="19">
        <v>15.21</v>
      </c>
      <c r="F934" s="19">
        <v>3.31</v>
      </c>
      <c r="G934" s="19">
        <v>0</v>
      </c>
      <c r="H934" s="17">
        <f t="shared" si="45"/>
        <v>649.39931865859035</v>
      </c>
      <c r="I934" s="18">
        <f t="shared" si="43"/>
        <v>35.503728708080949</v>
      </c>
      <c r="J934" s="17">
        <f t="shared" si="44"/>
        <v>0.61870430445977942</v>
      </c>
    </row>
    <row r="935" spans="1:10" x14ac:dyDescent="0.3">
      <c r="A935" s="2">
        <v>20200208</v>
      </c>
      <c r="B935" s="2" t="s">
        <v>35</v>
      </c>
      <c r="C935" s="2">
        <v>532.01</v>
      </c>
      <c r="D935" s="2">
        <v>36.04</v>
      </c>
      <c r="E935" s="2">
        <v>15.37</v>
      </c>
      <c r="F935" s="2">
        <v>2.9</v>
      </c>
      <c r="G935" s="2">
        <v>0</v>
      </c>
      <c r="H935" s="16">
        <f t="shared" si="45"/>
        <v>904.24081228640296</v>
      </c>
      <c r="I935" s="15">
        <f t="shared" si="43"/>
        <v>43.627525383950093</v>
      </c>
      <c r="J935" s="14">
        <f t="shared" si="44"/>
        <v>0.82844385320809411</v>
      </c>
    </row>
    <row r="936" spans="1:10" x14ac:dyDescent="0.3">
      <c r="A936" s="19">
        <v>20200208</v>
      </c>
      <c r="B936" s="19" t="s">
        <v>34</v>
      </c>
      <c r="C936" s="19">
        <v>410</v>
      </c>
      <c r="D936" s="19">
        <v>33.14</v>
      </c>
      <c r="E936" s="19">
        <v>15.55</v>
      </c>
      <c r="F936" s="19">
        <v>2.9</v>
      </c>
      <c r="G936" s="19">
        <v>0</v>
      </c>
      <c r="H936" s="17">
        <f t="shared" si="45"/>
        <v>749.97256306190047</v>
      </c>
      <c r="I936" s="18">
        <f t="shared" si="43"/>
        <v>38.986642595684387</v>
      </c>
      <c r="J936" s="17">
        <f t="shared" si="44"/>
        <v>0.70276937117937766</v>
      </c>
    </row>
    <row r="937" spans="1:10" x14ac:dyDescent="0.3">
      <c r="A937" s="2">
        <v>20200208</v>
      </c>
      <c r="B937" s="2" t="s">
        <v>33</v>
      </c>
      <c r="C937" s="2">
        <v>345</v>
      </c>
      <c r="D937" s="2">
        <v>27.16</v>
      </c>
      <c r="E937" s="2">
        <v>15.63</v>
      </c>
      <c r="F937" s="2">
        <v>3.31</v>
      </c>
      <c r="G937" s="2">
        <v>0</v>
      </c>
      <c r="H937" s="16">
        <f t="shared" si="45"/>
        <v>755.78854180247197</v>
      </c>
      <c r="I937" s="15">
        <f t="shared" si="43"/>
        <v>39.248391931327248</v>
      </c>
      <c r="J937" s="14">
        <f t="shared" si="44"/>
        <v>0.70732907067883632</v>
      </c>
    </row>
    <row r="938" spans="1:10" x14ac:dyDescent="0.3">
      <c r="A938" s="19">
        <v>20200208</v>
      </c>
      <c r="B938" s="19" t="s">
        <v>32</v>
      </c>
      <c r="C938" s="19">
        <v>216</v>
      </c>
      <c r="D938" s="19">
        <v>18.920000000000002</v>
      </c>
      <c r="E938" s="19">
        <v>15.43</v>
      </c>
      <c r="F938" s="19">
        <v>4.1399999999999997</v>
      </c>
      <c r="G938" s="19">
        <v>0</v>
      </c>
      <c r="H938" s="17">
        <f t="shared" si="45"/>
        <v>666.15749915893252</v>
      </c>
      <c r="I938" s="18">
        <f t="shared" si="43"/>
        <v>36.247421848716641</v>
      </c>
      <c r="J938" s="17">
        <f t="shared" si="44"/>
        <v>0.63244100431066275</v>
      </c>
    </row>
    <row r="939" spans="1:10" x14ac:dyDescent="0.3">
      <c r="A939" s="2">
        <v>20200208</v>
      </c>
      <c r="B939" s="2" t="s">
        <v>31</v>
      </c>
      <c r="C939" s="2">
        <v>82</v>
      </c>
      <c r="D939" s="2">
        <v>9.14</v>
      </c>
      <c r="E939" s="2">
        <v>14.79</v>
      </c>
      <c r="F939" s="2">
        <v>4.9000000000000004</v>
      </c>
      <c r="G939" s="2">
        <v>0</v>
      </c>
      <c r="H939" s="16">
        <f t="shared" si="45"/>
        <v>516.2187965361195</v>
      </c>
      <c r="I939" s="15">
        <f t="shared" si="43"/>
        <v>30.921837391753733</v>
      </c>
      <c r="J939" s="14">
        <f t="shared" si="44"/>
        <v>0.50246245956367774</v>
      </c>
    </row>
    <row r="940" spans="1:10" x14ac:dyDescent="0.3">
      <c r="A940" s="19">
        <v>20200208</v>
      </c>
      <c r="B940" s="19" t="s">
        <v>30</v>
      </c>
      <c r="C940" s="19">
        <v>0</v>
      </c>
      <c r="D940" s="19">
        <v>0</v>
      </c>
      <c r="E940" s="19">
        <v>13.89</v>
      </c>
      <c r="F940" s="19">
        <v>5.17</v>
      </c>
      <c r="G940" s="19">
        <v>0</v>
      </c>
      <c r="H940" s="17">
        <f t="shared" si="45"/>
        <v>0</v>
      </c>
      <c r="I940" s="18">
        <f t="shared" si="43"/>
        <v>13.89</v>
      </c>
      <c r="J940" s="17">
        <f t="shared" si="44"/>
        <v>0</v>
      </c>
    </row>
    <row r="941" spans="1:10" x14ac:dyDescent="0.3">
      <c r="A941" s="2">
        <v>20200208</v>
      </c>
      <c r="B941" s="2" t="s">
        <v>29</v>
      </c>
      <c r="C941" s="2">
        <v>0</v>
      </c>
      <c r="D941" s="2">
        <v>0</v>
      </c>
      <c r="E941" s="2">
        <v>13.27</v>
      </c>
      <c r="F941" s="2">
        <v>5.38</v>
      </c>
      <c r="G941" s="2">
        <v>0</v>
      </c>
      <c r="H941" s="16">
        <f t="shared" si="45"/>
        <v>0</v>
      </c>
      <c r="I941" s="15">
        <f t="shared" si="43"/>
        <v>13.27</v>
      </c>
      <c r="J941" s="14">
        <f t="shared" si="44"/>
        <v>0</v>
      </c>
    </row>
    <row r="942" spans="1:10" x14ac:dyDescent="0.3">
      <c r="A942" s="19">
        <v>20200208</v>
      </c>
      <c r="B942" s="19" t="s">
        <v>28</v>
      </c>
      <c r="C942" s="19">
        <v>0</v>
      </c>
      <c r="D942" s="19">
        <v>0</v>
      </c>
      <c r="E942" s="19">
        <v>12.99</v>
      </c>
      <c r="F942" s="19">
        <v>4.83</v>
      </c>
      <c r="G942" s="19">
        <v>0</v>
      </c>
      <c r="H942" s="17">
        <f t="shared" si="45"/>
        <v>0</v>
      </c>
      <c r="I942" s="18">
        <f t="shared" si="43"/>
        <v>12.99</v>
      </c>
      <c r="J942" s="17">
        <f t="shared" si="44"/>
        <v>0</v>
      </c>
    </row>
    <row r="943" spans="1:10" x14ac:dyDescent="0.3">
      <c r="A943" s="2">
        <v>20200208</v>
      </c>
      <c r="B943" s="2" t="s">
        <v>27</v>
      </c>
      <c r="C943" s="2">
        <v>0</v>
      </c>
      <c r="D943" s="2">
        <v>0</v>
      </c>
      <c r="E943" s="2">
        <v>12.73</v>
      </c>
      <c r="F943" s="2">
        <v>4.1399999999999997</v>
      </c>
      <c r="G943" s="2">
        <v>0</v>
      </c>
      <c r="H943" s="16">
        <f t="shared" si="45"/>
        <v>0</v>
      </c>
      <c r="I943" s="15">
        <f t="shared" si="43"/>
        <v>12.73</v>
      </c>
      <c r="J943" s="14">
        <f t="shared" si="44"/>
        <v>0</v>
      </c>
    </row>
    <row r="944" spans="1:10" x14ac:dyDescent="0.3">
      <c r="A944" s="19">
        <v>20200208</v>
      </c>
      <c r="B944" s="19" t="s">
        <v>26</v>
      </c>
      <c r="C944" s="19">
        <v>0</v>
      </c>
      <c r="D944" s="19">
        <v>0</v>
      </c>
      <c r="E944" s="19">
        <v>12.5</v>
      </c>
      <c r="F944" s="19">
        <v>3.17</v>
      </c>
      <c r="G944" s="19">
        <v>0</v>
      </c>
      <c r="H944" s="17">
        <f t="shared" si="45"/>
        <v>0</v>
      </c>
      <c r="I944" s="18">
        <f t="shared" si="43"/>
        <v>12.5</v>
      </c>
      <c r="J944" s="17">
        <f t="shared" si="44"/>
        <v>0</v>
      </c>
    </row>
    <row r="945" spans="1:10" x14ac:dyDescent="0.3">
      <c r="A945" s="2">
        <v>20200208</v>
      </c>
      <c r="B945" s="2" t="s">
        <v>25</v>
      </c>
      <c r="C945" s="2">
        <v>0</v>
      </c>
      <c r="D945" s="2">
        <v>0</v>
      </c>
      <c r="E945" s="2">
        <v>12.27</v>
      </c>
      <c r="F945" s="2">
        <v>2.41</v>
      </c>
      <c r="G945" s="2">
        <v>0</v>
      </c>
      <c r="H945" s="16">
        <f t="shared" si="45"/>
        <v>0</v>
      </c>
      <c r="I945" s="15">
        <f t="shared" si="43"/>
        <v>12.27</v>
      </c>
      <c r="J945" s="14">
        <f t="shared" si="44"/>
        <v>0</v>
      </c>
    </row>
    <row r="946" spans="1:10" x14ac:dyDescent="0.3">
      <c r="A946" s="19">
        <v>20200209</v>
      </c>
      <c r="B946" s="19" t="s">
        <v>48</v>
      </c>
      <c r="C946" s="19">
        <v>0</v>
      </c>
      <c r="D946" s="19">
        <v>0</v>
      </c>
      <c r="E946" s="19">
        <v>12.15</v>
      </c>
      <c r="F946" s="19">
        <v>2.41</v>
      </c>
      <c r="G946" s="19">
        <v>0</v>
      </c>
      <c r="H946" s="17">
        <f t="shared" si="45"/>
        <v>0</v>
      </c>
      <c r="I946" s="18">
        <f t="shared" si="43"/>
        <v>12.15</v>
      </c>
      <c r="J946" s="17">
        <f t="shared" si="44"/>
        <v>0</v>
      </c>
    </row>
    <row r="947" spans="1:10" x14ac:dyDescent="0.3">
      <c r="A947" s="2">
        <v>20200209</v>
      </c>
      <c r="B947" s="2" t="s">
        <v>47</v>
      </c>
      <c r="C947" s="2">
        <v>0</v>
      </c>
      <c r="D947" s="2">
        <v>0</v>
      </c>
      <c r="E947" s="2">
        <v>12.15</v>
      </c>
      <c r="F947" s="2">
        <v>2.14</v>
      </c>
      <c r="G947" s="2">
        <v>0</v>
      </c>
      <c r="H947" s="16">
        <f t="shared" si="45"/>
        <v>0</v>
      </c>
      <c r="I947" s="15">
        <f t="shared" si="43"/>
        <v>12.15</v>
      </c>
      <c r="J947" s="14">
        <f t="shared" si="44"/>
        <v>0</v>
      </c>
    </row>
    <row r="948" spans="1:10" x14ac:dyDescent="0.3">
      <c r="A948" s="19">
        <v>20200209</v>
      </c>
      <c r="B948" s="19" t="s">
        <v>46</v>
      </c>
      <c r="C948" s="19">
        <v>0</v>
      </c>
      <c r="D948" s="19">
        <v>0</v>
      </c>
      <c r="E948" s="19">
        <v>12.03</v>
      </c>
      <c r="F948" s="19">
        <v>1.86</v>
      </c>
      <c r="G948" s="19">
        <v>0</v>
      </c>
      <c r="H948" s="17">
        <f t="shared" si="45"/>
        <v>0</v>
      </c>
      <c r="I948" s="18">
        <f t="shared" si="43"/>
        <v>12.03</v>
      </c>
      <c r="J948" s="17">
        <f t="shared" si="44"/>
        <v>0</v>
      </c>
    </row>
    <row r="949" spans="1:10" x14ac:dyDescent="0.3">
      <c r="A949" s="2">
        <v>20200209</v>
      </c>
      <c r="B949" s="2" t="s">
        <v>45</v>
      </c>
      <c r="C949" s="2">
        <v>0</v>
      </c>
      <c r="D949" s="2">
        <v>0</v>
      </c>
      <c r="E949" s="2">
        <v>11.19</v>
      </c>
      <c r="F949" s="2">
        <v>1.72</v>
      </c>
      <c r="G949" s="2">
        <v>0</v>
      </c>
      <c r="H949" s="16">
        <f t="shared" si="45"/>
        <v>0</v>
      </c>
      <c r="I949" s="15">
        <f t="shared" si="43"/>
        <v>11.19</v>
      </c>
      <c r="J949" s="14">
        <f t="shared" si="44"/>
        <v>0</v>
      </c>
    </row>
    <row r="950" spans="1:10" x14ac:dyDescent="0.3">
      <c r="A950" s="19">
        <v>20200209</v>
      </c>
      <c r="B950" s="19" t="s">
        <v>44</v>
      </c>
      <c r="C950" s="19">
        <v>0</v>
      </c>
      <c r="D950" s="19">
        <v>0</v>
      </c>
      <c r="E950" s="19">
        <v>10.35</v>
      </c>
      <c r="F950" s="19">
        <v>1.52</v>
      </c>
      <c r="G950" s="19">
        <v>0</v>
      </c>
      <c r="H950" s="17">
        <f t="shared" si="45"/>
        <v>0</v>
      </c>
      <c r="I950" s="18">
        <f t="shared" si="43"/>
        <v>10.35</v>
      </c>
      <c r="J950" s="17">
        <f t="shared" si="44"/>
        <v>0</v>
      </c>
    </row>
    <row r="951" spans="1:10" x14ac:dyDescent="0.3">
      <c r="A951" s="2">
        <v>20200209</v>
      </c>
      <c r="B951" s="2" t="s">
        <v>43</v>
      </c>
      <c r="C951" s="2">
        <v>0</v>
      </c>
      <c r="D951" s="2">
        <v>0</v>
      </c>
      <c r="E951" s="2">
        <v>10.87</v>
      </c>
      <c r="F951" s="2">
        <v>1.17</v>
      </c>
      <c r="G951" s="2">
        <v>0</v>
      </c>
      <c r="H951" s="16">
        <f t="shared" si="45"/>
        <v>0</v>
      </c>
      <c r="I951" s="15">
        <f t="shared" si="43"/>
        <v>10.87</v>
      </c>
      <c r="J951" s="14">
        <f t="shared" si="44"/>
        <v>0</v>
      </c>
    </row>
    <row r="952" spans="1:10" x14ac:dyDescent="0.3">
      <c r="A952" s="19">
        <v>20200209</v>
      </c>
      <c r="B952" s="19" t="s">
        <v>42</v>
      </c>
      <c r="C952" s="19">
        <v>0</v>
      </c>
      <c r="D952" s="19">
        <v>0</v>
      </c>
      <c r="E952" s="19">
        <v>12.09</v>
      </c>
      <c r="F952" s="19">
        <v>0.69</v>
      </c>
      <c r="G952" s="19">
        <v>0</v>
      </c>
      <c r="H952" s="17">
        <f t="shared" si="45"/>
        <v>0</v>
      </c>
      <c r="I952" s="18">
        <f t="shared" si="43"/>
        <v>12.09</v>
      </c>
      <c r="J952" s="17">
        <f t="shared" si="44"/>
        <v>0</v>
      </c>
    </row>
    <row r="953" spans="1:10" x14ac:dyDescent="0.3">
      <c r="A953" s="2">
        <v>20200209</v>
      </c>
      <c r="B953" s="2" t="s">
        <v>41</v>
      </c>
      <c r="C953" s="2">
        <v>0</v>
      </c>
      <c r="D953" s="2">
        <v>0</v>
      </c>
      <c r="E953" s="2">
        <v>11.77</v>
      </c>
      <c r="F953" s="2">
        <v>0.9</v>
      </c>
      <c r="G953" s="2">
        <v>0</v>
      </c>
      <c r="H953" s="16">
        <f t="shared" si="45"/>
        <v>0</v>
      </c>
      <c r="I953" s="15">
        <f t="shared" si="43"/>
        <v>11.77</v>
      </c>
      <c r="J953" s="14">
        <f t="shared" si="44"/>
        <v>0</v>
      </c>
    </row>
    <row r="954" spans="1:10" x14ac:dyDescent="0.3">
      <c r="A954" s="19">
        <v>20200209</v>
      </c>
      <c r="B954" s="19" t="s">
        <v>40</v>
      </c>
      <c r="C954" s="19">
        <v>52.58</v>
      </c>
      <c r="D954" s="19">
        <v>5.52</v>
      </c>
      <c r="E954" s="19">
        <v>11.73</v>
      </c>
      <c r="F954" s="19">
        <v>0.41</v>
      </c>
      <c r="G954" s="19">
        <v>0</v>
      </c>
      <c r="H954" s="17">
        <f t="shared" si="45"/>
        <v>546.60825294020651</v>
      </c>
      <c r="I954" s="18">
        <f t="shared" si="43"/>
        <v>28.811507904381454</v>
      </c>
      <c r="J954" s="17">
        <f t="shared" si="44"/>
        <v>0.53723294539513877</v>
      </c>
    </row>
    <row r="955" spans="1:10" x14ac:dyDescent="0.3">
      <c r="A955" s="2">
        <v>20200209</v>
      </c>
      <c r="B955" s="2" t="s">
        <v>39</v>
      </c>
      <c r="C955" s="2">
        <v>218.01</v>
      </c>
      <c r="D955" s="2">
        <v>15.74</v>
      </c>
      <c r="E955" s="2">
        <v>12.23</v>
      </c>
      <c r="F955" s="2">
        <v>0.28000000000000003</v>
      </c>
      <c r="G955" s="2">
        <v>0</v>
      </c>
      <c r="H955" s="16">
        <f t="shared" si="45"/>
        <v>803.65694142493601</v>
      </c>
      <c r="I955" s="15">
        <f t="shared" si="43"/>
        <v>37.344279419529251</v>
      </c>
      <c r="J955" s="14">
        <f t="shared" si="44"/>
        <v>0.75901439513416458</v>
      </c>
    </row>
    <row r="956" spans="1:10" x14ac:dyDescent="0.3">
      <c r="A956" s="19">
        <v>20200209</v>
      </c>
      <c r="B956" s="19" t="s">
        <v>38</v>
      </c>
      <c r="C956" s="19">
        <v>373.01</v>
      </c>
      <c r="D956" s="19">
        <v>24.64</v>
      </c>
      <c r="E956" s="19">
        <v>13.61</v>
      </c>
      <c r="F956" s="19">
        <v>0.69</v>
      </c>
      <c r="G956" s="19">
        <v>0</v>
      </c>
      <c r="H956" s="17">
        <f t="shared" si="45"/>
        <v>894.689782917299</v>
      </c>
      <c r="I956" s="18">
        <f t="shared" si="43"/>
        <v>41.569055716165593</v>
      </c>
      <c r="J956" s="17">
        <f t="shared" si="44"/>
        <v>0.82798104103901526</v>
      </c>
    </row>
    <row r="957" spans="1:10" x14ac:dyDescent="0.3">
      <c r="A957" s="2">
        <v>20200209</v>
      </c>
      <c r="B957" s="2" t="s">
        <v>37</v>
      </c>
      <c r="C957" s="2">
        <v>497.01</v>
      </c>
      <c r="D957" s="2">
        <v>31.57</v>
      </c>
      <c r="E957" s="2">
        <v>14.6</v>
      </c>
      <c r="F957" s="2">
        <v>1.1000000000000001</v>
      </c>
      <c r="G957" s="2">
        <v>0</v>
      </c>
      <c r="H957" s="16">
        <f t="shared" si="45"/>
        <v>949.32597791665626</v>
      </c>
      <c r="I957" s="15">
        <f t="shared" si="43"/>
        <v>44.266436809895509</v>
      </c>
      <c r="J957" s="14">
        <f t="shared" si="44"/>
        <v>0.86702039757180038</v>
      </c>
    </row>
    <row r="958" spans="1:10" x14ac:dyDescent="0.3">
      <c r="A958" s="19">
        <v>20200209</v>
      </c>
      <c r="B958" s="19" t="s">
        <v>36</v>
      </c>
      <c r="C958" s="19">
        <v>497.01</v>
      </c>
      <c r="D958" s="19">
        <v>35.700000000000003</v>
      </c>
      <c r="E958" s="19">
        <v>15.22</v>
      </c>
      <c r="F958" s="19">
        <v>1.1000000000000001</v>
      </c>
      <c r="G958" s="19">
        <v>0</v>
      </c>
      <c r="H958" s="17">
        <f t="shared" si="45"/>
        <v>851.71362420997855</v>
      </c>
      <c r="I958" s="18">
        <f t="shared" si="43"/>
        <v>41.836050756561832</v>
      </c>
      <c r="J958" s="17">
        <f t="shared" si="44"/>
        <v>0.78718590207733352</v>
      </c>
    </row>
    <row r="959" spans="1:10" x14ac:dyDescent="0.3">
      <c r="A959" s="2">
        <v>20200209</v>
      </c>
      <c r="B959" s="2" t="s">
        <v>35</v>
      </c>
      <c r="C959" s="2">
        <v>564.01</v>
      </c>
      <c r="D959" s="2">
        <v>36.36</v>
      </c>
      <c r="E959" s="2">
        <v>15.66</v>
      </c>
      <c r="F959" s="2">
        <v>1.24</v>
      </c>
      <c r="G959" s="2">
        <v>0</v>
      </c>
      <c r="H959" s="16">
        <f t="shared" si="45"/>
        <v>951.34268649684668</v>
      </c>
      <c r="I959" s="15">
        <f t="shared" si="43"/>
        <v>45.389458953026462</v>
      </c>
      <c r="J959" s="14">
        <f t="shared" si="44"/>
        <v>0.86405455454219449</v>
      </c>
    </row>
    <row r="960" spans="1:10" x14ac:dyDescent="0.3">
      <c r="A960" s="19">
        <v>20200209</v>
      </c>
      <c r="B960" s="19" t="s">
        <v>34</v>
      </c>
      <c r="C960" s="19">
        <v>446.01</v>
      </c>
      <c r="D960" s="19">
        <v>33.44</v>
      </c>
      <c r="E960" s="19">
        <v>15.78</v>
      </c>
      <c r="F960" s="19">
        <v>1.38</v>
      </c>
      <c r="G960" s="19">
        <v>0</v>
      </c>
      <c r="H960" s="17">
        <f t="shared" si="45"/>
        <v>809.36234907051596</v>
      </c>
      <c r="I960" s="18">
        <f t="shared" si="43"/>
        <v>41.072573408453621</v>
      </c>
      <c r="J960" s="17">
        <f t="shared" si="44"/>
        <v>0.75082393810788151</v>
      </c>
    </row>
    <row r="961" spans="1:10" x14ac:dyDescent="0.3">
      <c r="A961" s="2">
        <v>20200209</v>
      </c>
      <c r="B961" s="2" t="s">
        <v>33</v>
      </c>
      <c r="C961" s="2">
        <v>398.01</v>
      </c>
      <c r="D961" s="2">
        <v>27.45</v>
      </c>
      <c r="E961" s="2">
        <v>15.84</v>
      </c>
      <c r="F961" s="2">
        <v>1.59</v>
      </c>
      <c r="G961" s="2">
        <v>0</v>
      </c>
      <c r="H961" s="16">
        <f t="shared" si="45"/>
        <v>863.4102500840454</v>
      </c>
      <c r="I961" s="15">
        <f t="shared" si="43"/>
        <v>42.821570315126422</v>
      </c>
      <c r="J961" s="14">
        <f t="shared" si="44"/>
        <v>0.79416728091201372</v>
      </c>
    </row>
    <row r="962" spans="1:10" x14ac:dyDescent="0.3">
      <c r="A962" s="19">
        <v>20200209</v>
      </c>
      <c r="B962" s="19" t="s">
        <v>32</v>
      </c>
      <c r="C962" s="19">
        <v>199</v>
      </c>
      <c r="D962" s="19">
        <v>19.18</v>
      </c>
      <c r="E962" s="19">
        <v>15.63</v>
      </c>
      <c r="F962" s="19">
        <v>1.72</v>
      </c>
      <c r="G962" s="19">
        <v>0</v>
      </c>
      <c r="H962" s="17">
        <f t="shared" si="45"/>
        <v>605.71568447150378</v>
      </c>
      <c r="I962" s="18">
        <f t="shared" si="43"/>
        <v>34.558615139734492</v>
      </c>
      <c r="J962" s="17">
        <f t="shared" si="44"/>
        <v>0.57966157046766598</v>
      </c>
    </row>
    <row r="963" spans="1:10" x14ac:dyDescent="0.3">
      <c r="A963" s="2">
        <v>20200209</v>
      </c>
      <c r="B963" s="2" t="s">
        <v>31</v>
      </c>
      <c r="C963" s="2">
        <v>89</v>
      </c>
      <c r="D963" s="2">
        <v>9.3800000000000008</v>
      </c>
      <c r="E963" s="2">
        <v>15.32</v>
      </c>
      <c r="F963" s="2">
        <v>1.59</v>
      </c>
      <c r="G963" s="2">
        <v>0</v>
      </c>
      <c r="H963" s="16">
        <f t="shared" si="45"/>
        <v>546.07400093218348</v>
      </c>
      <c r="I963" s="15">
        <f t="shared" si="43"/>
        <v>32.384812529130734</v>
      </c>
      <c r="J963" s="14">
        <f t="shared" si="44"/>
        <v>0.52792705737455914</v>
      </c>
    </row>
    <row r="964" spans="1:10" x14ac:dyDescent="0.3">
      <c r="A964" s="19">
        <v>20200209</v>
      </c>
      <c r="B964" s="19" t="s">
        <v>30</v>
      </c>
      <c r="C964" s="19">
        <v>0</v>
      </c>
      <c r="D964" s="19">
        <v>0</v>
      </c>
      <c r="E964" s="19">
        <v>14.66</v>
      </c>
      <c r="F964" s="19">
        <v>1.45</v>
      </c>
      <c r="G964" s="19">
        <v>0</v>
      </c>
      <c r="H964" s="17">
        <f t="shared" si="45"/>
        <v>0</v>
      </c>
      <c r="I964" s="18">
        <f t="shared" si="43"/>
        <v>14.66</v>
      </c>
      <c r="J964" s="17">
        <f t="shared" si="44"/>
        <v>0</v>
      </c>
    </row>
    <row r="965" spans="1:10" x14ac:dyDescent="0.3">
      <c r="A965" s="2">
        <v>20200209</v>
      </c>
      <c r="B965" s="2" t="s">
        <v>29</v>
      </c>
      <c r="C965" s="2">
        <v>0</v>
      </c>
      <c r="D965" s="2">
        <v>0</v>
      </c>
      <c r="E965" s="2">
        <v>14.07</v>
      </c>
      <c r="F965" s="2">
        <v>1.38</v>
      </c>
      <c r="G965" s="2">
        <v>0</v>
      </c>
      <c r="H965" s="16">
        <f t="shared" si="45"/>
        <v>0</v>
      </c>
      <c r="I965" s="15">
        <f t="shared" si="43"/>
        <v>14.07</v>
      </c>
      <c r="J965" s="14">
        <f t="shared" si="44"/>
        <v>0</v>
      </c>
    </row>
    <row r="966" spans="1:10" x14ac:dyDescent="0.3">
      <c r="A966" s="19">
        <v>20200209</v>
      </c>
      <c r="B966" s="19" t="s">
        <v>28</v>
      </c>
      <c r="C966" s="19">
        <v>0</v>
      </c>
      <c r="D966" s="19">
        <v>0</v>
      </c>
      <c r="E966" s="19">
        <v>13.2</v>
      </c>
      <c r="F966" s="19">
        <v>1.24</v>
      </c>
      <c r="G966" s="19">
        <v>0</v>
      </c>
      <c r="H966" s="17">
        <f t="shared" si="45"/>
        <v>0</v>
      </c>
      <c r="I966" s="18">
        <f t="shared" si="43"/>
        <v>13.2</v>
      </c>
      <c r="J966" s="17">
        <f t="shared" si="44"/>
        <v>0</v>
      </c>
    </row>
    <row r="967" spans="1:10" x14ac:dyDescent="0.3">
      <c r="A967" s="2">
        <v>20200209</v>
      </c>
      <c r="B967" s="2" t="s">
        <v>27</v>
      </c>
      <c r="C967" s="2">
        <v>0</v>
      </c>
      <c r="D967" s="2">
        <v>0</v>
      </c>
      <c r="E967" s="2">
        <v>12.52</v>
      </c>
      <c r="F967" s="2">
        <v>1.1000000000000001</v>
      </c>
      <c r="G967" s="2">
        <v>0</v>
      </c>
      <c r="H967" s="16">
        <f t="shared" si="45"/>
        <v>0</v>
      </c>
      <c r="I967" s="15">
        <f t="shared" si="43"/>
        <v>12.52</v>
      </c>
      <c r="J967" s="14">
        <f t="shared" si="44"/>
        <v>0</v>
      </c>
    </row>
    <row r="968" spans="1:10" x14ac:dyDescent="0.3">
      <c r="A968" s="19">
        <v>20200209</v>
      </c>
      <c r="B968" s="19" t="s">
        <v>26</v>
      </c>
      <c r="C968" s="19">
        <v>0</v>
      </c>
      <c r="D968" s="19">
        <v>0</v>
      </c>
      <c r="E968" s="19">
        <v>12.52</v>
      </c>
      <c r="F968" s="19">
        <v>1.03</v>
      </c>
      <c r="G968" s="19">
        <v>0</v>
      </c>
      <c r="H968" s="17">
        <f t="shared" si="45"/>
        <v>0</v>
      </c>
      <c r="I968" s="18">
        <f t="shared" si="43"/>
        <v>12.52</v>
      </c>
      <c r="J968" s="17">
        <f t="shared" si="44"/>
        <v>0</v>
      </c>
    </row>
    <row r="969" spans="1:10" x14ac:dyDescent="0.3">
      <c r="A969" s="2">
        <v>20200209</v>
      </c>
      <c r="B969" s="2" t="s">
        <v>25</v>
      </c>
      <c r="C969" s="2">
        <v>0</v>
      </c>
      <c r="D969" s="2">
        <v>0</v>
      </c>
      <c r="E969" s="2">
        <v>12.02</v>
      </c>
      <c r="F969" s="2">
        <v>1.17</v>
      </c>
      <c r="G969" s="2">
        <v>0</v>
      </c>
      <c r="H969" s="16">
        <f t="shared" si="45"/>
        <v>0</v>
      </c>
      <c r="I969" s="15">
        <f t="shared" si="43"/>
        <v>12.02</v>
      </c>
      <c r="J969" s="14">
        <f t="shared" si="44"/>
        <v>0</v>
      </c>
    </row>
    <row r="970" spans="1:10" x14ac:dyDescent="0.3">
      <c r="A970" s="19">
        <v>20200210</v>
      </c>
      <c r="B970" s="19" t="s">
        <v>48</v>
      </c>
      <c r="C970" s="19">
        <v>0</v>
      </c>
      <c r="D970" s="19">
        <v>0</v>
      </c>
      <c r="E970" s="19">
        <v>11.07</v>
      </c>
      <c r="F970" s="19">
        <v>1.38</v>
      </c>
      <c r="G970" s="19">
        <v>0</v>
      </c>
      <c r="H970" s="17">
        <f t="shared" si="45"/>
        <v>0</v>
      </c>
      <c r="I970" s="18">
        <f t="shared" ref="I970:I1033" si="46">E970+H970*((NOCT-20)/(800))</f>
        <v>11.07</v>
      </c>
      <c r="J970" s="17">
        <f t="shared" ref="J970:J1033" si="47">P_STC__W*(H970/1000)*(1+(alpha_p/100)*(I970-25))</f>
        <v>0</v>
      </c>
    </row>
    <row r="971" spans="1:10" x14ac:dyDescent="0.3">
      <c r="A971" s="2">
        <v>20200210</v>
      </c>
      <c r="B971" s="2" t="s">
        <v>47</v>
      </c>
      <c r="C971" s="2">
        <v>0</v>
      </c>
      <c r="D971" s="2">
        <v>0</v>
      </c>
      <c r="E971" s="2">
        <v>10.78</v>
      </c>
      <c r="F971" s="2">
        <v>1.38</v>
      </c>
      <c r="G971" s="2">
        <v>0</v>
      </c>
      <c r="H971" s="16">
        <f t="shared" si="45"/>
        <v>0</v>
      </c>
      <c r="I971" s="15">
        <f t="shared" si="46"/>
        <v>10.78</v>
      </c>
      <c r="J971" s="14">
        <f t="shared" si="47"/>
        <v>0</v>
      </c>
    </row>
    <row r="972" spans="1:10" x14ac:dyDescent="0.3">
      <c r="A972" s="19">
        <v>20200210</v>
      </c>
      <c r="B972" s="19" t="s">
        <v>46</v>
      </c>
      <c r="C972" s="19">
        <v>0</v>
      </c>
      <c r="D972" s="19">
        <v>0</v>
      </c>
      <c r="E972" s="19">
        <v>11.2</v>
      </c>
      <c r="F972" s="19">
        <v>1.31</v>
      </c>
      <c r="G972" s="19">
        <v>0</v>
      </c>
      <c r="H972" s="17">
        <f t="shared" si="45"/>
        <v>0</v>
      </c>
      <c r="I972" s="18">
        <f t="shared" si="46"/>
        <v>11.2</v>
      </c>
      <c r="J972" s="17">
        <f t="shared" si="47"/>
        <v>0</v>
      </c>
    </row>
    <row r="973" spans="1:10" x14ac:dyDescent="0.3">
      <c r="A973" s="2">
        <v>20200210</v>
      </c>
      <c r="B973" s="2" t="s">
        <v>45</v>
      </c>
      <c r="C973" s="2">
        <v>0</v>
      </c>
      <c r="D973" s="2">
        <v>0</v>
      </c>
      <c r="E973" s="2">
        <v>12.11</v>
      </c>
      <c r="F973" s="2">
        <v>1.1000000000000001</v>
      </c>
      <c r="G973" s="2">
        <v>0</v>
      </c>
      <c r="H973" s="16">
        <f t="shared" si="45"/>
        <v>0</v>
      </c>
      <c r="I973" s="15">
        <f t="shared" si="46"/>
        <v>12.11</v>
      </c>
      <c r="J973" s="14">
        <f t="shared" si="47"/>
        <v>0</v>
      </c>
    </row>
    <row r="974" spans="1:10" x14ac:dyDescent="0.3">
      <c r="A974" s="19">
        <v>20200210</v>
      </c>
      <c r="B974" s="19" t="s">
        <v>44</v>
      </c>
      <c r="C974" s="19">
        <v>0</v>
      </c>
      <c r="D974" s="19">
        <v>0</v>
      </c>
      <c r="E974" s="19">
        <v>11.57</v>
      </c>
      <c r="F974" s="19">
        <v>0.83</v>
      </c>
      <c r="G974" s="19">
        <v>0</v>
      </c>
      <c r="H974" s="17">
        <f t="shared" si="45"/>
        <v>0</v>
      </c>
      <c r="I974" s="18">
        <f t="shared" si="46"/>
        <v>11.57</v>
      </c>
      <c r="J974" s="17">
        <f t="shared" si="47"/>
        <v>0</v>
      </c>
    </row>
    <row r="975" spans="1:10" x14ac:dyDescent="0.3">
      <c r="A975" s="2">
        <v>20200210</v>
      </c>
      <c r="B975" s="2" t="s">
        <v>43</v>
      </c>
      <c r="C975" s="2">
        <v>0</v>
      </c>
      <c r="D975" s="2">
        <v>0</v>
      </c>
      <c r="E975" s="2">
        <v>10.45</v>
      </c>
      <c r="F975" s="2">
        <v>0.97</v>
      </c>
      <c r="G975" s="2">
        <v>0</v>
      </c>
      <c r="H975" s="16">
        <f t="shared" si="45"/>
        <v>0</v>
      </c>
      <c r="I975" s="15">
        <f t="shared" si="46"/>
        <v>10.45</v>
      </c>
      <c r="J975" s="14">
        <f t="shared" si="47"/>
        <v>0</v>
      </c>
    </row>
    <row r="976" spans="1:10" x14ac:dyDescent="0.3">
      <c r="A976" s="19">
        <v>20200210</v>
      </c>
      <c r="B976" s="19" t="s">
        <v>42</v>
      </c>
      <c r="C976" s="19">
        <v>0</v>
      </c>
      <c r="D976" s="19">
        <v>0</v>
      </c>
      <c r="E976" s="19">
        <v>9.64</v>
      </c>
      <c r="F976" s="19">
        <v>1.17</v>
      </c>
      <c r="G976" s="19">
        <v>0</v>
      </c>
      <c r="H976" s="17">
        <f t="shared" si="45"/>
        <v>0</v>
      </c>
      <c r="I976" s="18">
        <f t="shared" si="46"/>
        <v>9.64</v>
      </c>
      <c r="J976" s="17">
        <f t="shared" si="47"/>
        <v>0</v>
      </c>
    </row>
    <row r="977" spans="1:10" x14ac:dyDescent="0.3">
      <c r="A977" s="2">
        <v>20200210</v>
      </c>
      <c r="B977" s="2" t="s">
        <v>41</v>
      </c>
      <c r="C977" s="2">
        <v>0</v>
      </c>
      <c r="D977" s="2">
        <v>0</v>
      </c>
      <c r="E977" s="2">
        <v>10.3</v>
      </c>
      <c r="F977" s="2">
        <v>1.45</v>
      </c>
      <c r="G977" s="2">
        <v>0</v>
      </c>
      <c r="H977" s="16">
        <f t="shared" si="45"/>
        <v>0</v>
      </c>
      <c r="I977" s="15">
        <f t="shared" si="46"/>
        <v>10.3</v>
      </c>
      <c r="J977" s="14">
        <f t="shared" si="47"/>
        <v>0</v>
      </c>
    </row>
    <row r="978" spans="1:10" x14ac:dyDescent="0.3">
      <c r="A978" s="19">
        <v>20200210</v>
      </c>
      <c r="B978" s="19" t="s">
        <v>40</v>
      </c>
      <c r="C978" s="19">
        <v>46</v>
      </c>
      <c r="D978" s="19">
        <v>5.73</v>
      </c>
      <c r="E978" s="19">
        <v>10.6</v>
      </c>
      <c r="F978" s="19">
        <v>1.17</v>
      </c>
      <c r="G978" s="19">
        <v>0</v>
      </c>
      <c r="H978" s="17">
        <f t="shared" si="45"/>
        <v>460.73373698206581</v>
      </c>
      <c r="I978" s="18">
        <f t="shared" si="46"/>
        <v>24.997929280689554</v>
      </c>
      <c r="J978" s="17">
        <f t="shared" si="47"/>
        <v>0.46073803020817344</v>
      </c>
    </row>
    <row r="979" spans="1:10" x14ac:dyDescent="0.3">
      <c r="A979" s="2">
        <v>20200210</v>
      </c>
      <c r="B979" s="2" t="s">
        <v>39</v>
      </c>
      <c r="C979" s="2">
        <v>210</v>
      </c>
      <c r="D979" s="2">
        <v>15.97</v>
      </c>
      <c r="E979" s="2">
        <v>11.58</v>
      </c>
      <c r="F979" s="2">
        <v>1.03</v>
      </c>
      <c r="G979" s="2">
        <v>0</v>
      </c>
      <c r="H979" s="16">
        <f t="shared" ref="H979:H1042" si="48">IF(D979&gt;0,C979/SIN(D979*PI()/180),0)</f>
        <v>763.2644384499514</v>
      </c>
      <c r="I979" s="15">
        <f t="shared" si="46"/>
        <v>35.432013701560983</v>
      </c>
      <c r="J979" s="14">
        <f t="shared" si="47"/>
        <v>0.72743370559074272</v>
      </c>
    </row>
    <row r="980" spans="1:10" x14ac:dyDescent="0.3">
      <c r="A980" s="19">
        <v>20200210</v>
      </c>
      <c r="B980" s="19" t="s">
        <v>38</v>
      </c>
      <c r="C980" s="19">
        <v>305</v>
      </c>
      <c r="D980" s="19">
        <v>24.91</v>
      </c>
      <c r="E980" s="19">
        <v>12.39</v>
      </c>
      <c r="F980" s="19">
        <v>0.83</v>
      </c>
      <c r="G980" s="19">
        <v>0</v>
      </c>
      <c r="H980" s="17">
        <f t="shared" si="48"/>
        <v>724.13167329405962</v>
      </c>
      <c r="I980" s="18">
        <f t="shared" si="46"/>
        <v>35.01911479043936</v>
      </c>
      <c r="J980" s="17">
        <f t="shared" si="47"/>
        <v>0.69148346068249211</v>
      </c>
    </row>
    <row r="981" spans="1:10" x14ac:dyDescent="0.3">
      <c r="A981" s="2">
        <v>20200210</v>
      </c>
      <c r="B981" s="2" t="s">
        <v>37</v>
      </c>
      <c r="C981" s="2">
        <v>350</v>
      </c>
      <c r="D981" s="2">
        <v>31.86</v>
      </c>
      <c r="E981" s="2">
        <v>13.14</v>
      </c>
      <c r="F981" s="2">
        <v>0.97</v>
      </c>
      <c r="G981" s="2">
        <v>0</v>
      </c>
      <c r="H981" s="16">
        <f t="shared" si="48"/>
        <v>663.07279702024823</v>
      </c>
      <c r="I981" s="15">
        <f t="shared" si="46"/>
        <v>33.861024906882761</v>
      </c>
      <c r="J981" s="14">
        <f t="shared" si="47"/>
        <v>0.63663302645762043</v>
      </c>
    </row>
    <row r="982" spans="1:10" x14ac:dyDescent="0.3">
      <c r="A982" s="19">
        <v>20200210</v>
      </c>
      <c r="B982" s="19" t="s">
        <v>36</v>
      </c>
      <c r="C982" s="19">
        <v>306</v>
      </c>
      <c r="D982" s="19">
        <v>36.01</v>
      </c>
      <c r="E982" s="19">
        <v>14.16</v>
      </c>
      <c r="F982" s="19">
        <v>1.31</v>
      </c>
      <c r="G982" s="19">
        <v>0</v>
      </c>
      <c r="H982" s="17">
        <f t="shared" si="48"/>
        <v>520.47327248731108</v>
      </c>
      <c r="I982" s="18">
        <f t="shared" si="46"/>
        <v>30.424789765228471</v>
      </c>
      <c r="J982" s="17">
        <f t="shared" si="47"/>
        <v>0.50776771111982255</v>
      </c>
    </row>
    <row r="983" spans="1:10" x14ac:dyDescent="0.3">
      <c r="A983" s="2">
        <v>20200210</v>
      </c>
      <c r="B983" s="2" t="s">
        <v>35</v>
      </c>
      <c r="C983" s="2">
        <v>261</v>
      </c>
      <c r="D983" s="2">
        <v>36.69</v>
      </c>
      <c r="E983" s="2">
        <v>14.96</v>
      </c>
      <c r="F983" s="2">
        <v>1.72</v>
      </c>
      <c r="G983" s="2">
        <v>0</v>
      </c>
      <c r="H983" s="16">
        <f t="shared" si="48"/>
        <v>436.83090274035703</v>
      </c>
      <c r="I983" s="15">
        <f t="shared" si="46"/>
        <v>28.610965710636158</v>
      </c>
      <c r="J983" s="14">
        <f t="shared" si="47"/>
        <v>0.4297326863902195</v>
      </c>
    </row>
    <row r="984" spans="1:10" x14ac:dyDescent="0.3">
      <c r="A984" s="19">
        <v>20200210</v>
      </c>
      <c r="B984" s="19" t="s">
        <v>34</v>
      </c>
      <c r="C984" s="19">
        <v>106</v>
      </c>
      <c r="D984" s="19">
        <v>33.75</v>
      </c>
      <c r="E984" s="19">
        <v>15.44</v>
      </c>
      <c r="F984" s="19">
        <v>2</v>
      </c>
      <c r="G984" s="19">
        <v>0</v>
      </c>
      <c r="H984" s="17">
        <f t="shared" si="48"/>
        <v>190.79495930492016</v>
      </c>
      <c r="I984" s="18">
        <f t="shared" si="46"/>
        <v>21.402342478278754</v>
      </c>
      <c r="J984" s="17">
        <f t="shared" si="47"/>
        <v>0.19388382644694446</v>
      </c>
    </row>
    <row r="985" spans="1:10" x14ac:dyDescent="0.3">
      <c r="A985" s="2">
        <v>20200210</v>
      </c>
      <c r="B985" s="2" t="s">
        <v>33</v>
      </c>
      <c r="C985" s="2">
        <v>124</v>
      </c>
      <c r="D985" s="2">
        <v>27.73</v>
      </c>
      <c r="E985" s="2">
        <v>15.75</v>
      </c>
      <c r="F985" s="2">
        <v>2.48</v>
      </c>
      <c r="G985" s="2">
        <v>0</v>
      </c>
      <c r="H985" s="16">
        <f t="shared" si="48"/>
        <v>266.49154275097618</v>
      </c>
      <c r="I985" s="15">
        <f t="shared" si="46"/>
        <v>24.077860710968004</v>
      </c>
      <c r="J985" s="14">
        <f t="shared" si="47"/>
        <v>0.26759738319892062</v>
      </c>
    </row>
    <row r="986" spans="1:10" x14ac:dyDescent="0.3">
      <c r="A986" s="19">
        <v>20200210</v>
      </c>
      <c r="B986" s="19" t="s">
        <v>32</v>
      </c>
      <c r="C986" s="19">
        <v>149</v>
      </c>
      <c r="D986" s="19">
        <v>19.440000000000001</v>
      </c>
      <c r="E986" s="19">
        <v>15.78</v>
      </c>
      <c r="F986" s="19">
        <v>2.83</v>
      </c>
      <c r="G986" s="19">
        <v>0</v>
      </c>
      <c r="H986" s="17">
        <f t="shared" si="48"/>
        <v>447.69005442139564</v>
      </c>
      <c r="I986" s="18">
        <f t="shared" si="46"/>
        <v>29.770314200668615</v>
      </c>
      <c r="J986" s="17">
        <f t="shared" si="47"/>
        <v>0.43807975441292546</v>
      </c>
    </row>
    <row r="987" spans="1:10" x14ac:dyDescent="0.3">
      <c r="A987" s="2">
        <v>20200210</v>
      </c>
      <c r="B987" s="2" t="s">
        <v>31</v>
      </c>
      <c r="C987" s="2">
        <v>67</v>
      </c>
      <c r="D987" s="2">
        <v>9.61</v>
      </c>
      <c r="E987" s="2">
        <v>15.56</v>
      </c>
      <c r="F987" s="2">
        <v>2.76</v>
      </c>
      <c r="G987" s="2">
        <v>0</v>
      </c>
      <c r="H987" s="16">
        <f t="shared" si="48"/>
        <v>401.33979696242358</v>
      </c>
      <c r="I987" s="15">
        <f t="shared" si="46"/>
        <v>28.101868655075737</v>
      </c>
      <c r="J987" s="14">
        <f t="shared" si="47"/>
        <v>0.39573773194937861</v>
      </c>
    </row>
    <row r="988" spans="1:10" x14ac:dyDescent="0.3">
      <c r="A988" s="19">
        <v>20200210</v>
      </c>
      <c r="B988" s="19" t="s">
        <v>30</v>
      </c>
      <c r="C988" s="19">
        <v>0</v>
      </c>
      <c r="D988" s="19">
        <v>0</v>
      </c>
      <c r="E988" s="19">
        <v>15.1</v>
      </c>
      <c r="F988" s="19">
        <v>2.83</v>
      </c>
      <c r="G988" s="19">
        <v>0</v>
      </c>
      <c r="H988" s="17">
        <f t="shared" si="48"/>
        <v>0</v>
      </c>
      <c r="I988" s="18">
        <f t="shared" si="46"/>
        <v>15.1</v>
      </c>
      <c r="J988" s="17">
        <f t="shared" si="47"/>
        <v>0</v>
      </c>
    </row>
    <row r="989" spans="1:10" x14ac:dyDescent="0.3">
      <c r="A989" s="2">
        <v>20200210</v>
      </c>
      <c r="B989" s="2" t="s">
        <v>29</v>
      </c>
      <c r="C989" s="2">
        <v>0</v>
      </c>
      <c r="D989" s="2">
        <v>0</v>
      </c>
      <c r="E989" s="2">
        <v>14.7</v>
      </c>
      <c r="F989" s="2">
        <v>3.66</v>
      </c>
      <c r="G989" s="2">
        <v>0</v>
      </c>
      <c r="H989" s="16">
        <f t="shared" si="48"/>
        <v>0</v>
      </c>
      <c r="I989" s="15">
        <f t="shared" si="46"/>
        <v>14.7</v>
      </c>
      <c r="J989" s="14">
        <f t="shared" si="47"/>
        <v>0</v>
      </c>
    </row>
    <row r="990" spans="1:10" x14ac:dyDescent="0.3">
      <c r="A990" s="19">
        <v>20200210</v>
      </c>
      <c r="B990" s="19" t="s">
        <v>28</v>
      </c>
      <c r="C990" s="19">
        <v>0</v>
      </c>
      <c r="D990" s="19">
        <v>0</v>
      </c>
      <c r="E990" s="19">
        <v>14.15</v>
      </c>
      <c r="F990" s="19">
        <v>3.45</v>
      </c>
      <c r="G990" s="19">
        <v>0</v>
      </c>
      <c r="H990" s="17">
        <f t="shared" si="48"/>
        <v>0</v>
      </c>
      <c r="I990" s="18">
        <f t="shared" si="46"/>
        <v>14.15</v>
      </c>
      <c r="J990" s="17">
        <f t="shared" si="47"/>
        <v>0</v>
      </c>
    </row>
    <row r="991" spans="1:10" x14ac:dyDescent="0.3">
      <c r="A991" s="2">
        <v>20200210</v>
      </c>
      <c r="B991" s="2" t="s">
        <v>27</v>
      </c>
      <c r="C991" s="2">
        <v>0</v>
      </c>
      <c r="D991" s="2">
        <v>0</v>
      </c>
      <c r="E991" s="2">
        <v>13.92</v>
      </c>
      <c r="F991" s="2">
        <v>3.1</v>
      </c>
      <c r="G991" s="2">
        <v>0</v>
      </c>
      <c r="H991" s="16">
        <f t="shared" si="48"/>
        <v>0</v>
      </c>
      <c r="I991" s="15">
        <f t="shared" si="46"/>
        <v>13.92</v>
      </c>
      <c r="J991" s="14">
        <f t="shared" si="47"/>
        <v>0</v>
      </c>
    </row>
    <row r="992" spans="1:10" x14ac:dyDescent="0.3">
      <c r="A992" s="19">
        <v>20200210</v>
      </c>
      <c r="B992" s="19" t="s">
        <v>26</v>
      </c>
      <c r="C992" s="19">
        <v>0</v>
      </c>
      <c r="D992" s="19">
        <v>0</v>
      </c>
      <c r="E992" s="19">
        <v>13.57</v>
      </c>
      <c r="F992" s="19">
        <v>2.9</v>
      </c>
      <c r="G992" s="19">
        <v>0</v>
      </c>
      <c r="H992" s="17">
        <f t="shared" si="48"/>
        <v>0</v>
      </c>
      <c r="I992" s="18">
        <f t="shared" si="46"/>
        <v>13.57</v>
      </c>
      <c r="J992" s="17">
        <f t="shared" si="47"/>
        <v>0</v>
      </c>
    </row>
    <row r="993" spans="1:10" x14ac:dyDescent="0.3">
      <c r="A993" s="2">
        <v>20200210</v>
      </c>
      <c r="B993" s="2" t="s">
        <v>25</v>
      </c>
      <c r="C993" s="2">
        <v>0</v>
      </c>
      <c r="D993" s="2">
        <v>0</v>
      </c>
      <c r="E993" s="2">
        <v>13.24</v>
      </c>
      <c r="F993" s="2">
        <v>2.69</v>
      </c>
      <c r="G993" s="2">
        <v>0</v>
      </c>
      <c r="H993" s="16">
        <f t="shared" si="48"/>
        <v>0</v>
      </c>
      <c r="I993" s="15">
        <f t="shared" si="46"/>
        <v>13.24</v>
      </c>
      <c r="J993" s="14">
        <f t="shared" si="47"/>
        <v>0</v>
      </c>
    </row>
    <row r="994" spans="1:10" x14ac:dyDescent="0.3">
      <c r="A994" s="19">
        <v>20200211</v>
      </c>
      <c r="B994" s="19" t="s">
        <v>48</v>
      </c>
      <c r="C994" s="19">
        <v>0</v>
      </c>
      <c r="D994" s="19">
        <v>0</v>
      </c>
      <c r="E994" s="19">
        <v>12.67</v>
      </c>
      <c r="F994" s="19">
        <v>2.34</v>
      </c>
      <c r="G994" s="19">
        <v>0</v>
      </c>
      <c r="H994" s="17">
        <f t="shared" si="48"/>
        <v>0</v>
      </c>
      <c r="I994" s="18">
        <f t="shared" si="46"/>
        <v>12.67</v>
      </c>
      <c r="J994" s="17">
        <f t="shared" si="47"/>
        <v>0</v>
      </c>
    </row>
    <row r="995" spans="1:10" x14ac:dyDescent="0.3">
      <c r="A995" s="2">
        <v>20200211</v>
      </c>
      <c r="B995" s="2" t="s">
        <v>47</v>
      </c>
      <c r="C995" s="2">
        <v>0</v>
      </c>
      <c r="D995" s="2">
        <v>0</v>
      </c>
      <c r="E995" s="2">
        <v>12.11</v>
      </c>
      <c r="F995" s="2">
        <v>2.0699999999999998</v>
      </c>
      <c r="G995" s="2">
        <v>0</v>
      </c>
      <c r="H995" s="16">
        <f t="shared" si="48"/>
        <v>0</v>
      </c>
      <c r="I995" s="15">
        <f t="shared" si="46"/>
        <v>12.11</v>
      </c>
      <c r="J995" s="14">
        <f t="shared" si="47"/>
        <v>0</v>
      </c>
    </row>
    <row r="996" spans="1:10" x14ac:dyDescent="0.3">
      <c r="A996" s="19">
        <v>20200211</v>
      </c>
      <c r="B996" s="19" t="s">
        <v>46</v>
      </c>
      <c r="C996" s="19">
        <v>0</v>
      </c>
      <c r="D996" s="19">
        <v>0</v>
      </c>
      <c r="E996" s="19">
        <v>11.87</v>
      </c>
      <c r="F996" s="19">
        <v>2.21</v>
      </c>
      <c r="G996" s="19">
        <v>0</v>
      </c>
      <c r="H996" s="17">
        <f t="shared" si="48"/>
        <v>0</v>
      </c>
      <c r="I996" s="18">
        <f t="shared" si="46"/>
        <v>11.87</v>
      </c>
      <c r="J996" s="17">
        <f t="shared" si="47"/>
        <v>0</v>
      </c>
    </row>
    <row r="997" spans="1:10" x14ac:dyDescent="0.3">
      <c r="A997" s="2">
        <v>20200211</v>
      </c>
      <c r="B997" s="2" t="s">
        <v>45</v>
      </c>
      <c r="C997" s="2">
        <v>0</v>
      </c>
      <c r="D997" s="2">
        <v>0</v>
      </c>
      <c r="E997" s="2">
        <v>11.9</v>
      </c>
      <c r="F997" s="2">
        <v>2.62</v>
      </c>
      <c r="G997" s="2">
        <v>0</v>
      </c>
      <c r="H997" s="16">
        <f t="shared" si="48"/>
        <v>0</v>
      </c>
      <c r="I997" s="15">
        <f t="shared" si="46"/>
        <v>11.9</v>
      </c>
      <c r="J997" s="14">
        <f t="shared" si="47"/>
        <v>0</v>
      </c>
    </row>
    <row r="998" spans="1:10" x14ac:dyDescent="0.3">
      <c r="A998" s="19">
        <v>20200211</v>
      </c>
      <c r="B998" s="19" t="s">
        <v>44</v>
      </c>
      <c r="C998" s="19">
        <v>0</v>
      </c>
      <c r="D998" s="19">
        <v>0</v>
      </c>
      <c r="E998" s="19">
        <v>12</v>
      </c>
      <c r="F998" s="19">
        <v>2.76</v>
      </c>
      <c r="G998" s="19">
        <v>0</v>
      </c>
      <c r="H998" s="17">
        <f t="shared" si="48"/>
        <v>0</v>
      </c>
      <c r="I998" s="18">
        <f t="shared" si="46"/>
        <v>12</v>
      </c>
      <c r="J998" s="17">
        <f t="shared" si="47"/>
        <v>0</v>
      </c>
    </row>
    <row r="999" spans="1:10" x14ac:dyDescent="0.3">
      <c r="A999" s="2">
        <v>20200211</v>
      </c>
      <c r="B999" s="2" t="s">
        <v>43</v>
      </c>
      <c r="C999" s="2">
        <v>0</v>
      </c>
      <c r="D999" s="2">
        <v>0</v>
      </c>
      <c r="E999" s="2">
        <v>12.06</v>
      </c>
      <c r="F999" s="2">
        <v>2.9</v>
      </c>
      <c r="G999" s="2">
        <v>0</v>
      </c>
      <c r="H999" s="16">
        <f t="shared" si="48"/>
        <v>0</v>
      </c>
      <c r="I999" s="15">
        <f t="shared" si="46"/>
        <v>12.06</v>
      </c>
      <c r="J999" s="14">
        <f t="shared" si="47"/>
        <v>0</v>
      </c>
    </row>
    <row r="1000" spans="1:10" x14ac:dyDescent="0.3">
      <c r="A1000" s="19">
        <v>20200211</v>
      </c>
      <c r="B1000" s="19" t="s">
        <v>42</v>
      </c>
      <c r="C1000" s="19">
        <v>0</v>
      </c>
      <c r="D1000" s="19">
        <v>0</v>
      </c>
      <c r="E1000" s="19">
        <v>12.21</v>
      </c>
      <c r="F1000" s="19">
        <v>3.17</v>
      </c>
      <c r="G1000" s="19">
        <v>0</v>
      </c>
      <c r="H1000" s="17">
        <f t="shared" si="48"/>
        <v>0</v>
      </c>
      <c r="I1000" s="18">
        <f t="shared" si="46"/>
        <v>12.21</v>
      </c>
      <c r="J1000" s="17">
        <f t="shared" si="47"/>
        <v>0</v>
      </c>
    </row>
    <row r="1001" spans="1:10" x14ac:dyDescent="0.3">
      <c r="A1001" s="2">
        <v>20200211</v>
      </c>
      <c r="B1001" s="2" t="s">
        <v>41</v>
      </c>
      <c r="C1001" s="2">
        <v>0</v>
      </c>
      <c r="D1001" s="2">
        <v>0</v>
      </c>
      <c r="E1001" s="2">
        <v>12.38</v>
      </c>
      <c r="F1001" s="2">
        <v>2.5499999999999998</v>
      </c>
      <c r="G1001" s="2">
        <v>0</v>
      </c>
      <c r="H1001" s="16">
        <f t="shared" si="48"/>
        <v>0</v>
      </c>
      <c r="I1001" s="15">
        <f t="shared" si="46"/>
        <v>12.38</v>
      </c>
      <c r="J1001" s="14">
        <f t="shared" si="47"/>
        <v>0</v>
      </c>
    </row>
    <row r="1002" spans="1:10" x14ac:dyDescent="0.3">
      <c r="A1002" s="19">
        <v>20200211</v>
      </c>
      <c r="B1002" s="19" t="s">
        <v>40</v>
      </c>
      <c r="C1002" s="19">
        <v>62</v>
      </c>
      <c r="D1002" s="19">
        <v>5.95</v>
      </c>
      <c r="E1002" s="19">
        <v>12.39</v>
      </c>
      <c r="F1002" s="19">
        <v>2.14</v>
      </c>
      <c r="G1002" s="19">
        <v>0</v>
      </c>
      <c r="H1002" s="17">
        <f t="shared" si="48"/>
        <v>598.10609032112882</v>
      </c>
      <c r="I1002" s="18">
        <f t="shared" si="46"/>
        <v>31.080815322535276</v>
      </c>
      <c r="J1002" s="17">
        <f t="shared" si="47"/>
        <v>0.58173971326776008</v>
      </c>
    </row>
    <row r="1003" spans="1:10" x14ac:dyDescent="0.3">
      <c r="A1003" s="2">
        <v>20200211</v>
      </c>
      <c r="B1003" s="2" t="s">
        <v>39</v>
      </c>
      <c r="C1003" s="2">
        <v>165</v>
      </c>
      <c r="D1003" s="2">
        <v>16.21</v>
      </c>
      <c r="E1003" s="2">
        <v>12.95</v>
      </c>
      <c r="F1003" s="2">
        <v>2.2799999999999998</v>
      </c>
      <c r="G1003" s="2">
        <v>0</v>
      </c>
      <c r="H1003" s="16">
        <f t="shared" si="48"/>
        <v>591.06163357452783</v>
      </c>
      <c r="I1003" s="15">
        <f t="shared" si="46"/>
        <v>31.420676049203994</v>
      </c>
      <c r="J1003" s="14">
        <f t="shared" si="47"/>
        <v>0.5739840648401987</v>
      </c>
    </row>
    <row r="1004" spans="1:10" x14ac:dyDescent="0.3">
      <c r="A1004" s="19">
        <v>20200211</v>
      </c>
      <c r="B1004" s="19" t="s">
        <v>38</v>
      </c>
      <c r="C1004" s="19">
        <v>257</v>
      </c>
      <c r="D1004" s="19">
        <v>25.17</v>
      </c>
      <c r="E1004" s="19">
        <v>13.71</v>
      </c>
      <c r="F1004" s="19">
        <v>2.34</v>
      </c>
      <c r="G1004" s="19">
        <v>0</v>
      </c>
      <c r="H1004" s="17">
        <f t="shared" si="48"/>
        <v>604.2715648173903</v>
      </c>
      <c r="I1004" s="18">
        <f t="shared" si="46"/>
        <v>32.593486400543448</v>
      </c>
      <c r="J1004" s="17">
        <f t="shared" si="47"/>
        <v>0.58362318922384848</v>
      </c>
    </row>
    <row r="1005" spans="1:10" x14ac:dyDescent="0.3">
      <c r="A1005" s="2">
        <v>20200211</v>
      </c>
      <c r="B1005" s="2" t="s">
        <v>37</v>
      </c>
      <c r="C1005" s="2">
        <v>152</v>
      </c>
      <c r="D1005" s="2">
        <v>32.159999999999997</v>
      </c>
      <c r="E1005" s="2">
        <v>14.48</v>
      </c>
      <c r="F1005" s="2">
        <v>2.41</v>
      </c>
      <c r="G1005" s="2">
        <v>0</v>
      </c>
      <c r="H1005" s="16">
        <f t="shared" si="48"/>
        <v>285.56109614985235</v>
      </c>
      <c r="I1005" s="15">
        <f t="shared" si="46"/>
        <v>23.403784254682886</v>
      </c>
      <c r="J1005" s="14">
        <f t="shared" si="47"/>
        <v>0.28761227318051219</v>
      </c>
    </row>
    <row r="1006" spans="1:10" x14ac:dyDescent="0.3">
      <c r="A1006" s="19">
        <v>20200211</v>
      </c>
      <c r="B1006" s="19" t="s">
        <v>36</v>
      </c>
      <c r="C1006" s="19">
        <v>283</v>
      </c>
      <c r="D1006" s="19">
        <v>36.33</v>
      </c>
      <c r="E1006" s="19">
        <v>15.04</v>
      </c>
      <c r="F1006" s="19">
        <v>2.9</v>
      </c>
      <c r="G1006" s="19">
        <v>0</v>
      </c>
      <c r="H1006" s="17">
        <f t="shared" si="48"/>
        <v>477.68947049938714</v>
      </c>
      <c r="I1006" s="18">
        <f t="shared" si="46"/>
        <v>29.967795953105849</v>
      </c>
      <c r="J1006" s="17">
        <f t="shared" si="47"/>
        <v>0.46701068331664058</v>
      </c>
    </row>
    <row r="1007" spans="1:10" x14ac:dyDescent="0.3">
      <c r="A1007" s="2">
        <v>20200211</v>
      </c>
      <c r="B1007" s="2" t="s">
        <v>35</v>
      </c>
      <c r="C1007" s="2">
        <v>273</v>
      </c>
      <c r="D1007" s="2">
        <v>37.01</v>
      </c>
      <c r="E1007" s="2">
        <v>15.3</v>
      </c>
      <c r="F1007" s="2">
        <v>3.31</v>
      </c>
      <c r="G1007" s="2">
        <v>0</v>
      </c>
      <c r="H1007" s="16">
        <f t="shared" si="48"/>
        <v>453.52272366930413</v>
      </c>
      <c r="I1007" s="15">
        <f t="shared" si="46"/>
        <v>29.472585114665755</v>
      </c>
      <c r="J1007" s="14">
        <f t="shared" si="47"/>
        <v>0.44439483824559711</v>
      </c>
    </row>
    <row r="1008" spans="1:10" x14ac:dyDescent="0.3">
      <c r="A1008" s="19">
        <v>20200211</v>
      </c>
      <c r="B1008" s="19" t="s">
        <v>34</v>
      </c>
      <c r="C1008" s="19">
        <v>426.01</v>
      </c>
      <c r="D1008" s="19">
        <v>34.07</v>
      </c>
      <c r="E1008" s="19">
        <v>15.27</v>
      </c>
      <c r="F1008" s="19">
        <v>3.31</v>
      </c>
      <c r="G1008" s="19">
        <v>0</v>
      </c>
      <c r="H1008" s="17">
        <f t="shared" si="48"/>
        <v>760.4532923011177</v>
      </c>
      <c r="I1008" s="18">
        <f t="shared" si="46"/>
        <v>39.034165384409931</v>
      </c>
      <c r="J1008" s="17">
        <f t="shared" si="47"/>
        <v>0.71242781958038959</v>
      </c>
    </row>
    <row r="1009" spans="1:10" x14ac:dyDescent="0.3">
      <c r="A1009" s="2">
        <v>20200211</v>
      </c>
      <c r="B1009" s="2" t="s">
        <v>33</v>
      </c>
      <c r="C1009" s="2">
        <v>308</v>
      </c>
      <c r="D1009" s="2">
        <v>28.02</v>
      </c>
      <c r="E1009" s="2">
        <v>15.28</v>
      </c>
      <c r="F1009" s="2">
        <v>3.24</v>
      </c>
      <c r="G1009" s="2">
        <v>0</v>
      </c>
      <c r="H1009" s="16">
        <f t="shared" si="48"/>
        <v>655.62639913889848</v>
      </c>
      <c r="I1009" s="15">
        <f t="shared" si="46"/>
        <v>35.768324973090579</v>
      </c>
      <c r="J1009" s="14">
        <f t="shared" si="47"/>
        <v>0.62385640756800675</v>
      </c>
    </row>
    <row r="1010" spans="1:10" x14ac:dyDescent="0.3">
      <c r="A1010" s="19">
        <v>20200211</v>
      </c>
      <c r="B1010" s="19" t="s">
        <v>32</v>
      </c>
      <c r="C1010" s="19">
        <v>265.01</v>
      </c>
      <c r="D1010" s="19">
        <v>19.7</v>
      </c>
      <c r="E1010" s="19">
        <v>15.04</v>
      </c>
      <c r="F1010" s="19">
        <v>3.1</v>
      </c>
      <c r="G1010" s="19">
        <v>0</v>
      </c>
      <c r="H1010" s="17">
        <f t="shared" si="48"/>
        <v>786.15760197786824</v>
      </c>
      <c r="I1010" s="18">
        <f t="shared" si="46"/>
        <v>39.607425061808385</v>
      </c>
      <c r="J1010" s="17">
        <f t="shared" si="47"/>
        <v>0.73448077981838611</v>
      </c>
    </row>
    <row r="1011" spans="1:10" x14ac:dyDescent="0.3">
      <c r="A1011" s="2">
        <v>20200211</v>
      </c>
      <c r="B1011" s="2" t="s">
        <v>31</v>
      </c>
      <c r="C1011" s="2">
        <v>127</v>
      </c>
      <c r="D1011" s="2">
        <v>9.85</v>
      </c>
      <c r="E1011" s="2">
        <v>14.71</v>
      </c>
      <c r="F1011" s="2">
        <v>3.03</v>
      </c>
      <c r="G1011" s="2">
        <v>0</v>
      </c>
      <c r="H1011" s="16">
        <f t="shared" si="48"/>
        <v>742.38891401225419</v>
      </c>
      <c r="I1011" s="15">
        <f t="shared" si="46"/>
        <v>37.909653562882944</v>
      </c>
      <c r="J1011" s="14">
        <f t="shared" si="47"/>
        <v>0.69926098741255027</v>
      </c>
    </row>
    <row r="1012" spans="1:10" x14ac:dyDescent="0.3">
      <c r="A1012" s="19">
        <v>20200211</v>
      </c>
      <c r="B1012" s="19" t="s">
        <v>30</v>
      </c>
      <c r="C1012" s="19">
        <v>0</v>
      </c>
      <c r="D1012" s="19">
        <v>0</v>
      </c>
      <c r="E1012" s="19">
        <v>13.99</v>
      </c>
      <c r="F1012" s="19">
        <v>3.1</v>
      </c>
      <c r="G1012" s="19">
        <v>0</v>
      </c>
      <c r="H1012" s="17">
        <f t="shared" si="48"/>
        <v>0</v>
      </c>
      <c r="I1012" s="18">
        <f t="shared" si="46"/>
        <v>13.99</v>
      </c>
      <c r="J1012" s="17">
        <f t="shared" si="47"/>
        <v>0</v>
      </c>
    </row>
    <row r="1013" spans="1:10" x14ac:dyDescent="0.3">
      <c r="A1013" s="2">
        <v>20200211</v>
      </c>
      <c r="B1013" s="2" t="s">
        <v>29</v>
      </c>
      <c r="C1013" s="2">
        <v>0</v>
      </c>
      <c r="D1013" s="2">
        <v>0</v>
      </c>
      <c r="E1013" s="2">
        <v>13.29</v>
      </c>
      <c r="F1013" s="2">
        <v>2.76</v>
      </c>
      <c r="G1013" s="2">
        <v>0</v>
      </c>
      <c r="H1013" s="16">
        <f t="shared" si="48"/>
        <v>0</v>
      </c>
      <c r="I1013" s="15">
        <f t="shared" si="46"/>
        <v>13.29</v>
      </c>
      <c r="J1013" s="14">
        <f t="shared" si="47"/>
        <v>0</v>
      </c>
    </row>
    <row r="1014" spans="1:10" x14ac:dyDescent="0.3">
      <c r="A1014" s="19">
        <v>20200211</v>
      </c>
      <c r="B1014" s="19" t="s">
        <v>28</v>
      </c>
      <c r="C1014" s="19">
        <v>0</v>
      </c>
      <c r="D1014" s="19">
        <v>0</v>
      </c>
      <c r="E1014" s="19">
        <v>12.98</v>
      </c>
      <c r="F1014" s="19">
        <v>2.97</v>
      </c>
      <c r="G1014" s="19">
        <v>0</v>
      </c>
      <c r="H1014" s="17">
        <f t="shared" si="48"/>
        <v>0</v>
      </c>
      <c r="I1014" s="18">
        <f t="shared" si="46"/>
        <v>12.98</v>
      </c>
      <c r="J1014" s="17">
        <f t="shared" si="47"/>
        <v>0</v>
      </c>
    </row>
    <row r="1015" spans="1:10" x14ac:dyDescent="0.3">
      <c r="A1015" s="2">
        <v>20200211</v>
      </c>
      <c r="B1015" s="2" t="s">
        <v>27</v>
      </c>
      <c r="C1015" s="2">
        <v>0</v>
      </c>
      <c r="D1015" s="2">
        <v>0</v>
      </c>
      <c r="E1015" s="2">
        <v>12.73</v>
      </c>
      <c r="F1015" s="2">
        <v>2.9</v>
      </c>
      <c r="G1015" s="2">
        <v>0</v>
      </c>
      <c r="H1015" s="16">
        <f t="shared" si="48"/>
        <v>0</v>
      </c>
      <c r="I1015" s="15">
        <f t="shared" si="46"/>
        <v>12.73</v>
      </c>
      <c r="J1015" s="14">
        <f t="shared" si="47"/>
        <v>0</v>
      </c>
    </row>
    <row r="1016" spans="1:10" x14ac:dyDescent="0.3">
      <c r="A1016" s="19">
        <v>20200211</v>
      </c>
      <c r="B1016" s="19" t="s">
        <v>26</v>
      </c>
      <c r="C1016" s="19">
        <v>0</v>
      </c>
      <c r="D1016" s="19">
        <v>0</v>
      </c>
      <c r="E1016" s="19">
        <v>12.46</v>
      </c>
      <c r="F1016" s="19">
        <v>2.76</v>
      </c>
      <c r="G1016" s="19">
        <v>0</v>
      </c>
      <c r="H1016" s="17">
        <f t="shared" si="48"/>
        <v>0</v>
      </c>
      <c r="I1016" s="18">
        <f t="shared" si="46"/>
        <v>12.46</v>
      </c>
      <c r="J1016" s="17">
        <f t="shared" si="47"/>
        <v>0</v>
      </c>
    </row>
    <row r="1017" spans="1:10" x14ac:dyDescent="0.3">
      <c r="A1017" s="2">
        <v>20200211</v>
      </c>
      <c r="B1017" s="2" t="s">
        <v>25</v>
      </c>
      <c r="C1017" s="2">
        <v>0</v>
      </c>
      <c r="D1017" s="2">
        <v>0</v>
      </c>
      <c r="E1017" s="2">
        <v>12.27</v>
      </c>
      <c r="F1017" s="2">
        <v>2.48</v>
      </c>
      <c r="G1017" s="2">
        <v>0</v>
      </c>
      <c r="H1017" s="16">
        <f t="shared" si="48"/>
        <v>0</v>
      </c>
      <c r="I1017" s="15">
        <f t="shared" si="46"/>
        <v>12.27</v>
      </c>
      <c r="J1017" s="14">
        <f t="shared" si="47"/>
        <v>0</v>
      </c>
    </row>
    <row r="1018" spans="1:10" x14ac:dyDescent="0.3">
      <c r="A1018" s="19">
        <v>20200212</v>
      </c>
      <c r="B1018" s="19" t="s">
        <v>48</v>
      </c>
      <c r="C1018" s="19">
        <v>0</v>
      </c>
      <c r="D1018" s="19">
        <v>0</v>
      </c>
      <c r="E1018" s="19">
        <v>12.14</v>
      </c>
      <c r="F1018" s="19">
        <v>2.0699999999999998</v>
      </c>
      <c r="G1018" s="19">
        <v>0</v>
      </c>
      <c r="H1018" s="17">
        <f t="shared" si="48"/>
        <v>0</v>
      </c>
      <c r="I1018" s="18">
        <f t="shared" si="46"/>
        <v>12.14</v>
      </c>
      <c r="J1018" s="17">
        <f t="shared" si="47"/>
        <v>0</v>
      </c>
    </row>
    <row r="1019" spans="1:10" x14ac:dyDescent="0.3">
      <c r="A1019" s="2">
        <v>20200212</v>
      </c>
      <c r="B1019" s="2" t="s">
        <v>47</v>
      </c>
      <c r="C1019" s="2">
        <v>0</v>
      </c>
      <c r="D1019" s="2">
        <v>0</v>
      </c>
      <c r="E1019" s="2">
        <v>12.01</v>
      </c>
      <c r="F1019" s="2">
        <v>1.79</v>
      </c>
      <c r="G1019" s="2">
        <v>0</v>
      </c>
      <c r="H1019" s="16">
        <f t="shared" si="48"/>
        <v>0</v>
      </c>
      <c r="I1019" s="15">
        <f t="shared" si="46"/>
        <v>12.01</v>
      </c>
      <c r="J1019" s="14">
        <f t="shared" si="47"/>
        <v>0</v>
      </c>
    </row>
    <row r="1020" spans="1:10" x14ac:dyDescent="0.3">
      <c r="A1020" s="19">
        <v>20200212</v>
      </c>
      <c r="B1020" s="19" t="s">
        <v>46</v>
      </c>
      <c r="C1020" s="19">
        <v>0</v>
      </c>
      <c r="D1020" s="19">
        <v>0</v>
      </c>
      <c r="E1020" s="19">
        <v>11.89</v>
      </c>
      <c r="F1020" s="19">
        <v>1.79</v>
      </c>
      <c r="G1020" s="19">
        <v>0</v>
      </c>
      <c r="H1020" s="17">
        <f t="shared" si="48"/>
        <v>0</v>
      </c>
      <c r="I1020" s="18">
        <f t="shared" si="46"/>
        <v>11.89</v>
      </c>
      <c r="J1020" s="17">
        <f t="shared" si="47"/>
        <v>0</v>
      </c>
    </row>
    <row r="1021" spans="1:10" x14ac:dyDescent="0.3">
      <c r="A1021" s="2">
        <v>20200212</v>
      </c>
      <c r="B1021" s="2" t="s">
        <v>45</v>
      </c>
      <c r="C1021" s="2">
        <v>0</v>
      </c>
      <c r="D1021" s="2">
        <v>0</v>
      </c>
      <c r="E1021" s="2">
        <v>11.8</v>
      </c>
      <c r="F1021" s="2">
        <v>1.79</v>
      </c>
      <c r="G1021" s="2">
        <v>0</v>
      </c>
      <c r="H1021" s="16">
        <f t="shared" si="48"/>
        <v>0</v>
      </c>
      <c r="I1021" s="15">
        <f t="shared" si="46"/>
        <v>11.8</v>
      </c>
      <c r="J1021" s="14">
        <f t="shared" si="47"/>
        <v>0</v>
      </c>
    </row>
    <row r="1022" spans="1:10" x14ac:dyDescent="0.3">
      <c r="A1022" s="19">
        <v>20200212</v>
      </c>
      <c r="B1022" s="19" t="s">
        <v>44</v>
      </c>
      <c r="C1022" s="19">
        <v>0</v>
      </c>
      <c r="D1022" s="19">
        <v>0</v>
      </c>
      <c r="E1022" s="19">
        <v>11.65</v>
      </c>
      <c r="F1022" s="19">
        <v>1.93</v>
      </c>
      <c r="G1022" s="19">
        <v>0</v>
      </c>
      <c r="H1022" s="17">
        <f t="shared" si="48"/>
        <v>0</v>
      </c>
      <c r="I1022" s="18">
        <f t="shared" si="46"/>
        <v>11.65</v>
      </c>
      <c r="J1022" s="17">
        <f t="shared" si="47"/>
        <v>0</v>
      </c>
    </row>
    <row r="1023" spans="1:10" x14ac:dyDescent="0.3">
      <c r="A1023" s="2">
        <v>20200212</v>
      </c>
      <c r="B1023" s="2" t="s">
        <v>43</v>
      </c>
      <c r="C1023" s="2">
        <v>0</v>
      </c>
      <c r="D1023" s="2">
        <v>0</v>
      </c>
      <c r="E1023" s="2">
        <v>11.75</v>
      </c>
      <c r="F1023" s="2">
        <v>2</v>
      </c>
      <c r="G1023" s="2">
        <v>0</v>
      </c>
      <c r="H1023" s="16">
        <f t="shared" si="48"/>
        <v>0</v>
      </c>
      <c r="I1023" s="15">
        <f t="shared" si="46"/>
        <v>11.75</v>
      </c>
      <c r="J1023" s="14">
        <f t="shared" si="47"/>
        <v>0</v>
      </c>
    </row>
    <row r="1024" spans="1:10" x14ac:dyDescent="0.3">
      <c r="A1024" s="19">
        <v>20200212</v>
      </c>
      <c r="B1024" s="19" t="s">
        <v>42</v>
      </c>
      <c r="C1024" s="19">
        <v>0</v>
      </c>
      <c r="D1024" s="19">
        <v>0</v>
      </c>
      <c r="E1024" s="19">
        <v>11.85</v>
      </c>
      <c r="F1024" s="19">
        <v>2</v>
      </c>
      <c r="G1024" s="19">
        <v>0</v>
      </c>
      <c r="H1024" s="17">
        <f t="shared" si="48"/>
        <v>0</v>
      </c>
      <c r="I1024" s="18">
        <f t="shared" si="46"/>
        <v>11.85</v>
      </c>
      <c r="J1024" s="17">
        <f t="shared" si="47"/>
        <v>0</v>
      </c>
    </row>
    <row r="1025" spans="1:10" x14ac:dyDescent="0.3">
      <c r="A1025" s="2">
        <v>20200212</v>
      </c>
      <c r="B1025" s="2" t="s">
        <v>41</v>
      </c>
      <c r="C1025" s="2">
        <v>0</v>
      </c>
      <c r="D1025" s="2">
        <v>0</v>
      </c>
      <c r="E1025" s="2">
        <v>11.76</v>
      </c>
      <c r="F1025" s="2">
        <v>1.59</v>
      </c>
      <c r="G1025" s="2">
        <v>0</v>
      </c>
      <c r="H1025" s="16">
        <f t="shared" si="48"/>
        <v>0</v>
      </c>
      <c r="I1025" s="15">
        <f t="shared" si="46"/>
        <v>11.76</v>
      </c>
      <c r="J1025" s="14">
        <f t="shared" si="47"/>
        <v>0</v>
      </c>
    </row>
    <row r="1026" spans="1:10" x14ac:dyDescent="0.3">
      <c r="A1026" s="19">
        <v>20200212</v>
      </c>
      <c r="B1026" s="19" t="s">
        <v>40</v>
      </c>
      <c r="C1026" s="19">
        <v>37</v>
      </c>
      <c r="D1026" s="19">
        <v>6.17</v>
      </c>
      <c r="E1026" s="19">
        <v>11.84</v>
      </c>
      <c r="F1026" s="19">
        <v>1.38</v>
      </c>
      <c r="G1026" s="19">
        <v>0</v>
      </c>
      <c r="H1026" s="17">
        <f t="shared" si="48"/>
        <v>344.25392154264114</v>
      </c>
      <c r="I1026" s="18">
        <f t="shared" si="46"/>
        <v>22.597935048207535</v>
      </c>
      <c r="J1026" s="17">
        <f t="shared" si="47"/>
        <v>0.3479750628001872</v>
      </c>
    </row>
    <row r="1027" spans="1:10" x14ac:dyDescent="0.3">
      <c r="A1027" s="2">
        <v>20200212</v>
      </c>
      <c r="B1027" s="2" t="s">
        <v>39</v>
      </c>
      <c r="C1027" s="2">
        <v>108</v>
      </c>
      <c r="D1027" s="2">
        <v>16.45</v>
      </c>
      <c r="E1027" s="2">
        <v>12.61</v>
      </c>
      <c r="F1027" s="2">
        <v>0.62</v>
      </c>
      <c r="G1027" s="2">
        <v>0</v>
      </c>
      <c r="H1027" s="16">
        <f t="shared" si="48"/>
        <v>381.3848746291668</v>
      </c>
      <c r="I1027" s="15">
        <f t="shared" si="46"/>
        <v>24.528277332161462</v>
      </c>
      <c r="J1027" s="14">
        <f t="shared" si="47"/>
        <v>0.38219446013656683</v>
      </c>
    </row>
    <row r="1028" spans="1:10" x14ac:dyDescent="0.3">
      <c r="A1028" s="19">
        <v>20200212</v>
      </c>
      <c r="B1028" s="19" t="s">
        <v>38</v>
      </c>
      <c r="C1028" s="19">
        <v>112</v>
      </c>
      <c r="D1028" s="19">
        <v>25.45</v>
      </c>
      <c r="E1028" s="19">
        <v>13.31</v>
      </c>
      <c r="F1028" s="19">
        <v>0.21</v>
      </c>
      <c r="G1028" s="19">
        <v>0</v>
      </c>
      <c r="H1028" s="17">
        <f t="shared" si="48"/>
        <v>260.63284337406355</v>
      </c>
      <c r="I1028" s="18">
        <f t="shared" si="46"/>
        <v>21.454776355439485</v>
      </c>
      <c r="J1028" s="17">
        <f t="shared" si="47"/>
        <v>0.26479085110901801</v>
      </c>
    </row>
    <row r="1029" spans="1:10" x14ac:dyDescent="0.3">
      <c r="A1029" s="2">
        <v>20200212</v>
      </c>
      <c r="B1029" s="2" t="s">
        <v>37</v>
      </c>
      <c r="C1029" s="2">
        <v>252</v>
      </c>
      <c r="D1029" s="2">
        <v>32.46</v>
      </c>
      <c r="E1029" s="2">
        <v>13.92</v>
      </c>
      <c r="F1029" s="2">
        <v>0.62</v>
      </c>
      <c r="G1029" s="2">
        <v>0</v>
      </c>
      <c r="H1029" s="16">
        <f t="shared" si="48"/>
        <v>469.5267111089633</v>
      </c>
      <c r="I1029" s="15">
        <f t="shared" si="46"/>
        <v>28.592709722155103</v>
      </c>
      <c r="J1029" s="14">
        <f t="shared" si="47"/>
        <v>0.46193578179980621</v>
      </c>
    </row>
    <row r="1030" spans="1:10" x14ac:dyDescent="0.3">
      <c r="A1030" s="19">
        <v>20200212</v>
      </c>
      <c r="B1030" s="19" t="s">
        <v>36</v>
      </c>
      <c r="C1030" s="19">
        <v>234</v>
      </c>
      <c r="D1030" s="19">
        <v>36.659999999999997</v>
      </c>
      <c r="E1030" s="19">
        <v>14.38</v>
      </c>
      <c r="F1030" s="19">
        <v>1.31</v>
      </c>
      <c r="G1030" s="19">
        <v>0</v>
      </c>
      <c r="H1030" s="17">
        <f t="shared" si="48"/>
        <v>391.91695965552367</v>
      </c>
      <c r="I1030" s="18">
        <f t="shared" si="46"/>
        <v>26.627404989235117</v>
      </c>
      <c r="J1030" s="17">
        <f t="shared" si="47"/>
        <v>0.38904682538573199</v>
      </c>
    </row>
    <row r="1031" spans="1:10" x14ac:dyDescent="0.3">
      <c r="A1031" s="2">
        <v>20200212</v>
      </c>
      <c r="B1031" s="2" t="s">
        <v>35</v>
      </c>
      <c r="C1031" s="2">
        <v>163</v>
      </c>
      <c r="D1031" s="2">
        <v>37.340000000000003</v>
      </c>
      <c r="E1031" s="2">
        <v>14.62</v>
      </c>
      <c r="F1031" s="2">
        <v>2</v>
      </c>
      <c r="G1031" s="2">
        <v>0</v>
      </c>
      <c r="H1031" s="16">
        <f t="shared" si="48"/>
        <v>268.73583463988058</v>
      </c>
      <c r="I1031" s="15">
        <f t="shared" si="46"/>
        <v>23.017994832496267</v>
      </c>
      <c r="J1031" s="14">
        <f t="shared" si="47"/>
        <v>0.27113269579815413</v>
      </c>
    </row>
    <row r="1032" spans="1:10" x14ac:dyDescent="0.3">
      <c r="A1032" s="19">
        <v>20200212</v>
      </c>
      <c r="B1032" s="19" t="s">
        <v>34</v>
      </c>
      <c r="C1032" s="19">
        <v>146</v>
      </c>
      <c r="D1032" s="19">
        <v>34.380000000000003</v>
      </c>
      <c r="E1032" s="19">
        <v>14.8</v>
      </c>
      <c r="F1032" s="19">
        <v>2.48</v>
      </c>
      <c r="G1032" s="19">
        <v>0</v>
      </c>
      <c r="H1032" s="17">
        <f t="shared" si="48"/>
        <v>258.55399777681725</v>
      </c>
      <c r="I1032" s="18">
        <f t="shared" si="46"/>
        <v>22.87981243052554</v>
      </c>
      <c r="J1032" s="17">
        <f t="shared" si="47"/>
        <v>0.26102082115137676</v>
      </c>
    </row>
    <row r="1033" spans="1:10" x14ac:dyDescent="0.3">
      <c r="A1033" s="2">
        <v>20200212</v>
      </c>
      <c r="B1033" s="2" t="s">
        <v>33</v>
      </c>
      <c r="C1033" s="2">
        <v>148</v>
      </c>
      <c r="D1033" s="2">
        <v>28.31</v>
      </c>
      <c r="E1033" s="2">
        <v>14.68</v>
      </c>
      <c r="F1033" s="2">
        <v>2.62</v>
      </c>
      <c r="G1033" s="2">
        <v>0</v>
      </c>
      <c r="H1033" s="16">
        <f t="shared" si="48"/>
        <v>312.07703933064278</v>
      </c>
      <c r="I1033" s="15">
        <f t="shared" si="46"/>
        <v>24.432407479082585</v>
      </c>
      <c r="J1033" s="14">
        <f t="shared" si="47"/>
        <v>0.31287413600127634</v>
      </c>
    </row>
    <row r="1034" spans="1:10" x14ac:dyDescent="0.3">
      <c r="A1034" s="19">
        <v>20200212</v>
      </c>
      <c r="B1034" s="19" t="s">
        <v>32</v>
      </c>
      <c r="C1034" s="19">
        <v>107</v>
      </c>
      <c r="D1034" s="19">
        <v>19.96</v>
      </c>
      <c r="E1034" s="19">
        <v>14.55</v>
      </c>
      <c r="F1034" s="19">
        <v>2.5499999999999998</v>
      </c>
      <c r="G1034" s="19">
        <v>0</v>
      </c>
      <c r="H1034" s="17">
        <f t="shared" si="48"/>
        <v>313.44837281767695</v>
      </c>
      <c r="I1034" s="18">
        <f t="shared" ref="I1034:I1097" si="49">E1034+H1034*((NOCT-20)/(800))</f>
        <v>24.345261650552406</v>
      </c>
      <c r="J1034" s="17">
        <f t="shared" ref="J1034:J1097" si="50">P_STC__W*(H1034/1000)*(1+(alpha_p/100)*(I1034-25))</f>
        <v>0.31437189283382749</v>
      </c>
    </row>
    <row r="1035" spans="1:10" x14ac:dyDescent="0.3">
      <c r="A1035" s="2">
        <v>20200212</v>
      </c>
      <c r="B1035" s="2" t="s">
        <v>31</v>
      </c>
      <c r="C1035" s="2">
        <v>30</v>
      </c>
      <c r="D1035" s="2">
        <v>10.08</v>
      </c>
      <c r="E1035" s="2">
        <v>14.23</v>
      </c>
      <c r="F1035" s="2">
        <v>2.2799999999999998</v>
      </c>
      <c r="G1035" s="2">
        <v>0</v>
      </c>
      <c r="H1035" s="16">
        <f t="shared" si="48"/>
        <v>171.40598602060678</v>
      </c>
      <c r="I1035" s="15">
        <f t="shared" si="49"/>
        <v>19.586437063143961</v>
      </c>
      <c r="J1035" s="14">
        <f t="shared" si="50"/>
        <v>0.17558161293945065</v>
      </c>
    </row>
    <row r="1036" spans="1:10" x14ac:dyDescent="0.3">
      <c r="A1036" s="19">
        <v>20200212</v>
      </c>
      <c r="B1036" s="19" t="s">
        <v>30</v>
      </c>
      <c r="C1036" s="19">
        <v>0</v>
      </c>
      <c r="D1036" s="19">
        <v>0</v>
      </c>
      <c r="E1036" s="19">
        <v>13.83</v>
      </c>
      <c r="F1036" s="19">
        <v>1.79</v>
      </c>
      <c r="G1036" s="19">
        <v>0</v>
      </c>
      <c r="H1036" s="17">
        <f t="shared" si="48"/>
        <v>0</v>
      </c>
      <c r="I1036" s="18">
        <f t="shared" si="49"/>
        <v>13.83</v>
      </c>
      <c r="J1036" s="17">
        <f t="shared" si="50"/>
        <v>0</v>
      </c>
    </row>
    <row r="1037" spans="1:10" x14ac:dyDescent="0.3">
      <c r="A1037" s="2">
        <v>20200212</v>
      </c>
      <c r="B1037" s="2" t="s">
        <v>29</v>
      </c>
      <c r="C1037" s="2">
        <v>0</v>
      </c>
      <c r="D1037" s="2">
        <v>0</v>
      </c>
      <c r="E1037" s="2">
        <v>13.66</v>
      </c>
      <c r="F1037" s="2">
        <v>1.52</v>
      </c>
      <c r="G1037" s="2">
        <v>0</v>
      </c>
      <c r="H1037" s="16">
        <f t="shared" si="48"/>
        <v>0</v>
      </c>
      <c r="I1037" s="15">
        <f t="shared" si="49"/>
        <v>13.66</v>
      </c>
      <c r="J1037" s="14">
        <f t="shared" si="50"/>
        <v>0</v>
      </c>
    </row>
    <row r="1038" spans="1:10" x14ac:dyDescent="0.3">
      <c r="A1038" s="19">
        <v>20200212</v>
      </c>
      <c r="B1038" s="19" t="s">
        <v>28</v>
      </c>
      <c r="C1038" s="19">
        <v>0</v>
      </c>
      <c r="D1038" s="19">
        <v>0</v>
      </c>
      <c r="E1038" s="19">
        <v>13.19</v>
      </c>
      <c r="F1038" s="19">
        <v>1.45</v>
      </c>
      <c r="G1038" s="19">
        <v>0</v>
      </c>
      <c r="H1038" s="17">
        <f t="shared" si="48"/>
        <v>0</v>
      </c>
      <c r="I1038" s="18">
        <f t="shared" si="49"/>
        <v>13.19</v>
      </c>
      <c r="J1038" s="17">
        <f t="shared" si="50"/>
        <v>0</v>
      </c>
    </row>
    <row r="1039" spans="1:10" x14ac:dyDescent="0.3">
      <c r="A1039" s="2">
        <v>20200212</v>
      </c>
      <c r="B1039" s="2" t="s">
        <v>27</v>
      </c>
      <c r="C1039" s="2">
        <v>0</v>
      </c>
      <c r="D1039" s="2">
        <v>0</v>
      </c>
      <c r="E1039" s="2">
        <v>12.48</v>
      </c>
      <c r="F1039" s="2">
        <v>1.31</v>
      </c>
      <c r="G1039" s="2">
        <v>0</v>
      </c>
      <c r="H1039" s="16">
        <f t="shared" si="48"/>
        <v>0</v>
      </c>
      <c r="I1039" s="15">
        <f t="shared" si="49"/>
        <v>12.48</v>
      </c>
      <c r="J1039" s="14">
        <f t="shared" si="50"/>
        <v>0</v>
      </c>
    </row>
    <row r="1040" spans="1:10" x14ac:dyDescent="0.3">
      <c r="A1040" s="19">
        <v>20200212</v>
      </c>
      <c r="B1040" s="19" t="s">
        <v>26</v>
      </c>
      <c r="C1040" s="19">
        <v>0</v>
      </c>
      <c r="D1040" s="19">
        <v>0</v>
      </c>
      <c r="E1040" s="19">
        <v>12.2</v>
      </c>
      <c r="F1040" s="19">
        <v>1.17</v>
      </c>
      <c r="G1040" s="19">
        <v>0</v>
      </c>
      <c r="H1040" s="17">
        <f t="shared" si="48"/>
        <v>0</v>
      </c>
      <c r="I1040" s="18">
        <f t="shared" si="49"/>
        <v>12.2</v>
      </c>
      <c r="J1040" s="17">
        <f t="shared" si="50"/>
        <v>0</v>
      </c>
    </row>
    <row r="1041" spans="1:10" x14ac:dyDescent="0.3">
      <c r="A1041" s="2">
        <v>20200212</v>
      </c>
      <c r="B1041" s="2" t="s">
        <v>25</v>
      </c>
      <c r="C1041" s="2">
        <v>0</v>
      </c>
      <c r="D1041" s="2">
        <v>0</v>
      </c>
      <c r="E1041" s="2">
        <v>11.93</v>
      </c>
      <c r="F1041" s="2">
        <v>1.17</v>
      </c>
      <c r="G1041" s="2">
        <v>0</v>
      </c>
      <c r="H1041" s="16">
        <f t="shared" si="48"/>
        <v>0</v>
      </c>
      <c r="I1041" s="15">
        <f t="shared" si="49"/>
        <v>11.93</v>
      </c>
      <c r="J1041" s="14">
        <f t="shared" si="50"/>
        <v>0</v>
      </c>
    </row>
    <row r="1042" spans="1:10" x14ac:dyDescent="0.3">
      <c r="A1042" s="19">
        <v>20200213</v>
      </c>
      <c r="B1042" s="19" t="s">
        <v>48</v>
      </c>
      <c r="C1042" s="19">
        <v>0</v>
      </c>
      <c r="D1042" s="19">
        <v>0</v>
      </c>
      <c r="E1042" s="19">
        <v>11.6</v>
      </c>
      <c r="F1042" s="19">
        <v>1.17</v>
      </c>
      <c r="G1042" s="19">
        <v>0</v>
      </c>
      <c r="H1042" s="17">
        <f t="shared" si="48"/>
        <v>0</v>
      </c>
      <c r="I1042" s="18">
        <f t="shared" si="49"/>
        <v>11.6</v>
      </c>
      <c r="J1042" s="17">
        <f t="shared" si="50"/>
        <v>0</v>
      </c>
    </row>
    <row r="1043" spans="1:10" x14ac:dyDescent="0.3">
      <c r="A1043" s="2">
        <v>20200213</v>
      </c>
      <c r="B1043" s="2" t="s">
        <v>47</v>
      </c>
      <c r="C1043" s="2">
        <v>0</v>
      </c>
      <c r="D1043" s="2">
        <v>0</v>
      </c>
      <c r="E1043" s="2">
        <v>11.56</v>
      </c>
      <c r="F1043" s="2">
        <v>1.31</v>
      </c>
      <c r="G1043" s="2">
        <v>0</v>
      </c>
      <c r="H1043" s="16">
        <f t="shared" ref="H1043:H1106" si="51">IF(D1043&gt;0,C1043/SIN(D1043*PI()/180),0)</f>
        <v>0</v>
      </c>
      <c r="I1043" s="15">
        <f t="shared" si="49"/>
        <v>11.56</v>
      </c>
      <c r="J1043" s="14">
        <f t="shared" si="50"/>
        <v>0</v>
      </c>
    </row>
    <row r="1044" spans="1:10" x14ac:dyDescent="0.3">
      <c r="A1044" s="19">
        <v>20200213</v>
      </c>
      <c r="B1044" s="19" t="s">
        <v>46</v>
      </c>
      <c r="C1044" s="19">
        <v>0</v>
      </c>
      <c r="D1044" s="19">
        <v>0</v>
      </c>
      <c r="E1044" s="19">
        <v>11.77</v>
      </c>
      <c r="F1044" s="19">
        <v>1.1000000000000001</v>
      </c>
      <c r="G1044" s="19">
        <v>0</v>
      </c>
      <c r="H1044" s="17">
        <f t="shared" si="51"/>
        <v>0</v>
      </c>
      <c r="I1044" s="18">
        <f t="shared" si="49"/>
        <v>11.77</v>
      </c>
      <c r="J1044" s="17">
        <f t="shared" si="50"/>
        <v>0</v>
      </c>
    </row>
    <row r="1045" spans="1:10" x14ac:dyDescent="0.3">
      <c r="A1045" s="2">
        <v>20200213</v>
      </c>
      <c r="B1045" s="2" t="s">
        <v>45</v>
      </c>
      <c r="C1045" s="2">
        <v>0</v>
      </c>
      <c r="D1045" s="2">
        <v>0</v>
      </c>
      <c r="E1045" s="2">
        <v>12.81</v>
      </c>
      <c r="F1045" s="2">
        <v>0.48</v>
      </c>
      <c r="G1045" s="2">
        <v>0</v>
      </c>
      <c r="H1045" s="16">
        <f t="shared" si="51"/>
        <v>0</v>
      </c>
      <c r="I1045" s="15">
        <f t="shared" si="49"/>
        <v>12.81</v>
      </c>
      <c r="J1045" s="14">
        <f t="shared" si="50"/>
        <v>0</v>
      </c>
    </row>
    <row r="1046" spans="1:10" x14ac:dyDescent="0.3">
      <c r="A1046" s="19">
        <v>20200213</v>
      </c>
      <c r="B1046" s="19" t="s">
        <v>44</v>
      </c>
      <c r="C1046" s="19">
        <v>0</v>
      </c>
      <c r="D1046" s="19">
        <v>0</v>
      </c>
      <c r="E1046" s="19">
        <v>12.64</v>
      </c>
      <c r="F1046" s="19">
        <v>0.14000000000000001</v>
      </c>
      <c r="G1046" s="19">
        <v>0</v>
      </c>
      <c r="H1046" s="17">
        <f t="shared" si="51"/>
        <v>0</v>
      </c>
      <c r="I1046" s="18">
        <f t="shared" si="49"/>
        <v>12.64</v>
      </c>
      <c r="J1046" s="17">
        <f t="shared" si="50"/>
        <v>0</v>
      </c>
    </row>
    <row r="1047" spans="1:10" x14ac:dyDescent="0.3">
      <c r="A1047" s="2">
        <v>20200213</v>
      </c>
      <c r="B1047" s="2" t="s">
        <v>43</v>
      </c>
      <c r="C1047" s="2">
        <v>0</v>
      </c>
      <c r="D1047" s="2">
        <v>0</v>
      </c>
      <c r="E1047" s="2">
        <v>12.46</v>
      </c>
      <c r="F1047" s="2">
        <v>0.21</v>
      </c>
      <c r="G1047" s="2">
        <v>0</v>
      </c>
      <c r="H1047" s="16">
        <f t="shared" si="51"/>
        <v>0</v>
      </c>
      <c r="I1047" s="15">
        <f t="shared" si="49"/>
        <v>12.46</v>
      </c>
      <c r="J1047" s="14">
        <f t="shared" si="50"/>
        <v>0</v>
      </c>
    </row>
    <row r="1048" spans="1:10" x14ac:dyDescent="0.3">
      <c r="A1048" s="19">
        <v>20200213</v>
      </c>
      <c r="B1048" s="19" t="s">
        <v>42</v>
      </c>
      <c r="C1048" s="19">
        <v>0</v>
      </c>
      <c r="D1048" s="19">
        <v>0</v>
      </c>
      <c r="E1048" s="19">
        <v>11.96</v>
      </c>
      <c r="F1048" s="19">
        <v>0.76</v>
      </c>
      <c r="G1048" s="19">
        <v>0</v>
      </c>
      <c r="H1048" s="17">
        <f t="shared" si="51"/>
        <v>0</v>
      </c>
      <c r="I1048" s="18">
        <f t="shared" si="49"/>
        <v>11.96</v>
      </c>
      <c r="J1048" s="17">
        <f t="shared" si="50"/>
        <v>0</v>
      </c>
    </row>
    <row r="1049" spans="1:10" x14ac:dyDescent="0.3">
      <c r="A1049" s="2">
        <v>20200213</v>
      </c>
      <c r="B1049" s="2" t="s">
        <v>41</v>
      </c>
      <c r="C1049" s="2">
        <v>0</v>
      </c>
      <c r="D1049" s="2">
        <v>0</v>
      </c>
      <c r="E1049" s="2">
        <v>11.78</v>
      </c>
      <c r="F1049" s="2">
        <v>0.21</v>
      </c>
      <c r="G1049" s="2">
        <v>0</v>
      </c>
      <c r="H1049" s="16">
        <f t="shared" si="51"/>
        <v>0</v>
      </c>
      <c r="I1049" s="15">
        <f t="shared" si="49"/>
        <v>11.78</v>
      </c>
      <c r="J1049" s="14">
        <f t="shared" si="50"/>
        <v>0</v>
      </c>
    </row>
    <row r="1050" spans="1:10" x14ac:dyDescent="0.3">
      <c r="A1050" s="19">
        <v>20200213</v>
      </c>
      <c r="B1050" s="19" t="s">
        <v>40</v>
      </c>
      <c r="C1050" s="19">
        <v>51</v>
      </c>
      <c r="D1050" s="19">
        <v>6.39</v>
      </c>
      <c r="E1050" s="19">
        <v>11.18</v>
      </c>
      <c r="F1050" s="19">
        <v>0.62</v>
      </c>
      <c r="G1050" s="19">
        <v>0</v>
      </c>
      <c r="H1050" s="17">
        <f t="shared" si="51"/>
        <v>458.23961204032054</v>
      </c>
      <c r="I1050" s="18">
        <f t="shared" si="49"/>
        <v>25.499987876260015</v>
      </c>
      <c r="J1050" s="17">
        <f t="shared" si="50"/>
        <v>0.45720859791333041</v>
      </c>
    </row>
    <row r="1051" spans="1:10" x14ac:dyDescent="0.3">
      <c r="A1051" s="2">
        <v>20200213</v>
      </c>
      <c r="B1051" s="2" t="s">
        <v>39</v>
      </c>
      <c r="C1051" s="2">
        <v>99</v>
      </c>
      <c r="D1051" s="2">
        <v>16.7</v>
      </c>
      <c r="E1051" s="2">
        <v>11.99</v>
      </c>
      <c r="F1051" s="2">
        <v>1.1000000000000001</v>
      </c>
      <c r="G1051" s="2">
        <v>0</v>
      </c>
      <c r="H1051" s="16">
        <f t="shared" si="51"/>
        <v>344.51496695432093</v>
      </c>
      <c r="I1051" s="15">
        <f t="shared" si="49"/>
        <v>22.756092717322531</v>
      </c>
      <c r="J1051" s="14">
        <f t="shared" si="50"/>
        <v>0.3479937353493518</v>
      </c>
    </row>
    <row r="1052" spans="1:10" x14ac:dyDescent="0.3">
      <c r="A1052" s="19">
        <v>20200213</v>
      </c>
      <c r="B1052" s="19" t="s">
        <v>38</v>
      </c>
      <c r="C1052" s="19">
        <v>230</v>
      </c>
      <c r="D1052" s="19">
        <v>25.72</v>
      </c>
      <c r="E1052" s="19">
        <v>13.23</v>
      </c>
      <c r="F1052" s="19">
        <v>1.24</v>
      </c>
      <c r="G1052" s="19">
        <v>0</v>
      </c>
      <c r="H1052" s="17">
        <f t="shared" si="51"/>
        <v>529.98616392712358</v>
      </c>
      <c r="I1052" s="18">
        <f t="shared" si="49"/>
        <v>29.792067622722612</v>
      </c>
      <c r="J1052" s="17">
        <f t="shared" si="50"/>
        <v>0.51855738101221605</v>
      </c>
    </row>
    <row r="1053" spans="1:10" x14ac:dyDescent="0.3">
      <c r="A1053" s="2">
        <v>20200213</v>
      </c>
      <c r="B1053" s="2" t="s">
        <v>37</v>
      </c>
      <c r="C1053" s="2">
        <v>217</v>
      </c>
      <c r="D1053" s="2">
        <v>32.770000000000003</v>
      </c>
      <c r="E1053" s="2">
        <v>14.4</v>
      </c>
      <c r="F1053" s="2">
        <v>1.38</v>
      </c>
      <c r="G1053" s="2">
        <v>0</v>
      </c>
      <c r="H1053" s="16">
        <f t="shared" si="51"/>
        <v>400.91044256110087</v>
      </c>
      <c r="I1053" s="15">
        <f t="shared" si="49"/>
        <v>26.928451330034402</v>
      </c>
      <c r="J1053" s="14">
        <f t="shared" si="50"/>
        <v>0.39743132931828351</v>
      </c>
    </row>
    <row r="1054" spans="1:10" x14ac:dyDescent="0.3">
      <c r="A1054" s="19">
        <v>20200213</v>
      </c>
      <c r="B1054" s="19" t="s">
        <v>36</v>
      </c>
      <c r="C1054" s="19">
        <v>190</v>
      </c>
      <c r="D1054" s="19">
        <v>36.99</v>
      </c>
      <c r="E1054" s="19">
        <v>15.32</v>
      </c>
      <c r="F1054" s="19">
        <v>1.59</v>
      </c>
      <c r="G1054" s="19">
        <v>0</v>
      </c>
      <c r="H1054" s="17">
        <f t="shared" si="51"/>
        <v>315.78477148546233</v>
      </c>
      <c r="I1054" s="18">
        <f t="shared" si="49"/>
        <v>25.188274108920698</v>
      </c>
      <c r="J1054" s="17">
        <f t="shared" si="50"/>
        <v>0.31551722805138266</v>
      </c>
    </row>
    <row r="1055" spans="1:10" x14ac:dyDescent="0.3">
      <c r="A1055" s="2">
        <v>20200213</v>
      </c>
      <c r="B1055" s="2" t="s">
        <v>35</v>
      </c>
      <c r="C1055" s="2">
        <v>194</v>
      </c>
      <c r="D1055" s="2">
        <v>37.68</v>
      </c>
      <c r="E1055" s="2">
        <v>16.03</v>
      </c>
      <c r="F1055" s="2">
        <v>1.31</v>
      </c>
      <c r="G1055" s="2">
        <v>0</v>
      </c>
      <c r="H1055" s="16">
        <f t="shared" si="51"/>
        <v>317.38199052480383</v>
      </c>
      <c r="I1055" s="15">
        <f t="shared" si="49"/>
        <v>25.948187203900119</v>
      </c>
      <c r="J1055" s="14">
        <f t="shared" si="50"/>
        <v>0.31602777158506595</v>
      </c>
    </row>
    <row r="1056" spans="1:10" x14ac:dyDescent="0.3">
      <c r="A1056" s="19">
        <v>20200213</v>
      </c>
      <c r="B1056" s="19" t="s">
        <v>34</v>
      </c>
      <c r="C1056" s="19">
        <v>163</v>
      </c>
      <c r="D1056" s="19">
        <v>34.700000000000003</v>
      </c>
      <c r="E1056" s="19">
        <v>16.440000000000001</v>
      </c>
      <c r="F1056" s="19">
        <v>1.31</v>
      </c>
      <c r="G1056" s="19">
        <v>0</v>
      </c>
      <c r="H1056" s="17">
        <f t="shared" si="51"/>
        <v>286.32682766746512</v>
      </c>
      <c r="I1056" s="18">
        <f t="shared" si="49"/>
        <v>25.387713364608288</v>
      </c>
      <c r="J1056" s="17">
        <f t="shared" si="50"/>
        <v>0.28582727034766858</v>
      </c>
    </row>
    <row r="1057" spans="1:10" x14ac:dyDescent="0.3">
      <c r="A1057" s="2">
        <v>20200213</v>
      </c>
      <c r="B1057" s="2" t="s">
        <v>33</v>
      </c>
      <c r="C1057" s="2">
        <v>269</v>
      </c>
      <c r="D1057" s="2">
        <v>28.6</v>
      </c>
      <c r="E1057" s="2">
        <v>16.54</v>
      </c>
      <c r="F1057" s="2">
        <v>1.52</v>
      </c>
      <c r="G1057" s="2">
        <v>0</v>
      </c>
      <c r="H1057" s="16">
        <f t="shared" si="51"/>
        <v>561.9481416652294</v>
      </c>
      <c r="I1057" s="15">
        <f t="shared" si="49"/>
        <v>34.100879427038421</v>
      </c>
      <c r="J1057" s="14">
        <f t="shared" si="50"/>
        <v>0.53893414139828344</v>
      </c>
    </row>
    <row r="1058" spans="1:10" x14ac:dyDescent="0.3">
      <c r="A1058" s="19">
        <v>20200213</v>
      </c>
      <c r="B1058" s="19" t="s">
        <v>32</v>
      </c>
      <c r="C1058" s="19">
        <v>235</v>
      </c>
      <c r="D1058" s="19">
        <v>20.22</v>
      </c>
      <c r="E1058" s="19">
        <v>16.43</v>
      </c>
      <c r="F1058" s="19">
        <v>2</v>
      </c>
      <c r="G1058" s="19">
        <v>0</v>
      </c>
      <c r="H1058" s="17">
        <f t="shared" si="51"/>
        <v>679.92614498203955</v>
      </c>
      <c r="I1058" s="18">
        <f t="shared" si="49"/>
        <v>37.677692030688732</v>
      </c>
      <c r="J1058" s="17">
        <f t="shared" si="50"/>
        <v>0.64113662076840883</v>
      </c>
    </row>
    <row r="1059" spans="1:10" x14ac:dyDescent="0.3">
      <c r="A1059" s="2">
        <v>20200213</v>
      </c>
      <c r="B1059" s="2" t="s">
        <v>31</v>
      </c>
      <c r="C1059" s="2">
        <v>141</v>
      </c>
      <c r="D1059" s="2">
        <v>10.32</v>
      </c>
      <c r="E1059" s="2">
        <v>15.99</v>
      </c>
      <c r="F1059" s="2">
        <v>2.21</v>
      </c>
      <c r="G1059" s="2">
        <v>0</v>
      </c>
      <c r="H1059" s="16">
        <f t="shared" si="51"/>
        <v>787.06909169703101</v>
      </c>
      <c r="I1059" s="15">
        <f t="shared" si="49"/>
        <v>40.585909115532218</v>
      </c>
      <c r="J1059" s="14">
        <f t="shared" si="50"/>
        <v>0.73186674870827606</v>
      </c>
    </row>
    <row r="1060" spans="1:10" x14ac:dyDescent="0.3">
      <c r="A1060" s="19">
        <v>20200213</v>
      </c>
      <c r="B1060" s="19" t="s">
        <v>30</v>
      </c>
      <c r="C1060" s="19">
        <v>0</v>
      </c>
      <c r="D1060" s="19">
        <v>0</v>
      </c>
      <c r="E1060" s="19">
        <v>15.17</v>
      </c>
      <c r="F1060" s="19">
        <v>1.93</v>
      </c>
      <c r="G1060" s="19">
        <v>0</v>
      </c>
      <c r="H1060" s="17">
        <f t="shared" si="51"/>
        <v>0</v>
      </c>
      <c r="I1060" s="18">
        <f t="shared" si="49"/>
        <v>15.17</v>
      </c>
      <c r="J1060" s="17">
        <f t="shared" si="50"/>
        <v>0</v>
      </c>
    </row>
    <row r="1061" spans="1:10" x14ac:dyDescent="0.3">
      <c r="A1061" s="2">
        <v>20200213</v>
      </c>
      <c r="B1061" s="2" t="s">
        <v>29</v>
      </c>
      <c r="C1061" s="2">
        <v>0</v>
      </c>
      <c r="D1061" s="2">
        <v>0</v>
      </c>
      <c r="E1061" s="2">
        <v>14.3</v>
      </c>
      <c r="F1061" s="2">
        <v>1.38</v>
      </c>
      <c r="G1061" s="2">
        <v>0</v>
      </c>
      <c r="H1061" s="16">
        <f t="shared" si="51"/>
        <v>0</v>
      </c>
      <c r="I1061" s="15">
        <f t="shared" si="49"/>
        <v>14.3</v>
      </c>
      <c r="J1061" s="14">
        <f t="shared" si="50"/>
        <v>0</v>
      </c>
    </row>
    <row r="1062" spans="1:10" x14ac:dyDescent="0.3">
      <c r="A1062" s="19">
        <v>20200213</v>
      </c>
      <c r="B1062" s="19" t="s">
        <v>28</v>
      </c>
      <c r="C1062" s="19">
        <v>0</v>
      </c>
      <c r="D1062" s="19">
        <v>0</v>
      </c>
      <c r="E1062" s="19">
        <v>13.44</v>
      </c>
      <c r="F1062" s="19">
        <v>1.17</v>
      </c>
      <c r="G1062" s="19">
        <v>0</v>
      </c>
      <c r="H1062" s="17">
        <f t="shared" si="51"/>
        <v>0</v>
      </c>
      <c r="I1062" s="18">
        <f t="shared" si="49"/>
        <v>13.44</v>
      </c>
      <c r="J1062" s="17">
        <f t="shared" si="50"/>
        <v>0</v>
      </c>
    </row>
    <row r="1063" spans="1:10" x14ac:dyDescent="0.3">
      <c r="A1063" s="2">
        <v>20200213</v>
      </c>
      <c r="B1063" s="2" t="s">
        <v>27</v>
      </c>
      <c r="C1063" s="2">
        <v>0</v>
      </c>
      <c r="D1063" s="2">
        <v>0</v>
      </c>
      <c r="E1063" s="2">
        <v>12.88</v>
      </c>
      <c r="F1063" s="2">
        <v>0.97</v>
      </c>
      <c r="G1063" s="2">
        <v>0</v>
      </c>
      <c r="H1063" s="16">
        <f t="shared" si="51"/>
        <v>0</v>
      </c>
      <c r="I1063" s="15">
        <f t="shared" si="49"/>
        <v>12.88</v>
      </c>
      <c r="J1063" s="14">
        <f t="shared" si="50"/>
        <v>0</v>
      </c>
    </row>
    <row r="1064" spans="1:10" x14ac:dyDescent="0.3">
      <c r="A1064" s="19">
        <v>20200213</v>
      </c>
      <c r="B1064" s="19" t="s">
        <v>26</v>
      </c>
      <c r="C1064" s="19">
        <v>0</v>
      </c>
      <c r="D1064" s="19">
        <v>0</v>
      </c>
      <c r="E1064" s="19">
        <v>12.99</v>
      </c>
      <c r="F1064" s="19">
        <v>0.9</v>
      </c>
      <c r="G1064" s="19">
        <v>0</v>
      </c>
      <c r="H1064" s="17">
        <f t="shared" si="51"/>
        <v>0</v>
      </c>
      <c r="I1064" s="18">
        <f t="shared" si="49"/>
        <v>12.99</v>
      </c>
      <c r="J1064" s="17">
        <f t="shared" si="50"/>
        <v>0</v>
      </c>
    </row>
    <row r="1065" spans="1:10" x14ac:dyDescent="0.3">
      <c r="A1065" s="2">
        <v>20200213</v>
      </c>
      <c r="B1065" s="2" t="s">
        <v>25</v>
      </c>
      <c r="C1065" s="2">
        <v>0</v>
      </c>
      <c r="D1065" s="2">
        <v>0</v>
      </c>
      <c r="E1065" s="2">
        <v>12.72</v>
      </c>
      <c r="F1065" s="2">
        <v>0.97</v>
      </c>
      <c r="G1065" s="2">
        <v>0</v>
      </c>
      <c r="H1065" s="16">
        <f t="shared" si="51"/>
        <v>0</v>
      </c>
      <c r="I1065" s="15">
        <f t="shared" si="49"/>
        <v>12.72</v>
      </c>
      <c r="J1065" s="14">
        <f t="shared" si="50"/>
        <v>0</v>
      </c>
    </row>
    <row r="1066" spans="1:10" x14ac:dyDescent="0.3">
      <c r="A1066" s="19">
        <v>20200214</v>
      </c>
      <c r="B1066" s="19" t="s">
        <v>48</v>
      </c>
      <c r="C1066" s="19">
        <v>0</v>
      </c>
      <c r="D1066" s="19">
        <v>0</v>
      </c>
      <c r="E1066" s="19">
        <v>11.77</v>
      </c>
      <c r="F1066" s="19">
        <v>1.17</v>
      </c>
      <c r="G1066" s="19">
        <v>0</v>
      </c>
      <c r="H1066" s="17">
        <f t="shared" si="51"/>
        <v>0</v>
      </c>
      <c r="I1066" s="18">
        <f t="shared" si="49"/>
        <v>11.77</v>
      </c>
      <c r="J1066" s="17">
        <f t="shared" si="50"/>
        <v>0</v>
      </c>
    </row>
    <row r="1067" spans="1:10" x14ac:dyDescent="0.3">
      <c r="A1067" s="2">
        <v>20200214</v>
      </c>
      <c r="B1067" s="2" t="s">
        <v>47</v>
      </c>
      <c r="C1067" s="2">
        <v>0</v>
      </c>
      <c r="D1067" s="2">
        <v>0</v>
      </c>
      <c r="E1067" s="2">
        <v>11.76</v>
      </c>
      <c r="F1067" s="2">
        <v>1.52</v>
      </c>
      <c r="G1067" s="2">
        <v>0</v>
      </c>
      <c r="H1067" s="16">
        <f t="shared" si="51"/>
        <v>0</v>
      </c>
      <c r="I1067" s="15">
        <f t="shared" si="49"/>
        <v>11.76</v>
      </c>
      <c r="J1067" s="14">
        <f t="shared" si="50"/>
        <v>0</v>
      </c>
    </row>
    <row r="1068" spans="1:10" x14ac:dyDescent="0.3">
      <c r="A1068" s="19">
        <v>20200214</v>
      </c>
      <c r="B1068" s="19" t="s">
        <v>46</v>
      </c>
      <c r="C1068" s="19">
        <v>0</v>
      </c>
      <c r="D1068" s="19">
        <v>0</v>
      </c>
      <c r="E1068" s="19">
        <v>11.7</v>
      </c>
      <c r="F1068" s="19">
        <v>1.66</v>
      </c>
      <c r="G1068" s="19">
        <v>0</v>
      </c>
      <c r="H1068" s="17">
        <f t="shared" si="51"/>
        <v>0</v>
      </c>
      <c r="I1068" s="18">
        <f t="shared" si="49"/>
        <v>11.7</v>
      </c>
      <c r="J1068" s="17">
        <f t="shared" si="50"/>
        <v>0</v>
      </c>
    </row>
    <row r="1069" spans="1:10" x14ac:dyDescent="0.3">
      <c r="A1069" s="2">
        <v>20200214</v>
      </c>
      <c r="B1069" s="2" t="s">
        <v>45</v>
      </c>
      <c r="C1069" s="2">
        <v>0</v>
      </c>
      <c r="D1069" s="2">
        <v>0</v>
      </c>
      <c r="E1069" s="2">
        <v>11.84</v>
      </c>
      <c r="F1069" s="2">
        <v>1.72</v>
      </c>
      <c r="G1069" s="2">
        <v>0</v>
      </c>
      <c r="H1069" s="16">
        <f t="shared" si="51"/>
        <v>0</v>
      </c>
      <c r="I1069" s="15">
        <f t="shared" si="49"/>
        <v>11.84</v>
      </c>
      <c r="J1069" s="14">
        <f t="shared" si="50"/>
        <v>0</v>
      </c>
    </row>
    <row r="1070" spans="1:10" x14ac:dyDescent="0.3">
      <c r="A1070" s="19">
        <v>20200214</v>
      </c>
      <c r="B1070" s="19" t="s">
        <v>44</v>
      </c>
      <c r="C1070" s="19">
        <v>0</v>
      </c>
      <c r="D1070" s="19">
        <v>0</v>
      </c>
      <c r="E1070" s="19">
        <v>11.75</v>
      </c>
      <c r="F1070" s="19">
        <v>1.79</v>
      </c>
      <c r="G1070" s="19">
        <v>0</v>
      </c>
      <c r="H1070" s="17">
        <f t="shared" si="51"/>
        <v>0</v>
      </c>
      <c r="I1070" s="18">
        <f t="shared" si="49"/>
        <v>11.75</v>
      </c>
      <c r="J1070" s="17">
        <f t="shared" si="50"/>
        <v>0</v>
      </c>
    </row>
    <row r="1071" spans="1:10" x14ac:dyDescent="0.3">
      <c r="A1071" s="2">
        <v>20200214</v>
      </c>
      <c r="B1071" s="2" t="s">
        <v>43</v>
      </c>
      <c r="C1071" s="2">
        <v>0</v>
      </c>
      <c r="D1071" s="2">
        <v>0</v>
      </c>
      <c r="E1071" s="2">
        <v>11.34</v>
      </c>
      <c r="F1071" s="2">
        <v>1.72</v>
      </c>
      <c r="G1071" s="2">
        <v>0</v>
      </c>
      <c r="H1071" s="16">
        <f t="shared" si="51"/>
        <v>0</v>
      </c>
      <c r="I1071" s="15">
        <f t="shared" si="49"/>
        <v>11.34</v>
      </c>
      <c r="J1071" s="14">
        <f t="shared" si="50"/>
        <v>0</v>
      </c>
    </row>
    <row r="1072" spans="1:10" x14ac:dyDescent="0.3">
      <c r="A1072" s="19">
        <v>20200214</v>
      </c>
      <c r="B1072" s="19" t="s">
        <v>42</v>
      </c>
      <c r="C1072" s="19">
        <v>0</v>
      </c>
      <c r="D1072" s="19">
        <v>0</v>
      </c>
      <c r="E1072" s="19">
        <v>11.2</v>
      </c>
      <c r="F1072" s="19">
        <v>1.79</v>
      </c>
      <c r="G1072" s="19">
        <v>0</v>
      </c>
      <c r="H1072" s="17">
        <f t="shared" si="51"/>
        <v>0</v>
      </c>
      <c r="I1072" s="18">
        <f t="shared" si="49"/>
        <v>11.2</v>
      </c>
      <c r="J1072" s="17">
        <f t="shared" si="50"/>
        <v>0</v>
      </c>
    </row>
    <row r="1073" spans="1:10" x14ac:dyDescent="0.3">
      <c r="A1073" s="2">
        <v>20200214</v>
      </c>
      <c r="B1073" s="2" t="s">
        <v>41</v>
      </c>
      <c r="C1073" s="2">
        <v>0</v>
      </c>
      <c r="D1073" s="2">
        <v>0</v>
      </c>
      <c r="E1073" s="2">
        <v>11.43</v>
      </c>
      <c r="F1073" s="2">
        <v>1.79</v>
      </c>
      <c r="G1073" s="2">
        <v>0</v>
      </c>
      <c r="H1073" s="16">
        <f t="shared" si="51"/>
        <v>0</v>
      </c>
      <c r="I1073" s="15">
        <f t="shared" si="49"/>
        <v>11.43</v>
      </c>
      <c r="J1073" s="14">
        <f t="shared" si="50"/>
        <v>0</v>
      </c>
    </row>
    <row r="1074" spans="1:10" x14ac:dyDescent="0.3">
      <c r="A1074" s="19">
        <v>20200214</v>
      </c>
      <c r="B1074" s="19" t="s">
        <v>40</v>
      </c>
      <c r="C1074" s="19">
        <v>76</v>
      </c>
      <c r="D1074" s="19">
        <v>6.62</v>
      </c>
      <c r="E1074" s="19">
        <v>11.46</v>
      </c>
      <c r="F1074" s="19">
        <v>1.86</v>
      </c>
      <c r="G1074" s="19">
        <v>0</v>
      </c>
      <c r="H1074" s="17">
        <f t="shared" si="51"/>
        <v>659.24212003428136</v>
      </c>
      <c r="I1074" s="18">
        <f t="shared" si="49"/>
        <v>32.06131625107129</v>
      </c>
      <c r="J1074" s="17">
        <f t="shared" si="50"/>
        <v>0.63829409310413199</v>
      </c>
    </row>
    <row r="1075" spans="1:10" x14ac:dyDescent="0.3">
      <c r="A1075" s="2">
        <v>20200214</v>
      </c>
      <c r="B1075" s="2" t="s">
        <v>39</v>
      </c>
      <c r="C1075" s="2">
        <v>266.01</v>
      </c>
      <c r="D1075" s="2">
        <v>16.95</v>
      </c>
      <c r="E1075" s="2">
        <v>11.82</v>
      </c>
      <c r="F1075" s="2">
        <v>1.79</v>
      </c>
      <c r="G1075" s="2">
        <v>0</v>
      </c>
      <c r="H1075" s="16">
        <f t="shared" si="51"/>
        <v>912.43974212155524</v>
      </c>
      <c r="I1075" s="15">
        <f t="shared" si="49"/>
        <v>40.333741941298598</v>
      </c>
      <c r="J1075" s="14">
        <f t="shared" si="50"/>
        <v>0.84947972217950884</v>
      </c>
    </row>
    <row r="1076" spans="1:10" x14ac:dyDescent="0.3">
      <c r="A1076" s="19">
        <v>20200214</v>
      </c>
      <c r="B1076" s="19" t="s">
        <v>38</v>
      </c>
      <c r="C1076" s="19">
        <v>398.01</v>
      </c>
      <c r="D1076" s="19">
        <v>26</v>
      </c>
      <c r="E1076" s="19">
        <v>12.46</v>
      </c>
      <c r="F1076" s="19">
        <v>1.59</v>
      </c>
      <c r="G1076" s="19">
        <v>0</v>
      </c>
      <c r="H1076" s="17">
        <f t="shared" si="51"/>
        <v>907.92928073686107</v>
      </c>
      <c r="I1076" s="18">
        <f t="shared" si="49"/>
        <v>40.832790023026909</v>
      </c>
      <c r="J1076" s="17">
        <f t="shared" si="50"/>
        <v>0.84324153927737044</v>
      </c>
    </row>
    <row r="1077" spans="1:10" x14ac:dyDescent="0.3">
      <c r="A1077" s="2">
        <v>20200214</v>
      </c>
      <c r="B1077" s="2" t="s">
        <v>37</v>
      </c>
      <c r="C1077" s="2">
        <v>451.01</v>
      </c>
      <c r="D1077" s="2">
        <v>33.08</v>
      </c>
      <c r="E1077" s="2">
        <v>13.63</v>
      </c>
      <c r="F1077" s="2">
        <v>1.31</v>
      </c>
      <c r="G1077" s="2">
        <v>0</v>
      </c>
      <c r="H1077" s="16">
        <f t="shared" si="51"/>
        <v>826.31392961587881</v>
      </c>
      <c r="I1077" s="15">
        <f t="shared" si="49"/>
        <v>39.452310300496215</v>
      </c>
      <c r="J1077" s="14">
        <f t="shared" si="50"/>
        <v>0.77257427569193893</v>
      </c>
    </row>
    <row r="1078" spans="1:10" x14ac:dyDescent="0.3">
      <c r="A1078" s="19">
        <v>20200214</v>
      </c>
      <c r="B1078" s="19" t="s">
        <v>36</v>
      </c>
      <c r="C1078" s="19">
        <v>592.01</v>
      </c>
      <c r="D1078" s="19">
        <v>37.32</v>
      </c>
      <c r="E1078" s="19">
        <v>14.7</v>
      </c>
      <c r="F1078" s="19">
        <v>1.17</v>
      </c>
      <c r="G1078" s="19">
        <v>0</v>
      </c>
      <c r="H1078" s="17">
        <f t="shared" si="51"/>
        <v>976.48551110826247</v>
      </c>
      <c r="I1078" s="18">
        <f t="shared" si="49"/>
        <v>45.215172222133205</v>
      </c>
      <c r="J1078" s="17">
        <f t="shared" si="50"/>
        <v>0.8876563086006416</v>
      </c>
    </row>
    <row r="1079" spans="1:10" x14ac:dyDescent="0.3">
      <c r="A1079" s="2">
        <v>20200214</v>
      </c>
      <c r="B1079" s="2" t="s">
        <v>35</v>
      </c>
      <c r="C1079" s="2">
        <v>634.01</v>
      </c>
      <c r="D1079" s="2">
        <v>38.020000000000003</v>
      </c>
      <c r="E1079" s="2">
        <v>15.5</v>
      </c>
      <c r="F1079" s="2">
        <v>0.76</v>
      </c>
      <c r="G1079" s="2">
        <v>0</v>
      </c>
      <c r="H1079" s="16">
        <f t="shared" si="51"/>
        <v>1029.3431131037892</v>
      </c>
      <c r="I1079" s="15">
        <f t="shared" si="49"/>
        <v>47.666972284493411</v>
      </c>
      <c r="J1079" s="14">
        <f t="shared" si="50"/>
        <v>0.92434869993197921</v>
      </c>
    </row>
    <row r="1080" spans="1:10" x14ac:dyDescent="0.3">
      <c r="A1080" s="19">
        <v>20200214</v>
      </c>
      <c r="B1080" s="19" t="s">
        <v>34</v>
      </c>
      <c r="C1080" s="19">
        <v>583.01</v>
      </c>
      <c r="D1080" s="19">
        <v>35.020000000000003</v>
      </c>
      <c r="E1080" s="19">
        <v>16.07</v>
      </c>
      <c r="F1080" s="19">
        <v>0.21</v>
      </c>
      <c r="G1080" s="19">
        <v>0</v>
      </c>
      <c r="H1080" s="17">
        <f t="shared" si="51"/>
        <v>1015.9405138932091</v>
      </c>
      <c r="I1080" s="18">
        <f t="shared" si="49"/>
        <v>47.818141059162784</v>
      </c>
      <c r="J1080" s="17">
        <f t="shared" si="50"/>
        <v>0.91162208110140808</v>
      </c>
    </row>
    <row r="1081" spans="1:10" x14ac:dyDescent="0.3">
      <c r="A1081" s="2">
        <v>20200214</v>
      </c>
      <c r="B1081" s="2" t="s">
        <v>33</v>
      </c>
      <c r="C1081" s="2">
        <v>475.01</v>
      </c>
      <c r="D1081" s="2">
        <v>28.89</v>
      </c>
      <c r="E1081" s="2">
        <v>16.239999999999998</v>
      </c>
      <c r="F1081" s="2">
        <v>0.97</v>
      </c>
      <c r="G1081" s="2">
        <v>0</v>
      </c>
      <c r="H1081" s="16">
        <f t="shared" si="51"/>
        <v>983.19378719224903</v>
      </c>
      <c r="I1081" s="15">
        <f t="shared" si="49"/>
        <v>46.964805849757781</v>
      </c>
      <c r="J1081" s="14">
        <f t="shared" si="50"/>
        <v>0.88601331427460284</v>
      </c>
    </row>
    <row r="1082" spans="1:10" x14ac:dyDescent="0.3">
      <c r="A1082" s="19">
        <v>20200214</v>
      </c>
      <c r="B1082" s="19" t="s">
        <v>32</v>
      </c>
      <c r="C1082" s="19">
        <v>286.01</v>
      </c>
      <c r="D1082" s="19">
        <v>20.48</v>
      </c>
      <c r="E1082" s="19">
        <v>16.149999999999999</v>
      </c>
      <c r="F1082" s="19">
        <v>1.93</v>
      </c>
      <c r="G1082" s="19">
        <v>0</v>
      </c>
      <c r="H1082" s="17">
        <f t="shared" si="51"/>
        <v>817.45076397885839</v>
      </c>
      <c r="I1082" s="18">
        <f t="shared" si="49"/>
        <v>41.69533637433932</v>
      </c>
      <c r="J1082" s="17">
        <f t="shared" si="50"/>
        <v>0.75603649434546372</v>
      </c>
    </row>
    <row r="1083" spans="1:10" x14ac:dyDescent="0.3">
      <c r="A1083" s="2">
        <v>20200214</v>
      </c>
      <c r="B1083" s="2" t="s">
        <v>31</v>
      </c>
      <c r="C1083" s="2">
        <v>117</v>
      </c>
      <c r="D1083" s="2">
        <v>10.55</v>
      </c>
      <c r="E1083" s="2">
        <v>15.75</v>
      </c>
      <c r="F1083" s="2">
        <v>2.48</v>
      </c>
      <c r="G1083" s="2">
        <v>0</v>
      </c>
      <c r="H1083" s="16">
        <f t="shared" si="51"/>
        <v>639.01774249385744</v>
      </c>
      <c r="I1083" s="15">
        <f t="shared" si="49"/>
        <v>35.719304452933045</v>
      </c>
      <c r="J1083" s="14">
        <f t="shared" si="50"/>
        <v>0.60819352669707805</v>
      </c>
    </row>
    <row r="1084" spans="1:10" x14ac:dyDescent="0.3">
      <c r="A1084" s="19">
        <v>20200214</v>
      </c>
      <c r="B1084" s="19" t="s">
        <v>30</v>
      </c>
      <c r="C1084" s="19">
        <v>0</v>
      </c>
      <c r="D1084" s="19">
        <v>0</v>
      </c>
      <c r="E1084" s="19">
        <v>14.83</v>
      </c>
      <c r="F1084" s="19">
        <v>2.5499999999999998</v>
      </c>
      <c r="G1084" s="19">
        <v>0</v>
      </c>
      <c r="H1084" s="17">
        <f t="shared" si="51"/>
        <v>0</v>
      </c>
      <c r="I1084" s="18">
        <f t="shared" si="49"/>
        <v>14.83</v>
      </c>
      <c r="J1084" s="17">
        <f t="shared" si="50"/>
        <v>0</v>
      </c>
    </row>
    <row r="1085" spans="1:10" x14ac:dyDescent="0.3">
      <c r="A1085" s="2">
        <v>20200214</v>
      </c>
      <c r="B1085" s="2" t="s">
        <v>29</v>
      </c>
      <c r="C1085" s="2">
        <v>0</v>
      </c>
      <c r="D1085" s="2">
        <v>0</v>
      </c>
      <c r="E1085" s="2">
        <v>14.25</v>
      </c>
      <c r="F1085" s="2">
        <v>1.93</v>
      </c>
      <c r="G1085" s="2">
        <v>0</v>
      </c>
      <c r="H1085" s="16">
        <f t="shared" si="51"/>
        <v>0</v>
      </c>
      <c r="I1085" s="15">
        <f t="shared" si="49"/>
        <v>14.25</v>
      </c>
      <c r="J1085" s="14">
        <f t="shared" si="50"/>
        <v>0</v>
      </c>
    </row>
    <row r="1086" spans="1:10" x14ac:dyDescent="0.3">
      <c r="A1086" s="19">
        <v>20200214</v>
      </c>
      <c r="B1086" s="19" t="s">
        <v>28</v>
      </c>
      <c r="C1086" s="19">
        <v>0</v>
      </c>
      <c r="D1086" s="19">
        <v>0</v>
      </c>
      <c r="E1086" s="19">
        <v>13.64</v>
      </c>
      <c r="F1086" s="19">
        <v>2</v>
      </c>
      <c r="G1086" s="19">
        <v>0</v>
      </c>
      <c r="H1086" s="17">
        <f t="shared" si="51"/>
        <v>0</v>
      </c>
      <c r="I1086" s="18">
        <f t="shared" si="49"/>
        <v>13.64</v>
      </c>
      <c r="J1086" s="17">
        <f t="shared" si="50"/>
        <v>0</v>
      </c>
    </row>
    <row r="1087" spans="1:10" x14ac:dyDescent="0.3">
      <c r="A1087" s="2">
        <v>20200214</v>
      </c>
      <c r="B1087" s="2" t="s">
        <v>27</v>
      </c>
      <c r="C1087" s="2">
        <v>0</v>
      </c>
      <c r="D1087" s="2">
        <v>0</v>
      </c>
      <c r="E1087" s="2">
        <v>13.09</v>
      </c>
      <c r="F1087" s="2">
        <v>1.93</v>
      </c>
      <c r="G1087" s="2">
        <v>0</v>
      </c>
      <c r="H1087" s="16">
        <f t="shared" si="51"/>
        <v>0</v>
      </c>
      <c r="I1087" s="15">
        <f t="shared" si="49"/>
        <v>13.09</v>
      </c>
      <c r="J1087" s="14">
        <f t="shared" si="50"/>
        <v>0</v>
      </c>
    </row>
    <row r="1088" spans="1:10" x14ac:dyDescent="0.3">
      <c r="A1088" s="19">
        <v>20200214</v>
      </c>
      <c r="B1088" s="19" t="s">
        <v>26</v>
      </c>
      <c r="C1088" s="19">
        <v>0</v>
      </c>
      <c r="D1088" s="19">
        <v>0</v>
      </c>
      <c r="E1088" s="19">
        <v>12.62</v>
      </c>
      <c r="F1088" s="19">
        <v>1.86</v>
      </c>
      <c r="G1088" s="19">
        <v>0</v>
      </c>
      <c r="H1088" s="17">
        <f t="shared" si="51"/>
        <v>0</v>
      </c>
      <c r="I1088" s="18">
        <f t="shared" si="49"/>
        <v>12.62</v>
      </c>
      <c r="J1088" s="17">
        <f t="shared" si="50"/>
        <v>0</v>
      </c>
    </row>
    <row r="1089" spans="1:10" x14ac:dyDescent="0.3">
      <c r="A1089" s="2">
        <v>20200214</v>
      </c>
      <c r="B1089" s="2" t="s">
        <v>25</v>
      </c>
      <c r="C1089" s="2">
        <v>0</v>
      </c>
      <c r="D1089" s="2">
        <v>0</v>
      </c>
      <c r="E1089" s="2">
        <v>12.04</v>
      </c>
      <c r="F1089" s="2">
        <v>1.66</v>
      </c>
      <c r="G1089" s="2">
        <v>0</v>
      </c>
      <c r="H1089" s="16">
        <f t="shared" si="51"/>
        <v>0</v>
      </c>
      <c r="I1089" s="15">
        <f t="shared" si="49"/>
        <v>12.04</v>
      </c>
      <c r="J1089" s="14">
        <f t="shared" si="50"/>
        <v>0</v>
      </c>
    </row>
    <row r="1090" spans="1:10" x14ac:dyDescent="0.3">
      <c r="A1090" s="19">
        <v>20200215</v>
      </c>
      <c r="B1090" s="19" t="s">
        <v>48</v>
      </c>
      <c r="C1090" s="19">
        <v>0</v>
      </c>
      <c r="D1090" s="19">
        <v>0</v>
      </c>
      <c r="E1090" s="19">
        <v>11.49</v>
      </c>
      <c r="F1090" s="19">
        <v>2</v>
      </c>
      <c r="G1090" s="19">
        <v>0</v>
      </c>
      <c r="H1090" s="17">
        <f t="shared" si="51"/>
        <v>0</v>
      </c>
      <c r="I1090" s="18">
        <f t="shared" si="49"/>
        <v>11.49</v>
      </c>
      <c r="J1090" s="17">
        <f t="shared" si="50"/>
        <v>0</v>
      </c>
    </row>
    <row r="1091" spans="1:10" x14ac:dyDescent="0.3">
      <c r="A1091" s="2">
        <v>20200215</v>
      </c>
      <c r="B1091" s="2" t="s">
        <v>47</v>
      </c>
      <c r="C1091" s="2">
        <v>0</v>
      </c>
      <c r="D1091" s="2">
        <v>0</v>
      </c>
      <c r="E1091" s="2">
        <v>11.19</v>
      </c>
      <c r="F1091" s="2">
        <v>2.2799999999999998</v>
      </c>
      <c r="G1091" s="2">
        <v>0</v>
      </c>
      <c r="H1091" s="16">
        <f t="shared" si="51"/>
        <v>0</v>
      </c>
      <c r="I1091" s="15">
        <f t="shared" si="49"/>
        <v>11.19</v>
      </c>
      <c r="J1091" s="14">
        <f t="shared" si="50"/>
        <v>0</v>
      </c>
    </row>
    <row r="1092" spans="1:10" x14ac:dyDescent="0.3">
      <c r="A1092" s="19">
        <v>20200215</v>
      </c>
      <c r="B1092" s="19" t="s">
        <v>46</v>
      </c>
      <c r="C1092" s="19">
        <v>0</v>
      </c>
      <c r="D1092" s="19">
        <v>0</v>
      </c>
      <c r="E1092" s="19">
        <v>10.72</v>
      </c>
      <c r="F1092" s="19">
        <v>1.79</v>
      </c>
      <c r="G1092" s="19">
        <v>0</v>
      </c>
      <c r="H1092" s="17">
        <f t="shared" si="51"/>
        <v>0</v>
      </c>
      <c r="I1092" s="18">
        <f t="shared" si="49"/>
        <v>10.72</v>
      </c>
      <c r="J1092" s="17">
        <f t="shared" si="50"/>
        <v>0</v>
      </c>
    </row>
    <row r="1093" spans="1:10" x14ac:dyDescent="0.3">
      <c r="A1093" s="2">
        <v>20200215</v>
      </c>
      <c r="B1093" s="2" t="s">
        <v>45</v>
      </c>
      <c r="C1093" s="2">
        <v>0</v>
      </c>
      <c r="D1093" s="2">
        <v>0</v>
      </c>
      <c r="E1093" s="2">
        <v>10.56</v>
      </c>
      <c r="F1093" s="2">
        <v>1.59</v>
      </c>
      <c r="G1093" s="2">
        <v>0</v>
      </c>
      <c r="H1093" s="16">
        <f t="shared" si="51"/>
        <v>0</v>
      </c>
      <c r="I1093" s="15">
        <f t="shared" si="49"/>
        <v>10.56</v>
      </c>
      <c r="J1093" s="14">
        <f t="shared" si="50"/>
        <v>0</v>
      </c>
    </row>
    <row r="1094" spans="1:10" x14ac:dyDescent="0.3">
      <c r="A1094" s="19">
        <v>20200215</v>
      </c>
      <c r="B1094" s="19" t="s">
        <v>44</v>
      </c>
      <c r="C1094" s="19">
        <v>0</v>
      </c>
      <c r="D1094" s="19">
        <v>0</v>
      </c>
      <c r="E1094" s="19">
        <v>10.3</v>
      </c>
      <c r="F1094" s="19">
        <v>1.31</v>
      </c>
      <c r="G1094" s="19">
        <v>0</v>
      </c>
      <c r="H1094" s="17">
        <f t="shared" si="51"/>
        <v>0</v>
      </c>
      <c r="I1094" s="18">
        <f t="shared" si="49"/>
        <v>10.3</v>
      </c>
      <c r="J1094" s="17">
        <f t="shared" si="50"/>
        <v>0</v>
      </c>
    </row>
    <row r="1095" spans="1:10" x14ac:dyDescent="0.3">
      <c r="A1095" s="2">
        <v>20200215</v>
      </c>
      <c r="B1095" s="2" t="s">
        <v>43</v>
      </c>
      <c r="C1095" s="2">
        <v>0</v>
      </c>
      <c r="D1095" s="2">
        <v>0</v>
      </c>
      <c r="E1095" s="2">
        <v>10.130000000000001</v>
      </c>
      <c r="F1095" s="2">
        <v>1.31</v>
      </c>
      <c r="G1095" s="2">
        <v>0</v>
      </c>
      <c r="H1095" s="16">
        <f t="shared" si="51"/>
        <v>0</v>
      </c>
      <c r="I1095" s="15">
        <f t="shared" si="49"/>
        <v>10.130000000000001</v>
      </c>
      <c r="J1095" s="14">
        <f t="shared" si="50"/>
        <v>0</v>
      </c>
    </row>
    <row r="1096" spans="1:10" x14ac:dyDescent="0.3">
      <c r="A1096" s="19">
        <v>20200215</v>
      </c>
      <c r="B1096" s="19" t="s">
        <v>42</v>
      </c>
      <c r="C1096" s="19">
        <v>0</v>
      </c>
      <c r="D1096" s="19">
        <v>0</v>
      </c>
      <c r="E1096" s="19">
        <v>9.92</v>
      </c>
      <c r="F1096" s="19">
        <v>1.1000000000000001</v>
      </c>
      <c r="G1096" s="19">
        <v>0</v>
      </c>
      <c r="H1096" s="17">
        <f t="shared" si="51"/>
        <v>0</v>
      </c>
      <c r="I1096" s="18">
        <f t="shared" si="49"/>
        <v>9.92</v>
      </c>
      <c r="J1096" s="17">
        <f t="shared" si="50"/>
        <v>0</v>
      </c>
    </row>
    <row r="1097" spans="1:10" x14ac:dyDescent="0.3">
      <c r="A1097" s="2">
        <v>20200215</v>
      </c>
      <c r="B1097" s="2" t="s">
        <v>41</v>
      </c>
      <c r="C1097" s="2">
        <v>0</v>
      </c>
      <c r="D1097" s="2">
        <v>0</v>
      </c>
      <c r="E1097" s="2">
        <v>9.9</v>
      </c>
      <c r="F1097" s="2">
        <v>0.83</v>
      </c>
      <c r="G1097" s="2">
        <v>0</v>
      </c>
      <c r="H1097" s="16">
        <f t="shared" si="51"/>
        <v>0</v>
      </c>
      <c r="I1097" s="15">
        <f t="shared" si="49"/>
        <v>9.9</v>
      </c>
      <c r="J1097" s="14">
        <f t="shared" si="50"/>
        <v>0</v>
      </c>
    </row>
    <row r="1098" spans="1:10" x14ac:dyDescent="0.3">
      <c r="A1098" s="19">
        <v>20200215</v>
      </c>
      <c r="B1098" s="19" t="s">
        <v>40</v>
      </c>
      <c r="C1098" s="19">
        <v>82</v>
      </c>
      <c r="D1098" s="19">
        <v>6.85</v>
      </c>
      <c r="E1098" s="19">
        <v>9.9600000000000009</v>
      </c>
      <c r="F1098" s="19">
        <v>0.76</v>
      </c>
      <c r="G1098" s="19">
        <v>0</v>
      </c>
      <c r="H1098" s="17">
        <f t="shared" si="51"/>
        <v>687.51313252827129</v>
      </c>
      <c r="I1098" s="18">
        <f t="shared" ref="I1098:I1161" si="52">E1098+H1098*((NOCT-20)/(800))</f>
        <v>31.444785391508479</v>
      </c>
      <c r="J1098" s="17">
        <f t="shared" ref="J1098:J1161" si="53">P_STC__W*(H1098/1000)*(1+(alpha_p/100)*(I1098-25))</f>
        <v>0.66757419685982333</v>
      </c>
    </row>
    <row r="1099" spans="1:10" x14ac:dyDescent="0.3">
      <c r="A1099" s="2">
        <v>20200215</v>
      </c>
      <c r="B1099" s="2" t="s">
        <v>39</v>
      </c>
      <c r="C1099" s="2">
        <v>274.01</v>
      </c>
      <c r="D1099" s="2">
        <v>17.21</v>
      </c>
      <c r="E1099" s="2">
        <v>10.67</v>
      </c>
      <c r="F1099" s="2">
        <v>0.97</v>
      </c>
      <c r="G1099" s="2">
        <v>0</v>
      </c>
      <c r="H1099" s="16">
        <f t="shared" si="51"/>
        <v>926.10125953071451</v>
      </c>
      <c r="I1099" s="15">
        <f t="shared" si="52"/>
        <v>39.61066436033483</v>
      </c>
      <c r="J1099" s="14">
        <f t="shared" si="53"/>
        <v>0.86521196353062479</v>
      </c>
    </row>
    <row r="1100" spans="1:10" x14ac:dyDescent="0.3">
      <c r="A1100" s="19">
        <v>20200215</v>
      </c>
      <c r="B1100" s="19" t="s">
        <v>38</v>
      </c>
      <c r="C1100" s="19">
        <v>430.01</v>
      </c>
      <c r="D1100" s="19">
        <v>26.29</v>
      </c>
      <c r="E1100" s="19">
        <v>11.5</v>
      </c>
      <c r="F1100" s="19">
        <v>0.97</v>
      </c>
      <c r="G1100" s="19">
        <v>0</v>
      </c>
      <c r="H1100" s="17">
        <f t="shared" si="51"/>
        <v>970.86410281151836</v>
      </c>
      <c r="I1100" s="18">
        <f t="shared" si="52"/>
        <v>41.839503212859952</v>
      </c>
      <c r="J1100" s="17">
        <f t="shared" si="53"/>
        <v>0.89729419150806611</v>
      </c>
    </row>
    <row r="1101" spans="1:10" x14ac:dyDescent="0.3">
      <c r="A1101" s="2">
        <v>20200215</v>
      </c>
      <c r="B1101" s="2" t="s">
        <v>37</v>
      </c>
      <c r="C1101" s="2">
        <v>581.01</v>
      </c>
      <c r="D1101" s="2">
        <v>33.39</v>
      </c>
      <c r="E1101" s="2">
        <v>12.81</v>
      </c>
      <c r="F1101" s="2">
        <v>0.69</v>
      </c>
      <c r="G1101" s="2">
        <v>0</v>
      </c>
      <c r="H1101" s="16">
        <f t="shared" si="51"/>
        <v>1055.7387326658427</v>
      </c>
      <c r="I1101" s="15">
        <f t="shared" si="52"/>
        <v>45.801835395807586</v>
      </c>
      <c r="J1101" s="14">
        <f t="shared" si="53"/>
        <v>0.95691286764532257</v>
      </c>
    </row>
    <row r="1102" spans="1:10" x14ac:dyDescent="0.3">
      <c r="A1102" s="19">
        <v>20200215</v>
      </c>
      <c r="B1102" s="19" t="s">
        <v>36</v>
      </c>
      <c r="C1102" s="19">
        <v>610.01</v>
      </c>
      <c r="D1102" s="19">
        <v>37.659999999999997</v>
      </c>
      <c r="E1102" s="19">
        <v>14.33</v>
      </c>
      <c r="F1102" s="19">
        <v>0.69</v>
      </c>
      <c r="G1102" s="19">
        <v>0</v>
      </c>
      <c r="H1102" s="17">
        <f t="shared" si="51"/>
        <v>998.42135317593056</v>
      </c>
      <c r="I1102" s="18">
        <f t="shared" si="52"/>
        <v>45.530667286747828</v>
      </c>
      <c r="J1102" s="17">
        <f t="shared" si="53"/>
        <v>0.90617919841275252</v>
      </c>
    </row>
    <row r="1103" spans="1:10" x14ac:dyDescent="0.3">
      <c r="A1103" s="2">
        <v>20200215</v>
      </c>
      <c r="B1103" s="2" t="s">
        <v>35</v>
      </c>
      <c r="C1103" s="2">
        <v>594.01</v>
      </c>
      <c r="D1103" s="2">
        <v>38.36</v>
      </c>
      <c r="E1103" s="2">
        <v>15.41</v>
      </c>
      <c r="F1103" s="2">
        <v>1.17</v>
      </c>
      <c r="G1103" s="2">
        <v>0</v>
      </c>
      <c r="H1103" s="16">
        <f t="shared" si="51"/>
        <v>957.15358370425452</v>
      </c>
      <c r="I1103" s="15">
        <f t="shared" si="52"/>
        <v>45.321049490757957</v>
      </c>
      <c r="J1103" s="14">
        <f t="shared" si="53"/>
        <v>0.86962693965305726</v>
      </c>
    </row>
    <row r="1104" spans="1:10" x14ac:dyDescent="0.3">
      <c r="A1104" s="19">
        <v>20200215</v>
      </c>
      <c r="B1104" s="19" t="s">
        <v>34</v>
      </c>
      <c r="C1104" s="19">
        <v>527.01</v>
      </c>
      <c r="D1104" s="19">
        <v>35.340000000000003</v>
      </c>
      <c r="E1104" s="19">
        <v>15.89</v>
      </c>
      <c r="F1104" s="19">
        <v>1.79</v>
      </c>
      <c r="G1104" s="19">
        <v>0</v>
      </c>
      <c r="H1104" s="17">
        <f t="shared" si="51"/>
        <v>911.1085195370664</v>
      </c>
      <c r="I1104" s="18">
        <f t="shared" si="52"/>
        <v>44.362141235533329</v>
      </c>
      <c r="J1104" s="17">
        <f t="shared" si="53"/>
        <v>0.8317239662742818</v>
      </c>
    </row>
    <row r="1105" spans="1:10" x14ac:dyDescent="0.3">
      <c r="A1105" s="2">
        <v>20200215</v>
      </c>
      <c r="B1105" s="2" t="s">
        <v>33</v>
      </c>
      <c r="C1105" s="2">
        <v>501.01</v>
      </c>
      <c r="D1105" s="2">
        <v>29.19</v>
      </c>
      <c r="E1105" s="2">
        <v>16.010000000000002</v>
      </c>
      <c r="F1105" s="2">
        <v>2.2799999999999998</v>
      </c>
      <c r="G1105" s="2">
        <v>0</v>
      </c>
      <c r="H1105" s="16">
        <f t="shared" si="51"/>
        <v>1027.2759952278909</v>
      </c>
      <c r="I1105" s="15">
        <f t="shared" si="52"/>
        <v>48.112374850871589</v>
      </c>
      <c r="J1105" s="14">
        <f t="shared" si="53"/>
        <v>0.92043344978134956</v>
      </c>
    </row>
    <row r="1106" spans="1:10" x14ac:dyDescent="0.3">
      <c r="A1106" s="19">
        <v>20200215</v>
      </c>
      <c r="B1106" s="19" t="s">
        <v>32</v>
      </c>
      <c r="C1106" s="19">
        <v>331.01</v>
      </c>
      <c r="D1106" s="19">
        <v>20.74</v>
      </c>
      <c r="E1106" s="19">
        <v>15.82</v>
      </c>
      <c r="F1106" s="19">
        <v>2.41</v>
      </c>
      <c r="G1106" s="19">
        <v>0</v>
      </c>
      <c r="H1106" s="17">
        <f t="shared" si="51"/>
        <v>934.71899306906414</v>
      </c>
      <c r="I1106" s="18">
        <f t="shared" si="52"/>
        <v>45.029968533408251</v>
      </c>
      <c r="J1106" s="17">
        <f t="shared" si="53"/>
        <v>0.85046822898467833</v>
      </c>
    </row>
    <row r="1107" spans="1:10" x14ac:dyDescent="0.3">
      <c r="A1107" s="2">
        <v>20200215</v>
      </c>
      <c r="B1107" s="2" t="s">
        <v>31</v>
      </c>
      <c r="C1107" s="2">
        <v>153</v>
      </c>
      <c r="D1107" s="2">
        <v>10.79</v>
      </c>
      <c r="E1107" s="2">
        <v>15.37</v>
      </c>
      <c r="F1107" s="2">
        <v>2.21</v>
      </c>
      <c r="G1107" s="2">
        <v>0</v>
      </c>
      <c r="H1107" s="16">
        <f t="shared" ref="H1107:H1170" si="54">IF(D1107&gt;0,C1107/SIN(D1107*PI()/180),0)</f>
        <v>817.26460139698713</v>
      </c>
      <c r="I1107" s="15">
        <f t="shared" si="52"/>
        <v>40.909518793655849</v>
      </c>
      <c r="J1107" s="14">
        <f t="shared" si="53"/>
        <v>0.75875431198806942</v>
      </c>
    </row>
    <row r="1108" spans="1:10" x14ac:dyDescent="0.3">
      <c r="A1108" s="19">
        <v>20200215</v>
      </c>
      <c r="B1108" s="19" t="s">
        <v>30</v>
      </c>
      <c r="C1108" s="19">
        <v>0</v>
      </c>
      <c r="D1108" s="19">
        <v>0</v>
      </c>
      <c r="E1108" s="19">
        <v>14.51</v>
      </c>
      <c r="F1108" s="19">
        <v>1.86</v>
      </c>
      <c r="G1108" s="19">
        <v>0</v>
      </c>
      <c r="H1108" s="17">
        <f t="shared" si="54"/>
        <v>0</v>
      </c>
      <c r="I1108" s="18">
        <f t="shared" si="52"/>
        <v>14.51</v>
      </c>
      <c r="J1108" s="17">
        <f t="shared" si="53"/>
        <v>0</v>
      </c>
    </row>
    <row r="1109" spans="1:10" x14ac:dyDescent="0.3">
      <c r="A1109" s="2">
        <v>20200215</v>
      </c>
      <c r="B1109" s="2" t="s">
        <v>29</v>
      </c>
      <c r="C1109" s="2">
        <v>0</v>
      </c>
      <c r="D1109" s="2">
        <v>0</v>
      </c>
      <c r="E1109" s="2">
        <v>13.94</v>
      </c>
      <c r="F1109" s="2">
        <v>1.72</v>
      </c>
      <c r="G1109" s="2">
        <v>0</v>
      </c>
      <c r="H1109" s="16">
        <f t="shared" si="54"/>
        <v>0</v>
      </c>
      <c r="I1109" s="15">
        <f t="shared" si="52"/>
        <v>13.94</v>
      </c>
      <c r="J1109" s="14">
        <f t="shared" si="53"/>
        <v>0</v>
      </c>
    </row>
    <row r="1110" spans="1:10" x14ac:dyDescent="0.3">
      <c r="A1110" s="19">
        <v>20200215</v>
      </c>
      <c r="B1110" s="19" t="s">
        <v>28</v>
      </c>
      <c r="C1110" s="19">
        <v>0</v>
      </c>
      <c r="D1110" s="19">
        <v>0</v>
      </c>
      <c r="E1110" s="19">
        <v>12.9</v>
      </c>
      <c r="F1110" s="19">
        <v>1.52</v>
      </c>
      <c r="G1110" s="19">
        <v>0</v>
      </c>
      <c r="H1110" s="17">
        <f t="shared" si="54"/>
        <v>0</v>
      </c>
      <c r="I1110" s="18">
        <f t="shared" si="52"/>
        <v>12.9</v>
      </c>
      <c r="J1110" s="17">
        <f t="shared" si="53"/>
        <v>0</v>
      </c>
    </row>
    <row r="1111" spans="1:10" x14ac:dyDescent="0.3">
      <c r="A1111" s="2">
        <v>20200215</v>
      </c>
      <c r="B1111" s="2" t="s">
        <v>27</v>
      </c>
      <c r="C1111" s="2">
        <v>0</v>
      </c>
      <c r="D1111" s="2">
        <v>0</v>
      </c>
      <c r="E1111" s="2">
        <v>11.86</v>
      </c>
      <c r="F1111" s="2">
        <v>1.72</v>
      </c>
      <c r="G1111" s="2">
        <v>0</v>
      </c>
      <c r="H1111" s="16">
        <f t="shared" si="54"/>
        <v>0</v>
      </c>
      <c r="I1111" s="15">
        <f t="shared" si="52"/>
        <v>11.86</v>
      </c>
      <c r="J1111" s="14">
        <f t="shared" si="53"/>
        <v>0</v>
      </c>
    </row>
    <row r="1112" spans="1:10" x14ac:dyDescent="0.3">
      <c r="A1112" s="19">
        <v>20200215</v>
      </c>
      <c r="B1112" s="19" t="s">
        <v>26</v>
      </c>
      <c r="C1112" s="19">
        <v>0</v>
      </c>
      <c r="D1112" s="19">
        <v>0</v>
      </c>
      <c r="E1112" s="19">
        <v>11.28</v>
      </c>
      <c r="F1112" s="19">
        <v>1.86</v>
      </c>
      <c r="G1112" s="19">
        <v>0</v>
      </c>
      <c r="H1112" s="17">
        <f t="shared" si="54"/>
        <v>0</v>
      </c>
      <c r="I1112" s="18">
        <f t="shared" si="52"/>
        <v>11.28</v>
      </c>
      <c r="J1112" s="17">
        <f t="shared" si="53"/>
        <v>0</v>
      </c>
    </row>
    <row r="1113" spans="1:10" x14ac:dyDescent="0.3">
      <c r="A1113" s="2">
        <v>20200215</v>
      </c>
      <c r="B1113" s="2" t="s">
        <v>25</v>
      </c>
      <c r="C1113" s="2">
        <v>0</v>
      </c>
      <c r="D1113" s="2">
        <v>0</v>
      </c>
      <c r="E1113" s="2">
        <v>11.01</v>
      </c>
      <c r="F1113" s="2">
        <v>2.0699999999999998</v>
      </c>
      <c r="G1113" s="2">
        <v>0</v>
      </c>
      <c r="H1113" s="16">
        <f t="shared" si="54"/>
        <v>0</v>
      </c>
      <c r="I1113" s="15">
        <f t="shared" si="52"/>
        <v>11.01</v>
      </c>
      <c r="J1113" s="14">
        <f t="shared" si="53"/>
        <v>0</v>
      </c>
    </row>
    <row r="1114" spans="1:10" x14ac:dyDescent="0.3">
      <c r="A1114" s="19">
        <v>20200216</v>
      </c>
      <c r="B1114" s="19" t="s">
        <v>48</v>
      </c>
      <c r="C1114" s="19">
        <v>0</v>
      </c>
      <c r="D1114" s="19">
        <v>0</v>
      </c>
      <c r="E1114" s="19">
        <v>11.07</v>
      </c>
      <c r="F1114" s="19">
        <v>2.34</v>
      </c>
      <c r="G1114" s="19">
        <v>0</v>
      </c>
      <c r="H1114" s="17">
        <f t="shared" si="54"/>
        <v>0</v>
      </c>
      <c r="I1114" s="18">
        <f t="shared" si="52"/>
        <v>11.07</v>
      </c>
      <c r="J1114" s="17">
        <f t="shared" si="53"/>
        <v>0</v>
      </c>
    </row>
    <row r="1115" spans="1:10" x14ac:dyDescent="0.3">
      <c r="A1115" s="2">
        <v>20200216</v>
      </c>
      <c r="B1115" s="2" t="s">
        <v>47</v>
      </c>
      <c r="C1115" s="2">
        <v>0</v>
      </c>
      <c r="D1115" s="2">
        <v>0</v>
      </c>
      <c r="E1115" s="2">
        <v>11.31</v>
      </c>
      <c r="F1115" s="2">
        <v>2.48</v>
      </c>
      <c r="G1115" s="2">
        <v>0</v>
      </c>
      <c r="H1115" s="16">
        <f t="shared" si="54"/>
        <v>0</v>
      </c>
      <c r="I1115" s="15">
        <f t="shared" si="52"/>
        <v>11.31</v>
      </c>
      <c r="J1115" s="14">
        <f t="shared" si="53"/>
        <v>0</v>
      </c>
    </row>
    <row r="1116" spans="1:10" x14ac:dyDescent="0.3">
      <c r="A1116" s="19">
        <v>20200216</v>
      </c>
      <c r="B1116" s="19" t="s">
        <v>46</v>
      </c>
      <c r="C1116" s="19">
        <v>0</v>
      </c>
      <c r="D1116" s="19">
        <v>0</v>
      </c>
      <c r="E1116" s="19">
        <v>11.56</v>
      </c>
      <c r="F1116" s="19">
        <v>2.48</v>
      </c>
      <c r="G1116" s="19">
        <v>0</v>
      </c>
      <c r="H1116" s="17">
        <f t="shared" si="54"/>
        <v>0</v>
      </c>
      <c r="I1116" s="18">
        <f t="shared" si="52"/>
        <v>11.56</v>
      </c>
      <c r="J1116" s="17">
        <f t="shared" si="53"/>
        <v>0</v>
      </c>
    </row>
    <row r="1117" spans="1:10" x14ac:dyDescent="0.3">
      <c r="A1117" s="2">
        <v>20200216</v>
      </c>
      <c r="B1117" s="2" t="s">
        <v>45</v>
      </c>
      <c r="C1117" s="2">
        <v>0</v>
      </c>
      <c r="D1117" s="2">
        <v>0</v>
      </c>
      <c r="E1117" s="2">
        <v>11.59</v>
      </c>
      <c r="F1117" s="2">
        <v>2.34</v>
      </c>
      <c r="G1117" s="2">
        <v>0</v>
      </c>
      <c r="H1117" s="16">
        <f t="shared" si="54"/>
        <v>0</v>
      </c>
      <c r="I1117" s="15">
        <f t="shared" si="52"/>
        <v>11.59</v>
      </c>
      <c r="J1117" s="14">
        <f t="shared" si="53"/>
        <v>0</v>
      </c>
    </row>
    <row r="1118" spans="1:10" x14ac:dyDescent="0.3">
      <c r="A1118" s="19">
        <v>20200216</v>
      </c>
      <c r="B1118" s="19" t="s">
        <v>44</v>
      </c>
      <c r="C1118" s="19">
        <v>0</v>
      </c>
      <c r="D1118" s="19">
        <v>0</v>
      </c>
      <c r="E1118" s="19">
        <v>11.57</v>
      </c>
      <c r="F1118" s="19">
        <v>2.0699999999999998</v>
      </c>
      <c r="G1118" s="19">
        <v>0</v>
      </c>
      <c r="H1118" s="17">
        <f t="shared" si="54"/>
        <v>0</v>
      </c>
      <c r="I1118" s="18">
        <f t="shared" si="52"/>
        <v>11.57</v>
      </c>
      <c r="J1118" s="17">
        <f t="shared" si="53"/>
        <v>0</v>
      </c>
    </row>
    <row r="1119" spans="1:10" x14ac:dyDescent="0.3">
      <c r="A1119" s="2">
        <v>20200216</v>
      </c>
      <c r="B1119" s="2" t="s">
        <v>43</v>
      </c>
      <c r="C1119" s="2">
        <v>0</v>
      </c>
      <c r="D1119" s="2">
        <v>0</v>
      </c>
      <c r="E1119" s="2">
        <v>11.75</v>
      </c>
      <c r="F1119" s="2">
        <v>2.21</v>
      </c>
      <c r="G1119" s="2">
        <v>0</v>
      </c>
      <c r="H1119" s="16">
        <f t="shared" si="54"/>
        <v>0</v>
      </c>
      <c r="I1119" s="15">
        <f t="shared" si="52"/>
        <v>11.75</v>
      </c>
      <c r="J1119" s="14">
        <f t="shared" si="53"/>
        <v>0</v>
      </c>
    </row>
    <row r="1120" spans="1:10" x14ac:dyDescent="0.3">
      <c r="A1120" s="19">
        <v>20200216</v>
      </c>
      <c r="B1120" s="19" t="s">
        <v>42</v>
      </c>
      <c r="C1120" s="19">
        <v>0</v>
      </c>
      <c r="D1120" s="19">
        <v>0</v>
      </c>
      <c r="E1120" s="19">
        <v>12.36</v>
      </c>
      <c r="F1120" s="19">
        <v>2.5499999999999998</v>
      </c>
      <c r="G1120" s="19">
        <v>0</v>
      </c>
      <c r="H1120" s="17">
        <f t="shared" si="54"/>
        <v>0</v>
      </c>
      <c r="I1120" s="18">
        <f t="shared" si="52"/>
        <v>12.36</v>
      </c>
      <c r="J1120" s="17">
        <f t="shared" si="53"/>
        <v>0</v>
      </c>
    </row>
    <row r="1121" spans="1:10" x14ac:dyDescent="0.3">
      <c r="A1121" s="2">
        <v>20200216</v>
      </c>
      <c r="B1121" s="2" t="s">
        <v>41</v>
      </c>
      <c r="C1121" s="2">
        <v>0</v>
      </c>
      <c r="D1121" s="2">
        <v>0</v>
      </c>
      <c r="E1121" s="2">
        <v>12.18</v>
      </c>
      <c r="F1121" s="2">
        <v>2.62</v>
      </c>
      <c r="G1121" s="2">
        <v>0</v>
      </c>
      <c r="H1121" s="16">
        <f t="shared" si="54"/>
        <v>0</v>
      </c>
      <c r="I1121" s="15">
        <f t="shared" si="52"/>
        <v>12.18</v>
      </c>
      <c r="J1121" s="14">
        <f t="shared" si="53"/>
        <v>0</v>
      </c>
    </row>
    <row r="1122" spans="1:10" x14ac:dyDescent="0.3">
      <c r="A1122" s="19">
        <v>20200216</v>
      </c>
      <c r="B1122" s="19" t="s">
        <v>40</v>
      </c>
      <c r="C1122" s="19">
        <v>63</v>
      </c>
      <c r="D1122" s="19">
        <v>7.09</v>
      </c>
      <c r="E1122" s="19">
        <v>12.62</v>
      </c>
      <c r="F1122" s="19">
        <v>2.62</v>
      </c>
      <c r="G1122" s="19">
        <v>0</v>
      </c>
      <c r="H1122" s="17">
        <f t="shared" si="54"/>
        <v>510.41787073268722</v>
      </c>
      <c r="I1122" s="18">
        <f t="shared" si="52"/>
        <v>28.570558460396477</v>
      </c>
      <c r="J1122" s="17">
        <f t="shared" si="53"/>
        <v>0.50221672492261749</v>
      </c>
    </row>
    <row r="1123" spans="1:10" x14ac:dyDescent="0.3">
      <c r="A1123" s="2">
        <v>20200216</v>
      </c>
      <c r="B1123" s="2" t="s">
        <v>39</v>
      </c>
      <c r="C1123" s="2">
        <v>159</v>
      </c>
      <c r="D1123" s="2">
        <v>17.47</v>
      </c>
      <c r="E1123" s="2">
        <v>13.4</v>
      </c>
      <c r="F1123" s="2">
        <v>2.83</v>
      </c>
      <c r="G1123" s="2">
        <v>0</v>
      </c>
      <c r="H1123" s="16">
        <f t="shared" si="54"/>
        <v>529.63562255673526</v>
      </c>
      <c r="I1123" s="15">
        <f t="shared" si="52"/>
        <v>29.951113204897979</v>
      </c>
      <c r="J1123" s="14">
        <f t="shared" si="53"/>
        <v>0.51783533589592268</v>
      </c>
    </row>
    <row r="1124" spans="1:10" x14ac:dyDescent="0.3">
      <c r="A1124" s="19">
        <v>20200216</v>
      </c>
      <c r="B1124" s="19" t="s">
        <v>38</v>
      </c>
      <c r="C1124" s="19">
        <v>159</v>
      </c>
      <c r="D1124" s="19">
        <v>26.58</v>
      </c>
      <c r="E1124" s="19">
        <v>14.37</v>
      </c>
      <c r="F1124" s="19">
        <v>3.38</v>
      </c>
      <c r="G1124" s="19">
        <v>0</v>
      </c>
      <c r="H1124" s="17">
        <f t="shared" si="54"/>
        <v>355.34939481342309</v>
      </c>
      <c r="I1124" s="18">
        <f t="shared" si="52"/>
        <v>25.474668587919471</v>
      </c>
      <c r="J1124" s="17">
        <f t="shared" si="53"/>
        <v>0.35459036543387956</v>
      </c>
    </row>
    <row r="1125" spans="1:10" x14ac:dyDescent="0.3">
      <c r="A1125" s="2">
        <v>20200216</v>
      </c>
      <c r="B1125" s="2" t="s">
        <v>37</v>
      </c>
      <c r="C1125" s="2">
        <v>273</v>
      </c>
      <c r="D1125" s="2">
        <v>33.71</v>
      </c>
      <c r="E1125" s="2">
        <v>15.62</v>
      </c>
      <c r="F1125" s="2">
        <v>3.93</v>
      </c>
      <c r="G1125" s="2">
        <v>0</v>
      </c>
      <c r="H1125" s="16">
        <f t="shared" si="54"/>
        <v>491.90108965960036</v>
      </c>
      <c r="I1125" s="15">
        <f t="shared" si="52"/>
        <v>30.99190905186251</v>
      </c>
      <c r="J1125" s="14">
        <f t="shared" si="53"/>
        <v>0.47863766999671459</v>
      </c>
    </row>
    <row r="1126" spans="1:10" x14ac:dyDescent="0.3">
      <c r="A1126" s="19">
        <v>20200216</v>
      </c>
      <c r="B1126" s="19" t="s">
        <v>36</v>
      </c>
      <c r="C1126" s="19">
        <v>159</v>
      </c>
      <c r="D1126" s="19">
        <v>38</v>
      </c>
      <c r="E1126" s="19">
        <v>15.95</v>
      </c>
      <c r="F1126" s="19">
        <v>4.07</v>
      </c>
      <c r="G1126" s="19">
        <v>0</v>
      </c>
      <c r="H1126" s="17">
        <f t="shared" si="54"/>
        <v>258.25881003175635</v>
      </c>
      <c r="I1126" s="18">
        <f t="shared" si="52"/>
        <v>24.020587813492384</v>
      </c>
      <c r="J1126" s="17">
        <f t="shared" si="53"/>
        <v>0.25939704824793763</v>
      </c>
    </row>
    <row r="1127" spans="1:10" x14ac:dyDescent="0.3">
      <c r="A1127" s="2">
        <v>20200216</v>
      </c>
      <c r="B1127" s="2" t="s">
        <v>35</v>
      </c>
      <c r="C1127" s="2">
        <v>240</v>
      </c>
      <c r="D1127" s="2">
        <v>38.700000000000003</v>
      </c>
      <c r="E1127" s="2">
        <v>16.329999999999998</v>
      </c>
      <c r="F1127" s="2">
        <v>4.1399999999999997</v>
      </c>
      <c r="G1127" s="2">
        <v>0</v>
      </c>
      <c r="H1127" s="16">
        <f t="shared" si="54"/>
        <v>383.85096980833509</v>
      </c>
      <c r="I1127" s="15">
        <f t="shared" si="52"/>
        <v>28.32534280651047</v>
      </c>
      <c r="J1127" s="14">
        <f t="shared" si="53"/>
        <v>0.37810700753282617</v>
      </c>
    </row>
    <row r="1128" spans="1:10" x14ac:dyDescent="0.3">
      <c r="A1128" s="19">
        <v>20200216</v>
      </c>
      <c r="B1128" s="19" t="s">
        <v>34</v>
      </c>
      <c r="C1128" s="19">
        <v>350</v>
      </c>
      <c r="D1128" s="19">
        <v>35.67</v>
      </c>
      <c r="E1128" s="19">
        <v>16.39</v>
      </c>
      <c r="F1128" s="19">
        <v>4.28</v>
      </c>
      <c r="G1128" s="19">
        <v>0</v>
      </c>
      <c r="H1128" s="17">
        <f t="shared" si="54"/>
        <v>600.22370291658729</v>
      </c>
      <c r="I1128" s="18">
        <f t="shared" si="52"/>
        <v>35.14699071614335</v>
      </c>
      <c r="J1128" s="17">
        <f t="shared" si="53"/>
        <v>0.57281661338162027</v>
      </c>
    </row>
    <row r="1129" spans="1:10" x14ac:dyDescent="0.3">
      <c r="A1129" s="2">
        <v>20200216</v>
      </c>
      <c r="B1129" s="2" t="s">
        <v>33</v>
      </c>
      <c r="C1129" s="2">
        <v>283</v>
      </c>
      <c r="D1129" s="2">
        <v>29.48</v>
      </c>
      <c r="E1129" s="2">
        <v>16.440000000000001</v>
      </c>
      <c r="F1129" s="2">
        <v>4.21</v>
      </c>
      <c r="G1129" s="2">
        <v>0</v>
      </c>
      <c r="H1129" s="16">
        <f t="shared" si="54"/>
        <v>575.06332152580228</v>
      </c>
      <c r="I1129" s="15">
        <f t="shared" si="52"/>
        <v>34.410728797681323</v>
      </c>
      <c r="J1129" s="14">
        <f t="shared" si="53"/>
        <v>0.55071037920412313</v>
      </c>
    </row>
    <row r="1130" spans="1:10" x14ac:dyDescent="0.3">
      <c r="A1130" s="19">
        <v>20200216</v>
      </c>
      <c r="B1130" s="19" t="s">
        <v>32</v>
      </c>
      <c r="C1130" s="19">
        <v>208</v>
      </c>
      <c r="D1130" s="19">
        <v>21.01</v>
      </c>
      <c r="E1130" s="19">
        <v>16.239999999999998</v>
      </c>
      <c r="F1130" s="19">
        <v>4</v>
      </c>
      <c r="G1130" s="19">
        <v>0</v>
      </c>
      <c r="H1130" s="17">
        <f t="shared" si="54"/>
        <v>580.14527877245087</v>
      </c>
      <c r="I1130" s="18">
        <f t="shared" si="52"/>
        <v>34.369539961639092</v>
      </c>
      <c r="J1130" s="17">
        <f t="shared" si="53"/>
        <v>0.55568465409388457</v>
      </c>
    </row>
    <row r="1131" spans="1:10" x14ac:dyDescent="0.3">
      <c r="A1131" s="2">
        <v>20200216</v>
      </c>
      <c r="B1131" s="2" t="s">
        <v>31</v>
      </c>
      <c r="C1131" s="2">
        <v>97</v>
      </c>
      <c r="D1131" s="2">
        <v>11.03</v>
      </c>
      <c r="E1131" s="2">
        <v>15.86</v>
      </c>
      <c r="F1131" s="2">
        <v>3.38</v>
      </c>
      <c r="G1131" s="2">
        <v>0</v>
      </c>
      <c r="H1131" s="16">
        <f t="shared" si="54"/>
        <v>506.9961602604904</v>
      </c>
      <c r="I1131" s="15">
        <f t="shared" si="52"/>
        <v>31.703630008140323</v>
      </c>
      <c r="J1131" s="14">
        <f t="shared" si="53"/>
        <v>0.49170194422778679</v>
      </c>
    </row>
    <row r="1132" spans="1:10" x14ac:dyDescent="0.3">
      <c r="A1132" s="19">
        <v>20200216</v>
      </c>
      <c r="B1132" s="19" t="s">
        <v>30</v>
      </c>
      <c r="C1132" s="19">
        <v>0</v>
      </c>
      <c r="D1132" s="19">
        <v>0</v>
      </c>
      <c r="E1132" s="19">
        <v>15.15</v>
      </c>
      <c r="F1132" s="19">
        <v>2.76</v>
      </c>
      <c r="G1132" s="19">
        <v>0</v>
      </c>
      <c r="H1132" s="17">
        <f t="shared" si="54"/>
        <v>0</v>
      </c>
      <c r="I1132" s="18">
        <f t="shared" si="52"/>
        <v>15.15</v>
      </c>
      <c r="J1132" s="17">
        <f t="shared" si="53"/>
        <v>0</v>
      </c>
    </row>
    <row r="1133" spans="1:10" x14ac:dyDescent="0.3">
      <c r="A1133" s="2">
        <v>20200216</v>
      </c>
      <c r="B1133" s="2" t="s">
        <v>29</v>
      </c>
      <c r="C1133" s="2">
        <v>0</v>
      </c>
      <c r="D1133" s="2">
        <v>0</v>
      </c>
      <c r="E1133" s="2">
        <v>14.09</v>
      </c>
      <c r="F1133" s="2">
        <v>2.9</v>
      </c>
      <c r="G1133" s="2">
        <v>0</v>
      </c>
      <c r="H1133" s="16">
        <f t="shared" si="54"/>
        <v>0</v>
      </c>
      <c r="I1133" s="15">
        <f t="shared" si="52"/>
        <v>14.09</v>
      </c>
      <c r="J1133" s="14">
        <f t="shared" si="53"/>
        <v>0</v>
      </c>
    </row>
    <row r="1134" spans="1:10" x14ac:dyDescent="0.3">
      <c r="A1134" s="19">
        <v>20200216</v>
      </c>
      <c r="B1134" s="19" t="s">
        <v>28</v>
      </c>
      <c r="C1134" s="19">
        <v>0</v>
      </c>
      <c r="D1134" s="19">
        <v>0</v>
      </c>
      <c r="E1134" s="19">
        <v>13.78</v>
      </c>
      <c r="F1134" s="19">
        <v>2.9</v>
      </c>
      <c r="G1134" s="19">
        <v>0</v>
      </c>
      <c r="H1134" s="17">
        <f t="shared" si="54"/>
        <v>0</v>
      </c>
      <c r="I1134" s="18">
        <f t="shared" si="52"/>
        <v>13.78</v>
      </c>
      <c r="J1134" s="17">
        <f t="shared" si="53"/>
        <v>0</v>
      </c>
    </row>
    <row r="1135" spans="1:10" x14ac:dyDescent="0.3">
      <c r="A1135" s="2">
        <v>20200216</v>
      </c>
      <c r="B1135" s="2" t="s">
        <v>27</v>
      </c>
      <c r="C1135" s="2">
        <v>0</v>
      </c>
      <c r="D1135" s="2">
        <v>0</v>
      </c>
      <c r="E1135" s="2">
        <v>13.86</v>
      </c>
      <c r="F1135" s="2">
        <v>2.97</v>
      </c>
      <c r="G1135" s="2">
        <v>0</v>
      </c>
      <c r="H1135" s="16">
        <f t="shared" si="54"/>
        <v>0</v>
      </c>
      <c r="I1135" s="15">
        <f t="shared" si="52"/>
        <v>13.86</v>
      </c>
      <c r="J1135" s="14">
        <f t="shared" si="53"/>
        <v>0</v>
      </c>
    </row>
    <row r="1136" spans="1:10" x14ac:dyDescent="0.3">
      <c r="A1136" s="19">
        <v>20200216</v>
      </c>
      <c r="B1136" s="19" t="s">
        <v>26</v>
      </c>
      <c r="C1136" s="19">
        <v>0</v>
      </c>
      <c r="D1136" s="19">
        <v>0</v>
      </c>
      <c r="E1136" s="19">
        <v>14.02</v>
      </c>
      <c r="F1136" s="19">
        <v>3.03</v>
      </c>
      <c r="G1136" s="19">
        <v>0</v>
      </c>
      <c r="H1136" s="17">
        <f t="shared" si="54"/>
        <v>0</v>
      </c>
      <c r="I1136" s="18">
        <f t="shared" si="52"/>
        <v>14.02</v>
      </c>
      <c r="J1136" s="17">
        <f t="shared" si="53"/>
        <v>0</v>
      </c>
    </row>
    <row r="1137" spans="1:10" x14ac:dyDescent="0.3">
      <c r="A1137" s="2">
        <v>20200216</v>
      </c>
      <c r="B1137" s="2" t="s">
        <v>25</v>
      </c>
      <c r="C1137" s="2">
        <v>0</v>
      </c>
      <c r="D1137" s="2">
        <v>0</v>
      </c>
      <c r="E1137" s="2">
        <v>14.16</v>
      </c>
      <c r="F1137" s="2">
        <v>3.03</v>
      </c>
      <c r="G1137" s="2">
        <v>0</v>
      </c>
      <c r="H1137" s="16">
        <f t="shared" si="54"/>
        <v>0</v>
      </c>
      <c r="I1137" s="15">
        <f t="shared" si="52"/>
        <v>14.16</v>
      </c>
      <c r="J1137" s="14">
        <f t="shared" si="53"/>
        <v>0</v>
      </c>
    </row>
    <row r="1138" spans="1:10" x14ac:dyDescent="0.3">
      <c r="A1138" s="19">
        <v>20200217</v>
      </c>
      <c r="B1138" s="19" t="s">
        <v>48</v>
      </c>
      <c r="C1138" s="19">
        <v>0</v>
      </c>
      <c r="D1138" s="19">
        <v>0</v>
      </c>
      <c r="E1138" s="19">
        <v>14.34</v>
      </c>
      <c r="F1138" s="19">
        <v>3.1</v>
      </c>
      <c r="G1138" s="19">
        <v>0</v>
      </c>
      <c r="H1138" s="17">
        <f t="shared" si="54"/>
        <v>0</v>
      </c>
      <c r="I1138" s="18">
        <f t="shared" si="52"/>
        <v>14.34</v>
      </c>
      <c r="J1138" s="17">
        <f t="shared" si="53"/>
        <v>0</v>
      </c>
    </row>
    <row r="1139" spans="1:10" x14ac:dyDescent="0.3">
      <c r="A1139" s="2">
        <v>20200217</v>
      </c>
      <c r="B1139" s="2" t="s">
        <v>47</v>
      </c>
      <c r="C1139" s="2">
        <v>0</v>
      </c>
      <c r="D1139" s="2">
        <v>0</v>
      </c>
      <c r="E1139" s="2">
        <v>14.63</v>
      </c>
      <c r="F1139" s="2">
        <v>3.03</v>
      </c>
      <c r="G1139" s="2">
        <v>0</v>
      </c>
      <c r="H1139" s="16">
        <f t="shared" si="54"/>
        <v>0</v>
      </c>
      <c r="I1139" s="15">
        <f t="shared" si="52"/>
        <v>14.63</v>
      </c>
      <c r="J1139" s="14">
        <f t="shared" si="53"/>
        <v>0</v>
      </c>
    </row>
    <row r="1140" spans="1:10" x14ac:dyDescent="0.3">
      <c r="A1140" s="19">
        <v>20200217</v>
      </c>
      <c r="B1140" s="19" t="s">
        <v>46</v>
      </c>
      <c r="C1140" s="19">
        <v>0</v>
      </c>
      <c r="D1140" s="19">
        <v>0</v>
      </c>
      <c r="E1140" s="19">
        <v>14.75</v>
      </c>
      <c r="F1140" s="19">
        <v>2.97</v>
      </c>
      <c r="G1140" s="19">
        <v>0</v>
      </c>
      <c r="H1140" s="17">
        <f t="shared" si="54"/>
        <v>0</v>
      </c>
      <c r="I1140" s="18">
        <f t="shared" si="52"/>
        <v>14.75</v>
      </c>
      <c r="J1140" s="17">
        <f t="shared" si="53"/>
        <v>0</v>
      </c>
    </row>
    <row r="1141" spans="1:10" x14ac:dyDescent="0.3">
      <c r="A1141" s="2">
        <v>20200217</v>
      </c>
      <c r="B1141" s="2" t="s">
        <v>45</v>
      </c>
      <c r="C1141" s="2">
        <v>0</v>
      </c>
      <c r="D1141" s="2">
        <v>0</v>
      </c>
      <c r="E1141" s="2">
        <v>14.8</v>
      </c>
      <c r="F1141" s="2">
        <v>2.76</v>
      </c>
      <c r="G1141" s="2">
        <v>0</v>
      </c>
      <c r="H1141" s="16">
        <f t="shared" si="54"/>
        <v>0</v>
      </c>
      <c r="I1141" s="15">
        <f t="shared" si="52"/>
        <v>14.8</v>
      </c>
      <c r="J1141" s="14">
        <f t="shared" si="53"/>
        <v>0</v>
      </c>
    </row>
    <row r="1142" spans="1:10" x14ac:dyDescent="0.3">
      <c r="A1142" s="19">
        <v>20200217</v>
      </c>
      <c r="B1142" s="19" t="s">
        <v>44</v>
      </c>
      <c r="C1142" s="19">
        <v>0</v>
      </c>
      <c r="D1142" s="19">
        <v>0</v>
      </c>
      <c r="E1142" s="19">
        <v>14.84</v>
      </c>
      <c r="F1142" s="19">
        <v>2.69</v>
      </c>
      <c r="G1142" s="19">
        <v>0</v>
      </c>
      <c r="H1142" s="17">
        <f t="shared" si="54"/>
        <v>0</v>
      </c>
      <c r="I1142" s="18">
        <f t="shared" si="52"/>
        <v>14.84</v>
      </c>
      <c r="J1142" s="17">
        <f t="shared" si="53"/>
        <v>0</v>
      </c>
    </row>
    <row r="1143" spans="1:10" x14ac:dyDescent="0.3">
      <c r="A1143" s="2">
        <v>20200217</v>
      </c>
      <c r="B1143" s="2" t="s">
        <v>43</v>
      </c>
      <c r="C1143" s="2">
        <v>0</v>
      </c>
      <c r="D1143" s="2">
        <v>0</v>
      </c>
      <c r="E1143" s="2">
        <v>14.85</v>
      </c>
      <c r="F1143" s="2">
        <v>2.69</v>
      </c>
      <c r="G1143" s="2">
        <v>0</v>
      </c>
      <c r="H1143" s="16">
        <f t="shared" si="54"/>
        <v>0</v>
      </c>
      <c r="I1143" s="15">
        <f t="shared" si="52"/>
        <v>14.85</v>
      </c>
      <c r="J1143" s="14">
        <f t="shared" si="53"/>
        <v>0</v>
      </c>
    </row>
    <row r="1144" spans="1:10" x14ac:dyDescent="0.3">
      <c r="A1144" s="19">
        <v>20200217</v>
      </c>
      <c r="B1144" s="19" t="s">
        <v>42</v>
      </c>
      <c r="C1144" s="19">
        <v>0</v>
      </c>
      <c r="D1144" s="19">
        <v>0</v>
      </c>
      <c r="E1144" s="19">
        <v>14.79</v>
      </c>
      <c r="F1144" s="19">
        <v>2.83</v>
      </c>
      <c r="G1144" s="19">
        <v>0</v>
      </c>
      <c r="H1144" s="17">
        <f t="shared" si="54"/>
        <v>0</v>
      </c>
      <c r="I1144" s="18">
        <f t="shared" si="52"/>
        <v>14.79</v>
      </c>
      <c r="J1144" s="17">
        <f t="shared" si="53"/>
        <v>0</v>
      </c>
    </row>
    <row r="1145" spans="1:10" x14ac:dyDescent="0.3">
      <c r="A1145" s="2">
        <v>20200217</v>
      </c>
      <c r="B1145" s="2" t="s">
        <v>41</v>
      </c>
      <c r="C1145" s="2">
        <v>0</v>
      </c>
      <c r="D1145" s="2">
        <v>0</v>
      </c>
      <c r="E1145" s="2">
        <v>14.85</v>
      </c>
      <c r="F1145" s="2">
        <v>3.38</v>
      </c>
      <c r="G1145" s="2">
        <v>0</v>
      </c>
      <c r="H1145" s="16">
        <f t="shared" si="54"/>
        <v>0</v>
      </c>
      <c r="I1145" s="15">
        <f t="shared" si="52"/>
        <v>14.85</v>
      </c>
      <c r="J1145" s="14">
        <f t="shared" si="53"/>
        <v>0</v>
      </c>
    </row>
    <row r="1146" spans="1:10" x14ac:dyDescent="0.3">
      <c r="A1146" s="19">
        <v>20200217</v>
      </c>
      <c r="B1146" s="19" t="s">
        <v>40</v>
      </c>
      <c r="C1146" s="19">
        <v>78</v>
      </c>
      <c r="D1146" s="19">
        <v>7.33</v>
      </c>
      <c r="E1146" s="19">
        <v>15.01</v>
      </c>
      <c r="F1146" s="19">
        <v>3.72</v>
      </c>
      <c r="G1146" s="19">
        <v>0</v>
      </c>
      <c r="H1146" s="17">
        <f t="shared" si="54"/>
        <v>611.36218561612316</v>
      </c>
      <c r="I1146" s="18">
        <f t="shared" si="52"/>
        <v>34.11506830050385</v>
      </c>
      <c r="J1146" s="17">
        <f t="shared" si="53"/>
        <v>0.58628544926406001</v>
      </c>
    </row>
    <row r="1147" spans="1:10" x14ac:dyDescent="0.3">
      <c r="A1147" s="2">
        <v>20200217</v>
      </c>
      <c r="B1147" s="2" t="s">
        <v>39</v>
      </c>
      <c r="C1147" s="2">
        <v>211</v>
      </c>
      <c r="D1147" s="2">
        <v>17.73</v>
      </c>
      <c r="E1147" s="2">
        <v>15.05</v>
      </c>
      <c r="F1147" s="2">
        <v>4.97</v>
      </c>
      <c r="G1147" s="2">
        <v>0</v>
      </c>
      <c r="H1147" s="16">
        <f t="shared" si="54"/>
        <v>692.86681422872073</v>
      </c>
      <c r="I1147" s="15">
        <f t="shared" si="52"/>
        <v>36.702087944647523</v>
      </c>
      <c r="J1147" s="14">
        <f t="shared" si="53"/>
        <v>0.6563808664555757</v>
      </c>
    </row>
    <row r="1148" spans="1:10" x14ac:dyDescent="0.3">
      <c r="A1148" s="19">
        <v>20200217</v>
      </c>
      <c r="B1148" s="19" t="s">
        <v>38</v>
      </c>
      <c r="C1148" s="19">
        <v>324</v>
      </c>
      <c r="D1148" s="19">
        <v>26.87</v>
      </c>
      <c r="E1148" s="19">
        <v>15.02</v>
      </c>
      <c r="F1148" s="19">
        <v>5.59</v>
      </c>
      <c r="G1148" s="19">
        <v>0</v>
      </c>
      <c r="H1148" s="17">
        <f t="shared" si="54"/>
        <v>716.86538151257696</v>
      </c>
      <c r="I1148" s="18">
        <f t="shared" si="52"/>
        <v>37.422043172268033</v>
      </c>
      <c r="J1148" s="17">
        <f t="shared" si="53"/>
        <v>0.67679318428223567</v>
      </c>
    </row>
    <row r="1149" spans="1:10" x14ac:dyDescent="0.3">
      <c r="A1149" s="2">
        <v>20200217</v>
      </c>
      <c r="B1149" s="2" t="s">
        <v>37</v>
      </c>
      <c r="C1149" s="2">
        <v>369</v>
      </c>
      <c r="D1149" s="2">
        <v>34.04</v>
      </c>
      <c r="E1149" s="2">
        <v>15.1</v>
      </c>
      <c r="F1149" s="2">
        <v>5.45</v>
      </c>
      <c r="G1149" s="2">
        <v>0</v>
      </c>
      <c r="H1149" s="16">
        <f t="shared" si="54"/>
        <v>659.1974950932597</v>
      </c>
      <c r="I1149" s="15">
        <f t="shared" si="52"/>
        <v>35.699921721664367</v>
      </c>
      <c r="J1149" s="14">
        <f t="shared" si="53"/>
        <v>0.62745736790849171</v>
      </c>
    </row>
    <row r="1150" spans="1:10" x14ac:dyDescent="0.3">
      <c r="A1150" s="19">
        <v>20200217</v>
      </c>
      <c r="B1150" s="19" t="s">
        <v>36</v>
      </c>
      <c r="C1150" s="19">
        <v>558.01</v>
      </c>
      <c r="D1150" s="19">
        <v>38.35</v>
      </c>
      <c r="E1150" s="19">
        <v>15.46</v>
      </c>
      <c r="F1150" s="19">
        <v>5.31</v>
      </c>
      <c r="G1150" s="19">
        <v>0</v>
      </c>
      <c r="H1150" s="17">
        <f t="shared" si="54"/>
        <v>899.34359076855355</v>
      </c>
      <c r="I1150" s="18">
        <f t="shared" si="52"/>
        <v>43.564487211517303</v>
      </c>
      <c r="J1150" s="17">
        <f t="shared" si="53"/>
        <v>0.82421225411543064</v>
      </c>
    </row>
    <row r="1151" spans="1:10" x14ac:dyDescent="0.3">
      <c r="A1151" s="2">
        <v>20200217</v>
      </c>
      <c r="B1151" s="2" t="s">
        <v>35</v>
      </c>
      <c r="C1151" s="2">
        <v>548.01</v>
      </c>
      <c r="D1151" s="2">
        <v>39.049999999999997</v>
      </c>
      <c r="E1151" s="2">
        <v>15.81</v>
      </c>
      <c r="F1151" s="2">
        <v>5.31</v>
      </c>
      <c r="G1151" s="2">
        <v>0</v>
      </c>
      <c r="H1151" s="16">
        <f t="shared" si="54"/>
        <v>869.85943607429522</v>
      </c>
      <c r="I1151" s="15">
        <f t="shared" si="52"/>
        <v>42.993107377321728</v>
      </c>
      <c r="J1151" s="14">
        <f t="shared" si="53"/>
        <v>0.79942780201021924</v>
      </c>
    </row>
    <row r="1152" spans="1:10" x14ac:dyDescent="0.3">
      <c r="A1152" s="19">
        <v>20200217</v>
      </c>
      <c r="B1152" s="19" t="s">
        <v>34</v>
      </c>
      <c r="C1152" s="19">
        <v>571.01</v>
      </c>
      <c r="D1152" s="19">
        <v>36</v>
      </c>
      <c r="E1152" s="19">
        <v>15.87</v>
      </c>
      <c r="F1152" s="19">
        <v>5.45</v>
      </c>
      <c r="G1152" s="19">
        <v>0</v>
      </c>
      <c r="H1152" s="17">
        <f t="shared" si="54"/>
        <v>971.46023615419665</v>
      </c>
      <c r="I1152" s="18">
        <f t="shared" si="52"/>
        <v>46.228132379818646</v>
      </c>
      <c r="J1152" s="17">
        <f t="shared" si="53"/>
        <v>0.87865994692754634</v>
      </c>
    </row>
    <row r="1153" spans="1:10" x14ac:dyDescent="0.3">
      <c r="A1153" s="2">
        <v>20200217</v>
      </c>
      <c r="B1153" s="2" t="s">
        <v>33</v>
      </c>
      <c r="C1153" s="2">
        <v>451.01</v>
      </c>
      <c r="D1153" s="2">
        <v>29.77</v>
      </c>
      <c r="E1153" s="2">
        <v>15.58</v>
      </c>
      <c r="F1153" s="2">
        <v>5.66</v>
      </c>
      <c r="G1153" s="2">
        <v>0</v>
      </c>
      <c r="H1153" s="16">
        <f t="shared" si="54"/>
        <v>908.34291691924705</v>
      </c>
      <c r="I1153" s="15">
        <f t="shared" si="52"/>
        <v>43.965716153726468</v>
      </c>
      <c r="J1153" s="14">
        <f t="shared" si="53"/>
        <v>0.8308197342228244</v>
      </c>
    </row>
    <row r="1154" spans="1:10" x14ac:dyDescent="0.3">
      <c r="A1154" s="19">
        <v>20200217</v>
      </c>
      <c r="B1154" s="19" t="s">
        <v>32</v>
      </c>
      <c r="C1154" s="19">
        <v>306.01</v>
      </c>
      <c r="D1154" s="19">
        <v>21.27</v>
      </c>
      <c r="E1154" s="19">
        <v>15.11</v>
      </c>
      <c r="F1154" s="19">
        <v>6</v>
      </c>
      <c r="G1154" s="19">
        <v>0</v>
      </c>
      <c r="H1154" s="17">
        <f t="shared" si="54"/>
        <v>843.55269467243534</v>
      </c>
      <c r="I1154" s="18">
        <f t="shared" si="52"/>
        <v>41.471021708513604</v>
      </c>
      <c r="J1154" s="17">
        <f t="shared" si="53"/>
        <v>0.78102890831442362</v>
      </c>
    </row>
    <row r="1155" spans="1:10" x14ac:dyDescent="0.3">
      <c r="A1155" s="2">
        <v>20200217</v>
      </c>
      <c r="B1155" s="2" t="s">
        <v>31</v>
      </c>
      <c r="C1155" s="2">
        <v>153</v>
      </c>
      <c r="D1155" s="2">
        <v>11.26</v>
      </c>
      <c r="E1155" s="2">
        <v>14.5</v>
      </c>
      <c r="F1155" s="2">
        <v>6.07</v>
      </c>
      <c r="G1155" s="2">
        <v>0</v>
      </c>
      <c r="H1155" s="16">
        <f t="shared" si="54"/>
        <v>783.56461093917073</v>
      </c>
      <c r="I1155" s="15">
        <f t="shared" si="52"/>
        <v>38.986394091849085</v>
      </c>
      <c r="J1155" s="14">
        <f t="shared" si="53"/>
        <v>0.73424801543657336</v>
      </c>
    </row>
    <row r="1156" spans="1:10" x14ac:dyDescent="0.3">
      <c r="A1156" s="19">
        <v>20200217</v>
      </c>
      <c r="B1156" s="19" t="s">
        <v>30</v>
      </c>
      <c r="C1156" s="19">
        <v>0</v>
      </c>
      <c r="D1156" s="19">
        <v>0</v>
      </c>
      <c r="E1156" s="19">
        <v>13.74</v>
      </c>
      <c r="F1156" s="19">
        <v>6.14</v>
      </c>
      <c r="G1156" s="19">
        <v>0</v>
      </c>
      <c r="H1156" s="17">
        <f t="shared" si="54"/>
        <v>0</v>
      </c>
      <c r="I1156" s="18">
        <f t="shared" si="52"/>
        <v>13.74</v>
      </c>
      <c r="J1156" s="17">
        <f t="shared" si="53"/>
        <v>0</v>
      </c>
    </row>
    <row r="1157" spans="1:10" x14ac:dyDescent="0.3">
      <c r="A1157" s="2">
        <v>20200217</v>
      </c>
      <c r="B1157" s="2" t="s">
        <v>29</v>
      </c>
      <c r="C1157" s="2">
        <v>0</v>
      </c>
      <c r="D1157" s="2">
        <v>0</v>
      </c>
      <c r="E1157" s="2">
        <v>13.25</v>
      </c>
      <c r="F1157" s="2">
        <v>6.34</v>
      </c>
      <c r="G1157" s="2">
        <v>0</v>
      </c>
      <c r="H1157" s="16">
        <f t="shared" si="54"/>
        <v>0</v>
      </c>
      <c r="I1157" s="15">
        <f t="shared" si="52"/>
        <v>13.25</v>
      </c>
      <c r="J1157" s="14">
        <f t="shared" si="53"/>
        <v>0</v>
      </c>
    </row>
    <row r="1158" spans="1:10" x14ac:dyDescent="0.3">
      <c r="A1158" s="19">
        <v>20200217</v>
      </c>
      <c r="B1158" s="19" t="s">
        <v>28</v>
      </c>
      <c r="C1158" s="19">
        <v>0</v>
      </c>
      <c r="D1158" s="19">
        <v>0</v>
      </c>
      <c r="E1158" s="19">
        <v>12.62</v>
      </c>
      <c r="F1158" s="19">
        <v>6.41</v>
      </c>
      <c r="G1158" s="19">
        <v>0</v>
      </c>
      <c r="H1158" s="17">
        <f t="shared" si="54"/>
        <v>0</v>
      </c>
      <c r="I1158" s="18">
        <f t="shared" si="52"/>
        <v>12.62</v>
      </c>
      <c r="J1158" s="17">
        <f t="shared" si="53"/>
        <v>0</v>
      </c>
    </row>
    <row r="1159" spans="1:10" x14ac:dyDescent="0.3">
      <c r="A1159" s="2">
        <v>20200217</v>
      </c>
      <c r="B1159" s="2" t="s">
        <v>27</v>
      </c>
      <c r="C1159" s="2">
        <v>0</v>
      </c>
      <c r="D1159" s="2">
        <v>0</v>
      </c>
      <c r="E1159" s="2">
        <v>12.24</v>
      </c>
      <c r="F1159" s="2">
        <v>6.55</v>
      </c>
      <c r="G1159" s="2">
        <v>0</v>
      </c>
      <c r="H1159" s="16">
        <f t="shared" si="54"/>
        <v>0</v>
      </c>
      <c r="I1159" s="15">
        <f t="shared" si="52"/>
        <v>12.24</v>
      </c>
      <c r="J1159" s="14">
        <f t="shared" si="53"/>
        <v>0</v>
      </c>
    </row>
    <row r="1160" spans="1:10" x14ac:dyDescent="0.3">
      <c r="A1160" s="19">
        <v>20200217</v>
      </c>
      <c r="B1160" s="19" t="s">
        <v>26</v>
      </c>
      <c r="C1160" s="19">
        <v>0</v>
      </c>
      <c r="D1160" s="19">
        <v>0</v>
      </c>
      <c r="E1160" s="19">
        <v>11.87</v>
      </c>
      <c r="F1160" s="19">
        <v>6.55</v>
      </c>
      <c r="G1160" s="19">
        <v>0</v>
      </c>
      <c r="H1160" s="17">
        <f t="shared" si="54"/>
        <v>0</v>
      </c>
      <c r="I1160" s="18">
        <f t="shared" si="52"/>
        <v>11.87</v>
      </c>
      <c r="J1160" s="17">
        <f t="shared" si="53"/>
        <v>0</v>
      </c>
    </row>
    <row r="1161" spans="1:10" x14ac:dyDescent="0.3">
      <c r="A1161" s="2">
        <v>20200217</v>
      </c>
      <c r="B1161" s="2" t="s">
        <v>25</v>
      </c>
      <c r="C1161" s="2">
        <v>0</v>
      </c>
      <c r="D1161" s="2">
        <v>0</v>
      </c>
      <c r="E1161" s="2">
        <v>11.52</v>
      </c>
      <c r="F1161" s="2">
        <v>6.55</v>
      </c>
      <c r="G1161" s="2">
        <v>0</v>
      </c>
      <c r="H1161" s="16">
        <f t="shared" si="54"/>
        <v>0</v>
      </c>
      <c r="I1161" s="15">
        <f t="shared" si="52"/>
        <v>11.52</v>
      </c>
      <c r="J1161" s="14">
        <f t="shared" si="53"/>
        <v>0</v>
      </c>
    </row>
    <row r="1162" spans="1:10" x14ac:dyDescent="0.3">
      <c r="A1162" s="19">
        <v>20200218</v>
      </c>
      <c r="B1162" s="19" t="s">
        <v>48</v>
      </c>
      <c r="C1162" s="19">
        <v>0</v>
      </c>
      <c r="D1162" s="19">
        <v>0</v>
      </c>
      <c r="E1162" s="19">
        <v>11.2</v>
      </c>
      <c r="F1162" s="19">
        <v>6.62</v>
      </c>
      <c r="G1162" s="19">
        <v>0</v>
      </c>
      <c r="H1162" s="17">
        <f t="shared" si="54"/>
        <v>0</v>
      </c>
      <c r="I1162" s="18">
        <f t="shared" ref="I1162:I1225" si="55">E1162+H1162*((NOCT-20)/(800))</f>
        <v>11.2</v>
      </c>
      <c r="J1162" s="17">
        <f t="shared" ref="J1162:J1225" si="56">P_STC__W*(H1162/1000)*(1+(alpha_p/100)*(I1162-25))</f>
        <v>0</v>
      </c>
    </row>
    <row r="1163" spans="1:10" x14ac:dyDescent="0.3">
      <c r="A1163" s="2">
        <v>20200218</v>
      </c>
      <c r="B1163" s="2" t="s">
        <v>47</v>
      </c>
      <c r="C1163" s="2">
        <v>0</v>
      </c>
      <c r="D1163" s="2">
        <v>0</v>
      </c>
      <c r="E1163" s="2">
        <v>10.83</v>
      </c>
      <c r="F1163" s="2">
        <v>6.55</v>
      </c>
      <c r="G1163" s="2">
        <v>0</v>
      </c>
      <c r="H1163" s="16">
        <f t="shared" si="54"/>
        <v>0</v>
      </c>
      <c r="I1163" s="15">
        <f t="shared" si="55"/>
        <v>10.83</v>
      </c>
      <c r="J1163" s="14">
        <f t="shared" si="56"/>
        <v>0</v>
      </c>
    </row>
    <row r="1164" spans="1:10" x14ac:dyDescent="0.3">
      <c r="A1164" s="19">
        <v>20200218</v>
      </c>
      <c r="B1164" s="19" t="s">
        <v>46</v>
      </c>
      <c r="C1164" s="19">
        <v>0</v>
      </c>
      <c r="D1164" s="19">
        <v>0</v>
      </c>
      <c r="E1164" s="19">
        <v>10.59</v>
      </c>
      <c r="F1164" s="19">
        <v>6.41</v>
      </c>
      <c r="G1164" s="19">
        <v>0</v>
      </c>
      <c r="H1164" s="17">
        <f t="shared" si="54"/>
        <v>0</v>
      </c>
      <c r="I1164" s="18">
        <f t="shared" si="55"/>
        <v>10.59</v>
      </c>
      <c r="J1164" s="17">
        <f t="shared" si="56"/>
        <v>0</v>
      </c>
    </row>
    <row r="1165" spans="1:10" x14ac:dyDescent="0.3">
      <c r="A1165" s="2">
        <v>20200218</v>
      </c>
      <c r="B1165" s="2" t="s">
        <v>45</v>
      </c>
      <c r="C1165" s="2">
        <v>0</v>
      </c>
      <c r="D1165" s="2">
        <v>0</v>
      </c>
      <c r="E1165" s="2">
        <v>10.4</v>
      </c>
      <c r="F1165" s="2">
        <v>6.48</v>
      </c>
      <c r="G1165" s="2">
        <v>0</v>
      </c>
      <c r="H1165" s="16">
        <f t="shared" si="54"/>
        <v>0</v>
      </c>
      <c r="I1165" s="15">
        <f t="shared" si="55"/>
        <v>10.4</v>
      </c>
      <c r="J1165" s="14">
        <f t="shared" si="56"/>
        <v>0</v>
      </c>
    </row>
    <row r="1166" spans="1:10" x14ac:dyDescent="0.3">
      <c r="A1166" s="19">
        <v>20200218</v>
      </c>
      <c r="B1166" s="19" t="s">
        <v>44</v>
      </c>
      <c r="C1166" s="19">
        <v>0</v>
      </c>
      <c r="D1166" s="19">
        <v>0</v>
      </c>
      <c r="E1166" s="19">
        <v>10.32</v>
      </c>
      <c r="F1166" s="19">
        <v>6.69</v>
      </c>
      <c r="G1166" s="19">
        <v>0</v>
      </c>
      <c r="H1166" s="17">
        <f t="shared" si="54"/>
        <v>0</v>
      </c>
      <c r="I1166" s="18">
        <f t="shared" si="55"/>
        <v>10.32</v>
      </c>
      <c r="J1166" s="17">
        <f t="shared" si="56"/>
        <v>0</v>
      </c>
    </row>
    <row r="1167" spans="1:10" x14ac:dyDescent="0.3">
      <c r="A1167" s="2">
        <v>20200218</v>
      </c>
      <c r="B1167" s="2" t="s">
        <v>43</v>
      </c>
      <c r="C1167" s="2">
        <v>0</v>
      </c>
      <c r="D1167" s="2">
        <v>0</v>
      </c>
      <c r="E1167" s="2">
        <v>10.27</v>
      </c>
      <c r="F1167" s="2">
        <v>6.9</v>
      </c>
      <c r="G1167" s="2">
        <v>0</v>
      </c>
      <c r="H1167" s="16">
        <f t="shared" si="54"/>
        <v>0</v>
      </c>
      <c r="I1167" s="15">
        <f t="shared" si="55"/>
        <v>10.27</v>
      </c>
      <c r="J1167" s="14">
        <f t="shared" si="56"/>
        <v>0</v>
      </c>
    </row>
    <row r="1168" spans="1:10" x14ac:dyDescent="0.3">
      <c r="A1168" s="19">
        <v>20200218</v>
      </c>
      <c r="B1168" s="19" t="s">
        <v>42</v>
      </c>
      <c r="C1168" s="19">
        <v>0</v>
      </c>
      <c r="D1168" s="19">
        <v>0</v>
      </c>
      <c r="E1168" s="19">
        <v>10.29</v>
      </c>
      <c r="F1168" s="19">
        <v>6.97</v>
      </c>
      <c r="G1168" s="19">
        <v>0</v>
      </c>
      <c r="H1168" s="17">
        <f t="shared" si="54"/>
        <v>0</v>
      </c>
      <c r="I1168" s="18">
        <f t="shared" si="55"/>
        <v>10.29</v>
      </c>
      <c r="J1168" s="17">
        <f t="shared" si="56"/>
        <v>0</v>
      </c>
    </row>
    <row r="1169" spans="1:10" x14ac:dyDescent="0.3">
      <c r="A1169" s="2">
        <v>20200218</v>
      </c>
      <c r="B1169" s="2" t="s">
        <v>41</v>
      </c>
      <c r="C1169" s="2">
        <v>0</v>
      </c>
      <c r="D1169" s="2">
        <v>0</v>
      </c>
      <c r="E1169" s="2">
        <v>10.28</v>
      </c>
      <c r="F1169" s="2">
        <v>7.1</v>
      </c>
      <c r="G1169" s="2">
        <v>0</v>
      </c>
      <c r="H1169" s="16">
        <f t="shared" si="54"/>
        <v>0</v>
      </c>
      <c r="I1169" s="15">
        <f t="shared" si="55"/>
        <v>10.28</v>
      </c>
      <c r="J1169" s="14">
        <f t="shared" si="56"/>
        <v>0</v>
      </c>
    </row>
    <row r="1170" spans="1:10" x14ac:dyDescent="0.3">
      <c r="A1170" s="19">
        <v>20200218</v>
      </c>
      <c r="B1170" s="19" t="s">
        <v>40</v>
      </c>
      <c r="C1170" s="19">
        <v>100</v>
      </c>
      <c r="D1170" s="19">
        <v>7.58</v>
      </c>
      <c r="E1170" s="19">
        <v>10.24</v>
      </c>
      <c r="F1170" s="19">
        <v>6.76</v>
      </c>
      <c r="G1170" s="19">
        <v>0</v>
      </c>
      <c r="H1170" s="17">
        <f t="shared" si="54"/>
        <v>758.09043946889392</v>
      </c>
      <c r="I1170" s="18">
        <f t="shared" si="55"/>
        <v>33.930326233402937</v>
      </c>
      <c r="J1170" s="17">
        <f t="shared" si="56"/>
        <v>0.72762546224392921</v>
      </c>
    </row>
    <row r="1171" spans="1:10" x14ac:dyDescent="0.3">
      <c r="A1171" s="2">
        <v>20200218</v>
      </c>
      <c r="B1171" s="2" t="s">
        <v>39</v>
      </c>
      <c r="C1171" s="2">
        <v>295.01</v>
      </c>
      <c r="D1171" s="2">
        <v>18</v>
      </c>
      <c r="E1171" s="2">
        <v>10.85</v>
      </c>
      <c r="F1171" s="2">
        <v>7.1</v>
      </c>
      <c r="G1171" s="2">
        <v>0</v>
      </c>
      <c r="H1171" s="16">
        <f t="shared" ref="H1171:H1234" si="57">IF(D1171&gt;0,C1171/SIN(D1171*PI()/180),0)</f>
        <v>954.67241404221306</v>
      </c>
      <c r="I1171" s="15">
        <f t="shared" si="55"/>
        <v>40.683512938819156</v>
      </c>
      <c r="J1171" s="14">
        <f t="shared" si="56"/>
        <v>0.88729563683137158</v>
      </c>
    </row>
    <row r="1172" spans="1:10" x14ac:dyDescent="0.3">
      <c r="A1172" s="19">
        <v>20200218</v>
      </c>
      <c r="B1172" s="19" t="s">
        <v>38</v>
      </c>
      <c r="C1172" s="19">
        <v>472.01</v>
      </c>
      <c r="D1172" s="19">
        <v>27.17</v>
      </c>
      <c r="E1172" s="19">
        <v>11.84</v>
      </c>
      <c r="F1172" s="19">
        <v>8.07</v>
      </c>
      <c r="G1172" s="19">
        <v>0</v>
      </c>
      <c r="H1172" s="17">
        <f t="shared" si="57"/>
        <v>1033.6766307984956</v>
      </c>
      <c r="I1172" s="18">
        <f t="shared" si="55"/>
        <v>44.142394712452983</v>
      </c>
      <c r="J1172" s="17">
        <f t="shared" si="56"/>
        <v>0.94463492347547051</v>
      </c>
    </row>
    <row r="1173" spans="1:10" x14ac:dyDescent="0.3">
      <c r="A1173" s="2">
        <v>20200218</v>
      </c>
      <c r="B1173" s="2" t="s">
        <v>37</v>
      </c>
      <c r="C1173" s="2">
        <v>613.01</v>
      </c>
      <c r="D1173" s="2">
        <v>34.36</v>
      </c>
      <c r="E1173" s="2">
        <v>12.8</v>
      </c>
      <c r="F1173" s="2">
        <v>8.2799999999999994</v>
      </c>
      <c r="G1173" s="2">
        <v>0</v>
      </c>
      <c r="H1173" s="16">
        <f t="shared" si="57"/>
        <v>1086.1445113802849</v>
      </c>
      <c r="I1173" s="15">
        <f t="shared" si="55"/>
        <v>46.742015980633909</v>
      </c>
      <c r="J1173" s="14">
        <f t="shared" si="56"/>
        <v>0.97987714042359919</v>
      </c>
    </row>
    <row r="1174" spans="1:10" x14ac:dyDescent="0.3">
      <c r="A1174" s="19">
        <v>20200218</v>
      </c>
      <c r="B1174" s="19" t="s">
        <v>36</v>
      </c>
      <c r="C1174" s="19">
        <v>662.01</v>
      </c>
      <c r="D1174" s="19">
        <v>38.69</v>
      </c>
      <c r="E1174" s="19">
        <v>13.54</v>
      </c>
      <c r="F1174" s="19">
        <v>8.5500000000000007</v>
      </c>
      <c r="G1174" s="19">
        <v>0</v>
      </c>
      <c r="H1174" s="17">
        <f t="shared" si="57"/>
        <v>1059.0356487512186</v>
      </c>
      <c r="I1174" s="18">
        <f t="shared" si="55"/>
        <v>46.634864023475579</v>
      </c>
      <c r="J1174" s="17">
        <f t="shared" si="56"/>
        <v>0.95593123359586207</v>
      </c>
    </row>
    <row r="1175" spans="1:10" x14ac:dyDescent="0.3">
      <c r="A1175" s="2">
        <v>20200218</v>
      </c>
      <c r="B1175" s="2" t="s">
        <v>35</v>
      </c>
      <c r="C1175" s="2">
        <v>670.01</v>
      </c>
      <c r="D1175" s="2">
        <v>39.4</v>
      </c>
      <c r="E1175" s="2">
        <v>14</v>
      </c>
      <c r="F1175" s="2">
        <v>8.76</v>
      </c>
      <c r="G1175" s="2">
        <v>0</v>
      </c>
      <c r="H1175" s="16">
        <f t="shared" si="57"/>
        <v>1055.5818352260151</v>
      </c>
      <c r="I1175" s="15">
        <f t="shared" si="55"/>
        <v>46.986932350812971</v>
      </c>
      <c r="J1175" s="14">
        <f t="shared" si="56"/>
        <v>0.95114130641763883</v>
      </c>
    </row>
    <row r="1176" spans="1:10" x14ac:dyDescent="0.3">
      <c r="A1176" s="19">
        <v>20200218</v>
      </c>
      <c r="B1176" s="19" t="s">
        <v>34</v>
      </c>
      <c r="C1176" s="19">
        <v>591.01</v>
      </c>
      <c r="D1176" s="19">
        <v>36.33</v>
      </c>
      <c r="E1176" s="19">
        <v>14.11</v>
      </c>
      <c r="F1176" s="19">
        <v>8.9700000000000006</v>
      </c>
      <c r="G1176" s="19">
        <v>0</v>
      </c>
      <c r="H1176" s="17">
        <f t="shared" si="57"/>
        <v>997.59453696057528</v>
      </c>
      <c r="I1176" s="18">
        <f t="shared" si="55"/>
        <v>45.284829280017973</v>
      </c>
      <c r="J1176" s="17">
        <f t="shared" si="56"/>
        <v>0.90653238003241798</v>
      </c>
    </row>
    <row r="1177" spans="1:10" x14ac:dyDescent="0.3">
      <c r="A1177" s="2">
        <v>20200218</v>
      </c>
      <c r="B1177" s="2" t="s">
        <v>33</v>
      </c>
      <c r="C1177" s="2">
        <v>532.01</v>
      </c>
      <c r="D1177" s="2">
        <v>30.07</v>
      </c>
      <c r="E1177" s="2">
        <v>13.97</v>
      </c>
      <c r="F1177" s="2">
        <v>8.9700000000000006</v>
      </c>
      <c r="G1177" s="2">
        <v>0</v>
      </c>
      <c r="H1177" s="16">
        <f t="shared" si="57"/>
        <v>1061.7739738556932</v>
      </c>
      <c r="I1177" s="15">
        <f t="shared" si="55"/>
        <v>47.15043668299041</v>
      </c>
      <c r="J1177" s="14">
        <f t="shared" si="56"/>
        <v>0.95593956654777368</v>
      </c>
    </row>
    <row r="1178" spans="1:10" x14ac:dyDescent="0.3">
      <c r="A1178" s="19">
        <v>20200218</v>
      </c>
      <c r="B1178" s="19" t="s">
        <v>32</v>
      </c>
      <c r="C1178" s="19">
        <v>361.01</v>
      </c>
      <c r="D1178" s="19">
        <v>21.53</v>
      </c>
      <c r="E1178" s="19">
        <v>13.62</v>
      </c>
      <c r="F1178" s="19">
        <v>8.69</v>
      </c>
      <c r="G1178" s="19">
        <v>0</v>
      </c>
      <c r="H1178" s="17">
        <f t="shared" si="57"/>
        <v>983.70972241170489</v>
      </c>
      <c r="I1178" s="18">
        <f t="shared" si="55"/>
        <v>44.360928825365775</v>
      </c>
      <c r="J1178" s="17">
        <f t="shared" si="56"/>
        <v>0.89800481976975477</v>
      </c>
    </row>
    <row r="1179" spans="1:10" x14ac:dyDescent="0.3">
      <c r="A1179" s="2">
        <v>20200218</v>
      </c>
      <c r="B1179" s="2" t="s">
        <v>31</v>
      </c>
      <c r="C1179" s="2">
        <v>173.01</v>
      </c>
      <c r="D1179" s="2">
        <v>11.5</v>
      </c>
      <c r="E1179" s="2">
        <v>13.07</v>
      </c>
      <c r="F1179" s="2">
        <v>8.07</v>
      </c>
      <c r="G1179" s="2">
        <v>0</v>
      </c>
      <c r="H1179" s="16">
        <f t="shared" si="57"/>
        <v>867.79250888941556</v>
      </c>
      <c r="I1179" s="15">
        <f t="shared" si="55"/>
        <v>40.188515902794236</v>
      </c>
      <c r="J1179" s="14">
        <f t="shared" si="56"/>
        <v>0.80848034744224884</v>
      </c>
    </row>
    <row r="1180" spans="1:10" x14ac:dyDescent="0.3">
      <c r="A1180" s="19">
        <v>20200218</v>
      </c>
      <c r="B1180" s="19" t="s">
        <v>30</v>
      </c>
      <c r="C1180" s="19">
        <v>0</v>
      </c>
      <c r="D1180" s="19">
        <v>0</v>
      </c>
      <c r="E1180" s="19">
        <v>12.25</v>
      </c>
      <c r="F1180" s="19">
        <v>7.93</v>
      </c>
      <c r="G1180" s="19">
        <v>0</v>
      </c>
      <c r="H1180" s="17">
        <f t="shared" si="57"/>
        <v>0</v>
      </c>
      <c r="I1180" s="18">
        <f t="shared" si="55"/>
        <v>12.25</v>
      </c>
      <c r="J1180" s="17">
        <f t="shared" si="56"/>
        <v>0</v>
      </c>
    </row>
    <row r="1181" spans="1:10" x14ac:dyDescent="0.3">
      <c r="A1181" s="2">
        <v>20200218</v>
      </c>
      <c r="B1181" s="2" t="s">
        <v>29</v>
      </c>
      <c r="C1181" s="2">
        <v>0</v>
      </c>
      <c r="D1181" s="2">
        <v>0</v>
      </c>
      <c r="E1181" s="2">
        <v>11.77</v>
      </c>
      <c r="F1181" s="2">
        <v>7.72</v>
      </c>
      <c r="G1181" s="2">
        <v>0</v>
      </c>
      <c r="H1181" s="16">
        <f t="shared" si="57"/>
        <v>0</v>
      </c>
      <c r="I1181" s="15">
        <f t="shared" si="55"/>
        <v>11.77</v>
      </c>
      <c r="J1181" s="14">
        <f t="shared" si="56"/>
        <v>0</v>
      </c>
    </row>
    <row r="1182" spans="1:10" x14ac:dyDescent="0.3">
      <c r="A1182" s="19">
        <v>20200218</v>
      </c>
      <c r="B1182" s="19" t="s">
        <v>28</v>
      </c>
      <c r="C1182" s="19">
        <v>0</v>
      </c>
      <c r="D1182" s="19">
        <v>0</v>
      </c>
      <c r="E1182" s="19">
        <v>11.42</v>
      </c>
      <c r="F1182" s="19">
        <v>7.52</v>
      </c>
      <c r="G1182" s="19">
        <v>0</v>
      </c>
      <c r="H1182" s="17">
        <f t="shared" si="57"/>
        <v>0</v>
      </c>
      <c r="I1182" s="18">
        <f t="shared" si="55"/>
        <v>11.42</v>
      </c>
      <c r="J1182" s="17">
        <f t="shared" si="56"/>
        <v>0</v>
      </c>
    </row>
    <row r="1183" spans="1:10" x14ac:dyDescent="0.3">
      <c r="A1183" s="2">
        <v>20200218</v>
      </c>
      <c r="B1183" s="2" t="s">
        <v>27</v>
      </c>
      <c r="C1183" s="2">
        <v>0</v>
      </c>
      <c r="D1183" s="2">
        <v>0</v>
      </c>
      <c r="E1183" s="2">
        <v>11.23</v>
      </c>
      <c r="F1183" s="2">
        <v>7.31</v>
      </c>
      <c r="G1183" s="2">
        <v>0</v>
      </c>
      <c r="H1183" s="16">
        <f t="shared" si="57"/>
        <v>0</v>
      </c>
      <c r="I1183" s="15">
        <f t="shared" si="55"/>
        <v>11.23</v>
      </c>
      <c r="J1183" s="14">
        <f t="shared" si="56"/>
        <v>0</v>
      </c>
    </row>
    <row r="1184" spans="1:10" x14ac:dyDescent="0.3">
      <c r="A1184" s="19">
        <v>20200218</v>
      </c>
      <c r="B1184" s="19" t="s">
        <v>26</v>
      </c>
      <c r="C1184" s="19">
        <v>0</v>
      </c>
      <c r="D1184" s="19">
        <v>0</v>
      </c>
      <c r="E1184" s="19">
        <v>11.09</v>
      </c>
      <c r="F1184" s="19">
        <v>6.9</v>
      </c>
      <c r="G1184" s="19">
        <v>0</v>
      </c>
      <c r="H1184" s="17">
        <f t="shared" si="57"/>
        <v>0</v>
      </c>
      <c r="I1184" s="18">
        <f t="shared" si="55"/>
        <v>11.09</v>
      </c>
      <c r="J1184" s="17">
        <f t="shared" si="56"/>
        <v>0</v>
      </c>
    </row>
    <row r="1185" spans="1:10" x14ac:dyDescent="0.3">
      <c r="A1185" s="2">
        <v>20200218</v>
      </c>
      <c r="B1185" s="2" t="s">
        <v>25</v>
      </c>
      <c r="C1185" s="2">
        <v>0</v>
      </c>
      <c r="D1185" s="2">
        <v>0</v>
      </c>
      <c r="E1185" s="2">
        <v>10.93</v>
      </c>
      <c r="F1185" s="2">
        <v>6.41</v>
      </c>
      <c r="G1185" s="2">
        <v>0</v>
      </c>
      <c r="H1185" s="16">
        <f t="shared" si="57"/>
        <v>0</v>
      </c>
      <c r="I1185" s="15">
        <f t="shared" si="55"/>
        <v>10.93</v>
      </c>
      <c r="J1185" s="14">
        <f t="shared" si="56"/>
        <v>0</v>
      </c>
    </row>
    <row r="1186" spans="1:10" x14ac:dyDescent="0.3">
      <c r="A1186" s="19">
        <v>20200219</v>
      </c>
      <c r="B1186" s="19" t="s">
        <v>48</v>
      </c>
      <c r="C1186" s="19">
        <v>0</v>
      </c>
      <c r="D1186" s="19">
        <v>0</v>
      </c>
      <c r="E1186" s="19">
        <v>10.73</v>
      </c>
      <c r="F1186" s="19">
        <v>6</v>
      </c>
      <c r="G1186" s="19">
        <v>0</v>
      </c>
      <c r="H1186" s="17">
        <f t="shared" si="57"/>
        <v>0</v>
      </c>
      <c r="I1186" s="18">
        <f t="shared" si="55"/>
        <v>10.73</v>
      </c>
      <c r="J1186" s="17">
        <f t="shared" si="56"/>
        <v>0</v>
      </c>
    </row>
    <row r="1187" spans="1:10" x14ac:dyDescent="0.3">
      <c r="A1187" s="2">
        <v>20200219</v>
      </c>
      <c r="B1187" s="2" t="s">
        <v>47</v>
      </c>
      <c r="C1187" s="2">
        <v>0</v>
      </c>
      <c r="D1187" s="2">
        <v>0</v>
      </c>
      <c r="E1187" s="2">
        <v>10.6</v>
      </c>
      <c r="F1187" s="2">
        <v>5.59</v>
      </c>
      <c r="G1187" s="2">
        <v>0</v>
      </c>
      <c r="H1187" s="16">
        <f t="shared" si="57"/>
        <v>0</v>
      </c>
      <c r="I1187" s="15">
        <f t="shared" si="55"/>
        <v>10.6</v>
      </c>
      <c r="J1187" s="14">
        <f t="shared" si="56"/>
        <v>0</v>
      </c>
    </row>
    <row r="1188" spans="1:10" x14ac:dyDescent="0.3">
      <c r="A1188" s="19">
        <v>20200219</v>
      </c>
      <c r="B1188" s="19" t="s">
        <v>46</v>
      </c>
      <c r="C1188" s="19">
        <v>0</v>
      </c>
      <c r="D1188" s="19">
        <v>0</v>
      </c>
      <c r="E1188" s="19">
        <v>10.35</v>
      </c>
      <c r="F1188" s="19">
        <v>5.24</v>
      </c>
      <c r="G1188" s="19">
        <v>0</v>
      </c>
      <c r="H1188" s="17">
        <f t="shared" si="57"/>
        <v>0</v>
      </c>
      <c r="I1188" s="18">
        <f t="shared" si="55"/>
        <v>10.35</v>
      </c>
      <c r="J1188" s="17">
        <f t="shared" si="56"/>
        <v>0</v>
      </c>
    </row>
    <row r="1189" spans="1:10" x14ac:dyDescent="0.3">
      <c r="A1189" s="2">
        <v>20200219</v>
      </c>
      <c r="B1189" s="2" t="s">
        <v>45</v>
      </c>
      <c r="C1189" s="2">
        <v>0</v>
      </c>
      <c r="D1189" s="2">
        <v>0</v>
      </c>
      <c r="E1189" s="2">
        <v>10.130000000000001</v>
      </c>
      <c r="F1189" s="2">
        <v>5.0999999999999996</v>
      </c>
      <c r="G1189" s="2">
        <v>0</v>
      </c>
      <c r="H1189" s="16">
        <f t="shared" si="57"/>
        <v>0</v>
      </c>
      <c r="I1189" s="15">
        <f t="shared" si="55"/>
        <v>10.130000000000001</v>
      </c>
      <c r="J1189" s="14">
        <f t="shared" si="56"/>
        <v>0</v>
      </c>
    </row>
    <row r="1190" spans="1:10" x14ac:dyDescent="0.3">
      <c r="A1190" s="19">
        <v>20200219</v>
      </c>
      <c r="B1190" s="19" t="s">
        <v>44</v>
      </c>
      <c r="C1190" s="19">
        <v>0</v>
      </c>
      <c r="D1190" s="19">
        <v>0</v>
      </c>
      <c r="E1190" s="19">
        <v>9.94</v>
      </c>
      <c r="F1190" s="19">
        <v>4.97</v>
      </c>
      <c r="G1190" s="19">
        <v>0</v>
      </c>
      <c r="H1190" s="17">
        <f t="shared" si="57"/>
        <v>0</v>
      </c>
      <c r="I1190" s="18">
        <f t="shared" si="55"/>
        <v>9.94</v>
      </c>
      <c r="J1190" s="17">
        <f t="shared" si="56"/>
        <v>0</v>
      </c>
    </row>
    <row r="1191" spans="1:10" x14ac:dyDescent="0.3">
      <c r="A1191" s="2">
        <v>20200219</v>
      </c>
      <c r="B1191" s="2" t="s">
        <v>43</v>
      </c>
      <c r="C1191" s="2">
        <v>0</v>
      </c>
      <c r="D1191" s="2">
        <v>0</v>
      </c>
      <c r="E1191" s="2">
        <v>9.75</v>
      </c>
      <c r="F1191" s="2">
        <v>4.9000000000000004</v>
      </c>
      <c r="G1191" s="2">
        <v>0</v>
      </c>
      <c r="H1191" s="16">
        <f t="shared" si="57"/>
        <v>0</v>
      </c>
      <c r="I1191" s="15">
        <f t="shared" si="55"/>
        <v>9.75</v>
      </c>
      <c r="J1191" s="14">
        <f t="shared" si="56"/>
        <v>0</v>
      </c>
    </row>
    <row r="1192" spans="1:10" x14ac:dyDescent="0.3">
      <c r="A1192" s="19">
        <v>20200219</v>
      </c>
      <c r="B1192" s="19" t="s">
        <v>42</v>
      </c>
      <c r="C1192" s="19">
        <v>0</v>
      </c>
      <c r="D1192" s="19">
        <v>0</v>
      </c>
      <c r="E1192" s="19">
        <v>9.58</v>
      </c>
      <c r="F1192" s="19">
        <v>4.76</v>
      </c>
      <c r="G1192" s="19">
        <v>0</v>
      </c>
      <c r="H1192" s="17">
        <f t="shared" si="57"/>
        <v>0</v>
      </c>
      <c r="I1192" s="18">
        <f t="shared" si="55"/>
        <v>9.58</v>
      </c>
      <c r="J1192" s="17">
        <f t="shared" si="56"/>
        <v>0</v>
      </c>
    </row>
    <row r="1193" spans="1:10" x14ac:dyDescent="0.3">
      <c r="A1193" s="2">
        <v>20200219</v>
      </c>
      <c r="B1193" s="2" t="s">
        <v>41</v>
      </c>
      <c r="C1193" s="2">
        <v>0</v>
      </c>
      <c r="D1193" s="2">
        <v>0</v>
      </c>
      <c r="E1193" s="2">
        <v>9.14</v>
      </c>
      <c r="F1193" s="2">
        <v>4.62</v>
      </c>
      <c r="G1193" s="2">
        <v>0</v>
      </c>
      <c r="H1193" s="16">
        <f t="shared" si="57"/>
        <v>0</v>
      </c>
      <c r="I1193" s="15">
        <f t="shared" si="55"/>
        <v>9.14</v>
      </c>
      <c r="J1193" s="14">
        <f t="shared" si="56"/>
        <v>0</v>
      </c>
    </row>
    <row r="1194" spans="1:10" x14ac:dyDescent="0.3">
      <c r="A1194" s="19">
        <v>20200219</v>
      </c>
      <c r="B1194" s="19" t="s">
        <v>40</v>
      </c>
      <c r="C1194" s="19">
        <v>104</v>
      </c>
      <c r="D1194" s="19">
        <v>7.83</v>
      </c>
      <c r="E1194" s="19">
        <v>9.0500000000000007</v>
      </c>
      <c r="F1194" s="19">
        <v>4.41</v>
      </c>
      <c r="G1194" s="19">
        <v>0</v>
      </c>
      <c r="H1194" s="17">
        <f t="shared" si="57"/>
        <v>763.39067157307647</v>
      </c>
      <c r="I1194" s="18">
        <f t="shared" si="55"/>
        <v>32.905958486658641</v>
      </c>
      <c r="J1194" s="17">
        <f t="shared" si="56"/>
        <v>0.7362316642595601</v>
      </c>
    </row>
    <row r="1195" spans="1:10" x14ac:dyDescent="0.3">
      <c r="A1195" s="2">
        <v>20200219</v>
      </c>
      <c r="B1195" s="2" t="s">
        <v>39</v>
      </c>
      <c r="C1195" s="2">
        <v>296.01</v>
      </c>
      <c r="D1195" s="2">
        <v>18.28</v>
      </c>
      <c r="E1195" s="2">
        <v>9.9600000000000009</v>
      </c>
      <c r="F1195" s="2">
        <v>4.34</v>
      </c>
      <c r="G1195" s="2">
        <v>0</v>
      </c>
      <c r="H1195" s="16">
        <f t="shared" si="57"/>
        <v>943.7257949332967</v>
      </c>
      <c r="I1195" s="15">
        <f t="shared" si="55"/>
        <v>39.451431091665526</v>
      </c>
      <c r="J1195" s="14">
        <f t="shared" si="56"/>
        <v>0.88235394760622043</v>
      </c>
    </row>
    <row r="1196" spans="1:10" x14ac:dyDescent="0.3">
      <c r="A1196" s="19">
        <v>20200219</v>
      </c>
      <c r="B1196" s="19" t="s">
        <v>38</v>
      </c>
      <c r="C1196" s="19">
        <v>470.01</v>
      </c>
      <c r="D1196" s="19">
        <v>27.47</v>
      </c>
      <c r="E1196" s="19">
        <v>11.58</v>
      </c>
      <c r="F1196" s="19">
        <v>4.21</v>
      </c>
      <c r="G1196" s="19">
        <v>0</v>
      </c>
      <c r="H1196" s="17">
        <f t="shared" si="57"/>
        <v>1018.9165149961588</v>
      </c>
      <c r="I1196" s="18">
        <f t="shared" si="55"/>
        <v>43.421141093629963</v>
      </c>
      <c r="J1196" s="17">
        <f t="shared" si="56"/>
        <v>0.93445329301197588</v>
      </c>
    </row>
    <row r="1197" spans="1:10" x14ac:dyDescent="0.3">
      <c r="A1197" s="2">
        <v>20200219</v>
      </c>
      <c r="B1197" s="2" t="s">
        <v>37</v>
      </c>
      <c r="C1197" s="2">
        <v>612.01</v>
      </c>
      <c r="D1197" s="2">
        <v>34.69</v>
      </c>
      <c r="E1197" s="2">
        <v>13.32</v>
      </c>
      <c r="F1197" s="2">
        <v>3.93</v>
      </c>
      <c r="G1197" s="2">
        <v>0</v>
      </c>
      <c r="H1197" s="16">
        <f t="shared" si="57"/>
        <v>1075.3316863964205</v>
      </c>
      <c r="I1197" s="15">
        <f t="shared" si="55"/>
        <v>46.924115199888142</v>
      </c>
      <c r="J1197" s="14">
        <f t="shared" si="56"/>
        <v>0.96924105542851757</v>
      </c>
    </row>
    <row r="1198" spans="1:10" x14ac:dyDescent="0.3">
      <c r="A1198" s="19">
        <v>20200219</v>
      </c>
      <c r="B1198" s="19" t="s">
        <v>36</v>
      </c>
      <c r="C1198" s="19">
        <v>660.01</v>
      </c>
      <c r="D1198" s="19">
        <v>39.049999999999997</v>
      </c>
      <c r="E1198" s="19">
        <v>14.93</v>
      </c>
      <c r="F1198" s="19">
        <v>3.52</v>
      </c>
      <c r="G1198" s="19">
        <v>0</v>
      </c>
      <c r="H1198" s="17">
        <f t="shared" si="57"/>
        <v>1047.6376825302377</v>
      </c>
      <c r="I1198" s="18">
        <f t="shared" si="55"/>
        <v>47.668677579069929</v>
      </c>
      <c r="J1198" s="17">
        <f t="shared" si="56"/>
        <v>0.94076915872790889</v>
      </c>
    </row>
    <row r="1199" spans="1:10" x14ac:dyDescent="0.3">
      <c r="A1199" s="2">
        <v>20200219</v>
      </c>
      <c r="B1199" s="2" t="s">
        <v>35</v>
      </c>
      <c r="C1199" s="2">
        <v>679.01</v>
      </c>
      <c r="D1199" s="2">
        <v>39.75</v>
      </c>
      <c r="E1199" s="2">
        <v>16.3</v>
      </c>
      <c r="F1199" s="2">
        <v>3.1</v>
      </c>
      <c r="G1199" s="2">
        <v>0</v>
      </c>
      <c r="H1199" s="16">
        <f t="shared" si="57"/>
        <v>1061.8839293456433</v>
      </c>
      <c r="I1199" s="15">
        <f t="shared" si="55"/>
        <v>49.483872792051358</v>
      </c>
      <c r="J1199" s="14">
        <f t="shared" si="56"/>
        <v>0.94488828963854254</v>
      </c>
    </row>
    <row r="1200" spans="1:10" x14ac:dyDescent="0.3">
      <c r="A1200" s="19">
        <v>20200219</v>
      </c>
      <c r="B1200" s="19" t="s">
        <v>34</v>
      </c>
      <c r="C1200" s="19">
        <v>637.01</v>
      </c>
      <c r="D1200" s="19">
        <v>36.659999999999997</v>
      </c>
      <c r="E1200" s="19">
        <v>17.22</v>
      </c>
      <c r="F1200" s="19">
        <v>2.83</v>
      </c>
      <c r="G1200" s="19">
        <v>0</v>
      </c>
      <c r="H1200" s="17">
        <f t="shared" si="57"/>
        <v>1066.9018054280562</v>
      </c>
      <c r="I1200" s="18">
        <f t="shared" si="55"/>
        <v>50.560681419626754</v>
      </c>
      <c r="J1200" s="17">
        <f t="shared" si="56"/>
        <v>0.94418348823248599</v>
      </c>
    </row>
    <row r="1201" spans="1:10" x14ac:dyDescent="0.3">
      <c r="A1201" s="2">
        <v>20200219</v>
      </c>
      <c r="B1201" s="2" t="s">
        <v>33</v>
      </c>
      <c r="C1201" s="2">
        <v>526.01</v>
      </c>
      <c r="D1201" s="2">
        <v>30.37</v>
      </c>
      <c r="E1201" s="2">
        <v>17.71</v>
      </c>
      <c r="F1201" s="2">
        <v>2.62</v>
      </c>
      <c r="G1201" s="2">
        <v>0</v>
      </c>
      <c r="H1201" s="16">
        <f t="shared" si="57"/>
        <v>1040.4047472902409</v>
      </c>
      <c r="I1201" s="15">
        <f t="shared" si="55"/>
        <v>50.22264835282003</v>
      </c>
      <c r="J1201" s="14">
        <f t="shared" si="56"/>
        <v>0.92231681340546245</v>
      </c>
    </row>
    <row r="1202" spans="1:10" x14ac:dyDescent="0.3">
      <c r="A1202" s="19">
        <v>20200219</v>
      </c>
      <c r="B1202" s="19" t="s">
        <v>32</v>
      </c>
      <c r="C1202" s="19">
        <v>358.01</v>
      </c>
      <c r="D1202" s="19">
        <v>21.79</v>
      </c>
      <c r="E1202" s="19">
        <v>17.8</v>
      </c>
      <c r="F1202" s="19">
        <v>2.5499999999999998</v>
      </c>
      <c r="G1202" s="19">
        <v>0</v>
      </c>
      <c r="H1202" s="17">
        <f t="shared" si="57"/>
        <v>964.45158100968479</v>
      </c>
      <c r="I1202" s="18">
        <f t="shared" si="55"/>
        <v>47.939111906552654</v>
      </c>
      <c r="J1202" s="17">
        <f t="shared" si="56"/>
        <v>0.86489509865613712</v>
      </c>
    </row>
    <row r="1203" spans="1:10" x14ac:dyDescent="0.3">
      <c r="A1203" s="2">
        <v>20200219</v>
      </c>
      <c r="B1203" s="2" t="s">
        <v>31</v>
      </c>
      <c r="C1203" s="2">
        <v>174.01</v>
      </c>
      <c r="D1203" s="2">
        <v>11.73</v>
      </c>
      <c r="E1203" s="2">
        <v>17.43</v>
      </c>
      <c r="F1203" s="2">
        <v>2.48</v>
      </c>
      <c r="G1203" s="2">
        <v>0</v>
      </c>
      <c r="H1203" s="16">
        <f t="shared" si="57"/>
        <v>855.92725422813533</v>
      </c>
      <c r="I1203" s="15">
        <f t="shared" si="55"/>
        <v>44.177726694629229</v>
      </c>
      <c r="J1203" s="14">
        <f t="shared" si="56"/>
        <v>0.78206092894381307</v>
      </c>
    </row>
    <row r="1204" spans="1:10" x14ac:dyDescent="0.3">
      <c r="A1204" s="19">
        <v>20200219</v>
      </c>
      <c r="B1204" s="19" t="s">
        <v>30</v>
      </c>
      <c r="C1204" s="19">
        <v>0</v>
      </c>
      <c r="D1204" s="19">
        <v>0</v>
      </c>
      <c r="E1204" s="19">
        <v>16.05</v>
      </c>
      <c r="F1204" s="19">
        <v>3.24</v>
      </c>
      <c r="G1204" s="19">
        <v>0</v>
      </c>
      <c r="H1204" s="17">
        <f t="shared" si="57"/>
        <v>0</v>
      </c>
      <c r="I1204" s="18">
        <f t="shared" si="55"/>
        <v>16.05</v>
      </c>
      <c r="J1204" s="17">
        <f t="shared" si="56"/>
        <v>0</v>
      </c>
    </row>
    <row r="1205" spans="1:10" x14ac:dyDescent="0.3">
      <c r="A1205" s="2">
        <v>20200219</v>
      </c>
      <c r="B1205" s="2" t="s">
        <v>29</v>
      </c>
      <c r="C1205" s="2">
        <v>0</v>
      </c>
      <c r="D1205" s="2">
        <v>0</v>
      </c>
      <c r="E1205" s="2">
        <v>14.82</v>
      </c>
      <c r="F1205" s="2">
        <v>3.31</v>
      </c>
      <c r="G1205" s="2">
        <v>0</v>
      </c>
      <c r="H1205" s="16">
        <f t="shared" si="57"/>
        <v>0</v>
      </c>
      <c r="I1205" s="15">
        <f t="shared" si="55"/>
        <v>14.82</v>
      </c>
      <c r="J1205" s="14">
        <f t="shared" si="56"/>
        <v>0</v>
      </c>
    </row>
    <row r="1206" spans="1:10" x14ac:dyDescent="0.3">
      <c r="A1206" s="19">
        <v>20200219</v>
      </c>
      <c r="B1206" s="19" t="s">
        <v>28</v>
      </c>
      <c r="C1206" s="19">
        <v>0</v>
      </c>
      <c r="D1206" s="19">
        <v>0</v>
      </c>
      <c r="E1206" s="19">
        <v>13.81</v>
      </c>
      <c r="F1206" s="19">
        <v>3.45</v>
      </c>
      <c r="G1206" s="19">
        <v>0</v>
      </c>
      <c r="H1206" s="17">
        <f t="shared" si="57"/>
        <v>0</v>
      </c>
      <c r="I1206" s="18">
        <f t="shared" si="55"/>
        <v>13.81</v>
      </c>
      <c r="J1206" s="17">
        <f t="shared" si="56"/>
        <v>0</v>
      </c>
    </row>
    <row r="1207" spans="1:10" x14ac:dyDescent="0.3">
      <c r="A1207" s="2">
        <v>20200219</v>
      </c>
      <c r="B1207" s="2" t="s">
        <v>27</v>
      </c>
      <c r="C1207" s="2">
        <v>0</v>
      </c>
      <c r="D1207" s="2">
        <v>0</v>
      </c>
      <c r="E1207" s="2">
        <v>13.09</v>
      </c>
      <c r="F1207" s="2">
        <v>3.52</v>
      </c>
      <c r="G1207" s="2">
        <v>0</v>
      </c>
      <c r="H1207" s="16">
        <f t="shared" si="57"/>
        <v>0</v>
      </c>
      <c r="I1207" s="15">
        <f t="shared" si="55"/>
        <v>13.09</v>
      </c>
      <c r="J1207" s="14">
        <f t="shared" si="56"/>
        <v>0</v>
      </c>
    </row>
    <row r="1208" spans="1:10" x14ac:dyDescent="0.3">
      <c r="A1208" s="19">
        <v>20200219</v>
      </c>
      <c r="B1208" s="19" t="s">
        <v>26</v>
      </c>
      <c r="C1208" s="19">
        <v>0</v>
      </c>
      <c r="D1208" s="19">
        <v>0</v>
      </c>
      <c r="E1208" s="19">
        <v>12.52</v>
      </c>
      <c r="F1208" s="19">
        <v>3.45</v>
      </c>
      <c r="G1208" s="19">
        <v>0</v>
      </c>
      <c r="H1208" s="17">
        <f t="shared" si="57"/>
        <v>0</v>
      </c>
      <c r="I1208" s="18">
        <f t="shared" si="55"/>
        <v>12.52</v>
      </c>
      <c r="J1208" s="17">
        <f t="shared" si="56"/>
        <v>0</v>
      </c>
    </row>
    <row r="1209" spans="1:10" x14ac:dyDescent="0.3">
      <c r="A1209" s="2">
        <v>20200219</v>
      </c>
      <c r="B1209" s="2" t="s">
        <v>25</v>
      </c>
      <c r="C1209" s="2">
        <v>0</v>
      </c>
      <c r="D1209" s="2">
        <v>0</v>
      </c>
      <c r="E1209" s="2">
        <v>12.04</v>
      </c>
      <c r="F1209" s="2">
        <v>3.31</v>
      </c>
      <c r="G1209" s="2">
        <v>0</v>
      </c>
      <c r="H1209" s="16">
        <f t="shared" si="57"/>
        <v>0</v>
      </c>
      <c r="I1209" s="15">
        <f t="shared" si="55"/>
        <v>12.04</v>
      </c>
      <c r="J1209" s="14">
        <f t="shared" si="56"/>
        <v>0</v>
      </c>
    </row>
    <row r="1210" spans="1:10" x14ac:dyDescent="0.3">
      <c r="A1210" s="19">
        <v>20200220</v>
      </c>
      <c r="B1210" s="19" t="s">
        <v>48</v>
      </c>
      <c r="C1210" s="19">
        <v>0</v>
      </c>
      <c r="D1210" s="19">
        <v>0</v>
      </c>
      <c r="E1210" s="19">
        <v>11.6</v>
      </c>
      <c r="F1210" s="19">
        <v>3.1</v>
      </c>
      <c r="G1210" s="19">
        <v>0</v>
      </c>
      <c r="H1210" s="17">
        <f t="shared" si="57"/>
        <v>0</v>
      </c>
      <c r="I1210" s="18">
        <f t="shared" si="55"/>
        <v>11.6</v>
      </c>
      <c r="J1210" s="17">
        <f t="shared" si="56"/>
        <v>0</v>
      </c>
    </row>
    <row r="1211" spans="1:10" x14ac:dyDescent="0.3">
      <c r="A1211" s="2">
        <v>20200220</v>
      </c>
      <c r="B1211" s="2" t="s">
        <v>47</v>
      </c>
      <c r="C1211" s="2">
        <v>0</v>
      </c>
      <c r="D1211" s="2">
        <v>0</v>
      </c>
      <c r="E1211" s="2">
        <v>11.23</v>
      </c>
      <c r="F1211" s="2">
        <v>2.83</v>
      </c>
      <c r="G1211" s="2">
        <v>0</v>
      </c>
      <c r="H1211" s="16">
        <f t="shared" si="57"/>
        <v>0</v>
      </c>
      <c r="I1211" s="15">
        <f t="shared" si="55"/>
        <v>11.23</v>
      </c>
      <c r="J1211" s="14">
        <f t="shared" si="56"/>
        <v>0</v>
      </c>
    </row>
    <row r="1212" spans="1:10" x14ac:dyDescent="0.3">
      <c r="A1212" s="19">
        <v>20200220</v>
      </c>
      <c r="B1212" s="19" t="s">
        <v>46</v>
      </c>
      <c r="C1212" s="19">
        <v>0</v>
      </c>
      <c r="D1212" s="19">
        <v>0</v>
      </c>
      <c r="E1212" s="19">
        <v>10.82</v>
      </c>
      <c r="F1212" s="19">
        <v>2.5499999999999998</v>
      </c>
      <c r="G1212" s="19">
        <v>0</v>
      </c>
      <c r="H1212" s="17">
        <f t="shared" si="57"/>
        <v>0</v>
      </c>
      <c r="I1212" s="18">
        <f t="shared" si="55"/>
        <v>10.82</v>
      </c>
      <c r="J1212" s="17">
        <f t="shared" si="56"/>
        <v>0</v>
      </c>
    </row>
    <row r="1213" spans="1:10" x14ac:dyDescent="0.3">
      <c r="A1213" s="2">
        <v>20200220</v>
      </c>
      <c r="B1213" s="2" t="s">
        <v>45</v>
      </c>
      <c r="C1213" s="2">
        <v>0</v>
      </c>
      <c r="D1213" s="2">
        <v>0</v>
      </c>
      <c r="E1213" s="2">
        <v>10.42</v>
      </c>
      <c r="F1213" s="2">
        <v>2.34</v>
      </c>
      <c r="G1213" s="2">
        <v>0</v>
      </c>
      <c r="H1213" s="16">
        <f t="shared" si="57"/>
        <v>0</v>
      </c>
      <c r="I1213" s="15">
        <f t="shared" si="55"/>
        <v>10.42</v>
      </c>
      <c r="J1213" s="14">
        <f t="shared" si="56"/>
        <v>0</v>
      </c>
    </row>
    <row r="1214" spans="1:10" x14ac:dyDescent="0.3">
      <c r="A1214" s="19">
        <v>20200220</v>
      </c>
      <c r="B1214" s="19" t="s">
        <v>44</v>
      </c>
      <c r="C1214" s="19">
        <v>0</v>
      </c>
      <c r="D1214" s="19">
        <v>0</v>
      </c>
      <c r="E1214" s="19">
        <v>10.16</v>
      </c>
      <c r="F1214" s="19">
        <v>2.21</v>
      </c>
      <c r="G1214" s="19">
        <v>0</v>
      </c>
      <c r="H1214" s="17">
        <f t="shared" si="57"/>
        <v>0</v>
      </c>
      <c r="I1214" s="18">
        <f t="shared" si="55"/>
        <v>10.16</v>
      </c>
      <c r="J1214" s="17">
        <f t="shared" si="56"/>
        <v>0</v>
      </c>
    </row>
    <row r="1215" spans="1:10" x14ac:dyDescent="0.3">
      <c r="A1215" s="2">
        <v>20200220</v>
      </c>
      <c r="B1215" s="2" t="s">
        <v>43</v>
      </c>
      <c r="C1215" s="2">
        <v>0</v>
      </c>
      <c r="D1215" s="2">
        <v>0</v>
      </c>
      <c r="E1215" s="2">
        <v>9.8699999999999992</v>
      </c>
      <c r="F1215" s="2">
        <v>2.0699999999999998</v>
      </c>
      <c r="G1215" s="2">
        <v>0</v>
      </c>
      <c r="H1215" s="16">
        <f t="shared" si="57"/>
        <v>0</v>
      </c>
      <c r="I1215" s="15">
        <f t="shared" si="55"/>
        <v>9.8699999999999992</v>
      </c>
      <c r="J1215" s="14">
        <f t="shared" si="56"/>
        <v>0</v>
      </c>
    </row>
    <row r="1216" spans="1:10" x14ac:dyDescent="0.3">
      <c r="A1216" s="19">
        <v>20200220</v>
      </c>
      <c r="B1216" s="19" t="s">
        <v>42</v>
      </c>
      <c r="C1216" s="19">
        <v>0</v>
      </c>
      <c r="D1216" s="19">
        <v>0</v>
      </c>
      <c r="E1216" s="19">
        <v>9.67</v>
      </c>
      <c r="F1216" s="19">
        <v>2</v>
      </c>
      <c r="G1216" s="19">
        <v>0</v>
      </c>
      <c r="H1216" s="17">
        <f t="shared" si="57"/>
        <v>0</v>
      </c>
      <c r="I1216" s="18">
        <f t="shared" si="55"/>
        <v>9.67</v>
      </c>
      <c r="J1216" s="17">
        <f t="shared" si="56"/>
        <v>0</v>
      </c>
    </row>
    <row r="1217" spans="1:10" x14ac:dyDescent="0.3">
      <c r="A1217" s="2">
        <v>20200220</v>
      </c>
      <c r="B1217" s="2" t="s">
        <v>41</v>
      </c>
      <c r="C1217" s="2">
        <v>0</v>
      </c>
      <c r="D1217" s="2">
        <v>0</v>
      </c>
      <c r="E1217" s="2">
        <v>9.3800000000000008</v>
      </c>
      <c r="F1217" s="2">
        <v>2.41</v>
      </c>
      <c r="G1217" s="2">
        <v>0</v>
      </c>
      <c r="H1217" s="16">
        <f t="shared" si="57"/>
        <v>0</v>
      </c>
      <c r="I1217" s="15">
        <f t="shared" si="55"/>
        <v>9.3800000000000008</v>
      </c>
      <c r="J1217" s="14">
        <f t="shared" si="56"/>
        <v>0</v>
      </c>
    </row>
    <row r="1218" spans="1:10" x14ac:dyDescent="0.3">
      <c r="A1218" s="19">
        <v>20200220</v>
      </c>
      <c r="B1218" s="19" t="s">
        <v>40</v>
      </c>
      <c r="C1218" s="19">
        <v>104</v>
      </c>
      <c r="D1218" s="19">
        <v>8.08</v>
      </c>
      <c r="E1218" s="19">
        <v>9.5299999999999994</v>
      </c>
      <c r="F1218" s="19">
        <v>2.48</v>
      </c>
      <c r="G1218" s="19">
        <v>0</v>
      </c>
      <c r="H1218" s="17">
        <f t="shared" si="57"/>
        <v>739.92050455099991</v>
      </c>
      <c r="I1218" s="18">
        <f t="shared" si="55"/>
        <v>32.652515767218745</v>
      </c>
      <c r="J1218" s="17">
        <f t="shared" si="56"/>
        <v>0.71444036457695748</v>
      </c>
    </row>
    <row r="1219" spans="1:10" x14ac:dyDescent="0.3">
      <c r="A1219" s="2">
        <v>20200220</v>
      </c>
      <c r="B1219" s="2" t="s">
        <v>39</v>
      </c>
      <c r="C1219" s="2">
        <v>265.01</v>
      </c>
      <c r="D1219" s="2">
        <v>18.55</v>
      </c>
      <c r="E1219" s="2">
        <v>10.72</v>
      </c>
      <c r="F1219" s="2">
        <v>2.5499999999999998</v>
      </c>
      <c r="G1219" s="2">
        <v>0</v>
      </c>
      <c r="H1219" s="16">
        <f t="shared" si="57"/>
        <v>833.01872611567683</v>
      </c>
      <c r="I1219" s="15">
        <f t="shared" si="55"/>
        <v>36.7518351911149</v>
      </c>
      <c r="J1219" s="14">
        <f t="shared" si="56"/>
        <v>0.78896598160376918</v>
      </c>
    </row>
    <row r="1220" spans="1:10" x14ac:dyDescent="0.3">
      <c r="A1220" s="19">
        <v>20200220</v>
      </c>
      <c r="B1220" s="19" t="s">
        <v>38</v>
      </c>
      <c r="C1220" s="19">
        <v>210</v>
      </c>
      <c r="D1220" s="19">
        <v>27.78</v>
      </c>
      <c r="E1220" s="19">
        <v>12.61</v>
      </c>
      <c r="F1220" s="19">
        <v>2.69</v>
      </c>
      <c r="G1220" s="19">
        <v>0</v>
      </c>
      <c r="H1220" s="17">
        <f t="shared" si="57"/>
        <v>450.56851938729949</v>
      </c>
      <c r="I1220" s="18">
        <f t="shared" si="55"/>
        <v>26.690266230853108</v>
      </c>
      <c r="J1220" s="17">
        <f t="shared" si="56"/>
        <v>0.44714140599877322</v>
      </c>
    </row>
    <row r="1221" spans="1:10" x14ac:dyDescent="0.3">
      <c r="A1221" s="2">
        <v>20200220</v>
      </c>
      <c r="B1221" s="2" t="s">
        <v>37</v>
      </c>
      <c r="C1221" s="2">
        <v>363</v>
      </c>
      <c r="D1221" s="2">
        <v>35.03</v>
      </c>
      <c r="E1221" s="2">
        <v>14.11</v>
      </c>
      <c r="F1221" s="2">
        <v>2.9</v>
      </c>
      <c r="G1221" s="2">
        <v>0</v>
      </c>
      <c r="H1221" s="16">
        <f t="shared" si="57"/>
        <v>632.39838084186852</v>
      </c>
      <c r="I1221" s="15">
        <f t="shared" si="55"/>
        <v>33.872449401308387</v>
      </c>
      <c r="J1221" s="14">
        <f t="shared" si="56"/>
        <v>0.60714922898216883</v>
      </c>
    </row>
    <row r="1222" spans="1:10" x14ac:dyDescent="0.3">
      <c r="A1222" s="19">
        <v>20200220</v>
      </c>
      <c r="B1222" s="19" t="s">
        <v>36</v>
      </c>
      <c r="C1222" s="19">
        <v>604.01</v>
      </c>
      <c r="D1222" s="19">
        <v>39.4</v>
      </c>
      <c r="E1222" s="19">
        <v>15.22</v>
      </c>
      <c r="F1222" s="19">
        <v>3.1</v>
      </c>
      <c r="G1222" s="19">
        <v>0</v>
      </c>
      <c r="H1222" s="17">
        <f t="shared" si="57"/>
        <v>951.6006989371283</v>
      </c>
      <c r="I1222" s="18">
        <f t="shared" si="55"/>
        <v>44.957521841785258</v>
      </c>
      <c r="J1222" s="17">
        <f t="shared" si="56"/>
        <v>0.86613853613549685</v>
      </c>
    </row>
    <row r="1223" spans="1:10" x14ac:dyDescent="0.3">
      <c r="A1223" s="2">
        <v>20200220</v>
      </c>
      <c r="B1223" s="2" t="s">
        <v>35</v>
      </c>
      <c r="C1223" s="2">
        <v>662.01</v>
      </c>
      <c r="D1223" s="2">
        <v>40.11</v>
      </c>
      <c r="E1223" s="2">
        <v>16.64</v>
      </c>
      <c r="F1223" s="2">
        <v>3.52</v>
      </c>
      <c r="G1223" s="2">
        <v>0</v>
      </c>
      <c r="H1223" s="16">
        <f t="shared" si="57"/>
        <v>1027.5555759045287</v>
      </c>
      <c r="I1223" s="15">
        <f t="shared" si="55"/>
        <v>48.751111747016523</v>
      </c>
      <c r="J1223" s="14">
        <f t="shared" si="56"/>
        <v>0.91773043301142598</v>
      </c>
    </row>
    <row r="1224" spans="1:10" x14ac:dyDescent="0.3">
      <c r="A1224" s="19">
        <v>20200220</v>
      </c>
      <c r="B1224" s="19" t="s">
        <v>34</v>
      </c>
      <c r="C1224" s="19">
        <v>627.01</v>
      </c>
      <c r="D1224" s="19">
        <v>36.99</v>
      </c>
      <c r="E1224" s="19">
        <v>17.61</v>
      </c>
      <c r="F1224" s="19">
        <v>3.86</v>
      </c>
      <c r="G1224" s="19">
        <v>0</v>
      </c>
      <c r="H1224" s="17">
        <f t="shared" si="57"/>
        <v>1042.1063661531566</v>
      </c>
      <c r="I1224" s="18">
        <f t="shared" si="55"/>
        <v>50.175823942286144</v>
      </c>
      <c r="J1224" s="17">
        <f t="shared" si="56"/>
        <v>0.92404487733782315</v>
      </c>
    </row>
    <row r="1225" spans="1:10" x14ac:dyDescent="0.3">
      <c r="A1225" s="2">
        <v>20200220</v>
      </c>
      <c r="B1225" s="2" t="s">
        <v>33</v>
      </c>
      <c r="C1225" s="2">
        <v>521.01</v>
      </c>
      <c r="D1225" s="2">
        <v>30.66</v>
      </c>
      <c r="E1225" s="2">
        <v>18.04</v>
      </c>
      <c r="F1225" s="2">
        <v>4.1399999999999997</v>
      </c>
      <c r="G1225" s="2">
        <v>0</v>
      </c>
      <c r="H1225" s="16">
        <f t="shared" si="57"/>
        <v>1021.7034205043111</v>
      </c>
      <c r="I1225" s="15">
        <f t="shared" si="55"/>
        <v>49.968231890759725</v>
      </c>
      <c r="J1225" s="14">
        <f t="shared" si="56"/>
        <v>0.90690784483400799</v>
      </c>
    </row>
    <row r="1226" spans="1:10" x14ac:dyDescent="0.3">
      <c r="A1226" s="19">
        <v>20200220</v>
      </c>
      <c r="B1226" s="19" t="s">
        <v>32</v>
      </c>
      <c r="C1226" s="19">
        <v>351.01</v>
      </c>
      <c r="D1226" s="19">
        <v>22.06</v>
      </c>
      <c r="E1226" s="19">
        <v>18.04</v>
      </c>
      <c r="F1226" s="19">
        <v>4.1399999999999997</v>
      </c>
      <c r="G1226" s="19">
        <v>0</v>
      </c>
      <c r="H1226" s="17">
        <f t="shared" si="57"/>
        <v>934.5878188762357</v>
      </c>
      <c r="I1226" s="18">
        <f t="shared" ref="I1226:I1289" si="58">E1226+H1226*((NOCT-20)/(800))</f>
        <v>47.245869339882361</v>
      </c>
      <c r="J1226" s="17">
        <f t="shared" ref="J1226:J1289" si="59">P_STC__W*(H1226/1000)*(1+(alpha_p/100)*(I1226-25))</f>
        <v>0.84102958560208685</v>
      </c>
    </row>
    <row r="1227" spans="1:10" x14ac:dyDescent="0.3">
      <c r="A1227" s="2">
        <v>20200220</v>
      </c>
      <c r="B1227" s="2" t="s">
        <v>31</v>
      </c>
      <c r="C1227" s="2">
        <v>171</v>
      </c>
      <c r="D1227" s="2">
        <v>11.97</v>
      </c>
      <c r="E1227" s="2">
        <v>17.57</v>
      </c>
      <c r="F1227" s="2">
        <v>4.07</v>
      </c>
      <c r="G1227" s="2">
        <v>0</v>
      </c>
      <c r="H1227" s="16">
        <f t="shared" si="57"/>
        <v>824.49569792788407</v>
      </c>
      <c r="I1227" s="15">
        <f t="shared" si="58"/>
        <v>43.335490560246377</v>
      </c>
      <c r="J1227" s="14">
        <f t="shared" si="59"/>
        <v>0.75646679903944192</v>
      </c>
    </row>
    <row r="1228" spans="1:10" x14ac:dyDescent="0.3">
      <c r="A1228" s="19">
        <v>20200220</v>
      </c>
      <c r="B1228" s="19" t="s">
        <v>30</v>
      </c>
      <c r="C1228" s="19">
        <v>0</v>
      </c>
      <c r="D1228" s="19">
        <v>0</v>
      </c>
      <c r="E1228" s="19">
        <v>16.38</v>
      </c>
      <c r="F1228" s="19">
        <v>4.28</v>
      </c>
      <c r="G1228" s="19">
        <v>0</v>
      </c>
      <c r="H1228" s="17">
        <f t="shared" si="57"/>
        <v>0</v>
      </c>
      <c r="I1228" s="18">
        <f t="shared" si="58"/>
        <v>16.38</v>
      </c>
      <c r="J1228" s="17">
        <f t="shared" si="59"/>
        <v>0</v>
      </c>
    </row>
    <row r="1229" spans="1:10" x14ac:dyDescent="0.3">
      <c r="A1229" s="2">
        <v>20200220</v>
      </c>
      <c r="B1229" s="2" t="s">
        <v>29</v>
      </c>
      <c r="C1229" s="2">
        <v>0</v>
      </c>
      <c r="D1229" s="2">
        <v>0</v>
      </c>
      <c r="E1229" s="2">
        <v>15.05</v>
      </c>
      <c r="F1229" s="2">
        <v>4.07</v>
      </c>
      <c r="G1229" s="2">
        <v>0</v>
      </c>
      <c r="H1229" s="16">
        <f t="shared" si="57"/>
        <v>0</v>
      </c>
      <c r="I1229" s="15">
        <f t="shared" si="58"/>
        <v>15.05</v>
      </c>
      <c r="J1229" s="14">
        <f t="shared" si="59"/>
        <v>0</v>
      </c>
    </row>
    <row r="1230" spans="1:10" x14ac:dyDescent="0.3">
      <c r="A1230" s="19">
        <v>20200220</v>
      </c>
      <c r="B1230" s="19" t="s">
        <v>28</v>
      </c>
      <c r="C1230" s="19">
        <v>0</v>
      </c>
      <c r="D1230" s="19">
        <v>0</v>
      </c>
      <c r="E1230" s="19">
        <v>14.23</v>
      </c>
      <c r="F1230" s="19">
        <v>4.34</v>
      </c>
      <c r="G1230" s="19">
        <v>0</v>
      </c>
      <c r="H1230" s="17">
        <f t="shared" si="57"/>
        <v>0</v>
      </c>
      <c r="I1230" s="18">
        <f t="shared" si="58"/>
        <v>14.23</v>
      </c>
      <c r="J1230" s="17">
        <f t="shared" si="59"/>
        <v>0</v>
      </c>
    </row>
    <row r="1231" spans="1:10" x14ac:dyDescent="0.3">
      <c r="A1231" s="2">
        <v>20200220</v>
      </c>
      <c r="B1231" s="2" t="s">
        <v>27</v>
      </c>
      <c r="C1231" s="2">
        <v>0</v>
      </c>
      <c r="D1231" s="2">
        <v>0</v>
      </c>
      <c r="E1231" s="2">
        <v>13.66</v>
      </c>
      <c r="F1231" s="2">
        <v>4.4800000000000004</v>
      </c>
      <c r="G1231" s="2">
        <v>0</v>
      </c>
      <c r="H1231" s="16">
        <f t="shared" si="57"/>
        <v>0</v>
      </c>
      <c r="I1231" s="15">
        <f t="shared" si="58"/>
        <v>13.66</v>
      </c>
      <c r="J1231" s="14">
        <f t="shared" si="59"/>
        <v>0</v>
      </c>
    </row>
    <row r="1232" spans="1:10" x14ac:dyDescent="0.3">
      <c r="A1232" s="19">
        <v>20200220</v>
      </c>
      <c r="B1232" s="19" t="s">
        <v>26</v>
      </c>
      <c r="C1232" s="19">
        <v>0</v>
      </c>
      <c r="D1232" s="19">
        <v>0</v>
      </c>
      <c r="E1232" s="19">
        <v>13.22</v>
      </c>
      <c r="F1232" s="19">
        <v>4.4800000000000004</v>
      </c>
      <c r="G1232" s="19">
        <v>0</v>
      </c>
      <c r="H1232" s="17">
        <f t="shared" si="57"/>
        <v>0</v>
      </c>
      <c r="I1232" s="18">
        <f t="shared" si="58"/>
        <v>13.22</v>
      </c>
      <c r="J1232" s="17">
        <f t="shared" si="59"/>
        <v>0</v>
      </c>
    </row>
    <row r="1233" spans="1:10" x14ac:dyDescent="0.3">
      <c r="A1233" s="2">
        <v>20200220</v>
      </c>
      <c r="B1233" s="2" t="s">
        <v>25</v>
      </c>
      <c r="C1233" s="2">
        <v>0</v>
      </c>
      <c r="D1233" s="2">
        <v>0</v>
      </c>
      <c r="E1233" s="2">
        <v>12.81</v>
      </c>
      <c r="F1233" s="2">
        <v>4.55</v>
      </c>
      <c r="G1233" s="2">
        <v>0</v>
      </c>
      <c r="H1233" s="16">
        <f t="shared" si="57"/>
        <v>0</v>
      </c>
      <c r="I1233" s="15">
        <f t="shared" si="58"/>
        <v>12.81</v>
      </c>
      <c r="J1233" s="14">
        <f t="shared" si="59"/>
        <v>0</v>
      </c>
    </row>
    <row r="1234" spans="1:10" x14ac:dyDescent="0.3">
      <c r="A1234" s="19">
        <v>20200221</v>
      </c>
      <c r="B1234" s="19" t="s">
        <v>48</v>
      </c>
      <c r="C1234" s="19">
        <v>0</v>
      </c>
      <c r="D1234" s="19">
        <v>0</v>
      </c>
      <c r="E1234" s="19">
        <v>12.39</v>
      </c>
      <c r="F1234" s="19">
        <v>4.83</v>
      </c>
      <c r="G1234" s="19">
        <v>0</v>
      </c>
      <c r="H1234" s="17">
        <f t="shared" si="57"/>
        <v>0</v>
      </c>
      <c r="I1234" s="18">
        <f t="shared" si="58"/>
        <v>12.39</v>
      </c>
      <c r="J1234" s="17">
        <f t="shared" si="59"/>
        <v>0</v>
      </c>
    </row>
    <row r="1235" spans="1:10" x14ac:dyDescent="0.3">
      <c r="A1235" s="2">
        <v>20200221</v>
      </c>
      <c r="B1235" s="2" t="s">
        <v>47</v>
      </c>
      <c r="C1235" s="2">
        <v>0</v>
      </c>
      <c r="D1235" s="2">
        <v>0</v>
      </c>
      <c r="E1235" s="2">
        <v>11.98</v>
      </c>
      <c r="F1235" s="2">
        <v>5.0999999999999996</v>
      </c>
      <c r="G1235" s="2">
        <v>0</v>
      </c>
      <c r="H1235" s="16">
        <f t="shared" ref="H1235:H1298" si="60">IF(D1235&gt;0,C1235/SIN(D1235*PI()/180),0)</f>
        <v>0</v>
      </c>
      <c r="I1235" s="15">
        <f t="shared" si="58"/>
        <v>11.98</v>
      </c>
      <c r="J1235" s="14">
        <f t="shared" si="59"/>
        <v>0</v>
      </c>
    </row>
    <row r="1236" spans="1:10" x14ac:dyDescent="0.3">
      <c r="A1236" s="19">
        <v>20200221</v>
      </c>
      <c r="B1236" s="19" t="s">
        <v>46</v>
      </c>
      <c r="C1236" s="19">
        <v>0</v>
      </c>
      <c r="D1236" s="19">
        <v>0</v>
      </c>
      <c r="E1236" s="19">
        <v>11.73</v>
      </c>
      <c r="F1236" s="19">
        <v>5.17</v>
      </c>
      <c r="G1236" s="19">
        <v>0</v>
      </c>
      <c r="H1236" s="17">
        <f t="shared" si="60"/>
        <v>0</v>
      </c>
      <c r="I1236" s="18">
        <f t="shared" si="58"/>
        <v>11.73</v>
      </c>
      <c r="J1236" s="17">
        <f t="shared" si="59"/>
        <v>0</v>
      </c>
    </row>
    <row r="1237" spans="1:10" x14ac:dyDescent="0.3">
      <c r="A1237" s="2">
        <v>20200221</v>
      </c>
      <c r="B1237" s="2" t="s">
        <v>45</v>
      </c>
      <c r="C1237" s="2">
        <v>0</v>
      </c>
      <c r="D1237" s="2">
        <v>0</v>
      </c>
      <c r="E1237" s="2">
        <v>11.59</v>
      </c>
      <c r="F1237" s="2">
        <v>4.97</v>
      </c>
      <c r="G1237" s="2">
        <v>0</v>
      </c>
      <c r="H1237" s="16">
        <f t="shared" si="60"/>
        <v>0</v>
      </c>
      <c r="I1237" s="15">
        <f t="shared" si="58"/>
        <v>11.59</v>
      </c>
      <c r="J1237" s="14">
        <f t="shared" si="59"/>
        <v>0</v>
      </c>
    </row>
    <row r="1238" spans="1:10" x14ac:dyDescent="0.3">
      <c r="A1238" s="19">
        <v>20200221</v>
      </c>
      <c r="B1238" s="19" t="s">
        <v>44</v>
      </c>
      <c r="C1238" s="19">
        <v>0</v>
      </c>
      <c r="D1238" s="19">
        <v>0</v>
      </c>
      <c r="E1238" s="19">
        <v>11.46</v>
      </c>
      <c r="F1238" s="19">
        <v>4.6900000000000004</v>
      </c>
      <c r="G1238" s="19">
        <v>0</v>
      </c>
      <c r="H1238" s="17">
        <f t="shared" si="60"/>
        <v>0</v>
      </c>
      <c r="I1238" s="18">
        <f t="shared" si="58"/>
        <v>11.46</v>
      </c>
      <c r="J1238" s="17">
        <f t="shared" si="59"/>
        <v>0</v>
      </c>
    </row>
    <row r="1239" spans="1:10" x14ac:dyDescent="0.3">
      <c r="A1239" s="2">
        <v>20200221</v>
      </c>
      <c r="B1239" s="2" t="s">
        <v>43</v>
      </c>
      <c r="C1239" s="2">
        <v>0</v>
      </c>
      <c r="D1239" s="2">
        <v>0</v>
      </c>
      <c r="E1239" s="2">
        <v>11.35</v>
      </c>
      <c r="F1239" s="2">
        <v>4.41</v>
      </c>
      <c r="G1239" s="2">
        <v>0</v>
      </c>
      <c r="H1239" s="16">
        <f t="shared" si="60"/>
        <v>0</v>
      </c>
      <c r="I1239" s="15">
        <f t="shared" si="58"/>
        <v>11.35</v>
      </c>
      <c r="J1239" s="14">
        <f t="shared" si="59"/>
        <v>0</v>
      </c>
    </row>
    <row r="1240" spans="1:10" x14ac:dyDescent="0.3">
      <c r="A1240" s="19">
        <v>20200221</v>
      </c>
      <c r="B1240" s="19" t="s">
        <v>42</v>
      </c>
      <c r="C1240" s="19">
        <v>0</v>
      </c>
      <c r="D1240" s="19">
        <v>0</v>
      </c>
      <c r="E1240" s="19">
        <v>11.25</v>
      </c>
      <c r="F1240" s="19">
        <v>4.1399999999999997</v>
      </c>
      <c r="G1240" s="19">
        <v>0</v>
      </c>
      <c r="H1240" s="17">
        <f t="shared" si="60"/>
        <v>0</v>
      </c>
      <c r="I1240" s="18">
        <f t="shared" si="58"/>
        <v>11.25</v>
      </c>
      <c r="J1240" s="17">
        <f t="shared" si="59"/>
        <v>0</v>
      </c>
    </row>
    <row r="1241" spans="1:10" x14ac:dyDescent="0.3">
      <c r="A1241" s="2">
        <v>20200221</v>
      </c>
      <c r="B1241" s="2" t="s">
        <v>41</v>
      </c>
      <c r="C1241" s="2">
        <v>0</v>
      </c>
      <c r="D1241" s="2">
        <v>0</v>
      </c>
      <c r="E1241" s="2">
        <v>10.76</v>
      </c>
      <c r="F1241" s="2">
        <v>3.93</v>
      </c>
      <c r="G1241" s="2">
        <v>0</v>
      </c>
      <c r="H1241" s="16">
        <f t="shared" si="60"/>
        <v>0</v>
      </c>
      <c r="I1241" s="15">
        <f t="shared" si="58"/>
        <v>10.76</v>
      </c>
      <c r="J1241" s="14">
        <f t="shared" si="59"/>
        <v>0</v>
      </c>
    </row>
    <row r="1242" spans="1:10" x14ac:dyDescent="0.3">
      <c r="A1242" s="19">
        <v>20200221</v>
      </c>
      <c r="B1242" s="19" t="s">
        <v>40</v>
      </c>
      <c r="C1242" s="19">
        <v>106</v>
      </c>
      <c r="D1242" s="19">
        <v>8.34</v>
      </c>
      <c r="E1242" s="19">
        <v>10.78</v>
      </c>
      <c r="F1242" s="19">
        <v>3.72</v>
      </c>
      <c r="G1242" s="19">
        <v>0</v>
      </c>
      <c r="H1242" s="17">
        <f t="shared" si="60"/>
        <v>730.79767866611678</v>
      </c>
      <c r="I1242" s="18">
        <f t="shared" si="58"/>
        <v>33.617427458316151</v>
      </c>
      <c r="J1242" s="17">
        <f t="shared" si="59"/>
        <v>0.70245849674436689</v>
      </c>
    </row>
    <row r="1243" spans="1:10" x14ac:dyDescent="0.3">
      <c r="A1243" s="2">
        <v>20200221</v>
      </c>
      <c r="B1243" s="2" t="s">
        <v>39</v>
      </c>
      <c r="C1243" s="2">
        <v>299.01</v>
      </c>
      <c r="D1243" s="2">
        <v>18.829999999999998</v>
      </c>
      <c r="E1243" s="2">
        <v>11.98</v>
      </c>
      <c r="F1243" s="2">
        <v>3.66</v>
      </c>
      <c r="G1243" s="2">
        <v>0</v>
      </c>
      <c r="H1243" s="16">
        <f t="shared" si="60"/>
        <v>926.41213710956777</v>
      </c>
      <c r="I1243" s="15">
        <f t="shared" si="58"/>
        <v>40.93037928467399</v>
      </c>
      <c r="J1243" s="14">
        <f t="shared" si="59"/>
        <v>0.86000070187820399</v>
      </c>
    </row>
    <row r="1244" spans="1:10" x14ac:dyDescent="0.3">
      <c r="A1244" s="19">
        <v>20200221</v>
      </c>
      <c r="B1244" s="19" t="s">
        <v>38</v>
      </c>
      <c r="C1244" s="19">
        <v>477.01</v>
      </c>
      <c r="D1244" s="19">
        <v>28.09</v>
      </c>
      <c r="E1244" s="19">
        <v>13.86</v>
      </c>
      <c r="F1244" s="19">
        <v>3.66</v>
      </c>
      <c r="G1244" s="19">
        <v>0</v>
      </c>
      <c r="H1244" s="17">
        <f t="shared" si="60"/>
        <v>1013.0656955206879</v>
      </c>
      <c r="I1244" s="18">
        <f t="shared" si="58"/>
        <v>45.518302985021492</v>
      </c>
      <c r="J1244" s="17">
        <f t="shared" si="59"/>
        <v>0.9195269455407753</v>
      </c>
    </row>
    <row r="1245" spans="1:10" x14ac:dyDescent="0.3">
      <c r="A1245" s="2">
        <v>20200221</v>
      </c>
      <c r="B1245" s="2" t="s">
        <v>37</v>
      </c>
      <c r="C1245" s="2">
        <v>607.01</v>
      </c>
      <c r="D1245" s="2">
        <v>35.369999999999997</v>
      </c>
      <c r="E1245" s="2">
        <v>15.78</v>
      </c>
      <c r="F1245" s="2">
        <v>3.52</v>
      </c>
      <c r="G1245" s="2">
        <v>0</v>
      </c>
      <c r="H1245" s="16">
        <f t="shared" si="60"/>
        <v>1048.6404045003671</v>
      </c>
      <c r="I1245" s="15">
        <f t="shared" si="58"/>
        <v>48.550012640636474</v>
      </c>
      <c r="J1245" s="14">
        <f t="shared" si="59"/>
        <v>0.93751067798377119</v>
      </c>
    </row>
    <row r="1246" spans="1:10" x14ac:dyDescent="0.3">
      <c r="A1246" s="19">
        <v>20200221</v>
      </c>
      <c r="B1246" s="19" t="s">
        <v>36</v>
      </c>
      <c r="C1246" s="19">
        <v>654.01</v>
      </c>
      <c r="D1246" s="19">
        <v>39.76</v>
      </c>
      <c r="E1246" s="19">
        <v>17.46</v>
      </c>
      <c r="F1246" s="19">
        <v>3.24</v>
      </c>
      <c r="G1246" s="19">
        <v>0</v>
      </c>
      <c r="H1246" s="17">
        <f t="shared" si="60"/>
        <v>1022.5725843211237</v>
      </c>
      <c r="I1246" s="18">
        <f t="shared" si="58"/>
        <v>49.415393260035117</v>
      </c>
      <c r="J1246" s="17">
        <f t="shared" si="59"/>
        <v>0.91022328129703578</v>
      </c>
    </row>
    <row r="1247" spans="1:10" x14ac:dyDescent="0.3">
      <c r="A1247" s="2">
        <v>20200221</v>
      </c>
      <c r="B1247" s="2" t="s">
        <v>35</v>
      </c>
      <c r="C1247" s="2">
        <v>684.01</v>
      </c>
      <c r="D1247" s="2">
        <v>40.46</v>
      </c>
      <c r="E1247" s="2">
        <v>18.82</v>
      </c>
      <c r="F1247" s="2">
        <v>2.97</v>
      </c>
      <c r="G1247" s="2">
        <v>0</v>
      </c>
      <c r="H1247" s="16">
        <f t="shared" si="60"/>
        <v>1054.0792920588742</v>
      </c>
      <c r="I1247" s="15">
        <f t="shared" si="58"/>
        <v>51.75997787683982</v>
      </c>
      <c r="J1247" s="14">
        <f t="shared" si="59"/>
        <v>0.92714716864718716</v>
      </c>
    </row>
    <row r="1248" spans="1:10" x14ac:dyDescent="0.3">
      <c r="A1248" s="19">
        <v>20200221</v>
      </c>
      <c r="B1248" s="19" t="s">
        <v>34</v>
      </c>
      <c r="C1248" s="19">
        <v>638.01</v>
      </c>
      <c r="D1248" s="19">
        <v>37.32</v>
      </c>
      <c r="E1248" s="19">
        <v>19.78</v>
      </c>
      <c r="F1248" s="19">
        <v>2.48</v>
      </c>
      <c r="G1248" s="19">
        <v>0</v>
      </c>
      <c r="H1248" s="17">
        <f t="shared" si="60"/>
        <v>1052.3597928112406</v>
      </c>
      <c r="I1248" s="18">
        <f t="shared" si="58"/>
        <v>52.66624352535127</v>
      </c>
      <c r="J1248" s="17">
        <f t="shared" si="59"/>
        <v>0.92134300244232281</v>
      </c>
    </row>
    <row r="1249" spans="1:10" x14ac:dyDescent="0.3">
      <c r="A1249" s="2">
        <v>20200221</v>
      </c>
      <c r="B1249" s="2" t="s">
        <v>33</v>
      </c>
      <c r="C1249" s="2">
        <v>525.01</v>
      </c>
      <c r="D1249" s="2">
        <v>30.96</v>
      </c>
      <c r="E1249" s="2">
        <v>20.3</v>
      </c>
      <c r="F1249" s="2">
        <v>1.79</v>
      </c>
      <c r="G1249" s="2">
        <v>0</v>
      </c>
      <c r="H1249" s="16">
        <f t="shared" si="60"/>
        <v>1020.5475386792165</v>
      </c>
      <c r="I1249" s="15">
        <f t="shared" si="58"/>
        <v>52.192110583725515</v>
      </c>
      <c r="J1249" s="14">
        <f t="shared" si="59"/>
        <v>0.89566875180450278</v>
      </c>
    </row>
    <row r="1250" spans="1:10" x14ac:dyDescent="0.3">
      <c r="A1250" s="19">
        <v>20200221</v>
      </c>
      <c r="B1250" s="19" t="s">
        <v>32</v>
      </c>
      <c r="C1250" s="19">
        <v>355.01</v>
      </c>
      <c r="D1250" s="19">
        <v>22.32</v>
      </c>
      <c r="E1250" s="19">
        <v>20.38</v>
      </c>
      <c r="F1250" s="19">
        <v>1.31</v>
      </c>
      <c r="G1250" s="19">
        <v>0</v>
      </c>
      <c r="H1250" s="17">
        <f t="shared" si="60"/>
        <v>934.78025564369364</v>
      </c>
      <c r="I1250" s="18">
        <f t="shared" si="58"/>
        <v>49.591882988865422</v>
      </c>
      <c r="J1250" s="17">
        <f t="shared" si="59"/>
        <v>0.83133422564178228</v>
      </c>
    </row>
    <row r="1251" spans="1:10" x14ac:dyDescent="0.3">
      <c r="A1251" s="2">
        <v>20200221</v>
      </c>
      <c r="B1251" s="2" t="s">
        <v>31</v>
      </c>
      <c r="C1251" s="2">
        <v>176</v>
      </c>
      <c r="D1251" s="2">
        <v>12.2</v>
      </c>
      <c r="E1251" s="2">
        <v>19.84</v>
      </c>
      <c r="F1251" s="2">
        <v>1.45</v>
      </c>
      <c r="G1251" s="2">
        <v>0</v>
      </c>
      <c r="H1251" s="16">
        <f t="shared" si="60"/>
        <v>832.84121386651464</v>
      </c>
      <c r="I1251" s="15">
        <f t="shared" si="58"/>
        <v>45.866287933328579</v>
      </c>
      <c r="J1251" s="14">
        <f t="shared" si="59"/>
        <v>0.75463884329574749</v>
      </c>
    </row>
    <row r="1252" spans="1:10" x14ac:dyDescent="0.3">
      <c r="A1252" s="19">
        <v>20200221</v>
      </c>
      <c r="B1252" s="19" t="s">
        <v>30</v>
      </c>
      <c r="C1252" s="19">
        <v>0</v>
      </c>
      <c r="D1252" s="19">
        <v>0</v>
      </c>
      <c r="E1252" s="19">
        <v>18.309999999999999</v>
      </c>
      <c r="F1252" s="19">
        <v>2.83</v>
      </c>
      <c r="G1252" s="19">
        <v>0</v>
      </c>
      <c r="H1252" s="17">
        <f t="shared" si="60"/>
        <v>0</v>
      </c>
      <c r="I1252" s="18">
        <f t="shared" si="58"/>
        <v>18.309999999999999</v>
      </c>
      <c r="J1252" s="17">
        <f t="shared" si="59"/>
        <v>0</v>
      </c>
    </row>
    <row r="1253" spans="1:10" x14ac:dyDescent="0.3">
      <c r="A1253" s="2">
        <v>20200221</v>
      </c>
      <c r="B1253" s="2" t="s">
        <v>29</v>
      </c>
      <c r="C1253" s="2">
        <v>0</v>
      </c>
      <c r="D1253" s="2">
        <v>0</v>
      </c>
      <c r="E1253" s="2">
        <v>17.059999999999999</v>
      </c>
      <c r="F1253" s="2">
        <v>2.97</v>
      </c>
      <c r="G1253" s="2">
        <v>0</v>
      </c>
      <c r="H1253" s="16">
        <f t="shared" si="60"/>
        <v>0</v>
      </c>
      <c r="I1253" s="15">
        <f t="shared" si="58"/>
        <v>17.059999999999999</v>
      </c>
      <c r="J1253" s="14">
        <f t="shared" si="59"/>
        <v>0</v>
      </c>
    </row>
    <row r="1254" spans="1:10" x14ac:dyDescent="0.3">
      <c r="A1254" s="19">
        <v>20200221</v>
      </c>
      <c r="B1254" s="19" t="s">
        <v>28</v>
      </c>
      <c r="C1254" s="19">
        <v>0</v>
      </c>
      <c r="D1254" s="19">
        <v>0</v>
      </c>
      <c r="E1254" s="19">
        <v>15.57</v>
      </c>
      <c r="F1254" s="19">
        <v>3.45</v>
      </c>
      <c r="G1254" s="19">
        <v>0</v>
      </c>
      <c r="H1254" s="17">
        <f t="shared" si="60"/>
        <v>0</v>
      </c>
      <c r="I1254" s="18">
        <f t="shared" si="58"/>
        <v>15.57</v>
      </c>
      <c r="J1254" s="17">
        <f t="shared" si="59"/>
        <v>0</v>
      </c>
    </row>
    <row r="1255" spans="1:10" x14ac:dyDescent="0.3">
      <c r="A1255" s="2">
        <v>20200221</v>
      </c>
      <c r="B1255" s="2" t="s">
        <v>27</v>
      </c>
      <c r="C1255" s="2">
        <v>0</v>
      </c>
      <c r="D1255" s="2">
        <v>0</v>
      </c>
      <c r="E1255" s="2">
        <v>14.93</v>
      </c>
      <c r="F1255" s="2">
        <v>3.79</v>
      </c>
      <c r="G1255" s="2">
        <v>0</v>
      </c>
      <c r="H1255" s="16">
        <f t="shared" si="60"/>
        <v>0</v>
      </c>
      <c r="I1255" s="15">
        <f t="shared" si="58"/>
        <v>14.93</v>
      </c>
      <c r="J1255" s="14">
        <f t="shared" si="59"/>
        <v>0</v>
      </c>
    </row>
    <row r="1256" spans="1:10" x14ac:dyDescent="0.3">
      <c r="A1256" s="19">
        <v>20200221</v>
      </c>
      <c r="B1256" s="19" t="s">
        <v>26</v>
      </c>
      <c r="C1256" s="19">
        <v>0</v>
      </c>
      <c r="D1256" s="19">
        <v>0</v>
      </c>
      <c r="E1256" s="19">
        <v>14.44</v>
      </c>
      <c r="F1256" s="19">
        <v>4</v>
      </c>
      <c r="G1256" s="19">
        <v>0</v>
      </c>
      <c r="H1256" s="17">
        <f t="shared" si="60"/>
        <v>0</v>
      </c>
      <c r="I1256" s="18">
        <f t="shared" si="58"/>
        <v>14.44</v>
      </c>
      <c r="J1256" s="17">
        <f t="shared" si="59"/>
        <v>0</v>
      </c>
    </row>
    <row r="1257" spans="1:10" x14ac:dyDescent="0.3">
      <c r="A1257" s="2">
        <v>20200221</v>
      </c>
      <c r="B1257" s="2" t="s">
        <v>25</v>
      </c>
      <c r="C1257" s="2">
        <v>0</v>
      </c>
      <c r="D1257" s="2">
        <v>0</v>
      </c>
      <c r="E1257" s="2">
        <v>14.03</v>
      </c>
      <c r="F1257" s="2">
        <v>4.07</v>
      </c>
      <c r="G1257" s="2">
        <v>0</v>
      </c>
      <c r="H1257" s="16">
        <f t="shared" si="60"/>
        <v>0</v>
      </c>
      <c r="I1257" s="15">
        <f t="shared" si="58"/>
        <v>14.03</v>
      </c>
      <c r="J1257" s="14">
        <f t="shared" si="59"/>
        <v>0</v>
      </c>
    </row>
    <row r="1258" spans="1:10" x14ac:dyDescent="0.3">
      <c r="A1258" s="19">
        <v>20200222</v>
      </c>
      <c r="B1258" s="19" t="s">
        <v>48</v>
      </c>
      <c r="C1258" s="19">
        <v>0</v>
      </c>
      <c r="D1258" s="19">
        <v>0</v>
      </c>
      <c r="E1258" s="19">
        <v>13.66</v>
      </c>
      <c r="F1258" s="19">
        <v>4.07</v>
      </c>
      <c r="G1258" s="19">
        <v>0</v>
      </c>
      <c r="H1258" s="17">
        <f t="shared" si="60"/>
        <v>0</v>
      </c>
      <c r="I1258" s="18">
        <f t="shared" si="58"/>
        <v>13.66</v>
      </c>
      <c r="J1258" s="17">
        <f t="shared" si="59"/>
        <v>0</v>
      </c>
    </row>
    <row r="1259" spans="1:10" x14ac:dyDescent="0.3">
      <c r="A1259" s="2">
        <v>20200222</v>
      </c>
      <c r="B1259" s="2" t="s">
        <v>47</v>
      </c>
      <c r="C1259" s="2">
        <v>0</v>
      </c>
      <c r="D1259" s="2">
        <v>0</v>
      </c>
      <c r="E1259" s="2">
        <v>13.26</v>
      </c>
      <c r="F1259" s="2">
        <v>4</v>
      </c>
      <c r="G1259" s="2">
        <v>0</v>
      </c>
      <c r="H1259" s="16">
        <f t="shared" si="60"/>
        <v>0</v>
      </c>
      <c r="I1259" s="15">
        <f t="shared" si="58"/>
        <v>13.26</v>
      </c>
      <c r="J1259" s="14">
        <f t="shared" si="59"/>
        <v>0</v>
      </c>
    </row>
    <row r="1260" spans="1:10" x14ac:dyDescent="0.3">
      <c r="A1260" s="19">
        <v>20200222</v>
      </c>
      <c r="B1260" s="19" t="s">
        <v>46</v>
      </c>
      <c r="C1260" s="19">
        <v>0</v>
      </c>
      <c r="D1260" s="19">
        <v>0</v>
      </c>
      <c r="E1260" s="19">
        <v>12.95</v>
      </c>
      <c r="F1260" s="19">
        <v>3.93</v>
      </c>
      <c r="G1260" s="19">
        <v>0</v>
      </c>
      <c r="H1260" s="17">
        <f t="shared" si="60"/>
        <v>0</v>
      </c>
      <c r="I1260" s="18">
        <f t="shared" si="58"/>
        <v>12.95</v>
      </c>
      <c r="J1260" s="17">
        <f t="shared" si="59"/>
        <v>0</v>
      </c>
    </row>
    <row r="1261" spans="1:10" x14ac:dyDescent="0.3">
      <c r="A1261" s="2">
        <v>20200222</v>
      </c>
      <c r="B1261" s="2" t="s">
        <v>45</v>
      </c>
      <c r="C1261" s="2">
        <v>0</v>
      </c>
      <c r="D1261" s="2">
        <v>0</v>
      </c>
      <c r="E1261" s="2">
        <v>12.66</v>
      </c>
      <c r="F1261" s="2">
        <v>3.79</v>
      </c>
      <c r="G1261" s="2">
        <v>0</v>
      </c>
      <c r="H1261" s="16">
        <f t="shared" si="60"/>
        <v>0</v>
      </c>
      <c r="I1261" s="15">
        <f t="shared" si="58"/>
        <v>12.66</v>
      </c>
      <c r="J1261" s="14">
        <f t="shared" si="59"/>
        <v>0</v>
      </c>
    </row>
    <row r="1262" spans="1:10" x14ac:dyDescent="0.3">
      <c r="A1262" s="19">
        <v>20200222</v>
      </c>
      <c r="B1262" s="19" t="s">
        <v>44</v>
      </c>
      <c r="C1262" s="19">
        <v>0</v>
      </c>
      <c r="D1262" s="19">
        <v>0</v>
      </c>
      <c r="E1262" s="19">
        <v>12.38</v>
      </c>
      <c r="F1262" s="19">
        <v>3.52</v>
      </c>
      <c r="G1262" s="19">
        <v>0</v>
      </c>
      <c r="H1262" s="17">
        <f t="shared" si="60"/>
        <v>0</v>
      </c>
      <c r="I1262" s="18">
        <f t="shared" si="58"/>
        <v>12.38</v>
      </c>
      <c r="J1262" s="17">
        <f t="shared" si="59"/>
        <v>0</v>
      </c>
    </row>
    <row r="1263" spans="1:10" x14ac:dyDescent="0.3">
      <c r="A1263" s="2">
        <v>20200222</v>
      </c>
      <c r="B1263" s="2" t="s">
        <v>43</v>
      </c>
      <c r="C1263" s="2">
        <v>0</v>
      </c>
      <c r="D1263" s="2">
        <v>0</v>
      </c>
      <c r="E1263" s="2">
        <v>12.06</v>
      </c>
      <c r="F1263" s="2">
        <v>3.24</v>
      </c>
      <c r="G1263" s="2">
        <v>0</v>
      </c>
      <c r="H1263" s="16">
        <f t="shared" si="60"/>
        <v>0</v>
      </c>
      <c r="I1263" s="15">
        <f t="shared" si="58"/>
        <v>12.06</v>
      </c>
      <c r="J1263" s="14">
        <f t="shared" si="59"/>
        <v>0</v>
      </c>
    </row>
    <row r="1264" spans="1:10" x14ac:dyDescent="0.3">
      <c r="A1264" s="19">
        <v>20200222</v>
      </c>
      <c r="B1264" s="19" t="s">
        <v>42</v>
      </c>
      <c r="C1264" s="19">
        <v>0</v>
      </c>
      <c r="D1264" s="19">
        <v>0</v>
      </c>
      <c r="E1264" s="19">
        <v>11.71</v>
      </c>
      <c r="F1264" s="19">
        <v>3.03</v>
      </c>
      <c r="G1264" s="19">
        <v>0</v>
      </c>
      <c r="H1264" s="17">
        <f t="shared" si="60"/>
        <v>0</v>
      </c>
      <c r="I1264" s="18">
        <f t="shared" si="58"/>
        <v>11.71</v>
      </c>
      <c r="J1264" s="17">
        <f t="shared" si="59"/>
        <v>0</v>
      </c>
    </row>
    <row r="1265" spans="1:10" x14ac:dyDescent="0.3">
      <c r="A1265" s="2">
        <v>20200222</v>
      </c>
      <c r="B1265" s="2" t="s">
        <v>41</v>
      </c>
      <c r="C1265" s="2">
        <v>0</v>
      </c>
      <c r="D1265" s="2">
        <v>0</v>
      </c>
      <c r="E1265" s="2">
        <v>11.27</v>
      </c>
      <c r="F1265" s="2">
        <v>2.97</v>
      </c>
      <c r="G1265" s="2">
        <v>0</v>
      </c>
      <c r="H1265" s="16">
        <f t="shared" si="60"/>
        <v>0</v>
      </c>
      <c r="I1265" s="15">
        <f t="shared" si="58"/>
        <v>11.27</v>
      </c>
      <c r="J1265" s="14">
        <f t="shared" si="59"/>
        <v>0</v>
      </c>
    </row>
    <row r="1266" spans="1:10" x14ac:dyDescent="0.3">
      <c r="A1266" s="19">
        <v>20200222</v>
      </c>
      <c r="B1266" s="19" t="s">
        <v>40</v>
      </c>
      <c r="C1266" s="19">
        <v>117</v>
      </c>
      <c r="D1266" s="19">
        <v>8.6</v>
      </c>
      <c r="E1266" s="19">
        <v>11.16</v>
      </c>
      <c r="F1266" s="19">
        <v>2.97</v>
      </c>
      <c r="G1266" s="19">
        <v>0</v>
      </c>
      <c r="H1266" s="17">
        <f t="shared" si="60"/>
        <v>782.42372208174982</v>
      </c>
      <c r="I1266" s="18">
        <f t="shared" si="58"/>
        <v>35.610741315054682</v>
      </c>
      <c r="J1266" s="17">
        <f t="shared" si="59"/>
        <v>0.74506429136977725</v>
      </c>
    </row>
    <row r="1267" spans="1:10" x14ac:dyDescent="0.3">
      <c r="A1267" s="2">
        <v>20200222</v>
      </c>
      <c r="B1267" s="2" t="s">
        <v>39</v>
      </c>
      <c r="C1267" s="2">
        <v>315.01</v>
      </c>
      <c r="D1267" s="2">
        <v>19.12</v>
      </c>
      <c r="E1267" s="2">
        <v>12.56</v>
      </c>
      <c r="F1267" s="2">
        <v>3.03</v>
      </c>
      <c r="G1267" s="2">
        <v>0</v>
      </c>
      <c r="H1267" s="16">
        <f t="shared" si="60"/>
        <v>961.72243815352601</v>
      </c>
      <c r="I1267" s="15">
        <f t="shared" si="58"/>
        <v>42.613826192297687</v>
      </c>
      <c r="J1267" s="14">
        <f t="shared" si="59"/>
        <v>0.88549418473461561</v>
      </c>
    </row>
    <row r="1268" spans="1:10" x14ac:dyDescent="0.3">
      <c r="A1268" s="19">
        <v>20200222</v>
      </c>
      <c r="B1268" s="19" t="s">
        <v>38</v>
      </c>
      <c r="C1268" s="19">
        <v>493.01</v>
      </c>
      <c r="D1268" s="19">
        <v>28.4</v>
      </c>
      <c r="E1268" s="19">
        <v>14.59</v>
      </c>
      <c r="F1268" s="19">
        <v>3.17</v>
      </c>
      <c r="G1268" s="19">
        <v>0</v>
      </c>
      <c r="H1268" s="17">
        <f t="shared" si="60"/>
        <v>1036.5536291008182</v>
      </c>
      <c r="I1268" s="18">
        <f t="shared" si="58"/>
        <v>46.982300909400564</v>
      </c>
      <c r="J1268" s="17">
        <f t="shared" si="59"/>
        <v>0.93401737707450394</v>
      </c>
    </row>
    <row r="1269" spans="1:10" x14ac:dyDescent="0.3">
      <c r="A1269" s="2">
        <v>20200222</v>
      </c>
      <c r="B1269" s="2" t="s">
        <v>37</v>
      </c>
      <c r="C1269" s="2">
        <v>621.01</v>
      </c>
      <c r="D1269" s="2">
        <v>35.71</v>
      </c>
      <c r="E1269" s="2">
        <v>16.46</v>
      </c>
      <c r="F1269" s="2">
        <v>3.03</v>
      </c>
      <c r="G1269" s="2">
        <v>0</v>
      </c>
      <c r="H1269" s="16">
        <f t="shared" si="60"/>
        <v>1063.9509223293294</v>
      </c>
      <c r="I1269" s="15">
        <f t="shared" si="58"/>
        <v>49.708466322791544</v>
      </c>
      <c r="J1269" s="14">
        <f t="shared" si="59"/>
        <v>0.94565224242868173</v>
      </c>
    </row>
    <row r="1270" spans="1:10" x14ac:dyDescent="0.3">
      <c r="A1270" s="19">
        <v>20200222</v>
      </c>
      <c r="B1270" s="19" t="s">
        <v>36</v>
      </c>
      <c r="C1270" s="19">
        <v>671.01</v>
      </c>
      <c r="D1270" s="19">
        <v>40.119999999999997</v>
      </c>
      <c r="E1270" s="19">
        <v>18.100000000000001</v>
      </c>
      <c r="F1270" s="19">
        <v>2.76</v>
      </c>
      <c r="G1270" s="19">
        <v>0</v>
      </c>
      <c r="H1270" s="17">
        <f t="shared" si="60"/>
        <v>1041.30941949013</v>
      </c>
      <c r="I1270" s="18">
        <f t="shared" si="58"/>
        <v>50.640919359066565</v>
      </c>
      <c r="J1270" s="17">
        <f t="shared" si="59"/>
        <v>0.92115883065170723</v>
      </c>
    </row>
    <row r="1271" spans="1:10" x14ac:dyDescent="0.3">
      <c r="A1271" s="2">
        <v>20200222</v>
      </c>
      <c r="B1271" s="2" t="s">
        <v>35</v>
      </c>
      <c r="C1271" s="2">
        <v>697.01</v>
      </c>
      <c r="D1271" s="2">
        <v>40.82</v>
      </c>
      <c r="E1271" s="2">
        <v>19.329999999999998</v>
      </c>
      <c r="F1271" s="2">
        <v>2.76</v>
      </c>
      <c r="G1271" s="2">
        <v>0</v>
      </c>
      <c r="H1271" s="16">
        <f t="shared" si="60"/>
        <v>1066.2784179009004</v>
      </c>
      <c r="I1271" s="15">
        <f t="shared" si="58"/>
        <v>52.651200559403136</v>
      </c>
      <c r="J1271" s="14">
        <f t="shared" si="59"/>
        <v>0.93360096516596636</v>
      </c>
    </row>
    <row r="1272" spans="1:10" x14ac:dyDescent="0.3">
      <c r="A1272" s="19">
        <v>20200222</v>
      </c>
      <c r="B1272" s="19" t="s">
        <v>34</v>
      </c>
      <c r="C1272" s="19">
        <v>651.01</v>
      </c>
      <c r="D1272" s="19">
        <v>37.659999999999997</v>
      </c>
      <c r="E1272" s="19">
        <v>20.11</v>
      </c>
      <c r="F1272" s="19">
        <v>3.1</v>
      </c>
      <c r="G1272" s="19">
        <v>0</v>
      </c>
      <c r="H1272" s="17">
        <f t="shared" si="60"/>
        <v>1065.5272620630194</v>
      </c>
      <c r="I1272" s="18">
        <f t="shared" si="58"/>
        <v>53.407726939469356</v>
      </c>
      <c r="J1272" s="17">
        <f t="shared" si="59"/>
        <v>0.92931582828040937</v>
      </c>
    </row>
    <row r="1273" spans="1:10" x14ac:dyDescent="0.3">
      <c r="A1273" s="2">
        <v>20200222</v>
      </c>
      <c r="B1273" s="2" t="s">
        <v>33</v>
      </c>
      <c r="C1273" s="2">
        <v>540.01</v>
      </c>
      <c r="D1273" s="2">
        <v>31.26</v>
      </c>
      <c r="E1273" s="2">
        <v>20.440000000000001</v>
      </c>
      <c r="F1273" s="2">
        <v>3.52</v>
      </c>
      <c r="G1273" s="2">
        <v>0</v>
      </c>
      <c r="H1273" s="16">
        <f t="shared" si="60"/>
        <v>1040.6371685098638</v>
      </c>
      <c r="I1273" s="15">
        <f t="shared" si="58"/>
        <v>52.959911515933243</v>
      </c>
      <c r="J1273" s="14">
        <f t="shared" si="59"/>
        <v>0.90970461432709193</v>
      </c>
    </row>
    <row r="1274" spans="1:10" x14ac:dyDescent="0.3">
      <c r="A1274" s="19">
        <v>20200222</v>
      </c>
      <c r="B1274" s="19" t="s">
        <v>32</v>
      </c>
      <c r="C1274" s="19">
        <v>369.01</v>
      </c>
      <c r="D1274" s="19">
        <v>22.58</v>
      </c>
      <c r="E1274" s="19">
        <v>20.41</v>
      </c>
      <c r="F1274" s="19">
        <v>3.72</v>
      </c>
      <c r="G1274" s="19">
        <v>0</v>
      </c>
      <c r="H1274" s="17">
        <f t="shared" si="60"/>
        <v>961.03101882238423</v>
      </c>
      <c r="I1274" s="18">
        <f t="shared" si="58"/>
        <v>50.442219338199507</v>
      </c>
      <c r="J1274" s="17">
        <f t="shared" si="59"/>
        <v>0.85100258994976818</v>
      </c>
    </row>
    <row r="1275" spans="1:10" x14ac:dyDescent="0.3">
      <c r="A1275" s="2">
        <v>20200222</v>
      </c>
      <c r="B1275" s="2" t="s">
        <v>31</v>
      </c>
      <c r="C1275" s="2">
        <v>176</v>
      </c>
      <c r="D1275" s="2">
        <v>12.43</v>
      </c>
      <c r="E1275" s="2">
        <v>19.78</v>
      </c>
      <c r="F1275" s="2">
        <v>3.66</v>
      </c>
      <c r="G1275" s="2">
        <v>0</v>
      </c>
      <c r="H1275" s="16">
        <f t="shared" si="60"/>
        <v>817.66649440875256</v>
      </c>
      <c r="I1275" s="15">
        <f t="shared" si="58"/>
        <v>45.332077950273515</v>
      </c>
      <c r="J1275" s="14">
        <f t="shared" si="59"/>
        <v>0.74285462935134727</v>
      </c>
    </row>
    <row r="1276" spans="1:10" x14ac:dyDescent="0.3">
      <c r="A1276" s="19">
        <v>20200222</v>
      </c>
      <c r="B1276" s="19" t="s">
        <v>30</v>
      </c>
      <c r="C1276" s="19">
        <v>0</v>
      </c>
      <c r="D1276" s="19">
        <v>0</v>
      </c>
      <c r="E1276" s="19">
        <v>18.329999999999998</v>
      </c>
      <c r="F1276" s="19">
        <v>3.93</v>
      </c>
      <c r="G1276" s="19">
        <v>0</v>
      </c>
      <c r="H1276" s="17">
        <f t="shared" si="60"/>
        <v>0</v>
      </c>
      <c r="I1276" s="18">
        <f t="shared" si="58"/>
        <v>18.329999999999998</v>
      </c>
      <c r="J1276" s="17">
        <f t="shared" si="59"/>
        <v>0</v>
      </c>
    </row>
    <row r="1277" spans="1:10" x14ac:dyDescent="0.3">
      <c r="A1277" s="2">
        <v>20200222</v>
      </c>
      <c r="B1277" s="2" t="s">
        <v>29</v>
      </c>
      <c r="C1277" s="2">
        <v>0</v>
      </c>
      <c r="D1277" s="2">
        <v>0</v>
      </c>
      <c r="E1277" s="2">
        <v>16.86</v>
      </c>
      <c r="F1277" s="2">
        <v>4</v>
      </c>
      <c r="G1277" s="2">
        <v>0</v>
      </c>
      <c r="H1277" s="16">
        <f t="shared" si="60"/>
        <v>0</v>
      </c>
      <c r="I1277" s="15">
        <f t="shared" si="58"/>
        <v>16.86</v>
      </c>
      <c r="J1277" s="14">
        <f t="shared" si="59"/>
        <v>0</v>
      </c>
    </row>
    <row r="1278" spans="1:10" x14ac:dyDescent="0.3">
      <c r="A1278" s="19">
        <v>20200222</v>
      </c>
      <c r="B1278" s="19" t="s">
        <v>28</v>
      </c>
      <c r="C1278" s="19">
        <v>0</v>
      </c>
      <c r="D1278" s="19">
        <v>0</v>
      </c>
      <c r="E1278" s="19">
        <v>16.04</v>
      </c>
      <c r="F1278" s="19">
        <v>4.1399999999999997</v>
      </c>
      <c r="G1278" s="19">
        <v>0</v>
      </c>
      <c r="H1278" s="17">
        <f t="shared" si="60"/>
        <v>0</v>
      </c>
      <c r="I1278" s="18">
        <f t="shared" si="58"/>
        <v>16.04</v>
      </c>
      <c r="J1278" s="17">
        <f t="shared" si="59"/>
        <v>0</v>
      </c>
    </row>
    <row r="1279" spans="1:10" x14ac:dyDescent="0.3">
      <c r="A1279" s="2">
        <v>20200222</v>
      </c>
      <c r="B1279" s="2" t="s">
        <v>27</v>
      </c>
      <c r="C1279" s="2">
        <v>0</v>
      </c>
      <c r="D1279" s="2">
        <v>0</v>
      </c>
      <c r="E1279" s="2">
        <v>15.38</v>
      </c>
      <c r="F1279" s="2">
        <v>4.21</v>
      </c>
      <c r="G1279" s="2">
        <v>0</v>
      </c>
      <c r="H1279" s="16">
        <f t="shared" si="60"/>
        <v>0</v>
      </c>
      <c r="I1279" s="15">
        <f t="shared" si="58"/>
        <v>15.38</v>
      </c>
      <c r="J1279" s="14">
        <f t="shared" si="59"/>
        <v>0</v>
      </c>
    </row>
    <row r="1280" spans="1:10" x14ac:dyDescent="0.3">
      <c r="A1280" s="19">
        <v>20200222</v>
      </c>
      <c r="B1280" s="19" t="s">
        <v>26</v>
      </c>
      <c r="C1280" s="19">
        <v>0</v>
      </c>
      <c r="D1280" s="19">
        <v>0</v>
      </c>
      <c r="E1280" s="19">
        <v>14.78</v>
      </c>
      <c r="F1280" s="19">
        <v>4.1399999999999997</v>
      </c>
      <c r="G1280" s="19">
        <v>0</v>
      </c>
      <c r="H1280" s="17">
        <f t="shared" si="60"/>
        <v>0</v>
      </c>
      <c r="I1280" s="18">
        <f t="shared" si="58"/>
        <v>14.78</v>
      </c>
      <c r="J1280" s="17">
        <f t="shared" si="59"/>
        <v>0</v>
      </c>
    </row>
    <row r="1281" spans="1:10" x14ac:dyDescent="0.3">
      <c r="A1281" s="2">
        <v>20200222</v>
      </c>
      <c r="B1281" s="2" t="s">
        <v>25</v>
      </c>
      <c r="C1281" s="2">
        <v>0</v>
      </c>
      <c r="D1281" s="2">
        <v>0</v>
      </c>
      <c r="E1281" s="2">
        <v>14.23</v>
      </c>
      <c r="F1281" s="2">
        <v>4.07</v>
      </c>
      <c r="G1281" s="2">
        <v>0</v>
      </c>
      <c r="H1281" s="16">
        <f t="shared" si="60"/>
        <v>0</v>
      </c>
      <c r="I1281" s="15">
        <f t="shared" si="58"/>
        <v>14.23</v>
      </c>
      <c r="J1281" s="14">
        <f t="shared" si="59"/>
        <v>0</v>
      </c>
    </row>
    <row r="1282" spans="1:10" x14ac:dyDescent="0.3">
      <c r="A1282" s="19">
        <v>20200223</v>
      </c>
      <c r="B1282" s="19" t="s">
        <v>48</v>
      </c>
      <c r="C1282" s="19">
        <v>0</v>
      </c>
      <c r="D1282" s="19">
        <v>0</v>
      </c>
      <c r="E1282" s="19">
        <v>13.69</v>
      </c>
      <c r="F1282" s="19">
        <v>4</v>
      </c>
      <c r="G1282" s="19">
        <v>0</v>
      </c>
      <c r="H1282" s="17">
        <f t="shared" si="60"/>
        <v>0</v>
      </c>
      <c r="I1282" s="18">
        <f t="shared" si="58"/>
        <v>13.69</v>
      </c>
      <c r="J1282" s="17">
        <f t="shared" si="59"/>
        <v>0</v>
      </c>
    </row>
    <row r="1283" spans="1:10" x14ac:dyDescent="0.3">
      <c r="A1283" s="2">
        <v>20200223</v>
      </c>
      <c r="B1283" s="2" t="s">
        <v>47</v>
      </c>
      <c r="C1283" s="2">
        <v>0</v>
      </c>
      <c r="D1283" s="2">
        <v>0</v>
      </c>
      <c r="E1283" s="2">
        <v>13.21</v>
      </c>
      <c r="F1283" s="2">
        <v>3.93</v>
      </c>
      <c r="G1283" s="2">
        <v>0</v>
      </c>
      <c r="H1283" s="16">
        <f t="shared" si="60"/>
        <v>0</v>
      </c>
      <c r="I1283" s="15">
        <f t="shared" si="58"/>
        <v>13.21</v>
      </c>
      <c r="J1283" s="14">
        <f t="shared" si="59"/>
        <v>0</v>
      </c>
    </row>
    <row r="1284" spans="1:10" x14ac:dyDescent="0.3">
      <c r="A1284" s="19">
        <v>20200223</v>
      </c>
      <c r="B1284" s="19" t="s">
        <v>46</v>
      </c>
      <c r="C1284" s="19">
        <v>0</v>
      </c>
      <c r="D1284" s="19">
        <v>0</v>
      </c>
      <c r="E1284" s="19">
        <v>12.76</v>
      </c>
      <c r="F1284" s="19">
        <v>3.79</v>
      </c>
      <c r="G1284" s="19">
        <v>0</v>
      </c>
      <c r="H1284" s="17">
        <f t="shared" si="60"/>
        <v>0</v>
      </c>
      <c r="I1284" s="18">
        <f t="shared" si="58"/>
        <v>12.76</v>
      </c>
      <c r="J1284" s="17">
        <f t="shared" si="59"/>
        <v>0</v>
      </c>
    </row>
    <row r="1285" spans="1:10" x14ac:dyDescent="0.3">
      <c r="A1285" s="2">
        <v>20200223</v>
      </c>
      <c r="B1285" s="2" t="s">
        <v>45</v>
      </c>
      <c r="C1285" s="2">
        <v>0</v>
      </c>
      <c r="D1285" s="2">
        <v>0</v>
      </c>
      <c r="E1285" s="2">
        <v>12.38</v>
      </c>
      <c r="F1285" s="2">
        <v>3.59</v>
      </c>
      <c r="G1285" s="2">
        <v>0</v>
      </c>
      <c r="H1285" s="16">
        <f t="shared" si="60"/>
        <v>0</v>
      </c>
      <c r="I1285" s="15">
        <f t="shared" si="58"/>
        <v>12.38</v>
      </c>
      <c r="J1285" s="14">
        <f t="shared" si="59"/>
        <v>0</v>
      </c>
    </row>
    <row r="1286" spans="1:10" x14ac:dyDescent="0.3">
      <c r="A1286" s="19">
        <v>20200223</v>
      </c>
      <c r="B1286" s="19" t="s">
        <v>44</v>
      </c>
      <c r="C1286" s="19">
        <v>0</v>
      </c>
      <c r="D1286" s="19">
        <v>0</v>
      </c>
      <c r="E1286" s="19">
        <v>12.03</v>
      </c>
      <c r="F1286" s="19">
        <v>3.45</v>
      </c>
      <c r="G1286" s="19">
        <v>0</v>
      </c>
      <c r="H1286" s="17">
        <f t="shared" si="60"/>
        <v>0</v>
      </c>
      <c r="I1286" s="18">
        <f t="shared" si="58"/>
        <v>12.03</v>
      </c>
      <c r="J1286" s="17">
        <f t="shared" si="59"/>
        <v>0</v>
      </c>
    </row>
    <row r="1287" spans="1:10" x14ac:dyDescent="0.3">
      <c r="A1287" s="2">
        <v>20200223</v>
      </c>
      <c r="B1287" s="2" t="s">
        <v>43</v>
      </c>
      <c r="C1287" s="2">
        <v>0</v>
      </c>
      <c r="D1287" s="2">
        <v>0</v>
      </c>
      <c r="E1287" s="2">
        <v>11.73</v>
      </c>
      <c r="F1287" s="2">
        <v>3.31</v>
      </c>
      <c r="G1287" s="2">
        <v>0</v>
      </c>
      <c r="H1287" s="16">
        <f t="shared" si="60"/>
        <v>0</v>
      </c>
      <c r="I1287" s="15">
        <f t="shared" si="58"/>
        <v>11.73</v>
      </c>
      <c r="J1287" s="14">
        <f t="shared" si="59"/>
        <v>0</v>
      </c>
    </row>
    <row r="1288" spans="1:10" x14ac:dyDescent="0.3">
      <c r="A1288" s="19">
        <v>20200223</v>
      </c>
      <c r="B1288" s="19" t="s">
        <v>42</v>
      </c>
      <c r="C1288" s="19">
        <v>0</v>
      </c>
      <c r="D1288" s="19">
        <v>0</v>
      </c>
      <c r="E1288" s="19">
        <v>11.45</v>
      </c>
      <c r="F1288" s="19">
        <v>3.31</v>
      </c>
      <c r="G1288" s="19">
        <v>0</v>
      </c>
      <c r="H1288" s="17">
        <f t="shared" si="60"/>
        <v>0</v>
      </c>
      <c r="I1288" s="18">
        <f t="shared" si="58"/>
        <v>11.45</v>
      </c>
      <c r="J1288" s="17">
        <f t="shared" si="59"/>
        <v>0</v>
      </c>
    </row>
    <row r="1289" spans="1:10" x14ac:dyDescent="0.3">
      <c r="A1289" s="2">
        <v>20200223</v>
      </c>
      <c r="B1289" s="2" t="s">
        <v>41</v>
      </c>
      <c r="C1289" s="2">
        <v>0</v>
      </c>
      <c r="D1289" s="2">
        <v>0</v>
      </c>
      <c r="E1289" s="2">
        <v>11.18</v>
      </c>
      <c r="F1289" s="2">
        <v>3.31</v>
      </c>
      <c r="G1289" s="2">
        <v>0</v>
      </c>
      <c r="H1289" s="16">
        <f t="shared" si="60"/>
        <v>0</v>
      </c>
      <c r="I1289" s="15">
        <f t="shared" si="58"/>
        <v>11.18</v>
      </c>
      <c r="J1289" s="14">
        <f t="shared" si="59"/>
        <v>0</v>
      </c>
    </row>
    <row r="1290" spans="1:10" x14ac:dyDescent="0.3">
      <c r="A1290" s="19">
        <v>20200223</v>
      </c>
      <c r="B1290" s="19" t="s">
        <v>40</v>
      </c>
      <c r="C1290" s="19">
        <v>122</v>
      </c>
      <c r="D1290" s="19">
        <v>8.8699999999999992</v>
      </c>
      <c r="E1290" s="19">
        <v>11.16</v>
      </c>
      <c r="F1290" s="19">
        <v>3.24</v>
      </c>
      <c r="G1290" s="19">
        <v>0</v>
      </c>
      <c r="H1290" s="17">
        <f t="shared" si="60"/>
        <v>791.2158411074804</v>
      </c>
      <c r="I1290" s="18">
        <f t="shared" ref="I1290:I1353" si="61">E1290+H1290*((NOCT-20)/(800))</f>
        <v>35.885495034608766</v>
      </c>
      <c r="J1290" s="17">
        <f t="shared" ref="J1290:J1353" si="62">P_STC__W*(H1290/1000)*(1+(alpha_p/100)*(I1290-25))</f>
        <v>0.75245834861392369</v>
      </c>
    </row>
    <row r="1291" spans="1:10" x14ac:dyDescent="0.3">
      <c r="A1291" s="2">
        <v>20200223</v>
      </c>
      <c r="B1291" s="2" t="s">
        <v>39</v>
      </c>
      <c r="C1291" s="2">
        <v>319.01</v>
      </c>
      <c r="D1291" s="2">
        <v>19.41</v>
      </c>
      <c r="E1291" s="2">
        <v>12.48</v>
      </c>
      <c r="F1291" s="2">
        <v>2.97</v>
      </c>
      <c r="G1291" s="2">
        <v>0</v>
      </c>
      <c r="H1291" s="16">
        <f t="shared" si="60"/>
        <v>959.93163267059685</v>
      </c>
      <c r="I1291" s="15">
        <f t="shared" si="61"/>
        <v>42.477863520956149</v>
      </c>
      <c r="J1291" s="14">
        <f t="shared" si="62"/>
        <v>0.88443263937690308</v>
      </c>
    </row>
    <row r="1292" spans="1:10" x14ac:dyDescent="0.3">
      <c r="A1292" s="19">
        <v>20200223</v>
      </c>
      <c r="B1292" s="19" t="s">
        <v>38</v>
      </c>
      <c r="C1292" s="19">
        <v>494.01</v>
      </c>
      <c r="D1292" s="19">
        <v>28.71</v>
      </c>
      <c r="E1292" s="19">
        <v>14.48</v>
      </c>
      <c r="F1292" s="19">
        <v>2.97</v>
      </c>
      <c r="G1292" s="19">
        <v>0</v>
      </c>
      <c r="H1292" s="17">
        <f t="shared" si="60"/>
        <v>1028.3806903268562</v>
      </c>
      <c r="I1292" s="18">
        <f t="shared" si="61"/>
        <v>46.616896572714253</v>
      </c>
      <c r="J1292" s="17">
        <f t="shared" si="62"/>
        <v>0.92834389473608159</v>
      </c>
    </row>
    <row r="1293" spans="1:10" x14ac:dyDescent="0.3">
      <c r="A1293" s="2">
        <v>20200223</v>
      </c>
      <c r="B1293" s="2" t="s">
        <v>37</v>
      </c>
      <c r="C1293" s="2">
        <v>628.01</v>
      </c>
      <c r="D1293" s="2">
        <v>36.06</v>
      </c>
      <c r="E1293" s="2">
        <v>16.47</v>
      </c>
      <c r="F1293" s="2">
        <v>2.76</v>
      </c>
      <c r="G1293" s="2">
        <v>0</v>
      </c>
      <c r="H1293" s="16">
        <f t="shared" si="60"/>
        <v>1066.8972478706894</v>
      </c>
      <c r="I1293" s="15">
        <f t="shared" si="61"/>
        <v>49.810538995959043</v>
      </c>
      <c r="J1293" s="14">
        <f t="shared" si="62"/>
        <v>0.94778091689229227</v>
      </c>
    </row>
    <row r="1294" spans="1:10" x14ac:dyDescent="0.3">
      <c r="A1294" s="19">
        <v>20200223</v>
      </c>
      <c r="B1294" s="19" t="s">
        <v>36</v>
      </c>
      <c r="C1294" s="19">
        <v>678.01</v>
      </c>
      <c r="D1294" s="19">
        <v>40.49</v>
      </c>
      <c r="E1294" s="19">
        <v>18.32</v>
      </c>
      <c r="F1294" s="19">
        <v>2.41</v>
      </c>
      <c r="G1294" s="19">
        <v>0</v>
      </c>
      <c r="H1294" s="17">
        <f t="shared" si="60"/>
        <v>1044.19220745494</v>
      </c>
      <c r="I1294" s="18">
        <f t="shared" si="61"/>
        <v>50.951006482966875</v>
      </c>
      <c r="J1294" s="17">
        <f t="shared" si="62"/>
        <v>0.92225193310186993</v>
      </c>
    </row>
    <row r="1295" spans="1:10" x14ac:dyDescent="0.3">
      <c r="A1295" s="2">
        <v>20200223</v>
      </c>
      <c r="B1295" s="2" t="s">
        <v>35</v>
      </c>
      <c r="C1295" s="2">
        <v>701.01</v>
      </c>
      <c r="D1295" s="2">
        <v>41.19</v>
      </c>
      <c r="E1295" s="2">
        <v>19.79</v>
      </c>
      <c r="F1295" s="2">
        <v>1.86</v>
      </c>
      <c r="G1295" s="2">
        <v>0</v>
      </c>
      <c r="H1295" s="16">
        <f t="shared" si="60"/>
        <v>1064.4618435706197</v>
      </c>
      <c r="I1295" s="15">
        <f t="shared" si="61"/>
        <v>53.054432611581866</v>
      </c>
      <c r="J1295" s="14">
        <f t="shared" si="62"/>
        <v>0.93007891480938498</v>
      </c>
    </row>
    <row r="1296" spans="1:10" x14ac:dyDescent="0.3">
      <c r="A1296" s="19">
        <v>20200223</v>
      </c>
      <c r="B1296" s="19" t="s">
        <v>34</v>
      </c>
      <c r="C1296" s="19">
        <v>655.01</v>
      </c>
      <c r="D1296" s="19">
        <v>37.99</v>
      </c>
      <c r="E1296" s="19">
        <v>20.69</v>
      </c>
      <c r="F1296" s="19">
        <v>1.24</v>
      </c>
      <c r="G1296" s="19">
        <v>0</v>
      </c>
      <c r="H1296" s="17">
        <f t="shared" si="60"/>
        <v>1064.150337316938</v>
      </c>
      <c r="I1296" s="18">
        <f t="shared" si="61"/>
        <v>53.944698041154311</v>
      </c>
      <c r="J1296" s="17">
        <f t="shared" si="62"/>
        <v>0.92554354148879736</v>
      </c>
    </row>
    <row r="1297" spans="1:10" x14ac:dyDescent="0.3">
      <c r="A1297" s="2">
        <v>20200223</v>
      </c>
      <c r="B1297" s="2" t="s">
        <v>33</v>
      </c>
      <c r="C1297" s="2">
        <v>547.01</v>
      </c>
      <c r="D1297" s="2">
        <v>31.56</v>
      </c>
      <c r="E1297" s="2">
        <v>21.04</v>
      </c>
      <c r="F1297" s="2">
        <v>1.38</v>
      </c>
      <c r="G1297" s="2">
        <v>0</v>
      </c>
      <c r="H1297" s="16">
        <f t="shared" si="60"/>
        <v>1045.1265535569378</v>
      </c>
      <c r="I1297" s="15">
        <f t="shared" si="61"/>
        <v>53.700204798654305</v>
      </c>
      <c r="J1297" s="14">
        <f t="shared" si="62"/>
        <v>0.91014749598275646</v>
      </c>
    </row>
    <row r="1298" spans="1:10" x14ac:dyDescent="0.3">
      <c r="A1298" s="19">
        <v>20200223</v>
      </c>
      <c r="B1298" s="19" t="s">
        <v>32</v>
      </c>
      <c r="C1298" s="19">
        <v>377.01</v>
      </c>
      <c r="D1298" s="19">
        <v>22.84</v>
      </c>
      <c r="E1298" s="19">
        <v>20.92</v>
      </c>
      <c r="F1298" s="19">
        <v>2.14</v>
      </c>
      <c r="G1298" s="19">
        <v>0</v>
      </c>
      <c r="H1298" s="17">
        <f t="shared" si="60"/>
        <v>971.27704952550368</v>
      </c>
      <c r="I1298" s="18">
        <f t="shared" si="61"/>
        <v>51.272407797671988</v>
      </c>
      <c r="J1298" s="17">
        <f t="shared" si="62"/>
        <v>0.85644700924206196</v>
      </c>
    </row>
    <row r="1299" spans="1:10" x14ac:dyDescent="0.3">
      <c r="A1299" s="2">
        <v>20200223</v>
      </c>
      <c r="B1299" s="2" t="s">
        <v>31</v>
      </c>
      <c r="C1299" s="2">
        <v>192.01</v>
      </c>
      <c r="D1299" s="2">
        <v>12.67</v>
      </c>
      <c r="E1299" s="2">
        <v>20.23</v>
      </c>
      <c r="F1299" s="2">
        <v>2.41</v>
      </c>
      <c r="G1299" s="2">
        <v>0</v>
      </c>
      <c r="H1299" s="16">
        <f t="shared" ref="H1299:H1362" si="63">IF(D1299&gt;0,C1299/SIN(D1299*PI()/180),0)</f>
        <v>875.41734098591485</v>
      </c>
      <c r="I1299" s="15">
        <f t="shared" si="61"/>
        <v>47.586791905809839</v>
      </c>
      <c r="J1299" s="14">
        <f t="shared" si="62"/>
        <v>0.78643942908377684</v>
      </c>
    </row>
    <row r="1300" spans="1:10" x14ac:dyDescent="0.3">
      <c r="A1300" s="19">
        <v>20200223</v>
      </c>
      <c r="B1300" s="19" t="s">
        <v>30</v>
      </c>
      <c r="C1300" s="19">
        <v>0</v>
      </c>
      <c r="D1300" s="19">
        <v>0</v>
      </c>
      <c r="E1300" s="19">
        <v>18.72</v>
      </c>
      <c r="F1300" s="19">
        <v>2.97</v>
      </c>
      <c r="G1300" s="19">
        <v>0</v>
      </c>
      <c r="H1300" s="17">
        <f t="shared" si="63"/>
        <v>0</v>
      </c>
      <c r="I1300" s="18">
        <f t="shared" si="61"/>
        <v>18.72</v>
      </c>
      <c r="J1300" s="17">
        <f t="shared" si="62"/>
        <v>0</v>
      </c>
    </row>
    <row r="1301" spans="1:10" x14ac:dyDescent="0.3">
      <c r="A1301" s="2">
        <v>20200223</v>
      </c>
      <c r="B1301" s="2" t="s">
        <v>29</v>
      </c>
      <c r="C1301" s="2">
        <v>0</v>
      </c>
      <c r="D1301" s="2">
        <v>0</v>
      </c>
      <c r="E1301" s="2">
        <v>16.98</v>
      </c>
      <c r="F1301" s="2">
        <v>3.1</v>
      </c>
      <c r="G1301" s="2">
        <v>0</v>
      </c>
      <c r="H1301" s="16">
        <f t="shared" si="63"/>
        <v>0</v>
      </c>
      <c r="I1301" s="15">
        <f t="shared" si="61"/>
        <v>16.98</v>
      </c>
      <c r="J1301" s="14">
        <f t="shared" si="62"/>
        <v>0</v>
      </c>
    </row>
    <row r="1302" spans="1:10" x14ac:dyDescent="0.3">
      <c r="A1302" s="19">
        <v>20200223</v>
      </c>
      <c r="B1302" s="19" t="s">
        <v>28</v>
      </c>
      <c r="C1302" s="19">
        <v>0</v>
      </c>
      <c r="D1302" s="19">
        <v>0</v>
      </c>
      <c r="E1302" s="19">
        <v>16.04</v>
      </c>
      <c r="F1302" s="19">
        <v>3.1</v>
      </c>
      <c r="G1302" s="19">
        <v>0</v>
      </c>
      <c r="H1302" s="17">
        <f t="shared" si="63"/>
        <v>0</v>
      </c>
      <c r="I1302" s="18">
        <f t="shared" si="61"/>
        <v>16.04</v>
      </c>
      <c r="J1302" s="17">
        <f t="shared" si="62"/>
        <v>0</v>
      </c>
    </row>
    <row r="1303" spans="1:10" x14ac:dyDescent="0.3">
      <c r="A1303" s="2">
        <v>20200223</v>
      </c>
      <c r="B1303" s="2" t="s">
        <v>27</v>
      </c>
      <c r="C1303" s="2">
        <v>0</v>
      </c>
      <c r="D1303" s="2">
        <v>0</v>
      </c>
      <c r="E1303" s="2">
        <v>15.42</v>
      </c>
      <c r="F1303" s="2">
        <v>3.03</v>
      </c>
      <c r="G1303" s="2">
        <v>0</v>
      </c>
      <c r="H1303" s="16">
        <f t="shared" si="63"/>
        <v>0</v>
      </c>
      <c r="I1303" s="15">
        <f t="shared" si="61"/>
        <v>15.42</v>
      </c>
      <c r="J1303" s="14">
        <f t="shared" si="62"/>
        <v>0</v>
      </c>
    </row>
    <row r="1304" spans="1:10" x14ac:dyDescent="0.3">
      <c r="A1304" s="19">
        <v>20200223</v>
      </c>
      <c r="B1304" s="19" t="s">
        <v>26</v>
      </c>
      <c r="C1304" s="19">
        <v>0</v>
      </c>
      <c r="D1304" s="19">
        <v>0</v>
      </c>
      <c r="E1304" s="19">
        <v>14.88</v>
      </c>
      <c r="F1304" s="19">
        <v>3.03</v>
      </c>
      <c r="G1304" s="19">
        <v>0</v>
      </c>
      <c r="H1304" s="17">
        <f t="shared" si="63"/>
        <v>0</v>
      </c>
      <c r="I1304" s="18">
        <f t="shared" si="61"/>
        <v>14.88</v>
      </c>
      <c r="J1304" s="17">
        <f t="shared" si="62"/>
        <v>0</v>
      </c>
    </row>
    <row r="1305" spans="1:10" x14ac:dyDescent="0.3">
      <c r="A1305" s="2">
        <v>20200223</v>
      </c>
      <c r="B1305" s="2" t="s">
        <v>25</v>
      </c>
      <c r="C1305" s="2">
        <v>0</v>
      </c>
      <c r="D1305" s="2">
        <v>0</v>
      </c>
      <c r="E1305" s="2">
        <v>14.37</v>
      </c>
      <c r="F1305" s="2">
        <v>3.03</v>
      </c>
      <c r="G1305" s="2">
        <v>0</v>
      </c>
      <c r="H1305" s="16">
        <f t="shared" si="63"/>
        <v>0</v>
      </c>
      <c r="I1305" s="15">
        <f t="shared" si="61"/>
        <v>14.37</v>
      </c>
      <c r="J1305" s="14">
        <f t="shared" si="62"/>
        <v>0</v>
      </c>
    </row>
    <row r="1306" spans="1:10" x14ac:dyDescent="0.3">
      <c r="A1306" s="19">
        <v>20200224</v>
      </c>
      <c r="B1306" s="19" t="s">
        <v>48</v>
      </c>
      <c r="C1306" s="19">
        <v>0</v>
      </c>
      <c r="D1306" s="19">
        <v>0</v>
      </c>
      <c r="E1306" s="19">
        <v>13.88</v>
      </c>
      <c r="F1306" s="19">
        <v>3.03</v>
      </c>
      <c r="G1306" s="19">
        <v>0</v>
      </c>
      <c r="H1306" s="17">
        <f t="shared" si="63"/>
        <v>0</v>
      </c>
      <c r="I1306" s="18">
        <f t="shared" si="61"/>
        <v>13.88</v>
      </c>
      <c r="J1306" s="17">
        <f t="shared" si="62"/>
        <v>0</v>
      </c>
    </row>
    <row r="1307" spans="1:10" x14ac:dyDescent="0.3">
      <c r="A1307" s="2">
        <v>20200224</v>
      </c>
      <c r="B1307" s="2" t="s">
        <v>47</v>
      </c>
      <c r="C1307" s="2">
        <v>0</v>
      </c>
      <c r="D1307" s="2">
        <v>0</v>
      </c>
      <c r="E1307" s="2">
        <v>13.41</v>
      </c>
      <c r="F1307" s="2">
        <v>3.03</v>
      </c>
      <c r="G1307" s="2">
        <v>0</v>
      </c>
      <c r="H1307" s="16">
        <f t="shared" si="63"/>
        <v>0</v>
      </c>
      <c r="I1307" s="15">
        <f t="shared" si="61"/>
        <v>13.41</v>
      </c>
      <c r="J1307" s="14">
        <f t="shared" si="62"/>
        <v>0</v>
      </c>
    </row>
    <row r="1308" spans="1:10" x14ac:dyDescent="0.3">
      <c r="A1308" s="19">
        <v>20200224</v>
      </c>
      <c r="B1308" s="19" t="s">
        <v>46</v>
      </c>
      <c r="C1308" s="19">
        <v>0</v>
      </c>
      <c r="D1308" s="19">
        <v>0</v>
      </c>
      <c r="E1308" s="19">
        <v>12.92</v>
      </c>
      <c r="F1308" s="19">
        <v>2.83</v>
      </c>
      <c r="G1308" s="19">
        <v>0</v>
      </c>
      <c r="H1308" s="17">
        <f t="shared" si="63"/>
        <v>0</v>
      </c>
      <c r="I1308" s="18">
        <f t="shared" si="61"/>
        <v>12.92</v>
      </c>
      <c r="J1308" s="17">
        <f t="shared" si="62"/>
        <v>0</v>
      </c>
    </row>
    <row r="1309" spans="1:10" x14ac:dyDescent="0.3">
      <c r="A1309" s="2">
        <v>20200224</v>
      </c>
      <c r="B1309" s="2" t="s">
        <v>45</v>
      </c>
      <c r="C1309" s="2">
        <v>0</v>
      </c>
      <c r="D1309" s="2">
        <v>0</v>
      </c>
      <c r="E1309" s="2">
        <v>12.44</v>
      </c>
      <c r="F1309" s="2">
        <v>2.62</v>
      </c>
      <c r="G1309" s="2">
        <v>0</v>
      </c>
      <c r="H1309" s="16">
        <f t="shared" si="63"/>
        <v>0</v>
      </c>
      <c r="I1309" s="15">
        <f t="shared" si="61"/>
        <v>12.44</v>
      </c>
      <c r="J1309" s="14">
        <f t="shared" si="62"/>
        <v>0</v>
      </c>
    </row>
    <row r="1310" spans="1:10" x14ac:dyDescent="0.3">
      <c r="A1310" s="19">
        <v>20200224</v>
      </c>
      <c r="B1310" s="19" t="s">
        <v>44</v>
      </c>
      <c r="C1310" s="19">
        <v>0</v>
      </c>
      <c r="D1310" s="19">
        <v>0</v>
      </c>
      <c r="E1310" s="19">
        <v>11.89</v>
      </c>
      <c r="F1310" s="19">
        <v>2.34</v>
      </c>
      <c r="G1310" s="19">
        <v>0</v>
      </c>
      <c r="H1310" s="17">
        <f t="shared" si="63"/>
        <v>0</v>
      </c>
      <c r="I1310" s="18">
        <f t="shared" si="61"/>
        <v>11.89</v>
      </c>
      <c r="J1310" s="17">
        <f t="shared" si="62"/>
        <v>0</v>
      </c>
    </row>
    <row r="1311" spans="1:10" x14ac:dyDescent="0.3">
      <c r="A1311" s="2">
        <v>20200224</v>
      </c>
      <c r="B1311" s="2" t="s">
        <v>43</v>
      </c>
      <c r="C1311" s="2">
        <v>0</v>
      </c>
      <c r="D1311" s="2">
        <v>0</v>
      </c>
      <c r="E1311" s="2">
        <v>11.48</v>
      </c>
      <c r="F1311" s="2">
        <v>2.2799999999999998</v>
      </c>
      <c r="G1311" s="2">
        <v>0</v>
      </c>
      <c r="H1311" s="16">
        <f t="shared" si="63"/>
        <v>0</v>
      </c>
      <c r="I1311" s="15">
        <f t="shared" si="61"/>
        <v>11.48</v>
      </c>
      <c r="J1311" s="14">
        <f t="shared" si="62"/>
        <v>0</v>
      </c>
    </row>
    <row r="1312" spans="1:10" x14ac:dyDescent="0.3">
      <c r="A1312" s="19">
        <v>20200224</v>
      </c>
      <c r="B1312" s="19" t="s">
        <v>42</v>
      </c>
      <c r="C1312" s="19">
        <v>0</v>
      </c>
      <c r="D1312" s="19">
        <v>0</v>
      </c>
      <c r="E1312" s="19">
        <v>11.23</v>
      </c>
      <c r="F1312" s="19">
        <v>2.41</v>
      </c>
      <c r="G1312" s="19">
        <v>0</v>
      </c>
      <c r="H1312" s="17">
        <f t="shared" si="63"/>
        <v>0</v>
      </c>
      <c r="I1312" s="18">
        <f t="shared" si="61"/>
        <v>11.23</v>
      </c>
      <c r="J1312" s="17">
        <f t="shared" si="62"/>
        <v>0</v>
      </c>
    </row>
    <row r="1313" spans="1:10" x14ac:dyDescent="0.3">
      <c r="A1313" s="2">
        <v>20200224</v>
      </c>
      <c r="B1313" s="2" t="s">
        <v>41</v>
      </c>
      <c r="C1313" s="2">
        <v>0</v>
      </c>
      <c r="D1313" s="2">
        <v>0</v>
      </c>
      <c r="E1313" s="2">
        <v>10.86</v>
      </c>
      <c r="F1313" s="2">
        <v>2.62</v>
      </c>
      <c r="G1313" s="2">
        <v>0</v>
      </c>
      <c r="H1313" s="16">
        <f t="shared" si="63"/>
        <v>0</v>
      </c>
      <c r="I1313" s="15">
        <f t="shared" si="61"/>
        <v>10.86</v>
      </c>
      <c r="J1313" s="14">
        <f t="shared" si="62"/>
        <v>0</v>
      </c>
    </row>
    <row r="1314" spans="1:10" x14ac:dyDescent="0.3">
      <c r="A1314" s="19">
        <v>20200224</v>
      </c>
      <c r="B1314" s="19" t="s">
        <v>40</v>
      </c>
      <c r="C1314" s="19">
        <v>125</v>
      </c>
      <c r="D1314" s="19">
        <v>9.14</v>
      </c>
      <c r="E1314" s="19">
        <v>10.94</v>
      </c>
      <c r="F1314" s="19">
        <v>2.62</v>
      </c>
      <c r="G1314" s="19">
        <v>0</v>
      </c>
      <c r="H1314" s="17">
        <f t="shared" si="63"/>
        <v>786.91889715871878</v>
      </c>
      <c r="I1314" s="18">
        <f t="shared" si="61"/>
        <v>35.531215536209963</v>
      </c>
      <c r="J1314" s="17">
        <f t="shared" si="62"/>
        <v>0.74962644083899077</v>
      </c>
    </row>
    <row r="1315" spans="1:10" x14ac:dyDescent="0.3">
      <c r="A1315" s="2">
        <v>20200224</v>
      </c>
      <c r="B1315" s="2" t="s">
        <v>39</v>
      </c>
      <c r="C1315" s="2">
        <v>321.01</v>
      </c>
      <c r="D1315" s="2">
        <v>19.7</v>
      </c>
      <c r="E1315" s="2">
        <v>12.57</v>
      </c>
      <c r="F1315" s="2">
        <v>2.14</v>
      </c>
      <c r="G1315" s="2">
        <v>0</v>
      </c>
      <c r="H1315" s="16">
        <f t="shared" si="63"/>
        <v>952.28275088077987</v>
      </c>
      <c r="I1315" s="15">
        <f t="shared" si="61"/>
        <v>42.328835965024368</v>
      </c>
      <c r="J1315" s="14">
        <f t="shared" si="62"/>
        <v>0.87802396876027144</v>
      </c>
    </row>
    <row r="1316" spans="1:10" x14ac:dyDescent="0.3">
      <c r="A1316" s="19">
        <v>20200224</v>
      </c>
      <c r="B1316" s="19" t="s">
        <v>38</v>
      </c>
      <c r="C1316" s="19">
        <v>498.01</v>
      </c>
      <c r="D1316" s="19">
        <v>29.03</v>
      </c>
      <c r="E1316" s="19">
        <v>14.72</v>
      </c>
      <c r="F1316" s="19">
        <v>1.79</v>
      </c>
      <c r="G1316" s="19">
        <v>0</v>
      </c>
      <c r="H1316" s="17">
        <f t="shared" si="63"/>
        <v>1026.2587054141354</v>
      </c>
      <c r="I1316" s="18">
        <f t="shared" si="61"/>
        <v>46.790584544191731</v>
      </c>
      <c r="J1316" s="17">
        <f t="shared" si="62"/>
        <v>0.92562620853370781</v>
      </c>
    </row>
    <row r="1317" spans="1:10" x14ac:dyDescent="0.3">
      <c r="A1317" s="2">
        <v>20200224</v>
      </c>
      <c r="B1317" s="2" t="s">
        <v>37</v>
      </c>
      <c r="C1317" s="2">
        <v>625.01</v>
      </c>
      <c r="D1317" s="2">
        <v>36.4</v>
      </c>
      <c r="E1317" s="2">
        <v>16.43</v>
      </c>
      <c r="F1317" s="2">
        <v>1.03</v>
      </c>
      <c r="G1317" s="2">
        <v>0</v>
      </c>
      <c r="H1317" s="16">
        <f t="shared" si="63"/>
        <v>1053.235773429968</v>
      </c>
      <c r="I1317" s="15">
        <f t="shared" si="61"/>
        <v>49.343617919686501</v>
      </c>
      <c r="J1317" s="14">
        <f t="shared" si="62"/>
        <v>0.93785771181520705</v>
      </c>
    </row>
    <row r="1318" spans="1:10" x14ac:dyDescent="0.3">
      <c r="A1318" s="19">
        <v>20200224</v>
      </c>
      <c r="B1318" s="19" t="s">
        <v>36</v>
      </c>
      <c r="C1318" s="19">
        <v>686.01</v>
      </c>
      <c r="D1318" s="19">
        <v>40.86</v>
      </c>
      <c r="E1318" s="19">
        <v>17.79</v>
      </c>
      <c r="F1318" s="19">
        <v>0.97</v>
      </c>
      <c r="G1318" s="19">
        <v>0</v>
      </c>
      <c r="H1318" s="17">
        <f t="shared" si="63"/>
        <v>1048.603486286522</v>
      </c>
      <c r="I1318" s="18">
        <f t="shared" si="61"/>
        <v>50.55885894645381</v>
      </c>
      <c r="J1318" s="17">
        <f t="shared" si="62"/>
        <v>0.92799849760111575</v>
      </c>
    </row>
    <row r="1319" spans="1:10" x14ac:dyDescent="0.3">
      <c r="A1319" s="2">
        <v>20200224</v>
      </c>
      <c r="B1319" s="2" t="s">
        <v>35</v>
      </c>
      <c r="C1319" s="2">
        <v>716.01</v>
      </c>
      <c r="D1319" s="2">
        <v>41.55</v>
      </c>
      <c r="E1319" s="2">
        <v>18.66</v>
      </c>
      <c r="F1319" s="2">
        <v>2</v>
      </c>
      <c r="G1319" s="2">
        <v>0</v>
      </c>
      <c r="H1319" s="16">
        <f t="shared" si="63"/>
        <v>1079.5096235771275</v>
      </c>
      <c r="I1319" s="15">
        <f t="shared" si="61"/>
        <v>52.394675736785231</v>
      </c>
      <c r="J1319" s="14">
        <f t="shared" si="62"/>
        <v>0.94643195116027234</v>
      </c>
    </row>
    <row r="1320" spans="1:10" x14ac:dyDescent="0.3">
      <c r="A1320" s="19">
        <v>20200224</v>
      </c>
      <c r="B1320" s="19" t="s">
        <v>34</v>
      </c>
      <c r="C1320" s="19">
        <v>672.01</v>
      </c>
      <c r="D1320" s="19">
        <v>38.33</v>
      </c>
      <c r="E1320" s="19">
        <v>18.899999999999999</v>
      </c>
      <c r="F1320" s="19">
        <v>3.31</v>
      </c>
      <c r="G1320" s="19">
        <v>0</v>
      </c>
      <c r="H1320" s="17">
        <f t="shared" si="63"/>
        <v>1083.5552933294903</v>
      </c>
      <c r="I1320" s="18">
        <f t="shared" si="61"/>
        <v>52.761102916546569</v>
      </c>
      <c r="J1320" s="17">
        <f t="shared" si="62"/>
        <v>0.94819218826699081</v>
      </c>
    </row>
    <row r="1321" spans="1:10" x14ac:dyDescent="0.3">
      <c r="A1321" s="2">
        <v>20200224</v>
      </c>
      <c r="B1321" s="2" t="s">
        <v>33</v>
      </c>
      <c r="C1321" s="2">
        <v>550.01</v>
      </c>
      <c r="D1321" s="2">
        <v>31.85</v>
      </c>
      <c r="E1321" s="2">
        <v>18.55</v>
      </c>
      <c r="F1321" s="2">
        <v>4.34</v>
      </c>
      <c r="G1321" s="2">
        <v>0</v>
      </c>
      <c r="H1321" s="16">
        <f t="shared" si="63"/>
        <v>1042.2832093212164</v>
      </c>
      <c r="I1321" s="15">
        <f t="shared" si="61"/>
        <v>51.12135029128801</v>
      </c>
      <c r="J1321" s="14">
        <f t="shared" si="62"/>
        <v>0.91976690766088331</v>
      </c>
    </row>
    <row r="1322" spans="1:10" x14ac:dyDescent="0.3">
      <c r="A1322" s="19">
        <v>20200224</v>
      </c>
      <c r="B1322" s="19" t="s">
        <v>32</v>
      </c>
      <c r="C1322" s="19">
        <v>378.01</v>
      </c>
      <c r="D1322" s="19">
        <v>23.1</v>
      </c>
      <c r="E1322" s="19">
        <v>17.82</v>
      </c>
      <c r="F1322" s="19">
        <v>4.28</v>
      </c>
      <c r="G1322" s="19">
        <v>0</v>
      </c>
      <c r="H1322" s="17">
        <f t="shared" si="63"/>
        <v>963.48263776929787</v>
      </c>
      <c r="I1322" s="18">
        <f t="shared" si="61"/>
        <v>47.928832430290555</v>
      </c>
      <c r="J1322" s="17">
        <f t="shared" si="62"/>
        <v>0.86407074399021833</v>
      </c>
    </row>
    <row r="1323" spans="1:10" x14ac:dyDescent="0.3">
      <c r="A1323" s="2">
        <v>20200224</v>
      </c>
      <c r="B1323" s="2" t="s">
        <v>31</v>
      </c>
      <c r="C1323" s="2">
        <v>195.01</v>
      </c>
      <c r="D1323" s="2">
        <v>12.9</v>
      </c>
      <c r="E1323" s="2">
        <v>17.14</v>
      </c>
      <c r="F1323" s="2">
        <v>3.38</v>
      </c>
      <c r="G1323" s="2">
        <v>0</v>
      </c>
      <c r="H1323" s="16">
        <f t="shared" si="63"/>
        <v>873.50458528063609</v>
      </c>
      <c r="I1323" s="15">
        <f t="shared" si="61"/>
        <v>44.437018290019878</v>
      </c>
      <c r="J1323" s="14">
        <f t="shared" si="62"/>
        <v>0.79710212457831431</v>
      </c>
    </row>
    <row r="1324" spans="1:10" x14ac:dyDescent="0.3">
      <c r="A1324" s="19">
        <v>20200224</v>
      </c>
      <c r="B1324" s="19" t="s">
        <v>30</v>
      </c>
      <c r="C1324" s="19">
        <v>0</v>
      </c>
      <c r="D1324" s="19">
        <v>0</v>
      </c>
      <c r="E1324" s="19">
        <v>16.02</v>
      </c>
      <c r="F1324" s="19">
        <v>3.24</v>
      </c>
      <c r="G1324" s="19">
        <v>0</v>
      </c>
      <c r="H1324" s="17">
        <f t="shared" si="63"/>
        <v>0</v>
      </c>
      <c r="I1324" s="18">
        <f t="shared" si="61"/>
        <v>16.02</v>
      </c>
      <c r="J1324" s="17">
        <f t="shared" si="62"/>
        <v>0</v>
      </c>
    </row>
    <row r="1325" spans="1:10" x14ac:dyDescent="0.3">
      <c r="A1325" s="2">
        <v>20200224</v>
      </c>
      <c r="B1325" s="2" t="s">
        <v>29</v>
      </c>
      <c r="C1325" s="2">
        <v>0</v>
      </c>
      <c r="D1325" s="2">
        <v>0</v>
      </c>
      <c r="E1325" s="2">
        <v>14.41</v>
      </c>
      <c r="F1325" s="2">
        <v>5.31</v>
      </c>
      <c r="G1325" s="2">
        <v>0</v>
      </c>
      <c r="H1325" s="16">
        <f t="shared" si="63"/>
        <v>0</v>
      </c>
      <c r="I1325" s="15">
        <f t="shared" si="61"/>
        <v>14.41</v>
      </c>
      <c r="J1325" s="14">
        <f t="shared" si="62"/>
        <v>0</v>
      </c>
    </row>
    <row r="1326" spans="1:10" x14ac:dyDescent="0.3">
      <c r="A1326" s="19">
        <v>20200224</v>
      </c>
      <c r="B1326" s="19" t="s">
        <v>28</v>
      </c>
      <c r="C1326" s="19">
        <v>0</v>
      </c>
      <c r="D1326" s="19">
        <v>0</v>
      </c>
      <c r="E1326" s="19">
        <v>13.21</v>
      </c>
      <c r="F1326" s="19">
        <v>5.24</v>
      </c>
      <c r="G1326" s="19">
        <v>0</v>
      </c>
      <c r="H1326" s="17">
        <f t="shared" si="63"/>
        <v>0</v>
      </c>
      <c r="I1326" s="18">
        <f t="shared" si="61"/>
        <v>13.21</v>
      </c>
      <c r="J1326" s="17">
        <f t="shared" si="62"/>
        <v>0</v>
      </c>
    </row>
    <row r="1327" spans="1:10" x14ac:dyDescent="0.3">
      <c r="A1327" s="2">
        <v>20200224</v>
      </c>
      <c r="B1327" s="2" t="s">
        <v>27</v>
      </c>
      <c r="C1327" s="2">
        <v>0</v>
      </c>
      <c r="D1327" s="2">
        <v>0</v>
      </c>
      <c r="E1327" s="2">
        <v>12.39</v>
      </c>
      <c r="F1327" s="2">
        <v>5.52</v>
      </c>
      <c r="G1327" s="2">
        <v>0</v>
      </c>
      <c r="H1327" s="16">
        <f t="shared" si="63"/>
        <v>0</v>
      </c>
      <c r="I1327" s="15">
        <f t="shared" si="61"/>
        <v>12.39</v>
      </c>
      <c r="J1327" s="14">
        <f t="shared" si="62"/>
        <v>0</v>
      </c>
    </row>
    <row r="1328" spans="1:10" x14ac:dyDescent="0.3">
      <c r="A1328" s="19">
        <v>20200224</v>
      </c>
      <c r="B1328" s="19" t="s">
        <v>26</v>
      </c>
      <c r="C1328" s="19">
        <v>0</v>
      </c>
      <c r="D1328" s="19">
        <v>0</v>
      </c>
      <c r="E1328" s="19">
        <v>11.93</v>
      </c>
      <c r="F1328" s="19">
        <v>5.45</v>
      </c>
      <c r="G1328" s="19">
        <v>0</v>
      </c>
      <c r="H1328" s="17">
        <f t="shared" si="63"/>
        <v>0</v>
      </c>
      <c r="I1328" s="18">
        <f t="shared" si="61"/>
        <v>11.93</v>
      </c>
      <c r="J1328" s="17">
        <f t="shared" si="62"/>
        <v>0</v>
      </c>
    </row>
    <row r="1329" spans="1:10" x14ac:dyDescent="0.3">
      <c r="A1329" s="2">
        <v>20200224</v>
      </c>
      <c r="B1329" s="2" t="s">
        <v>25</v>
      </c>
      <c r="C1329" s="2">
        <v>0</v>
      </c>
      <c r="D1329" s="2">
        <v>0</v>
      </c>
      <c r="E1329" s="2">
        <v>11.65</v>
      </c>
      <c r="F1329" s="2">
        <v>4.41</v>
      </c>
      <c r="G1329" s="2">
        <v>0</v>
      </c>
      <c r="H1329" s="16">
        <f t="shared" si="63"/>
        <v>0</v>
      </c>
      <c r="I1329" s="15">
        <f t="shared" si="61"/>
        <v>11.65</v>
      </c>
      <c r="J1329" s="14">
        <f t="shared" si="62"/>
        <v>0</v>
      </c>
    </row>
    <row r="1330" spans="1:10" x14ac:dyDescent="0.3">
      <c r="A1330" s="19">
        <v>20200225</v>
      </c>
      <c r="B1330" s="19" t="s">
        <v>48</v>
      </c>
      <c r="C1330" s="19">
        <v>0</v>
      </c>
      <c r="D1330" s="19">
        <v>0</v>
      </c>
      <c r="E1330" s="19">
        <v>11.4</v>
      </c>
      <c r="F1330" s="19">
        <v>4</v>
      </c>
      <c r="G1330" s="19">
        <v>0</v>
      </c>
      <c r="H1330" s="17">
        <f t="shared" si="63"/>
        <v>0</v>
      </c>
      <c r="I1330" s="18">
        <f t="shared" si="61"/>
        <v>11.4</v>
      </c>
      <c r="J1330" s="17">
        <f t="shared" si="62"/>
        <v>0</v>
      </c>
    </row>
    <row r="1331" spans="1:10" x14ac:dyDescent="0.3">
      <c r="A1331" s="2">
        <v>20200225</v>
      </c>
      <c r="B1331" s="2" t="s">
        <v>47</v>
      </c>
      <c r="C1331" s="2">
        <v>0</v>
      </c>
      <c r="D1331" s="2">
        <v>0</v>
      </c>
      <c r="E1331" s="2">
        <v>11.12</v>
      </c>
      <c r="F1331" s="2">
        <v>3.66</v>
      </c>
      <c r="G1331" s="2">
        <v>0</v>
      </c>
      <c r="H1331" s="16">
        <f t="shared" si="63"/>
        <v>0</v>
      </c>
      <c r="I1331" s="15">
        <f t="shared" si="61"/>
        <v>11.12</v>
      </c>
      <c r="J1331" s="14">
        <f t="shared" si="62"/>
        <v>0</v>
      </c>
    </row>
    <row r="1332" spans="1:10" x14ac:dyDescent="0.3">
      <c r="A1332" s="19">
        <v>20200225</v>
      </c>
      <c r="B1332" s="19" t="s">
        <v>46</v>
      </c>
      <c r="C1332" s="19">
        <v>0</v>
      </c>
      <c r="D1332" s="19">
        <v>0</v>
      </c>
      <c r="E1332" s="19">
        <v>10.94</v>
      </c>
      <c r="F1332" s="19">
        <v>4</v>
      </c>
      <c r="G1332" s="19">
        <v>0</v>
      </c>
      <c r="H1332" s="17">
        <f t="shared" si="63"/>
        <v>0</v>
      </c>
      <c r="I1332" s="18">
        <f t="shared" si="61"/>
        <v>10.94</v>
      </c>
      <c r="J1332" s="17">
        <f t="shared" si="62"/>
        <v>0</v>
      </c>
    </row>
    <row r="1333" spans="1:10" x14ac:dyDescent="0.3">
      <c r="A1333" s="2">
        <v>20200225</v>
      </c>
      <c r="B1333" s="2" t="s">
        <v>45</v>
      </c>
      <c r="C1333" s="2">
        <v>0</v>
      </c>
      <c r="D1333" s="2">
        <v>0</v>
      </c>
      <c r="E1333" s="2">
        <v>10.84</v>
      </c>
      <c r="F1333" s="2">
        <v>5.03</v>
      </c>
      <c r="G1333" s="2">
        <v>0</v>
      </c>
      <c r="H1333" s="16">
        <f t="shared" si="63"/>
        <v>0</v>
      </c>
      <c r="I1333" s="15">
        <f t="shared" si="61"/>
        <v>10.84</v>
      </c>
      <c r="J1333" s="14">
        <f t="shared" si="62"/>
        <v>0</v>
      </c>
    </row>
    <row r="1334" spans="1:10" x14ac:dyDescent="0.3">
      <c r="A1334" s="19">
        <v>20200225</v>
      </c>
      <c r="B1334" s="19" t="s">
        <v>44</v>
      </c>
      <c r="C1334" s="19">
        <v>0</v>
      </c>
      <c r="D1334" s="19">
        <v>0</v>
      </c>
      <c r="E1334" s="19">
        <v>10.78</v>
      </c>
      <c r="F1334" s="19">
        <v>4.97</v>
      </c>
      <c r="G1334" s="19">
        <v>0</v>
      </c>
      <c r="H1334" s="17">
        <f t="shared" si="63"/>
        <v>0</v>
      </c>
      <c r="I1334" s="18">
        <f t="shared" si="61"/>
        <v>10.78</v>
      </c>
      <c r="J1334" s="17">
        <f t="shared" si="62"/>
        <v>0</v>
      </c>
    </row>
    <row r="1335" spans="1:10" x14ac:dyDescent="0.3">
      <c r="A1335" s="2">
        <v>20200225</v>
      </c>
      <c r="B1335" s="2" t="s">
        <v>43</v>
      </c>
      <c r="C1335" s="2">
        <v>0</v>
      </c>
      <c r="D1335" s="2">
        <v>0</v>
      </c>
      <c r="E1335" s="2">
        <v>10.94</v>
      </c>
      <c r="F1335" s="2">
        <v>5.17</v>
      </c>
      <c r="G1335" s="2">
        <v>0</v>
      </c>
      <c r="H1335" s="16">
        <f t="shared" si="63"/>
        <v>0</v>
      </c>
      <c r="I1335" s="15">
        <f t="shared" si="61"/>
        <v>10.94</v>
      </c>
      <c r="J1335" s="14">
        <f t="shared" si="62"/>
        <v>0</v>
      </c>
    </row>
    <row r="1336" spans="1:10" x14ac:dyDescent="0.3">
      <c r="A1336" s="19">
        <v>20200225</v>
      </c>
      <c r="B1336" s="19" t="s">
        <v>42</v>
      </c>
      <c r="C1336" s="19">
        <v>0</v>
      </c>
      <c r="D1336" s="19">
        <v>0</v>
      </c>
      <c r="E1336" s="19">
        <v>11.09</v>
      </c>
      <c r="F1336" s="19">
        <v>5.79</v>
      </c>
      <c r="G1336" s="19">
        <v>0</v>
      </c>
      <c r="H1336" s="17">
        <f t="shared" si="63"/>
        <v>0</v>
      </c>
      <c r="I1336" s="18">
        <f t="shared" si="61"/>
        <v>11.09</v>
      </c>
      <c r="J1336" s="17">
        <f t="shared" si="62"/>
        <v>0</v>
      </c>
    </row>
    <row r="1337" spans="1:10" x14ac:dyDescent="0.3">
      <c r="A1337" s="2">
        <v>20200225</v>
      </c>
      <c r="B1337" s="2" t="s">
        <v>41</v>
      </c>
      <c r="C1337" s="2">
        <v>0</v>
      </c>
      <c r="D1337" s="2">
        <v>0</v>
      </c>
      <c r="E1337" s="2">
        <v>11.44</v>
      </c>
      <c r="F1337" s="2">
        <v>5.52</v>
      </c>
      <c r="G1337" s="2">
        <v>0</v>
      </c>
      <c r="H1337" s="16">
        <f t="shared" si="63"/>
        <v>0</v>
      </c>
      <c r="I1337" s="15">
        <f t="shared" si="61"/>
        <v>11.44</v>
      </c>
      <c r="J1337" s="14">
        <f t="shared" si="62"/>
        <v>0</v>
      </c>
    </row>
    <row r="1338" spans="1:10" x14ac:dyDescent="0.3">
      <c r="A1338" s="19">
        <v>20200225</v>
      </c>
      <c r="B1338" s="19" t="s">
        <v>40</v>
      </c>
      <c r="C1338" s="19">
        <v>68</v>
      </c>
      <c r="D1338" s="19">
        <v>9.41</v>
      </c>
      <c r="E1338" s="19">
        <v>11.66</v>
      </c>
      <c r="F1338" s="19">
        <v>5.52</v>
      </c>
      <c r="G1338" s="19">
        <v>0</v>
      </c>
      <c r="H1338" s="17">
        <f t="shared" si="63"/>
        <v>415.90684899666672</v>
      </c>
      <c r="I1338" s="18">
        <f t="shared" si="61"/>
        <v>24.657089031145837</v>
      </c>
      <c r="J1338" s="17">
        <f t="shared" si="62"/>
        <v>0.41654863458910812</v>
      </c>
    </row>
    <row r="1339" spans="1:10" x14ac:dyDescent="0.3">
      <c r="A1339" s="2">
        <v>20200225</v>
      </c>
      <c r="B1339" s="2" t="s">
        <v>39</v>
      </c>
      <c r="C1339" s="2">
        <v>182</v>
      </c>
      <c r="D1339" s="2">
        <v>19.989999999999998</v>
      </c>
      <c r="E1339" s="2">
        <v>12.19</v>
      </c>
      <c r="F1339" s="2">
        <v>5.45</v>
      </c>
      <c r="G1339" s="2">
        <v>0</v>
      </c>
      <c r="H1339" s="16">
        <f t="shared" si="63"/>
        <v>532.38770229430031</v>
      </c>
      <c r="I1339" s="15">
        <f t="shared" si="61"/>
        <v>28.827115696696886</v>
      </c>
      <c r="J1339" s="14">
        <f t="shared" si="62"/>
        <v>0.52321891029949519</v>
      </c>
    </row>
    <row r="1340" spans="1:10" x14ac:dyDescent="0.3">
      <c r="A1340" s="19">
        <v>20200225</v>
      </c>
      <c r="B1340" s="19" t="s">
        <v>38</v>
      </c>
      <c r="C1340" s="19">
        <v>310</v>
      </c>
      <c r="D1340" s="19">
        <v>29.36</v>
      </c>
      <c r="E1340" s="19">
        <v>12.86</v>
      </c>
      <c r="F1340" s="19">
        <v>4.9000000000000004</v>
      </c>
      <c r="G1340" s="19">
        <v>0</v>
      </c>
      <c r="H1340" s="17">
        <f t="shared" si="63"/>
        <v>632.27187605316158</v>
      </c>
      <c r="I1340" s="18">
        <f t="shared" si="61"/>
        <v>32.618496126661299</v>
      </c>
      <c r="J1340" s="17">
        <f t="shared" si="62"/>
        <v>0.61059555227897611</v>
      </c>
    </row>
    <row r="1341" spans="1:10" x14ac:dyDescent="0.3">
      <c r="A1341" s="2">
        <v>20200225</v>
      </c>
      <c r="B1341" s="2" t="s">
        <v>37</v>
      </c>
      <c r="C1341" s="2">
        <v>584.01</v>
      </c>
      <c r="D1341" s="2">
        <v>36.76</v>
      </c>
      <c r="E1341" s="2">
        <v>14.03</v>
      </c>
      <c r="F1341" s="2">
        <v>4.1399999999999997</v>
      </c>
      <c r="G1341" s="2">
        <v>0</v>
      </c>
      <c r="H1341" s="16">
        <f t="shared" si="63"/>
        <v>975.84745935760884</v>
      </c>
      <c r="I1341" s="15">
        <f t="shared" si="61"/>
        <v>44.525233104925277</v>
      </c>
      <c r="J1341" s="14">
        <f t="shared" si="62"/>
        <v>0.89010603832297996</v>
      </c>
    </row>
    <row r="1342" spans="1:10" x14ac:dyDescent="0.3">
      <c r="A1342" s="19">
        <v>20200225</v>
      </c>
      <c r="B1342" s="19" t="s">
        <v>36</v>
      </c>
      <c r="C1342" s="19">
        <v>622.01</v>
      </c>
      <c r="D1342" s="19">
        <v>41.23</v>
      </c>
      <c r="E1342" s="19">
        <v>15.07</v>
      </c>
      <c r="F1342" s="19">
        <v>4.07</v>
      </c>
      <c r="G1342" s="19">
        <v>0</v>
      </c>
      <c r="H1342" s="17">
        <f t="shared" si="63"/>
        <v>943.7501580468487</v>
      </c>
      <c r="I1342" s="18">
        <f t="shared" si="61"/>
        <v>44.562192438964018</v>
      </c>
      <c r="J1342" s="17">
        <f t="shared" si="62"/>
        <v>0.86067195811978048</v>
      </c>
    </row>
    <row r="1343" spans="1:10" x14ac:dyDescent="0.3">
      <c r="A1343" s="2">
        <v>20200225</v>
      </c>
      <c r="B1343" s="2" t="s">
        <v>35</v>
      </c>
      <c r="C1343" s="2">
        <v>595.01</v>
      </c>
      <c r="D1343" s="2">
        <v>41.92</v>
      </c>
      <c r="E1343" s="2">
        <v>15.41</v>
      </c>
      <c r="F1343" s="2">
        <v>4.41</v>
      </c>
      <c r="G1343" s="2">
        <v>0</v>
      </c>
      <c r="H1343" s="16">
        <f t="shared" si="63"/>
        <v>890.6104360102189</v>
      </c>
      <c r="I1343" s="15">
        <f t="shared" si="61"/>
        <v>43.241576125319341</v>
      </c>
      <c r="J1343" s="14">
        <f t="shared" si="62"/>
        <v>0.81750281471103969</v>
      </c>
    </row>
    <row r="1344" spans="1:10" x14ac:dyDescent="0.3">
      <c r="A1344" s="19">
        <v>20200225</v>
      </c>
      <c r="B1344" s="19" t="s">
        <v>34</v>
      </c>
      <c r="C1344" s="19">
        <v>384</v>
      </c>
      <c r="D1344" s="19">
        <v>38.67</v>
      </c>
      <c r="E1344" s="19">
        <v>15.34</v>
      </c>
      <c r="F1344" s="19">
        <v>4.6900000000000004</v>
      </c>
      <c r="G1344" s="19">
        <v>0</v>
      </c>
      <c r="H1344" s="17">
        <f t="shared" si="63"/>
        <v>614.56328873645907</v>
      </c>
      <c r="I1344" s="18">
        <f t="shared" si="61"/>
        <v>34.545102773014349</v>
      </c>
      <c r="J1344" s="17">
        <f t="shared" si="62"/>
        <v>0.5881659748546586</v>
      </c>
    </row>
    <row r="1345" spans="1:10" x14ac:dyDescent="0.3">
      <c r="A1345" s="2">
        <v>20200225</v>
      </c>
      <c r="B1345" s="2" t="s">
        <v>33</v>
      </c>
      <c r="C1345" s="2">
        <v>192</v>
      </c>
      <c r="D1345" s="2">
        <v>32.15</v>
      </c>
      <c r="E1345" s="2">
        <v>15.18</v>
      </c>
      <c r="F1345" s="2">
        <v>4.62</v>
      </c>
      <c r="G1345" s="2">
        <v>0</v>
      </c>
      <c r="H1345" s="16">
        <f t="shared" si="63"/>
        <v>360.80891300508915</v>
      </c>
      <c r="I1345" s="15">
        <f t="shared" si="61"/>
        <v>26.455278531409036</v>
      </c>
      <c r="J1345" s="14">
        <f t="shared" si="62"/>
        <v>0.35844606441242116</v>
      </c>
    </row>
    <row r="1346" spans="1:10" x14ac:dyDescent="0.3">
      <c r="A1346" s="19">
        <v>20200225</v>
      </c>
      <c r="B1346" s="19" t="s">
        <v>32</v>
      </c>
      <c r="C1346" s="19">
        <v>201</v>
      </c>
      <c r="D1346" s="19">
        <v>23.36</v>
      </c>
      <c r="E1346" s="19">
        <v>15.05</v>
      </c>
      <c r="F1346" s="19">
        <v>4.28</v>
      </c>
      <c r="G1346" s="19">
        <v>0</v>
      </c>
      <c r="H1346" s="17">
        <f t="shared" si="63"/>
        <v>506.92663506689337</v>
      </c>
      <c r="I1346" s="18">
        <f t="shared" si="61"/>
        <v>30.891457345840418</v>
      </c>
      <c r="J1346" s="17">
        <f t="shared" si="62"/>
        <v>0.49348722015104179</v>
      </c>
    </row>
    <row r="1347" spans="1:10" x14ac:dyDescent="0.3">
      <c r="A1347" s="2">
        <v>20200225</v>
      </c>
      <c r="B1347" s="2" t="s">
        <v>31</v>
      </c>
      <c r="C1347" s="2">
        <v>82</v>
      </c>
      <c r="D1347" s="2">
        <v>13.13</v>
      </c>
      <c r="E1347" s="2">
        <v>14.86</v>
      </c>
      <c r="F1347" s="2">
        <v>4.28</v>
      </c>
      <c r="G1347" s="2">
        <v>0</v>
      </c>
      <c r="H1347" s="16">
        <f t="shared" si="63"/>
        <v>360.97706088651762</v>
      </c>
      <c r="I1347" s="15">
        <f t="shared" si="61"/>
        <v>26.140533152703675</v>
      </c>
      <c r="J1347" s="14">
        <f t="shared" si="62"/>
        <v>0.35912438251263784</v>
      </c>
    </row>
    <row r="1348" spans="1:10" x14ac:dyDescent="0.3">
      <c r="A1348" s="19">
        <v>20200225</v>
      </c>
      <c r="B1348" s="19" t="s">
        <v>30</v>
      </c>
      <c r="C1348" s="19">
        <v>0</v>
      </c>
      <c r="D1348" s="19">
        <v>0</v>
      </c>
      <c r="E1348" s="19">
        <v>14.59</v>
      </c>
      <c r="F1348" s="19">
        <v>5.03</v>
      </c>
      <c r="G1348" s="19">
        <v>0</v>
      </c>
      <c r="H1348" s="17">
        <f t="shared" si="63"/>
        <v>0</v>
      </c>
      <c r="I1348" s="18">
        <f t="shared" si="61"/>
        <v>14.59</v>
      </c>
      <c r="J1348" s="17">
        <f t="shared" si="62"/>
        <v>0</v>
      </c>
    </row>
    <row r="1349" spans="1:10" x14ac:dyDescent="0.3">
      <c r="A1349" s="2">
        <v>20200225</v>
      </c>
      <c r="B1349" s="2" t="s">
        <v>29</v>
      </c>
      <c r="C1349" s="2">
        <v>0</v>
      </c>
      <c r="D1349" s="2">
        <v>0</v>
      </c>
      <c r="E1349" s="2">
        <v>14.32</v>
      </c>
      <c r="F1349" s="2">
        <v>4.76</v>
      </c>
      <c r="G1349" s="2">
        <v>0</v>
      </c>
      <c r="H1349" s="16">
        <f t="shared" si="63"/>
        <v>0</v>
      </c>
      <c r="I1349" s="15">
        <f t="shared" si="61"/>
        <v>14.32</v>
      </c>
      <c r="J1349" s="14">
        <f t="shared" si="62"/>
        <v>0</v>
      </c>
    </row>
    <row r="1350" spans="1:10" x14ac:dyDescent="0.3">
      <c r="A1350" s="19">
        <v>20200225</v>
      </c>
      <c r="B1350" s="19" t="s">
        <v>28</v>
      </c>
      <c r="C1350" s="19">
        <v>0</v>
      </c>
      <c r="D1350" s="19">
        <v>0</v>
      </c>
      <c r="E1350" s="19">
        <v>13.78</v>
      </c>
      <c r="F1350" s="19">
        <v>5.24</v>
      </c>
      <c r="G1350" s="19">
        <v>0</v>
      </c>
      <c r="H1350" s="17">
        <f t="shared" si="63"/>
        <v>0</v>
      </c>
      <c r="I1350" s="18">
        <f t="shared" si="61"/>
        <v>13.78</v>
      </c>
      <c r="J1350" s="17">
        <f t="shared" si="62"/>
        <v>0</v>
      </c>
    </row>
    <row r="1351" spans="1:10" x14ac:dyDescent="0.3">
      <c r="A1351" s="2">
        <v>20200225</v>
      </c>
      <c r="B1351" s="2" t="s">
        <v>27</v>
      </c>
      <c r="C1351" s="2">
        <v>0</v>
      </c>
      <c r="D1351" s="2">
        <v>0</v>
      </c>
      <c r="E1351" s="2">
        <v>13.32</v>
      </c>
      <c r="F1351" s="2">
        <v>5.79</v>
      </c>
      <c r="G1351" s="2">
        <v>0</v>
      </c>
      <c r="H1351" s="16">
        <f t="shared" si="63"/>
        <v>0</v>
      </c>
      <c r="I1351" s="15">
        <f t="shared" si="61"/>
        <v>13.32</v>
      </c>
      <c r="J1351" s="14">
        <f t="shared" si="62"/>
        <v>0</v>
      </c>
    </row>
    <row r="1352" spans="1:10" x14ac:dyDescent="0.3">
      <c r="A1352" s="19">
        <v>20200225</v>
      </c>
      <c r="B1352" s="19" t="s">
        <v>26</v>
      </c>
      <c r="C1352" s="19">
        <v>0</v>
      </c>
      <c r="D1352" s="19">
        <v>0</v>
      </c>
      <c r="E1352" s="19">
        <v>12.86</v>
      </c>
      <c r="F1352" s="19">
        <v>6</v>
      </c>
      <c r="G1352" s="19">
        <v>0</v>
      </c>
      <c r="H1352" s="17">
        <f t="shared" si="63"/>
        <v>0</v>
      </c>
      <c r="I1352" s="18">
        <f t="shared" si="61"/>
        <v>12.86</v>
      </c>
      <c r="J1352" s="17">
        <f t="shared" si="62"/>
        <v>0</v>
      </c>
    </row>
    <row r="1353" spans="1:10" x14ac:dyDescent="0.3">
      <c r="A1353" s="2">
        <v>20200225</v>
      </c>
      <c r="B1353" s="2" t="s">
        <v>25</v>
      </c>
      <c r="C1353" s="2">
        <v>0</v>
      </c>
      <c r="D1353" s="2">
        <v>0</v>
      </c>
      <c r="E1353" s="2">
        <v>12.36</v>
      </c>
      <c r="F1353" s="2">
        <v>5.86</v>
      </c>
      <c r="G1353" s="2">
        <v>0</v>
      </c>
      <c r="H1353" s="16">
        <f t="shared" si="63"/>
        <v>0</v>
      </c>
      <c r="I1353" s="15">
        <f t="shared" si="61"/>
        <v>12.36</v>
      </c>
      <c r="J1353" s="14">
        <f t="shared" si="62"/>
        <v>0</v>
      </c>
    </row>
    <row r="1354" spans="1:10" x14ac:dyDescent="0.3">
      <c r="A1354" s="19">
        <v>20200226</v>
      </c>
      <c r="B1354" s="19" t="s">
        <v>48</v>
      </c>
      <c r="C1354" s="19">
        <v>0</v>
      </c>
      <c r="D1354" s="19">
        <v>0</v>
      </c>
      <c r="E1354" s="19">
        <v>11.93</v>
      </c>
      <c r="F1354" s="19">
        <v>5.52</v>
      </c>
      <c r="G1354" s="19">
        <v>0</v>
      </c>
      <c r="H1354" s="17">
        <f t="shared" si="63"/>
        <v>0</v>
      </c>
      <c r="I1354" s="18">
        <f t="shared" ref="I1354:I1417" si="64">E1354+H1354*((NOCT-20)/(800))</f>
        <v>11.93</v>
      </c>
      <c r="J1354" s="17">
        <f t="shared" ref="J1354:J1417" si="65">P_STC__W*(H1354/1000)*(1+(alpha_p/100)*(I1354-25))</f>
        <v>0</v>
      </c>
    </row>
    <row r="1355" spans="1:10" x14ac:dyDescent="0.3">
      <c r="A1355" s="2">
        <v>20200226</v>
      </c>
      <c r="B1355" s="2" t="s">
        <v>47</v>
      </c>
      <c r="C1355" s="2">
        <v>0</v>
      </c>
      <c r="D1355" s="2">
        <v>0</v>
      </c>
      <c r="E1355" s="2">
        <v>11.6</v>
      </c>
      <c r="F1355" s="2">
        <v>5.17</v>
      </c>
      <c r="G1355" s="2">
        <v>0</v>
      </c>
      <c r="H1355" s="16">
        <f t="shared" si="63"/>
        <v>0</v>
      </c>
      <c r="I1355" s="15">
        <f t="shared" si="64"/>
        <v>11.6</v>
      </c>
      <c r="J1355" s="14">
        <f t="shared" si="65"/>
        <v>0</v>
      </c>
    </row>
    <row r="1356" spans="1:10" x14ac:dyDescent="0.3">
      <c r="A1356" s="19">
        <v>20200226</v>
      </c>
      <c r="B1356" s="19" t="s">
        <v>46</v>
      </c>
      <c r="C1356" s="19">
        <v>0</v>
      </c>
      <c r="D1356" s="19">
        <v>0</v>
      </c>
      <c r="E1356" s="19">
        <v>11.43</v>
      </c>
      <c r="F1356" s="19">
        <v>4.83</v>
      </c>
      <c r="G1356" s="19">
        <v>0</v>
      </c>
      <c r="H1356" s="17">
        <f t="shared" si="63"/>
        <v>0</v>
      </c>
      <c r="I1356" s="18">
        <f t="shared" si="64"/>
        <v>11.43</v>
      </c>
      <c r="J1356" s="17">
        <f t="shared" si="65"/>
        <v>0</v>
      </c>
    </row>
    <row r="1357" spans="1:10" x14ac:dyDescent="0.3">
      <c r="A1357" s="2">
        <v>20200226</v>
      </c>
      <c r="B1357" s="2" t="s">
        <v>45</v>
      </c>
      <c r="C1357" s="2">
        <v>0</v>
      </c>
      <c r="D1357" s="2">
        <v>0</v>
      </c>
      <c r="E1357" s="2">
        <v>11.28</v>
      </c>
      <c r="F1357" s="2">
        <v>4.34</v>
      </c>
      <c r="G1357" s="2">
        <v>0</v>
      </c>
      <c r="H1357" s="16">
        <f t="shared" si="63"/>
        <v>0</v>
      </c>
      <c r="I1357" s="15">
        <f t="shared" si="64"/>
        <v>11.28</v>
      </c>
      <c r="J1357" s="14">
        <f t="shared" si="65"/>
        <v>0</v>
      </c>
    </row>
    <row r="1358" spans="1:10" x14ac:dyDescent="0.3">
      <c r="A1358" s="19">
        <v>20200226</v>
      </c>
      <c r="B1358" s="19" t="s">
        <v>44</v>
      </c>
      <c r="C1358" s="19">
        <v>0</v>
      </c>
      <c r="D1358" s="19">
        <v>0</v>
      </c>
      <c r="E1358" s="19">
        <v>11.23</v>
      </c>
      <c r="F1358" s="19">
        <v>4.28</v>
      </c>
      <c r="G1358" s="19">
        <v>0</v>
      </c>
      <c r="H1358" s="17">
        <f t="shared" si="63"/>
        <v>0</v>
      </c>
      <c r="I1358" s="18">
        <f t="shared" si="64"/>
        <v>11.23</v>
      </c>
      <c r="J1358" s="17">
        <f t="shared" si="65"/>
        <v>0</v>
      </c>
    </row>
    <row r="1359" spans="1:10" x14ac:dyDescent="0.3">
      <c r="A1359" s="2">
        <v>20200226</v>
      </c>
      <c r="B1359" s="2" t="s">
        <v>43</v>
      </c>
      <c r="C1359" s="2">
        <v>0</v>
      </c>
      <c r="D1359" s="2">
        <v>0</v>
      </c>
      <c r="E1359" s="2">
        <v>11.28</v>
      </c>
      <c r="F1359" s="2">
        <v>4.4800000000000004</v>
      </c>
      <c r="G1359" s="2">
        <v>0</v>
      </c>
      <c r="H1359" s="16">
        <f t="shared" si="63"/>
        <v>0</v>
      </c>
      <c r="I1359" s="15">
        <f t="shared" si="64"/>
        <v>11.28</v>
      </c>
      <c r="J1359" s="14">
        <f t="shared" si="65"/>
        <v>0</v>
      </c>
    </row>
    <row r="1360" spans="1:10" x14ac:dyDescent="0.3">
      <c r="A1360" s="19">
        <v>20200226</v>
      </c>
      <c r="B1360" s="19" t="s">
        <v>42</v>
      </c>
      <c r="C1360" s="19">
        <v>0</v>
      </c>
      <c r="D1360" s="19">
        <v>0</v>
      </c>
      <c r="E1360" s="19">
        <v>11.23</v>
      </c>
      <c r="F1360" s="19">
        <v>4.62</v>
      </c>
      <c r="G1360" s="19">
        <v>0</v>
      </c>
      <c r="H1360" s="17">
        <f t="shared" si="63"/>
        <v>0</v>
      </c>
      <c r="I1360" s="18">
        <f t="shared" si="64"/>
        <v>11.23</v>
      </c>
      <c r="J1360" s="17">
        <f t="shared" si="65"/>
        <v>0</v>
      </c>
    </row>
    <row r="1361" spans="1:10" x14ac:dyDescent="0.3">
      <c r="A1361" s="2">
        <v>20200226</v>
      </c>
      <c r="B1361" s="2" t="s">
        <v>41</v>
      </c>
      <c r="C1361" s="2">
        <v>0</v>
      </c>
      <c r="D1361" s="2">
        <v>0</v>
      </c>
      <c r="E1361" s="2">
        <v>11.57</v>
      </c>
      <c r="F1361" s="2">
        <v>5.38</v>
      </c>
      <c r="G1361" s="2">
        <v>0</v>
      </c>
      <c r="H1361" s="16">
        <f t="shared" si="63"/>
        <v>0</v>
      </c>
      <c r="I1361" s="15">
        <f t="shared" si="64"/>
        <v>11.57</v>
      </c>
      <c r="J1361" s="14">
        <f t="shared" si="65"/>
        <v>0</v>
      </c>
    </row>
    <row r="1362" spans="1:10" x14ac:dyDescent="0.3">
      <c r="A1362" s="19">
        <v>20200226</v>
      </c>
      <c r="B1362" s="19" t="s">
        <v>40</v>
      </c>
      <c r="C1362" s="19">
        <v>117</v>
      </c>
      <c r="D1362" s="19">
        <v>9.69</v>
      </c>
      <c r="E1362" s="19">
        <v>11.84</v>
      </c>
      <c r="F1362" s="19">
        <v>5.17</v>
      </c>
      <c r="G1362" s="19">
        <v>0</v>
      </c>
      <c r="H1362" s="17">
        <f t="shared" si="63"/>
        <v>695.11555074286071</v>
      </c>
      <c r="I1362" s="18">
        <f t="shared" si="64"/>
        <v>33.5623609607144</v>
      </c>
      <c r="J1362" s="17">
        <f t="shared" si="65"/>
        <v>0.66833231459596298</v>
      </c>
    </row>
    <row r="1363" spans="1:10" x14ac:dyDescent="0.3">
      <c r="A1363" s="2">
        <v>20200226</v>
      </c>
      <c r="B1363" s="2" t="s">
        <v>39</v>
      </c>
      <c r="C1363" s="2">
        <v>307.01</v>
      </c>
      <c r="D1363" s="2">
        <v>20.29</v>
      </c>
      <c r="E1363" s="2">
        <v>12.64</v>
      </c>
      <c r="F1363" s="2">
        <v>5.03</v>
      </c>
      <c r="G1363" s="2">
        <v>0</v>
      </c>
      <c r="H1363" s="16">
        <f t="shared" ref="H1363:H1426" si="66">IF(D1363&gt;0,C1363/SIN(D1363*PI()/180),0)</f>
        <v>885.336881036563</v>
      </c>
      <c r="I1363" s="15">
        <f t="shared" si="64"/>
        <v>40.306777532392594</v>
      </c>
      <c r="J1363" s="14">
        <f t="shared" si="65"/>
        <v>0.82435443497994254</v>
      </c>
    </row>
    <row r="1364" spans="1:10" x14ac:dyDescent="0.3">
      <c r="A1364" s="19">
        <v>20200226</v>
      </c>
      <c r="B1364" s="19" t="s">
        <v>38</v>
      </c>
      <c r="C1364" s="19">
        <v>423.01</v>
      </c>
      <c r="D1364" s="19">
        <v>29.68</v>
      </c>
      <c r="E1364" s="19">
        <v>13.64</v>
      </c>
      <c r="F1364" s="19">
        <v>6.62</v>
      </c>
      <c r="G1364" s="19">
        <v>0</v>
      </c>
      <c r="H1364" s="17">
        <f t="shared" si="66"/>
        <v>854.29740949995539</v>
      </c>
      <c r="I1364" s="18">
        <f t="shared" si="64"/>
        <v>40.336794046873607</v>
      </c>
      <c r="J1364" s="17">
        <f t="shared" si="65"/>
        <v>0.79533758409070232</v>
      </c>
    </row>
    <row r="1365" spans="1:10" x14ac:dyDescent="0.3">
      <c r="A1365" s="2">
        <v>20200226</v>
      </c>
      <c r="B1365" s="2" t="s">
        <v>37</v>
      </c>
      <c r="C1365" s="2">
        <v>485.01</v>
      </c>
      <c r="D1365" s="2">
        <v>37.11</v>
      </c>
      <c r="E1365" s="2">
        <v>14.22</v>
      </c>
      <c r="F1365" s="2">
        <v>6.41</v>
      </c>
      <c r="G1365" s="2">
        <v>0</v>
      </c>
      <c r="H1365" s="16">
        <f t="shared" si="66"/>
        <v>803.86552468327204</v>
      </c>
      <c r="I1365" s="15">
        <f t="shared" si="64"/>
        <v>39.34079764635225</v>
      </c>
      <c r="J1365" s="14">
        <f t="shared" si="65"/>
        <v>0.75198919697364486</v>
      </c>
    </row>
    <row r="1366" spans="1:10" x14ac:dyDescent="0.3">
      <c r="A1366" s="19">
        <v>20200226</v>
      </c>
      <c r="B1366" s="19" t="s">
        <v>36</v>
      </c>
      <c r="C1366" s="19">
        <v>661.01</v>
      </c>
      <c r="D1366" s="19">
        <v>41.6</v>
      </c>
      <c r="E1366" s="19">
        <v>14.63</v>
      </c>
      <c r="F1366" s="19">
        <v>6.34</v>
      </c>
      <c r="G1366" s="19">
        <v>0</v>
      </c>
      <c r="H1366" s="17">
        <f t="shared" si="66"/>
        <v>995.60762537060862</v>
      </c>
      <c r="I1366" s="18">
        <f t="shared" si="64"/>
        <v>45.742738292831518</v>
      </c>
      <c r="J1366" s="17">
        <f t="shared" si="65"/>
        <v>0.90267529750126374</v>
      </c>
    </row>
    <row r="1367" spans="1:10" x14ac:dyDescent="0.3">
      <c r="A1367" s="2">
        <v>20200226</v>
      </c>
      <c r="B1367" s="2" t="s">
        <v>35</v>
      </c>
      <c r="C1367" s="2">
        <v>699.01</v>
      </c>
      <c r="D1367" s="2">
        <v>42.29</v>
      </c>
      <c r="E1367" s="2">
        <v>14.9</v>
      </c>
      <c r="F1367" s="2">
        <v>6.28</v>
      </c>
      <c r="G1367" s="2">
        <v>0</v>
      </c>
      <c r="H1367" s="16">
        <f t="shared" si="66"/>
        <v>1038.8278061296055</v>
      </c>
      <c r="I1367" s="15">
        <f t="shared" si="64"/>
        <v>47.363368941550171</v>
      </c>
      <c r="J1367" s="14">
        <f t="shared" si="65"/>
        <v>0.93428520340112664</v>
      </c>
    </row>
    <row r="1368" spans="1:10" x14ac:dyDescent="0.3">
      <c r="A1368" s="19">
        <v>20200226</v>
      </c>
      <c r="B1368" s="19" t="s">
        <v>34</v>
      </c>
      <c r="C1368" s="19">
        <v>660.01</v>
      </c>
      <c r="D1368" s="19">
        <v>39</v>
      </c>
      <c r="E1368" s="19">
        <v>15.05</v>
      </c>
      <c r="F1368" s="19">
        <v>6.14</v>
      </c>
      <c r="G1368" s="19">
        <v>0</v>
      </c>
      <c r="H1368" s="17">
        <f t="shared" si="66"/>
        <v>1048.7662713406853</v>
      </c>
      <c r="I1368" s="18">
        <f t="shared" si="64"/>
        <v>47.823945979396413</v>
      </c>
      <c r="J1368" s="17">
        <f t="shared" si="65"/>
        <v>0.9410498400912678</v>
      </c>
    </row>
    <row r="1369" spans="1:10" x14ac:dyDescent="0.3">
      <c r="A1369" s="2">
        <v>20200226</v>
      </c>
      <c r="B1369" s="2" t="s">
        <v>33</v>
      </c>
      <c r="C1369" s="2">
        <v>544.01</v>
      </c>
      <c r="D1369" s="2">
        <v>32.450000000000003</v>
      </c>
      <c r="E1369" s="2">
        <v>15.22</v>
      </c>
      <c r="F1369" s="2">
        <v>5.86</v>
      </c>
      <c r="G1369" s="2">
        <v>0</v>
      </c>
      <c r="H1369" s="16">
        <f t="shared" si="66"/>
        <v>1013.8783113906644</v>
      </c>
      <c r="I1369" s="15">
        <f t="shared" si="64"/>
        <v>46.903697230958265</v>
      </c>
      <c r="J1369" s="14">
        <f t="shared" si="65"/>
        <v>0.9139437353628509</v>
      </c>
    </row>
    <row r="1370" spans="1:10" x14ac:dyDescent="0.3">
      <c r="A1370" s="19">
        <v>20200226</v>
      </c>
      <c r="B1370" s="19" t="s">
        <v>32</v>
      </c>
      <c r="C1370" s="19">
        <v>377.01</v>
      </c>
      <c r="D1370" s="19">
        <v>23.62</v>
      </c>
      <c r="E1370" s="19">
        <v>15.03</v>
      </c>
      <c r="F1370" s="19">
        <v>5.93</v>
      </c>
      <c r="G1370" s="19">
        <v>0</v>
      </c>
      <c r="H1370" s="17">
        <f t="shared" si="66"/>
        <v>940.95154295827422</v>
      </c>
      <c r="I1370" s="18">
        <f t="shared" si="64"/>
        <v>44.434735717446067</v>
      </c>
      <c r="J1370" s="17">
        <f t="shared" si="65"/>
        <v>0.85865939243684697</v>
      </c>
    </row>
    <row r="1371" spans="1:10" x14ac:dyDescent="0.3">
      <c r="A1371" s="2">
        <v>20200226</v>
      </c>
      <c r="B1371" s="2" t="s">
        <v>31</v>
      </c>
      <c r="C1371" s="2">
        <v>198</v>
      </c>
      <c r="D1371" s="2">
        <v>13.36</v>
      </c>
      <c r="E1371" s="2">
        <v>14.47</v>
      </c>
      <c r="F1371" s="2">
        <v>6.14</v>
      </c>
      <c r="G1371" s="2">
        <v>0</v>
      </c>
      <c r="H1371" s="16">
        <f t="shared" si="66"/>
        <v>856.88793707899242</v>
      </c>
      <c r="I1371" s="15">
        <f t="shared" si="64"/>
        <v>41.247748033718516</v>
      </c>
      <c r="J1371" s="14">
        <f t="shared" si="65"/>
        <v>0.79423669025242705</v>
      </c>
    </row>
    <row r="1372" spans="1:10" x14ac:dyDescent="0.3">
      <c r="A1372" s="19">
        <v>20200226</v>
      </c>
      <c r="B1372" s="19" t="s">
        <v>30</v>
      </c>
      <c r="C1372" s="19">
        <v>0</v>
      </c>
      <c r="D1372" s="19">
        <v>0</v>
      </c>
      <c r="E1372" s="19">
        <v>13.66</v>
      </c>
      <c r="F1372" s="19">
        <v>5.66</v>
      </c>
      <c r="G1372" s="19">
        <v>0</v>
      </c>
      <c r="H1372" s="17">
        <f t="shared" si="66"/>
        <v>0</v>
      </c>
      <c r="I1372" s="18">
        <f t="shared" si="64"/>
        <v>13.66</v>
      </c>
      <c r="J1372" s="17">
        <f t="shared" si="65"/>
        <v>0</v>
      </c>
    </row>
    <row r="1373" spans="1:10" x14ac:dyDescent="0.3">
      <c r="A1373" s="2">
        <v>20200226</v>
      </c>
      <c r="B1373" s="2" t="s">
        <v>29</v>
      </c>
      <c r="C1373" s="2">
        <v>0</v>
      </c>
      <c r="D1373" s="2">
        <v>0</v>
      </c>
      <c r="E1373" s="2">
        <v>12.53</v>
      </c>
      <c r="F1373" s="2">
        <v>5.24</v>
      </c>
      <c r="G1373" s="2">
        <v>0</v>
      </c>
      <c r="H1373" s="16">
        <f t="shared" si="66"/>
        <v>0</v>
      </c>
      <c r="I1373" s="15">
        <f t="shared" si="64"/>
        <v>12.53</v>
      </c>
      <c r="J1373" s="14">
        <f t="shared" si="65"/>
        <v>0</v>
      </c>
    </row>
    <row r="1374" spans="1:10" x14ac:dyDescent="0.3">
      <c r="A1374" s="19">
        <v>20200226</v>
      </c>
      <c r="B1374" s="19" t="s">
        <v>28</v>
      </c>
      <c r="C1374" s="19">
        <v>0</v>
      </c>
      <c r="D1374" s="19">
        <v>0</v>
      </c>
      <c r="E1374" s="19">
        <v>12.07</v>
      </c>
      <c r="F1374" s="19">
        <v>5.0999999999999996</v>
      </c>
      <c r="G1374" s="19">
        <v>0</v>
      </c>
      <c r="H1374" s="17">
        <f t="shared" si="66"/>
        <v>0</v>
      </c>
      <c r="I1374" s="18">
        <f t="shared" si="64"/>
        <v>12.07</v>
      </c>
      <c r="J1374" s="17">
        <f t="shared" si="65"/>
        <v>0</v>
      </c>
    </row>
    <row r="1375" spans="1:10" x14ac:dyDescent="0.3">
      <c r="A1375" s="2">
        <v>20200226</v>
      </c>
      <c r="B1375" s="2" t="s">
        <v>27</v>
      </c>
      <c r="C1375" s="2">
        <v>0</v>
      </c>
      <c r="D1375" s="2">
        <v>0</v>
      </c>
      <c r="E1375" s="2">
        <v>11.79</v>
      </c>
      <c r="F1375" s="2">
        <v>4.76</v>
      </c>
      <c r="G1375" s="2">
        <v>0</v>
      </c>
      <c r="H1375" s="16">
        <f t="shared" si="66"/>
        <v>0</v>
      </c>
      <c r="I1375" s="15">
        <f t="shared" si="64"/>
        <v>11.79</v>
      </c>
      <c r="J1375" s="14">
        <f t="shared" si="65"/>
        <v>0</v>
      </c>
    </row>
    <row r="1376" spans="1:10" x14ac:dyDescent="0.3">
      <c r="A1376" s="19">
        <v>20200226</v>
      </c>
      <c r="B1376" s="19" t="s">
        <v>26</v>
      </c>
      <c r="C1376" s="19">
        <v>0</v>
      </c>
      <c r="D1376" s="19">
        <v>0</v>
      </c>
      <c r="E1376" s="19">
        <v>11.6</v>
      </c>
      <c r="F1376" s="19">
        <v>4.34</v>
      </c>
      <c r="G1376" s="19">
        <v>0</v>
      </c>
      <c r="H1376" s="17">
        <f t="shared" si="66"/>
        <v>0</v>
      </c>
      <c r="I1376" s="18">
        <f t="shared" si="64"/>
        <v>11.6</v>
      </c>
      <c r="J1376" s="17">
        <f t="shared" si="65"/>
        <v>0</v>
      </c>
    </row>
    <row r="1377" spans="1:10" x14ac:dyDescent="0.3">
      <c r="A1377" s="2">
        <v>20200226</v>
      </c>
      <c r="B1377" s="2" t="s">
        <v>25</v>
      </c>
      <c r="C1377" s="2">
        <v>0</v>
      </c>
      <c r="D1377" s="2">
        <v>0</v>
      </c>
      <c r="E1377" s="2">
        <v>11.47</v>
      </c>
      <c r="F1377" s="2">
        <v>4.07</v>
      </c>
      <c r="G1377" s="2">
        <v>0</v>
      </c>
      <c r="H1377" s="16">
        <f t="shared" si="66"/>
        <v>0</v>
      </c>
      <c r="I1377" s="15">
        <f t="shared" si="64"/>
        <v>11.47</v>
      </c>
      <c r="J1377" s="14">
        <f t="shared" si="65"/>
        <v>0</v>
      </c>
    </row>
    <row r="1378" spans="1:10" x14ac:dyDescent="0.3">
      <c r="A1378" s="19">
        <v>20200227</v>
      </c>
      <c r="B1378" s="19" t="s">
        <v>48</v>
      </c>
      <c r="C1378" s="19">
        <v>0</v>
      </c>
      <c r="D1378" s="19">
        <v>0</v>
      </c>
      <c r="E1378" s="19">
        <v>11.36</v>
      </c>
      <c r="F1378" s="19">
        <v>3.66</v>
      </c>
      <c r="G1378" s="19">
        <v>0</v>
      </c>
      <c r="H1378" s="17">
        <f t="shared" si="66"/>
        <v>0</v>
      </c>
      <c r="I1378" s="18">
        <f t="shared" si="64"/>
        <v>11.36</v>
      </c>
      <c r="J1378" s="17">
        <f t="shared" si="65"/>
        <v>0</v>
      </c>
    </row>
    <row r="1379" spans="1:10" x14ac:dyDescent="0.3">
      <c r="A1379" s="2">
        <v>20200227</v>
      </c>
      <c r="B1379" s="2" t="s">
        <v>47</v>
      </c>
      <c r="C1379" s="2">
        <v>0</v>
      </c>
      <c r="D1379" s="2">
        <v>0</v>
      </c>
      <c r="E1379" s="2">
        <v>11.4</v>
      </c>
      <c r="F1379" s="2">
        <v>3.31</v>
      </c>
      <c r="G1379" s="2">
        <v>0</v>
      </c>
      <c r="H1379" s="16">
        <f t="shared" si="66"/>
        <v>0</v>
      </c>
      <c r="I1379" s="15">
        <f t="shared" si="64"/>
        <v>11.4</v>
      </c>
      <c r="J1379" s="14">
        <f t="shared" si="65"/>
        <v>0</v>
      </c>
    </row>
    <row r="1380" spans="1:10" x14ac:dyDescent="0.3">
      <c r="A1380" s="19">
        <v>20200227</v>
      </c>
      <c r="B1380" s="19" t="s">
        <v>46</v>
      </c>
      <c r="C1380" s="19">
        <v>0</v>
      </c>
      <c r="D1380" s="19">
        <v>0</v>
      </c>
      <c r="E1380" s="19">
        <v>11.37</v>
      </c>
      <c r="F1380" s="19">
        <v>2.97</v>
      </c>
      <c r="G1380" s="19">
        <v>0</v>
      </c>
      <c r="H1380" s="17">
        <f t="shared" si="66"/>
        <v>0</v>
      </c>
      <c r="I1380" s="18">
        <f t="shared" si="64"/>
        <v>11.37</v>
      </c>
      <c r="J1380" s="17">
        <f t="shared" si="65"/>
        <v>0</v>
      </c>
    </row>
    <row r="1381" spans="1:10" x14ac:dyDescent="0.3">
      <c r="A1381" s="2">
        <v>20200227</v>
      </c>
      <c r="B1381" s="2" t="s">
        <v>45</v>
      </c>
      <c r="C1381" s="2">
        <v>0</v>
      </c>
      <c r="D1381" s="2">
        <v>0</v>
      </c>
      <c r="E1381" s="2">
        <v>11.42</v>
      </c>
      <c r="F1381" s="2">
        <v>2.9</v>
      </c>
      <c r="G1381" s="2">
        <v>0</v>
      </c>
      <c r="H1381" s="16">
        <f t="shared" si="66"/>
        <v>0</v>
      </c>
      <c r="I1381" s="15">
        <f t="shared" si="64"/>
        <v>11.42</v>
      </c>
      <c r="J1381" s="14">
        <f t="shared" si="65"/>
        <v>0</v>
      </c>
    </row>
    <row r="1382" spans="1:10" x14ac:dyDescent="0.3">
      <c r="A1382" s="19">
        <v>20200227</v>
      </c>
      <c r="B1382" s="19" t="s">
        <v>44</v>
      </c>
      <c r="C1382" s="19">
        <v>0</v>
      </c>
      <c r="D1382" s="19">
        <v>0</v>
      </c>
      <c r="E1382" s="19">
        <v>11.44</v>
      </c>
      <c r="F1382" s="19">
        <v>2.97</v>
      </c>
      <c r="G1382" s="19">
        <v>0</v>
      </c>
      <c r="H1382" s="17">
        <f t="shared" si="66"/>
        <v>0</v>
      </c>
      <c r="I1382" s="18">
        <f t="shared" si="64"/>
        <v>11.44</v>
      </c>
      <c r="J1382" s="17">
        <f t="shared" si="65"/>
        <v>0</v>
      </c>
    </row>
    <row r="1383" spans="1:10" x14ac:dyDescent="0.3">
      <c r="A1383" s="2">
        <v>20200227</v>
      </c>
      <c r="B1383" s="2" t="s">
        <v>43</v>
      </c>
      <c r="C1383" s="2">
        <v>0</v>
      </c>
      <c r="D1383" s="2">
        <v>0</v>
      </c>
      <c r="E1383" s="2">
        <v>11.44</v>
      </c>
      <c r="F1383" s="2">
        <v>2.97</v>
      </c>
      <c r="G1383" s="2">
        <v>0</v>
      </c>
      <c r="H1383" s="16">
        <f t="shared" si="66"/>
        <v>0</v>
      </c>
      <c r="I1383" s="15">
        <f t="shared" si="64"/>
        <v>11.44</v>
      </c>
      <c r="J1383" s="14">
        <f t="shared" si="65"/>
        <v>0</v>
      </c>
    </row>
    <row r="1384" spans="1:10" x14ac:dyDescent="0.3">
      <c r="A1384" s="19">
        <v>20200227</v>
      </c>
      <c r="B1384" s="19" t="s">
        <v>42</v>
      </c>
      <c r="C1384" s="19">
        <v>0</v>
      </c>
      <c r="D1384" s="19">
        <v>0</v>
      </c>
      <c r="E1384" s="19">
        <v>11.34</v>
      </c>
      <c r="F1384" s="19">
        <v>2.83</v>
      </c>
      <c r="G1384" s="19">
        <v>0</v>
      </c>
      <c r="H1384" s="17">
        <f t="shared" si="66"/>
        <v>0</v>
      </c>
      <c r="I1384" s="18">
        <f t="shared" si="64"/>
        <v>11.34</v>
      </c>
      <c r="J1384" s="17">
        <f t="shared" si="65"/>
        <v>0</v>
      </c>
    </row>
    <row r="1385" spans="1:10" x14ac:dyDescent="0.3">
      <c r="A1385" s="2">
        <v>20200227</v>
      </c>
      <c r="B1385" s="2" t="s">
        <v>41</v>
      </c>
      <c r="C1385" s="2">
        <v>0</v>
      </c>
      <c r="D1385" s="2">
        <v>0</v>
      </c>
      <c r="E1385" s="2">
        <v>10.69</v>
      </c>
      <c r="F1385" s="2">
        <v>1.79</v>
      </c>
      <c r="G1385" s="2">
        <v>0</v>
      </c>
      <c r="H1385" s="16">
        <f t="shared" si="66"/>
        <v>0</v>
      </c>
      <c r="I1385" s="15">
        <f t="shared" si="64"/>
        <v>10.69</v>
      </c>
      <c r="J1385" s="14">
        <f t="shared" si="65"/>
        <v>0</v>
      </c>
    </row>
    <row r="1386" spans="1:10" x14ac:dyDescent="0.3">
      <c r="A1386" s="19">
        <v>20200227</v>
      </c>
      <c r="B1386" s="19" t="s">
        <v>40</v>
      </c>
      <c r="C1386" s="19">
        <v>139</v>
      </c>
      <c r="D1386" s="19">
        <v>9.9700000000000006</v>
      </c>
      <c r="E1386" s="19">
        <v>10.24</v>
      </c>
      <c r="F1386" s="19">
        <v>1.72</v>
      </c>
      <c r="G1386" s="19">
        <v>0</v>
      </c>
      <c r="H1386" s="17">
        <f t="shared" si="66"/>
        <v>802.85326076486024</v>
      </c>
      <c r="I1386" s="18">
        <f t="shared" si="64"/>
        <v>35.329164398901881</v>
      </c>
      <c r="J1386" s="17">
        <f t="shared" si="65"/>
        <v>0.76553564583100409</v>
      </c>
    </row>
    <row r="1387" spans="1:10" x14ac:dyDescent="0.3">
      <c r="A1387" s="2">
        <v>20200227</v>
      </c>
      <c r="B1387" s="2" t="s">
        <v>39</v>
      </c>
      <c r="C1387" s="2">
        <v>341.01</v>
      </c>
      <c r="D1387" s="2">
        <v>20.59</v>
      </c>
      <c r="E1387" s="2">
        <v>12.89</v>
      </c>
      <c r="F1387" s="2">
        <v>1.79</v>
      </c>
      <c r="G1387" s="2">
        <v>0</v>
      </c>
      <c r="H1387" s="16">
        <f t="shared" si="66"/>
        <v>969.66468857269672</v>
      </c>
      <c r="I1387" s="15">
        <f t="shared" si="64"/>
        <v>43.192021517896777</v>
      </c>
      <c r="J1387" s="14">
        <f t="shared" si="65"/>
        <v>0.89028396461423043</v>
      </c>
    </row>
    <row r="1388" spans="1:10" x14ac:dyDescent="0.3">
      <c r="A1388" s="19">
        <v>20200227</v>
      </c>
      <c r="B1388" s="19" t="s">
        <v>38</v>
      </c>
      <c r="C1388" s="19">
        <v>486.01</v>
      </c>
      <c r="D1388" s="19">
        <v>30.01</v>
      </c>
      <c r="E1388" s="19">
        <v>14.3</v>
      </c>
      <c r="F1388" s="19">
        <v>2.76</v>
      </c>
      <c r="G1388" s="19">
        <v>0</v>
      </c>
      <c r="H1388" s="17">
        <f t="shared" si="66"/>
        <v>971.72626205567417</v>
      </c>
      <c r="I1388" s="18">
        <f t="shared" si="64"/>
        <v>44.666445689239822</v>
      </c>
      <c r="J1388" s="17">
        <f t="shared" si="65"/>
        <v>0.88572945414680737</v>
      </c>
    </row>
    <row r="1389" spans="1:10" x14ac:dyDescent="0.3">
      <c r="A1389" s="2">
        <v>20200227</v>
      </c>
      <c r="B1389" s="2" t="s">
        <v>37</v>
      </c>
      <c r="C1389" s="2">
        <v>637.01</v>
      </c>
      <c r="D1389" s="2">
        <v>37.47</v>
      </c>
      <c r="E1389" s="2">
        <v>15.23</v>
      </c>
      <c r="F1389" s="2">
        <v>3.31</v>
      </c>
      <c r="G1389" s="2">
        <v>0</v>
      </c>
      <c r="H1389" s="16">
        <f t="shared" si="66"/>
        <v>1047.118014693913</v>
      </c>
      <c r="I1389" s="15">
        <f t="shared" si="64"/>
        <v>47.952437959184778</v>
      </c>
      <c r="J1389" s="14">
        <f t="shared" si="65"/>
        <v>0.93896541398698252</v>
      </c>
    </row>
    <row r="1390" spans="1:10" x14ac:dyDescent="0.3">
      <c r="A1390" s="19">
        <v>20200227</v>
      </c>
      <c r="B1390" s="19" t="s">
        <v>36</v>
      </c>
      <c r="C1390" s="19">
        <v>696.01</v>
      </c>
      <c r="D1390" s="19">
        <v>41.98</v>
      </c>
      <c r="E1390" s="19">
        <v>16.02</v>
      </c>
      <c r="F1390" s="19">
        <v>3.79</v>
      </c>
      <c r="G1390" s="19">
        <v>0</v>
      </c>
      <c r="H1390" s="17">
        <f t="shared" si="66"/>
        <v>1040.5740933992533</v>
      </c>
      <c r="I1390" s="18">
        <f t="shared" si="64"/>
        <v>48.537940418726663</v>
      </c>
      <c r="J1390" s="17">
        <f t="shared" si="65"/>
        <v>0.93035572384659371</v>
      </c>
    </row>
    <row r="1391" spans="1:10" x14ac:dyDescent="0.3">
      <c r="A1391" s="2">
        <v>20200227</v>
      </c>
      <c r="B1391" s="2" t="s">
        <v>35</v>
      </c>
      <c r="C1391" s="2">
        <v>719.01</v>
      </c>
      <c r="D1391" s="2">
        <v>42.66</v>
      </c>
      <c r="E1391" s="2">
        <v>16.57</v>
      </c>
      <c r="F1391" s="2">
        <v>4.21</v>
      </c>
      <c r="G1391" s="2">
        <v>0</v>
      </c>
      <c r="H1391" s="16">
        <f t="shared" si="66"/>
        <v>1061.0400353971058</v>
      </c>
      <c r="I1391" s="15">
        <f t="shared" si="64"/>
        <v>49.727501106159558</v>
      </c>
      <c r="J1391" s="14">
        <f t="shared" si="65"/>
        <v>0.94297412647677903</v>
      </c>
    </row>
    <row r="1392" spans="1:10" x14ac:dyDescent="0.3">
      <c r="A1392" s="19">
        <v>20200227</v>
      </c>
      <c r="B1392" s="19" t="s">
        <v>34</v>
      </c>
      <c r="C1392" s="19">
        <v>679.01</v>
      </c>
      <c r="D1392" s="19">
        <v>39.340000000000003</v>
      </c>
      <c r="E1392" s="19">
        <v>16.760000000000002</v>
      </c>
      <c r="F1392" s="19">
        <v>4.55</v>
      </c>
      <c r="G1392" s="19">
        <v>0</v>
      </c>
      <c r="H1392" s="17">
        <f t="shared" si="66"/>
        <v>1071.1272259272614</v>
      </c>
      <c r="I1392" s="18">
        <f t="shared" si="64"/>
        <v>50.232725810226924</v>
      </c>
      <c r="J1392" s="17">
        <f t="shared" si="65"/>
        <v>0.94950365772864942</v>
      </c>
    </row>
    <row r="1393" spans="1:10" x14ac:dyDescent="0.3">
      <c r="A1393" s="2">
        <v>20200227</v>
      </c>
      <c r="B1393" s="2" t="s">
        <v>33</v>
      </c>
      <c r="C1393" s="2">
        <v>552.01</v>
      </c>
      <c r="D1393" s="2">
        <v>32.75</v>
      </c>
      <c r="E1393" s="2">
        <v>16.77</v>
      </c>
      <c r="F1393" s="2">
        <v>4.76</v>
      </c>
      <c r="G1393" s="2">
        <v>0</v>
      </c>
      <c r="H1393" s="16">
        <f t="shared" si="66"/>
        <v>1020.3993519400276</v>
      </c>
      <c r="I1393" s="15">
        <f t="shared" si="64"/>
        <v>48.657479748125866</v>
      </c>
      <c r="J1393" s="14">
        <f t="shared" si="65"/>
        <v>0.91176900542417882</v>
      </c>
    </row>
    <row r="1394" spans="1:10" x14ac:dyDescent="0.3">
      <c r="A1394" s="19">
        <v>20200227</v>
      </c>
      <c r="B1394" s="19" t="s">
        <v>32</v>
      </c>
      <c r="C1394" s="19">
        <v>382.01</v>
      </c>
      <c r="D1394" s="19">
        <v>23.88</v>
      </c>
      <c r="E1394" s="19">
        <v>16.57</v>
      </c>
      <c r="F1394" s="19">
        <v>4.83</v>
      </c>
      <c r="G1394" s="19">
        <v>0</v>
      </c>
      <c r="H1394" s="17">
        <f t="shared" si="66"/>
        <v>943.64831162339624</v>
      </c>
      <c r="I1394" s="18">
        <f t="shared" si="64"/>
        <v>46.059009738231133</v>
      </c>
      <c r="J1394" s="17">
        <f t="shared" si="65"/>
        <v>0.85422296619565519</v>
      </c>
    </row>
    <row r="1395" spans="1:10" x14ac:dyDescent="0.3">
      <c r="A1395" s="2">
        <v>20200227</v>
      </c>
      <c r="B1395" s="2" t="s">
        <v>31</v>
      </c>
      <c r="C1395" s="2">
        <v>195</v>
      </c>
      <c r="D1395" s="2">
        <v>13.59</v>
      </c>
      <c r="E1395" s="2">
        <v>16.07</v>
      </c>
      <c r="F1395" s="2">
        <v>4.4800000000000004</v>
      </c>
      <c r="G1395" s="2">
        <v>0</v>
      </c>
      <c r="H1395" s="16">
        <f t="shared" si="66"/>
        <v>829.88445297416297</v>
      </c>
      <c r="I1395" s="15">
        <f t="shared" si="64"/>
        <v>42.003889155442593</v>
      </c>
      <c r="J1395" s="14">
        <f t="shared" si="65"/>
        <v>0.76638376834827304</v>
      </c>
    </row>
    <row r="1396" spans="1:10" x14ac:dyDescent="0.3">
      <c r="A1396" s="19">
        <v>20200227</v>
      </c>
      <c r="B1396" s="19" t="s">
        <v>30</v>
      </c>
      <c r="C1396" s="19">
        <v>0</v>
      </c>
      <c r="D1396" s="19">
        <v>0</v>
      </c>
      <c r="E1396" s="19">
        <v>15.05</v>
      </c>
      <c r="F1396" s="19">
        <v>4.07</v>
      </c>
      <c r="G1396" s="19">
        <v>0</v>
      </c>
      <c r="H1396" s="17">
        <f t="shared" si="66"/>
        <v>0</v>
      </c>
      <c r="I1396" s="18">
        <f t="shared" si="64"/>
        <v>15.05</v>
      </c>
      <c r="J1396" s="17">
        <f t="shared" si="65"/>
        <v>0</v>
      </c>
    </row>
    <row r="1397" spans="1:10" x14ac:dyDescent="0.3">
      <c r="A1397" s="2">
        <v>20200227</v>
      </c>
      <c r="B1397" s="2" t="s">
        <v>29</v>
      </c>
      <c r="C1397" s="2">
        <v>0</v>
      </c>
      <c r="D1397" s="2">
        <v>0</v>
      </c>
      <c r="E1397" s="2">
        <v>13.82</v>
      </c>
      <c r="F1397" s="2">
        <v>4.1399999999999997</v>
      </c>
      <c r="G1397" s="2">
        <v>0</v>
      </c>
      <c r="H1397" s="16">
        <f t="shared" si="66"/>
        <v>0</v>
      </c>
      <c r="I1397" s="15">
        <f t="shared" si="64"/>
        <v>13.82</v>
      </c>
      <c r="J1397" s="14">
        <f t="shared" si="65"/>
        <v>0</v>
      </c>
    </row>
    <row r="1398" spans="1:10" x14ac:dyDescent="0.3">
      <c r="A1398" s="19">
        <v>20200227</v>
      </c>
      <c r="B1398" s="19" t="s">
        <v>28</v>
      </c>
      <c r="C1398" s="19">
        <v>0</v>
      </c>
      <c r="D1398" s="19">
        <v>0</v>
      </c>
      <c r="E1398" s="19">
        <v>13</v>
      </c>
      <c r="F1398" s="19">
        <v>4.07</v>
      </c>
      <c r="G1398" s="19">
        <v>0</v>
      </c>
      <c r="H1398" s="17">
        <f t="shared" si="66"/>
        <v>0</v>
      </c>
      <c r="I1398" s="18">
        <f t="shared" si="64"/>
        <v>13</v>
      </c>
      <c r="J1398" s="17">
        <f t="shared" si="65"/>
        <v>0</v>
      </c>
    </row>
    <row r="1399" spans="1:10" x14ac:dyDescent="0.3">
      <c r="A1399" s="2">
        <v>20200227</v>
      </c>
      <c r="B1399" s="2" t="s">
        <v>27</v>
      </c>
      <c r="C1399" s="2">
        <v>0</v>
      </c>
      <c r="D1399" s="2">
        <v>0</v>
      </c>
      <c r="E1399" s="2">
        <v>12.36</v>
      </c>
      <c r="F1399" s="2">
        <v>3.72</v>
      </c>
      <c r="G1399" s="2">
        <v>0</v>
      </c>
      <c r="H1399" s="16">
        <f t="shared" si="66"/>
        <v>0</v>
      </c>
      <c r="I1399" s="15">
        <f t="shared" si="64"/>
        <v>12.36</v>
      </c>
      <c r="J1399" s="14">
        <f t="shared" si="65"/>
        <v>0</v>
      </c>
    </row>
    <row r="1400" spans="1:10" x14ac:dyDescent="0.3">
      <c r="A1400" s="19">
        <v>20200227</v>
      </c>
      <c r="B1400" s="19" t="s">
        <v>26</v>
      </c>
      <c r="C1400" s="19">
        <v>0</v>
      </c>
      <c r="D1400" s="19">
        <v>0</v>
      </c>
      <c r="E1400" s="19">
        <v>11.84</v>
      </c>
      <c r="F1400" s="19">
        <v>3.38</v>
      </c>
      <c r="G1400" s="19">
        <v>0</v>
      </c>
      <c r="H1400" s="17">
        <f t="shared" si="66"/>
        <v>0</v>
      </c>
      <c r="I1400" s="18">
        <f t="shared" si="64"/>
        <v>11.84</v>
      </c>
      <c r="J1400" s="17">
        <f t="shared" si="65"/>
        <v>0</v>
      </c>
    </row>
    <row r="1401" spans="1:10" x14ac:dyDescent="0.3">
      <c r="A1401" s="2">
        <v>20200227</v>
      </c>
      <c r="B1401" s="2" t="s">
        <v>25</v>
      </c>
      <c r="C1401" s="2">
        <v>0</v>
      </c>
      <c r="D1401" s="2">
        <v>0</v>
      </c>
      <c r="E1401" s="2">
        <v>11.4</v>
      </c>
      <c r="F1401" s="2">
        <v>3.17</v>
      </c>
      <c r="G1401" s="2">
        <v>0</v>
      </c>
      <c r="H1401" s="16">
        <f t="shared" si="66"/>
        <v>0</v>
      </c>
      <c r="I1401" s="15">
        <f t="shared" si="64"/>
        <v>11.4</v>
      </c>
      <c r="J1401" s="14">
        <f t="shared" si="65"/>
        <v>0</v>
      </c>
    </row>
    <row r="1402" spans="1:10" x14ac:dyDescent="0.3">
      <c r="A1402" s="19">
        <v>20200228</v>
      </c>
      <c r="B1402" s="19" t="s">
        <v>48</v>
      </c>
      <c r="C1402" s="19">
        <v>0</v>
      </c>
      <c r="D1402" s="19">
        <v>0</v>
      </c>
      <c r="E1402" s="19">
        <v>11.04</v>
      </c>
      <c r="F1402" s="19">
        <v>3.1</v>
      </c>
      <c r="G1402" s="19">
        <v>0</v>
      </c>
      <c r="H1402" s="17">
        <f t="shared" si="66"/>
        <v>0</v>
      </c>
      <c r="I1402" s="18">
        <f t="shared" si="64"/>
        <v>11.04</v>
      </c>
      <c r="J1402" s="17">
        <f t="shared" si="65"/>
        <v>0</v>
      </c>
    </row>
    <row r="1403" spans="1:10" x14ac:dyDescent="0.3">
      <c r="A1403" s="2">
        <v>20200228</v>
      </c>
      <c r="B1403" s="2" t="s">
        <v>47</v>
      </c>
      <c r="C1403" s="2">
        <v>0</v>
      </c>
      <c r="D1403" s="2">
        <v>0</v>
      </c>
      <c r="E1403" s="2">
        <v>10.67</v>
      </c>
      <c r="F1403" s="2">
        <v>3.17</v>
      </c>
      <c r="G1403" s="2">
        <v>0</v>
      </c>
      <c r="H1403" s="16">
        <f t="shared" si="66"/>
        <v>0</v>
      </c>
      <c r="I1403" s="15">
        <f t="shared" si="64"/>
        <v>10.67</v>
      </c>
      <c r="J1403" s="14">
        <f t="shared" si="65"/>
        <v>0</v>
      </c>
    </row>
    <row r="1404" spans="1:10" x14ac:dyDescent="0.3">
      <c r="A1404" s="19">
        <v>20200228</v>
      </c>
      <c r="B1404" s="19" t="s">
        <v>46</v>
      </c>
      <c r="C1404" s="19">
        <v>0</v>
      </c>
      <c r="D1404" s="19">
        <v>0</v>
      </c>
      <c r="E1404" s="19">
        <v>10.26</v>
      </c>
      <c r="F1404" s="19">
        <v>3.24</v>
      </c>
      <c r="G1404" s="19">
        <v>0</v>
      </c>
      <c r="H1404" s="17">
        <f t="shared" si="66"/>
        <v>0</v>
      </c>
      <c r="I1404" s="18">
        <f t="shared" si="64"/>
        <v>10.26</v>
      </c>
      <c r="J1404" s="17">
        <f t="shared" si="65"/>
        <v>0</v>
      </c>
    </row>
    <row r="1405" spans="1:10" x14ac:dyDescent="0.3">
      <c r="A1405" s="2">
        <v>20200228</v>
      </c>
      <c r="B1405" s="2" t="s">
        <v>45</v>
      </c>
      <c r="C1405" s="2">
        <v>0</v>
      </c>
      <c r="D1405" s="2">
        <v>0</v>
      </c>
      <c r="E1405" s="2">
        <v>9.83</v>
      </c>
      <c r="F1405" s="2">
        <v>3.03</v>
      </c>
      <c r="G1405" s="2">
        <v>0</v>
      </c>
      <c r="H1405" s="16">
        <f t="shared" si="66"/>
        <v>0</v>
      </c>
      <c r="I1405" s="15">
        <f t="shared" si="64"/>
        <v>9.83</v>
      </c>
      <c r="J1405" s="14">
        <f t="shared" si="65"/>
        <v>0</v>
      </c>
    </row>
    <row r="1406" spans="1:10" x14ac:dyDescent="0.3">
      <c r="A1406" s="19">
        <v>20200228</v>
      </c>
      <c r="B1406" s="19" t="s">
        <v>44</v>
      </c>
      <c r="C1406" s="19">
        <v>0</v>
      </c>
      <c r="D1406" s="19">
        <v>0</v>
      </c>
      <c r="E1406" s="19">
        <v>9.2799999999999994</v>
      </c>
      <c r="F1406" s="19">
        <v>2.83</v>
      </c>
      <c r="G1406" s="19">
        <v>0</v>
      </c>
      <c r="H1406" s="17">
        <f t="shared" si="66"/>
        <v>0</v>
      </c>
      <c r="I1406" s="18">
        <f t="shared" si="64"/>
        <v>9.2799999999999994</v>
      </c>
      <c r="J1406" s="17">
        <f t="shared" si="65"/>
        <v>0</v>
      </c>
    </row>
    <row r="1407" spans="1:10" x14ac:dyDescent="0.3">
      <c r="A1407" s="2">
        <v>20200228</v>
      </c>
      <c r="B1407" s="2" t="s">
        <v>43</v>
      </c>
      <c r="C1407" s="2">
        <v>0</v>
      </c>
      <c r="D1407" s="2">
        <v>0</v>
      </c>
      <c r="E1407" s="2">
        <v>8.7100000000000009</v>
      </c>
      <c r="F1407" s="2">
        <v>2.62</v>
      </c>
      <c r="G1407" s="2">
        <v>0</v>
      </c>
      <c r="H1407" s="16">
        <f t="shared" si="66"/>
        <v>0</v>
      </c>
      <c r="I1407" s="15">
        <f t="shared" si="64"/>
        <v>8.7100000000000009</v>
      </c>
      <c r="J1407" s="14">
        <f t="shared" si="65"/>
        <v>0</v>
      </c>
    </row>
    <row r="1408" spans="1:10" x14ac:dyDescent="0.3">
      <c r="A1408" s="19">
        <v>20200228</v>
      </c>
      <c r="B1408" s="19" t="s">
        <v>42</v>
      </c>
      <c r="C1408" s="19">
        <v>0</v>
      </c>
      <c r="D1408" s="19">
        <v>0</v>
      </c>
      <c r="E1408" s="19">
        <v>8.42</v>
      </c>
      <c r="F1408" s="19">
        <v>2.5499999999999998</v>
      </c>
      <c r="G1408" s="19">
        <v>0</v>
      </c>
      <c r="H1408" s="17">
        <f t="shared" si="66"/>
        <v>0</v>
      </c>
      <c r="I1408" s="18">
        <f t="shared" si="64"/>
        <v>8.42</v>
      </c>
      <c r="J1408" s="17">
        <f t="shared" si="65"/>
        <v>0</v>
      </c>
    </row>
    <row r="1409" spans="1:10" x14ac:dyDescent="0.3">
      <c r="A1409" s="2">
        <v>20200228</v>
      </c>
      <c r="B1409" s="2" t="s">
        <v>41</v>
      </c>
      <c r="C1409" s="2">
        <v>0</v>
      </c>
      <c r="D1409" s="2">
        <v>0</v>
      </c>
      <c r="E1409" s="2">
        <v>9.42</v>
      </c>
      <c r="F1409" s="2">
        <v>2.34</v>
      </c>
      <c r="G1409" s="2">
        <v>0</v>
      </c>
      <c r="H1409" s="16">
        <f t="shared" si="66"/>
        <v>0</v>
      </c>
      <c r="I1409" s="15">
        <f t="shared" si="64"/>
        <v>9.42</v>
      </c>
      <c r="J1409" s="14">
        <f t="shared" si="65"/>
        <v>0</v>
      </c>
    </row>
    <row r="1410" spans="1:10" x14ac:dyDescent="0.3">
      <c r="A1410" s="19">
        <v>20200228</v>
      </c>
      <c r="B1410" s="19" t="s">
        <v>40</v>
      </c>
      <c r="C1410" s="19">
        <v>140</v>
      </c>
      <c r="D1410" s="19">
        <v>10.25</v>
      </c>
      <c r="E1410" s="19">
        <v>9.41</v>
      </c>
      <c r="F1410" s="19">
        <v>2.14</v>
      </c>
      <c r="G1410" s="19">
        <v>0</v>
      </c>
      <c r="H1410" s="17">
        <f t="shared" si="66"/>
        <v>786.76638496326041</v>
      </c>
      <c r="I1410" s="18">
        <f t="shared" si="64"/>
        <v>33.996449530101884</v>
      </c>
      <c r="J1410" s="17">
        <f t="shared" si="65"/>
        <v>0.75491491662889842</v>
      </c>
    </row>
    <row r="1411" spans="1:10" x14ac:dyDescent="0.3">
      <c r="A1411" s="2">
        <v>20200228</v>
      </c>
      <c r="B1411" s="2" t="s">
        <v>39</v>
      </c>
      <c r="C1411" s="2">
        <v>277</v>
      </c>
      <c r="D1411" s="2">
        <v>20.89</v>
      </c>
      <c r="E1411" s="2">
        <v>10.89</v>
      </c>
      <c r="F1411" s="2">
        <v>1.72</v>
      </c>
      <c r="G1411" s="2">
        <v>0</v>
      </c>
      <c r="H1411" s="16">
        <f t="shared" si="66"/>
        <v>776.83528894407004</v>
      </c>
      <c r="I1411" s="15">
        <f t="shared" si="64"/>
        <v>35.166102779502189</v>
      </c>
      <c r="J1411" s="14">
        <f t="shared" si="65"/>
        <v>0.74129704568839638</v>
      </c>
    </row>
    <row r="1412" spans="1:10" x14ac:dyDescent="0.3">
      <c r="A1412" s="19">
        <v>20200228</v>
      </c>
      <c r="B1412" s="19" t="s">
        <v>38</v>
      </c>
      <c r="C1412" s="19">
        <v>488.01</v>
      </c>
      <c r="D1412" s="19">
        <v>30.34</v>
      </c>
      <c r="E1412" s="19">
        <v>12.91</v>
      </c>
      <c r="F1412" s="19">
        <v>1.52</v>
      </c>
      <c r="G1412" s="19">
        <v>0</v>
      </c>
      <c r="H1412" s="17">
        <f t="shared" si="66"/>
        <v>966.10722853277059</v>
      </c>
      <c r="I1412" s="18">
        <f t="shared" si="64"/>
        <v>43.100850891649081</v>
      </c>
      <c r="J1412" s="17">
        <f t="shared" si="65"/>
        <v>0.88741409553219852</v>
      </c>
    </row>
    <row r="1413" spans="1:10" x14ac:dyDescent="0.3">
      <c r="A1413" s="2">
        <v>20200228</v>
      </c>
      <c r="B1413" s="2" t="s">
        <v>37</v>
      </c>
      <c r="C1413" s="2">
        <v>624.01</v>
      </c>
      <c r="D1413" s="2">
        <v>37.83</v>
      </c>
      <c r="E1413" s="2">
        <v>14.84</v>
      </c>
      <c r="F1413" s="2">
        <v>1.52</v>
      </c>
      <c r="G1413" s="2">
        <v>0</v>
      </c>
      <c r="H1413" s="16">
        <f t="shared" si="66"/>
        <v>1017.4285757723179</v>
      </c>
      <c r="I1413" s="15">
        <f t="shared" si="64"/>
        <v>46.634642992884935</v>
      </c>
      <c r="J1413" s="14">
        <f t="shared" si="65"/>
        <v>0.91837590773814715</v>
      </c>
    </row>
    <row r="1414" spans="1:10" x14ac:dyDescent="0.3">
      <c r="A1414" s="19">
        <v>20200228</v>
      </c>
      <c r="B1414" s="19" t="s">
        <v>36</v>
      </c>
      <c r="C1414" s="19">
        <v>704.01</v>
      </c>
      <c r="D1414" s="19">
        <v>42.36</v>
      </c>
      <c r="E1414" s="19">
        <v>16.329999999999998</v>
      </c>
      <c r="F1414" s="19">
        <v>1.72</v>
      </c>
      <c r="G1414" s="19">
        <v>0</v>
      </c>
      <c r="H1414" s="17">
        <f t="shared" si="66"/>
        <v>1044.8559113567649</v>
      </c>
      <c r="I1414" s="18">
        <f t="shared" si="64"/>
        <v>48.9817472298989</v>
      </c>
      <c r="J1414" s="17">
        <f t="shared" si="65"/>
        <v>0.93209729474655867</v>
      </c>
    </row>
    <row r="1415" spans="1:10" x14ac:dyDescent="0.3">
      <c r="A1415" s="2">
        <v>20200228</v>
      </c>
      <c r="B1415" s="2" t="s">
        <v>35</v>
      </c>
      <c r="C1415" s="2">
        <v>731.01</v>
      </c>
      <c r="D1415" s="2">
        <v>43.03</v>
      </c>
      <c r="E1415" s="2">
        <v>17.190000000000001</v>
      </c>
      <c r="F1415" s="2">
        <v>2.21</v>
      </c>
      <c r="G1415" s="2">
        <v>0</v>
      </c>
      <c r="H1415" s="16">
        <f t="shared" si="66"/>
        <v>1071.2633896769037</v>
      </c>
      <c r="I1415" s="15">
        <f t="shared" si="64"/>
        <v>50.666980927403245</v>
      </c>
      <c r="J1415" s="14">
        <f t="shared" si="65"/>
        <v>0.94753095321712277</v>
      </c>
    </row>
    <row r="1416" spans="1:10" x14ac:dyDescent="0.3">
      <c r="A1416" s="19">
        <v>20200228</v>
      </c>
      <c r="B1416" s="19" t="s">
        <v>34</v>
      </c>
      <c r="C1416" s="19">
        <v>683.01</v>
      </c>
      <c r="D1416" s="19">
        <v>39.68</v>
      </c>
      <c r="E1416" s="19">
        <v>17.329999999999998</v>
      </c>
      <c r="F1416" s="19">
        <v>2.97</v>
      </c>
      <c r="G1416" s="19">
        <v>0</v>
      </c>
      <c r="H1416" s="17">
        <f t="shared" si="66"/>
        <v>1069.7115861419895</v>
      </c>
      <c r="I1416" s="18">
        <f t="shared" si="64"/>
        <v>50.758487066937171</v>
      </c>
      <c r="J1416" s="17">
        <f t="shared" si="65"/>
        <v>0.94571790188552862</v>
      </c>
    </row>
    <row r="1417" spans="1:10" x14ac:dyDescent="0.3">
      <c r="A1417" s="2">
        <v>20200228</v>
      </c>
      <c r="B1417" s="2" t="s">
        <v>33</v>
      </c>
      <c r="C1417" s="2">
        <v>546.01</v>
      </c>
      <c r="D1417" s="2">
        <v>33.049999999999997</v>
      </c>
      <c r="E1417" s="2">
        <v>16.75</v>
      </c>
      <c r="F1417" s="2">
        <v>3.52</v>
      </c>
      <c r="G1417" s="2">
        <v>0</v>
      </c>
      <c r="H1417" s="16">
        <f t="shared" si="66"/>
        <v>1001.1722197706249</v>
      </c>
      <c r="I1417" s="15">
        <f t="shared" si="64"/>
        <v>48.036631867832028</v>
      </c>
      <c r="J1417" s="14">
        <f t="shared" si="65"/>
        <v>0.89738585838642249</v>
      </c>
    </row>
    <row r="1418" spans="1:10" x14ac:dyDescent="0.3">
      <c r="A1418" s="19">
        <v>20200228</v>
      </c>
      <c r="B1418" s="19" t="s">
        <v>32</v>
      </c>
      <c r="C1418" s="19">
        <v>383.01</v>
      </c>
      <c r="D1418" s="19">
        <v>24.14</v>
      </c>
      <c r="E1418" s="19">
        <v>15.95</v>
      </c>
      <c r="F1418" s="19">
        <v>3.66</v>
      </c>
      <c r="G1418" s="19">
        <v>0</v>
      </c>
      <c r="H1418" s="17">
        <f t="shared" si="66"/>
        <v>936.52886731288152</v>
      </c>
      <c r="I1418" s="18">
        <f t="shared" ref="I1418:I1481" si="67">E1418+H1418*((NOCT-20)/(800))</f>
        <v>45.216527103527547</v>
      </c>
      <c r="J1418" s="17">
        <f t="shared" ref="J1418:J1481" si="68">P_STC__W*(H1418/1000)*(1+(alpha_p/100)*(I1418-25))</f>
        <v>0.85132874178118079</v>
      </c>
    </row>
    <row r="1419" spans="1:10" x14ac:dyDescent="0.3">
      <c r="A1419" s="2">
        <v>20200228</v>
      </c>
      <c r="B1419" s="2" t="s">
        <v>31</v>
      </c>
      <c r="C1419" s="2">
        <v>197</v>
      </c>
      <c r="D1419" s="2">
        <v>13.82</v>
      </c>
      <c r="E1419" s="2">
        <v>15.13</v>
      </c>
      <c r="F1419" s="2">
        <v>3.59</v>
      </c>
      <c r="G1419" s="2">
        <v>0</v>
      </c>
      <c r="H1419" s="16">
        <f t="shared" si="66"/>
        <v>824.70797340394438</v>
      </c>
      <c r="I1419" s="15">
        <f t="shared" si="67"/>
        <v>40.902124168873264</v>
      </c>
      <c r="J1419" s="14">
        <f t="shared" si="68"/>
        <v>0.76569223472136227</v>
      </c>
    </row>
    <row r="1420" spans="1:10" x14ac:dyDescent="0.3">
      <c r="A1420" s="19">
        <v>20200228</v>
      </c>
      <c r="B1420" s="19" t="s">
        <v>30</v>
      </c>
      <c r="C1420" s="19">
        <v>10</v>
      </c>
      <c r="D1420" s="19">
        <v>2.67</v>
      </c>
      <c r="E1420" s="19">
        <v>14.12</v>
      </c>
      <c r="F1420" s="19">
        <v>3.17</v>
      </c>
      <c r="G1420" s="19">
        <v>0</v>
      </c>
      <c r="H1420" s="17">
        <f t="shared" si="66"/>
        <v>214.66862133926176</v>
      </c>
      <c r="I1420" s="18">
        <f t="shared" si="67"/>
        <v>20.828394416851928</v>
      </c>
      <c r="J1420" s="17">
        <f t="shared" si="68"/>
        <v>0.21869842902613681</v>
      </c>
    </row>
    <row r="1421" spans="1:10" x14ac:dyDescent="0.3">
      <c r="A1421" s="2">
        <v>20200228</v>
      </c>
      <c r="B1421" s="2" t="s">
        <v>29</v>
      </c>
      <c r="C1421" s="2">
        <v>0</v>
      </c>
      <c r="D1421" s="2">
        <v>0</v>
      </c>
      <c r="E1421" s="2">
        <v>13.06</v>
      </c>
      <c r="F1421" s="2">
        <v>4.1399999999999997</v>
      </c>
      <c r="G1421" s="2">
        <v>0</v>
      </c>
      <c r="H1421" s="16">
        <f t="shared" si="66"/>
        <v>0</v>
      </c>
      <c r="I1421" s="15">
        <f t="shared" si="67"/>
        <v>13.06</v>
      </c>
      <c r="J1421" s="14">
        <f t="shared" si="68"/>
        <v>0</v>
      </c>
    </row>
    <row r="1422" spans="1:10" x14ac:dyDescent="0.3">
      <c r="A1422" s="19">
        <v>20200228</v>
      </c>
      <c r="B1422" s="19" t="s">
        <v>28</v>
      </c>
      <c r="C1422" s="19">
        <v>0</v>
      </c>
      <c r="D1422" s="19">
        <v>0</v>
      </c>
      <c r="E1422" s="19">
        <v>12.62</v>
      </c>
      <c r="F1422" s="19">
        <v>4.1399999999999997</v>
      </c>
      <c r="G1422" s="19">
        <v>0</v>
      </c>
      <c r="H1422" s="17">
        <f t="shared" si="66"/>
        <v>0</v>
      </c>
      <c r="I1422" s="18">
        <f t="shared" si="67"/>
        <v>12.62</v>
      </c>
      <c r="J1422" s="17">
        <f t="shared" si="68"/>
        <v>0</v>
      </c>
    </row>
    <row r="1423" spans="1:10" x14ac:dyDescent="0.3">
      <c r="A1423" s="2">
        <v>20200228</v>
      </c>
      <c r="B1423" s="2" t="s">
        <v>27</v>
      </c>
      <c r="C1423" s="2">
        <v>0</v>
      </c>
      <c r="D1423" s="2">
        <v>0</v>
      </c>
      <c r="E1423" s="2">
        <v>12.4</v>
      </c>
      <c r="F1423" s="2">
        <v>4</v>
      </c>
      <c r="G1423" s="2">
        <v>0</v>
      </c>
      <c r="H1423" s="16">
        <f t="shared" si="66"/>
        <v>0</v>
      </c>
      <c r="I1423" s="15">
        <f t="shared" si="67"/>
        <v>12.4</v>
      </c>
      <c r="J1423" s="14">
        <f t="shared" si="68"/>
        <v>0</v>
      </c>
    </row>
    <row r="1424" spans="1:10" x14ac:dyDescent="0.3">
      <c r="A1424" s="19">
        <v>20200228</v>
      </c>
      <c r="B1424" s="19" t="s">
        <v>26</v>
      </c>
      <c r="C1424" s="19">
        <v>0</v>
      </c>
      <c r="D1424" s="19">
        <v>0</v>
      </c>
      <c r="E1424" s="19">
        <v>12.41</v>
      </c>
      <c r="F1424" s="19">
        <v>3.72</v>
      </c>
      <c r="G1424" s="19">
        <v>0</v>
      </c>
      <c r="H1424" s="17">
        <f t="shared" si="66"/>
        <v>0</v>
      </c>
      <c r="I1424" s="18">
        <f t="shared" si="67"/>
        <v>12.41</v>
      </c>
      <c r="J1424" s="17">
        <f t="shared" si="68"/>
        <v>0</v>
      </c>
    </row>
    <row r="1425" spans="1:10" x14ac:dyDescent="0.3">
      <c r="A1425" s="2">
        <v>20200228</v>
      </c>
      <c r="B1425" s="2" t="s">
        <v>25</v>
      </c>
      <c r="C1425" s="2">
        <v>0</v>
      </c>
      <c r="D1425" s="2">
        <v>0</v>
      </c>
      <c r="E1425" s="2">
        <v>12.58</v>
      </c>
      <c r="F1425" s="2">
        <v>3.86</v>
      </c>
      <c r="G1425" s="2">
        <v>0</v>
      </c>
      <c r="H1425" s="16">
        <f t="shared" si="66"/>
        <v>0</v>
      </c>
      <c r="I1425" s="15">
        <f t="shared" si="67"/>
        <v>12.58</v>
      </c>
      <c r="J1425" s="14">
        <f t="shared" si="68"/>
        <v>0</v>
      </c>
    </row>
    <row r="1426" spans="1:10" x14ac:dyDescent="0.3">
      <c r="A1426" s="19">
        <v>20200229</v>
      </c>
      <c r="B1426" s="19" t="s">
        <v>48</v>
      </c>
      <c r="C1426" s="19">
        <v>0</v>
      </c>
      <c r="D1426" s="19">
        <v>0</v>
      </c>
      <c r="E1426" s="19">
        <v>12.92</v>
      </c>
      <c r="F1426" s="19">
        <v>4.21</v>
      </c>
      <c r="G1426" s="19">
        <v>0</v>
      </c>
      <c r="H1426" s="17">
        <f t="shared" si="66"/>
        <v>0</v>
      </c>
      <c r="I1426" s="18">
        <f t="shared" si="67"/>
        <v>12.92</v>
      </c>
      <c r="J1426" s="17">
        <f t="shared" si="68"/>
        <v>0</v>
      </c>
    </row>
    <row r="1427" spans="1:10" x14ac:dyDescent="0.3">
      <c r="A1427" s="2">
        <v>20200229</v>
      </c>
      <c r="B1427" s="2" t="s">
        <v>47</v>
      </c>
      <c r="C1427" s="2">
        <v>0</v>
      </c>
      <c r="D1427" s="2">
        <v>0</v>
      </c>
      <c r="E1427" s="2">
        <v>13.46</v>
      </c>
      <c r="F1427" s="2">
        <v>4.4800000000000004</v>
      </c>
      <c r="G1427" s="2">
        <v>0</v>
      </c>
      <c r="H1427" s="16">
        <f t="shared" ref="H1427:H1490" si="69">IF(D1427&gt;0,C1427/SIN(D1427*PI()/180),0)</f>
        <v>0</v>
      </c>
      <c r="I1427" s="15">
        <f t="shared" si="67"/>
        <v>13.46</v>
      </c>
      <c r="J1427" s="14">
        <f t="shared" si="68"/>
        <v>0</v>
      </c>
    </row>
    <row r="1428" spans="1:10" x14ac:dyDescent="0.3">
      <c r="A1428" s="19">
        <v>20200229</v>
      </c>
      <c r="B1428" s="19" t="s">
        <v>46</v>
      </c>
      <c r="C1428" s="19">
        <v>0</v>
      </c>
      <c r="D1428" s="19">
        <v>0</v>
      </c>
      <c r="E1428" s="19">
        <v>13.78</v>
      </c>
      <c r="F1428" s="19">
        <v>4.9000000000000004</v>
      </c>
      <c r="G1428" s="19">
        <v>0</v>
      </c>
      <c r="H1428" s="17">
        <f t="shared" si="69"/>
        <v>0</v>
      </c>
      <c r="I1428" s="18">
        <f t="shared" si="67"/>
        <v>13.78</v>
      </c>
      <c r="J1428" s="17">
        <f t="shared" si="68"/>
        <v>0</v>
      </c>
    </row>
    <row r="1429" spans="1:10" x14ac:dyDescent="0.3">
      <c r="A1429" s="2">
        <v>20200229</v>
      </c>
      <c r="B1429" s="2" t="s">
        <v>45</v>
      </c>
      <c r="C1429" s="2">
        <v>0</v>
      </c>
      <c r="D1429" s="2">
        <v>0</v>
      </c>
      <c r="E1429" s="2">
        <v>14.05</v>
      </c>
      <c r="F1429" s="2">
        <v>5.59</v>
      </c>
      <c r="G1429" s="2">
        <v>0</v>
      </c>
      <c r="H1429" s="16">
        <f t="shared" si="69"/>
        <v>0</v>
      </c>
      <c r="I1429" s="15">
        <f t="shared" si="67"/>
        <v>14.05</v>
      </c>
      <c r="J1429" s="14">
        <f t="shared" si="68"/>
        <v>0</v>
      </c>
    </row>
    <row r="1430" spans="1:10" x14ac:dyDescent="0.3">
      <c r="A1430" s="19">
        <v>20200229</v>
      </c>
      <c r="B1430" s="19" t="s">
        <v>44</v>
      </c>
      <c r="C1430" s="19">
        <v>0</v>
      </c>
      <c r="D1430" s="19">
        <v>0</v>
      </c>
      <c r="E1430" s="19">
        <v>14.25</v>
      </c>
      <c r="F1430" s="19">
        <v>6</v>
      </c>
      <c r="G1430" s="19">
        <v>0</v>
      </c>
      <c r="H1430" s="17">
        <f t="shared" si="69"/>
        <v>0</v>
      </c>
      <c r="I1430" s="18">
        <f t="shared" si="67"/>
        <v>14.25</v>
      </c>
      <c r="J1430" s="17">
        <f t="shared" si="68"/>
        <v>0</v>
      </c>
    </row>
    <row r="1431" spans="1:10" x14ac:dyDescent="0.3">
      <c r="A1431" s="2">
        <v>20200229</v>
      </c>
      <c r="B1431" s="2" t="s">
        <v>43</v>
      </c>
      <c r="C1431" s="2">
        <v>0</v>
      </c>
      <c r="D1431" s="2">
        <v>0</v>
      </c>
      <c r="E1431" s="2">
        <v>14.31</v>
      </c>
      <c r="F1431" s="2">
        <v>6.28</v>
      </c>
      <c r="G1431" s="2">
        <v>0</v>
      </c>
      <c r="H1431" s="16">
        <f t="shared" si="69"/>
        <v>0</v>
      </c>
      <c r="I1431" s="15">
        <f t="shared" si="67"/>
        <v>14.31</v>
      </c>
      <c r="J1431" s="14">
        <f t="shared" si="68"/>
        <v>0</v>
      </c>
    </row>
    <row r="1432" spans="1:10" x14ac:dyDescent="0.3">
      <c r="A1432" s="19">
        <v>20200229</v>
      </c>
      <c r="B1432" s="19" t="s">
        <v>42</v>
      </c>
      <c r="C1432" s="19">
        <v>0</v>
      </c>
      <c r="D1432" s="19">
        <v>0</v>
      </c>
      <c r="E1432" s="19">
        <v>14.42</v>
      </c>
      <c r="F1432" s="19">
        <v>6.55</v>
      </c>
      <c r="G1432" s="19">
        <v>0</v>
      </c>
      <c r="H1432" s="17">
        <f t="shared" si="69"/>
        <v>0</v>
      </c>
      <c r="I1432" s="18">
        <f t="shared" si="67"/>
        <v>14.42</v>
      </c>
      <c r="J1432" s="17">
        <f t="shared" si="68"/>
        <v>0</v>
      </c>
    </row>
    <row r="1433" spans="1:10" x14ac:dyDescent="0.3">
      <c r="A1433" s="2">
        <v>20200229</v>
      </c>
      <c r="B1433" s="2" t="s">
        <v>41</v>
      </c>
      <c r="C1433" s="2">
        <v>0</v>
      </c>
      <c r="D1433" s="2">
        <v>0</v>
      </c>
      <c r="E1433" s="2">
        <v>14.83</v>
      </c>
      <c r="F1433" s="2">
        <v>6.83</v>
      </c>
      <c r="G1433" s="2">
        <v>0</v>
      </c>
      <c r="H1433" s="16">
        <f t="shared" si="69"/>
        <v>0</v>
      </c>
      <c r="I1433" s="15">
        <f t="shared" si="67"/>
        <v>14.83</v>
      </c>
      <c r="J1433" s="14">
        <f t="shared" si="68"/>
        <v>0</v>
      </c>
    </row>
    <row r="1434" spans="1:10" x14ac:dyDescent="0.3">
      <c r="A1434" s="19">
        <v>20200229</v>
      </c>
      <c r="B1434" s="19" t="s">
        <v>40</v>
      </c>
      <c r="C1434" s="19">
        <v>59</v>
      </c>
      <c r="D1434" s="19">
        <v>10.25</v>
      </c>
      <c r="E1434" s="19">
        <v>15.07</v>
      </c>
      <c r="F1434" s="19">
        <v>6.76</v>
      </c>
      <c r="G1434" s="19">
        <v>0</v>
      </c>
      <c r="H1434" s="17">
        <f t="shared" si="69"/>
        <v>331.56583366308831</v>
      </c>
      <c r="I1434" s="18">
        <f t="shared" si="67"/>
        <v>25.431432301971512</v>
      </c>
      <c r="J1434" s="17">
        <f t="shared" si="68"/>
        <v>0.33092211671416272</v>
      </c>
    </row>
    <row r="1435" spans="1:10" x14ac:dyDescent="0.3">
      <c r="A1435" s="2">
        <v>20200229</v>
      </c>
      <c r="B1435" s="2" t="s">
        <v>39</v>
      </c>
      <c r="C1435" s="2">
        <v>103</v>
      </c>
      <c r="D1435" s="2">
        <v>20.89</v>
      </c>
      <c r="E1435" s="2">
        <v>15.36</v>
      </c>
      <c r="F1435" s="2">
        <v>6.62</v>
      </c>
      <c r="G1435" s="2">
        <v>0</v>
      </c>
      <c r="H1435" s="16">
        <f t="shared" si="69"/>
        <v>288.8593312680116</v>
      </c>
      <c r="I1435" s="15">
        <f t="shared" si="67"/>
        <v>24.386854102125362</v>
      </c>
      <c r="J1435" s="14">
        <f t="shared" si="68"/>
        <v>0.28965633938114571</v>
      </c>
    </row>
    <row r="1436" spans="1:10" x14ac:dyDescent="0.3">
      <c r="A1436" s="19">
        <v>20200229</v>
      </c>
      <c r="B1436" s="19" t="s">
        <v>38</v>
      </c>
      <c r="C1436" s="19">
        <v>406</v>
      </c>
      <c r="D1436" s="19">
        <v>30.34</v>
      </c>
      <c r="E1436" s="19">
        <v>15.52</v>
      </c>
      <c r="F1436" s="19">
        <v>5.38</v>
      </c>
      <c r="G1436" s="19">
        <v>0</v>
      </c>
      <c r="H1436" s="17">
        <f t="shared" si="69"/>
        <v>803.75306814267094</v>
      </c>
      <c r="I1436" s="18">
        <f t="shared" si="67"/>
        <v>40.637283379458466</v>
      </c>
      <c r="J1436" s="17">
        <f t="shared" si="68"/>
        <v>0.74719475292121829</v>
      </c>
    </row>
    <row r="1437" spans="1:10" x14ac:dyDescent="0.3">
      <c r="A1437" s="2">
        <v>20200229</v>
      </c>
      <c r="B1437" s="2" t="s">
        <v>37</v>
      </c>
      <c r="C1437" s="2">
        <v>623.01</v>
      </c>
      <c r="D1437" s="2">
        <v>37.83</v>
      </c>
      <c r="E1437" s="2">
        <v>15.97</v>
      </c>
      <c r="F1437" s="2">
        <v>4.55</v>
      </c>
      <c r="G1437" s="2">
        <v>0</v>
      </c>
      <c r="H1437" s="16">
        <f t="shared" si="69"/>
        <v>1015.7981073891633</v>
      </c>
      <c r="I1437" s="15">
        <f t="shared" si="67"/>
        <v>47.713690855911352</v>
      </c>
      <c r="J1437" s="14">
        <f t="shared" si="68"/>
        <v>0.91197174856450547</v>
      </c>
    </row>
    <row r="1438" spans="1:10" x14ac:dyDescent="0.3">
      <c r="A1438" s="19">
        <v>20200229</v>
      </c>
      <c r="B1438" s="19" t="s">
        <v>36</v>
      </c>
      <c r="C1438" s="19">
        <v>657.01</v>
      </c>
      <c r="D1438" s="19">
        <v>42.36</v>
      </c>
      <c r="E1438" s="19">
        <v>16.27</v>
      </c>
      <c r="F1438" s="19">
        <v>4.4800000000000004</v>
      </c>
      <c r="G1438" s="19">
        <v>0</v>
      </c>
      <c r="H1438" s="17">
        <f t="shared" si="69"/>
        <v>975.1008967493475</v>
      </c>
      <c r="I1438" s="18">
        <f t="shared" si="67"/>
        <v>46.741903023417109</v>
      </c>
      <c r="J1438" s="17">
        <f t="shared" si="68"/>
        <v>0.87969842564107636</v>
      </c>
    </row>
    <row r="1439" spans="1:10" x14ac:dyDescent="0.3">
      <c r="A1439" s="2">
        <v>20200229</v>
      </c>
      <c r="B1439" s="2" t="s">
        <v>35</v>
      </c>
      <c r="C1439" s="2">
        <v>416</v>
      </c>
      <c r="D1439" s="2">
        <v>43.03</v>
      </c>
      <c r="E1439" s="2">
        <v>16.48</v>
      </c>
      <c r="F1439" s="2">
        <v>4.62</v>
      </c>
      <c r="G1439" s="2">
        <v>0</v>
      </c>
      <c r="H1439" s="16">
        <f t="shared" si="69"/>
        <v>609.62992312771632</v>
      </c>
      <c r="I1439" s="15">
        <f t="shared" si="67"/>
        <v>35.530935097741136</v>
      </c>
      <c r="J1439" s="14">
        <f t="shared" si="68"/>
        <v>0.58074004393427126</v>
      </c>
    </row>
    <row r="1440" spans="1:10" x14ac:dyDescent="0.3">
      <c r="A1440" s="19">
        <v>20200229</v>
      </c>
      <c r="B1440" s="19" t="s">
        <v>34</v>
      </c>
      <c r="C1440" s="19">
        <v>410</v>
      </c>
      <c r="D1440" s="19">
        <v>39.68</v>
      </c>
      <c r="E1440" s="19">
        <v>16.309999999999999</v>
      </c>
      <c r="F1440" s="19">
        <v>4.6900000000000004</v>
      </c>
      <c r="G1440" s="19">
        <v>0</v>
      </c>
      <c r="H1440" s="17">
        <f t="shared" si="69"/>
        <v>642.13078918056215</v>
      </c>
      <c r="I1440" s="18">
        <f t="shared" si="67"/>
        <v>36.376587161892566</v>
      </c>
      <c r="J1440" s="17">
        <f t="shared" si="68"/>
        <v>0.60925713316454821</v>
      </c>
    </row>
    <row r="1441" spans="1:10" x14ac:dyDescent="0.3">
      <c r="A1441" s="2">
        <v>20200229</v>
      </c>
      <c r="B1441" s="2" t="s">
        <v>33</v>
      </c>
      <c r="C1441" s="2">
        <v>208</v>
      </c>
      <c r="D1441" s="2">
        <v>33.049999999999997</v>
      </c>
      <c r="E1441" s="2">
        <v>15.62</v>
      </c>
      <c r="F1441" s="2">
        <v>4.6900000000000004</v>
      </c>
      <c r="G1441" s="2">
        <v>0</v>
      </c>
      <c r="H1441" s="16">
        <f t="shared" si="69"/>
        <v>381.39195566434677</v>
      </c>
      <c r="I1441" s="15">
        <f t="shared" si="67"/>
        <v>27.538498614510836</v>
      </c>
      <c r="J1441" s="14">
        <f t="shared" si="68"/>
        <v>0.37703522238466891</v>
      </c>
    </row>
    <row r="1442" spans="1:10" x14ac:dyDescent="0.3">
      <c r="A1442" s="19">
        <v>20200229</v>
      </c>
      <c r="B1442" s="19" t="s">
        <v>32</v>
      </c>
      <c r="C1442" s="19">
        <v>121</v>
      </c>
      <c r="D1442" s="19">
        <v>24.14</v>
      </c>
      <c r="E1442" s="19">
        <v>15.33</v>
      </c>
      <c r="F1442" s="19">
        <v>5.0999999999999996</v>
      </c>
      <c r="G1442" s="19">
        <v>0</v>
      </c>
      <c r="H1442" s="17">
        <f t="shared" si="69"/>
        <v>295.86693022338494</v>
      </c>
      <c r="I1442" s="18">
        <f t="shared" si="67"/>
        <v>24.575841569480779</v>
      </c>
      <c r="J1442" s="17">
        <f t="shared" si="68"/>
        <v>0.29643165526083237</v>
      </c>
    </row>
    <row r="1443" spans="1:10" x14ac:dyDescent="0.3">
      <c r="A1443" s="2">
        <v>20200229</v>
      </c>
      <c r="B1443" s="2" t="s">
        <v>31</v>
      </c>
      <c r="C1443" s="2">
        <v>166</v>
      </c>
      <c r="D1443" s="2">
        <v>13.82</v>
      </c>
      <c r="E1443" s="2">
        <v>15.08</v>
      </c>
      <c r="F1443" s="2">
        <v>4.76</v>
      </c>
      <c r="G1443" s="2">
        <v>0</v>
      </c>
      <c r="H1443" s="16">
        <f t="shared" si="69"/>
        <v>694.9315918023085</v>
      </c>
      <c r="I1443" s="15">
        <f t="shared" si="67"/>
        <v>36.796612243822139</v>
      </c>
      <c r="J1443" s="14">
        <f t="shared" si="68"/>
        <v>0.65804131844217573</v>
      </c>
    </row>
    <row r="1444" spans="1:10" x14ac:dyDescent="0.3">
      <c r="A1444" s="19">
        <v>20200229</v>
      </c>
      <c r="B1444" s="19" t="s">
        <v>30</v>
      </c>
      <c r="C1444" s="19">
        <v>8</v>
      </c>
      <c r="D1444" s="19">
        <v>2.67</v>
      </c>
      <c r="E1444" s="19">
        <v>14.67</v>
      </c>
      <c r="F1444" s="19">
        <v>4.07</v>
      </c>
      <c r="G1444" s="19">
        <v>0</v>
      </c>
      <c r="H1444" s="17">
        <f t="shared" si="69"/>
        <v>171.73489707140939</v>
      </c>
      <c r="I1444" s="18">
        <f t="shared" si="67"/>
        <v>20.036715533481544</v>
      </c>
      <c r="J1444" s="17">
        <f t="shared" si="68"/>
        <v>0.17557055823288092</v>
      </c>
    </row>
    <row r="1445" spans="1:10" x14ac:dyDescent="0.3">
      <c r="A1445" s="2">
        <v>20200229</v>
      </c>
      <c r="B1445" s="2" t="s">
        <v>29</v>
      </c>
      <c r="C1445" s="2">
        <v>0</v>
      </c>
      <c r="D1445" s="2">
        <v>0</v>
      </c>
      <c r="E1445" s="2">
        <v>14.27</v>
      </c>
      <c r="F1445" s="2">
        <v>3.93</v>
      </c>
      <c r="G1445" s="2">
        <v>0</v>
      </c>
      <c r="H1445" s="16">
        <f t="shared" si="69"/>
        <v>0</v>
      </c>
      <c r="I1445" s="15">
        <f t="shared" si="67"/>
        <v>14.27</v>
      </c>
      <c r="J1445" s="14">
        <f t="shared" si="68"/>
        <v>0</v>
      </c>
    </row>
    <row r="1446" spans="1:10" x14ac:dyDescent="0.3">
      <c r="A1446" s="19">
        <v>20200229</v>
      </c>
      <c r="B1446" s="19" t="s">
        <v>28</v>
      </c>
      <c r="C1446" s="19">
        <v>0</v>
      </c>
      <c r="D1446" s="19">
        <v>0</v>
      </c>
      <c r="E1446" s="19">
        <v>13.86</v>
      </c>
      <c r="F1446" s="19">
        <v>3.38</v>
      </c>
      <c r="G1446" s="19">
        <v>0</v>
      </c>
      <c r="H1446" s="17">
        <f t="shared" si="69"/>
        <v>0</v>
      </c>
      <c r="I1446" s="18">
        <f t="shared" si="67"/>
        <v>13.86</v>
      </c>
      <c r="J1446" s="17">
        <f t="shared" si="68"/>
        <v>0</v>
      </c>
    </row>
    <row r="1447" spans="1:10" x14ac:dyDescent="0.3">
      <c r="A1447" s="2">
        <v>20200229</v>
      </c>
      <c r="B1447" s="2" t="s">
        <v>27</v>
      </c>
      <c r="C1447" s="2">
        <v>0</v>
      </c>
      <c r="D1447" s="2">
        <v>0</v>
      </c>
      <c r="E1447" s="2">
        <v>13.53</v>
      </c>
      <c r="F1447" s="2">
        <v>3.24</v>
      </c>
      <c r="G1447" s="2">
        <v>0</v>
      </c>
      <c r="H1447" s="16">
        <f t="shared" si="69"/>
        <v>0</v>
      </c>
      <c r="I1447" s="15">
        <f t="shared" si="67"/>
        <v>13.53</v>
      </c>
      <c r="J1447" s="14">
        <f t="shared" si="68"/>
        <v>0</v>
      </c>
    </row>
    <row r="1448" spans="1:10" x14ac:dyDescent="0.3">
      <c r="A1448" s="19">
        <v>20200229</v>
      </c>
      <c r="B1448" s="19" t="s">
        <v>26</v>
      </c>
      <c r="C1448" s="19">
        <v>0</v>
      </c>
      <c r="D1448" s="19">
        <v>0</v>
      </c>
      <c r="E1448" s="19">
        <v>13.39</v>
      </c>
      <c r="F1448" s="19">
        <v>3.45</v>
      </c>
      <c r="G1448" s="19">
        <v>0</v>
      </c>
      <c r="H1448" s="17">
        <f t="shared" si="69"/>
        <v>0</v>
      </c>
      <c r="I1448" s="18">
        <f t="shared" si="67"/>
        <v>13.39</v>
      </c>
      <c r="J1448" s="17">
        <f t="shared" si="68"/>
        <v>0</v>
      </c>
    </row>
    <row r="1449" spans="1:10" x14ac:dyDescent="0.3">
      <c r="A1449" s="2">
        <v>20200229</v>
      </c>
      <c r="B1449" s="2" t="s">
        <v>25</v>
      </c>
      <c r="C1449" s="2">
        <v>0</v>
      </c>
      <c r="D1449" s="2">
        <v>0</v>
      </c>
      <c r="E1449" s="2">
        <v>13.58</v>
      </c>
      <c r="F1449" s="2">
        <v>3.79</v>
      </c>
      <c r="G1449" s="2">
        <v>0</v>
      </c>
      <c r="H1449" s="16">
        <f t="shared" si="69"/>
        <v>0</v>
      </c>
      <c r="I1449" s="15">
        <f t="shared" si="67"/>
        <v>13.58</v>
      </c>
      <c r="J1449" s="14">
        <f t="shared" si="68"/>
        <v>0</v>
      </c>
    </row>
    <row r="1450" spans="1:10" x14ac:dyDescent="0.3">
      <c r="A1450" s="19">
        <v>20200301</v>
      </c>
      <c r="B1450" s="19" t="s">
        <v>48</v>
      </c>
      <c r="C1450" s="19">
        <v>0</v>
      </c>
      <c r="D1450" s="19">
        <v>0</v>
      </c>
      <c r="E1450" s="19">
        <v>13.77</v>
      </c>
      <c r="F1450" s="19">
        <v>3.93</v>
      </c>
      <c r="G1450" s="19">
        <v>0</v>
      </c>
      <c r="H1450" s="17">
        <f t="shared" si="69"/>
        <v>0</v>
      </c>
      <c r="I1450" s="18">
        <f t="shared" si="67"/>
        <v>13.77</v>
      </c>
      <c r="J1450" s="17">
        <f t="shared" si="68"/>
        <v>0</v>
      </c>
    </row>
    <row r="1451" spans="1:10" x14ac:dyDescent="0.3">
      <c r="A1451" s="2">
        <v>20200301</v>
      </c>
      <c r="B1451" s="2" t="s">
        <v>47</v>
      </c>
      <c r="C1451" s="2">
        <v>0</v>
      </c>
      <c r="D1451" s="2">
        <v>0</v>
      </c>
      <c r="E1451" s="2">
        <v>14.16</v>
      </c>
      <c r="F1451" s="2">
        <v>4.07</v>
      </c>
      <c r="G1451" s="2">
        <v>0</v>
      </c>
      <c r="H1451" s="16">
        <f t="shared" si="69"/>
        <v>0</v>
      </c>
      <c r="I1451" s="15">
        <f t="shared" si="67"/>
        <v>14.16</v>
      </c>
      <c r="J1451" s="14">
        <f t="shared" si="68"/>
        <v>0</v>
      </c>
    </row>
    <row r="1452" spans="1:10" x14ac:dyDescent="0.3">
      <c r="A1452" s="19">
        <v>20200301</v>
      </c>
      <c r="B1452" s="19" t="s">
        <v>46</v>
      </c>
      <c r="C1452" s="19">
        <v>0</v>
      </c>
      <c r="D1452" s="19">
        <v>0</v>
      </c>
      <c r="E1452" s="19">
        <v>14.28</v>
      </c>
      <c r="F1452" s="19">
        <v>4.55</v>
      </c>
      <c r="G1452" s="19">
        <v>0</v>
      </c>
      <c r="H1452" s="17">
        <f t="shared" si="69"/>
        <v>0</v>
      </c>
      <c r="I1452" s="18">
        <f t="shared" si="67"/>
        <v>14.28</v>
      </c>
      <c r="J1452" s="17">
        <f t="shared" si="68"/>
        <v>0</v>
      </c>
    </row>
    <row r="1453" spans="1:10" x14ac:dyDescent="0.3">
      <c r="A1453" s="2">
        <v>20200301</v>
      </c>
      <c r="B1453" s="2" t="s">
        <v>45</v>
      </c>
      <c r="C1453" s="2">
        <v>0</v>
      </c>
      <c r="D1453" s="2">
        <v>0</v>
      </c>
      <c r="E1453" s="2">
        <v>14.36</v>
      </c>
      <c r="F1453" s="2">
        <v>5.17</v>
      </c>
      <c r="G1453" s="2">
        <v>0</v>
      </c>
      <c r="H1453" s="16">
        <f t="shared" si="69"/>
        <v>0</v>
      </c>
      <c r="I1453" s="15">
        <f t="shared" si="67"/>
        <v>14.36</v>
      </c>
      <c r="J1453" s="14">
        <f t="shared" si="68"/>
        <v>0</v>
      </c>
    </row>
    <row r="1454" spans="1:10" x14ac:dyDescent="0.3">
      <c r="A1454" s="19">
        <v>20200301</v>
      </c>
      <c r="B1454" s="19" t="s">
        <v>44</v>
      </c>
      <c r="C1454" s="19">
        <v>0</v>
      </c>
      <c r="D1454" s="19">
        <v>0</v>
      </c>
      <c r="E1454" s="19">
        <v>14.3</v>
      </c>
      <c r="F1454" s="19">
        <v>5.03</v>
      </c>
      <c r="G1454" s="19">
        <v>0</v>
      </c>
      <c r="H1454" s="17">
        <f t="shared" si="69"/>
        <v>0</v>
      </c>
      <c r="I1454" s="18">
        <f t="shared" si="67"/>
        <v>14.3</v>
      </c>
      <c r="J1454" s="17">
        <f t="shared" si="68"/>
        <v>0</v>
      </c>
    </row>
    <row r="1455" spans="1:10" x14ac:dyDescent="0.3">
      <c r="A1455" s="2">
        <v>20200301</v>
      </c>
      <c r="B1455" s="2" t="s">
        <v>43</v>
      </c>
      <c r="C1455" s="2">
        <v>0</v>
      </c>
      <c r="D1455" s="2">
        <v>0</v>
      </c>
      <c r="E1455" s="2">
        <v>14.3</v>
      </c>
      <c r="F1455" s="2">
        <v>4.83</v>
      </c>
      <c r="G1455" s="2">
        <v>0</v>
      </c>
      <c r="H1455" s="16">
        <f t="shared" si="69"/>
        <v>0</v>
      </c>
      <c r="I1455" s="15">
        <f t="shared" si="67"/>
        <v>14.3</v>
      </c>
      <c r="J1455" s="14">
        <f t="shared" si="68"/>
        <v>0</v>
      </c>
    </row>
    <row r="1456" spans="1:10" x14ac:dyDescent="0.3">
      <c r="A1456" s="19">
        <v>20200301</v>
      </c>
      <c r="B1456" s="19" t="s">
        <v>42</v>
      </c>
      <c r="C1456" s="19">
        <v>0</v>
      </c>
      <c r="D1456" s="19">
        <v>0</v>
      </c>
      <c r="E1456" s="19">
        <v>14.21</v>
      </c>
      <c r="F1456" s="19">
        <v>5.03</v>
      </c>
      <c r="G1456" s="19">
        <v>0</v>
      </c>
      <c r="H1456" s="17">
        <f t="shared" si="69"/>
        <v>0</v>
      </c>
      <c r="I1456" s="18">
        <f t="shared" si="67"/>
        <v>14.21</v>
      </c>
      <c r="J1456" s="17">
        <f t="shared" si="68"/>
        <v>0</v>
      </c>
    </row>
    <row r="1457" spans="1:10" x14ac:dyDescent="0.3">
      <c r="A1457" s="2">
        <v>20200301</v>
      </c>
      <c r="B1457" s="2" t="s">
        <v>41</v>
      </c>
      <c r="C1457" s="2">
        <v>0</v>
      </c>
      <c r="D1457" s="2">
        <v>0</v>
      </c>
      <c r="E1457" s="2">
        <v>14.37</v>
      </c>
      <c r="F1457" s="2">
        <v>5.52</v>
      </c>
      <c r="G1457" s="2">
        <v>0</v>
      </c>
      <c r="H1457" s="16">
        <f t="shared" si="69"/>
        <v>0</v>
      </c>
      <c r="I1457" s="15">
        <f t="shared" si="67"/>
        <v>14.37</v>
      </c>
      <c r="J1457" s="14">
        <f t="shared" si="68"/>
        <v>0</v>
      </c>
    </row>
    <row r="1458" spans="1:10" x14ac:dyDescent="0.3">
      <c r="A1458" s="19">
        <v>20200301</v>
      </c>
      <c r="B1458" s="19" t="s">
        <v>40</v>
      </c>
      <c r="C1458" s="19">
        <v>94</v>
      </c>
      <c r="D1458" s="19">
        <v>10.54</v>
      </c>
      <c r="E1458" s="19">
        <v>14.85</v>
      </c>
      <c r="F1458" s="19">
        <v>5.66</v>
      </c>
      <c r="G1458" s="19">
        <v>0</v>
      </c>
      <c r="H1458" s="17">
        <f t="shared" si="69"/>
        <v>513.88045097170414</v>
      </c>
      <c r="I1458" s="18">
        <f t="shared" si="67"/>
        <v>30.908764092865752</v>
      </c>
      <c r="J1458" s="17">
        <f t="shared" si="68"/>
        <v>0.50021665836643137</v>
      </c>
    </row>
    <row r="1459" spans="1:10" x14ac:dyDescent="0.3">
      <c r="A1459" s="2">
        <v>20200301</v>
      </c>
      <c r="B1459" s="2" t="s">
        <v>39</v>
      </c>
      <c r="C1459" s="2">
        <v>129</v>
      </c>
      <c r="D1459" s="2">
        <v>21.2</v>
      </c>
      <c r="E1459" s="2">
        <v>15.33</v>
      </c>
      <c r="F1459" s="2">
        <v>5.59</v>
      </c>
      <c r="G1459" s="2">
        <v>0</v>
      </c>
      <c r="H1459" s="16">
        <f t="shared" si="69"/>
        <v>356.72354887477849</v>
      </c>
      <c r="I1459" s="15">
        <f t="shared" si="67"/>
        <v>26.477610902336828</v>
      </c>
      <c r="J1459" s="14">
        <f t="shared" si="68"/>
        <v>0.35435160515255903</v>
      </c>
    </row>
    <row r="1460" spans="1:10" x14ac:dyDescent="0.3">
      <c r="A1460" s="19">
        <v>20200301</v>
      </c>
      <c r="B1460" s="19" t="s">
        <v>38</v>
      </c>
      <c r="C1460" s="19">
        <v>230</v>
      </c>
      <c r="D1460" s="19">
        <v>30.68</v>
      </c>
      <c r="E1460" s="19">
        <v>15.69</v>
      </c>
      <c r="F1460" s="19">
        <v>6.21</v>
      </c>
      <c r="G1460" s="19">
        <v>0</v>
      </c>
      <c r="H1460" s="17">
        <f t="shared" si="69"/>
        <v>450.76584374625264</v>
      </c>
      <c r="I1460" s="18">
        <f t="shared" si="67"/>
        <v>29.776432617070395</v>
      </c>
      <c r="J1460" s="17">
        <f t="shared" si="68"/>
        <v>0.44107710669196376</v>
      </c>
    </row>
    <row r="1461" spans="1:10" x14ac:dyDescent="0.3">
      <c r="A1461" s="2">
        <v>20200301</v>
      </c>
      <c r="B1461" s="2" t="s">
        <v>37</v>
      </c>
      <c r="C1461" s="2">
        <v>98</v>
      </c>
      <c r="D1461" s="2">
        <v>38.19</v>
      </c>
      <c r="E1461" s="2">
        <v>15.91</v>
      </c>
      <c r="F1461" s="2">
        <v>6.69</v>
      </c>
      <c r="G1461" s="2">
        <v>0</v>
      </c>
      <c r="H1461" s="16">
        <f t="shared" si="69"/>
        <v>158.50648640265626</v>
      </c>
      <c r="I1461" s="15">
        <f t="shared" si="67"/>
        <v>20.863327700083008</v>
      </c>
      <c r="J1461" s="14">
        <f t="shared" si="68"/>
        <v>0.16145708866512193</v>
      </c>
    </row>
    <row r="1462" spans="1:10" x14ac:dyDescent="0.3">
      <c r="A1462" s="19">
        <v>20200301</v>
      </c>
      <c r="B1462" s="19" t="s">
        <v>36</v>
      </c>
      <c r="C1462" s="19">
        <v>237</v>
      </c>
      <c r="D1462" s="19">
        <v>42.74</v>
      </c>
      <c r="E1462" s="19">
        <v>16.2</v>
      </c>
      <c r="F1462" s="19">
        <v>6.41</v>
      </c>
      <c r="G1462" s="19">
        <v>0</v>
      </c>
      <c r="H1462" s="17">
        <f t="shared" si="69"/>
        <v>349.21110690039103</v>
      </c>
      <c r="I1462" s="18">
        <f t="shared" si="67"/>
        <v>27.112847090637217</v>
      </c>
      <c r="J1462" s="17">
        <f t="shared" si="68"/>
        <v>0.34589087337984392</v>
      </c>
    </row>
    <row r="1463" spans="1:10" x14ac:dyDescent="0.3">
      <c r="A1463" s="2">
        <v>20200301</v>
      </c>
      <c r="B1463" s="2" t="s">
        <v>35</v>
      </c>
      <c r="C1463" s="2">
        <v>159</v>
      </c>
      <c r="D1463" s="2">
        <v>43.4</v>
      </c>
      <c r="E1463" s="2">
        <v>16.32</v>
      </c>
      <c r="F1463" s="2">
        <v>6.62</v>
      </c>
      <c r="G1463" s="2">
        <v>0</v>
      </c>
      <c r="H1463" s="16">
        <f t="shared" si="69"/>
        <v>231.4115705783201</v>
      </c>
      <c r="I1463" s="15">
        <f t="shared" si="67"/>
        <v>23.551611580572505</v>
      </c>
      <c r="J1463" s="14">
        <f t="shared" si="68"/>
        <v>0.23291985285358233</v>
      </c>
    </row>
    <row r="1464" spans="1:10" x14ac:dyDescent="0.3">
      <c r="A1464" s="19">
        <v>20200301</v>
      </c>
      <c r="B1464" s="19" t="s">
        <v>34</v>
      </c>
      <c r="C1464" s="19">
        <v>181</v>
      </c>
      <c r="D1464" s="19">
        <v>40.03</v>
      </c>
      <c r="E1464" s="19">
        <v>16.489999999999998</v>
      </c>
      <c r="F1464" s="19">
        <v>7.17</v>
      </c>
      <c r="G1464" s="19">
        <v>0</v>
      </c>
      <c r="H1464" s="17">
        <f t="shared" si="69"/>
        <v>281.41045092037007</v>
      </c>
      <c r="I1464" s="18">
        <f t="shared" si="67"/>
        <v>25.284076591261563</v>
      </c>
      <c r="J1464" s="17">
        <f t="shared" si="68"/>
        <v>0.28105071137297732</v>
      </c>
    </row>
    <row r="1465" spans="1:10" x14ac:dyDescent="0.3">
      <c r="A1465" s="2">
        <v>20200301</v>
      </c>
      <c r="B1465" s="2" t="s">
        <v>33</v>
      </c>
      <c r="C1465" s="2">
        <v>162</v>
      </c>
      <c r="D1465" s="2">
        <v>33.340000000000003</v>
      </c>
      <c r="E1465" s="2">
        <v>16.420000000000002</v>
      </c>
      <c r="F1465" s="2">
        <v>7.59</v>
      </c>
      <c r="G1465" s="2">
        <v>0</v>
      </c>
      <c r="H1465" s="16">
        <f t="shared" si="69"/>
        <v>294.75650675756702</v>
      </c>
      <c r="I1465" s="15">
        <f t="shared" si="67"/>
        <v>25.631140836173969</v>
      </c>
      <c r="J1465" s="14">
        <f t="shared" si="68"/>
        <v>0.29391935885092491</v>
      </c>
    </row>
    <row r="1466" spans="1:10" x14ac:dyDescent="0.3">
      <c r="A1466" s="19">
        <v>20200301</v>
      </c>
      <c r="B1466" s="19" t="s">
        <v>32</v>
      </c>
      <c r="C1466" s="19">
        <v>123</v>
      </c>
      <c r="D1466" s="19">
        <v>24.4</v>
      </c>
      <c r="E1466" s="19">
        <v>15.92</v>
      </c>
      <c r="F1466" s="19">
        <v>6.97</v>
      </c>
      <c r="G1466" s="19">
        <v>0</v>
      </c>
      <c r="H1466" s="17">
        <f t="shared" si="69"/>
        <v>297.7455362854422</v>
      </c>
      <c r="I1466" s="18">
        <f t="shared" si="67"/>
        <v>25.224548008920067</v>
      </c>
      <c r="J1466" s="17">
        <f t="shared" si="68"/>
        <v>0.2974446745324224</v>
      </c>
    </row>
    <row r="1467" spans="1:10" x14ac:dyDescent="0.3">
      <c r="A1467" s="2">
        <v>20200301</v>
      </c>
      <c r="B1467" s="2" t="s">
        <v>31</v>
      </c>
      <c r="C1467" s="2">
        <v>61</v>
      </c>
      <c r="D1467" s="2">
        <v>14.05</v>
      </c>
      <c r="E1467" s="2">
        <v>15.81</v>
      </c>
      <c r="F1467" s="2">
        <v>6.9</v>
      </c>
      <c r="G1467" s="2">
        <v>0</v>
      </c>
      <c r="H1467" s="16">
        <f t="shared" si="69"/>
        <v>251.26813572780529</v>
      </c>
      <c r="I1467" s="15">
        <f t="shared" si="67"/>
        <v>23.662129241493915</v>
      </c>
      <c r="J1467" s="14">
        <f t="shared" si="68"/>
        <v>0.2527808750388108</v>
      </c>
    </row>
    <row r="1468" spans="1:10" x14ac:dyDescent="0.3">
      <c r="A1468" s="19">
        <v>20200301</v>
      </c>
      <c r="B1468" s="19" t="s">
        <v>30</v>
      </c>
      <c r="C1468" s="19">
        <v>7</v>
      </c>
      <c r="D1468" s="19">
        <v>2.88</v>
      </c>
      <c r="E1468" s="19">
        <v>15.72</v>
      </c>
      <c r="F1468" s="19">
        <v>7.38</v>
      </c>
      <c r="G1468" s="19">
        <v>0</v>
      </c>
      <c r="H1468" s="17">
        <f t="shared" si="69"/>
        <v>139.31923555922569</v>
      </c>
      <c r="I1468" s="18">
        <f t="shared" si="67"/>
        <v>20.073726111225803</v>
      </c>
      <c r="J1468" s="17">
        <f t="shared" si="68"/>
        <v>0.14240769676475296</v>
      </c>
    </row>
    <row r="1469" spans="1:10" x14ac:dyDescent="0.3">
      <c r="A1469" s="2">
        <v>20200301</v>
      </c>
      <c r="B1469" s="2" t="s">
        <v>29</v>
      </c>
      <c r="C1469" s="2">
        <v>0</v>
      </c>
      <c r="D1469" s="2">
        <v>0</v>
      </c>
      <c r="E1469" s="2">
        <v>15.48</v>
      </c>
      <c r="F1469" s="2">
        <v>7.45</v>
      </c>
      <c r="G1469" s="2">
        <v>0</v>
      </c>
      <c r="H1469" s="16">
        <f t="shared" si="69"/>
        <v>0</v>
      </c>
      <c r="I1469" s="15">
        <f t="shared" si="67"/>
        <v>15.48</v>
      </c>
      <c r="J1469" s="14">
        <f t="shared" si="68"/>
        <v>0</v>
      </c>
    </row>
    <row r="1470" spans="1:10" x14ac:dyDescent="0.3">
      <c r="A1470" s="19">
        <v>20200301</v>
      </c>
      <c r="B1470" s="19" t="s">
        <v>28</v>
      </c>
      <c r="C1470" s="19">
        <v>0</v>
      </c>
      <c r="D1470" s="19">
        <v>0</v>
      </c>
      <c r="E1470" s="19">
        <v>15.49</v>
      </c>
      <c r="F1470" s="19">
        <v>7.79</v>
      </c>
      <c r="G1470" s="19">
        <v>0</v>
      </c>
      <c r="H1470" s="17">
        <f t="shared" si="69"/>
        <v>0</v>
      </c>
      <c r="I1470" s="18">
        <f t="shared" si="67"/>
        <v>15.49</v>
      </c>
      <c r="J1470" s="17">
        <f t="shared" si="68"/>
        <v>0</v>
      </c>
    </row>
    <row r="1471" spans="1:10" x14ac:dyDescent="0.3">
      <c r="A1471" s="2">
        <v>20200301</v>
      </c>
      <c r="B1471" s="2" t="s">
        <v>27</v>
      </c>
      <c r="C1471" s="2">
        <v>0</v>
      </c>
      <c r="D1471" s="2">
        <v>0</v>
      </c>
      <c r="E1471" s="2">
        <v>15.52</v>
      </c>
      <c r="F1471" s="2">
        <v>7.93</v>
      </c>
      <c r="G1471" s="2">
        <v>0</v>
      </c>
      <c r="H1471" s="16">
        <f t="shared" si="69"/>
        <v>0</v>
      </c>
      <c r="I1471" s="15">
        <f t="shared" si="67"/>
        <v>15.52</v>
      </c>
      <c r="J1471" s="14">
        <f t="shared" si="68"/>
        <v>0</v>
      </c>
    </row>
    <row r="1472" spans="1:10" x14ac:dyDescent="0.3">
      <c r="A1472" s="19">
        <v>20200301</v>
      </c>
      <c r="B1472" s="19" t="s">
        <v>26</v>
      </c>
      <c r="C1472" s="19">
        <v>0</v>
      </c>
      <c r="D1472" s="19">
        <v>0</v>
      </c>
      <c r="E1472" s="19">
        <v>15.46</v>
      </c>
      <c r="F1472" s="19">
        <v>7.72</v>
      </c>
      <c r="G1472" s="19">
        <v>0</v>
      </c>
      <c r="H1472" s="17">
        <f t="shared" si="69"/>
        <v>0</v>
      </c>
      <c r="I1472" s="18">
        <f t="shared" si="67"/>
        <v>15.46</v>
      </c>
      <c r="J1472" s="17">
        <f t="shared" si="68"/>
        <v>0</v>
      </c>
    </row>
    <row r="1473" spans="1:10" x14ac:dyDescent="0.3">
      <c r="A1473" s="2">
        <v>20200301</v>
      </c>
      <c r="B1473" s="2" t="s">
        <v>25</v>
      </c>
      <c r="C1473" s="2">
        <v>0</v>
      </c>
      <c r="D1473" s="2">
        <v>0</v>
      </c>
      <c r="E1473" s="2">
        <v>15.52</v>
      </c>
      <c r="F1473" s="2">
        <v>8.34</v>
      </c>
      <c r="G1473" s="2">
        <v>0</v>
      </c>
      <c r="H1473" s="16">
        <f t="shared" si="69"/>
        <v>0</v>
      </c>
      <c r="I1473" s="15">
        <f t="shared" si="67"/>
        <v>15.52</v>
      </c>
      <c r="J1473" s="14">
        <f t="shared" si="68"/>
        <v>0</v>
      </c>
    </row>
    <row r="1474" spans="1:10" x14ac:dyDescent="0.3">
      <c r="A1474" s="19">
        <v>20200302</v>
      </c>
      <c r="B1474" s="19" t="s">
        <v>48</v>
      </c>
      <c r="C1474" s="19">
        <v>0</v>
      </c>
      <c r="D1474" s="19">
        <v>0</v>
      </c>
      <c r="E1474" s="19">
        <v>15.61</v>
      </c>
      <c r="F1474" s="19">
        <v>8.9</v>
      </c>
      <c r="G1474" s="19">
        <v>0</v>
      </c>
      <c r="H1474" s="17">
        <f t="shared" si="69"/>
        <v>0</v>
      </c>
      <c r="I1474" s="18">
        <f t="shared" si="67"/>
        <v>15.61</v>
      </c>
      <c r="J1474" s="17">
        <f t="shared" si="68"/>
        <v>0</v>
      </c>
    </row>
    <row r="1475" spans="1:10" x14ac:dyDescent="0.3">
      <c r="A1475" s="2">
        <v>20200302</v>
      </c>
      <c r="B1475" s="2" t="s">
        <v>47</v>
      </c>
      <c r="C1475" s="2">
        <v>0</v>
      </c>
      <c r="D1475" s="2">
        <v>0</v>
      </c>
      <c r="E1475" s="2">
        <v>15.69</v>
      </c>
      <c r="F1475" s="2">
        <v>9.1</v>
      </c>
      <c r="G1475" s="2">
        <v>0</v>
      </c>
      <c r="H1475" s="16">
        <f t="shared" si="69"/>
        <v>0</v>
      </c>
      <c r="I1475" s="15">
        <f t="shared" si="67"/>
        <v>15.69</v>
      </c>
      <c r="J1475" s="14">
        <f t="shared" si="68"/>
        <v>0</v>
      </c>
    </row>
    <row r="1476" spans="1:10" x14ac:dyDescent="0.3">
      <c r="A1476" s="19">
        <v>20200302</v>
      </c>
      <c r="B1476" s="19" t="s">
        <v>46</v>
      </c>
      <c r="C1476" s="19">
        <v>0</v>
      </c>
      <c r="D1476" s="19">
        <v>0</v>
      </c>
      <c r="E1476" s="19">
        <v>15.61</v>
      </c>
      <c r="F1476" s="19">
        <v>8.76</v>
      </c>
      <c r="G1476" s="19">
        <v>0</v>
      </c>
      <c r="H1476" s="17">
        <f t="shared" si="69"/>
        <v>0</v>
      </c>
      <c r="I1476" s="18">
        <f t="shared" si="67"/>
        <v>15.61</v>
      </c>
      <c r="J1476" s="17">
        <f t="shared" si="68"/>
        <v>0</v>
      </c>
    </row>
    <row r="1477" spans="1:10" x14ac:dyDescent="0.3">
      <c r="A1477" s="2">
        <v>20200302</v>
      </c>
      <c r="B1477" s="2" t="s">
        <v>45</v>
      </c>
      <c r="C1477" s="2">
        <v>0</v>
      </c>
      <c r="D1477" s="2">
        <v>0</v>
      </c>
      <c r="E1477" s="2">
        <v>15.63</v>
      </c>
      <c r="F1477" s="2">
        <v>8.5500000000000007</v>
      </c>
      <c r="G1477" s="2">
        <v>0</v>
      </c>
      <c r="H1477" s="16">
        <f t="shared" si="69"/>
        <v>0</v>
      </c>
      <c r="I1477" s="15">
        <f t="shared" si="67"/>
        <v>15.63</v>
      </c>
      <c r="J1477" s="14">
        <f t="shared" si="68"/>
        <v>0</v>
      </c>
    </row>
    <row r="1478" spans="1:10" x14ac:dyDescent="0.3">
      <c r="A1478" s="19">
        <v>20200302</v>
      </c>
      <c r="B1478" s="19" t="s">
        <v>44</v>
      </c>
      <c r="C1478" s="19">
        <v>0</v>
      </c>
      <c r="D1478" s="19">
        <v>0</v>
      </c>
      <c r="E1478" s="19">
        <v>15.57</v>
      </c>
      <c r="F1478" s="19">
        <v>8.83</v>
      </c>
      <c r="G1478" s="19">
        <v>0</v>
      </c>
      <c r="H1478" s="17">
        <f t="shared" si="69"/>
        <v>0</v>
      </c>
      <c r="I1478" s="18">
        <f t="shared" si="67"/>
        <v>15.57</v>
      </c>
      <c r="J1478" s="17">
        <f t="shared" si="68"/>
        <v>0</v>
      </c>
    </row>
    <row r="1479" spans="1:10" x14ac:dyDescent="0.3">
      <c r="A1479" s="2">
        <v>20200302</v>
      </c>
      <c r="B1479" s="2" t="s">
        <v>43</v>
      </c>
      <c r="C1479" s="2">
        <v>0</v>
      </c>
      <c r="D1479" s="2">
        <v>0</v>
      </c>
      <c r="E1479" s="2">
        <v>15.39</v>
      </c>
      <c r="F1479" s="2">
        <v>8.2100000000000009</v>
      </c>
      <c r="G1479" s="2">
        <v>0</v>
      </c>
      <c r="H1479" s="16">
        <f t="shared" si="69"/>
        <v>0</v>
      </c>
      <c r="I1479" s="15">
        <f t="shared" si="67"/>
        <v>15.39</v>
      </c>
      <c r="J1479" s="14">
        <f t="shared" si="68"/>
        <v>0</v>
      </c>
    </row>
    <row r="1480" spans="1:10" x14ac:dyDescent="0.3">
      <c r="A1480" s="19">
        <v>20200302</v>
      </c>
      <c r="B1480" s="19" t="s">
        <v>42</v>
      </c>
      <c r="C1480" s="19">
        <v>0</v>
      </c>
      <c r="D1480" s="19">
        <v>0</v>
      </c>
      <c r="E1480" s="19">
        <v>15.03</v>
      </c>
      <c r="F1480" s="19">
        <v>7.1</v>
      </c>
      <c r="G1480" s="19">
        <v>0</v>
      </c>
      <c r="H1480" s="17">
        <f t="shared" si="69"/>
        <v>0</v>
      </c>
      <c r="I1480" s="18">
        <f t="shared" si="67"/>
        <v>15.03</v>
      </c>
      <c r="J1480" s="17">
        <f t="shared" si="68"/>
        <v>0</v>
      </c>
    </row>
    <row r="1481" spans="1:10" x14ac:dyDescent="0.3">
      <c r="A1481" s="2">
        <v>20200302</v>
      </c>
      <c r="B1481" s="2" t="s">
        <v>41</v>
      </c>
      <c r="C1481" s="2">
        <v>0</v>
      </c>
      <c r="D1481" s="2">
        <v>0</v>
      </c>
      <c r="E1481" s="2">
        <v>14</v>
      </c>
      <c r="F1481" s="2">
        <v>7.03</v>
      </c>
      <c r="G1481" s="2">
        <v>0</v>
      </c>
      <c r="H1481" s="16">
        <f t="shared" si="69"/>
        <v>0</v>
      </c>
      <c r="I1481" s="15">
        <f t="shared" si="67"/>
        <v>14</v>
      </c>
      <c r="J1481" s="14">
        <f t="shared" si="68"/>
        <v>0</v>
      </c>
    </row>
    <row r="1482" spans="1:10" x14ac:dyDescent="0.3">
      <c r="A1482" s="19">
        <v>20200302</v>
      </c>
      <c r="B1482" s="19" t="s">
        <v>40</v>
      </c>
      <c r="C1482" s="19">
        <v>156</v>
      </c>
      <c r="D1482" s="19">
        <v>10.82</v>
      </c>
      <c r="E1482" s="19">
        <v>13.68</v>
      </c>
      <c r="F1482" s="19">
        <v>6.62</v>
      </c>
      <c r="G1482" s="19">
        <v>0</v>
      </c>
      <c r="H1482" s="17">
        <f t="shared" si="69"/>
        <v>831.0063995648436</v>
      </c>
      <c r="I1482" s="18">
        <f t="shared" ref="I1482:I1545" si="70">E1482+H1482*((NOCT-20)/(800))</f>
        <v>39.648949986401362</v>
      </c>
      <c r="J1482" s="17">
        <f t="shared" ref="J1482:J1545" si="71">P_STC__W*(H1482/1000)*(1+(alpha_p/100)*(I1482-25))</f>
        <v>0.7762262292296217</v>
      </c>
    </row>
    <row r="1483" spans="1:10" x14ac:dyDescent="0.3">
      <c r="A1483" s="2">
        <v>20200302</v>
      </c>
      <c r="B1483" s="2" t="s">
        <v>39</v>
      </c>
      <c r="C1483" s="2">
        <v>357.01</v>
      </c>
      <c r="D1483" s="2">
        <v>21.51</v>
      </c>
      <c r="E1483" s="2">
        <v>14.04</v>
      </c>
      <c r="F1483" s="2">
        <v>6.41</v>
      </c>
      <c r="G1483" s="2">
        <v>0</v>
      </c>
      <c r="H1483" s="16">
        <f t="shared" si="69"/>
        <v>973.67175419839168</v>
      </c>
      <c r="I1483" s="15">
        <f t="shared" si="70"/>
        <v>44.467242318699739</v>
      </c>
      <c r="J1483" s="14">
        <f t="shared" si="71"/>
        <v>0.88837558629805069</v>
      </c>
    </row>
    <row r="1484" spans="1:10" x14ac:dyDescent="0.3">
      <c r="A1484" s="19">
        <v>20200302</v>
      </c>
      <c r="B1484" s="19" t="s">
        <v>38</v>
      </c>
      <c r="C1484" s="19">
        <v>449.01</v>
      </c>
      <c r="D1484" s="19">
        <v>31.01</v>
      </c>
      <c r="E1484" s="19">
        <v>14.48</v>
      </c>
      <c r="F1484" s="19">
        <v>7.31</v>
      </c>
      <c r="G1484" s="19">
        <v>0</v>
      </c>
      <c r="H1484" s="17">
        <f t="shared" si="69"/>
        <v>871.54647770363897</v>
      </c>
      <c r="I1484" s="18">
        <f t="shared" si="70"/>
        <v>41.715827428238718</v>
      </c>
      <c r="J1484" s="17">
        <f t="shared" si="71"/>
        <v>0.80598768537721399</v>
      </c>
    </row>
    <row r="1485" spans="1:10" x14ac:dyDescent="0.3">
      <c r="A1485" s="2">
        <v>20200302</v>
      </c>
      <c r="B1485" s="2" t="s">
        <v>37</v>
      </c>
      <c r="C1485" s="2">
        <v>600.01</v>
      </c>
      <c r="D1485" s="2">
        <v>38.56</v>
      </c>
      <c r="E1485" s="2">
        <v>14.82</v>
      </c>
      <c r="F1485" s="2">
        <v>7.24</v>
      </c>
      <c r="G1485" s="2">
        <v>0</v>
      </c>
      <c r="H1485" s="16">
        <f t="shared" si="69"/>
        <v>962.58210450653849</v>
      </c>
      <c r="I1485" s="15">
        <f t="shared" si="70"/>
        <v>44.900690765829324</v>
      </c>
      <c r="J1485" s="14">
        <f t="shared" si="71"/>
        <v>0.87637988491326224</v>
      </c>
    </row>
    <row r="1486" spans="1:10" x14ac:dyDescent="0.3">
      <c r="A1486" s="19">
        <v>20200302</v>
      </c>
      <c r="B1486" s="19" t="s">
        <v>36</v>
      </c>
      <c r="C1486" s="19">
        <v>661.01</v>
      </c>
      <c r="D1486" s="19">
        <v>43.12</v>
      </c>
      <c r="E1486" s="19">
        <v>14.84</v>
      </c>
      <c r="F1486" s="19">
        <v>7.38</v>
      </c>
      <c r="G1486" s="19">
        <v>0</v>
      </c>
      <c r="H1486" s="17">
        <f t="shared" si="69"/>
        <v>967.05535577973228</v>
      </c>
      <c r="I1486" s="18">
        <f t="shared" si="70"/>
        <v>45.06047986811663</v>
      </c>
      <c r="J1486" s="17">
        <f t="shared" si="71"/>
        <v>0.87975718054785057</v>
      </c>
    </row>
    <row r="1487" spans="1:10" x14ac:dyDescent="0.3">
      <c r="A1487" s="2">
        <v>20200302</v>
      </c>
      <c r="B1487" s="2" t="s">
        <v>35</v>
      </c>
      <c r="C1487" s="2">
        <v>619.01</v>
      </c>
      <c r="D1487" s="2">
        <v>43.78</v>
      </c>
      <c r="E1487" s="2">
        <v>14.9</v>
      </c>
      <c r="F1487" s="2">
        <v>7.03</v>
      </c>
      <c r="G1487" s="2">
        <v>0</v>
      </c>
      <c r="H1487" s="16">
        <f t="shared" si="69"/>
        <v>894.6637984005871</v>
      </c>
      <c r="I1487" s="15">
        <f t="shared" si="70"/>
        <v>42.858243700018349</v>
      </c>
      <c r="J1487" s="14">
        <f t="shared" si="71"/>
        <v>0.82276673976418913</v>
      </c>
    </row>
    <row r="1488" spans="1:10" x14ac:dyDescent="0.3">
      <c r="A1488" s="19">
        <v>20200302</v>
      </c>
      <c r="B1488" s="19" t="s">
        <v>34</v>
      </c>
      <c r="C1488" s="19">
        <v>679.01</v>
      </c>
      <c r="D1488" s="19">
        <v>40.369999999999997</v>
      </c>
      <c r="E1488" s="19">
        <v>14.91</v>
      </c>
      <c r="F1488" s="19">
        <v>6.9</v>
      </c>
      <c r="G1488" s="19">
        <v>0</v>
      </c>
      <c r="H1488" s="17">
        <f t="shared" si="69"/>
        <v>1048.30617630544</v>
      </c>
      <c r="I1488" s="18">
        <f t="shared" si="70"/>
        <v>47.669568009545003</v>
      </c>
      <c r="J1488" s="17">
        <f t="shared" si="71"/>
        <v>0.94136525959181983</v>
      </c>
    </row>
    <row r="1489" spans="1:10" x14ac:dyDescent="0.3">
      <c r="A1489" s="2">
        <v>20200302</v>
      </c>
      <c r="B1489" s="2" t="s">
        <v>33</v>
      </c>
      <c r="C1489" s="2">
        <v>513.01</v>
      </c>
      <c r="D1489" s="2">
        <v>33.64</v>
      </c>
      <c r="E1489" s="2">
        <v>14.87</v>
      </c>
      <c r="F1489" s="2">
        <v>6.69</v>
      </c>
      <c r="G1489" s="2">
        <v>0</v>
      </c>
      <c r="H1489" s="16">
        <f t="shared" si="69"/>
        <v>926.05612506665466</v>
      </c>
      <c r="I1489" s="15">
        <f t="shared" si="70"/>
        <v>43.809253908332956</v>
      </c>
      <c r="J1489" s="14">
        <f t="shared" si="71"/>
        <v>0.84767321351279934</v>
      </c>
    </row>
    <row r="1490" spans="1:10" x14ac:dyDescent="0.3">
      <c r="A1490" s="19">
        <v>20200302</v>
      </c>
      <c r="B1490" s="19" t="s">
        <v>32</v>
      </c>
      <c r="C1490" s="19">
        <v>346</v>
      </c>
      <c r="D1490" s="19">
        <v>24.66</v>
      </c>
      <c r="E1490" s="19">
        <v>14.75</v>
      </c>
      <c r="F1490" s="19">
        <v>6.62</v>
      </c>
      <c r="G1490" s="19">
        <v>0</v>
      </c>
      <c r="H1490" s="17">
        <f t="shared" si="69"/>
        <v>829.2734214520126</v>
      </c>
      <c r="I1490" s="18">
        <f t="shared" si="70"/>
        <v>40.664794420375394</v>
      </c>
      <c r="J1490" s="17">
        <f t="shared" si="71"/>
        <v>0.77081663195804062</v>
      </c>
    </row>
    <row r="1491" spans="1:10" x14ac:dyDescent="0.3">
      <c r="A1491" s="2">
        <v>20200302</v>
      </c>
      <c r="B1491" s="2" t="s">
        <v>31</v>
      </c>
      <c r="C1491" s="2">
        <v>204</v>
      </c>
      <c r="D1491" s="2">
        <v>14.28</v>
      </c>
      <c r="E1491" s="2">
        <v>14.39</v>
      </c>
      <c r="F1491" s="2">
        <v>5.86</v>
      </c>
      <c r="G1491" s="2">
        <v>0</v>
      </c>
      <c r="H1491" s="16">
        <f t="shared" ref="H1491:H1554" si="72">IF(D1491&gt;0,C1491/SIN(D1491*PI()/180),0)</f>
        <v>827.04687375611491</v>
      </c>
      <c r="I1491" s="15">
        <f t="shared" si="70"/>
        <v>40.235214804878595</v>
      </c>
      <c r="J1491" s="14">
        <f t="shared" si="71"/>
        <v>0.77034580826691512</v>
      </c>
    </row>
    <row r="1492" spans="1:10" x14ac:dyDescent="0.3">
      <c r="A1492" s="19">
        <v>20200302</v>
      </c>
      <c r="B1492" s="19" t="s">
        <v>30</v>
      </c>
      <c r="C1492" s="19">
        <v>11</v>
      </c>
      <c r="D1492" s="19">
        <v>3.09</v>
      </c>
      <c r="E1492" s="19">
        <v>13.86</v>
      </c>
      <c r="F1492" s="19">
        <v>4.76</v>
      </c>
      <c r="G1492" s="19">
        <v>0</v>
      </c>
      <c r="H1492" s="17">
        <f t="shared" si="72"/>
        <v>204.06446459985438</v>
      </c>
      <c r="I1492" s="18">
        <f t="shared" si="70"/>
        <v>20.237014518745447</v>
      </c>
      <c r="J1492" s="17">
        <f t="shared" si="71"/>
        <v>0.20843826696943527</v>
      </c>
    </row>
    <row r="1493" spans="1:10" x14ac:dyDescent="0.3">
      <c r="A1493" s="2">
        <v>20200302</v>
      </c>
      <c r="B1493" s="2" t="s">
        <v>29</v>
      </c>
      <c r="C1493" s="2">
        <v>0</v>
      </c>
      <c r="D1493" s="2">
        <v>0</v>
      </c>
      <c r="E1493" s="2">
        <v>13.38</v>
      </c>
      <c r="F1493" s="2">
        <v>4.34</v>
      </c>
      <c r="G1493" s="2">
        <v>0</v>
      </c>
      <c r="H1493" s="16">
        <f t="shared" si="72"/>
        <v>0</v>
      </c>
      <c r="I1493" s="15">
        <f t="shared" si="70"/>
        <v>13.38</v>
      </c>
      <c r="J1493" s="14">
        <f t="shared" si="71"/>
        <v>0</v>
      </c>
    </row>
    <row r="1494" spans="1:10" x14ac:dyDescent="0.3">
      <c r="A1494" s="19">
        <v>20200302</v>
      </c>
      <c r="B1494" s="19" t="s">
        <v>28</v>
      </c>
      <c r="C1494" s="19">
        <v>0</v>
      </c>
      <c r="D1494" s="19">
        <v>0</v>
      </c>
      <c r="E1494" s="19">
        <v>13.07</v>
      </c>
      <c r="F1494" s="19">
        <v>3.93</v>
      </c>
      <c r="G1494" s="19">
        <v>0</v>
      </c>
      <c r="H1494" s="17">
        <f t="shared" si="72"/>
        <v>0</v>
      </c>
      <c r="I1494" s="18">
        <f t="shared" si="70"/>
        <v>13.07</v>
      </c>
      <c r="J1494" s="17">
        <f t="shared" si="71"/>
        <v>0</v>
      </c>
    </row>
    <row r="1495" spans="1:10" x14ac:dyDescent="0.3">
      <c r="A1495" s="2">
        <v>20200302</v>
      </c>
      <c r="B1495" s="2" t="s">
        <v>27</v>
      </c>
      <c r="C1495" s="2">
        <v>0</v>
      </c>
      <c r="D1495" s="2">
        <v>0</v>
      </c>
      <c r="E1495" s="2">
        <v>12.84</v>
      </c>
      <c r="F1495" s="2">
        <v>3.45</v>
      </c>
      <c r="G1495" s="2">
        <v>0</v>
      </c>
      <c r="H1495" s="16">
        <f t="shared" si="72"/>
        <v>0</v>
      </c>
      <c r="I1495" s="15">
        <f t="shared" si="70"/>
        <v>12.84</v>
      </c>
      <c r="J1495" s="14">
        <f t="shared" si="71"/>
        <v>0</v>
      </c>
    </row>
    <row r="1496" spans="1:10" x14ac:dyDescent="0.3">
      <c r="A1496" s="19">
        <v>20200302</v>
      </c>
      <c r="B1496" s="19" t="s">
        <v>26</v>
      </c>
      <c r="C1496" s="19">
        <v>0</v>
      </c>
      <c r="D1496" s="19">
        <v>0</v>
      </c>
      <c r="E1496" s="19">
        <v>12.64</v>
      </c>
      <c r="F1496" s="19">
        <v>2.9</v>
      </c>
      <c r="G1496" s="19">
        <v>0</v>
      </c>
      <c r="H1496" s="17">
        <f t="shared" si="72"/>
        <v>0</v>
      </c>
      <c r="I1496" s="18">
        <f t="shared" si="70"/>
        <v>12.64</v>
      </c>
      <c r="J1496" s="17">
        <f t="shared" si="71"/>
        <v>0</v>
      </c>
    </row>
    <row r="1497" spans="1:10" x14ac:dyDescent="0.3">
      <c r="A1497" s="2">
        <v>20200302</v>
      </c>
      <c r="B1497" s="2" t="s">
        <v>25</v>
      </c>
      <c r="C1497" s="2">
        <v>0</v>
      </c>
      <c r="D1497" s="2">
        <v>0</v>
      </c>
      <c r="E1497" s="2">
        <v>12.39</v>
      </c>
      <c r="F1497" s="2">
        <v>2.62</v>
      </c>
      <c r="G1497" s="2">
        <v>0</v>
      </c>
      <c r="H1497" s="16">
        <f t="shared" si="72"/>
        <v>0</v>
      </c>
      <c r="I1497" s="15">
        <f t="shared" si="70"/>
        <v>12.39</v>
      </c>
      <c r="J1497" s="14">
        <f t="shared" si="71"/>
        <v>0</v>
      </c>
    </row>
    <row r="1498" spans="1:10" x14ac:dyDescent="0.3">
      <c r="A1498" s="19">
        <v>20200303</v>
      </c>
      <c r="B1498" s="19" t="s">
        <v>48</v>
      </c>
      <c r="C1498" s="19">
        <v>0</v>
      </c>
      <c r="D1498" s="19">
        <v>0</v>
      </c>
      <c r="E1498" s="19">
        <v>12.2</v>
      </c>
      <c r="F1498" s="19">
        <v>2.69</v>
      </c>
      <c r="G1498" s="19">
        <v>0</v>
      </c>
      <c r="H1498" s="17">
        <f t="shared" si="72"/>
        <v>0</v>
      </c>
      <c r="I1498" s="18">
        <f t="shared" si="70"/>
        <v>12.2</v>
      </c>
      <c r="J1498" s="17">
        <f t="shared" si="71"/>
        <v>0</v>
      </c>
    </row>
    <row r="1499" spans="1:10" x14ac:dyDescent="0.3">
      <c r="A1499" s="2">
        <v>20200303</v>
      </c>
      <c r="B1499" s="2" t="s">
        <v>47</v>
      </c>
      <c r="C1499" s="2">
        <v>0</v>
      </c>
      <c r="D1499" s="2">
        <v>0</v>
      </c>
      <c r="E1499" s="2">
        <v>11.99</v>
      </c>
      <c r="F1499" s="2">
        <v>3.03</v>
      </c>
      <c r="G1499" s="2">
        <v>0</v>
      </c>
      <c r="H1499" s="16">
        <f t="shared" si="72"/>
        <v>0</v>
      </c>
      <c r="I1499" s="15">
        <f t="shared" si="70"/>
        <v>11.99</v>
      </c>
      <c r="J1499" s="14">
        <f t="shared" si="71"/>
        <v>0</v>
      </c>
    </row>
    <row r="1500" spans="1:10" x14ac:dyDescent="0.3">
      <c r="A1500" s="19">
        <v>20200303</v>
      </c>
      <c r="B1500" s="19" t="s">
        <v>46</v>
      </c>
      <c r="C1500" s="19">
        <v>0</v>
      </c>
      <c r="D1500" s="19">
        <v>0</v>
      </c>
      <c r="E1500" s="19">
        <v>12.03</v>
      </c>
      <c r="F1500" s="19">
        <v>3.59</v>
      </c>
      <c r="G1500" s="19">
        <v>0</v>
      </c>
      <c r="H1500" s="17">
        <f t="shared" si="72"/>
        <v>0</v>
      </c>
      <c r="I1500" s="18">
        <f t="shared" si="70"/>
        <v>12.03</v>
      </c>
      <c r="J1500" s="17">
        <f t="shared" si="71"/>
        <v>0</v>
      </c>
    </row>
    <row r="1501" spans="1:10" x14ac:dyDescent="0.3">
      <c r="A1501" s="2">
        <v>20200303</v>
      </c>
      <c r="B1501" s="2" t="s">
        <v>45</v>
      </c>
      <c r="C1501" s="2">
        <v>0</v>
      </c>
      <c r="D1501" s="2">
        <v>0</v>
      </c>
      <c r="E1501" s="2">
        <v>12.29</v>
      </c>
      <c r="F1501" s="2">
        <v>4.21</v>
      </c>
      <c r="G1501" s="2">
        <v>0</v>
      </c>
      <c r="H1501" s="16">
        <f t="shared" si="72"/>
        <v>0</v>
      </c>
      <c r="I1501" s="15">
        <f t="shared" si="70"/>
        <v>12.29</v>
      </c>
      <c r="J1501" s="14">
        <f t="shared" si="71"/>
        <v>0</v>
      </c>
    </row>
    <row r="1502" spans="1:10" x14ac:dyDescent="0.3">
      <c r="A1502" s="19">
        <v>20200303</v>
      </c>
      <c r="B1502" s="19" t="s">
        <v>44</v>
      </c>
      <c r="C1502" s="19">
        <v>0</v>
      </c>
      <c r="D1502" s="19">
        <v>0</v>
      </c>
      <c r="E1502" s="19">
        <v>12.7</v>
      </c>
      <c r="F1502" s="19">
        <v>4.55</v>
      </c>
      <c r="G1502" s="19">
        <v>0</v>
      </c>
      <c r="H1502" s="17">
        <f t="shared" si="72"/>
        <v>0</v>
      </c>
      <c r="I1502" s="18">
        <f t="shared" si="70"/>
        <v>12.7</v>
      </c>
      <c r="J1502" s="17">
        <f t="shared" si="71"/>
        <v>0</v>
      </c>
    </row>
    <row r="1503" spans="1:10" x14ac:dyDescent="0.3">
      <c r="A1503" s="2">
        <v>20200303</v>
      </c>
      <c r="B1503" s="2" t="s">
        <v>43</v>
      </c>
      <c r="C1503" s="2">
        <v>0</v>
      </c>
      <c r="D1503" s="2">
        <v>0</v>
      </c>
      <c r="E1503" s="2">
        <v>13.24</v>
      </c>
      <c r="F1503" s="2">
        <v>4.83</v>
      </c>
      <c r="G1503" s="2">
        <v>0</v>
      </c>
      <c r="H1503" s="16">
        <f t="shared" si="72"/>
        <v>0</v>
      </c>
      <c r="I1503" s="15">
        <f t="shared" si="70"/>
        <v>13.24</v>
      </c>
      <c r="J1503" s="14">
        <f t="shared" si="71"/>
        <v>0</v>
      </c>
    </row>
    <row r="1504" spans="1:10" x14ac:dyDescent="0.3">
      <c r="A1504" s="19">
        <v>20200303</v>
      </c>
      <c r="B1504" s="19" t="s">
        <v>42</v>
      </c>
      <c r="C1504" s="19">
        <v>0</v>
      </c>
      <c r="D1504" s="19">
        <v>0</v>
      </c>
      <c r="E1504" s="19">
        <v>13.59</v>
      </c>
      <c r="F1504" s="19">
        <v>5.03</v>
      </c>
      <c r="G1504" s="19">
        <v>0</v>
      </c>
      <c r="H1504" s="17">
        <f t="shared" si="72"/>
        <v>0</v>
      </c>
      <c r="I1504" s="18">
        <f t="shared" si="70"/>
        <v>13.59</v>
      </c>
      <c r="J1504" s="17">
        <f t="shared" si="71"/>
        <v>0</v>
      </c>
    </row>
    <row r="1505" spans="1:10" x14ac:dyDescent="0.3">
      <c r="A1505" s="2">
        <v>20200303</v>
      </c>
      <c r="B1505" s="2" t="s">
        <v>41</v>
      </c>
      <c r="C1505" s="2">
        <v>0</v>
      </c>
      <c r="D1505" s="2">
        <v>0</v>
      </c>
      <c r="E1505" s="2">
        <v>14.05</v>
      </c>
      <c r="F1505" s="2">
        <v>5.03</v>
      </c>
      <c r="G1505" s="2">
        <v>0</v>
      </c>
      <c r="H1505" s="16">
        <f t="shared" si="72"/>
        <v>0</v>
      </c>
      <c r="I1505" s="15">
        <f t="shared" si="70"/>
        <v>14.05</v>
      </c>
      <c r="J1505" s="14">
        <f t="shared" si="71"/>
        <v>0</v>
      </c>
    </row>
    <row r="1506" spans="1:10" x14ac:dyDescent="0.3">
      <c r="A1506" s="19">
        <v>20200303</v>
      </c>
      <c r="B1506" s="19" t="s">
        <v>40</v>
      </c>
      <c r="C1506" s="19">
        <v>36</v>
      </c>
      <c r="D1506" s="19">
        <v>11.12</v>
      </c>
      <c r="E1506" s="19">
        <v>14.42</v>
      </c>
      <c r="F1506" s="19">
        <v>5.24</v>
      </c>
      <c r="G1506" s="19">
        <v>0</v>
      </c>
      <c r="H1506" s="17">
        <f t="shared" si="72"/>
        <v>186.65955509847325</v>
      </c>
      <c r="I1506" s="18">
        <f t="shared" si="70"/>
        <v>20.25311109682729</v>
      </c>
      <c r="J1506" s="17">
        <f t="shared" si="71"/>
        <v>0.19064678986692971</v>
      </c>
    </row>
    <row r="1507" spans="1:10" x14ac:dyDescent="0.3">
      <c r="A1507" s="2">
        <v>20200303</v>
      </c>
      <c r="B1507" s="2" t="s">
        <v>39</v>
      </c>
      <c r="C1507" s="2">
        <v>100</v>
      </c>
      <c r="D1507" s="2">
        <v>21.82</v>
      </c>
      <c r="E1507" s="2">
        <v>15.13</v>
      </c>
      <c r="F1507" s="2">
        <v>5.31</v>
      </c>
      <c r="G1507" s="2">
        <v>0</v>
      </c>
      <c r="H1507" s="16">
        <f t="shared" si="72"/>
        <v>269.0400188956969</v>
      </c>
      <c r="I1507" s="15">
        <f t="shared" si="70"/>
        <v>23.537500590490531</v>
      </c>
      <c r="J1507" s="14">
        <f t="shared" si="71"/>
        <v>0.27081063780515907</v>
      </c>
    </row>
    <row r="1508" spans="1:10" x14ac:dyDescent="0.3">
      <c r="A1508" s="19">
        <v>20200303</v>
      </c>
      <c r="B1508" s="19" t="s">
        <v>38</v>
      </c>
      <c r="C1508" s="19">
        <v>91</v>
      </c>
      <c r="D1508" s="19">
        <v>31.35</v>
      </c>
      <c r="E1508" s="19">
        <v>15.49</v>
      </c>
      <c r="F1508" s="19">
        <v>5.45</v>
      </c>
      <c r="G1508" s="19">
        <v>0</v>
      </c>
      <c r="H1508" s="17">
        <f t="shared" si="72"/>
        <v>174.91100731043474</v>
      </c>
      <c r="I1508" s="18">
        <f t="shared" si="70"/>
        <v>20.955968978451086</v>
      </c>
      <c r="J1508" s="17">
        <f t="shared" si="71"/>
        <v>0.1780940622385167</v>
      </c>
    </row>
    <row r="1509" spans="1:10" x14ac:dyDescent="0.3">
      <c r="A1509" s="2">
        <v>20200303</v>
      </c>
      <c r="B1509" s="2" t="s">
        <v>37</v>
      </c>
      <c r="C1509" s="2">
        <v>407</v>
      </c>
      <c r="D1509" s="2">
        <v>38.92</v>
      </c>
      <c r="E1509" s="2">
        <v>15.74</v>
      </c>
      <c r="F1509" s="2">
        <v>6.69</v>
      </c>
      <c r="G1509" s="2">
        <v>0</v>
      </c>
      <c r="H1509" s="16">
        <f t="shared" si="72"/>
        <v>647.84707782197529</v>
      </c>
      <c r="I1509" s="15">
        <f t="shared" si="70"/>
        <v>35.98522118193673</v>
      </c>
      <c r="J1509" s="14">
        <f t="shared" si="71"/>
        <v>0.61582173233321924</v>
      </c>
    </row>
    <row r="1510" spans="1:10" x14ac:dyDescent="0.3">
      <c r="A1510" s="19">
        <v>20200303</v>
      </c>
      <c r="B1510" s="19" t="s">
        <v>36</v>
      </c>
      <c r="C1510" s="19">
        <v>676.01</v>
      </c>
      <c r="D1510" s="19">
        <v>43.51</v>
      </c>
      <c r="E1510" s="19">
        <v>16.5</v>
      </c>
      <c r="F1510" s="19">
        <v>6.97</v>
      </c>
      <c r="G1510" s="19">
        <v>0</v>
      </c>
      <c r="H1510" s="17">
        <f t="shared" si="72"/>
        <v>981.88597231278595</v>
      </c>
      <c r="I1510" s="18">
        <f t="shared" si="70"/>
        <v>47.183936634774561</v>
      </c>
      <c r="J1510" s="17">
        <f t="shared" si="71"/>
        <v>0.88386653944716209</v>
      </c>
    </row>
    <row r="1511" spans="1:10" x14ac:dyDescent="0.3">
      <c r="A1511" s="2">
        <v>20200303</v>
      </c>
      <c r="B1511" s="2" t="s">
        <v>35</v>
      </c>
      <c r="C1511" s="2">
        <v>475</v>
      </c>
      <c r="D1511" s="2">
        <v>44.15</v>
      </c>
      <c r="E1511" s="2">
        <v>16.64</v>
      </c>
      <c r="F1511" s="2">
        <v>6.9</v>
      </c>
      <c r="G1511" s="2">
        <v>0</v>
      </c>
      <c r="H1511" s="16">
        <f t="shared" si="72"/>
        <v>681.94293990596952</v>
      </c>
      <c r="I1511" s="15">
        <f t="shared" si="70"/>
        <v>37.950716872061548</v>
      </c>
      <c r="J1511" s="14">
        <f t="shared" si="71"/>
        <v>0.64220051518666377</v>
      </c>
    </row>
    <row r="1512" spans="1:10" x14ac:dyDescent="0.3">
      <c r="A1512" s="19">
        <v>20200303</v>
      </c>
      <c r="B1512" s="19" t="s">
        <v>34</v>
      </c>
      <c r="C1512" s="19">
        <v>562.01</v>
      </c>
      <c r="D1512" s="19">
        <v>40.71</v>
      </c>
      <c r="E1512" s="19">
        <v>16.47</v>
      </c>
      <c r="F1512" s="19">
        <v>6.34</v>
      </c>
      <c r="G1512" s="19">
        <v>0</v>
      </c>
      <c r="H1512" s="17">
        <f t="shared" si="72"/>
        <v>861.67362029847175</v>
      </c>
      <c r="I1512" s="18">
        <f t="shared" si="70"/>
        <v>43.397300634327237</v>
      </c>
      <c r="J1512" s="17">
        <f t="shared" si="71"/>
        <v>0.79033751141262121</v>
      </c>
    </row>
    <row r="1513" spans="1:10" x14ac:dyDescent="0.3">
      <c r="A1513" s="2">
        <v>20200303</v>
      </c>
      <c r="B1513" s="2" t="s">
        <v>33</v>
      </c>
      <c r="C1513" s="2">
        <v>326</v>
      </c>
      <c r="D1513" s="2">
        <v>33.94</v>
      </c>
      <c r="E1513" s="2">
        <v>16.690000000000001</v>
      </c>
      <c r="F1513" s="2">
        <v>6.07</v>
      </c>
      <c r="G1513" s="2">
        <v>0</v>
      </c>
      <c r="H1513" s="16">
        <f t="shared" si="72"/>
        <v>583.88990693716778</v>
      </c>
      <c r="I1513" s="15">
        <f t="shared" si="70"/>
        <v>34.936559591786491</v>
      </c>
      <c r="J1513" s="14">
        <f t="shared" si="71"/>
        <v>0.55778155108821059</v>
      </c>
    </row>
    <row r="1514" spans="1:10" x14ac:dyDescent="0.3">
      <c r="A1514" s="19">
        <v>20200303</v>
      </c>
      <c r="B1514" s="19" t="s">
        <v>32</v>
      </c>
      <c r="C1514" s="19">
        <v>239</v>
      </c>
      <c r="D1514" s="19">
        <v>24.91</v>
      </c>
      <c r="E1514" s="19">
        <v>16.350000000000001</v>
      </c>
      <c r="F1514" s="19">
        <v>5.52</v>
      </c>
      <c r="G1514" s="19">
        <v>0</v>
      </c>
      <c r="H1514" s="17">
        <f t="shared" si="72"/>
        <v>567.43432759764016</v>
      </c>
      <c r="I1514" s="18">
        <f t="shared" si="70"/>
        <v>34.082322737426253</v>
      </c>
      <c r="J1514" s="17">
        <f t="shared" si="71"/>
        <v>0.54424302996772711</v>
      </c>
    </row>
    <row r="1515" spans="1:10" x14ac:dyDescent="0.3">
      <c r="A1515" s="2">
        <v>20200303</v>
      </c>
      <c r="B1515" s="2" t="s">
        <v>31</v>
      </c>
      <c r="C1515" s="2">
        <v>116</v>
      </c>
      <c r="D1515" s="2">
        <v>14.51</v>
      </c>
      <c r="E1515" s="2">
        <v>16.02</v>
      </c>
      <c r="F1515" s="2">
        <v>4.41</v>
      </c>
      <c r="G1515" s="2">
        <v>0</v>
      </c>
      <c r="H1515" s="16">
        <f t="shared" si="72"/>
        <v>462.98333696493501</v>
      </c>
      <c r="I1515" s="15">
        <f t="shared" si="70"/>
        <v>30.488229280154219</v>
      </c>
      <c r="J1515" s="14">
        <f t="shared" si="71"/>
        <v>0.45154902278723991</v>
      </c>
    </row>
    <row r="1516" spans="1:10" x14ac:dyDescent="0.3">
      <c r="A1516" s="19">
        <v>20200303</v>
      </c>
      <c r="B1516" s="19" t="s">
        <v>30</v>
      </c>
      <c r="C1516" s="19">
        <v>8</v>
      </c>
      <c r="D1516" s="19">
        <v>3.3</v>
      </c>
      <c r="E1516" s="19">
        <v>15.52</v>
      </c>
      <c r="F1516" s="19">
        <v>3.93</v>
      </c>
      <c r="G1516" s="19">
        <v>0</v>
      </c>
      <c r="H1516" s="17">
        <f t="shared" si="72"/>
        <v>138.97568364386956</v>
      </c>
      <c r="I1516" s="18">
        <f t="shared" si="70"/>
        <v>19.862990113870922</v>
      </c>
      <c r="J1516" s="17">
        <f t="shared" si="71"/>
        <v>0.14218832121751504</v>
      </c>
    </row>
    <row r="1517" spans="1:10" x14ac:dyDescent="0.3">
      <c r="A1517" s="2">
        <v>20200303</v>
      </c>
      <c r="B1517" s="2" t="s">
        <v>29</v>
      </c>
      <c r="C1517" s="2">
        <v>0</v>
      </c>
      <c r="D1517" s="2">
        <v>0</v>
      </c>
      <c r="E1517" s="2">
        <v>14.84</v>
      </c>
      <c r="F1517" s="2">
        <v>3.52</v>
      </c>
      <c r="G1517" s="2">
        <v>0</v>
      </c>
      <c r="H1517" s="16">
        <f t="shared" si="72"/>
        <v>0</v>
      </c>
      <c r="I1517" s="15">
        <f t="shared" si="70"/>
        <v>14.84</v>
      </c>
      <c r="J1517" s="14">
        <f t="shared" si="71"/>
        <v>0</v>
      </c>
    </row>
    <row r="1518" spans="1:10" x14ac:dyDescent="0.3">
      <c r="A1518" s="19">
        <v>20200303</v>
      </c>
      <c r="B1518" s="19" t="s">
        <v>28</v>
      </c>
      <c r="C1518" s="19">
        <v>0</v>
      </c>
      <c r="D1518" s="19">
        <v>0</v>
      </c>
      <c r="E1518" s="19">
        <v>14.62</v>
      </c>
      <c r="F1518" s="19">
        <v>3.03</v>
      </c>
      <c r="G1518" s="19">
        <v>0</v>
      </c>
      <c r="H1518" s="17">
        <f t="shared" si="72"/>
        <v>0</v>
      </c>
      <c r="I1518" s="18">
        <f t="shared" si="70"/>
        <v>14.62</v>
      </c>
      <c r="J1518" s="17">
        <f t="shared" si="71"/>
        <v>0</v>
      </c>
    </row>
    <row r="1519" spans="1:10" x14ac:dyDescent="0.3">
      <c r="A1519" s="2">
        <v>20200303</v>
      </c>
      <c r="B1519" s="2" t="s">
        <v>27</v>
      </c>
      <c r="C1519" s="2">
        <v>0</v>
      </c>
      <c r="D1519" s="2">
        <v>0</v>
      </c>
      <c r="E1519" s="2">
        <v>14.41</v>
      </c>
      <c r="F1519" s="2">
        <v>2.69</v>
      </c>
      <c r="G1519" s="2">
        <v>0</v>
      </c>
      <c r="H1519" s="16">
        <f t="shared" si="72"/>
        <v>0</v>
      </c>
      <c r="I1519" s="15">
        <f t="shared" si="70"/>
        <v>14.41</v>
      </c>
      <c r="J1519" s="14">
        <f t="shared" si="71"/>
        <v>0</v>
      </c>
    </row>
    <row r="1520" spans="1:10" x14ac:dyDescent="0.3">
      <c r="A1520" s="19">
        <v>20200303</v>
      </c>
      <c r="B1520" s="19" t="s">
        <v>26</v>
      </c>
      <c r="C1520" s="19">
        <v>0</v>
      </c>
      <c r="D1520" s="19">
        <v>0</v>
      </c>
      <c r="E1520" s="19">
        <v>14.36</v>
      </c>
      <c r="F1520" s="19">
        <v>2.5499999999999998</v>
      </c>
      <c r="G1520" s="19">
        <v>0</v>
      </c>
      <c r="H1520" s="17">
        <f t="shared" si="72"/>
        <v>0</v>
      </c>
      <c r="I1520" s="18">
        <f t="shared" si="70"/>
        <v>14.36</v>
      </c>
      <c r="J1520" s="17">
        <f t="shared" si="71"/>
        <v>0</v>
      </c>
    </row>
    <row r="1521" spans="1:10" x14ac:dyDescent="0.3">
      <c r="A1521" s="2">
        <v>20200303</v>
      </c>
      <c r="B1521" s="2" t="s">
        <v>25</v>
      </c>
      <c r="C1521" s="2">
        <v>0</v>
      </c>
      <c r="D1521" s="2">
        <v>0</v>
      </c>
      <c r="E1521" s="2">
        <v>14.27</v>
      </c>
      <c r="F1521" s="2">
        <v>2.5499999999999998</v>
      </c>
      <c r="G1521" s="2">
        <v>0</v>
      </c>
      <c r="H1521" s="16">
        <f t="shared" si="72"/>
        <v>0</v>
      </c>
      <c r="I1521" s="15">
        <f t="shared" si="70"/>
        <v>14.27</v>
      </c>
      <c r="J1521" s="14">
        <f t="shared" si="71"/>
        <v>0</v>
      </c>
    </row>
    <row r="1522" spans="1:10" x14ac:dyDescent="0.3">
      <c r="A1522" s="19">
        <v>20200304</v>
      </c>
      <c r="B1522" s="19" t="s">
        <v>48</v>
      </c>
      <c r="C1522" s="19">
        <v>0</v>
      </c>
      <c r="D1522" s="19">
        <v>0</v>
      </c>
      <c r="E1522" s="19">
        <v>14.18</v>
      </c>
      <c r="F1522" s="19">
        <v>2.48</v>
      </c>
      <c r="G1522" s="19">
        <v>0</v>
      </c>
      <c r="H1522" s="17">
        <f t="shared" si="72"/>
        <v>0</v>
      </c>
      <c r="I1522" s="18">
        <f t="shared" si="70"/>
        <v>14.18</v>
      </c>
      <c r="J1522" s="17">
        <f t="shared" si="71"/>
        <v>0</v>
      </c>
    </row>
    <row r="1523" spans="1:10" x14ac:dyDescent="0.3">
      <c r="A1523" s="2">
        <v>20200304</v>
      </c>
      <c r="B1523" s="2" t="s">
        <v>47</v>
      </c>
      <c r="C1523" s="2">
        <v>0</v>
      </c>
      <c r="D1523" s="2">
        <v>0</v>
      </c>
      <c r="E1523" s="2">
        <v>14.15</v>
      </c>
      <c r="F1523" s="2">
        <v>2.2799999999999998</v>
      </c>
      <c r="G1523" s="2">
        <v>0</v>
      </c>
      <c r="H1523" s="16">
        <f t="shared" si="72"/>
        <v>0</v>
      </c>
      <c r="I1523" s="15">
        <f t="shared" si="70"/>
        <v>14.15</v>
      </c>
      <c r="J1523" s="14">
        <f t="shared" si="71"/>
        <v>0</v>
      </c>
    </row>
    <row r="1524" spans="1:10" x14ac:dyDescent="0.3">
      <c r="A1524" s="19">
        <v>20200304</v>
      </c>
      <c r="B1524" s="19" t="s">
        <v>46</v>
      </c>
      <c r="C1524" s="19">
        <v>0</v>
      </c>
      <c r="D1524" s="19">
        <v>0</v>
      </c>
      <c r="E1524" s="19">
        <v>14.13</v>
      </c>
      <c r="F1524" s="19">
        <v>2.0699999999999998</v>
      </c>
      <c r="G1524" s="19">
        <v>0</v>
      </c>
      <c r="H1524" s="17">
        <f t="shared" si="72"/>
        <v>0</v>
      </c>
      <c r="I1524" s="18">
        <f t="shared" si="70"/>
        <v>14.13</v>
      </c>
      <c r="J1524" s="17">
        <f t="shared" si="71"/>
        <v>0</v>
      </c>
    </row>
    <row r="1525" spans="1:10" x14ac:dyDescent="0.3">
      <c r="A1525" s="2">
        <v>20200304</v>
      </c>
      <c r="B1525" s="2" t="s">
        <v>45</v>
      </c>
      <c r="C1525" s="2">
        <v>0</v>
      </c>
      <c r="D1525" s="2">
        <v>0</v>
      </c>
      <c r="E1525" s="2">
        <v>14.02</v>
      </c>
      <c r="F1525" s="2">
        <v>2</v>
      </c>
      <c r="G1525" s="2">
        <v>0</v>
      </c>
      <c r="H1525" s="16">
        <f t="shared" si="72"/>
        <v>0</v>
      </c>
      <c r="I1525" s="15">
        <f t="shared" si="70"/>
        <v>14.02</v>
      </c>
      <c r="J1525" s="14">
        <f t="shared" si="71"/>
        <v>0</v>
      </c>
    </row>
    <row r="1526" spans="1:10" x14ac:dyDescent="0.3">
      <c r="A1526" s="19">
        <v>20200304</v>
      </c>
      <c r="B1526" s="19" t="s">
        <v>44</v>
      </c>
      <c r="C1526" s="19">
        <v>0</v>
      </c>
      <c r="D1526" s="19">
        <v>0</v>
      </c>
      <c r="E1526" s="19">
        <v>13.97</v>
      </c>
      <c r="F1526" s="19">
        <v>2</v>
      </c>
      <c r="G1526" s="19">
        <v>0</v>
      </c>
      <c r="H1526" s="17">
        <f t="shared" si="72"/>
        <v>0</v>
      </c>
      <c r="I1526" s="18">
        <f t="shared" si="70"/>
        <v>13.97</v>
      </c>
      <c r="J1526" s="17">
        <f t="shared" si="71"/>
        <v>0</v>
      </c>
    </row>
    <row r="1527" spans="1:10" x14ac:dyDescent="0.3">
      <c r="A1527" s="2">
        <v>20200304</v>
      </c>
      <c r="B1527" s="2" t="s">
        <v>43</v>
      </c>
      <c r="C1527" s="2">
        <v>0</v>
      </c>
      <c r="D1527" s="2">
        <v>0</v>
      </c>
      <c r="E1527" s="2">
        <v>13.89</v>
      </c>
      <c r="F1527" s="2">
        <v>2</v>
      </c>
      <c r="G1527" s="2">
        <v>0</v>
      </c>
      <c r="H1527" s="16">
        <f t="shared" si="72"/>
        <v>0</v>
      </c>
      <c r="I1527" s="15">
        <f t="shared" si="70"/>
        <v>13.89</v>
      </c>
      <c r="J1527" s="14">
        <f t="shared" si="71"/>
        <v>0</v>
      </c>
    </row>
    <row r="1528" spans="1:10" x14ac:dyDescent="0.3">
      <c r="A1528" s="19">
        <v>20200304</v>
      </c>
      <c r="B1528" s="19" t="s">
        <v>42</v>
      </c>
      <c r="C1528" s="19">
        <v>0</v>
      </c>
      <c r="D1528" s="19">
        <v>0</v>
      </c>
      <c r="E1528" s="19">
        <v>13.83</v>
      </c>
      <c r="F1528" s="19">
        <v>1.93</v>
      </c>
      <c r="G1528" s="19">
        <v>0</v>
      </c>
      <c r="H1528" s="17">
        <f t="shared" si="72"/>
        <v>0</v>
      </c>
      <c r="I1528" s="18">
        <f t="shared" si="70"/>
        <v>13.83</v>
      </c>
      <c r="J1528" s="17">
        <f t="shared" si="71"/>
        <v>0</v>
      </c>
    </row>
    <row r="1529" spans="1:10" x14ac:dyDescent="0.3">
      <c r="A1529" s="2">
        <v>20200304</v>
      </c>
      <c r="B1529" s="2" t="s">
        <v>41</v>
      </c>
      <c r="C1529" s="2">
        <v>0</v>
      </c>
      <c r="D1529" s="2">
        <v>0</v>
      </c>
      <c r="E1529" s="2">
        <v>13.92</v>
      </c>
      <c r="F1529" s="2">
        <v>2.83</v>
      </c>
      <c r="G1529" s="2">
        <v>0</v>
      </c>
      <c r="H1529" s="16">
        <f t="shared" si="72"/>
        <v>0</v>
      </c>
      <c r="I1529" s="15">
        <f t="shared" si="70"/>
        <v>13.92</v>
      </c>
      <c r="J1529" s="14">
        <f t="shared" si="71"/>
        <v>0</v>
      </c>
    </row>
    <row r="1530" spans="1:10" x14ac:dyDescent="0.3">
      <c r="A1530" s="19">
        <v>20200304</v>
      </c>
      <c r="B1530" s="19" t="s">
        <v>40</v>
      </c>
      <c r="C1530" s="19">
        <v>118</v>
      </c>
      <c r="D1530" s="19">
        <v>11.41</v>
      </c>
      <c r="E1530" s="19">
        <v>14.31</v>
      </c>
      <c r="F1530" s="19">
        <v>2.83</v>
      </c>
      <c r="G1530" s="19">
        <v>0</v>
      </c>
      <c r="H1530" s="17">
        <f t="shared" si="72"/>
        <v>596.4764609984752</v>
      </c>
      <c r="I1530" s="18">
        <f t="shared" si="70"/>
        <v>32.949889406202352</v>
      </c>
      <c r="J1530" s="17">
        <f t="shared" si="71"/>
        <v>0.57513781245594142</v>
      </c>
    </row>
    <row r="1531" spans="1:10" x14ac:dyDescent="0.3">
      <c r="A1531" s="2">
        <v>20200304</v>
      </c>
      <c r="B1531" s="2" t="s">
        <v>39</v>
      </c>
      <c r="C1531" s="2">
        <v>353.01</v>
      </c>
      <c r="D1531" s="2">
        <v>22.14</v>
      </c>
      <c r="E1531" s="2">
        <v>15.05</v>
      </c>
      <c r="F1531" s="2">
        <v>3.03</v>
      </c>
      <c r="G1531" s="2">
        <v>0</v>
      </c>
      <c r="H1531" s="16">
        <f t="shared" si="72"/>
        <v>936.68653265193518</v>
      </c>
      <c r="I1531" s="15">
        <f t="shared" si="70"/>
        <v>44.321454145372975</v>
      </c>
      <c r="J1531" s="14">
        <f t="shared" si="71"/>
        <v>0.85524487615043265</v>
      </c>
    </row>
    <row r="1532" spans="1:10" x14ac:dyDescent="0.3">
      <c r="A1532" s="19">
        <v>20200304</v>
      </c>
      <c r="B1532" s="19" t="s">
        <v>38</v>
      </c>
      <c r="C1532" s="19">
        <v>322</v>
      </c>
      <c r="D1532" s="19">
        <v>31.69</v>
      </c>
      <c r="E1532" s="19">
        <v>15.49</v>
      </c>
      <c r="F1532" s="19">
        <v>3.24</v>
      </c>
      <c r="G1532" s="19">
        <v>0</v>
      </c>
      <c r="H1532" s="17">
        <f t="shared" si="72"/>
        <v>612.95604602320589</v>
      </c>
      <c r="I1532" s="18">
        <f t="shared" si="70"/>
        <v>34.644876438225182</v>
      </c>
      <c r="J1532" s="17">
        <f t="shared" si="71"/>
        <v>0.58635256205639985</v>
      </c>
    </row>
    <row r="1533" spans="1:10" x14ac:dyDescent="0.3">
      <c r="A1533" s="2">
        <v>20200304</v>
      </c>
      <c r="B1533" s="2" t="s">
        <v>37</v>
      </c>
      <c r="C1533" s="2">
        <v>537.01</v>
      </c>
      <c r="D1533" s="2">
        <v>39.299999999999997</v>
      </c>
      <c r="E1533" s="2">
        <v>15.81</v>
      </c>
      <c r="F1533" s="2">
        <v>2.69</v>
      </c>
      <c r="G1533" s="2">
        <v>0</v>
      </c>
      <c r="H1533" s="16">
        <f t="shared" si="72"/>
        <v>847.84688519601127</v>
      </c>
      <c r="I1533" s="15">
        <f t="shared" si="70"/>
        <v>42.305215162375355</v>
      </c>
      <c r="J1533" s="14">
        <f t="shared" si="71"/>
        <v>0.78182210771721095</v>
      </c>
    </row>
    <row r="1534" spans="1:10" x14ac:dyDescent="0.3">
      <c r="A1534" s="19">
        <v>20200304</v>
      </c>
      <c r="B1534" s="19" t="s">
        <v>36</v>
      </c>
      <c r="C1534" s="19">
        <v>644.01</v>
      </c>
      <c r="D1534" s="19">
        <v>43.89</v>
      </c>
      <c r="E1534" s="19">
        <v>16.329999999999998</v>
      </c>
      <c r="F1534" s="19">
        <v>2.41</v>
      </c>
      <c r="G1534" s="19">
        <v>0</v>
      </c>
      <c r="H1534" s="17">
        <f t="shared" si="72"/>
        <v>928.93731542261719</v>
      </c>
      <c r="I1534" s="18">
        <f t="shared" si="70"/>
        <v>45.359291106956789</v>
      </c>
      <c r="J1534" s="17">
        <f t="shared" si="71"/>
        <v>0.84383104191099922</v>
      </c>
    </row>
    <row r="1535" spans="1:10" x14ac:dyDescent="0.3">
      <c r="A1535" s="2">
        <v>20200304</v>
      </c>
      <c r="B1535" s="2" t="s">
        <v>35</v>
      </c>
      <c r="C1535" s="2">
        <v>582.01</v>
      </c>
      <c r="D1535" s="2">
        <v>44.53</v>
      </c>
      <c r="E1535" s="2">
        <v>16.920000000000002</v>
      </c>
      <c r="F1535" s="2">
        <v>2.69</v>
      </c>
      <c r="G1535" s="2">
        <v>0</v>
      </c>
      <c r="H1535" s="16">
        <f t="shared" si="72"/>
        <v>829.92217264705187</v>
      </c>
      <c r="I1535" s="15">
        <f t="shared" si="70"/>
        <v>42.855067895220373</v>
      </c>
      <c r="J1535" s="14">
        <f t="shared" si="71"/>
        <v>0.76323974731542321</v>
      </c>
    </row>
    <row r="1536" spans="1:10" x14ac:dyDescent="0.3">
      <c r="A1536" s="19">
        <v>20200304</v>
      </c>
      <c r="B1536" s="19" t="s">
        <v>34</v>
      </c>
      <c r="C1536" s="19">
        <v>677.01</v>
      </c>
      <c r="D1536" s="19">
        <v>41.05</v>
      </c>
      <c r="E1536" s="19">
        <v>17.23</v>
      </c>
      <c r="F1536" s="19">
        <v>2.9</v>
      </c>
      <c r="G1536" s="19">
        <v>0</v>
      </c>
      <c r="H1536" s="17">
        <f t="shared" si="72"/>
        <v>1030.9000689429147</v>
      </c>
      <c r="I1536" s="18">
        <f t="shared" si="70"/>
        <v>49.445627154466081</v>
      </c>
      <c r="J1536" s="17">
        <f t="shared" si="71"/>
        <v>0.91749557470790122</v>
      </c>
    </row>
    <row r="1537" spans="1:10" x14ac:dyDescent="0.3">
      <c r="A1537" s="2">
        <v>20200304</v>
      </c>
      <c r="B1537" s="2" t="s">
        <v>33</v>
      </c>
      <c r="C1537" s="2">
        <v>473.01</v>
      </c>
      <c r="D1537" s="2">
        <v>34.229999999999997</v>
      </c>
      <c r="E1537" s="2">
        <v>17.3</v>
      </c>
      <c r="F1537" s="2">
        <v>3.03</v>
      </c>
      <c r="G1537" s="2">
        <v>0</v>
      </c>
      <c r="H1537" s="16">
        <f t="shared" si="72"/>
        <v>840.88221133164814</v>
      </c>
      <c r="I1537" s="15">
        <f t="shared" si="70"/>
        <v>43.577569104114005</v>
      </c>
      <c r="J1537" s="14">
        <f t="shared" si="71"/>
        <v>0.77058524807919559</v>
      </c>
    </row>
    <row r="1538" spans="1:10" x14ac:dyDescent="0.3">
      <c r="A1538" s="19">
        <v>20200304</v>
      </c>
      <c r="B1538" s="19" t="s">
        <v>32</v>
      </c>
      <c r="C1538" s="19">
        <v>401.01</v>
      </c>
      <c r="D1538" s="19">
        <v>25.17</v>
      </c>
      <c r="E1538" s="19">
        <v>16.98</v>
      </c>
      <c r="F1538" s="19">
        <v>3.38</v>
      </c>
      <c r="G1538" s="19">
        <v>0</v>
      </c>
      <c r="H1538" s="17">
        <f t="shared" si="72"/>
        <v>942.87525372537618</v>
      </c>
      <c r="I1538" s="18">
        <f t="shared" si="70"/>
        <v>46.444851678918006</v>
      </c>
      <c r="J1538" s="17">
        <f t="shared" si="71"/>
        <v>0.85188606386999322</v>
      </c>
    </row>
    <row r="1539" spans="1:10" x14ac:dyDescent="0.3">
      <c r="A1539" s="2">
        <v>20200304</v>
      </c>
      <c r="B1539" s="2" t="s">
        <v>31</v>
      </c>
      <c r="C1539" s="2">
        <v>223</v>
      </c>
      <c r="D1539" s="2">
        <v>14.73</v>
      </c>
      <c r="E1539" s="2">
        <v>16.399999999999999</v>
      </c>
      <c r="F1539" s="2">
        <v>3.52</v>
      </c>
      <c r="G1539" s="2">
        <v>0</v>
      </c>
      <c r="H1539" s="16">
        <f t="shared" si="72"/>
        <v>877.03990932915133</v>
      </c>
      <c r="I1539" s="15">
        <f t="shared" si="70"/>
        <v>43.807497166535981</v>
      </c>
      <c r="J1539" s="14">
        <f t="shared" si="71"/>
        <v>0.80281274408573988</v>
      </c>
    </row>
    <row r="1540" spans="1:10" x14ac:dyDescent="0.3">
      <c r="A1540" s="19">
        <v>20200304</v>
      </c>
      <c r="B1540" s="19" t="s">
        <v>30</v>
      </c>
      <c r="C1540" s="19">
        <v>20.55</v>
      </c>
      <c r="D1540" s="19">
        <v>3.5</v>
      </c>
      <c r="E1540" s="19">
        <v>15.66</v>
      </c>
      <c r="F1540" s="19">
        <v>3.03</v>
      </c>
      <c r="G1540" s="19">
        <v>0</v>
      </c>
      <c r="H1540" s="17">
        <f t="shared" si="72"/>
        <v>336.6173893196343</v>
      </c>
      <c r="I1540" s="18">
        <f t="shared" si="70"/>
        <v>26.179293416238572</v>
      </c>
      <c r="J1540" s="17">
        <f t="shared" si="71"/>
        <v>0.33483102130006204</v>
      </c>
    </row>
    <row r="1541" spans="1:10" x14ac:dyDescent="0.3">
      <c r="A1541" s="2">
        <v>20200304</v>
      </c>
      <c r="B1541" s="2" t="s">
        <v>29</v>
      </c>
      <c r="C1541" s="2">
        <v>0</v>
      </c>
      <c r="D1541" s="2">
        <v>0</v>
      </c>
      <c r="E1541" s="2">
        <v>14.93</v>
      </c>
      <c r="F1541" s="2">
        <v>3.52</v>
      </c>
      <c r="G1541" s="2">
        <v>0</v>
      </c>
      <c r="H1541" s="16">
        <f t="shared" si="72"/>
        <v>0</v>
      </c>
      <c r="I1541" s="15">
        <f t="shared" si="70"/>
        <v>14.93</v>
      </c>
      <c r="J1541" s="14">
        <f t="shared" si="71"/>
        <v>0</v>
      </c>
    </row>
    <row r="1542" spans="1:10" x14ac:dyDescent="0.3">
      <c r="A1542" s="19">
        <v>20200304</v>
      </c>
      <c r="B1542" s="19" t="s">
        <v>28</v>
      </c>
      <c r="C1542" s="19">
        <v>0</v>
      </c>
      <c r="D1542" s="19">
        <v>0</v>
      </c>
      <c r="E1542" s="19">
        <v>14.46</v>
      </c>
      <c r="F1542" s="19">
        <v>3.66</v>
      </c>
      <c r="G1542" s="19">
        <v>0</v>
      </c>
      <c r="H1542" s="17">
        <f t="shared" si="72"/>
        <v>0</v>
      </c>
      <c r="I1542" s="18">
        <f t="shared" si="70"/>
        <v>14.46</v>
      </c>
      <c r="J1542" s="17">
        <f t="shared" si="71"/>
        <v>0</v>
      </c>
    </row>
    <row r="1543" spans="1:10" x14ac:dyDescent="0.3">
      <c r="A1543" s="2">
        <v>20200304</v>
      </c>
      <c r="B1543" s="2" t="s">
        <v>27</v>
      </c>
      <c r="C1543" s="2">
        <v>0</v>
      </c>
      <c r="D1543" s="2">
        <v>0</v>
      </c>
      <c r="E1543" s="2">
        <v>14.19</v>
      </c>
      <c r="F1543" s="2">
        <v>3.79</v>
      </c>
      <c r="G1543" s="2">
        <v>0</v>
      </c>
      <c r="H1543" s="16">
        <f t="shared" si="72"/>
        <v>0</v>
      </c>
      <c r="I1543" s="15">
        <f t="shared" si="70"/>
        <v>14.19</v>
      </c>
      <c r="J1543" s="14">
        <f t="shared" si="71"/>
        <v>0</v>
      </c>
    </row>
    <row r="1544" spans="1:10" x14ac:dyDescent="0.3">
      <c r="A1544" s="19">
        <v>20200304</v>
      </c>
      <c r="B1544" s="19" t="s">
        <v>26</v>
      </c>
      <c r="C1544" s="19">
        <v>0</v>
      </c>
      <c r="D1544" s="19">
        <v>0</v>
      </c>
      <c r="E1544" s="19">
        <v>14.07</v>
      </c>
      <c r="F1544" s="19">
        <v>3.79</v>
      </c>
      <c r="G1544" s="19">
        <v>0</v>
      </c>
      <c r="H1544" s="17">
        <f t="shared" si="72"/>
        <v>0</v>
      </c>
      <c r="I1544" s="18">
        <f t="shared" si="70"/>
        <v>14.07</v>
      </c>
      <c r="J1544" s="17">
        <f t="shared" si="71"/>
        <v>0</v>
      </c>
    </row>
    <row r="1545" spans="1:10" x14ac:dyDescent="0.3">
      <c r="A1545" s="2">
        <v>20200304</v>
      </c>
      <c r="B1545" s="2" t="s">
        <v>25</v>
      </c>
      <c r="C1545" s="2">
        <v>0</v>
      </c>
      <c r="D1545" s="2">
        <v>0</v>
      </c>
      <c r="E1545" s="2">
        <v>13.95</v>
      </c>
      <c r="F1545" s="2">
        <v>3.86</v>
      </c>
      <c r="G1545" s="2">
        <v>0</v>
      </c>
      <c r="H1545" s="16">
        <f t="shared" si="72"/>
        <v>0</v>
      </c>
      <c r="I1545" s="15">
        <f t="shared" si="70"/>
        <v>13.95</v>
      </c>
      <c r="J1545" s="14">
        <f t="shared" si="71"/>
        <v>0</v>
      </c>
    </row>
    <row r="1546" spans="1:10" x14ac:dyDescent="0.3">
      <c r="A1546" s="19">
        <v>20200305</v>
      </c>
      <c r="B1546" s="19" t="s">
        <v>48</v>
      </c>
      <c r="C1546" s="19">
        <v>0</v>
      </c>
      <c r="D1546" s="19">
        <v>0</v>
      </c>
      <c r="E1546" s="19">
        <v>13.88</v>
      </c>
      <c r="F1546" s="19">
        <v>4.1399999999999997</v>
      </c>
      <c r="G1546" s="19">
        <v>0</v>
      </c>
      <c r="H1546" s="17">
        <f t="shared" si="72"/>
        <v>0</v>
      </c>
      <c r="I1546" s="18">
        <f t="shared" ref="I1546:I1609" si="73">E1546+H1546*((NOCT-20)/(800))</f>
        <v>13.88</v>
      </c>
      <c r="J1546" s="17">
        <f t="shared" ref="J1546:J1609" si="74">P_STC__W*(H1546/1000)*(1+(alpha_p/100)*(I1546-25))</f>
        <v>0</v>
      </c>
    </row>
    <row r="1547" spans="1:10" x14ac:dyDescent="0.3">
      <c r="A1547" s="2">
        <v>20200305</v>
      </c>
      <c r="B1547" s="2" t="s">
        <v>47</v>
      </c>
      <c r="C1547" s="2">
        <v>0</v>
      </c>
      <c r="D1547" s="2">
        <v>0</v>
      </c>
      <c r="E1547" s="2">
        <v>13.88</v>
      </c>
      <c r="F1547" s="2">
        <v>4.6900000000000004</v>
      </c>
      <c r="G1547" s="2">
        <v>0</v>
      </c>
      <c r="H1547" s="16">
        <f t="shared" si="72"/>
        <v>0</v>
      </c>
      <c r="I1547" s="15">
        <f t="shared" si="73"/>
        <v>13.88</v>
      </c>
      <c r="J1547" s="14">
        <f t="shared" si="74"/>
        <v>0</v>
      </c>
    </row>
    <row r="1548" spans="1:10" x14ac:dyDescent="0.3">
      <c r="A1548" s="19">
        <v>20200305</v>
      </c>
      <c r="B1548" s="19" t="s">
        <v>46</v>
      </c>
      <c r="C1548" s="19">
        <v>0</v>
      </c>
      <c r="D1548" s="19">
        <v>0</v>
      </c>
      <c r="E1548" s="19">
        <v>13.95</v>
      </c>
      <c r="F1548" s="19">
        <v>5.31</v>
      </c>
      <c r="G1548" s="19">
        <v>0</v>
      </c>
      <c r="H1548" s="17">
        <f t="shared" si="72"/>
        <v>0</v>
      </c>
      <c r="I1548" s="18">
        <f t="shared" si="73"/>
        <v>13.95</v>
      </c>
      <c r="J1548" s="17">
        <f t="shared" si="74"/>
        <v>0</v>
      </c>
    </row>
    <row r="1549" spans="1:10" x14ac:dyDescent="0.3">
      <c r="A1549" s="2">
        <v>20200305</v>
      </c>
      <c r="B1549" s="2" t="s">
        <v>45</v>
      </c>
      <c r="C1549" s="2">
        <v>0</v>
      </c>
      <c r="D1549" s="2">
        <v>0</v>
      </c>
      <c r="E1549" s="2">
        <v>14.15</v>
      </c>
      <c r="F1549" s="2">
        <v>5.59</v>
      </c>
      <c r="G1549" s="2">
        <v>0</v>
      </c>
      <c r="H1549" s="16">
        <f t="shared" si="72"/>
        <v>0</v>
      </c>
      <c r="I1549" s="15">
        <f t="shared" si="73"/>
        <v>14.15</v>
      </c>
      <c r="J1549" s="14">
        <f t="shared" si="74"/>
        <v>0</v>
      </c>
    </row>
    <row r="1550" spans="1:10" x14ac:dyDescent="0.3">
      <c r="A1550" s="19">
        <v>20200305</v>
      </c>
      <c r="B1550" s="19" t="s">
        <v>44</v>
      </c>
      <c r="C1550" s="19">
        <v>0</v>
      </c>
      <c r="D1550" s="19">
        <v>0</v>
      </c>
      <c r="E1550" s="19">
        <v>14.32</v>
      </c>
      <c r="F1550" s="19">
        <v>5.79</v>
      </c>
      <c r="G1550" s="19">
        <v>0</v>
      </c>
      <c r="H1550" s="17">
        <f t="shared" si="72"/>
        <v>0</v>
      </c>
      <c r="I1550" s="18">
        <f t="shared" si="73"/>
        <v>14.32</v>
      </c>
      <c r="J1550" s="17">
        <f t="shared" si="74"/>
        <v>0</v>
      </c>
    </row>
    <row r="1551" spans="1:10" x14ac:dyDescent="0.3">
      <c r="A1551" s="2">
        <v>20200305</v>
      </c>
      <c r="B1551" s="2" t="s">
        <v>43</v>
      </c>
      <c r="C1551" s="2">
        <v>0</v>
      </c>
      <c r="D1551" s="2">
        <v>0</v>
      </c>
      <c r="E1551" s="2">
        <v>14.57</v>
      </c>
      <c r="F1551" s="2">
        <v>6.28</v>
      </c>
      <c r="G1551" s="2">
        <v>0</v>
      </c>
      <c r="H1551" s="16">
        <f t="shared" si="72"/>
        <v>0</v>
      </c>
      <c r="I1551" s="15">
        <f t="shared" si="73"/>
        <v>14.57</v>
      </c>
      <c r="J1551" s="14">
        <f t="shared" si="74"/>
        <v>0</v>
      </c>
    </row>
    <row r="1552" spans="1:10" x14ac:dyDescent="0.3">
      <c r="A1552" s="19">
        <v>20200305</v>
      </c>
      <c r="B1552" s="19" t="s">
        <v>42</v>
      </c>
      <c r="C1552" s="19">
        <v>0</v>
      </c>
      <c r="D1552" s="19">
        <v>0</v>
      </c>
      <c r="E1552" s="19">
        <v>14.98</v>
      </c>
      <c r="F1552" s="19">
        <v>6.97</v>
      </c>
      <c r="G1552" s="19">
        <v>0</v>
      </c>
      <c r="H1552" s="17">
        <f t="shared" si="72"/>
        <v>0</v>
      </c>
      <c r="I1552" s="18">
        <f t="shared" si="73"/>
        <v>14.98</v>
      </c>
      <c r="J1552" s="17">
        <f t="shared" si="74"/>
        <v>0</v>
      </c>
    </row>
    <row r="1553" spans="1:10" x14ac:dyDescent="0.3">
      <c r="A1553" s="2">
        <v>20200305</v>
      </c>
      <c r="B1553" s="2" t="s">
        <v>41</v>
      </c>
      <c r="C1553" s="2">
        <v>0</v>
      </c>
      <c r="D1553" s="2">
        <v>0</v>
      </c>
      <c r="E1553" s="2">
        <v>14.65</v>
      </c>
      <c r="F1553" s="2">
        <v>7.86</v>
      </c>
      <c r="G1553" s="2">
        <v>0</v>
      </c>
      <c r="H1553" s="16">
        <f t="shared" si="72"/>
        <v>0</v>
      </c>
      <c r="I1553" s="15">
        <f t="shared" si="73"/>
        <v>14.65</v>
      </c>
      <c r="J1553" s="14">
        <f t="shared" si="74"/>
        <v>0</v>
      </c>
    </row>
    <row r="1554" spans="1:10" x14ac:dyDescent="0.3">
      <c r="A1554" s="19">
        <v>20200305</v>
      </c>
      <c r="B1554" s="19" t="s">
        <v>40</v>
      </c>
      <c r="C1554" s="19">
        <v>142</v>
      </c>
      <c r="D1554" s="19">
        <v>11.71</v>
      </c>
      <c r="E1554" s="19">
        <v>14.34</v>
      </c>
      <c r="F1554" s="19">
        <v>7.17</v>
      </c>
      <c r="G1554" s="19">
        <v>0</v>
      </c>
      <c r="H1554" s="17">
        <f t="shared" si="72"/>
        <v>699.6514591556703</v>
      </c>
      <c r="I1554" s="18">
        <f t="shared" si="73"/>
        <v>36.204108098614697</v>
      </c>
      <c r="J1554" s="17">
        <f t="shared" si="74"/>
        <v>0.66437609154686894</v>
      </c>
    </row>
    <row r="1555" spans="1:10" x14ac:dyDescent="0.3">
      <c r="A1555" s="2">
        <v>20200305</v>
      </c>
      <c r="B1555" s="2" t="s">
        <v>39</v>
      </c>
      <c r="C1555" s="2">
        <v>126</v>
      </c>
      <c r="D1555" s="2">
        <v>22.45</v>
      </c>
      <c r="E1555" s="2">
        <v>14.48</v>
      </c>
      <c r="F1555" s="2">
        <v>7.38</v>
      </c>
      <c r="G1555" s="2">
        <v>0</v>
      </c>
      <c r="H1555" s="16">
        <f t="shared" ref="H1555:H1618" si="75">IF(D1555&gt;0,C1555/SIN(D1555*PI()/180),0)</f>
        <v>329.94912911712152</v>
      </c>
      <c r="I1555" s="15">
        <f t="shared" si="73"/>
        <v>24.790910284910048</v>
      </c>
      <c r="J1555" s="14">
        <f t="shared" si="74"/>
        <v>0.3302595794794273</v>
      </c>
    </row>
    <row r="1556" spans="1:10" x14ac:dyDescent="0.3">
      <c r="A1556" s="19">
        <v>20200305</v>
      </c>
      <c r="B1556" s="19" t="s">
        <v>38</v>
      </c>
      <c r="C1556" s="19">
        <v>475.01</v>
      </c>
      <c r="D1556" s="19">
        <v>32.04</v>
      </c>
      <c r="E1556" s="19">
        <v>14.84</v>
      </c>
      <c r="F1556" s="19">
        <v>8.14</v>
      </c>
      <c r="G1556" s="19">
        <v>0</v>
      </c>
      <c r="H1556" s="17">
        <f t="shared" si="75"/>
        <v>895.38168855146307</v>
      </c>
      <c r="I1556" s="18">
        <f t="shared" si="73"/>
        <v>42.820677767233221</v>
      </c>
      <c r="J1556" s="17">
        <f t="shared" si="74"/>
        <v>0.82357830007485744</v>
      </c>
    </row>
    <row r="1557" spans="1:10" x14ac:dyDescent="0.3">
      <c r="A1557" s="2">
        <v>20200305</v>
      </c>
      <c r="B1557" s="2" t="s">
        <v>37</v>
      </c>
      <c r="C1557" s="2">
        <v>317</v>
      </c>
      <c r="D1557" s="2">
        <v>39.67</v>
      </c>
      <c r="E1557" s="2">
        <v>15.17</v>
      </c>
      <c r="F1557" s="2">
        <v>8.41</v>
      </c>
      <c r="G1557" s="2">
        <v>0</v>
      </c>
      <c r="H1557" s="16">
        <f t="shared" si="75"/>
        <v>496.58120810633949</v>
      </c>
      <c r="I1557" s="15">
        <f t="shared" si="73"/>
        <v>30.688162753323109</v>
      </c>
      <c r="J1557" s="14">
        <f t="shared" si="74"/>
        <v>0.48387035181256149</v>
      </c>
    </row>
    <row r="1558" spans="1:10" x14ac:dyDescent="0.3">
      <c r="A1558" s="19">
        <v>20200305</v>
      </c>
      <c r="B1558" s="19" t="s">
        <v>36</v>
      </c>
      <c r="C1558" s="19">
        <v>364</v>
      </c>
      <c r="D1558" s="19">
        <v>44.28</v>
      </c>
      <c r="E1558" s="19">
        <v>15.53</v>
      </c>
      <c r="F1558" s="19">
        <v>8.69</v>
      </c>
      <c r="G1558" s="19">
        <v>0</v>
      </c>
      <c r="H1558" s="17">
        <f t="shared" si="75"/>
        <v>521.36641274036401</v>
      </c>
      <c r="I1558" s="18">
        <f t="shared" si="73"/>
        <v>31.822700398136377</v>
      </c>
      <c r="J1558" s="17">
        <f t="shared" si="74"/>
        <v>0.50535934199736021</v>
      </c>
    </row>
    <row r="1559" spans="1:10" x14ac:dyDescent="0.3">
      <c r="A1559" s="2">
        <v>20200305</v>
      </c>
      <c r="B1559" s="2" t="s">
        <v>35</v>
      </c>
      <c r="C1559" s="2">
        <v>496</v>
      </c>
      <c r="D1559" s="2">
        <v>44.91</v>
      </c>
      <c r="E1559" s="2">
        <v>15.51</v>
      </c>
      <c r="F1559" s="2">
        <v>8.76</v>
      </c>
      <c r="G1559" s="2">
        <v>0</v>
      </c>
      <c r="H1559" s="16">
        <f t="shared" si="75"/>
        <v>702.55436303758938</v>
      </c>
      <c r="I1559" s="15">
        <f t="shared" si="73"/>
        <v>37.464823844924666</v>
      </c>
      <c r="J1559" s="14">
        <f t="shared" si="74"/>
        <v>0.66314688934222876</v>
      </c>
    </row>
    <row r="1560" spans="1:10" x14ac:dyDescent="0.3">
      <c r="A1560" s="19">
        <v>20200305</v>
      </c>
      <c r="B1560" s="19" t="s">
        <v>34</v>
      </c>
      <c r="C1560" s="19">
        <v>675.01</v>
      </c>
      <c r="D1560" s="19">
        <v>41.39</v>
      </c>
      <c r="E1560" s="19">
        <v>15.54</v>
      </c>
      <c r="F1560" s="19">
        <v>8.48</v>
      </c>
      <c r="G1560" s="19">
        <v>0</v>
      </c>
      <c r="H1560" s="17">
        <f t="shared" si="75"/>
        <v>1020.9157026022193</v>
      </c>
      <c r="I1560" s="18">
        <f t="shared" si="73"/>
        <v>47.443615706319349</v>
      </c>
      <c r="J1560" s="17">
        <f t="shared" si="74"/>
        <v>0.91780702396233882</v>
      </c>
    </row>
    <row r="1561" spans="1:10" x14ac:dyDescent="0.3">
      <c r="A1561" s="2">
        <v>20200305</v>
      </c>
      <c r="B1561" s="2" t="s">
        <v>33</v>
      </c>
      <c r="C1561" s="2">
        <v>532.01</v>
      </c>
      <c r="D1561" s="2">
        <v>34.53</v>
      </c>
      <c r="E1561" s="2">
        <v>15.34</v>
      </c>
      <c r="F1561" s="2">
        <v>7.93</v>
      </c>
      <c r="G1561" s="2">
        <v>0</v>
      </c>
      <c r="H1561" s="16">
        <f t="shared" si="75"/>
        <v>938.55794608352801</v>
      </c>
      <c r="I1561" s="15">
        <f t="shared" si="73"/>
        <v>44.66993581511025</v>
      </c>
      <c r="J1561" s="14">
        <f t="shared" si="74"/>
        <v>0.85548176057151692</v>
      </c>
    </row>
    <row r="1562" spans="1:10" x14ac:dyDescent="0.3">
      <c r="A1562" s="19">
        <v>20200305</v>
      </c>
      <c r="B1562" s="19" t="s">
        <v>32</v>
      </c>
      <c r="C1562" s="19">
        <v>391.01</v>
      </c>
      <c r="D1562" s="19">
        <v>25.42</v>
      </c>
      <c r="E1562" s="19">
        <v>15.13</v>
      </c>
      <c r="F1562" s="19">
        <v>7.72</v>
      </c>
      <c r="G1562" s="19">
        <v>0</v>
      </c>
      <c r="H1562" s="17">
        <f t="shared" si="75"/>
        <v>910.91347142409563</v>
      </c>
      <c r="I1562" s="18">
        <f t="shared" si="73"/>
        <v>43.596045982002991</v>
      </c>
      <c r="J1562" s="17">
        <f t="shared" si="74"/>
        <v>0.83468622182306751</v>
      </c>
    </row>
    <row r="1563" spans="1:10" x14ac:dyDescent="0.3">
      <c r="A1563" s="2">
        <v>20200305</v>
      </c>
      <c r="B1563" s="2" t="s">
        <v>31</v>
      </c>
      <c r="C1563" s="2">
        <v>128</v>
      </c>
      <c r="D1563" s="2">
        <v>14.95</v>
      </c>
      <c r="E1563" s="2">
        <v>14.7</v>
      </c>
      <c r="F1563" s="2">
        <v>7.38</v>
      </c>
      <c r="G1563" s="2">
        <v>0</v>
      </c>
      <c r="H1563" s="16">
        <f t="shared" si="75"/>
        <v>496.17015298782314</v>
      </c>
      <c r="I1563" s="15">
        <f t="shared" si="73"/>
        <v>30.205317280869473</v>
      </c>
      <c r="J1563" s="14">
        <f t="shared" si="74"/>
        <v>0.48454789916562685</v>
      </c>
    </row>
    <row r="1564" spans="1:10" x14ac:dyDescent="0.3">
      <c r="A1564" s="19">
        <v>20200305</v>
      </c>
      <c r="B1564" s="19" t="s">
        <v>30</v>
      </c>
      <c r="C1564" s="19">
        <v>21.37</v>
      </c>
      <c r="D1564" s="19">
        <v>3.71</v>
      </c>
      <c r="E1564" s="19">
        <v>14.06</v>
      </c>
      <c r="F1564" s="19">
        <v>6.9</v>
      </c>
      <c r="G1564" s="19">
        <v>0</v>
      </c>
      <c r="H1564" s="17">
        <f t="shared" si="75"/>
        <v>330.26060432523099</v>
      </c>
      <c r="I1564" s="18">
        <f t="shared" si="73"/>
        <v>24.380643885163469</v>
      </c>
      <c r="J1564" s="17">
        <f t="shared" si="74"/>
        <v>0.3311810744867339</v>
      </c>
    </row>
    <row r="1565" spans="1:10" x14ac:dyDescent="0.3">
      <c r="A1565" s="2">
        <v>20200305</v>
      </c>
      <c r="B1565" s="2" t="s">
        <v>29</v>
      </c>
      <c r="C1565" s="2">
        <v>0</v>
      </c>
      <c r="D1565" s="2">
        <v>0</v>
      </c>
      <c r="E1565" s="2">
        <v>13.57</v>
      </c>
      <c r="F1565" s="2">
        <v>6.83</v>
      </c>
      <c r="G1565" s="2">
        <v>0</v>
      </c>
      <c r="H1565" s="16">
        <f t="shared" si="75"/>
        <v>0</v>
      </c>
      <c r="I1565" s="15">
        <f t="shared" si="73"/>
        <v>13.57</v>
      </c>
      <c r="J1565" s="14">
        <f t="shared" si="74"/>
        <v>0</v>
      </c>
    </row>
    <row r="1566" spans="1:10" x14ac:dyDescent="0.3">
      <c r="A1566" s="19">
        <v>20200305</v>
      </c>
      <c r="B1566" s="19" t="s">
        <v>28</v>
      </c>
      <c r="C1566" s="19">
        <v>0</v>
      </c>
      <c r="D1566" s="19">
        <v>0</v>
      </c>
      <c r="E1566" s="19">
        <v>13.18</v>
      </c>
      <c r="F1566" s="19">
        <v>6.21</v>
      </c>
      <c r="G1566" s="19">
        <v>0</v>
      </c>
      <c r="H1566" s="17">
        <f t="shared" si="75"/>
        <v>0</v>
      </c>
      <c r="I1566" s="18">
        <f t="shared" si="73"/>
        <v>13.18</v>
      </c>
      <c r="J1566" s="17">
        <f t="shared" si="74"/>
        <v>0</v>
      </c>
    </row>
    <row r="1567" spans="1:10" x14ac:dyDescent="0.3">
      <c r="A1567" s="2">
        <v>20200305</v>
      </c>
      <c r="B1567" s="2" t="s">
        <v>27</v>
      </c>
      <c r="C1567" s="2">
        <v>0</v>
      </c>
      <c r="D1567" s="2">
        <v>0</v>
      </c>
      <c r="E1567" s="2">
        <v>13.01</v>
      </c>
      <c r="F1567" s="2">
        <v>6</v>
      </c>
      <c r="G1567" s="2">
        <v>0</v>
      </c>
      <c r="H1567" s="16">
        <f t="shared" si="75"/>
        <v>0</v>
      </c>
      <c r="I1567" s="15">
        <f t="shared" si="73"/>
        <v>13.01</v>
      </c>
      <c r="J1567" s="14">
        <f t="shared" si="74"/>
        <v>0</v>
      </c>
    </row>
    <row r="1568" spans="1:10" x14ac:dyDescent="0.3">
      <c r="A1568" s="19">
        <v>20200305</v>
      </c>
      <c r="B1568" s="19" t="s">
        <v>26</v>
      </c>
      <c r="C1568" s="19">
        <v>0</v>
      </c>
      <c r="D1568" s="19">
        <v>0</v>
      </c>
      <c r="E1568" s="19">
        <v>12.82</v>
      </c>
      <c r="F1568" s="19">
        <v>5.93</v>
      </c>
      <c r="G1568" s="19">
        <v>0</v>
      </c>
      <c r="H1568" s="17">
        <f t="shared" si="75"/>
        <v>0</v>
      </c>
      <c r="I1568" s="18">
        <f t="shared" si="73"/>
        <v>12.82</v>
      </c>
      <c r="J1568" s="17">
        <f t="shared" si="74"/>
        <v>0</v>
      </c>
    </row>
    <row r="1569" spans="1:10" x14ac:dyDescent="0.3">
      <c r="A1569" s="2">
        <v>20200305</v>
      </c>
      <c r="B1569" s="2" t="s">
        <v>25</v>
      </c>
      <c r="C1569" s="2">
        <v>0</v>
      </c>
      <c r="D1569" s="2">
        <v>0</v>
      </c>
      <c r="E1569" s="2">
        <v>12.8</v>
      </c>
      <c r="F1569" s="2">
        <v>6.28</v>
      </c>
      <c r="G1569" s="2">
        <v>0</v>
      </c>
      <c r="H1569" s="16">
        <f t="shared" si="75"/>
        <v>0</v>
      </c>
      <c r="I1569" s="15">
        <f t="shared" si="73"/>
        <v>12.8</v>
      </c>
      <c r="J1569" s="14">
        <f t="shared" si="74"/>
        <v>0</v>
      </c>
    </row>
    <row r="1570" spans="1:10" x14ac:dyDescent="0.3">
      <c r="A1570" s="19">
        <v>20200306</v>
      </c>
      <c r="B1570" s="19" t="s">
        <v>48</v>
      </c>
      <c r="C1570" s="19">
        <v>0</v>
      </c>
      <c r="D1570" s="19">
        <v>0</v>
      </c>
      <c r="E1570" s="19">
        <v>12.78</v>
      </c>
      <c r="F1570" s="19">
        <v>6.62</v>
      </c>
      <c r="G1570" s="19">
        <v>0</v>
      </c>
      <c r="H1570" s="17">
        <f t="shared" si="75"/>
        <v>0</v>
      </c>
      <c r="I1570" s="18">
        <f t="shared" si="73"/>
        <v>12.78</v>
      </c>
      <c r="J1570" s="17">
        <f t="shared" si="74"/>
        <v>0</v>
      </c>
    </row>
    <row r="1571" spans="1:10" x14ac:dyDescent="0.3">
      <c r="A1571" s="2">
        <v>20200306</v>
      </c>
      <c r="B1571" s="2" t="s">
        <v>47</v>
      </c>
      <c r="C1571" s="2">
        <v>0</v>
      </c>
      <c r="D1571" s="2">
        <v>0</v>
      </c>
      <c r="E1571" s="2">
        <v>12.84</v>
      </c>
      <c r="F1571" s="2">
        <v>6.41</v>
      </c>
      <c r="G1571" s="2">
        <v>0</v>
      </c>
      <c r="H1571" s="16">
        <f t="shared" si="75"/>
        <v>0</v>
      </c>
      <c r="I1571" s="15">
        <f t="shared" si="73"/>
        <v>12.84</v>
      </c>
      <c r="J1571" s="14">
        <f t="shared" si="74"/>
        <v>0</v>
      </c>
    </row>
    <row r="1572" spans="1:10" x14ac:dyDescent="0.3">
      <c r="A1572" s="19">
        <v>20200306</v>
      </c>
      <c r="B1572" s="19" t="s">
        <v>46</v>
      </c>
      <c r="C1572" s="19">
        <v>0</v>
      </c>
      <c r="D1572" s="19">
        <v>0</v>
      </c>
      <c r="E1572" s="19">
        <v>13.01</v>
      </c>
      <c r="F1572" s="19">
        <v>6.34</v>
      </c>
      <c r="G1572" s="19">
        <v>0</v>
      </c>
      <c r="H1572" s="17">
        <f t="shared" si="75"/>
        <v>0</v>
      </c>
      <c r="I1572" s="18">
        <f t="shared" si="73"/>
        <v>13.01</v>
      </c>
      <c r="J1572" s="17">
        <f t="shared" si="74"/>
        <v>0</v>
      </c>
    </row>
    <row r="1573" spans="1:10" x14ac:dyDescent="0.3">
      <c r="A1573" s="2">
        <v>20200306</v>
      </c>
      <c r="B1573" s="2" t="s">
        <v>45</v>
      </c>
      <c r="C1573" s="2">
        <v>0</v>
      </c>
      <c r="D1573" s="2">
        <v>0</v>
      </c>
      <c r="E1573" s="2">
        <v>12.86</v>
      </c>
      <c r="F1573" s="2">
        <v>6.62</v>
      </c>
      <c r="G1573" s="2">
        <v>0</v>
      </c>
      <c r="H1573" s="16">
        <f t="shared" si="75"/>
        <v>0</v>
      </c>
      <c r="I1573" s="15">
        <f t="shared" si="73"/>
        <v>12.86</v>
      </c>
      <c r="J1573" s="14">
        <f t="shared" si="74"/>
        <v>0</v>
      </c>
    </row>
    <row r="1574" spans="1:10" x14ac:dyDescent="0.3">
      <c r="A1574" s="19">
        <v>20200306</v>
      </c>
      <c r="B1574" s="19" t="s">
        <v>44</v>
      </c>
      <c r="C1574" s="19">
        <v>0</v>
      </c>
      <c r="D1574" s="19">
        <v>0</v>
      </c>
      <c r="E1574" s="19">
        <v>12.89</v>
      </c>
      <c r="F1574" s="19">
        <v>6.9</v>
      </c>
      <c r="G1574" s="19">
        <v>0</v>
      </c>
      <c r="H1574" s="17">
        <f t="shared" si="75"/>
        <v>0</v>
      </c>
      <c r="I1574" s="18">
        <f t="shared" si="73"/>
        <v>12.89</v>
      </c>
      <c r="J1574" s="17">
        <f t="shared" si="74"/>
        <v>0</v>
      </c>
    </row>
    <row r="1575" spans="1:10" x14ac:dyDescent="0.3">
      <c r="A1575" s="2">
        <v>20200306</v>
      </c>
      <c r="B1575" s="2" t="s">
        <v>43</v>
      </c>
      <c r="C1575" s="2">
        <v>0</v>
      </c>
      <c r="D1575" s="2">
        <v>0</v>
      </c>
      <c r="E1575" s="2">
        <v>12.66</v>
      </c>
      <c r="F1575" s="2">
        <v>6.97</v>
      </c>
      <c r="G1575" s="2">
        <v>0</v>
      </c>
      <c r="H1575" s="16">
        <f t="shared" si="75"/>
        <v>0</v>
      </c>
      <c r="I1575" s="15">
        <f t="shared" si="73"/>
        <v>12.66</v>
      </c>
      <c r="J1575" s="14">
        <f t="shared" si="74"/>
        <v>0</v>
      </c>
    </row>
    <row r="1576" spans="1:10" x14ac:dyDescent="0.3">
      <c r="A1576" s="19">
        <v>20200306</v>
      </c>
      <c r="B1576" s="19" t="s">
        <v>42</v>
      </c>
      <c r="C1576" s="19">
        <v>0</v>
      </c>
      <c r="D1576" s="19">
        <v>0</v>
      </c>
      <c r="E1576" s="19">
        <v>12.4</v>
      </c>
      <c r="F1576" s="19">
        <v>6.9</v>
      </c>
      <c r="G1576" s="19">
        <v>0</v>
      </c>
      <c r="H1576" s="17">
        <f t="shared" si="75"/>
        <v>0</v>
      </c>
      <c r="I1576" s="18">
        <f t="shared" si="73"/>
        <v>12.4</v>
      </c>
      <c r="J1576" s="17">
        <f t="shared" si="74"/>
        <v>0</v>
      </c>
    </row>
    <row r="1577" spans="1:10" x14ac:dyDescent="0.3">
      <c r="A1577" s="2">
        <v>20200306</v>
      </c>
      <c r="B1577" s="2" t="s">
        <v>41</v>
      </c>
      <c r="C1577" s="2">
        <v>0</v>
      </c>
      <c r="D1577" s="2">
        <v>0</v>
      </c>
      <c r="E1577" s="2">
        <v>12.41</v>
      </c>
      <c r="F1577" s="2">
        <v>7.31</v>
      </c>
      <c r="G1577" s="2">
        <v>0</v>
      </c>
      <c r="H1577" s="16">
        <f t="shared" si="75"/>
        <v>0</v>
      </c>
      <c r="I1577" s="15">
        <f t="shared" si="73"/>
        <v>12.41</v>
      </c>
      <c r="J1577" s="14">
        <f t="shared" si="74"/>
        <v>0</v>
      </c>
    </row>
    <row r="1578" spans="1:10" x14ac:dyDescent="0.3">
      <c r="A1578" s="19">
        <v>20200306</v>
      </c>
      <c r="B1578" s="19" t="s">
        <v>40</v>
      </c>
      <c r="C1578" s="19">
        <v>176</v>
      </c>
      <c r="D1578" s="19">
        <v>12</v>
      </c>
      <c r="E1578" s="19">
        <v>12.57</v>
      </c>
      <c r="F1578" s="19">
        <v>7.17</v>
      </c>
      <c r="G1578" s="19">
        <v>0</v>
      </c>
      <c r="H1578" s="17">
        <f t="shared" si="75"/>
        <v>846.51324467496704</v>
      </c>
      <c r="I1578" s="18">
        <f t="shared" si="73"/>
        <v>39.023538896092717</v>
      </c>
      <c r="J1578" s="17">
        <f t="shared" si="74"/>
        <v>0.79309324331756037</v>
      </c>
    </row>
    <row r="1579" spans="1:10" x14ac:dyDescent="0.3">
      <c r="A1579" s="2">
        <v>20200306</v>
      </c>
      <c r="B1579" s="2" t="s">
        <v>39</v>
      </c>
      <c r="C1579" s="2">
        <v>165</v>
      </c>
      <c r="D1579" s="2">
        <v>22.77</v>
      </c>
      <c r="E1579" s="2">
        <v>13.15</v>
      </c>
      <c r="F1579" s="2">
        <v>6.76</v>
      </c>
      <c r="G1579" s="2">
        <v>0</v>
      </c>
      <c r="H1579" s="16">
        <f t="shared" si="75"/>
        <v>426.32040485931304</v>
      </c>
      <c r="I1579" s="15">
        <f t="shared" si="73"/>
        <v>26.472512651853535</v>
      </c>
      <c r="J1579" s="14">
        <f t="shared" si="74"/>
        <v>0.42349547500476908</v>
      </c>
    </row>
    <row r="1580" spans="1:10" x14ac:dyDescent="0.3">
      <c r="A1580" s="19">
        <v>20200306</v>
      </c>
      <c r="B1580" s="19" t="s">
        <v>38</v>
      </c>
      <c r="C1580" s="19">
        <v>274</v>
      </c>
      <c r="D1580" s="19">
        <v>32.380000000000003</v>
      </c>
      <c r="E1580" s="19">
        <v>13.88</v>
      </c>
      <c r="F1580" s="19">
        <v>8.6199999999999992</v>
      </c>
      <c r="G1580" s="19">
        <v>0</v>
      </c>
      <c r="H1580" s="17">
        <f t="shared" si="75"/>
        <v>511.64072628692446</v>
      </c>
      <c r="I1580" s="18">
        <f t="shared" si="73"/>
        <v>29.86877269646639</v>
      </c>
      <c r="J1580" s="17">
        <f t="shared" si="74"/>
        <v>0.50043094549346745</v>
      </c>
    </row>
    <row r="1581" spans="1:10" x14ac:dyDescent="0.3">
      <c r="A1581" s="2">
        <v>20200306</v>
      </c>
      <c r="B1581" s="2" t="s">
        <v>37</v>
      </c>
      <c r="C1581" s="2">
        <v>545.01</v>
      </c>
      <c r="D1581" s="2">
        <v>40.04</v>
      </c>
      <c r="E1581" s="2">
        <v>14.4</v>
      </c>
      <c r="F1581" s="2">
        <v>8.76</v>
      </c>
      <c r="G1581" s="2">
        <v>0</v>
      </c>
      <c r="H1581" s="16">
        <f t="shared" si="75"/>
        <v>847.18039448351942</v>
      </c>
      <c r="I1581" s="15">
        <f t="shared" si="73"/>
        <v>40.874387327609981</v>
      </c>
      <c r="J1581" s="14">
        <f t="shared" si="74"/>
        <v>0.78666228075076983</v>
      </c>
    </row>
    <row r="1582" spans="1:10" x14ac:dyDescent="0.3">
      <c r="A1582" s="19">
        <v>20200306</v>
      </c>
      <c r="B1582" s="19" t="s">
        <v>36</v>
      </c>
      <c r="C1582" s="19">
        <v>453</v>
      </c>
      <c r="D1582" s="19">
        <v>44.67</v>
      </c>
      <c r="E1582" s="19">
        <v>14.7</v>
      </c>
      <c r="F1582" s="19">
        <v>9.17</v>
      </c>
      <c r="G1582" s="19">
        <v>0</v>
      </c>
      <c r="H1582" s="17">
        <f t="shared" si="75"/>
        <v>644.36066183168725</v>
      </c>
      <c r="I1582" s="18">
        <f t="shared" si="73"/>
        <v>34.836270682240226</v>
      </c>
      <c r="J1582" s="17">
        <f t="shared" si="74"/>
        <v>0.6158391853412496</v>
      </c>
    </row>
    <row r="1583" spans="1:10" x14ac:dyDescent="0.3">
      <c r="A1583" s="2">
        <v>20200306</v>
      </c>
      <c r="B1583" s="2" t="s">
        <v>35</v>
      </c>
      <c r="C1583" s="2">
        <v>766.01</v>
      </c>
      <c r="D1583" s="2">
        <v>45.29</v>
      </c>
      <c r="E1583" s="2">
        <v>14.78</v>
      </c>
      <c r="F1583" s="2">
        <v>8.9700000000000006</v>
      </c>
      <c r="G1583" s="2">
        <v>0</v>
      </c>
      <c r="H1583" s="16">
        <f t="shared" si="75"/>
        <v>1077.8600208522521</v>
      </c>
      <c r="I1583" s="15">
        <f t="shared" si="73"/>
        <v>48.463125651632879</v>
      </c>
      <c r="J1583" s="14">
        <f t="shared" si="74"/>
        <v>0.96405517788367601</v>
      </c>
    </row>
    <row r="1584" spans="1:10" x14ac:dyDescent="0.3">
      <c r="A1584" s="19">
        <v>20200306</v>
      </c>
      <c r="B1584" s="19" t="s">
        <v>34</v>
      </c>
      <c r="C1584" s="19">
        <v>683.01</v>
      </c>
      <c r="D1584" s="19">
        <v>41.73</v>
      </c>
      <c r="E1584" s="19">
        <v>14.93</v>
      </c>
      <c r="F1584" s="19">
        <v>8.6199999999999992</v>
      </c>
      <c r="G1584" s="19">
        <v>0</v>
      </c>
      <c r="H1584" s="17">
        <f t="shared" si="75"/>
        <v>1026.1241643956869</v>
      </c>
      <c r="I1584" s="18">
        <f t="shared" si="73"/>
        <v>46.996380137365215</v>
      </c>
      <c r="J1584" s="17">
        <f t="shared" si="74"/>
        <v>0.92455458704885995</v>
      </c>
    </row>
    <row r="1585" spans="1:10" x14ac:dyDescent="0.3">
      <c r="A1585" s="2">
        <v>20200306</v>
      </c>
      <c r="B1585" s="2" t="s">
        <v>33</v>
      </c>
      <c r="C1585" s="2">
        <v>573.01</v>
      </c>
      <c r="D1585" s="2">
        <v>34.82</v>
      </c>
      <c r="E1585" s="2">
        <v>14.93</v>
      </c>
      <c r="F1585" s="2">
        <v>8.5500000000000007</v>
      </c>
      <c r="G1585" s="2">
        <v>0</v>
      </c>
      <c r="H1585" s="16">
        <f t="shared" si="75"/>
        <v>1003.5198447508357</v>
      </c>
      <c r="I1585" s="15">
        <f t="shared" si="73"/>
        <v>46.289995148463618</v>
      </c>
      <c r="J1585" s="14">
        <f t="shared" si="74"/>
        <v>0.90737764793324038</v>
      </c>
    </row>
    <row r="1586" spans="1:10" x14ac:dyDescent="0.3">
      <c r="A1586" s="19">
        <v>20200306</v>
      </c>
      <c r="B1586" s="19" t="s">
        <v>32</v>
      </c>
      <c r="C1586" s="19">
        <v>414.01</v>
      </c>
      <c r="D1586" s="19">
        <v>25.68</v>
      </c>
      <c r="E1586" s="19">
        <v>14.76</v>
      </c>
      <c r="F1586" s="19">
        <v>8.14</v>
      </c>
      <c r="G1586" s="19">
        <v>0</v>
      </c>
      <c r="H1586" s="17">
        <f t="shared" si="75"/>
        <v>955.3830222077197</v>
      </c>
      <c r="I1586" s="18">
        <f t="shared" si="73"/>
        <v>44.615719443991239</v>
      </c>
      <c r="J1586" s="17">
        <f t="shared" si="74"/>
        <v>0.87105065824441397</v>
      </c>
    </row>
    <row r="1587" spans="1:10" x14ac:dyDescent="0.3">
      <c r="A1587" s="2">
        <v>20200306</v>
      </c>
      <c r="B1587" s="2" t="s">
        <v>31</v>
      </c>
      <c r="C1587" s="2">
        <v>225</v>
      </c>
      <c r="D1587" s="2">
        <v>15.18</v>
      </c>
      <c r="E1587" s="2">
        <v>14.24</v>
      </c>
      <c r="F1587" s="2">
        <v>7.93</v>
      </c>
      <c r="G1587" s="2">
        <v>0</v>
      </c>
      <c r="H1587" s="16">
        <f t="shared" si="75"/>
        <v>859.26299981770183</v>
      </c>
      <c r="I1587" s="15">
        <f t="shared" si="73"/>
        <v>41.09196874430318</v>
      </c>
      <c r="J1587" s="14">
        <f t="shared" si="74"/>
        <v>0.79704044980478994</v>
      </c>
    </row>
    <row r="1588" spans="1:10" x14ac:dyDescent="0.3">
      <c r="A1588" s="19">
        <v>20200306</v>
      </c>
      <c r="B1588" s="19" t="s">
        <v>30</v>
      </c>
      <c r="C1588" s="19">
        <v>24.3</v>
      </c>
      <c r="D1588" s="19">
        <v>3.92</v>
      </c>
      <c r="E1588" s="19">
        <v>13.51</v>
      </c>
      <c r="F1588" s="19">
        <v>7.38</v>
      </c>
      <c r="G1588" s="19">
        <v>0</v>
      </c>
      <c r="H1588" s="17">
        <f t="shared" si="75"/>
        <v>355.45260776527317</v>
      </c>
      <c r="I1588" s="18">
        <f t="shared" si="73"/>
        <v>24.617893992664786</v>
      </c>
      <c r="J1588" s="17">
        <f t="shared" si="74"/>
        <v>0.3560638003606485</v>
      </c>
    </row>
    <row r="1589" spans="1:10" x14ac:dyDescent="0.3">
      <c r="A1589" s="2">
        <v>20200306</v>
      </c>
      <c r="B1589" s="2" t="s">
        <v>29</v>
      </c>
      <c r="C1589" s="2">
        <v>0</v>
      </c>
      <c r="D1589" s="2">
        <v>0</v>
      </c>
      <c r="E1589" s="2">
        <v>12.84</v>
      </c>
      <c r="F1589" s="2">
        <v>7.66</v>
      </c>
      <c r="G1589" s="2">
        <v>0</v>
      </c>
      <c r="H1589" s="16">
        <f t="shared" si="75"/>
        <v>0</v>
      </c>
      <c r="I1589" s="15">
        <f t="shared" si="73"/>
        <v>12.84</v>
      </c>
      <c r="J1589" s="14">
        <f t="shared" si="74"/>
        <v>0</v>
      </c>
    </row>
    <row r="1590" spans="1:10" x14ac:dyDescent="0.3">
      <c r="A1590" s="19">
        <v>20200306</v>
      </c>
      <c r="B1590" s="19" t="s">
        <v>28</v>
      </c>
      <c r="C1590" s="19">
        <v>0</v>
      </c>
      <c r="D1590" s="19">
        <v>0</v>
      </c>
      <c r="E1590" s="19">
        <v>12.53</v>
      </c>
      <c r="F1590" s="19">
        <v>7.52</v>
      </c>
      <c r="G1590" s="19">
        <v>0</v>
      </c>
      <c r="H1590" s="17">
        <f t="shared" si="75"/>
        <v>0</v>
      </c>
      <c r="I1590" s="18">
        <f t="shared" si="73"/>
        <v>12.53</v>
      </c>
      <c r="J1590" s="17">
        <f t="shared" si="74"/>
        <v>0</v>
      </c>
    </row>
    <row r="1591" spans="1:10" x14ac:dyDescent="0.3">
      <c r="A1591" s="2">
        <v>20200306</v>
      </c>
      <c r="B1591" s="2" t="s">
        <v>27</v>
      </c>
      <c r="C1591" s="2">
        <v>0</v>
      </c>
      <c r="D1591" s="2">
        <v>0</v>
      </c>
      <c r="E1591" s="2">
        <v>12.29</v>
      </c>
      <c r="F1591" s="2">
        <v>7.38</v>
      </c>
      <c r="G1591" s="2">
        <v>0</v>
      </c>
      <c r="H1591" s="16">
        <f t="shared" si="75"/>
        <v>0</v>
      </c>
      <c r="I1591" s="15">
        <f t="shared" si="73"/>
        <v>12.29</v>
      </c>
      <c r="J1591" s="14">
        <f t="shared" si="74"/>
        <v>0</v>
      </c>
    </row>
    <row r="1592" spans="1:10" x14ac:dyDescent="0.3">
      <c r="A1592" s="19">
        <v>20200306</v>
      </c>
      <c r="B1592" s="19" t="s">
        <v>26</v>
      </c>
      <c r="C1592" s="19">
        <v>0</v>
      </c>
      <c r="D1592" s="19">
        <v>0</v>
      </c>
      <c r="E1592" s="19">
        <v>12.16</v>
      </c>
      <c r="F1592" s="19">
        <v>7.24</v>
      </c>
      <c r="G1592" s="19">
        <v>0</v>
      </c>
      <c r="H1592" s="17">
        <f t="shared" si="75"/>
        <v>0</v>
      </c>
      <c r="I1592" s="18">
        <f t="shared" si="73"/>
        <v>12.16</v>
      </c>
      <c r="J1592" s="17">
        <f t="shared" si="74"/>
        <v>0</v>
      </c>
    </row>
    <row r="1593" spans="1:10" x14ac:dyDescent="0.3">
      <c r="A1593" s="2">
        <v>20200306</v>
      </c>
      <c r="B1593" s="2" t="s">
        <v>25</v>
      </c>
      <c r="C1593" s="2">
        <v>0</v>
      </c>
      <c r="D1593" s="2">
        <v>0</v>
      </c>
      <c r="E1593" s="2">
        <v>12.02</v>
      </c>
      <c r="F1593" s="2">
        <v>6.97</v>
      </c>
      <c r="G1593" s="2">
        <v>0</v>
      </c>
      <c r="H1593" s="16">
        <f t="shared" si="75"/>
        <v>0</v>
      </c>
      <c r="I1593" s="15">
        <f t="shared" si="73"/>
        <v>12.02</v>
      </c>
      <c r="J1593" s="14">
        <f t="shared" si="74"/>
        <v>0</v>
      </c>
    </row>
    <row r="1594" spans="1:10" x14ac:dyDescent="0.3">
      <c r="A1594" s="19">
        <v>20200307</v>
      </c>
      <c r="B1594" s="19" t="s">
        <v>48</v>
      </c>
      <c r="C1594" s="19">
        <v>0</v>
      </c>
      <c r="D1594" s="19">
        <v>0</v>
      </c>
      <c r="E1594" s="19">
        <v>11.83</v>
      </c>
      <c r="F1594" s="19">
        <v>6.55</v>
      </c>
      <c r="G1594" s="19">
        <v>0</v>
      </c>
      <c r="H1594" s="17">
        <f t="shared" si="75"/>
        <v>0</v>
      </c>
      <c r="I1594" s="18">
        <f t="shared" si="73"/>
        <v>11.83</v>
      </c>
      <c r="J1594" s="17">
        <f t="shared" si="74"/>
        <v>0</v>
      </c>
    </row>
    <row r="1595" spans="1:10" x14ac:dyDescent="0.3">
      <c r="A1595" s="2">
        <v>20200307</v>
      </c>
      <c r="B1595" s="2" t="s">
        <v>47</v>
      </c>
      <c r="C1595" s="2">
        <v>0</v>
      </c>
      <c r="D1595" s="2">
        <v>0</v>
      </c>
      <c r="E1595" s="2">
        <v>11.44</v>
      </c>
      <c r="F1595" s="2">
        <v>6.14</v>
      </c>
      <c r="G1595" s="2">
        <v>0</v>
      </c>
      <c r="H1595" s="16">
        <f t="shared" si="75"/>
        <v>0</v>
      </c>
      <c r="I1595" s="15">
        <f t="shared" si="73"/>
        <v>11.44</v>
      </c>
      <c r="J1595" s="14">
        <f t="shared" si="74"/>
        <v>0</v>
      </c>
    </row>
    <row r="1596" spans="1:10" x14ac:dyDescent="0.3">
      <c r="A1596" s="19">
        <v>20200307</v>
      </c>
      <c r="B1596" s="19" t="s">
        <v>46</v>
      </c>
      <c r="C1596" s="19">
        <v>0</v>
      </c>
      <c r="D1596" s="19">
        <v>0</v>
      </c>
      <c r="E1596" s="19">
        <v>11.14</v>
      </c>
      <c r="F1596" s="19">
        <v>5.52</v>
      </c>
      <c r="G1596" s="19">
        <v>0</v>
      </c>
      <c r="H1596" s="17">
        <f t="shared" si="75"/>
        <v>0</v>
      </c>
      <c r="I1596" s="18">
        <f t="shared" si="73"/>
        <v>11.14</v>
      </c>
      <c r="J1596" s="17">
        <f t="shared" si="74"/>
        <v>0</v>
      </c>
    </row>
    <row r="1597" spans="1:10" x14ac:dyDescent="0.3">
      <c r="A1597" s="2">
        <v>20200307</v>
      </c>
      <c r="B1597" s="2" t="s">
        <v>45</v>
      </c>
      <c r="C1597" s="2">
        <v>0</v>
      </c>
      <c r="D1597" s="2">
        <v>0</v>
      </c>
      <c r="E1597" s="2">
        <v>10.78</v>
      </c>
      <c r="F1597" s="2">
        <v>4.83</v>
      </c>
      <c r="G1597" s="2">
        <v>0</v>
      </c>
      <c r="H1597" s="16">
        <f t="shared" si="75"/>
        <v>0</v>
      </c>
      <c r="I1597" s="15">
        <f t="shared" si="73"/>
        <v>10.78</v>
      </c>
      <c r="J1597" s="14">
        <f t="shared" si="74"/>
        <v>0</v>
      </c>
    </row>
    <row r="1598" spans="1:10" x14ac:dyDescent="0.3">
      <c r="A1598" s="19">
        <v>20200307</v>
      </c>
      <c r="B1598" s="19" t="s">
        <v>44</v>
      </c>
      <c r="C1598" s="19">
        <v>0</v>
      </c>
      <c r="D1598" s="19">
        <v>0</v>
      </c>
      <c r="E1598" s="19">
        <v>10.47</v>
      </c>
      <c r="F1598" s="19">
        <v>4.55</v>
      </c>
      <c r="G1598" s="19">
        <v>0</v>
      </c>
      <c r="H1598" s="17">
        <f t="shared" si="75"/>
        <v>0</v>
      </c>
      <c r="I1598" s="18">
        <f t="shared" si="73"/>
        <v>10.47</v>
      </c>
      <c r="J1598" s="17">
        <f t="shared" si="74"/>
        <v>0</v>
      </c>
    </row>
    <row r="1599" spans="1:10" x14ac:dyDescent="0.3">
      <c r="A1599" s="2">
        <v>20200307</v>
      </c>
      <c r="B1599" s="2" t="s">
        <v>43</v>
      </c>
      <c r="C1599" s="2">
        <v>0</v>
      </c>
      <c r="D1599" s="2">
        <v>0</v>
      </c>
      <c r="E1599" s="2">
        <v>10.199999999999999</v>
      </c>
      <c r="F1599" s="2">
        <v>4.62</v>
      </c>
      <c r="G1599" s="2">
        <v>0</v>
      </c>
      <c r="H1599" s="16">
        <f t="shared" si="75"/>
        <v>0</v>
      </c>
      <c r="I1599" s="15">
        <f t="shared" si="73"/>
        <v>10.199999999999999</v>
      </c>
      <c r="J1599" s="14">
        <f t="shared" si="74"/>
        <v>0</v>
      </c>
    </row>
    <row r="1600" spans="1:10" x14ac:dyDescent="0.3">
      <c r="A1600" s="19">
        <v>20200307</v>
      </c>
      <c r="B1600" s="19" t="s">
        <v>42</v>
      </c>
      <c r="C1600" s="19">
        <v>0</v>
      </c>
      <c r="D1600" s="19">
        <v>0</v>
      </c>
      <c r="E1600" s="19">
        <v>9.99</v>
      </c>
      <c r="F1600" s="19">
        <v>4.55</v>
      </c>
      <c r="G1600" s="19">
        <v>0</v>
      </c>
      <c r="H1600" s="17">
        <f t="shared" si="75"/>
        <v>0</v>
      </c>
      <c r="I1600" s="18">
        <f t="shared" si="73"/>
        <v>9.99</v>
      </c>
      <c r="J1600" s="17">
        <f t="shared" si="74"/>
        <v>0</v>
      </c>
    </row>
    <row r="1601" spans="1:10" x14ac:dyDescent="0.3">
      <c r="A1601" s="2">
        <v>20200307</v>
      </c>
      <c r="B1601" s="2" t="s">
        <v>41</v>
      </c>
      <c r="C1601" s="2">
        <v>0</v>
      </c>
      <c r="D1601" s="2">
        <v>0</v>
      </c>
      <c r="E1601" s="2">
        <v>10.050000000000001</v>
      </c>
      <c r="F1601" s="2">
        <v>4.9000000000000004</v>
      </c>
      <c r="G1601" s="2">
        <v>0</v>
      </c>
      <c r="H1601" s="16">
        <f t="shared" si="75"/>
        <v>0</v>
      </c>
      <c r="I1601" s="15">
        <f t="shared" si="73"/>
        <v>10.050000000000001</v>
      </c>
      <c r="J1601" s="14">
        <f t="shared" si="74"/>
        <v>0</v>
      </c>
    </row>
    <row r="1602" spans="1:10" x14ac:dyDescent="0.3">
      <c r="A1602" s="19">
        <v>20200307</v>
      </c>
      <c r="B1602" s="19" t="s">
        <v>40</v>
      </c>
      <c r="C1602" s="19">
        <v>189</v>
      </c>
      <c r="D1602" s="19">
        <v>12.3</v>
      </c>
      <c r="E1602" s="19">
        <v>10.37</v>
      </c>
      <c r="F1602" s="19">
        <v>4.4800000000000004</v>
      </c>
      <c r="G1602" s="19">
        <v>0</v>
      </c>
      <c r="H1602" s="17">
        <f t="shared" si="75"/>
        <v>887.19737735461592</v>
      </c>
      <c r="I1602" s="18">
        <f t="shared" si="73"/>
        <v>38.094918042331749</v>
      </c>
      <c r="J1602" s="17">
        <f t="shared" si="74"/>
        <v>0.83491738110737923</v>
      </c>
    </row>
    <row r="1603" spans="1:10" x14ac:dyDescent="0.3">
      <c r="A1603" s="2">
        <v>20200307</v>
      </c>
      <c r="B1603" s="2" t="s">
        <v>39</v>
      </c>
      <c r="C1603" s="2">
        <v>388.01</v>
      </c>
      <c r="D1603" s="2">
        <v>23.09</v>
      </c>
      <c r="E1603" s="2">
        <v>11.64</v>
      </c>
      <c r="F1603" s="2">
        <v>4.83</v>
      </c>
      <c r="G1603" s="2">
        <v>0</v>
      </c>
      <c r="H1603" s="16">
        <f t="shared" si="75"/>
        <v>989.375776639847</v>
      </c>
      <c r="I1603" s="15">
        <f t="shared" si="73"/>
        <v>42.557993019995223</v>
      </c>
      <c r="J1603" s="14">
        <f t="shared" si="74"/>
        <v>0.91120423822807051</v>
      </c>
    </row>
    <row r="1604" spans="1:10" x14ac:dyDescent="0.3">
      <c r="A1604" s="19">
        <v>20200307</v>
      </c>
      <c r="B1604" s="19" t="s">
        <v>38</v>
      </c>
      <c r="C1604" s="19">
        <v>562.01</v>
      </c>
      <c r="D1604" s="19">
        <v>32.729999999999997</v>
      </c>
      <c r="E1604" s="19">
        <v>13.24</v>
      </c>
      <c r="F1604" s="19">
        <v>4.83</v>
      </c>
      <c r="G1604" s="19">
        <v>0</v>
      </c>
      <c r="H1604" s="17">
        <f t="shared" si="75"/>
        <v>1039.4486676778195</v>
      </c>
      <c r="I1604" s="18">
        <f t="shared" si="73"/>
        <v>45.72277086493186</v>
      </c>
      <c r="J1604" s="17">
        <f t="shared" si="74"/>
        <v>0.94251751313016163</v>
      </c>
    </row>
    <row r="1605" spans="1:10" x14ac:dyDescent="0.3">
      <c r="A1605" s="2">
        <v>20200307</v>
      </c>
      <c r="B1605" s="2" t="s">
        <v>37</v>
      </c>
      <c r="C1605" s="2">
        <v>688.01</v>
      </c>
      <c r="D1605" s="2">
        <v>40.42</v>
      </c>
      <c r="E1605" s="2">
        <v>14.66</v>
      </c>
      <c r="F1605" s="2">
        <v>4.62</v>
      </c>
      <c r="G1605" s="2">
        <v>0</v>
      </c>
      <c r="H1605" s="16">
        <f t="shared" si="75"/>
        <v>1061.1122548020619</v>
      </c>
      <c r="I1605" s="15">
        <f t="shared" si="73"/>
        <v>47.819757962564438</v>
      </c>
      <c r="J1605" s="14">
        <f t="shared" si="74"/>
        <v>0.95214779308643871</v>
      </c>
    </row>
    <row r="1606" spans="1:10" x14ac:dyDescent="0.3">
      <c r="A1606" s="19">
        <v>20200307</v>
      </c>
      <c r="B1606" s="19" t="s">
        <v>36</v>
      </c>
      <c r="C1606" s="19">
        <v>753.01</v>
      </c>
      <c r="D1606" s="19">
        <v>45.07</v>
      </c>
      <c r="E1606" s="19">
        <v>15.81</v>
      </c>
      <c r="F1606" s="19">
        <v>4.21</v>
      </c>
      <c r="G1606" s="19">
        <v>0</v>
      </c>
      <c r="H1606" s="17">
        <f t="shared" si="75"/>
        <v>1063.618293832722</v>
      </c>
      <c r="I1606" s="18">
        <f t="shared" si="73"/>
        <v>49.048071682272564</v>
      </c>
      <c r="J1606" s="17">
        <f t="shared" si="74"/>
        <v>0.94851743345572614</v>
      </c>
    </row>
    <row r="1607" spans="1:10" x14ac:dyDescent="0.3">
      <c r="A1607" s="2">
        <v>20200307</v>
      </c>
      <c r="B1607" s="2" t="s">
        <v>35</v>
      </c>
      <c r="C1607" s="2">
        <v>800.01</v>
      </c>
      <c r="D1607" s="2">
        <v>45.67</v>
      </c>
      <c r="E1607" s="2">
        <v>16.62</v>
      </c>
      <c r="F1607" s="2">
        <v>3.66</v>
      </c>
      <c r="G1607" s="2">
        <v>0</v>
      </c>
      <c r="H1607" s="16">
        <f t="shared" si="75"/>
        <v>1118.3837044308127</v>
      </c>
      <c r="I1607" s="15">
        <f t="shared" si="73"/>
        <v>51.569490763462895</v>
      </c>
      <c r="J1607" s="14">
        <f t="shared" si="74"/>
        <v>0.98466671965884411</v>
      </c>
    </row>
    <row r="1608" spans="1:10" x14ac:dyDescent="0.3">
      <c r="A1608" s="19">
        <v>20200307</v>
      </c>
      <c r="B1608" s="19" t="s">
        <v>34</v>
      </c>
      <c r="C1608" s="19">
        <v>726.01</v>
      </c>
      <c r="D1608" s="19">
        <v>42.07</v>
      </c>
      <c r="E1608" s="19">
        <v>17.11</v>
      </c>
      <c r="F1608" s="19">
        <v>3.24</v>
      </c>
      <c r="G1608" s="19">
        <v>0</v>
      </c>
      <c r="H1608" s="17">
        <f t="shared" si="75"/>
        <v>1083.5355130711216</v>
      </c>
      <c r="I1608" s="18">
        <f t="shared" si="73"/>
        <v>50.97048478347255</v>
      </c>
      <c r="J1608" s="17">
        <f t="shared" si="74"/>
        <v>0.95690577157557588</v>
      </c>
    </row>
    <row r="1609" spans="1:10" x14ac:dyDescent="0.3">
      <c r="A1609" s="2">
        <v>20200307</v>
      </c>
      <c r="B1609" s="2" t="s">
        <v>33</v>
      </c>
      <c r="C1609" s="2">
        <v>594.01</v>
      </c>
      <c r="D1609" s="2">
        <v>35.119999999999997</v>
      </c>
      <c r="E1609" s="2">
        <v>17.34</v>
      </c>
      <c r="F1609" s="2">
        <v>3.17</v>
      </c>
      <c r="G1609" s="2">
        <v>0</v>
      </c>
      <c r="H1609" s="16">
        <f t="shared" si="75"/>
        <v>1032.5386651411004</v>
      </c>
      <c r="I1609" s="15">
        <f t="shared" si="73"/>
        <v>49.606833285659391</v>
      </c>
      <c r="J1609" s="14">
        <f t="shared" si="74"/>
        <v>0.91820488456754079</v>
      </c>
    </row>
    <row r="1610" spans="1:10" x14ac:dyDescent="0.3">
      <c r="A1610" s="19">
        <v>20200307</v>
      </c>
      <c r="B1610" s="19" t="s">
        <v>32</v>
      </c>
      <c r="C1610" s="19">
        <v>441.01</v>
      </c>
      <c r="D1610" s="19">
        <v>25.93</v>
      </c>
      <c r="E1610" s="19">
        <v>17.309999999999999</v>
      </c>
      <c r="F1610" s="19">
        <v>3.38</v>
      </c>
      <c r="G1610" s="19">
        <v>0</v>
      </c>
      <c r="H1610" s="17">
        <f t="shared" si="75"/>
        <v>1008.5467578283771</v>
      </c>
      <c r="I1610" s="18">
        <f t="shared" ref="I1610:I1673" si="76">E1610+H1610*((NOCT-20)/(800))</f>
        <v>48.827086182136782</v>
      </c>
      <c r="J1610" s="17">
        <f t="shared" ref="J1610:J1673" si="77">P_STC__W*(H1610/1000)*(1+(alpha_p/100)*(I1610-25))</f>
        <v>0.90040847049966588</v>
      </c>
    </row>
    <row r="1611" spans="1:10" x14ac:dyDescent="0.3">
      <c r="A1611" s="2">
        <v>20200307</v>
      </c>
      <c r="B1611" s="2" t="s">
        <v>31</v>
      </c>
      <c r="C1611" s="2">
        <v>244</v>
      </c>
      <c r="D1611" s="2">
        <v>15.4</v>
      </c>
      <c r="E1611" s="2">
        <v>16.89</v>
      </c>
      <c r="F1611" s="2">
        <v>3.66</v>
      </c>
      <c r="G1611" s="2">
        <v>0</v>
      </c>
      <c r="H1611" s="16">
        <f t="shared" si="75"/>
        <v>918.82650759164073</v>
      </c>
      <c r="I1611" s="15">
        <f t="shared" si="76"/>
        <v>45.60332836223877</v>
      </c>
      <c r="J1611" s="14">
        <f t="shared" si="77"/>
        <v>0.83363752849436235</v>
      </c>
    </row>
    <row r="1612" spans="1:10" x14ac:dyDescent="0.3">
      <c r="A1612" s="19">
        <v>20200307</v>
      </c>
      <c r="B1612" s="19" t="s">
        <v>30</v>
      </c>
      <c r="C1612" s="19">
        <v>39.159999999999997</v>
      </c>
      <c r="D1612" s="19">
        <v>4.12</v>
      </c>
      <c r="E1612" s="19">
        <v>15.71</v>
      </c>
      <c r="F1612" s="19">
        <v>4</v>
      </c>
      <c r="G1612" s="19">
        <v>0</v>
      </c>
      <c r="H1612" s="17">
        <f t="shared" si="75"/>
        <v>545.05764020389051</v>
      </c>
      <c r="I1612" s="18">
        <f t="shared" si="76"/>
        <v>32.743051256371579</v>
      </c>
      <c r="J1612" s="17">
        <f t="shared" si="77"/>
        <v>0.52606579859790004</v>
      </c>
    </row>
    <row r="1613" spans="1:10" x14ac:dyDescent="0.3">
      <c r="A1613" s="2">
        <v>20200307</v>
      </c>
      <c r="B1613" s="2" t="s">
        <v>29</v>
      </c>
      <c r="C1613" s="2">
        <v>0</v>
      </c>
      <c r="D1613" s="2">
        <v>0</v>
      </c>
      <c r="E1613" s="2">
        <v>14.06</v>
      </c>
      <c r="F1613" s="2">
        <v>4.55</v>
      </c>
      <c r="G1613" s="2">
        <v>0</v>
      </c>
      <c r="H1613" s="16">
        <f t="shared" si="75"/>
        <v>0</v>
      </c>
      <c r="I1613" s="15">
        <f t="shared" si="76"/>
        <v>14.06</v>
      </c>
      <c r="J1613" s="14">
        <f t="shared" si="77"/>
        <v>0</v>
      </c>
    </row>
    <row r="1614" spans="1:10" x14ac:dyDescent="0.3">
      <c r="A1614" s="19">
        <v>20200307</v>
      </c>
      <c r="B1614" s="19" t="s">
        <v>28</v>
      </c>
      <c r="C1614" s="19">
        <v>0</v>
      </c>
      <c r="D1614" s="19">
        <v>0</v>
      </c>
      <c r="E1614" s="19">
        <v>13.05</v>
      </c>
      <c r="F1614" s="19">
        <v>4.55</v>
      </c>
      <c r="G1614" s="19">
        <v>0</v>
      </c>
      <c r="H1614" s="17">
        <f t="shared" si="75"/>
        <v>0</v>
      </c>
      <c r="I1614" s="18">
        <f t="shared" si="76"/>
        <v>13.05</v>
      </c>
      <c r="J1614" s="17">
        <f t="shared" si="77"/>
        <v>0</v>
      </c>
    </row>
    <row r="1615" spans="1:10" x14ac:dyDescent="0.3">
      <c r="A1615" s="2">
        <v>20200307</v>
      </c>
      <c r="B1615" s="2" t="s">
        <v>27</v>
      </c>
      <c r="C1615" s="2">
        <v>0</v>
      </c>
      <c r="D1615" s="2">
        <v>0</v>
      </c>
      <c r="E1615" s="2">
        <v>12.35</v>
      </c>
      <c r="F1615" s="2">
        <v>4.41</v>
      </c>
      <c r="G1615" s="2">
        <v>0</v>
      </c>
      <c r="H1615" s="16">
        <f t="shared" si="75"/>
        <v>0</v>
      </c>
      <c r="I1615" s="15">
        <f t="shared" si="76"/>
        <v>12.35</v>
      </c>
      <c r="J1615" s="14">
        <f t="shared" si="77"/>
        <v>0</v>
      </c>
    </row>
    <row r="1616" spans="1:10" x14ac:dyDescent="0.3">
      <c r="A1616" s="19">
        <v>20200307</v>
      </c>
      <c r="B1616" s="19" t="s">
        <v>26</v>
      </c>
      <c r="C1616" s="19">
        <v>0</v>
      </c>
      <c r="D1616" s="19">
        <v>0</v>
      </c>
      <c r="E1616" s="19">
        <v>11.86</v>
      </c>
      <c r="F1616" s="19">
        <v>4.28</v>
      </c>
      <c r="G1616" s="19">
        <v>0</v>
      </c>
      <c r="H1616" s="17">
        <f t="shared" si="75"/>
        <v>0</v>
      </c>
      <c r="I1616" s="18">
        <f t="shared" si="76"/>
        <v>11.86</v>
      </c>
      <c r="J1616" s="17">
        <f t="shared" si="77"/>
        <v>0</v>
      </c>
    </row>
    <row r="1617" spans="1:10" x14ac:dyDescent="0.3">
      <c r="A1617" s="2">
        <v>20200307</v>
      </c>
      <c r="B1617" s="2" t="s">
        <v>25</v>
      </c>
      <c r="C1617" s="2">
        <v>0</v>
      </c>
      <c r="D1617" s="2">
        <v>0</v>
      </c>
      <c r="E1617" s="2">
        <v>11.48</v>
      </c>
      <c r="F1617" s="2">
        <v>4.1399999999999997</v>
      </c>
      <c r="G1617" s="2">
        <v>0</v>
      </c>
      <c r="H1617" s="16">
        <f t="shared" si="75"/>
        <v>0</v>
      </c>
      <c r="I1617" s="15">
        <f t="shared" si="76"/>
        <v>11.48</v>
      </c>
      <c r="J1617" s="14">
        <f t="shared" si="77"/>
        <v>0</v>
      </c>
    </row>
    <row r="1618" spans="1:10" x14ac:dyDescent="0.3">
      <c r="A1618" s="19">
        <v>20200308</v>
      </c>
      <c r="B1618" s="19" t="s">
        <v>48</v>
      </c>
      <c r="C1618" s="19">
        <v>0</v>
      </c>
      <c r="D1618" s="19">
        <v>0</v>
      </c>
      <c r="E1618" s="19">
        <v>11.18</v>
      </c>
      <c r="F1618" s="19">
        <v>3.93</v>
      </c>
      <c r="G1618" s="19">
        <v>0</v>
      </c>
      <c r="H1618" s="17">
        <f t="shared" si="75"/>
        <v>0</v>
      </c>
      <c r="I1618" s="18">
        <f t="shared" si="76"/>
        <v>11.18</v>
      </c>
      <c r="J1618" s="17">
        <f t="shared" si="77"/>
        <v>0</v>
      </c>
    </row>
    <row r="1619" spans="1:10" x14ac:dyDescent="0.3">
      <c r="A1619" s="2">
        <v>20200308</v>
      </c>
      <c r="B1619" s="2" t="s">
        <v>47</v>
      </c>
      <c r="C1619" s="2">
        <v>0</v>
      </c>
      <c r="D1619" s="2">
        <v>0</v>
      </c>
      <c r="E1619" s="2">
        <v>10.79</v>
      </c>
      <c r="F1619" s="2">
        <v>3.72</v>
      </c>
      <c r="G1619" s="2">
        <v>0</v>
      </c>
      <c r="H1619" s="16">
        <f t="shared" ref="H1619:H1682" si="78">IF(D1619&gt;0,C1619/SIN(D1619*PI()/180),0)</f>
        <v>0</v>
      </c>
      <c r="I1619" s="15">
        <f t="shared" si="76"/>
        <v>10.79</v>
      </c>
      <c r="J1619" s="14">
        <f t="shared" si="77"/>
        <v>0</v>
      </c>
    </row>
    <row r="1620" spans="1:10" x14ac:dyDescent="0.3">
      <c r="A1620" s="19">
        <v>20200308</v>
      </c>
      <c r="B1620" s="19" t="s">
        <v>46</v>
      </c>
      <c r="C1620" s="19">
        <v>0</v>
      </c>
      <c r="D1620" s="19">
        <v>0</v>
      </c>
      <c r="E1620" s="19">
        <v>10.51</v>
      </c>
      <c r="F1620" s="19">
        <v>3.52</v>
      </c>
      <c r="G1620" s="19">
        <v>0</v>
      </c>
      <c r="H1620" s="17">
        <f t="shared" si="78"/>
        <v>0</v>
      </c>
      <c r="I1620" s="18">
        <f t="shared" si="76"/>
        <v>10.51</v>
      </c>
      <c r="J1620" s="17">
        <f t="shared" si="77"/>
        <v>0</v>
      </c>
    </row>
    <row r="1621" spans="1:10" x14ac:dyDescent="0.3">
      <c r="A1621" s="2">
        <v>20200308</v>
      </c>
      <c r="B1621" s="2" t="s">
        <v>45</v>
      </c>
      <c r="C1621" s="2">
        <v>0</v>
      </c>
      <c r="D1621" s="2">
        <v>0</v>
      </c>
      <c r="E1621" s="2">
        <v>10.210000000000001</v>
      </c>
      <c r="F1621" s="2">
        <v>3.31</v>
      </c>
      <c r="G1621" s="2">
        <v>0</v>
      </c>
      <c r="H1621" s="16">
        <f t="shared" si="78"/>
        <v>0</v>
      </c>
      <c r="I1621" s="15">
        <f t="shared" si="76"/>
        <v>10.210000000000001</v>
      </c>
      <c r="J1621" s="14">
        <f t="shared" si="77"/>
        <v>0</v>
      </c>
    </row>
    <row r="1622" spans="1:10" x14ac:dyDescent="0.3">
      <c r="A1622" s="19">
        <v>20200308</v>
      </c>
      <c r="B1622" s="19" t="s">
        <v>44</v>
      </c>
      <c r="C1622" s="19">
        <v>0</v>
      </c>
      <c r="D1622" s="19">
        <v>0</v>
      </c>
      <c r="E1622" s="19">
        <v>9.9600000000000009</v>
      </c>
      <c r="F1622" s="19">
        <v>3.31</v>
      </c>
      <c r="G1622" s="19">
        <v>0</v>
      </c>
      <c r="H1622" s="17">
        <f t="shared" si="78"/>
        <v>0</v>
      </c>
      <c r="I1622" s="18">
        <f t="shared" si="76"/>
        <v>9.9600000000000009</v>
      </c>
      <c r="J1622" s="17">
        <f t="shared" si="77"/>
        <v>0</v>
      </c>
    </row>
    <row r="1623" spans="1:10" x14ac:dyDescent="0.3">
      <c r="A1623" s="2">
        <v>20200308</v>
      </c>
      <c r="B1623" s="2" t="s">
        <v>43</v>
      </c>
      <c r="C1623" s="2">
        <v>0</v>
      </c>
      <c r="D1623" s="2">
        <v>0</v>
      </c>
      <c r="E1623" s="2">
        <v>9.89</v>
      </c>
      <c r="F1623" s="2">
        <v>3.79</v>
      </c>
      <c r="G1623" s="2">
        <v>0</v>
      </c>
      <c r="H1623" s="16">
        <f t="shared" si="78"/>
        <v>0</v>
      </c>
      <c r="I1623" s="15">
        <f t="shared" si="76"/>
        <v>9.89</v>
      </c>
      <c r="J1623" s="14">
        <f t="shared" si="77"/>
        <v>0</v>
      </c>
    </row>
    <row r="1624" spans="1:10" x14ac:dyDescent="0.3">
      <c r="A1624" s="19">
        <v>20200308</v>
      </c>
      <c r="B1624" s="19" t="s">
        <v>42</v>
      </c>
      <c r="C1624" s="19">
        <v>0</v>
      </c>
      <c r="D1624" s="19">
        <v>0</v>
      </c>
      <c r="E1624" s="19">
        <v>9.8800000000000008</v>
      </c>
      <c r="F1624" s="19">
        <v>4</v>
      </c>
      <c r="G1624" s="19">
        <v>0</v>
      </c>
      <c r="H1624" s="17">
        <f t="shared" si="78"/>
        <v>0</v>
      </c>
      <c r="I1624" s="18">
        <f t="shared" si="76"/>
        <v>9.8800000000000008</v>
      </c>
      <c r="J1624" s="17">
        <f t="shared" si="77"/>
        <v>0</v>
      </c>
    </row>
    <row r="1625" spans="1:10" x14ac:dyDescent="0.3">
      <c r="A1625" s="2">
        <v>20200308</v>
      </c>
      <c r="B1625" s="2" t="s">
        <v>41</v>
      </c>
      <c r="C1625" s="2">
        <v>0</v>
      </c>
      <c r="D1625" s="2">
        <v>0</v>
      </c>
      <c r="E1625" s="2">
        <v>9.69</v>
      </c>
      <c r="F1625" s="2">
        <v>3.72</v>
      </c>
      <c r="G1625" s="2">
        <v>0</v>
      </c>
      <c r="H1625" s="16">
        <f t="shared" si="78"/>
        <v>0</v>
      </c>
      <c r="I1625" s="15">
        <f t="shared" si="76"/>
        <v>9.69</v>
      </c>
      <c r="J1625" s="14">
        <f t="shared" si="77"/>
        <v>0</v>
      </c>
    </row>
    <row r="1626" spans="1:10" x14ac:dyDescent="0.3">
      <c r="A1626" s="19">
        <v>20200308</v>
      </c>
      <c r="B1626" s="19" t="s">
        <v>40</v>
      </c>
      <c r="C1626" s="19">
        <v>185</v>
      </c>
      <c r="D1626" s="19">
        <v>12.61</v>
      </c>
      <c r="E1626" s="19">
        <v>10.119999999999999</v>
      </c>
      <c r="F1626" s="19">
        <v>3.59</v>
      </c>
      <c r="G1626" s="19">
        <v>0</v>
      </c>
      <c r="H1626" s="17">
        <f t="shared" si="78"/>
        <v>847.40495959852024</v>
      </c>
      <c r="I1626" s="18">
        <f t="shared" si="76"/>
        <v>36.601404987453755</v>
      </c>
      <c r="J1626" s="17">
        <f t="shared" si="77"/>
        <v>0.80316506303746327</v>
      </c>
    </row>
    <row r="1627" spans="1:10" x14ac:dyDescent="0.3">
      <c r="A1627" s="2">
        <v>20200308</v>
      </c>
      <c r="B1627" s="2" t="s">
        <v>39</v>
      </c>
      <c r="C1627" s="2">
        <v>377.01</v>
      </c>
      <c r="D1627" s="2">
        <v>23.41</v>
      </c>
      <c r="E1627" s="2">
        <v>11.59</v>
      </c>
      <c r="F1627" s="2">
        <v>3.72</v>
      </c>
      <c r="G1627" s="2">
        <v>0</v>
      </c>
      <c r="H1627" s="16">
        <f t="shared" si="78"/>
        <v>948.91102175973913</v>
      </c>
      <c r="I1627" s="15">
        <f t="shared" si="76"/>
        <v>41.243469429991848</v>
      </c>
      <c r="J1627" s="14">
        <f t="shared" si="77"/>
        <v>0.87954978947792428</v>
      </c>
    </row>
    <row r="1628" spans="1:10" x14ac:dyDescent="0.3">
      <c r="A1628" s="19">
        <v>20200308</v>
      </c>
      <c r="B1628" s="19" t="s">
        <v>38</v>
      </c>
      <c r="C1628" s="19">
        <v>528.01</v>
      </c>
      <c r="D1628" s="19">
        <v>33.08</v>
      </c>
      <c r="E1628" s="19">
        <v>12.89</v>
      </c>
      <c r="F1628" s="19">
        <v>3.79</v>
      </c>
      <c r="G1628" s="19">
        <v>0</v>
      </c>
      <c r="H1628" s="17">
        <f t="shared" si="78"/>
        <v>967.38878955340272</v>
      </c>
      <c r="I1628" s="18">
        <f t="shared" si="76"/>
        <v>43.120899673543832</v>
      </c>
      <c r="J1628" s="17">
        <f t="shared" si="77"/>
        <v>0.88850399114976575</v>
      </c>
    </row>
    <row r="1629" spans="1:10" x14ac:dyDescent="0.3">
      <c r="A1629" s="2">
        <v>20200308</v>
      </c>
      <c r="B1629" s="2" t="s">
        <v>37</v>
      </c>
      <c r="C1629" s="2">
        <v>648.01</v>
      </c>
      <c r="D1629" s="2">
        <v>40.799999999999997</v>
      </c>
      <c r="E1629" s="2">
        <v>14.07</v>
      </c>
      <c r="F1629" s="2">
        <v>3.24</v>
      </c>
      <c r="G1629" s="2">
        <v>0</v>
      </c>
      <c r="H1629" s="16">
        <f t="shared" si="78"/>
        <v>991.71956935997184</v>
      </c>
      <c r="I1629" s="15">
        <f t="shared" si="76"/>
        <v>45.061236542499117</v>
      </c>
      <c r="J1629" s="14">
        <f t="shared" si="77"/>
        <v>0.90219152546857095</v>
      </c>
    </row>
    <row r="1630" spans="1:10" x14ac:dyDescent="0.3">
      <c r="A1630" s="19">
        <v>20200308</v>
      </c>
      <c r="B1630" s="19" t="s">
        <v>36</v>
      </c>
      <c r="C1630" s="19">
        <v>730.01</v>
      </c>
      <c r="D1630" s="19">
        <v>45.46</v>
      </c>
      <c r="E1630" s="19">
        <v>15.15</v>
      </c>
      <c r="F1630" s="19">
        <v>3.38</v>
      </c>
      <c r="G1630" s="19">
        <v>0</v>
      </c>
      <c r="H1630" s="17">
        <f t="shared" si="78"/>
        <v>1024.2003320135966</v>
      </c>
      <c r="I1630" s="18">
        <f t="shared" si="76"/>
        <v>47.156260375424893</v>
      </c>
      <c r="J1630" s="17">
        <f t="shared" si="77"/>
        <v>0.9220843104664922</v>
      </c>
    </row>
    <row r="1631" spans="1:10" x14ac:dyDescent="0.3">
      <c r="A1631" s="2">
        <v>20200308</v>
      </c>
      <c r="B1631" s="2" t="s">
        <v>35</v>
      </c>
      <c r="C1631" s="2">
        <v>763.01</v>
      </c>
      <c r="D1631" s="2">
        <v>46.05</v>
      </c>
      <c r="E1631" s="2">
        <v>15.91</v>
      </c>
      <c r="F1631" s="2">
        <v>4.6900000000000004</v>
      </c>
      <c r="G1631" s="2">
        <v>0</v>
      </c>
      <c r="H1631" s="16">
        <f t="shared" si="78"/>
        <v>1059.815994529019</v>
      </c>
      <c r="I1631" s="15">
        <f t="shared" si="76"/>
        <v>49.029249829031841</v>
      </c>
      <c r="J1631" s="14">
        <f t="shared" si="77"/>
        <v>0.94521636965498168</v>
      </c>
    </row>
    <row r="1632" spans="1:10" x14ac:dyDescent="0.3">
      <c r="A1632" s="19">
        <v>20200308</v>
      </c>
      <c r="B1632" s="19" t="s">
        <v>34</v>
      </c>
      <c r="C1632" s="19">
        <v>574.01</v>
      </c>
      <c r="D1632" s="19">
        <v>42.41</v>
      </c>
      <c r="E1632" s="19">
        <v>16.2</v>
      </c>
      <c r="F1632" s="19">
        <v>4.6900000000000004</v>
      </c>
      <c r="G1632" s="19">
        <v>0</v>
      </c>
      <c r="H1632" s="17">
        <f t="shared" si="78"/>
        <v>851.10230244466436</v>
      </c>
      <c r="I1632" s="18">
        <f t="shared" si="76"/>
        <v>42.796946951395761</v>
      </c>
      <c r="J1632" s="17">
        <f t="shared" si="77"/>
        <v>0.78294070107398117</v>
      </c>
    </row>
    <row r="1633" spans="1:10" x14ac:dyDescent="0.3">
      <c r="A1633" s="2">
        <v>20200308</v>
      </c>
      <c r="B1633" s="2" t="s">
        <v>33</v>
      </c>
      <c r="C1633" s="2">
        <v>534.01</v>
      </c>
      <c r="D1633" s="2">
        <v>35.409999999999997</v>
      </c>
      <c r="E1633" s="2">
        <v>16.37</v>
      </c>
      <c r="F1633" s="2">
        <v>4.6900000000000004</v>
      </c>
      <c r="G1633" s="2">
        <v>0</v>
      </c>
      <c r="H1633" s="16">
        <f t="shared" si="78"/>
        <v>921.6230690822299</v>
      </c>
      <c r="I1633" s="15">
        <f t="shared" si="76"/>
        <v>45.170720908819689</v>
      </c>
      <c r="J1633" s="14">
        <f t="shared" si="77"/>
        <v>0.83796896138908605</v>
      </c>
    </row>
    <row r="1634" spans="1:10" x14ac:dyDescent="0.3">
      <c r="A1634" s="19">
        <v>20200308</v>
      </c>
      <c r="B1634" s="19" t="s">
        <v>32</v>
      </c>
      <c r="C1634" s="19">
        <v>307</v>
      </c>
      <c r="D1634" s="19">
        <v>26.18</v>
      </c>
      <c r="E1634" s="19">
        <v>16.32</v>
      </c>
      <c r="F1634" s="19">
        <v>5.03</v>
      </c>
      <c r="G1634" s="19">
        <v>0</v>
      </c>
      <c r="H1634" s="17">
        <f t="shared" si="78"/>
        <v>695.84118942021337</v>
      </c>
      <c r="I1634" s="18">
        <f t="shared" si="76"/>
        <v>38.065037169381668</v>
      </c>
      <c r="J1634" s="17">
        <f t="shared" si="77"/>
        <v>0.65493082990328499</v>
      </c>
    </row>
    <row r="1635" spans="1:10" x14ac:dyDescent="0.3">
      <c r="A1635" s="2">
        <v>20200308</v>
      </c>
      <c r="B1635" s="2" t="s">
        <v>31</v>
      </c>
      <c r="C1635" s="2">
        <v>128</v>
      </c>
      <c r="D1635" s="2">
        <v>15.62</v>
      </c>
      <c r="E1635" s="2">
        <v>15.87</v>
      </c>
      <c r="F1635" s="2">
        <v>5.17</v>
      </c>
      <c r="G1635" s="2">
        <v>0</v>
      </c>
      <c r="H1635" s="16">
        <f t="shared" si="78"/>
        <v>475.38400105321045</v>
      </c>
      <c r="I1635" s="15">
        <f t="shared" si="76"/>
        <v>30.725750032912828</v>
      </c>
      <c r="J1635" s="14">
        <f t="shared" si="77"/>
        <v>0.46313531623466553</v>
      </c>
    </row>
    <row r="1636" spans="1:10" x14ac:dyDescent="0.3">
      <c r="A1636" s="19">
        <v>20200308</v>
      </c>
      <c r="B1636" s="19" t="s">
        <v>30</v>
      </c>
      <c r="C1636" s="19">
        <v>37.94</v>
      </c>
      <c r="D1636" s="19">
        <v>4.32</v>
      </c>
      <c r="E1636" s="19">
        <v>15.07</v>
      </c>
      <c r="F1636" s="19">
        <v>4.83</v>
      </c>
      <c r="G1636" s="19">
        <v>0</v>
      </c>
      <c r="H1636" s="17">
        <f t="shared" si="78"/>
        <v>503.67196291008344</v>
      </c>
      <c r="I1636" s="18">
        <f t="shared" si="76"/>
        <v>30.809748840940109</v>
      </c>
      <c r="J1636" s="17">
        <f t="shared" si="77"/>
        <v>0.49050402869779447</v>
      </c>
    </row>
    <row r="1637" spans="1:10" x14ac:dyDescent="0.3">
      <c r="A1637" s="2">
        <v>20200308</v>
      </c>
      <c r="B1637" s="2" t="s">
        <v>29</v>
      </c>
      <c r="C1637" s="2">
        <v>0</v>
      </c>
      <c r="D1637" s="2">
        <v>0</v>
      </c>
      <c r="E1637" s="2">
        <v>14.29</v>
      </c>
      <c r="F1637" s="2">
        <v>4.34</v>
      </c>
      <c r="G1637" s="2">
        <v>0</v>
      </c>
      <c r="H1637" s="16">
        <f t="shared" si="78"/>
        <v>0</v>
      </c>
      <c r="I1637" s="15">
        <f t="shared" si="76"/>
        <v>14.29</v>
      </c>
      <c r="J1637" s="14">
        <f t="shared" si="77"/>
        <v>0</v>
      </c>
    </row>
    <row r="1638" spans="1:10" x14ac:dyDescent="0.3">
      <c r="A1638" s="19">
        <v>20200308</v>
      </c>
      <c r="B1638" s="19" t="s">
        <v>28</v>
      </c>
      <c r="C1638" s="19">
        <v>0</v>
      </c>
      <c r="D1638" s="19">
        <v>0</v>
      </c>
      <c r="E1638" s="19">
        <v>13.87</v>
      </c>
      <c r="F1638" s="19">
        <v>3.93</v>
      </c>
      <c r="G1638" s="19">
        <v>0</v>
      </c>
      <c r="H1638" s="17">
        <f t="shared" si="78"/>
        <v>0</v>
      </c>
      <c r="I1638" s="18">
        <f t="shared" si="76"/>
        <v>13.87</v>
      </c>
      <c r="J1638" s="17">
        <f t="shared" si="77"/>
        <v>0</v>
      </c>
    </row>
    <row r="1639" spans="1:10" x14ac:dyDescent="0.3">
      <c r="A1639" s="2">
        <v>20200308</v>
      </c>
      <c r="B1639" s="2" t="s">
        <v>27</v>
      </c>
      <c r="C1639" s="2">
        <v>0</v>
      </c>
      <c r="D1639" s="2">
        <v>0</v>
      </c>
      <c r="E1639" s="2">
        <v>13.73</v>
      </c>
      <c r="F1639" s="2">
        <v>3.66</v>
      </c>
      <c r="G1639" s="2">
        <v>0</v>
      </c>
      <c r="H1639" s="16">
        <f t="shared" si="78"/>
        <v>0</v>
      </c>
      <c r="I1639" s="15">
        <f t="shared" si="76"/>
        <v>13.73</v>
      </c>
      <c r="J1639" s="14">
        <f t="shared" si="77"/>
        <v>0</v>
      </c>
    </row>
    <row r="1640" spans="1:10" x14ac:dyDescent="0.3">
      <c r="A1640" s="19">
        <v>20200308</v>
      </c>
      <c r="B1640" s="19" t="s">
        <v>26</v>
      </c>
      <c r="C1640" s="19">
        <v>0</v>
      </c>
      <c r="D1640" s="19">
        <v>0</v>
      </c>
      <c r="E1640" s="19">
        <v>13.69</v>
      </c>
      <c r="F1640" s="19">
        <v>3.72</v>
      </c>
      <c r="G1640" s="19">
        <v>0</v>
      </c>
      <c r="H1640" s="17">
        <f t="shared" si="78"/>
        <v>0</v>
      </c>
      <c r="I1640" s="18">
        <f t="shared" si="76"/>
        <v>13.69</v>
      </c>
      <c r="J1640" s="17">
        <f t="shared" si="77"/>
        <v>0</v>
      </c>
    </row>
    <row r="1641" spans="1:10" x14ac:dyDescent="0.3">
      <c r="A1641" s="2">
        <v>20200308</v>
      </c>
      <c r="B1641" s="2" t="s">
        <v>25</v>
      </c>
      <c r="C1641" s="2">
        <v>0</v>
      </c>
      <c r="D1641" s="2">
        <v>0</v>
      </c>
      <c r="E1641" s="2">
        <v>13.69</v>
      </c>
      <c r="F1641" s="2">
        <v>4.07</v>
      </c>
      <c r="G1641" s="2">
        <v>0</v>
      </c>
      <c r="H1641" s="16">
        <f t="shared" si="78"/>
        <v>0</v>
      </c>
      <c r="I1641" s="15">
        <f t="shared" si="76"/>
        <v>13.69</v>
      </c>
      <c r="J1641" s="14">
        <f t="shared" si="77"/>
        <v>0</v>
      </c>
    </row>
    <row r="1642" spans="1:10" x14ac:dyDescent="0.3">
      <c r="A1642" s="19">
        <v>20200309</v>
      </c>
      <c r="B1642" s="19" t="s">
        <v>48</v>
      </c>
      <c r="C1642" s="19">
        <v>0</v>
      </c>
      <c r="D1642" s="19">
        <v>0</v>
      </c>
      <c r="E1642" s="19">
        <v>13.61</v>
      </c>
      <c r="F1642" s="19">
        <v>4.55</v>
      </c>
      <c r="G1642" s="19">
        <v>0</v>
      </c>
      <c r="H1642" s="17">
        <f t="shared" si="78"/>
        <v>0</v>
      </c>
      <c r="I1642" s="18">
        <f t="shared" si="76"/>
        <v>13.61</v>
      </c>
      <c r="J1642" s="17">
        <f t="shared" si="77"/>
        <v>0</v>
      </c>
    </row>
    <row r="1643" spans="1:10" x14ac:dyDescent="0.3">
      <c r="A1643" s="2">
        <v>20200309</v>
      </c>
      <c r="B1643" s="2" t="s">
        <v>47</v>
      </c>
      <c r="C1643" s="2">
        <v>0</v>
      </c>
      <c r="D1643" s="2">
        <v>0</v>
      </c>
      <c r="E1643" s="2">
        <v>13.18</v>
      </c>
      <c r="F1643" s="2">
        <v>4.76</v>
      </c>
      <c r="G1643" s="2">
        <v>0</v>
      </c>
      <c r="H1643" s="16">
        <f t="shared" si="78"/>
        <v>0</v>
      </c>
      <c r="I1643" s="15">
        <f t="shared" si="76"/>
        <v>13.18</v>
      </c>
      <c r="J1643" s="14">
        <f t="shared" si="77"/>
        <v>0</v>
      </c>
    </row>
    <row r="1644" spans="1:10" x14ac:dyDescent="0.3">
      <c r="A1644" s="19">
        <v>20200309</v>
      </c>
      <c r="B1644" s="19" t="s">
        <v>46</v>
      </c>
      <c r="C1644" s="19">
        <v>0</v>
      </c>
      <c r="D1644" s="19">
        <v>0</v>
      </c>
      <c r="E1644" s="19">
        <v>12.51</v>
      </c>
      <c r="F1644" s="19">
        <v>4.62</v>
      </c>
      <c r="G1644" s="19">
        <v>0</v>
      </c>
      <c r="H1644" s="17">
        <f t="shared" si="78"/>
        <v>0</v>
      </c>
      <c r="I1644" s="18">
        <f t="shared" si="76"/>
        <v>12.51</v>
      </c>
      <c r="J1644" s="17">
        <f t="shared" si="77"/>
        <v>0</v>
      </c>
    </row>
    <row r="1645" spans="1:10" x14ac:dyDescent="0.3">
      <c r="A1645" s="2">
        <v>20200309</v>
      </c>
      <c r="B1645" s="2" t="s">
        <v>45</v>
      </c>
      <c r="C1645" s="2">
        <v>0</v>
      </c>
      <c r="D1645" s="2">
        <v>0</v>
      </c>
      <c r="E1645" s="2">
        <v>12.03</v>
      </c>
      <c r="F1645" s="2">
        <v>4.41</v>
      </c>
      <c r="G1645" s="2">
        <v>0</v>
      </c>
      <c r="H1645" s="16">
        <f t="shared" si="78"/>
        <v>0</v>
      </c>
      <c r="I1645" s="15">
        <f t="shared" si="76"/>
        <v>12.03</v>
      </c>
      <c r="J1645" s="14">
        <f t="shared" si="77"/>
        <v>0</v>
      </c>
    </row>
    <row r="1646" spans="1:10" x14ac:dyDescent="0.3">
      <c r="A1646" s="19">
        <v>20200309</v>
      </c>
      <c r="B1646" s="19" t="s">
        <v>44</v>
      </c>
      <c r="C1646" s="19">
        <v>0</v>
      </c>
      <c r="D1646" s="19">
        <v>0</v>
      </c>
      <c r="E1646" s="19">
        <v>11.5</v>
      </c>
      <c r="F1646" s="19">
        <v>4.1399999999999997</v>
      </c>
      <c r="G1646" s="19">
        <v>0</v>
      </c>
      <c r="H1646" s="17">
        <f t="shared" si="78"/>
        <v>0</v>
      </c>
      <c r="I1646" s="18">
        <f t="shared" si="76"/>
        <v>11.5</v>
      </c>
      <c r="J1646" s="17">
        <f t="shared" si="77"/>
        <v>0</v>
      </c>
    </row>
    <row r="1647" spans="1:10" x14ac:dyDescent="0.3">
      <c r="A1647" s="2">
        <v>20200309</v>
      </c>
      <c r="B1647" s="2" t="s">
        <v>43</v>
      </c>
      <c r="C1647" s="2">
        <v>0</v>
      </c>
      <c r="D1647" s="2">
        <v>0</v>
      </c>
      <c r="E1647" s="2">
        <v>11.06</v>
      </c>
      <c r="F1647" s="2">
        <v>3.66</v>
      </c>
      <c r="G1647" s="2">
        <v>0</v>
      </c>
      <c r="H1647" s="16">
        <f t="shared" si="78"/>
        <v>0</v>
      </c>
      <c r="I1647" s="15">
        <f t="shared" si="76"/>
        <v>11.06</v>
      </c>
      <c r="J1647" s="14">
        <f t="shared" si="77"/>
        <v>0</v>
      </c>
    </row>
    <row r="1648" spans="1:10" x14ac:dyDescent="0.3">
      <c r="A1648" s="19">
        <v>20200309</v>
      </c>
      <c r="B1648" s="19" t="s">
        <v>42</v>
      </c>
      <c r="C1648" s="19">
        <v>0</v>
      </c>
      <c r="D1648" s="19">
        <v>0</v>
      </c>
      <c r="E1648" s="19">
        <v>10.67</v>
      </c>
      <c r="F1648" s="19">
        <v>3.31</v>
      </c>
      <c r="G1648" s="19">
        <v>0</v>
      </c>
      <c r="H1648" s="17">
        <f t="shared" si="78"/>
        <v>0</v>
      </c>
      <c r="I1648" s="18">
        <f t="shared" si="76"/>
        <v>10.67</v>
      </c>
      <c r="J1648" s="17">
        <f t="shared" si="77"/>
        <v>0</v>
      </c>
    </row>
    <row r="1649" spans="1:10" x14ac:dyDescent="0.3">
      <c r="A1649" s="2">
        <v>20200309</v>
      </c>
      <c r="B1649" s="2" t="s">
        <v>41</v>
      </c>
      <c r="C1649" s="2">
        <v>0</v>
      </c>
      <c r="D1649" s="2">
        <v>0</v>
      </c>
      <c r="E1649" s="2">
        <v>10.82</v>
      </c>
      <c r="F1649" s="2">
        <v>4</v>
      </c>
      <c r="G1649" s="2">
        <v>0</v>
      </c>
      <c r="H1649" s="16">
        <f t="shared" si="78"/>
        <v>0</v>
      </c>
      <c r="I1649" s="15">
        <f t="shared" si="76"/>
        <v>10.82</v>
      </c>
      <c r="J1649" s="14">
        <f t="shared" si="77"/>
        <v>0</v>
      </c>
    </row>
    <row r="1650" spans="1:10" x14ac:dyDescent="0.3">
      <c r="A1650" s="19">
        <v>20200309</v>
      </c>
      <c r="B1650" s="19" t="s">
        <v>40</v>
      </c>
      <c r="C1650" s="19">
        <v>192</v>
      </c>
      <c r="D1650" s="19">
        <v>12.91</v>
      </c>
      <c r="E1650" s="19">
        <v>11.06</v>
      </c>
      <c r="F1650" s="19">
        <v>3.79</v>
      </c>
      <c r="G1650" s="19">
        <v>0</v>
      </c>
      <c r="H1650" s="17">
        <f t="shared" si="78"/>
        <v>859.36708125675682</v>
      </c>
      <c r="I1650" s="18">
        <f t="shared" si="76"/>
        <v>37.915221289273653</v>
      </c>
      <c r="J1650" s="17">
        <f t="shared" si="77"/>
        <v>0.80942195915258985</v>
      </c>
    </row>
    <row r="1651" spans="1:10" x14ac:dyDescent="0.3">
      <c r="A1651" s="2">
        <v>20200309</v>
      </c>
      <c r="B1651" s="2" t="s">
        <v>39</v>
      </c>
      <c r="C1651" s="2">
        <v>383.01</v>
      </c>
      <c r="D1651" s="2">
        <v>23.74</v>
      </c>
      <c r="E1651" s="2">
        <v>12.27</v>
      </c>
      <c r="F1651" s="2">
        <v>4.34</v>
      </c>
      <c r="G1651" s="2">
        <v>0</v>
      </c>
      <c r="H1651" s="16">
        <f t="shared" si="78"/>
        <v>951.37216289894184</v>
      </c>
      <c r="I1651" s="15">
        <f t="shared" si="76"/>
        <v>42.000380090591932</v>
      </c>
      <c r="J1651" s="14">
        <f t="shared" si="77"/>
        <v>0.87859056520293433</v>
      </c>
    </row>
    <row r="1652" spans="1:10" x14ac:dyDescent="0.3">
      <c r="A1652" s="19">
        <v>20200309</v>
      </c>
      <c r="B1652" s="19" t="s">
        <v>38</v>
      </c>
      <c r="C1652" s="19">
        <v>556.01</v>
      </c>
      <c r="D1652" s="19">
        <v>33.43</v>
      </c>
      <c r="E1652" s="19">
        <v>13.61</v>
      </c>
      <c r="F1652" s="19">
        <v>4.76</v>
      </c>
      <c r="G1652" s="19">
        <v>0</v>
      </c>
      <c r="H1652" s="17">
        <f t="shared" si="78"/>
        <v>1009.2431396622006</v>
      </c>
      <c r="I1652" s="18">
        <f t="shared" si="76"/>
        <v>45.148848114443766</v>
      </c>
      <c r="J1652" s="17">
        <f t="shared" si="77"/>
        <v>0.91773524937000939</v>
      </c>
    </row>
    <row r="1653" spans="1:10" x14ac:dyDescent="0.3">
      <c r="A1653" s="2">
        <v>20200309</v>
      </c>
      <c r="B1653" s="2" t="s">
        <v>37</v>
      </c>
      <c r="C1653" s="2">
        <v>682.01</v>
      </c>
      <c r="D1653" s="2">
        <v>41.17</v>
      </c>
      <c r="E1653" s="2">
        <v>14.84</v>
      </c>
      <c r="F1653" s="2">
        <v>5.0999999999999996</v>
      </c>
      <c r="G1653" s="2">
        <v>0</v>
      </c>
      <c r="H1653" s="16">
        <f t="shared" si="78"/>
        <v>1036.0242429954903</v>
      </c>
      <c r="I1653" s="15">
        <f t="shared" si="76"/>
        <v>47.215757593609069</v>
      </c>
      <c r="J1653" s="14">
        <f t="shared" si="77"/>
        <v>0.93245195749978449</v>
      </c>
    </row>
    <row r="1654" spans="1:10" x14ac:dyDescent="0.3">
      <c r="A1654" s="19">
        <v>20200309</v>
      </c>
      <c r="B1654" s="19" t="s">
        <v>36</v>
      </c>
      <c r="C1654" s="19">
        <v>766.01</v>
      </c>
      <c r="D1654" s="19">
        <v>45.86</v>
      </c>
      <c r="E1654" s="19">
        <v>15.85</v>
      </c>
      <c r="F1654" s="19">
        <v>5.38</v>
      </c>
      <c r="G1654" s="19">
        <v>0</v>
      </c>
      <c r="H1654" s="17">
        <f t="shared" si="78"/>
        <v>1067.401060199709</v>
      </c>
      <c r="I1654" s="18">
        <f t="shared" si="76"/>
        <v>49.206283131240909</v>
      </c>
      <c r="J1654" s="17">
        <f t="shared" si="77"/>
        <v>0.95113090494969499</v>
      </c>
    </row>
    <row r="1655" spans="1:10" x14ac:dyDescent="0.3">
      <c r="A1655" s="2">
        <v>20200309</v>
      </c>
      <c r="B1655" s="2" t="s">
        <v>35</v>
      </c>
      <c r="C1655" s="2">
        <v>791.01</v>
      </c>
      <c r="D1655" s="2">
        <v>46.43</v>
      </c>
      <c r="E1655" s="2">
        <v>16.600000000000001</v>
      </c>
      <c r="F1655" s="2">
        <v>5.45</v>
      </c>
      <c r="G1655" s="2">
        <v>0</v>
      </c>
      <c r="H1655" s="16">
        <f t="shared" si="78"/>
        <v>1091.7517463230026</v>
      </c>
      <c r="I1655" s="15">
        <f t="shared" si="76"/>
        <v>50.717242072593834</v>
      </c>
      <c r="J1655" s="14">
        <f t="shared" si="77"/>
        <v>0.96540594857785689</v>
      </c>
    </row>
    <row r="1656" spans="1:10" x14ac:dyDescent="0.3">
      <c r="A1656" s="19">
        <v>20200309</v>
      </c>
      <c r="B1656" s="19" t="s">
        <v>34</v>
      </c>
      <c r="C1656" s="19">
        <v>714.01</v>
      </c>
      <c r="D1656" s="19">
        <v>42.75</v>
      </c>
      <c r="E1656" s="19">
        <v>17.03</v>
      </c>
      <c r="F1656" s="19">
        <v>5.66</v>
      </c>
      <c r="G1656" s="19">
        <v>0</v>
      </c>
      <c r="H1656" s="17">
        <f t="shared" si="78"/>
        <v>1051.8697934537693</v>
      </c>
      <c r="I1656" s="18">
        <f t="shared" si="76"/>
        <v>49.900931045430291</v>
      </c>
      <c r="J1656" s="17">
        <f t="shared" si="77"/>
        <v>0.93400337607373429</v>
      </c>
    </row>
    <row r="1657" spans="1:10" x14ac:dyDescent="0.3">
      <c r="A1657" s="2">
        <v>20200309</v>
      </c>
      <c r="B1657" s="2" t="s">
        <v>33</v>
      </c>
      <c r="C1657" s="2">
        <v>594.01</v>
      </c>
      <c r="D1657" s="2">
        <v>35.700000000000003</v>
      </c>
      <c r="E1657" s="2">
        <v>16.989999999999998</v>
      </c>
      <c r="F1657" s="2">
        <v>6.21</v>
      </c>
      <c r="G1657" s="2">
        <v>0</v>
      </c>
      <c r="H1657" s="16">
        <f t="shared" si="78"/>
        <v>1017.9401016417564</v>
      </c>
      <c r="I1657" s="15">
        <f t="shared" si="76"/>
        <v>48.800628176304883</v>
      </c>
      <c r="J1657" s="14">
        <f t="shared" si="77"/>
        <v>0.90891583924959185</v>
      </c>
    </row>
    <row r="1658" spans="1:10" x14ac:dyDescent="0.3">
      <c r="A1658" s="19">
        <v>20200309</v>
      </c>
      <c r="B1658" s="19" t="s">
        <v>32</v>
      </c>
      <c r="C1658" s="19">
        <v>437.01</v>
      </c>
      <c r="D1658" s="19">
        <v>26.43</v>
      </c>
      <c r="E1658" s="19">
        <v>16.489999999999998</v>
      </c>
      <c r="F1658" s="19">
        <v>6.48</v>
      </c>
      <c r="G1658" s="19">
        <v>0</v>
      </c>
      <c r="H1658" s="17">
        <f t="shared" si="78"/>
        <v>981.81523922081544</v>
      </c>
      <c r="I1658" s="18">
        <f t="shared" si="76"/>
        <v>47.171726225650481</v>
      </c>
      <c r="J1658" s="17">
        <f t="shared" si="77"/>
        <v>0.88385681512402592</v>
      </c>
    </row>
    <row r="1659" spans="1:10" x14ac:dyDescent="0.3">
      <c r="A1659" s="2">
        <v>20200309</v>
      </c>
      <c r="B1659" s="2" t="s">
        <v>31</v>
      </c>
      <c r="C1659" s="2">
        <v>239</v>
      </c>
      <c r="D1659" s="2">
        <v>15.84</v>
      </c>
      <c r="E1659" s="2">
        <v>15.69</v>
      </c>
      <c r="F1659" s="2">
        <v>6.14</v>
      </c>
      <c r="G1659" s="2">
        <v>0</v>
      </c>
      <c r="H1659" s="16">
        <f t="shared" si="78"/>
        <v>875.61203604225705</v>
      </c>
      <c r="I1659" s="15">
        <f t="shared" si="76"/>
        <v>43.052876126320534</v>
      </c>
      <c r="J1659" s="14">
        <f t="shared" si="77"/>
        <v>0.80447911574601916</v>
      </c>
    </row>
    <row r="1660" spans="1:10" x14ac:dyDescent="0.3">
      <c r="A1660" s="19">
        <v>20200309</v>
      </c>
      <c r="B1660" s="19" t="s">
        <v>30</v>
      </c>
      <c r="C1660" s="19">
        <v>39.049999999999997</v>
      </c>
      <c r="D1660" s="19">
        <v>4.5199999999999996</v>
      </c>
      <c r="E1660" s="19">
        <v>14.63</v>
      </c>
      <c r="F1660" s="19">
        <v>5.66</v>
      </c>
      <c r="G1660" s="19">
        <v>0</v>
      </c>
      <c r="H1660" s="17">
        <f t="shared" si="78"/>
        <v>495.51385020841343</v>
      </c>
      <c r="I1660" s="18">
        <f t="shared" si="76"/>
        <v>30.11480781901292</v>
      </c>
      <c r="J1660" s="17">
        <f t="shared" si="77"/>
        <v>0.48410878868877505</v>
      </c>
    </row>
    <row r="1661" spans="1:10" x14ac:dyDescent="0.3">
      <c r="A1661" s="2">
        <v>20200309</v>
      </c>
      <c r="B1661" s="2" t="s">
        <v>29</v>
      </c>
      <c r="C1661" s="2">
        <v>0</v>
      </c>
      <c r="D1661" s="2">
        <v>0</v>
      </c>
      <c r="E1661" s="2">
        <v>13.41</v>
      </c>
      <c r="F1661" s="2">
        <v>5.72</v>
      </c>
      <c r="G1661" s="2">
        <v>0</v>
      </c>
      <c r="H1661" s="16">
        <f t="shared" si="78"/>
        <v>0</v>
      </c>
      <c r="I1661" s="15">
        <f t="shared" si="76"/>
        <v>13.41</v>
      </c>
      <c r="J1661" s="14">
        <f t="shared" si="77"/>
        <v>0</v>
      </c>
    </row>
    <row r="1662" spans="1:10" x14ac:dyDescent="0.3">
      <c r="A1662" s="19">
        <v>20200309</v>
      </c>
      <c r="B1662" s="19" t="s">
        <v>28</v>
      </c>
      <c r="C1662" s="19">
        <v>0</v>
      </c>
      <c r="D1662" s="19">
        <v>0</v>
      </c>
      <c r="E1662" s="19">
        <v>12.6</v>
      </c>
      <c r="F1662" s="19">
        <v>5.59</v>
      </c>
      <c r="G1662" s="19">
        <v>0</v>
      </c>
      <c r="H1662" s="17">
        <f t="shared" si="78"/>
        <v>0</v>
      </c>
      <c r="I1662" s="18">
        <f t="shared" si="76"/>
        <v>12.6</v>
      </c>
      <c r="J1662" s="17">
        <f t="shared" si="77"/>
        <v>0</v>
      </c>
    </row>
    <row r="1663" spans="1:10" x14ac:dyDescent="0.3">
      <c r="A1663" s="2">
        <v>20200309</v>
      </c>
      <c r="B1663" s="2" t="s">
        <v>27</v>
      </c>
      <c r="C1663" s="2">
        <v>0</v>
      </c>
      <c r="D1663" s="2">
        <v>0</v>
      </c>
      <c r="E1663" s="2">
        <v>12.1</v>
      </c>
      <c r="F1663" s="2">
        <v>5.45</v>
      </c>
      <c r="G1663" s="2">
        <v>0</v>
      </c>
      <c r="H1663" s="16">
        <f t="shared" si="78"/>
        <v>0</v>
      </c>
      <c r="I1663" s="15">
        <f t="shared" si="76"/>
        <v>12.1</v>
      </c>
      <c r="J1663" s="14">
        <f t="shared" si="77"/>
        <v>0</v>
      </c>
    </row>
    <row r="1664" spans="1:10" x14ac:dyDescent="0.3">
      <c r="A1664" s="19">
        <v>20200309</v>
      </c>
      <c r="B1664" s="19" t="s">
        <v>26</v>
      </c>
      <c r="C1664" s="19">
        <v>0</v>
      </c>
      <c r="D1664" s="19">
        <v>0</v>
      </c>
      <c r="E1664" s="19">
        <v>11.81</v>
      </c>
      <c r="F1664" s="19">
        <v>5.38</v>
      </c>
      <c r="G1664" s="19">
        <v>0</v>
      </c>
      <c r="H1664" s="17">
        <f t="shared" si="78"/>
        <v>0</v>
      </c>
      <c r="I1664" s="18">
        <f t="shared" si="76"/>
        <v>11.81</v>
      </c>
      <c r="J1664" s="17">
        <f t="shared" si="77"/>
        <v>0</v>
      </c>
    </row>
    <row r="1665" spans="1:10" x14ac:dyDescent="0.3">
      <c r="A1665" s="2">
        <v>20200309</v>
      </c>
      <c r="B1665" s="2" t="s">
        <v>25</v>
      </c>
      <c r="C1665" s="2">
        <v>0</v>
      </c>
      <c r="D1665" s="2">
        <v>0</v>
      </c>
      <c r="E1665" s="2">
        <v>11.62</v>
      </c>
      <c r="F1665" s="2">
        <v>5.0999999999999996</v>
      </c>
      <c r="G1665" s="2">
        <v>0</v>
      </c>
      <c r="H1665" s="16">
        <f t="shared" si="78"/>
        <v>0</v>
      </c>
      <c r="I1665" s="15">
        <f t="shared" si="76"/>
        <v>11.62</v>
      </c>
      <c r="J1665" s="14">
        <f t="shared" si="77"/>
        <v>0</v>
      </c>
    </row>
    <row r="1666" spans="1:10" x14ac:dyDescent="0.3">
      <c r="A1666" s="19">
        <v>20200310</v>
      </c>
      <c r="B1666" s="19" t="s">
        <v>48</v>
      </c>
      <c r="C1666" s="19">
        <v>0</v>
      </c>
      <c r="D1666" s="19">
        <v>0</v>
      </c>
      <c r="E1666" s="19">
        <v>11.45</v>
      </c>
      <c r="F1666" s="19">
        <v>4.83</v>
      </c>
      <c r="G1666" s="19">
        <v>0</v>
      </c>
      <c r="H1666" s="17">
        <f t="shared" si="78"/>
        <v>0</v>
      </c>
      <c r="I1666" s="18">
        <f t="shared" si="76"/>
        <v>11.45</v>
      </c>
      <c r="J1666" s="17">
        <f t="shared" si="77"/>
        <v>0</v>
      </c>
    </row>
    <row r="1667" spans="1:10" x14ac:dyDescent="0.3">
      <c r="A1667" s="2">
        <v>20200310</v>
      </c>
      <c r="B1667" s="2" t="s">
        <v>47</v>
      </c>
      <c r="C1667" s="2">
        <v>0</v>
      </c>
      <c r="D1667" s="2">
        <v>0</v>
      </c>
      <c r="E1667" s="2">
        <v>11.28</v>
      </c>
      <c r="F1667" s="2">
        <v>4.62</v>
      </c>
      <c r="G1667" s="2">
        <v>0</v>
      </c>
      <c r="H1667" s="16">
        <f t="shared" si="78"/>
        <v>0</v>
      </c>
      <c r="I1667" s="15">
        <f t="shared" si="76"/>
        <v>11.28</v>
      </c>
      <c r="J1667" s="14">
        <f t="shared" si="77"/>
        <v>0</v>
      </c>
    </row>
    <row r="1668" spans="1:10" x14ac:dyDescent="0.3">
      <c r="A1668" s="19">
        <v>20200310</v>
      </c>
      <c r="B1668" s="19" t="s">
        <v>46</v>
      </c>
      <c r="C1668" s="19">
        <v>0</v>
      </c>
      <c r="D1668" s="19">
        <v>0</v>
      </c>
      <c r="E1668" s="19">
        <v>11.11</v>
      </c>
      <c r="F1668" s="19">
        <v>4.21</v>
      </c>
      <c r="G1668" s="19">
        <v>0</v>
      </c>
      <c r="H1668" s="17">
        <f t="shared" si="78"/>
        <v>0</v>
      </c>
      <c r="I1668" s="18">
        <f t="shared" si="76"/>
        <v>11.11</v>
      </c>
      <c r="J1668" s="17">
        <f t="shared" si="77"/>
        <v>0</v>
      </c>
    </row>
    <row r="1669" spans="1:10" x14ac:dyDescent="0.3">
      <c r="A1669" s="2">
        <v>20200310</v>
      </c>
      <c r="B1669" s="2" t="s">
        <v>45</v>
      </c>
      <c r="C1669" s="2">
        <v>0</v>
      </c>
      <c r="D1669" s="2">
        <v>0</v>
      </c>
      <c r="E1669" s="2">
        <v>10.91</v>
      </c>
      <c r="F1669" s="2">
        <v>3.79</v>
      </c>
      <c r="G1669" s="2">
        <v>0</v>
      </c>
      <c r="H1669" s="16">
        <f t="shared" si="78"/>
        <v>0</v>
      </c>
      <c r="I1669" s="15">
        <f t="shared" si="76"/>
        <v>10.91</v>
      </c>
      <c r="J1669" s="14">
        <f t="shared" si="77"/>
        <v>0</v>
      </c>
    </row>
    <row r="1670" spans="1:10" x14ac:dyDescent="0.3">
      <c r="A1670" s="19">
        <v>20200310</v>
      </c>
      <c r="B1670" s="19" t="s">
        <v>44</v>
      </c>
      <c r="C1670" s="19">
        <v>0</v>
      </c>
      <c r="D1670" s="19">
        <v>0</v>
      </c>
      <c r="E1670" s="19">
        <v>10.78</v>
      </c>
      <c r="F1670" s="19">
        <v>3.66</v>
      </c>
      <c r="G1670" s="19">
        <v>0</v>
      </c>
      <c r="H1670" s="17">
        <f t="shared" si="78"/>
        <v>0</v>
      </c>
      <c r="I1670" s="18">
        <f t="shared" si="76"/>
        <v>10.78</v>
      </c>
      <c r="J1670" s="17">
        <f t="shared" si="77"/>
        <v>0</v>
      </c>
    </row>
    <row r="1671" spans="1:10" x14ac:dyDescent="0.3">
      <c r="A1671" s="2">
        <v>20200310</v>
      </c>
      <c r="B1671" s="2" t="s">
        <v>43</v>
      </c>
      <c r="C1671" s="2">
        <v>0</v>
      </c>
      <c r="D1671" s="2">
        <v>0</v>
      </c>
      <c r="E1671" s="2">
        <v>10.69</v>
      </c>
      <c r="F1671" s="2">
        <v>3.72</v>
      </c>
      <c r="G1671" s="2">
        <v>0</v>
      </c>
      <c r="H1671" s="16">
        <f t="shared" si="78"/>
        <v>0</v>
      </c>
      <c r="I1671" s="15">
        <f t="shared" si="76"/>
        <v>10.69</v>
      </c>
      <c r="J1671" s="14">
        <f t="shared" si="77"/>
        <v>0</v>
      </c>
    </row>
    <row r="1672" spans="1:10" x14ac:dyDescent="0.3">
      <c r="A1672" s="19">
        <v>20200310</v>
      </c>
      <c r="B1672" s="19" t="s">
        <v>42</v>
      </c>
      <c r="C1672" s="19">
        <v>0</v>
      </c>
      <c r="D1672" s="19">
        <v>0</v>
      </c>
      <c r="E1672" s="19">
        <v>10.65</v>
      </c>
      <c r="F1672" s="19">
        <v>3.93</v>
      </c>
      <c r="G1672" s="19">
        <v>0</v>
      </c>
      <c r="H1672" s="17">
        <f t="shared" si="78"/>
        <v>0</v>
      </c>
      <c r="I1672" s="18">
        <f t="shared" si="76"/>
        <v>10.65</v>
      </c>
      <c r="J1672" s="17">
        <f t="shared" si="77"/>
        <v>0</v>
      </c>
    </row>
    <row r="1673" spans="1:10" x14ac:dyDescent="0.3">
      <c r="A1673" s="2">
        <v>20200310</v>
      </c>
      <c r="B1673" s="2" t="s">
        <v>41</v>
      </c>
      <c r="C1673" s="2">
        <v>0</v>
      </c>
      <c r="D1673" s="2">
        <v>0</v>
      </c>
      <c r="E1673" s="2">
        <v>10.85</v>
      </c>
      <c r="F1673" s="2">
        <v>4.07</v>
      </c>
      <c r="G1673" s="2">
        <v>0</v>
      </c>
      <c r="H1673" s="16">
        <f t="shared" si="78"/>
        <v>0</v>
      </c>
      <c r="I1673" s="15">
        <f t="shared" si="76"/>
        <v>10.85</v>
      </c>
      <c r="J1673" s="14">
        <f t="shared" si="77"/>
        <v>0</v>
      </c>
    </row>
    <row r="1674" spans="1:10" x14ac:dyDescent="0.3">
      <c r="A1674" s="19">
        <v>20200310</v>
      </c>
      <c r="B1674" s="19" t="s">
        <v>40</v>
      </c>
      <c r="C1674" s="19">
        <v>193</v>
      </c>
      <c r="D1674" s="19">
        <v>13.22</v>
      </c>
      <c r="E1674" s="19">
        <v>11.36</v>
      </c>
      <c r="F1674" s="19">
        <v>3.72</v>
      </c>
      <c r="G1674" s="19">
        <v>0</v>
      </c>
      <c r="H1674" s="17">
        <f t="shared" si="78"/>
        <v>843.93462680131256</v>
      </c>
      <c r="I1674" s="18">
        <f t="shared" ref="I1674:I1737" si="79">E1674+H1674*((NOCT-20)/(800))</f>
        <v>37.732957087541017</v>
      </c>
      <c r="J1674" s="17">
        <f t="shared" ref="J1674:J1737" si="80">P_STC__W*(H1674/1000)*(1+(alpha_p/100)*(I1674-25))</f>
        <v>0.7955786015564329</v>
      </c>
    </row>
    <row r="1675" spans="1:10" x14ac:dyDescent="0.3">
      <c r="A1675" s="2">
        <v>20200310</v>
      </c>
      <c r="B1675" s="2" t="s">
        <v>39</v>
      </c>
      <c r="C1675" s="2">
        <v>386.01</v>
      </c>
      <c r="D1675" s="2">
        <v>24.07</v>
      </c>
      <c r="E1675" s="2">
        <v>12.81</v>
      </c>
      <c r="F1675" s="2">
        <v>3.86</v>
      </c>
      <c r="G1675" s="2">
        <v>0</v>
      </c>
      <c r="H1675" s="16">
        <f t="shared" si="78"/>
        <v>946.44522593955048</v>
      </c>
      <c r="I1675" s="15">
        <f t="shared" si="79"/>
        <v>42.386413310610955</v>
      </c>
      <c r="J1675" s="14">
        <f t="shared" si="80"/>
        <v>0.87239643050637239</v>
      </c>
    </row>
    <row r="1676" spans="1:10" x14ac:dyDescent="0.3">
      <c r="A1676" s="19">
        <v>20200310</v>
      </c>
      <c r="B1676" s="19" t="s">
        <v>38</v>
      </c>
      <c r="C1676" s="19">
        <v>556.01</v>
      </c>
      <c r="D1676" s="19">
        <v>33.78</v>
      </c>
      <c r="E1676" s="19">
        <v>14.56</v>
      </c>
      <c r="F1676" s="19">
        <v>3.72</v>
      </c>
      <c r="G1676" s="19">
        <v>0</v>
      </c>
      <c r="H1676" s="17">
        <f t="shared" si="78"/>
        <v>1000.0080694985918</v>
      </c>
      <c r="I1676" s="18">
        <f t="shared" si="79"/>
        <v>45.810252171830996</v>
      </c>
      <c r="J1676" s="17">
        <f t="shared" si="80"/>
        <v>0.90636117904799962</v>
      </c>
    </row>
    <row r="1677" spans="1:10" x14ac:dyDescent="0.3">
      <c r="A1677" s="2">
        <v>20200310</v>
      </c>
      <c r="B1677" s="2" t="s">
        <v>37</v>
      </c>
      <c r="C1677" s="2">
        <v>678.01</v>
      </c>
      <c r="D1677" s="2">
        <v>41.56</v>
      </c>
      <c r="E1677" s="2">
        <v>16.38</v>
      </c>
      <c r="F1677" s="2">
        <v>3.52</v>
      </c>
      <c r="G1677" s="2">
        <v>0</v>
      </c>
      <c r="H1677" s="16">
        <f t="shared" si="78"/>
        <v>1022.0167663858698</v>
      </c>
      <c r="I1677" s="15">
        <f t="shared" si="79"/>
        <v>48.31802394955843</v>
      </c>
      <c r="J1677" s="14">
        <f t="shared" si="80"/>
        <v>0.91477541492640779</v>
      </c>
    </row>
    <row r="1678" spans="1:10" x14ac:dyDescent="0.3">
      <c r="A1678" s="19">
        <v>20200310</v>
      </c>
      <c r="B1678" s="19" t="s">
        <v>36</v>
      </c>
      <c r="C1678" s="19">
        <v>765.01</v>
      </c>
      <c r="D1678" s="19">
        <v>46.25</v>
      </c>
      <c r="E1678" s="19">
        <v>18.07</v>
      </c>
      <c r="F1678" s="19">
        <v>3.31</v>
      </c>
      <c r="G1678" s="19">
        <v>0</v>
      </c>
      <c r="H1678" s="17">
        <f t="shared" si="78"/>
        <v>1059.0367739534558</v>
      </c>
      <c r="I1678" s="18">
        <f t="shared" si="79"/>
        <v>51.164899186045496</v>
      </c>
      <c r="J1678" s="17">
        <f t="shared" si="80"/>
        <v>0.93434361704182423</v>
      </c>
    </row>
    <row r="1679" spans="1:10" x14ac:dyDescent="0.3">
      <c r="A1679" s="2">
        <v>20200310</v>
      </c>
      <c r="B1679" s="2" t="s">
        <v>35</v>
      </c>
      <c r="C1679" s="2">
        <v>789.01</v>
      </c>
      <c r="D1679" s="2">
        <v>46.82</v>
      </c>
      <c r="E1679" s="2">
        <v>19.350000000000001</v>
      </c>
      <c r="F1679" s="2">
        <v>2.97</v>
      </c>
      <c r="G1679" s="2">
        <v>0</v>
      </c>
      <c r="H1679" s="16">
        <f t="shared" si="78"/>
        <v>1082.0102126004504</v>
      </c>
      <c r="I1679" s="15">
        <f t="shared" si="79"/>
        <v>53.162819143764075</v>
      </c>
      <c r="J1679" s="14">
        <f t="shared" si="80"/>
        <v>0.94488415191917541</v>
      </c>
    </row>
    <row r="1680" spans="1:10" x14ac:dyDescent="0.3">
      <c r="A1680" s="19">
        <v>20200310</v>
      </c>
      <c r="B1680" s="19" t="s">
        <v>34</v>
      </c>
      <c r="C1680" s="19">
        <v>705.01</v>
      </c>
      <c r="D1680" s="19">
        <v>43.09</v>
      </c>
      <c r="E1680" s="19">
        <v>20.13</v>
      </c>
      <c r="F1680" s="19">
        <v>2.97</v>
      </c>
      <c r="G1680" s="19">
        <v>0</v>
      </c>
      <c r="H1680" s="17">
        <f t="shared" si="78"/>
        <v>1032.0043792288318</v>
      </c>
      <c r="I1680" s="18">
        <f t="shared" si="79"/>
        <v>52.380136850900996</v>
      </c>
      <c r="J1680" s="17">
        <f t="shared" si="80"/>
        <v>0.90485048412576641</v>
      </c>
    </row>
    <row r="1681" spans="1:10" x14ac:dyDescent="0.3">
      <c r="A1681" s="2">
        <v>20200310</v>
      </c>
      <c r="B1681" s="2" t="s">
        <v>33</v>
      </c>
      <c r="C1681" s="2">
        <v>590.01</v>
      </c>
      <c r="D1681" s="2">
        <v>35.99</v>
      </c>
      <c r="E1681" s="2">
        <v>20.49</v>
      </c>
      <c r="F1681" s="2">
        <v>3.24</v>
      </c>
      <c r="G1681" s="2">
        <v>0</v>
      </c>
      <c r="H1681" s="16">
        <f t="shared" si="78"/>
        <v>1004.026173308621</v>
      </c>
      <c r="I1681" s="15">
        <f t="shared" si="79"/>
        <v>51.865817915894404</v>
      </c>
      <c r="J1681" s="14">
        <f t="shared" si="80"/>
        <v>0.88264324371156344</v>
      </c>
    </row>
    <row r="1682" spans="1:10" x14ac:dyDescent="0.3">
      <c r="A1682" s="19">
        <v>20200310</v>
      </c>
      <c r="B1682" s="19" t="s">
        <v>32</v>
      </c>
      <c r="C1682" s="19">
        <v>434.01</v>
      </c>
      <c r="D1682" s="19">
        <v>26.68</v>
      </c>
      <c r="E1682" s="19">
        <v>20.309999999999999</v>
      </c>
      <c r="F1682" s="19">
        <v>3.86</v>
      </c>
      <c r="G1682" s="19">
        <v>0</v>
      </c>
      <c r="H1682" s="17">
        <f t="shared" si="78"/>
        <v>966.5993590237955</v>
      </c>
      <c r="I1682" s="18">
        <f t="shared" si="79"/>
        <v>50.516229969493608</v>
      </c>
      <c r="J1682" s="17">
        <f t="shared" si="80"/>
        <v>0.85561148712432211</v>
      </c>
    </row>
    <row r="1683" spans="1:10" x14ac:dyDescent="0.3">
      <c r="A1683" s="2">
        <v>20200310</v>
      </c>
      <c r="B1683" s="2" t="s">
        <v>31</v>
      </c>
      <c r="C1683" s="2">
        <v>244</v>
      </c>
      <c r="D1683" s="2">
        <v>16.059999999999999</v>
      </c>
      <c r="E1683" s="2">
        <v>19.28</v>
      </c>
      <c r="F1683" s="2">
        <v>4.34</v>
      </c>
      <c r="G1683" s="2">
        <v>0</v>
      </c>
      <c r="H1683" s="16">
        <f t="shared" ref="H1683:H1746" si="81">IF(D1683&gt;0,C1683/SIN(D1683*PI()/180),0)</f>
        <v>882.00049588768127</v>
      </c>
      <c r="I1683" s="15">
        <f t="shared" si="79"/>
        <v>46.842515496490037</v>
      </c>
      <c r="J1683" s="14">
        <f t="shared" si="80"/>
        <v>0.79530750314065757</v>
      </c>
    </row>
    <row r="1684" spans="1:10" x14ac:dyDescent="0.3">
      <c r="A1684" s="19">
        <v>20200310</v>
      </c>
      <c r="B1684" s="19" t="s">
        <v>30</v>
      </c>
      <c r="C1684" s="19">
        <v>43.8</v>
      </c>
      <c r="D1684" s="19">
        <v>4.7300000000000004</v>
      </c>
      <c r="E1684" s="19">
        <v>17.63</v>
      </c>
      <c r="F1684" s="19">
        <v>4.76</v>
      </c>
      <c r="G1684" s="19">
        <v>0</v>
      </c>
      <c r="H1684" s="17">
        <f t="shared" si="81"/>
        <v>531.16446519275576</v>
      </c>
      <c r="I1684" s="18">
        <f t="shared" si="79"/>
        <v>34.228889537273616</v>
      </c>
      <c r="J1684" s="17">
        <f t="shared" si="80"/>
        <v>0.5091052034035054</v>
      </c>
    </row>
    <row r="1685" spans="1:10" x14ac:dyDescent="0.3">
      <c r="A1685" s="2">
        <v>20200310</v>
      </c>
      <c r="B1685" s="2" t="s">
        <v>29</v>
      </c>
      <c r="C1685" s="2">
        <v>0</v>
      </c>
      <c r="D1685" s="2">
        <v>0</v>
      </c>
      <c r="E1685" s="2">
        <v>16.190000000000001</v>
      </c>
      <c r="F1685" s="2">
        <v>4.62</v>
      </c>
      <c r="G1685" s="2">
        <v>0</v>
      </c>
      <c r="H1685" s="16">
        <f t="shared" si="81"/>
        <v>0</v>
      </c>
      <c r="I1685" s="15">
        <f t="shared" si="79"/>
        <v>16.190000000000001</v>
      </c>
      <c r="J1685" s="14">
        <f t="shared" si="80"/>
        <v>0</v>
      </c>
    </row>
    <row r="1686" spans="1:10" x14ac:dyDescent="0.3">
      <c r="A1686" s="19">
        <v>20200310</v>
      </c>
      <c r="B1686" s="19" t="s">
        <v>28</v>
      </c>
      <c r="C1686" s="19">
        <v>0</v>
      </c>
      <c r="D1686" s="19">
        <v>0</v>
      </c>
      <c r="E1686" s="19">
        <v>15.03</v>
      </c>
      <c r="F1686" s="19">
        <v>5.03</v>
      </c>
      <c r="G1686" s="19">
        <v>0</v>
      </c>
      <c r="H1686" s="17">
        <f t="shared" si="81"/>
        <v>0</v>
      </c>
      <c r="I1686" s="18">
        <f t="shared" si="79"/>
        <v>15.03</v>
      </c>
      <c r="J1686" s="17">
        <f t="shared" si="80"/>
        <v>0</v>
      </c>
    </row>
    <row r="1687" spans="1:10" x14ac:dyDescent="0.3">
      <c r="A1687" s="2">
        <v>20200310</v>
      </c>
      <c r="B1687" s="2" t="s">
        <v>27</v>
      </c>
      <c r="C1687" s="2">
        <v>0</v>
      </c>
      <c r="D1687" s="2">
        <v>0</v>
      </c>
      <c r="E1687" s="2">
        <v>14.23</v>
      </c>
      <c r="F1687" s="2">
        <v>5.17</v>
      </c>
      <c r="G1687" s="2">
        <v>0</v>
      </c>
      <c r="H1687" s="16">
        <f t="shared" si="81"/>
        <v>0</v>
      </c>
      <c r="I1687" s="15">
        <f t="shared" si="79"/>
        <v>14.23</v>
      </c>
      <c r="J1687" s="14">
        <f t="shared" si="80"/>
        <v>0</v>
      </c>
    </row>
    <row r="1688" spans="1:10" x14ac:dyDescent="0.3">
      <c r="A1688" s="19">
        <v>20200310</v>
      </c>
      <c r="B1688" s="19" t="s">
        <v>26</v>
      </c>
      <c r="C1688" s="19">
        <v>0</v>
      </c>
      <c r="D1688" s="19">
        <v>0</v>
      </c>
      <c r="E1688" s="19">
        <v>13.74</v>
      </c>
      <c r="F1688" s="19">
        <v>5.03</v>
      </c>
      <c r="G1688" s="19">
        <v>0</v>
      </c>
      <c r="H1688" s="17">
        <f t="shared" si="81"/>
        <v>0</v>
      </c>
      <c r="I1688" s="18">
        <f t="shared" si="79"/>
        <v>13.74</v>
      </c>
      <c r="J1688" s="17">
        <f t="shared" si="80"/>
        <v>0</v>
      </c>
    </row>
    <row r="1689" spans="1:10" x14ac:dyDescent="0.3">
      <c r="A1689" s="2">
        <v>20200310</v>
      </c>
      <c r="B1689" s="2" t="s">
        <v>25</v>
      </c>
      <c r="C1689" s="2">
        <v>0</v>
      </c>
      <c r="D1689" s="2">
        <v>0</v>
      </c>
      <c r="E1689" s="2">
        <v>13.37</v>
      </c>
      <c r="F1689" s="2">
        <v>4.76</v>
      </c>
      <c r="G1689" s="2">
        <v>0</v>
      </c>
      <c r="H1689" s="16">
        <f t="shared" si="81"/>
        <v>0</v>
      </c>
      <c r="I1689" s="15">
        <f t="shared" si="79"/>
        <v>13.37</v>
      </c>
      <c r="J1689" s="14">
        <f t="shared" si="80"/>
        <v>0</v>
      </c>
    </row>
    <row r="1690" spans="1:10" x14ac:dyDescent="0.3">
      <c r="A1690" s="19">
        <v>20200311</v>
      </c>
      <c r="B1690" s="19" t="s">
        <v>48</v>
      </c>
      <c r="C1690" s="19">
        <v>0</v>
      </c>
      <c r="D1690" s="19">
        <v>0</v>
      </c>
      <c r="E1690" s="19">
        <v>13.07</v>
      </c>
      <c r="F1690" s="19">
        <v>4.55</v>
      </c>
      <c r="G1690" s="19">
        <v>0</v>
      </c>
      <c r="H1690" s="17">
        <f t="shared" si="81"/>
        <v>0</v>
      </c>
      <c r="I1690" s="18">
        <f t="shared" si="79"/>
        <v>13.07</v>
      </c>
      <c r="J1690" s="17">
        <f t="shared" si="80"/>
        <v>0</v>
      </c>
    </row>
    <row r="1691" spans="1:10" x14ac:dyDescent="0.3">
      <c r="A1691" s="2">
        <v>20200311</v>
      </c>
      <c r="B1691" s="2" t="s">
        <v>47</v>
      </c>
      <c r="C1691" s="2">
        <v>0</v>
      </c>
      <c r="D1691" s="2">
        <v>0</v>
      </c>
      <c r="E1691" s="2">
        <v>12.9</v>
      </c>
      <c r="F1691" s="2">
        <v>4.28</v>
      </c>
      <c r="G1691" s="2">
        <v>0</v>
      </c>
      <c r="H1691" s="16">
        <f t="shared" si="81"/>
        <v>0</v>
      </c>
      <c r="I1691" s="15">
        <f t="shared" si="79"/>
        <v>12.9</v>
      </c>
      <c r="J1691" s="14">
        <f t="shared" si="80"/>
        <v>0</v>
      </c>
    </row>
    <row r="1692" spans="1:10" x14ac:dyDescent="0.3">
      <c r="A1692" s="19">
        <v>20200311</v>
      </c>
      <c r="B1692" s="19" t="s">
        <v>46</v>
      </c>
      <c r="C1692" s="19">
        <v>0</v>
      </c>
      <c r="D1692" s="19">
        <v>0</v>
      </c>
      <c r="E1692" s="19">
        <v>12.65</v>
      </c>
      <c r="F1692" s="19">
        <v>3.93</v>
      </c>
      <c r="G1692" s="19">
        <v>0</v>
      </c>
      <c r="H1692" s="17">
        <f t="shared" si="81"/>
        <v>0</v>
      </c>
      <c r="I1692" s="18">
        <f t="shared" si="79"/>
        <v>12.65</v>
      </c>
      <c r="J1692" s="17">
        <f t="shared" si="80"/>
        <v>0</v>
      </c>
    </row>
    <row r="1693" spans="1:10" x14ac:dyDescent="0.3">
      <c r="A1693" s="2">
        <v>20200311</v>
      </c>
      <c r="B1693" s="2" t="s">
        <v>45</v>
      </c>
      <c r="C1693" s="2">
        <v>0</v>
      </c>
      <c r="D1693" s="2">
        <v>0</v>
      </c>
      <c r="E1693" s="2">
        <v>12.41</v>
      </c>
      <c r="F1693" s="2">
        <v>3.59</v>
      </c>
      <c r="G1693" s="2">
        <v>0</v>
      </c>
      <c r="H1693" s="16">
        <f t="shared" si="81"/>
        <v>0</v>
      </c>
      <c r="I1693" s="15">
        <f t="shared" si="79"/>
        <v>12.41</v>
      </c>
      <c r="J1693" s="14">
        <f t="shared" si="80"/>
        <v>0</v>
      </c>
    </row>
    <row r="1694" spans="1:10" x14ac:dyDescent="0.3">
      <c r="A1694" s="19">
        <v>20200311</v>
      </c>
      <c r="B1694" s="19" t="s">
        <v>44</v>
      </c>
      <c r="C1694" s="19">
        <v>0</v>
      </c>
      <c r="D1694" s="19">
        <v>0</v>
      </c>
      <c r="E1694" s="19">
        <v>12.15</v>
      </c>
      <c r="F1694" s="19">
        <v>3.24</v>
      </c>
      <c r="G1694" s="19">
        <v>0</v>
      </c>
      <c r="H1694" s="17">
        <f t="shared" si="81"/>
        <v>0</v>
      </c>
      <c r="I1694" s="18">
        <f t="shared" si="79"/>
        <v>12.15</v>
      </c>
      <c r="J1694" s="17">
        <f t="shared" si="80"/>
        <v>0</v>
      </c>
    </row>
    <row r="1695" spans="1:10" x14ac:dyDescent="0.3">
      <c r="A1695" s="2">
        <v>20200311</v>
      </c>
      <c r="B1695" s="2" t="s">
        <v>43</v>
      </c>
      <c r="C1695" s="2">
        <v>0</v>
      </c>
      <c r="D1695" s="2">
        <v>0</v>
      </c>
      <c r="E1695" s="2">
        <v>11.93</v>
      </c>
      <c r="F1695" s="2">
        <v>3.03</v>
      </c>
      <c r="G1695" s="2">
        <v>0</v>
      </c>
      <c r="H1695" s="16">
        <f t="shared" si="81"/>
        <v>0</v>
      </c>
      <c r="I1695" s="15">
        <f t="shared" si="79"/>
        <v>11.93</v>
      </c>
      <c r="J1695" s="14">
        <f t="shared" si="80"/>
        <v>0</v>
      </c>
    </row>
    <row r="1696" spans="1:10" x14ac:dyDescent="0.3">
      <c r="A1696" s="19">
        <v>20200311</v>
      </c>
      <c r="B1696" s="19" t="s">
        <v>42</v>
      </c>
      <c r="C1696" s="19">
        <v>0</v>
      </c>
      <c r="D1696" s="19">
        <v>0</v>
      </c>
      <c r="E1696" s="19">
        <v>11.74</v>
      </c>
      <c r="F1696" s="19">
        <v>3.1</v>
      </c>
      <c r="G1696" s="19">
        <v>0</v>
      </c>
      <c r="H1696" s="17">
        <f t="shared" si="81"/>
        <v>0</v>
      </c>
      <c r="I1696" s="18">
        <f t="shared" si="79"/>
        <v>11.74</v>
      </c>
      <c r="J1696" s="17">
        <f t="shared" si="80"/>
        <v>0</v>
      </c>
    </row>
    <row r="1697" spans="1:10" x14ac:dyDescent="0.3">
      <c r="A1697" s="2">
        <v>20200311</v>
      </c>
      <c r="B1697" s="2" t="s">
        <v>41</v>
      </c>
      <c r="C1697" s="2">
        <v>0</v>
      </c>
      <c r="D1697" s="2">
        <v>0</v>
      </c>
      <c r="E1697" s="2">
        <v>11.96</v>
      </c>
      <c r="F1697" s="2">
        <v>3.17</v>
      </c>
      <c r="G1697" s="2">
        <v>0</v>
      </c>
      <c r="H1697" s="16">
        <f t="shared" si="81"/>
        <v>0</v>
      </c>
      <c r="I1697" s="15">
        <f t="shared" si="79"/>
        <v>11.96</v>
      </c>
      <c r="J1697" s="14">
        <f t="shared" si="80"/>
        <v>0</v>
      </c>
    </row>
    <row r="1698" spans="1:10" x14ac:dyDescent="0.3">
      <c r="A1698" s="19">
        <v>20200311</v>
      </c>
      <c r="B1698" s="19" t="s">
        <v>40</v>
      </c>
      <c r="C1698" s="19">
        <v>197</v>
      </c>
      <c r="D1698" s="19">
        <v>13.53</v>
      </c>
      <c r="E1698" s="19">
        <v>12.6</v>
      </c>
      <c r="F1698" s="19">
        <v>3.03</v>
      </c>
      <c r="G1698" s="19">
        <v>0</v>
      </c>
      <c r="H1698" s="17">
        <f t="shared" si="81"/>
        <v>842.04420392638349</v>
      </c>
      <c r="I1698" s="18">
        <f t="shared" si="79"/>
        <v>38.913881372699485</v>
      </c>
      <c r="J1698" s="17">
        <f t="shared" si="80"/>
        <v>0.7893217396883796</v>
      </c>
    </row>
    <row r="1699" spans="1:10" x14ac:dyDescent="0.3">
      <c r="A1699" s="2">
        <v>20200311</v>
      </c>
      <c r="B1699" s="2" t="s">
        <v>39</v>
      </c>
      <c r="C1699" s="2">
        <v>387.01</v>
      </c>
      <c r="D1699" s="2">
        <v>24.39</v>
      </c>
      <c r="E1699" s="2">
        <v>14.69</v>
      </c>
      <c r="F1699" s="2">
        <v>3.03</v>
      </c>
      <c r="G1699" s="2">
        <v>0</v>
      </c>
      <c r="H1699" s="16">
        <f t="shared" si="81"/>
        <v>937.19393829603996</v>
      </c>
      <c r="I1699" s="15">
        <f t="shared" si="79"/>
        <v>43.977310571751246</v>
      </c>
      <c r="J1699" s="14">
        <f t="shared" si="80"/>
        <v>0.85715954634751013</v>
      </c>
    </row>
    <row r="1700" spans="1:10" x14ac:dyDescent="0.3">
      <c r="A1700" s="19">
        <v>20200311</v>
      </c>
      <c r="B1700" s="19" t="s">
        <v>38</v>
      </c>
      <c r="C1700" s="19">
        <v>561.01</v>
      </c>
      <c r="D1700" s="19">
        <v>34.14</v>
      </c>
      <c r="E1700" s="19">
        <v>17.149999999999999</v>
      </c>
      <c r="F1700" s="19">
        <v>2.97</v>
      </c>
      <c r="G1700" s="19">
        <v>0</v>
      </c>
      <c r="H1700" s="17">
        <f t="shared" si="81"/>
        <v>999.63124231973256</v>
      </c>
      <c r="I1700" s="18">
        <f t="shared" si="79"/>
        <v>48.388476322491641</v>
      </c>
      <c r="J1700" s="17">
        <f t="shared" si="80"/>
        <v>0.89442190992975168</v>
      </c>
    </row>
    <row r="1701" spans="1:10" x14ac:dyDescent="0.3">
      <c r="A1701" s="2">
        <v>20200311</v>
      </c>
      <c r="B1701" s="2" t="s">
        <v>37</v>
      </c>
      <c r="C1701" s="2">
        <v>671.01</v>
      </c>
      <c r="D1701" s="2">
        <v>41.94</v>
      </c>
      <c r="E1701" s="2">
        <v>19.489999999999998</v>
      </c>
      <c r="F1701" s="2">
        <v>2.76</v>
      </c>
      <c r="G1701" s="2">
        <v>0</v>
      </c>
      <c r="H1701" s="16">
        <f t="shared" si="81"/>
        <v>1003.9769159843935</v>
      </c>
      <c r="I1701" s="15">
        <f t="shared" si="79"/>
        <v>50.864278624512295</v>
      </c>
      <c r="J1701" s="14">
        <f t="shared" si="80"/>
        <v>0.88712479189019833</v>
      </c>
    </row>
    <row r="1702" spans="1:10" x14ac:dyDescent="0.3">
      <c r="A1702" s="19">
        <v>20200311</v>
      </c>
      <c r="B1702" s="19" t="s">
        <v>36</v>
      </c>
      <c r="C1702" s="19">
        <v>782.01</v>
      </c>
      <c r="D1702" s="19">
        <v>46.65</v>
      </c>
      <c r="E1702" s="19">
        <v>21.33</v>
      </c>
      <c r="F1702" s="19">
        <v>2.5499999999999998</v>
      </c>
      <c r="G1702" s="19">
        <v>0</v>
      </c>
      <c r="H1702" s="17">
        <f t="shared" si="81"/>
        <v>1075.4097498839244</v>
      </c>
      <c r="I1702" s="18">
        <f t="shared" si="79"/>
        <v>54.936554683872636</v>
      </c>
      <c r="J1702" s="17">
        <f t="shared" si="80"/>
        <v>0.93053646735155982</v>
      </c>
    </row>
    <row r="1703" spans="1:10" x14ac:dyDescent="0.3">
      <c r="A1703" s="2">
        <v>20200311</v>
      </c>
      <c r="B1703" s="2" t="s">
        <v>35</v>
      </c>
      <c r="C1703" s="2">
        <v>769.01</v>
      </c>
      <c r="D1703" s="2">
        <v>47.2</v>
      </c>
      <c r="E1703" s="2">
        <v>22.62</v>
      </c>
      <c r="F1703" s="2">
        <v>2.62</v>
      </c>
      <c r="G1703" s="2">
        <v>0</v>
      </c>
      <c r="H1703" s="16">
        <f t="shared" si="81"/>
        <v>1048.0832758811405</v>
      </c>
      <c r="I1703" s="15">
        <f t="shared" si="79"/>
        <v>55.372602371285637</v>
      </c>
      <c r="J1703" s="14">
        <f t="shared" si="80"/>
        <v>0.90483470122464493</v>
      </c>
    </row>
    <row r="1704" spans="1:10" x14ac:dyDescent="0.3">
      <c r="A1704" s="19">
        <v>20200311</v>
      </c>
      <c r="B1704" s="19" t="s">
        <v>34</v>
      </c>
      <c r="C1704" s="19">
        <v>712.01</v>
      </c>
      <c r="D1704" s="19">
        <v>43.43</v>
      </c>
      <c r="E1704" s="19">
        <v>23.35</v>
      </c>
      <c r="F1704" s="19">
        <v>2.9</v>
      </c>
      <c r="G1704" s="19">
        <v>0</v>
      </c>
      <c r="H1704" s="17">
        <f t="shared" si="81"/>
        <v>1035.6993418409413</v>
      </c>
      <c r="I1704" s="18">
        <f t="shared" si="79"/>
        <v>55.715604432529418</v>
      </c>
      <c r="J1704" s="17">
        <f t="shared" si="80"/>
        <v>0.89254475101336284</v>
      </c>
    </row>
    <row r="1705" spans="1:10" x14ac:dyDescent="0.3">
      <c r="A1705" s="2">
        <v>20200311</v>
      </c>
      <c r="B1705" s="2" t="s">
        <v>33</v>
      </c>
      <c r="C1705" s="2">
        <v>571.01</v>
      </c>
      <c r="D1705" s="2">
        <v>36.28</v>
      </c>
      <c r="E1705" s="2">
        <v>23.57</v>
      </c>
      <c r="F1705" s="2">
        <v>3.52</v>
      </c>
      <c r="G1705" s="2">
        <v>0</v>
      </c>
      <c r="H1705" s="16">
        <f t="shared" si="81"/>
        <v>964.98106072469966</v>
      </c>
      <c r="I1705" s="15">
        <f t="shared" si="79"/>
        <v>53.725658147646868</v>
      </c>
      <c r="J1705" s="14">
        <f t="shared" si="80"/>
        <v>0.84024233841270846</v>
      </c>
    </row>
    <row r="1706" spans="1:10" x14ac:dyDescent="0.3">
      <c r="A1706" s="19">
        <v>20200311</v>
      </c>
      <c r="B1706" s="19" t="s">
        <v>32</v>
      </c>
      <c r="C1706" s="19">
        <v>361</v>
      </c>
      <c r="D1706" s="19">
        <v>26.92</v>
      </c>
      <c r="E1706" s="19">
        <v>22.82</v>
      </c>
      <c r="F1706" s="19">
        <v>4.4800000000000004</v>
      </c>
      <c r="G1706" s="19">
        <v>0</v>
      </c>
      <c r="H1706" s="17">
        <f t="shared" si="81"/>
        <v>797.35661429948539</v>
      </c>
      <c r="I1706" s="18">
        <f t="shared" si="79"/>
        <v>47.737394196858915</v>
      </c>
      <c r="J1706" s="17">
        <f t="shared" si="80"/>
        <v>0.71577246185288446</v>
      </c>
    </row>
    <row r="1707" spans="1:10" x14ac:dyDescent="0.3">
      <c r="A1707" s="2">
        <v>20200311</v>
      </c>
      <c r="B1707" s="2" t="s">
        <v>31</v>
      </c>
      <c r="C1707" s="2">
        <v>125</v>
      </c>
      <c r="D1707" s="2">
        <v>16.27</v>
      </c>
      <c r="E1707" s="2">
        <v>20.9</v>
      </c>
      <c r="F1707" s="2">
        <v>5.31</v>
      </c>
      <c r="G1707" s="2">
        <v>0</v>
      </c>
      <c r="H1707" s="16">
        <f t="shared" si="81"/>
        <v>446.16705762710683</v>
      </c>
      <c r="I1707" s="15">
        <f t="shared" si="79"/>
        <v>34.842720550847091</v>
      </c>
      <c r="J1707" s="14">
        <f t="shared" si="80"/>
        <v>0.42640531812462895</v>
      </c>
    </row>
    <row r="1708" spans="1:10" x14ac:dyDescent="0.3">
      <c r="A1708" s="19">
        <v>20200311</v>
      </c>
      <c r="B1708" s="19" t="s">
        <v>30</v>
      </c>
      <c r="C1708" s="19">
        <v>26.58</v>
      </c>
      <c r="D1708" s="19">
        <v>4.93</v>
      </c>
      <c r="E1708" s="19">
        <v>18.96</v>
      </c>
      <c r="F1708" s="19">
        <v>5.72</v>
      </c>
      <c r="G1708" s="19">
        <v>0</v>
      </c>
      <c r="H1708" s="17">
        <f t="shared" si="81"/>
        <v>309.29059883660409</v>
      </c>
      <c r="I1708" s="18">
        <f t="shared" si="79"/>
        <v>28.625331213643879</v>
      </c>
      <c r="J1708" s="17">
        <f t="shared" si="80"/>
        <v>0.3042448349573838</v>
      </c>
    </row>
    <row r="1709" spans="1:10" x14ac:dyDescent="0.3">
      <c r="A1709" s="2">
        <v>20200311</v>
      </c>
      <c r="B1709" s="2" t="s">
        <v>29</v>
      </c>
      <c r="C1709" s="2">
        <v>0</v>
      </c>
      <c r="D1709" s="2">
        <v>0</v>
      </c>
      <c r="E1709" s="2">
        <v>17.989999999999998</v>
      </c>
      <c r="F1709" s="2">
        <v>5.38</v>
      </c>
      <c r="G1709" s="2">
        <v>0</v>
      </c>
      <c r="H1709" s="16">
        <f t="shared" si="81"/>
        <v>0</v>
      </c>
      <c r="I1709" s="15">
        <f t="shared" si="79"/>
        <v>17.989999999999998</v>
      </c>
      <c r="J1709" s="14">
        <f t="shared" si="80"/>
        <v>0</v>
      </c>
    </row>
    <row r="1710" spans="1:10" x14ac:dyDescent="0.3">
      <c r="A1710" s="19">
        <v>20200311</v>
      </c>
      <c r="B1710" s="19" t="s">
        <v>28</v>
      </c>
      <c r="C1710" s="19">
        <v>0</v>
      </c>
      <c r="D1710" s="19">
        <v>0</v>
      </c>
      <c r="E1710" s="19">
        <v>16.760000000000002</v>
      </c>
      <c r="F1710" s="19">
        <v>5.66</v>
      </c>
      <c r="G1710" s="19">
        <v>0</v>
      </c>
      <c r="H1710" s="17">
        <f t="shared" si="81"/>
        <v>0</v>
      </c>
      <c r="I1710" s="18">
        <f t="shared" si="79"/>
        <v>16.760000000000002</v>
      </c>
      <c r="J1710" s="17">
        <f t="shared" si="80"/>
        <v>0</v>
      </c>
    </row>
    <row r="1711" spans="1:10" x14ac:dyDescent="0.3">
      <c r="A1711" s="2">
        <v>20200311</v>
      </c>
      <c r="B1711" s="2" t="s">
        <v>27</v>
      </c>
      <c r="C1711" s="2">
        <v>0</v>
      </c>
      <c r="D1711" s="2">
        <v>0</v>
      </c>
      <c r="E1711" s="2">
        <v>15.96</v>
      </c>
      <c r="F1711" s="2">
        <v>5.52</v>
      </c>
      <c r="G1711" s="2">
        <v>0</v>
      </c>
      <c r="H1711" s="16">
        <f t="shared" si="81"/>
        <v>0</v>
      </c>
      <c r="I1711" s="15">
        <f t="shared" si="79"/>
        <v>15.96</v>
      </c>
      <c r="J1711" s="14">
        <f t="shared" si="80"/>
        <v>0</v>
      </c>
    </row>
    <row r="1712" spans="1:10" x14ac:dyDescent="0.3">
      <c r="A1712" s="19">
        <v>20200311</v>
      </c>
      <c r="B1712" s="19" t="s">
        <v>26</v>
      </c>
      <c r="C1712" s="19">
        <v>0</v>
      </c>
      <c r="D1712" s="19">
        <v>0</v>
      </c>
      <c r="E1712" s="19">
        <v>15.46</v>
      </c>
      <c r="F1712" s="19">
        <v>5.24</v>
      </c>
      <c r="G1712" s="19">
        <v>0</v>
      </c>
      <c r="H1712" s="17">
        <f t="shared" si="81"/>
        <v>0</v>
      </c>
      <c r="I1712" s="18">
        <f t="shared" si="79"/>
        <v>15.46</v>
      </c>
      <c r="J1712" s="17">
        <f t="shared" si="80"/>
        <v>0</v>
      </c>
    </row>
    <row r="1713" spans="1:10" x14ac:dyDescent="0.3">
      <c r="A1713" s="2">
        <v>20200311</v>
      </c>
      <c r="B1713" s="2" t="s">
        <v>25</v>
      </c>
      <c r="C1713" s="2">
        <v>0</v>
      </c>
      <c r="D1713" s="2">
        <v>0</v>
      </c>
      <c r="E1713" s="2">
        <v>15.11</v>
      </c>
      <c r="F1713" s="2">
        <v>5.03</v>
      </c>
      <c r="G1713" s="2">
        <v>0</v>
      </c>
      <c r="H1713" s="16">
        <f t="shared" si="81"/>
        <v>0</v>
      </c>
      <c r="I1713" s="15">
        <f t="shared" si="79"/>
        <v>15.11</v>
      </c>
      <c r="J1713" s="14">
        <f t="shared" si="80"/>
        <v>0</v>
      </c>
    </row>
    <row r="1714" spans="1:10" x14ac:dyDescent="0.3">
      <c r="A1714" s="19">
        <v>20200312</v>
      </c>
      <c r="B1714" s="19" t="s">
        <v>48</v>
      </c>
      <c r="C1714" s="19">
        <v>0</v>
      </c>
      <c r="D1714" s="19">
        <v>0</v>
      </c>
      <c r="E1714" s="19">
        <v>14.86</v>
      </c>
      <c r="F1714" s="19">
        <v>5.03</v>
      </c>
      <c r="G1714" s="19">
        <v>0</v>
      </c>
      <c r="H1714" s="17">
        <f t="shared" si="81"/>
        <v>0</v>
      </c>
      <c r="I1714" s="18">
        <f t="shared" si="79"/>
        <v>14.86</v>
      </c>
      <c r="J1714" s="17">
        <f t="shared" si="80"/>
        <v>0</v>
      </c>
    </row>
    <row r="1715" spans="1:10" x14ac:dyDescent="0.3">
      <c r="A1715" s="2">
        <v>20200312</v>
      </c>
      <c r="B1715" s="2" t="s">
        <v>47</v>
      </c>
      <c r="C1715" s="2">
        <v>0</v>
      </c>
      <c r="D1715" s="2">
        <v>0</v>
      </c>
      <c r="E1715" s="2">
        <v>14.48</v>
      </c>
      <c r="F1715" s="2">
        <v>4.97</v>
      </c>
      <c r="G1715" s="2">
        <v>0</v>
      </c>
      <c r="H1715" s="16">
        <f t="shared" si="81"/>
        <v>0</v>
      </c>
      <c r="I1715" s="15">
        <f t="shared" si="79"/>
        <v>14.48</v>
      </c>
      <c r="J1715" s="14">
        <f t="shared" si="80"/>
        <v>0</v>
      </c>
    </row>
    <row r="1716" spans="1:10" x14ac:dyDescent="0.3">
      <c r="A1716" s="19">
        <v>20200312</v>
      </c>
      <c r="B1716" s="19" t="s">
        <v>46</v>
      </c>
      <c r="C1716" s="19">
        <v>0</v>
      </c>
      <c r="D1716" s="19">
        <v>0</v>
      </c>
      <c r="E1716" s="19">
        <v>14.16</v>
      </c>
      <c r="F1716" s="19">
        <v>4.83</v>
      </c>
      <c r="G1716" s="19">
        <v>0</v>
      </c>
      <c r="H1716" s="17">
        <f t="shared" si="81"/>
        <v>0</v>
      </c>
      <c r="I1716" s="18">
        <f t="shared" si="79"/>
        <v>14.16</v>
      </c>
      <c r="J1716" s="17">
        <f t="shared" si="80"/>
        <v>0</v>
      </c>
    </row>
    <row r="1717" spans="1:10" x14ac:dyDescent="0.3">
      <c r="A1717" s="2">
        <v>20200312</v>
      </c>
      <c r="B1717" s="2" t="s">
        <v>45</v>
      </c>
      <c r="C1717" s="2">
        <v>0</v>
      </c>
      <c r="D1717" s="2">
        <v>0</v>
      </c>
      <c r="E1717" s="2">
        <v>13.92</v>
      </c>
      <c r="F1717" s="2">
        <v>4.6900000000000004</v>
      </c>
      <c r="G1717" s="2">
        <v>0</v>
      </c>
      <c r="H1717" s="16">
        <f t="shared" si="81"/>
        <v>0</v>
      </c>
      <c r="I1717" s="15">
        <f t="shared" si="79"/>
        <v>13.92</v>
      </c>
      <c r="J1717" s="14">
        <f t="shared" si="80"/>
        <v>0</v>
      </c>
    </row>
    <row r="1718" spans="1:10" x14ac:dyDescent="0.3">
      <c r="A1718" s="19">
        <v>20200312</v>
      </c>
      <c r="B1718" s="19" t="s">
        <v>44</v>
      </c>
      <c r="C1718" s="19">
        <v>0</v>
      </c>
      <c r="D1718" s="19">
        <v>0</v>
      </c>
      <c r="E1718" s="19">
        <v>13.69</v>
      </c>
      <c r="F1718" s="19">
        <v>4.55</v>
      </c>
      <c r="G1718" s="19">
        <v>0</v>
      </c>
      <c r="H1718" s="17">
        <f t="shared" si="81"/>
        <v>0</v>
      </c>
      <c r="I1718" s="18">
        <f t="shared" si="79"/>
        <v>13.69</v>
      </c>
      <c r="J1718" s="17">
        <f t="shared" si="80"/>
        <v>0</v>
      </c>
    </row>
    <row r="1719" spans="1:10" x14ac:dyDescent="0.3">
      <c r="A1719" s="2">
        <v>20200312</v>
      </c>
      <c r="B1719" s="2" t="s">
        <v>43</v>
      </c>
      <c r="C1719" s="2">
        <v>0</v>
      </c>
      <c r="D1719" s="2">
        <v>0</v>
      </c>
      <c r="E1719" s="2">
        <v>13.41</v>
      </c>
      <c r="F1719" s="2">
        <v>4.6900000000000004</v>
      </c>
      <c r="G1719" s="2">
        <v>0</v>
      </c>
      <c r="H1719" s="16">
        <f t="shared" si="81"/>
        <v>0</v>
      </c>
      <c r="I1719" s="15">
        <f t="shared" si="79"/>
        <v>13.41</v>
      </c>
      <c r="J1719" s="14">
        <f t="shared" si="80"/>
        <v>0</v>
      </c>
    </row>
    <row r="1720" spans="1:10" x14ac:dyDescent="0.3">
      <c r="A1720" s="19">
        <v>20200312</v>
      </c>
      <c r="B1720" s="19" t="s">
        <v>42</v>
      </c>
      <c r="C1720" s="19">
        <v>0</v>
      </c>
      <c r="D1720" s="19">
        <v>0</v>
      </c>
      <c r="E1720" s="19">
        <v>13.18</v>
      </c>
      <c r="F1720" s="19">
        <v>4.97</v>
      </c>
      <c r="G1720" s="19">
        <v>0</v>
      </c>
      <c r="H1720" s="17">
        <f t="shared" si="81"/>
        <v>0</v>
      </c>
      <c r="I1720" s="18">
        <f t="shared" si="79"/>
        <v>13.18</v>
      </c>
      <c r="J1720" s="17">
        <f t="shared" si="80"/>
        <v>0</v>
      </c>
    </row>
    <row r="1721" spans="1:10" x14ac:dyDescent="0.3">
      <c r="A1721" s="2">
        <v>20200312</v>
      </c>
      <c r="B1721" s="2" t="s">
        <v>41</v>
      </c>
      <c r="C1721" s="2">
        <v>3</v>
      </c>
      <c r="D1721" s="2">
        <v>2.37</v>
      </c>
      <c r="E1721" s="2">
        <v>13.32</v>
      </c>
      <c r="F1721" s="2">
        <v>4.55</v>
      </c>
      <c r="G1721" s="2">
        <v>0</v>
      </c>
      <c r="H1721" s="16">
        <f t="shared" si="81"/>
        <v>72.546989462013599</v>
      </c>
      <c r="I1721" s="15">
        <f t="shared" si="79"/>
        <v>15.587093420687925</v>
      </c>
      <c r="J1721" s="14">
        <f t="shared" si="80"/>
        <v>7.5619940616886816E-2</v>
      </c>
    </row>
    <row r="1722" spans="1:10" x14ac:dyDescent="0.3">
      <c r="A1722" s="19">
        <v>20200312</v>
      </c>
      <c r="B1722" s="19" t="s">
        <v>40</v>
      </c>
      <c r="C1722" s="19">
        <v>190</v>
      </c>
      <c r="D1722" s="19">
        <v>13.84</v>
      </c>
      <c r="E1722" s="19">
        <v>13.73</v>
      </c>
      <c r="F1722" s="19">
        <v>4.41</v>
      </c>
      <c r="G1722" s="19">
        <v>0</v>
      </c>
      <c r="H1722" s="17">
        <f t="shared" si="81"/>
        <v>794.27659661377629</v>
      </c>
      <c r="I1722" s="18">
        <f t="shared" si="79"/>
        <v>38.551143644180513</v>
      </c>
      <c r="J1722" s="17">
        <f t="shared" si="80"/>
        <v>0.74584149347111772</v>
      </c>
    </row>
    <row r="1723" spans="1:10" x14ac:dyDescent="0.3">
      <c r="A1723" s="2">
        <v>20200312</v>
      </c>
      <c r="B1723" s="2" t="s">
        <v>39</v>
      </c>
      <c r="C1723" s="2">
        <v>406.01</v>
      </c>
      <c r="D1723" s="2">
        <v>24.72</v>
      </c>
      <c r="E1723" s="2">
        <v>14.93</v>
      </c>
      <c r="F1723" s="2">
        <v>4.83</v>
      </c>
      <c r="G1723" s="2">
        <v>0</v>
      </c>
      <c r="H1723" s="16">
        <f t="shared" si="81"/>
        <v>970.88800062066673</v>
      </c>
      <c r="I1723" s="15">
        <f t="shared" si="79"/>
        <v>45.270250019395831</v>
      </c>
      <c r="J1723" s="14">
        <f t="shared" si="80"/>
        <v>0.88232735931031159</v>
      </c>
    </row>
    <row r="1724" spans="1:10" x14ac:dyDescent="0.3">
      <c r="A1724" s="19">
        <v>20200312</v>
      </c>
      <c r="B1724" s="19" t="s">
        <v>38</v>
      </c>
      <c r="C1724" s="19">
        <v>554.01</v>
      </c>
      <c r="D1724" s="19">
        <v>34.49</v>
      </c>
      <c r="E1724" s="19">
        <v>16.25</v>
      </c>
      <c r="F1724" s="19">
        <v>4.97</v>
      </c>
      <c r="G1724" s="19">
        <v>0</v>
      </c>
      <c r="H1724" s="17">
        <f t="shared" si="81"/>
        <v>978.36269662989582</v>
      </c>
      <c r="I1724" s="18">
        <f t="shared" si="79"/>
        <v>46.823834269684241</v>
      </c>
      <c r="J1724" s="17">
        <f t="shared" si="80"/>
        <v>0.88228038256888086</v>
      </c>
    </row>
    <row r="1725" spans="1:10" x14ac:dyDescent="0.3">
      <c r="A1725" s="2">
        <v>20200312</v>
      </c>
      <c r="B1725" s="2" t="s">
        <v>37</v>
      </c>
      <c r="C1725" s="2">
        <v>684.01</v>
      </c>
      <c r="D1725" s="2">
        <v>42.32</v>
      </c>
      <c r="E1725" s="2">
        <v>17.59</v>
      </c>
      <c r="F1725" s="2">
        <v>4.9000000000000004</v>
      </c>
      <c r="G1725" s="2">
        <v>0</v>
      </c>
      <c r="H1725" s="16">
        <f t="shared" si="81"/>
        <v>1015.9510109364727</v>
      </c>
      <c r="I1725" s="15">
        <f t="shared" si="79"/>
        <v>49.338469091764772</v>
      </c>
      <c r="J1725" s="14">
        <f t="shared" si="80"/>
        <v>0.90468089568356225</v>
      </c>
    </row>
    <row r="1726" spans="1:10" x14ac:dyDescent="0.3">
      <c r="A1726" s="19">
        <v>20200312</v>
      </c>
      <c r="B1726" s="19" t="s">
        <v>36</v>
      </c>
      <c r="C1726" s="19">
        <v>783.01</v>
      </c>
      <c r="D1726" s="19">
        <v>47.05</v>
      </c>
      <c r="E1726" s="19">
        <v>18.66</v>
      </c>
      <c r="F1726" s="19">
        <v>4.97</v>
      </c>
      <c r="G1726" s="19">
        <v>0</v>
      </c>
      <c r="H1726" s="17">
        <f t="shared" si="81"/>
        <v>1069.7609402664866</v>
      </c>
      <c r="I1726" s="18">
        <f t="shared" si="79"/>
        <v>52.090029383327703</v>
      </c>
      <c r="J1726" s="17">
        <f t="shared" si="80"/>
        <v>0.93935159139418745</v>
      </c>
    </row>
    <row r="1727" spans="1:10" x14ac:dyDescent="0.3">
      <c r="A1727" s="2">
        <v>20200312</v>
      </c>
      <c r="B1727" s="2" t="s">
        <v>35</v>
      </c>
      <c r="C1727" s="2">
        <v>770.01</v>
      </c>
      <c r="D1727" s="2">
        <v>47.58</v>
      </c>
      <c r="E1727" s="2">
        <v>19.34</v>
      </c>
      <c r="F1727" s="2">
        <v>5.24</v>
      </c>
      <c r="G1727" s="2">
        <v>0</v>
      </c>
      <c r="H1727" s="16">
        <f t="shared" si="81"/>
        <v>1043.0631569893935</v>
      </c>
      <c r="I1727" s="15">
        <f t="shared" si="79"/>
        <v>51.935723655918551</v>
      </c>
      <c r="J1727" s="14">
        <f t="shared" si="80"/>
        <v>0.91663268270388021</v>
      </c>
    </row>
    <row r="1728" spans="1:10" x14ac:dyDescent="0.3">
      <c r="A1728" s="19">
        <v>20200312</v>
      </c>
      <c r="B1728" s="19" t="s">
        <v>34</v>
      </c>
      <c r="C1728" s="19">
        <v>701.01</v>
      </c>
      <c r="D1728" s="19">
        <v>43.77</v>
      </c>
      <c r="E1728" s="19">
        <v>19.52</v>
      </c>
      <c r="F1728" s="19">
        <v>5.86</v>
      </c>
      <c r="G1728" s="19">
        <v>0</v>
      </c>
      <c r="H1728" s="17">
        <f t="shared" si="81"/>
        <v>1013.3641215440074</v>
      </c>
      <c r="I1728" s="18">
        <f t="shared" si="79"/>
        <v>51.18762879825023</v>
      </c>
      <c r="J1728" s="17">
        <f t="shared" si="80"/>
        <v>0.89394490600794008</v>
      </c>
    </row>
    <row r="1729" spans="1:10" x14ac:dyDescent="0.3">
      <c r="A1729" s="2">
        <v>20200312</v>
      </c>
      <c r="B1729" s="2" t="s">
        <v>33</v>
      </c>
      <c r="C1729" s="2">
        <v>588.01</v>
      </c>
      <c r="D1729" s="2">
        <v>36.56</v>
      </c>
      <c r="E1729" s="2">
        <v>19.079999999999998</v>
      </c>
      <c r="F1729" s="2">
        <v>6.62</v>
      </c>
      <c r="G1729" s="2">
        <v>0</v>
      </c>
      <c r="H1729" s="16">
        <f t="shared" si="81"/>
        <v>987.15004754695929</v>
      </c>
      <c r="I1729" s="15">
        <f t="shared" si="79"/>
        <v>49.928438985842476</v>
      </c>
      <c r="J1729" s="14">
        <f t="shared" si="80"/>
        <v>0.87641355376130281</v>
      </c>
    </row>
    <row r="1730" spans="1:10" x14ac:dyDescent="0.3">
      <c r="A1730" s="19">
        <v>20200312</v>
      </c>
      <c r="B1730" s="19" t="s">
        <v>32</v>
      </c>
      <c r="C1730" s="19">
        <v>432.01</v>
      </c>
      <c r="D1730" s="19">
        <v>27.17</v>
      </c>
      <c r="E1730" s="19">
        <v>18.11</v>
      </c>
      <c r="F1730" s="19">
        <v>7.24</v>
      </c>
      <c r="G1730" s="19">
        <v>0</v>
      </c>
      <c r="H1730" s="17">
        <f t="shared" si="81"/>
        <v>946.07877221088143</v>
      </c>
      <c r="I1730" s="18">
        <f t="shared" si="79"/>
        <v>47.674961631590044</v>
      </c>
      <c r="J1730" s="17">
        <f t="shared" si="80"/>
        <v>0.84954342283933548</v>
      </c>
    </row>
    <row r="1731" spans="1:10" x14ac:dyDescent="0.3">
      <c r="A1731" s="2">
        <v>20200312</v>
      </c>
      <c r="B1731" s="2" t="s">
        <v>31</v>
      </c>
      <c r="C1731" s="2">
        <v>247</v>
      </c>
      <c r="D1731" s="2">
        <v>16.489999999999998</v>
      </c>
      <c r="E1731" s="2">
        <v>16.91</v>
      </c>
      <c r="F1731" s="2">
        <v>7.66</v>
      </c>
      <c r="G1731" s="2">
        <v>0</v>
      </c>
      <c r="H1731" s="16">
        <f t="shared" si="81"/>
        <v>870.18405820941314</v>
      </c>
      <c r="I1731" s="15">
        <f t="shared" si="79"/>
        <v>44.103251819044161</v>
      </c>
      <c r="J1731" s="14">
        <f t="shared" si="80"/>
        <v>0.79537900484139823</v>
      </c>
    </row>
    <row r="1732" spans="1:10" x14ac:dyDescent="0.3">
      <c r="A1732" s="19">
        <v>20200312</v>
      </c>
      <c r="B1732" s="19" t="s">
        <v>30</v>
      </c>
      <c r="C1732" s="19">
        <v>46.74</v>
      </c>
      <c r="D1732" s="19">
        <v>5.12</v>
      </c>
      <c r="E1732" s="19">
        <v>15.61</v>
      </c>
      <c r="F1732" s="19">
        <v>7.45</v>
      </c>
      <c r="G1732" s="19">
        <v>0</v>
      </c>
      <c r="H1732" s="17">
        <f t="shared" si="81"/>
        <v>523.74456984786843</v>
      </c>
      <c r="I1732" s="18">
        <f t="shared" si="79"/>
        <v>31.977017807745888</v>
      </c>
      <c r="J1732" s="17">
        <f t="shared" si="80"/>
        <v>0.50730078149044389</v>
      </c>
    </row>
    <row r="1733" spans="1:10" x14ac:dyDescent="0.3">
      <c r="A1733" s="2">
        <v>20200312</v>
      </c>
      <c r="B1733" s="2" t="s">
        <v>29</v>
      </c>
      <c r="C1733" s="2">
        <v>0</v>
      </c>
      <c r="D1733" s="2">
        <v>0</v>
      </c>
      <c r="E1733" s="2">
        <v>14.38</v>
      </c>
      <c r="F1733" s="2">
        <v>7.59</v>
      </c>
      <c r="G1733" s="2">
        <v>0</v>
      </c>
      <c r="H1733" s="16">
        <f t="shared" si="81"/>
        <v>0</v>
      </c>
      <c r="I1733" s="15">
        <f t="shared" si="79"/>
        <v>14.38</v>
      </c>
      <c r="J1733" s="14">
        <f t="shared" si="80"/>
        <v>0</v>
      </c>
    </row>
    <row r="1734" spans="1:10" x14ac:dyDescent="0.3">
      <c r="A1734" s="19">
        <v>20200312</v>
      </c>
      <c r="B1734" s="19" t="s">
        <v>28</v>
      </c>
      <c r="C1734" s="19">
        <v>0</v>
      </c>
      <c r="D1734" s="19">
        <v>0</v>
      </c>
      <c r="E1734" s="19">
        <v>13.78</v>
      </c>
      <c r="F1734" s="19">
        <v>7.59</v>
      </c>
      <c r="G1734" s="19">
        <v>0</v>
      </c>
      <c r="H1734" s="17">
        <f t="shared" si="81"/>
        <v>0</v>
      </c>
      <c r="I1734" s="18">
        <f t="shared" si="79"/>
        <v>13.78</v>
      </c>
      <c r="J1734" s="17">
        <f t="shared" si="80"/>
        <v>0</v>
      </c>
    </row>
    <row r="1735" spans="1:10" x14ac:dyDescent="0.3">
      <c r="A1735" s="2">
        <v>20200312</v>
      </c>
      <c r="B1735" s="2" t="s">
        <v>27</v>
      </c>
      <c r="C1735" s="2">
        <v>0</v>
      </c>
      <c r="D1735" s="2">
        <v>0</v>
      </c>
      <c r="E1735" s="2">
        <v>13.41</v>
      </c>
      <c r="F1735" s="2">
        <v>7.45</v>
      </c>
      <c r="G1735" s="2">
        <v>0</v>
      </c>
      <c r="H1735" s="16">
        <f t="shared" si="81"/>
        <v>0</v>
      </c>
      <c r="I1735" s="15">
        <f t="shared" si="79"/>
        <v>13.41</v>
      </c>
      <c r="J1735" s="14">
        <f t="shared" si="80"/>
        <v>0</v>
      </c>
    </row>
    <row r="1736" spans="1:10" x14ac:dyDescent="0.3">
      <c r="A1736" s="19">
        <v>20200312</v>
      </c>
      <c r="B1736" s="19" t="s">
        <v>26</v>
      </c>
      <c r="C1736" s="19">
        <v>0</v>
      </c>
      <c r="D1736" s="19">
        <v>0</v>
      </c>
      <c r="E1736" s="19">
        <v>13.16</v>
      </c>
      <c r="F1736" s="19">
        <v>7.24</v>
      </c>
      <c r="G1736" s="19">
        <v>0</v>
      </c>
      <c r="H1736" s="17">
        <f t="shared" si="81"/>
        <v>0</v>
      </c>
      <c r="I1736" s="18">
        <f t="shared" si="79"/>
        <v>13.16</v>
      </c>
      <c r="J1736" s="17">
        <f t="shared" si="80"/>
        <v>0</v>
      </c>
    </row>
    <row r="1737" spans="1:10" x14ac:dyDescent="0.3">
      <c r="A1737" s="2">
        <v>20200312</v>
      </c>
      <c r="B1737" s="2" t="s">
        <v>25</v>
      </c>
      <c r="C1737" s="2">
        <v>0</v>
      </c>
      <c r="D1737" s="2">
        <v>0</v>
      </c>
      <c r="E1737" s="2">
        <v>12.94</v>
      </c>
      <c r="F1737" s="2">
        <v>7.17</v>
      </c>
      <c r="G1737" s="2">
        <v>0</v>
      </c>
      <c r="H1737" s="16">
        <f t="shared" si="81"/>
        <v>0</v>
      </c>
      <c r="I1737" s="15">
        <f t="shared" si="79"/>
        <v>12.94</v>
      </c>
      <c r="J1737" s="14">
        <f t="shared" si="80"/>
        <v>0</v>
      </c>
    </row>
    <row r="1738" spans="1:10" x14ac:dyDescent="0.3">
      <c r="A1738" s="19">
        <v>20200313</v>
      </c>
      <c r="B1738" s="19" t="s">
        <v>48</v>
      </c>
      <c r="C1738" s="19">
        <v>0</v>
      </c>
      <c r="D1738" s="19">
        <v>0</v>
      </c>
      <c r="E1738" s="19">
        <v>12.7</v>
      </c>
      <c r="F1738" s="19">
        <v>7.1</v>
      </c>
      <c r="G1738" s="19">
        <v>0</v>
      </c>
      <c r="H1738" s="17">
        <f t="shared" si="81"/>
        <v>0</v>
      </c>
      <c r="I1738" s="18">
        <f t="shared" ref="I1738:I1801" si="82">E1738+H1738*((NOCT-20)/(800))</f>
        <v>12.7</v>
      </c>
      <c r="J1738" s="17">
        <f t="shared" ref="J1738:J1801" si="83">P_STC__W*(H1738/1000)*(1+(alpha_p/100)*(I1738-25))</f>
        <v>0</v>
      </c>
    </row>
    <row r="1739" spans="1:10" x14ac:dyDescent="0.3">
      <c r="A1739" s="2">
        <v>20200313</v>
      </c>
      <c r="B1739" s="2" t="s">
        <v>47</v>
      </c>
      <c r="C1739" s="2">
        <v>0</v>
      </c>
      <c r="D1739" s="2">
        <v>0</v>
      </c>
      <c r="E1739" s="2">
        <v>12.39</v>
      </c>
      <c r="F1739" s="2">
        <v>7.17</v>
      </c>
      <c r="G1739" s="2">
        <v>0</v>
      </c>
      <c r="H1739" s="16">
        <f t="shared" si="81"/>
        <v>0</v>
      </c>
      <c r="I1739" s="15">
        <f t="shared" si="82"/>
        <v>12.39</v>
      </c>
      <c r="J1739" s="14">
        <f t="shared" si="83"/>
        <v>0</v>
      </c>
    </row>
    <row r="1740" spans="1:10" x14ac:dyDescent="0.3">
      <c r="A1740" s="19">
        <v>20200313</v>
      </c>
      <c r="B1740" s="19" t="s">
        <v>46</v>
      </c>
      <c r="C1740" s="19">
        <v>0</v>
      </c>
      <c r="D1740" s="19">
        <v>0</v>
      </c>
      <c r="E1740" s="19">
        <v>12.22</v>
      </c>
      <c r="F1740" s="19">
        <v>7.24</v>
      </c>
      <c r="G1740" s="19">
        <v>0</v>
      </c>
      <c r="H1740" s="17">
        <f t="shared" si="81"/>
        <v>0</v>
      </c>
      <c r="I1740" s="18">
        <f t="shared" si="82"/>
        <v>12.22</v>
      </c>
      <c r="J1740" s="17">
        <f t="shared" si="83"/>
        <v>0</v>
      </c>
    </row>
    <row r="1741" spans="1:10" x14ac:dyDescent="0.3">
      <c r="A1741" s="2">
        <v>20200313</v>
      </c>
      <c r="B1741" s="2" t="s">
        <v>45</v>
      </c>
      <c r="C1741" s="2">
        <v>0</v>
      </c>
      <c r="D1741" s="2">
        <v>0</v>
      </c>
      <c r="E1741" s="2">
        <v>12.1</v>
      </c>
      <c r="F1741" s="2">
        <v>7.24</v>
      </c>
      <c r="G1741" s="2">
        <v>0</v>
      </c>
      <c r="H1741" s="16">
        <f t="shared" si="81"/>
        <v>0</v>
      </c>
      <c r="I1741" s="15">
        <f t="shared" si="82"/>
        <v>12.1</v>
      </c>
      <c r="J1741" s="14">
        <f t="shared" si="83"/>
        <v>0</v>
      </c>
    </row>
    <row r="1742" spans="1:10" x14ac:dyDescent="0.3">
      <c r="A1742" s="19">
        <v>20200313</v>
      </c>
      <c r="B1742" s="19" t="s">
        <v>44</v>
      </c>
      <c r="C1742" s="19">
        <v>0</v>
      </c>
      <c r="D1742" s="19">
        <v>0</v>
      </c>
      <c r="E1742" s="19">
        <v>12</v>
      </c>
      <c r="F1742" s="19">
        <v>7.1</v>
      </c>
      <c r="G1742" s="19">
        <v>0</v>
      </c>
      <c r="H1742" s="17">
        <f t="shared" si="81"/>
        <v>0</v>
      </c>
      <c r="I1742" s="18">
        <f t="shared" si="82"/>
        <v>12</v>
      </c>
      <c r="J1742" s="17">
        <f t="shared" si="83"/>
        <v>0</v>
      </c>
    </row>
    <row r="1743" spans="1:10" x14ac:dyDescent="0.3">
      <c r="A1743" s="2">
        <v>20200313</v>
      </c>
      <c r="B1743" s="2" t="s">
        <v>43</v>
      </c>
      <c r="C1743" s="2">
        <v>0</v>
      </c>
      <c r="D1743" s="2">
        <v>0</v>
      </c>
      <c r="E1743" s="2">
        <v>11.96</v>
      </c>
      <c r="F1743" s="2">
        <v>6.9</v>
      </c>
      <c r="G1743" s="2">
        <v>0</v>
      </c>
      <c r="H1743" s="16">
        <f t="shared" si="81"/>
        <v>0</v>
      </c>
      <c r="I1743" s="15">
        <f t="shared" si="82"/>
        <v>11.96</v>
      </c>
      <c r="J1743" s="14">
        <f t="shared" si="83"/>
        <v>0</v>
      </c>
    </row>
    <row r="1744" spans="1:10" x14ac:dyDescent="0.3">
      <c r="A1744" s="19">
        <v>20200313</v>
      </c>
      <c r="B1744" s="19" t="s">
        <v>42</v>
      </c>
      <c r="C1744" s="19">
        <v>0</v>
      </c>
      <c r="D1744" s="19">
        <v>0</v>
      </c>
      <c r="E1744" s="19">
        <v>11.94</v>
      </c>
      <c r="F1744" s="19">
        <v>6.62</v>
      </c>
      <c r="G1744" s="19">
        <v>0</v>
      </c>
      <c r="H1744" s="17">
        <f t="shared" si="81"/>
        <v>0</v>
      </c>
      <c r="I1744" s="18">
        <f t="shared" si="82"/>
        <v>11.94</v>
      </c>
      <c r="J1744" s="17">
        <f t="shared" si="83"/>
        <v>0</v>
      </c>
    </row>
    <row r="1745" spans="1:10" x14ac:dyDescent="0.3">
      <c r="A1745" s="2">
        <v>20200313</v>
      </c>
      <c r="B1745" s="2" t="s">
        <v>41</v>
      </c>
      <c r="C1745" s="2">
        <v>11</v>
      </c>
      <c r="D1745" s="2">
        <v>2.67</v>
      </c>
      <c r="E1745" s="2">
        <v>12.21</v>
      </c>
      <c r="F1745" s="2">
        <v>5.93</v>
      </c>
      <c r="G1745" s="2">
        <v>0</v>
      </c>
      <c r="H1745" s="16">
        <f t="shared" si="81"/>
        <v>236.13548347318792</v>
      </c>
      <c r="I1745" s="15">
        <f t="shared" si="82"/>
        <v>19.589233858537124</v>
      </c>
      <c r="J1745" s="14">
        <f t="shared" si="83"/>
        <v>0.24188501592767403</v>
      </c>
    </row>
    <row r="1746" spans="1:10" x14ac:dyDescent="0.3">
      <c r="A1746" s="19">
        <v>20200313</v>
      </c>
      <c r="B1746" s="19" t="s">
        <v>40</v>
      </c>
      <c r="C1746" s="19">
        <v>190</v>
      </c>
      <c r="D1746" s="19">
        <v>14.15</v>
      </c>
      <c r="E1746" s="19">
        <v>12.3</v>
      </c>
      <c r="F1746" s="19">
        <v>5.86</v>
      </c>
      <c r="G1746" s="19">
        <v>0</v>
      </c>
      <c r="H1746" s="17">
        <f t="shared" si="81"/>
        <v>777.21916018099694</v>
      </c>
      <c r="I1746" s="18">
        <f t="shared" si="82"/>
        <v>36.588098755656155</v>
      </c>
      <c r="J1746" s="17">
        <f t="shared" si="83"/>
        <v>0.73668994445765201</v>
      </c>
    </row>
    <row r="1747" spans="1:10" x14ac:dyDescent="0.3">
      <c r="A1747" s="2">
        <v>20200313</v>
      </c>
      <c r="B1747" s="2" t="s">
        <v>39</v>
      </c>
      <c r="C1747" s="2">
        <v>394.01</v>
      </c>
      <c r="D1747" s="2">
        <v>25.05</v>
      </c>
      <c r="E1747" s="2">
        <v>13.12</v>
      </c>
      <c r="F1747" s="2">
        <v>6.28</v>
      </c>
      <c r="G1747" s="2">
        <v>0</v>
      </c>
      <c r="H1747" s="16">
        <f t="shared" ref="H1747:H1810" si="84">IF(D1747&gt;0,C1747/SIN(D1747*PI()/180),0)</f>
        <v>930.56594634354224</v>
      </c>
      <c r="I1747" s="15">
        <f t="shared" si="82"/>
        <v>42.200185823235692</v>
      </c>
      <c r="J1747" s="14">
        <f t="shared" si="83"/>
        <v>0.85853936395306385</v>
      </c>
    </row>
    <row r="1748" spans="1:10" x14ac:dyDescent="0.3">
      <c r="A1748" s="19">
        <v>20200313</v>
      </c>
      <c r="B1748" s="19" t="s">
        <v>38</v>
      </c>
      <c r="C1748" s="19">
        <v>578.01</v>
      </c>
      <c r="D1748" s="19">
        <v>34.85</v>
      </c>
      <c r="E1748" s="19">
        <v>14</v>
      </c>
      <c r="F1748" s="19">
        <v>6.69</v>
      </c>
      <c r="G1748" s="19">
        <v>0</v>
      </c>
      <c r="H1748" s="17">
        <f t="shared" si="84"/>
        <v>1011.5150806973091</v>
      </c>
      <c r="I1748" s="18">
        <f t="shared" si="82"/>
        <v>45.609846271790914</v>
      </c>
      <c r="J1748" s="17">
        <f t="shared" si="83"/>
        <v>0.91770281428084544</v>
      </c>
    </row>
    <row r="1749" spans="1:10" x14ac:dyDescent="0.3">
      <c r="A1749" s="2">
        <v>20200313</v>
      </c>
      <c r="B1749" s="2" t="s">
        <v>37</v>
      </c>
      <c r="C1749" s="2">
        <v>703.01</v>
      </c>
      <c r="D1749" s="2">
        <v>42.71</v>
      </c>
      <c r="E1749" s="2">
        <v>14.9</v>
      </c>
      <c r="F1749" s="2">
        <v>6.83</v>
      </c>
      <c r="G1749" s="2">
        <v>0</v>
      </c>
      <c r="H1749" s="16">
        <f t="shared" si="84"/>
        <v>1036.4477572247986</v>
      </c>
      <c r="I1749" s="15">
        <f t="shared" si="82"/>
        <v>47.288992413274954</v>
      </c>
      <c r="J1749" s="14">
        <f t="shared" si="83"/>
        <v>0.93249156433587133</v>
      </c>
    </row>
    <row r="1750" spans="1:10" x14ac:dyDescent="0.3">
      <c r="A1750" s="19">
        <v>20200313</v>
      </c>
      <c r="B1750" s="19" t="s">
        <v>36</v>
      </c>
      <c r="C1750" s="19">
        <v>803.01</v>
      </c>
      <c r="D1750" s="19">
        <v>47.45</v>
      </c>
      <c r="E1750" s="19">
        <v>15.67</v>
      </c>
      <c r="F1750" s="19">
        <v>6.97</v>
      </c>
      <c r="G1750" s="19">
        <v>0</v>
      </c>
      <c r="H1750" s="17">
        <f t="shared" si="84"/>
        <v>1090.0280080804562</v>
      </c>
      <c r="I1750" s="18">
        <f t="shared" si="82"/>
        <v>49.733375252514257</v>
      </c>
      <c r="J1750" s="17">
        <f t="shared" si="83"/>
        <v>0.96870768516223549</v>
      </c>
    </row>
    <row r="1751" spans="1:10" x14ac:dyDescent="0.3">
      <c r="A1751" s="2">
        <v>20200313</v>
      </c>
      <c r="B1751" s="2" t="s">
        <v>35</v>
      </c>
      <c r="C1751" s="2">
        <v>790.01</v>
      </c>
      <c r="D1751" s="2">
        <v>47.97</v>
      </c>
      <c r="E1751" s="2">
        <v>16.079999999999998</v>
      </c>
      <c r="F1751" s="2">
        <v>7.17</v>
      </c>
      <c r="G1751" s="2">
        <v>0</v>
      </c>
      <c r="H1751" s="16">
        <f t="shared" si="84"/>
        <v>1063.5648766297495</v>
      </c>
      <c r="I1751" s="15">
        <f t="shared" si="82"/>
        <v>49.31640239467967</v>
      </c>
      <c r="J1751" s="14">
        <f t="shared" si="83"/>
        <v>0.94718555482135369</v>
      </c>
    </row>
    <row r="1752" spans="1:10" x14ac:dyDescent="0.3">
      <c r="A1752" s="19">
        <v>20200313</v>
      </c>
      <c r="B1752" s="19" t="s">
        <v>34</v>
      </c>
      <c r="C1752" s="19">
        <v>700.01</v>
      </c>
      <c r="D1752" s="19">
        <v>44.11</v>
      </c>
      <c r="E1752" s="19">
        <v>16.350000000000001</v>
      </c>
      <c r="F1752" s="19">
        <v>7.45</v>
      </c>
      <c r="G1752" s="19">
        <v>0</v>
      </c>
      <c r="H1752" s="17">
        <f t="shared" si="84"/>
        <v>1005.7064077309444</v>
      </c>
      <c r="I1752" s="18">
        <f t="shared" si="82"/>
        <v>47.778325241592015</v>
      </c>
      <c r="J1752" s="17">
        <f t="shared" si="83"/>
        <v>0.9026190232931256</v>
      </c>
    </row>
    <row r="1753" spans="1:10" x14ac:dyDescent="0.3">
      <c r="A1753" s="2">
        <v>20200313</v>
      </c>
      <c r="B1753" s="2" t="s">
        <v>33</v>
      </c>
      <c r="C1753" s="2">
        <v>514.01</v>
      </c>
      <c r="D1753" s="2">
        <v>36.85</v>
      </c>
      <c r="E1753" s="2">
        <v>16.440000000000001</v>
      </c>
      <c r="F1753" s="2">
        <v>7.52</v>
      </c>
      <c r="G1753" s="2">
        <v>0</v>
      </c>
      <c r="H1753" s="16">
        <f t="shared" si="84"/>
        <v>857.0802467985344</v>
      </c>
      <c r="I1753" s="15">
        <f t="shared" si="82"/>
        <v>43.223757712454201</v>
      </c>
      <c r="J1753" s="14">
        <f t="shared" si="83"/>
        <v>0.78679374438849314</v>
      </c>
    </row>
    <row r="1754" spans="1:10" x14ac:dyDescent="0.3">
      <c r="A1754" s="19">
        <v>20200313</v>
      </c>
      <c r="B1754" s="19" t="s">
        <v>32</v>
      </c>
      <c r="C1754" s="19">
        <v>419.01</v>
      </c>
      <c r="D1754" s="19">
        <v>27.41</v>
      </c>
      <c r="E1754" s="19">
        <v>16.13</v>
      </c>
      <c r="F1754" s="19">
        <v>7.52</v>
      </c>
      <c r="G1754" s="19">
        <v>0</v>
      </c>
      <c r="H1754" s="17">
        <f t="shared" si="84"/>
        <v>910.18940824378274</v>
      </c>
      <c r="I1754" s="18">
        <f t="shared" si="82"/>
        <v>44.573419007618213</v>
      </c>
      <c r="J1754" s="17">
        <f t="shared" si="83"/>
        <v>0.83001957425645034</v>
      </c>
    </row>
    <row r="1755" spans="1:10" x14ac:dyDescent="0.3">
      <c r="A1755" s="2">
        <v>20200313</v>
      </c>
      <c r="B1755" s="2" t="s">
        <v>31</v>
      </c>
      <c r="C1755" s="2">
        <v>246</v>
      </c>
      <c r="D1755" s="2">
        <v>16.7</v>
      </c>
      <c r="E1755" s="2">
        <v>15.31</v>
      </c>
      <c r="F1755" s="2">
        <v>7.24</v>
      </c>
      <c r="G1755" s="2">
        <v>0</v>
      </c>
      <c r="H1755" s="16">
        <f t="shared" si="84"/>
        <v>856.06749364407028</v>
      </c>
      <c r="I1755" s="15">
        <f t="shared" si="82"/>
        <v>42.062109176377199</v>
      </c>
      <c r="J1755" s="14">
        <f t="shared" si="83"/>
        <v>0.79033906696900802</v>
      </c>
    </row>
    <row r="1756" spans="1:10" x14ac:dyDescent="0.3">
      <c r="A1756" s="19">
        <v>20200313</v>
      </c>
      <c r="B1756" s="19" t="s">
        <v>30</v>
      </c>
      <c r="C1756" s="19">
        <v>53.77</v>
      </c>
      <c r="D1756" s="19">
        <v>5.32</v>
      </c>
      <c r="E1756" s="19">
        <v>14.32</v>
      </c>
      <c r="F1756" s="19">
        <v>7.03</v>
      </c>
      <c r="G1756" s="19">
        <v>0</v>
      </c>
      <c r="H1756" s="17">
        <f t="shared" si="84"/>
        <v>579.92957070523119</v>
      </c>
      <c r="I1756" s="18">
        <f t="shared" si="82"/>
        <v>32.442799084538478</v>
      </c>
      <c r="J1756" s="17">
        <f t="shared" si="83"/>
        <v>0.56050622395449357</v>
      </c>
    </row>
    <row r="1757" spans="1:10" x14ac:dyDescent="0.3">
      <c r="A1757" s="2">
        <v>20200313</v>
      </c>
      <c r="B1757" s="2" t="s">
        <v>29</v>
      </c>
      <c r="C1757" s="2">
        <v>0</v>
      </c>
      <c r="D1757" s="2">
        <v>0</v>
      </c>
      <c r="E1757" s="2">
        <v>13.87</v>
      </c>
      <c r="F1757" s="2">
        <v>6.21</v>
      </c>
      <c r="G1757" s="2">
        <v>0</v>
      </c>
      <c r="H1757" s="16">
        <f t="shared" si="84"/>
        <v>0</v>
      </c>
      <c r="I1757" s="15">
        <f t="shared" si="82"/>
        <v>13.87</v>
      </c>
      <c r="J1757" s="14">
        <f t="shared" si="83"/>
        <v>0</v>
      </c>
    </row>
    <row r="1758" spans="1:10" x14ac:dyDescent="0.3">
      <c r="A1758" s="19">
        <v>20200313</v>
      </c>
      <c r="B1758" s="19" t="s">
        <v>28</v>
      </c>
      <c r="C1758" s="19">
        <v>0</v>
      </c>
      <c r="D1758" s="19">
        <v>0</v>
      </c>
      <c r="E1758" s="19">
        <v>13.12</v>
      </c>
      <c r="F1758" s="19">
        <v>6.62</v>
      </c>
      <c r="G1758" s="19">
        <v>0</v>
      </c>
      <c r="H1758" s="17">
        <f t="shared" si="84"/>
        <v>0</v>
      </c>
      <c r="I1758" s="18">
        <f t="shared" si="82"/>
        <v>13.12</v>
      </c>
      <c r="J1758" s="17">
        <f t="shared" si="83"/>
        <v>0</v>
      </c>
    </row>
    <row r="1759" spans="1:10" x14ac:dyDescent="0.3">
      <c r="A1759" s="2">
        <v>20200313</v>
      </c>
      <c r="B1759" s="2" t="s">
        <v>27</v>
      </c>
      <c r="C1759" s="2">
        <v>0</v>
      </c>
      <c r="D1759" s="2">
        <v>0</v>
      </c>
      <c r="E1759" s="2">
        <v>12.73</v>
      </c>
      <c r="F1759" s="2">
        <v>6.76</v>
      </c>
      <c r="G1759" s="2">
        <v>0</v>
      </c>
      <c r="H1759" s="16">
        <f t="shared" si="84"/>
        <v>0</v>
      </c>
      <c r="I1759" s="15">
        <f t="shared" si="82"/>
        <v>12.73</v>
      </c>
      <c r="J1759" s="14">
        <f t="shared" si="83"/>
        <v>0</v>
      </c>
    </row>
    <row r="1760" spans="1:10" x14ac:dyDescent="0.3">
      <c r="A1760" s="19">
        <v>20200313</v>
      </c>
      <c r="B1760" s="19" t="s">
        <v>26</v>
      </c>
      <c r="C1760" s="19">
        <v>0</v>
      </c>
      <c r="D1760" s="19">
        <v>0</v>
      </c>
      <c r="E1760" s="19">
        <v>12.53</v>
      </c>
      <c r="F1760" s="19">
        <v>6.48</v>
      </c>
      <c r="G1760" s="19">
        <v>0</v>
      </c>
      <c r="H1760" s="17">
        <f t="shared" si="84"/>
        <v>0</v>
      </c>
      <c r="I1760" s="18">
        <f t="shared" si="82"/>
        <v>12.53</v>
      </c>
      <c r="J1760" s="17">
        <f t="shared" si="83"/>
        <v>0</v>
      </c>
    </row>
    <row r="1761" spans="1:10" x14ac:dyDescent="0.3">
      <c r="A1761" s="2">
        <v>20200313</v>
      </c>
      <c r="B1761" s="2" t="s">
        <v>25</v>
      </c>
      <c r="C1761" s="2">
        <v>0</v>
      </c>
      <c r="D1761" s="2">
        <v>0</v>
      </c>
      <c r="E1761" s="2">
        <v>12.48</v>
      </c>
      <c r="F1761" s="2">
        <v>6.21</v>
      </c>
      <c r="G1761" s="2">
        <v>0</v>
      </c>
      <c r="H1761" s="16">
        <f t="shared" si="84"/>
        <v>0</v>
      </c>
      <c r="I1761" s="15">
        <f t="shared" si="82"/>
        <v>12.48</v>
      </c>
      <c r="J1761" s="14">
        <f t="shared" si="83"/>
        <v>0</v>
      </c>
    </row>
    <row r="1762" spans="1:10" x14ac:dyDescent="0.3">
      <c r="A1762" s="19">
        <v>20200314</v>
      </c>
      <c r="B1762" s="19" t="s">
        <v>48</v>
      </c>
      <c r="C1762" s="19">
        <v>0</v>
      </c>
      <c r="D1762" s="19">
        <v>0</v>
      </c>
      <c r="E1762" s="19">
        <v>12.47</v>
      </c>
      <c r="F1762" s="19">
        <v>5.79</v>
      </c>
      <c r="G1762" s="19">
        <v>0</v>
      </c>
      <c r="H1762" s="17">
        <f t="shared" si="84"/>
        <v>0</v>
      </c>
      <c r="I1762" s="18">
        <f t="shared" si="82"/>
        <v>12.47</v>
      </c>
      <c r="J1762" s="17">
        <f t="shared" si="83"/>
        <v>0</v>
      </c>
    </row>
    <row r="1763" spans="1:10" x14ac:dyDescent="0.3">
      <c r="A1763" s="2">
        <v>20200314</v>
      </c>
      <c r="B1763" s="2" t="s">
        <v>47</v>
      </c>
      <c r="C1763" s="2">
        <v>0</v>
      </c>
      <c r="D1763" s="2">
        <v>0</v>
      </c>
      <c r="E1763" s="2">
        <v>12.57</v>
      </c>
      <c r="F1763" s="2">
        <v>5.45</v>
      </c>
      <c r="G1763" s="2">
        <v>0</v>
      </c>
      <c r="H1763" s="16">
        <f t="shared" si="84"/>
        <v>0</v>
      </c>
      <c r="I1763" s="15">
        <f t="shared" si="82"/>
        <v>12.57</v>
      </c>
      <c r="J1763" s="14">
        <f t="shared" si="83"/>
        <v>0</v>
      </c>
    </row>
    <row r="1764" spans="1:10" x14ac:dyDescent="0.3">
      <c r="A1764" s="19">
        <v>20200314</v>
      </c>
      <c r="B1764" s="19" t="s">
        <v>46</v>
      </c>
      <c r="C1764" s="19">
        <v>0</v>
      </c>
      <c r="D1764" s="19">
        <v>0</v>
      </c>
      <c r="E1764" s="19">
        <v>12.48</v>
      </c>
      <c r="F1764" s="19">
        <v>5.24</v>
      </c>
      <c r="G1764" s="19">
        <v>0</v>
      </c>
      <c r="H1764" s="17">
        <f t="shared" si="84"/>
        <v>0</v>
      </c>
      <c r="I1764" s="18">
        <f t="shared" si="82"/>
        <v>12.48</v>
      </c>
      <c r="J1764" s="17">
        <f t="shared" si="83"/>
        <v>0</v>
      </c>
    </row>
    <row r="1765" spans="1:10" x14ac:dyDescent="0.3">
      <c r="A1765" s="2">
        <v>20200314</v>
      </c>
      <c r="B1765" s="2" t="s">
        <v>45</v>
      </c>
      <c r="C1765" s="2">
        <v>0</v>
      </c>
      <c r="D1765" s="2">
        <v>0</v>
      </c>
      <c r="E1765" s="2">
        <v>12.31</v>
      </c>
      <c r="F1765" s="2">
        <v>5.0999999999999996</v>
      </c>
      <c r="G1765" s="2">
        <v>0</v>
      </c>
      <c r="H1765" s="16">
        <f t="shared" si="84"/>
        <v>0</v>
      </c>
      <c r="I1765" s="15">
        <f t="shared" si="82"/>
        <v>12.31</v>
      </c>
      <c r="J1765" s="14">
        <f t="shared" si="83"/>
        <v>0</v>
      </c>
    </row>
    <row r="1766" spans="1:10" x14ac:dyDescent="0.3">
      <c r="A1766" s="19">
        <v>20200314</v>
      </c>
      <c r="B1766" s="19" t="s">
        <v>44</v>
      </c>
      <c r="C1766" s="19">
        <v>0</v>
      </c>
      <c r="D1766" s="19">
        <v>0</v>
      </c>
      <c r="E1766" s="19">
        <v>12.16</v>
      </c>
      <c r="F1766" s="19">
        <v>5.03</v>
      </c>
      <c r="G1766" s="19">
        <v>0</v>
      </c>
      <c r="H1766" s="17">
        <f t="shared" si="84"/>
        <v>0</v>
      </c>
      <c r="I1766" s="18">
        <f t="shared" si="82"/>
        <v>12.16</v>
      </c>
      <c r="J1766" s="17">
        <f t="shared" si="83"/>
        <v>0</v>
      </c>
    </row>
    <row r="1767" spans="1:10" x14ac:dyDescent="0.3">
      <c r="A1767" s="2">
        <v>20200314</v>
      </c>
      <c r="B1767" s="2" t="s">
        <v>43</v>
      </c>
      <c r="C1767" s="2">
        <v>0</v>
      </c>
      <c r="D1767" s="2">
        <v>0</v>
      </c>
      <c r="E1767" s="2">
        <v>12.02</v>
      </c>
      <c r="F1767" s="2">
        <v>5.03</v>
      </c>
      <c r="G1767" s="2">
        <v>0</v>
      </c>
      <c r="H1767" s="16">
        <f t="shared" si="84"/>
        <v>0</v>
      </c>
      <c r="I1767" s="15">
        <f t="shared" si="82"/>
        <v>12.02</v>
      </c>
      <c r="J1767" s="14">
        <f t="shared" si="83"/>
        <v>0</v>
      </c>
    </row>
    <row r="1768" spans="1:10" x14ac:dyDescent="0.3">
      <c r="A1768" s="19">
        <v>20200314</v>
      </c>
      <c r="B1768" s="19" t="s">
        <v>42</v>
      </c>
      <c r="C1768" s="19">
        <v>0</v>
      </c>
      <c r="D1768" s="19">
        <v>0</v>
      </c>
      <c r="E1768" s="19">
        <v>11.88</v>
      </c>
      <c r="F1768" s="19">
        <v>4.9000000000000004</v>
      </c>
      <c r="G1768" s="19">
        <v>0</v>
      </c>
      <c r="H1768" s="17">
        <f t="shared" si="84"/>
        <v>0</v>
      </c>
      <c r="I1768" s="18">
        <f t="shared" si="82"/>
        <v>11.88</v>
      </c>
      <c r="J1768" s="17">
        <f t="shared" si="83"/>
        <v>0</v>
      </c>
    </row>
    <row r="1769" spans="1:10" x14ac:dyDescent="0.3">
      <c r="A1769" s="2">
        <v>20200314</v>
      </c>
      <c r="B1769" s="2" t="s">
        <v>41</v>
      </c>
      <c r="C1769" s="2">
        <v>14.8</v>
      </c>
      <c r="D1769" s="2">
        <v>2.97</v>
      </c>
      <c r="E1769" s="2">
        <v>11.66</v>
      </c>
      <c r="F1769" s="2">
        <v>4.1399999999999997</v>
      </c>
      <c r="G1769" s="2">
        <v>0</v>
      </c>
      <c r="H1769" s="16">
        <f t="shared" si="84"/>
        <v>285.64222506795443</v>
      </c>
      <c r="I1769" s="15">
        <f t="shared" si="82"/>
        <v>20.586319533373576</v>
      </c>
      <c r="J1769" s="14">
        <f t="shared" si="83"/>
        <v>0.29131552585947207</v>
      </c>
    </row>
    <row r="1770" spans="1:10" x14ac:dyDescent="0.3">
      <c r="A1770" s="19">
        <v>20200314</v>
      </c>
      <c r="B1770" s="19" t="s">
        <v>40</v>
      </c>
      <c r="C1770" s="19">
        <v>219</v>
      </c>
      <c r="D1770" s="19">
        <v>14.46</v>
      </c>
      <c r="E1770" s="19">
        <v>11.95</v>
      </c>
      <c r="F1770" s="19">
        <v>3.93</v>
      </c>
      <c r="G1770" s="19">
        <v>0</v>
      </c>
      <c r="H1770" s="17">
        <f t="shared" si="84"/>
        <v>877.03824301342286</v>
      </c>
      <c r="I1770" s="18">
        <f t="shared" si="82"/>
        <v>39.357445094169464</v>
      </c>
      <c r="J1770" s="17">
        <f t="shared" si="83"/>
        <v>0.82037411512543845</v>
      </c>
    </row>
    <row r="1771" spans="1:10" x14ac:dyDescent="0.3">
      <c r="A1771" s="2">
        <v>20200314</v>
      </c>
      <c r="B1771" s="2" t="s">
        <v>39</v>
      </c>
      <c r="C1771" s="2">
        <v>406.01</v>
      </c>
      <c r="D1771" s="2">
        <v>25.38</v>
      </c>
      <c r="E1771" s="2">
        <v>13.06</v>
      </c>
      <c r="F1771" s="2">
        <v>3.86</v>
      </c>
      <c r="G1771" s="2">
        <v>0</v>
      </c>
      <c r="H1771" s="16">
        <f t="shared" si="84"/>
        <v>947.24978960142823</v>
      </c>
      <c r="I1771" s="15">
        <f t="shared" si="82"/>
        <v>42.661555925044631</v>
      </c>
      <c r="J1771" s="14">
        <f t="shared" si="83"/>
        <v>0.87196521649828251</v>
      </c>
    </row>
    <row r="1772" spans="1:10" x14ac:dyDescent="0.3">
      <c r="A1772" s="19">
        <v>20200314</v>
      </c>
      <c r="B1772" s="19" t="s">
        <v>38</v>
      </c>
      <c r="C1772" s="19">
        <v>590.01</v>
      </c>
      <c r="D1772" s="19">
        <v>35.200000000000003</v>
      </c>
      <c r="E1772" s="19">
        <v>14.53</v>
      </c>
      <c r="F1772" s="19">
        <v>3.45</v>
      </c>
      <c r="G1772" s="19">
        <v>0</v>
      </c>
      <c r="H1772" s="17">
        <f t="shared" si="84"/>
        <v>1023.5546888148569</v>
      </c>
      <c r="I1772" s="18">
        <f t="shared" si="82"/>
        <v>46.516084025464281</v>
      </c>
      <c r="J1772" s="17">
        <f t="shared" si="83"/>
        <v>0.92445168971346414</v>
      </c>
    </row>
    <row r="1773" spans="1:10" x14ac:dyDescent="0.3">
      <c r="A1773" s="2">
        <v>20200314</v>
      </c>
      <c r="B1773" s="2" t="s">
        <v>37</v>
      </c>
      <c r="C1773" s="2">
        <v>713.01</v>
      </c>
      <c r="D1773" s="2">
        <v>43.09</v>
      </c>
      <c r="E1773" s="2">
        <v>16.34</v>
      </c>
      <c r="F1773" s="2">
        <v>2.9</v>
      </c>
      <c r="G1773" s="2">
        <v>0</v>
      </c>
      <c r="H1773" s="16">
        <f t="shared" si="84"/>
        <v>1043.7149011133877</v>
      </c>
      <c r="I1773" s="15">
        <f t="shared" si="82"/>
        <v>48.956090659793361</v>
      </c>
      <c r="J1773" s="14">
        <f t="shared" si="83"/>
        <v>0.93119992154016462</v>
      </c>
    </row>
    <row r="1774" spans="1:10" x14ac:dyDescent="0.3">
      <c r="A1774" s="19">
        <v>20200314</v>
      </c>
      <c r="B1774" s="19" t="s">
        <v>36</v>
      </c>
      <c r="C1774" s="19">
        <v>816.01</v>
      </c>
      <c r="D1774" s="19">
        <v>47.85</v>
      </c>
      <c r="E1774" s="19">
        <v>17.98</v>
      </c>
      <c r="F1774" s="19">
        <v>2.48</v>
      </c>
      <c r="G1774" s="19">
        <v>0</v>
      </c>
      <c r="H1774" s="17">
        <f t="shared" si="84"/>
        <v>1100.6480376731017</v>
      </c>
      <c r="I1774" s="18">
        <f t="shared" si="82"/>
        <v>52.375251177284426</v>
      </c>
      <c r="J1774" s="17">
        <f t="shared" si="83"/>
        <v>0.96506071347221312</v>
      </c>
    </row>
    <row r="1775" spans="1:10" x14ac:dyDescent="0.3">
      <c r="A1775" s="2">
        <v>20200314</v>
      </c>
      <c r="B1775" s="2" t="s">
        <v>35</v>
      </c>
      <c r="C1775" s="2">
        <v>808.01</v>
      </c>
      <c r="D1775" s="2">
        <v>48.35</v>
      </c>
      <c r="E1775" s="2">
        <v>19.170000000000002</v>
      </c>
      <c r="F1775" s="2">
        <v>2.62</v>
      </c>
      <c r="G1775" s="2">
        <v>0</v>
      </c>
      <c r="H1775" s="16">
        <f t="shared" si="84"/>
        <v>1081.3571740030241</v>
      </c>
      <c r="I1775" s="15">
        <f t="shared" si="82"/>
        <v>52.962411687594503</v>
      </c>
      <c r="J1775" s="14">
        <f t="shared" si="83"/>
        <v>0.94528907883939561</v>
      </c>
    </row>
    <row r="1776" spans="1:10" x14ac:dyDescent="0.3">
      <c r="A1776" s="19">
        <v>20200314</v>
      </c>
      <c r="B1776" s="19" t="s">
        <v>34</v>
      </c>
      <c r="C1776" s="19">
        <v>733.01</v>
      </c>
      <c r="D1776" s="19">
        <v>44.45</v>
      </c>
      <c r="E1776" s="19">
        <v>19.82</v>
      </c>
      <c r="F1776" s="19">
        <v>3.24</v>
      </c>
      <c r="G1776" s="19">
        <v>0</v>
      </c>
      <c r="H1776" s="17">
        <f t="shared" si="84"/>
        <v>1046.7286285215539</v>
      </c>
      <c r="I1776" s="18">
        <f t="shared" si="82"/>
        <v>52.53026964129856</v>
      </c>
      <c r="J1776" s="17">
        <f t="shared" si="83"/>
        <v>0.91705338229146127</v>
      </c>
    </row>
    <row r="1777" spans="1:10" x14ac:dyDescent="0.3">
      <c r="A1777" s="2">
        <v>20200314</v>
      </c>
      <c r="B1777" s="2" t="s">
        <v>33</v>
      </c>
      <c r="C1777" s="2">
        <v>619.01</v>
      </c>
      <c r="D1777" s="2">
        <v>37.130000000000003</v>
      </c>
      <c r="E1777" s="2">
        <v>20.03</v>
      </c>
      <c r="F1777" s="2">
        <v>3.79</v>
      </c>
      <c r="G1777" s="2">
        <v>0</v>
      </c>
      <c r="H1777" s="16">
        <f t="shared" si="84"/>
        <v>1025.4867968752376</v>
      </c>
      <c r="I1777" s="15">
        <f t="shared" si="82"/>
        <v>52.076462402351176</v>
      </c>
      <c r="J1777" s="14">
        <f t="shared" si="83"/>
        <v>0.90053730072658811</v>
      </c>
    </row>
    <row r="1778" spans="1:10" x14ac:dyDescent="0.3">
      <c r="A1778" s="19">
        <v>20200314</v>
      </c>
      <c r="B1778" s="19" t="s">
        <v>32</v>
      </c>
      <c r="C1778" s="19">
        <v>455.01</v>
      </c>
      <c r="D1778" s="19">
        <v>27.65</v>
      </c>
      <c r="E1778" s="19">
        <v>19.649999999999999</v>
      </c>
      <c r="F1778" s="19">
        <v>4.41</v>
      </c>
      <c r="G1778" s="19">
        <v>0</v>
      </c>
      <c r="H1778" s="17">
        <f t="shared" si="84"/>
        <v>980.47873723928615</v>
      </c>
      <c r="I1778" s="18">
        <f t="shared" si="82"/>
        <v>50.289960538727691</v>
      </c>
      <c r="J1778" s="17">
        <f t="shared" si="83"/>
        <v>0.86889552865699216</v>
      </c>
    </row>
    <row r="1779" spans="1:10" x14ac:dyDescent="0.3">
      <c r="A1779" s="2">
        <v>20200314</v>
      </c>
      <c r="B1779" s="2" t="s">
        <v>31</v>
      </c>
      <c r="C1779" s="2">
        <v>261</v>
      </c>
      <c r="D1779" s="2">
        <v>16.920000000000002</v>
      </c>
      <c r="E1779" s="2">
        <v>18.66</v>
      </c>
      <c r="F1779" s="2">
        <v>4.76</v>
      </c>
      <c r="G1779" s="2">
        <v>0</v>
      </c>
      <c r="H1779" s="16">
        <f t="shared" si="84"/>
        <v>896.79575856290433</v>
      </c>
      <c r="I1779" s="15">
        <f t="shared" si="82"/>
        <v>46.68486745509076</v>
      </c>
      <c r="J1779" s="14">
        <f t="shared" si="83"/>
        <v>0.8092847213486456</v>
      </c>
    </row>
    <row r="1780" spans="1:10" x14ac:dyDescent="0.3">
      <c r="A1780" s="19">
        <v>20200314</v>
      </c>
      <c r="B1780" s="19" t="s">
        <v>30</v>
      </c>
      <c r="C1780" s="19">
        <v>54.78</v>
      </c>
      <c r="D1780" s="19">
        <v>5.52</v>
      </c>
      <c r="E1780" s="19">
        <v>17.28</v>
      </c>
      <c r="F1780" s="19">
        <v>4.9000000000000004</v>
      </c>
      <c r="G1780" s="19">
        <v>0</v>
      </c>
      <c r="H1780" s="17">
        <f t="shared" si="84"/>
        <v>569.4788911385416</v>
      </c>
      <c r="I1780" s="18">
        <f t="shared" si="82"/>
        <v>35.07621534807943</v>
      </c>
      <c r="J1780" s="17">
        <f t="shared" si="83"/>
        <v>0.54365702739370314</v>
      </c>
    </row>
    <row r="1781" spans="1:10" x14ac:dyDescent="0.3">
      <c r="A1781" s="2">
        <v>20200314</v>
      </c>
      <c r="B1781" s="2" t="s">
        <v>29</v>
      </c>
      <c r="C1781" s="2">
        <v>0</v>
      </c>
      <c r="D1781" s="2">
        <v>0</v>
      </c>
      <c r="E1781" s="2">
        <v>15.98</v>
      </c>
      <c r="F1781" s="2">
        <v>4.76</v>
      </c>
      <c r="G1781" s="2">
        <v>0</v>
      </c>
      <c r="H1781" s="16">
        <f t="shared" si="84"/>
        <v>0</v>
      </c>
      <c r="I1781" s="15">
        <f t="shared" si="82"/>
        <v>15.98</v>
      </c>
      <c r="J1781" s="14">
        <f t="shared" si="83"/>
        <v>0</v>
      </c>
    </row>
    <row r="1782" spans="1:10" x14ac:dyDescent="0.3">
      <c r="A1782" s="19">
        <v>20200314</v>
      </c>
      <c r="B1782" s="19" t="s">
        <v>28</v>
      </c>
      <c r="C1782" s="19">
        <v>0</v>
      </c>
      <c r="D1782" s="19">
        <v>0</v>
      </c>
      <c r="E1782" s="19">
        <v>14.88</v>
      </c>
      <c r="F1782" s="19">
        <v>5.03</v>
      </c>
      <c r="G1782" s="19">
        <v>0</v>
      </c>
      <c r="H1782" s="17">
        <f t="shared" si="84"/>
        <v>0</v>
      </c>
      <c r="I1782" s="18">
        <f t="shared" si="82"/>
        <v>14.88</v>
      </c>
      <c r="J1782" s="17">
        <f t="shared" si="83"/>
        <v>0</v>
      </c>
    </row>
    <row r="1783" spans="1:10" x14ac:dyDescent="0.3">
      <c r="A1783" s="2">
        <v>20200314</v>
      </c>
      <c r="B1783" s="2" t="s">
        <v>27</v>
      </c>
      <c r="C1783" s="2">
        <v>0</v>
      </c>
      <c r="D1783" s="2">
        <v>0</v>
      </c>
      <c r="E1783" s="2">
        <v>14.1</v>
      </c>
      <c r="F1783" s="2">
        <v>5.03</v>
      </c>
      <c r="G1783" s="2">
        <v>0</v>
      </c>
      <c r="H1783" s="16">
        <f t="shared" si="84"/>
        <v>0</v>
      </c>
      <c r="I1783" s="15">
        <f t="shared" si="82"/>
        <v>14.1</v>
      </c>
      <c r="J1783" s="14">
        <f t="shared" si="83"/>
        <v>0</v>
      </c>
    </row>
    <row r="1784" spans="1:10" x14ac:dyDescent="0.3">
      <c r="A1784" s="19">
        <v>20200314</v>
      </c>
      <c r="B1784" s="19" t="s">
        <v>26</v>
      </c>
      <c r="C1784" s="19">
        <v>0</v>
      </c>
      <c r="D1784" s="19">
        <v>0</v>
      </c>
      <c r="E1784" s="19">
        <v>13.58</v>
      </c>
      <c r="F1784" s="19">
        <v>4.97</v>
      </c>
      <c r="G1784" s="19">
        <v>0</v>
      </c>
      <c r="H1784" s="17">
        <f t="shared" si="84"/>
        <v>0</v>
      </c>
      <c r="I1784" s="18">
        <f t="shared" si="82"/>
        <v>13.58</v>
      </c>
      <c r="J1784" s="17">
        <f t="shared" si="83"/>
        <v>0</v>
      </c>
    </row>
    <row r="1785" spans="1:10" x14ac:dyDescent="0.3">
      <c r="A1785" s="2">
        <v>20200314</v>
      </c>
      <c r="B1785" s="2" t="s">
        <v>25</v>
      </c>
      <c r="C1785" s="2">
        <v>0</v>
      </c>
      <c r="D1785" s="2">
        <v>0</v>
      </c>
      <c r="E1785" s="2">
        <v>13.15</v>
      </c>
      <c r="F1785" s="2">
        <v>4.76</v>
      </c>
      <c r="G1785" s="2">
        <v>0</v>
      </c>
      <c r="H1785" s="16">
        <f t="shared" si="84"/>
        <v>0</v>
      </c>
      <c r="I1785" s="15">
        <f t="shared" si="82"/>
        <v>13.15</v>
      </c>
      <c r="J1785" s="14">
        <f t="shared" si="83"/>
        <v>0</v>
      </c>
    </row>
    <row r="1786" spans="1:10" x14ac:dyDescent="0.3">
      <c r="A1786" s="19">
        <v>20200315</v>
      </c>
      <c r="B1786" s="19" t="s">
        <v>48</v>
      </c>
      <c r="C1786" s="19">
        <v>0</v>
      </c>
      <c r="D1786" s="19">
        <v>0</v>
      </c>
      <c r="E1786" s="19">
        <v>12.83</v>
      </c>
      <c r="F1786" s="19">
        <v>4.62</v>
      </c>
      <c r="G1786" s="19">
        <v>0</v>
      </c>
      <c r="H1786" s="17">
        <f t="shared" si="84"/>
        <v>0</v>
      </c>
      <c r="I1786" s="18">
        <f t="shared" si="82"/>
        <v>12.83</v>
      </c>
      <c r="J1786" s="17">
        <f t="shared" si="83"/>
        <v>0</v>
      </c>
    </row>
    <row r="1787" spans="1:10" x14ac:dyDescent="0.3">
      <c r="A1787" s="2">
        <v>20200315</v>
      </c>
      <c r="B1787" s="2" t="s">
        <v>47</v>
      </c>
      <c r="C1787" s="2">
        <v>0</v>
      </c>
      <c r="D1787" s="2">
        <v>0</v>
      </c>
      <c r="E1787" s="2">
        <v>12.54</v>
      </c>
      <c r="F1787" s="2">
        <v>4.4800000000000004</v>
      </c>
      <c r="G1787" s="2">
        <v>0</v>
      </c>
      <c r="H1787" s="16">
        <f t="shared" si="84"/>
        <v>0</v>
      </c>
      <c r="I1787" s="15">
        <f t="shared" si="82"/>
        <v>12.54</v>
      </c>
      <c r="J1787" s="14">
        <f t="shared" si="83"/>
        <v>0</v>
      </c>
    </row>
    <row r="1788" spans="1:10" x14ac:dyDescent="0.3">
      <c r="A1788" s="19">
        <v>20200315</v>
      </c>
      <c r="B1788" s="19" t="s">
        <v>46</v>
      </c>
      <c r="C1788" s="19">
        <v>0</v>
      </c>
      <c r="D1788" s="19">
        <v>0</v>
      </c>
      <c r="E1788" s="19">
        <v>12.32</v>
      </c>
      <c r="F1788" s="19">
        <v>4.28</v>
      </c>
      <c r="G1788" s="19">
        <v>0</v>
      </c>
      <c r="H1788" s="17">
        <f t="shared" si="84"/>
        <v>0</v>
      </c>
      <c r="I1788" s="18">
        <f t="shared" si="82"/>
        <v>12.32</v>
      </c>
      <c r="J1788" s="17">
        <f t="shared" si="83"/>
        <v>0</v>
      </c>
    </row>
    <row r="1789" spans="1:10" x14ac:dyDescent="0.3">
      <c r="A1789" s="2">
        <v>20200315</v>
      </c>
      <c r="B1789" s="2" t="s">
        <v>45</v>
      </c>
      <c r="C1789" s="2">
        <v>0</v>
      </c>
      <c r="D1789" s="2">
        <v>0</v>
      </c>
      <c r="E1789" s="2">
        <v>12.13</v>
      </c>
      <c r="F1789" s="2">
        <v>4.1399999999999997</v>
      </c>
      <c r="G1789" s="2">
        <v>0</v>
      </c>
      <c r="H1789" s="16">
        <f t="shared" si="84"/>
        <v>0</v>
      </c>
      <c r="I1789" s="15">
        <f t="shared" si="82"/>
        <v>12.13</v>
      </c>
      <c r="J1789" s="14">
        <f t="shared" si="83"/>
        <v>0</v>
      </c>
    </row>
    <row r="1790" spans="1:10" x14ac:dyDescent="0.3">
      <c r="A1790" s="19">
        <v>20200315</v>
      </c>
      <c r="B1790" s="19" t="s">
        <v>44</v>
      </c>
      <c r="C1790" s="19">
        <v>0</v>
      </c>
      <c r="D1790" s="19">
        <v>0</v>
      </c>
      <c r="E1790" s="19">
        <v>11.98</v>
      </c>
      <c r="F1790" s="19">
        <v>4.1399999999999997</v>
      </c>
      <c r="G1790" s="19">
        <v>0</v>
      </c>
      <c r="H1790" s="17">
        <f t="shared" si="84"/>
        <v>0</v>
      </c>
      <c r="I1790" s="18">
        <f t="shared" si="82"/>
        <v>11.98</v>
      </c>
      <c r="J1790" s="17">
        <f t="shared" si="83"/>
        <v>0</v>
      </c>
    </row>
    <row r="1791" spans="1:10" x14ac:dyDescent="0.3">
      <c r="A1791" s="2">
        <v>20200315</v>
      </c>
      <c r="B1791" s="2" t="s">
        <v>43</v>
      </c>
      <c r="C1791" s="2">
        <v>0</v>
      </c>
      <c r="D1791" s="2">
        <v>0</v>
      </c>
      <c r="E1791" s="2">
        <v>11.84</v>
      </c>
      <c r="F1791" s="2">
        <v>4.34</v>
      </c>
      <c r="G1791" s="2">
        <v>0</v>
      </c>
      <c r="H1791" s="16">
        <f t="shared" si="84"/>
        <v>0</v>
      </c>
      <c r="I1791" s="15">
        <f t="shared" si="82"/>
        <v>11.84</v>
      </c>
      <c r="J1791" s="14">
        <f t="shared" si="83"/>
        <v>0</v>
      </c>
    </row>
    <row r="1792" spans="1:10" x14ac:dyDescent="0.3">
      <c r="A1792" s="19">
        <v>20200315</v>
      </c>
      <c r="B1792" s="19" t="s">
        <v>42</v>
      </c>
      <c r="C1792" s="19">
        <v>0</v>
      </c>
      <c r="D1792" s="19">
        <v>0</v>
      </c>
      <c r="E1792" s="19">
        <v>11.77</v>
      </c>
      <c r="F1792" s="19">
        <v>4.9000000000000004</v>
      </c>
      <c r="G1792" s="19">
        <v>0</v>
      </c>
      <c r="H1792" s="17">
        <f t="shared" si="84"/>
        <v>0</v>
      </c>
      <c r="I1792" s="18">
        <f t="shared" si="82"/>
        <v>11.77</v>
      </c>
      <c r="J1792" s="17">
        <f t="shared" si="83"/>
        <v>0</v>
      </c>
    </row>
    <row r="1793" spans="1:10" x14ac:dyDescent="0.3">
      <c r="A1793" s="2">
        <v>20200315</v>
      </c>
      <c r="B1793" s="2" t="s">
        <v>41</v>
      </c>
      <c r="C1793" s="2">
        <v>17.600000000000001</v>
      </c>
      <c r="D1793" s="2">
        <v>3.28</v>
      </c>
      <c r="E1793" s="2">
        <v>11.9</v>
      </c>
      <c r="F1793" s="2">
        <v>5.52</v>
      </c>
      <c r="G1793" s="2">
        <v>0</v>
      </c>
      <c r="H1793" s="16">
        <f t="shared" si="84"/>
        <v>307.60875629023411</v>
      </c>
      <c r="I1793" s="15">
        <f t="shared" si="82"/>
        <v>21.512773634069816</v>
      </c>
      <c r="J1793" s="14">
        <f t="shared" si="83"/>
        <v>0.31243591243420243</v>
      </c>
    </row>
    <row r="1794" spans="1:10" x14ac:dyDescent="0.3">
      <c r="A1794" s="19">
        <v>20200315</v>
      </c>
      <c r="B1794" s="19" t="s">
        <v>40</v>
      </c>
      <c r="C1794" s="19">
        <v>201</v>
      </c>
      <c r="D1794" s="19">
        <v>14.77</v>
      </c>
      <c r="E1794" s="19">
        <v>12.36</v>
      </c>
      <c r="F1794" s="19">
        <v>6</v>
      </c>
      <c r="G1794" s="19">
        <v>0</v>
      </c>
      <c r="H1794" s="17">
        <f t="shared" si="84"/>
        <v>788.4223654097035</v>
      </c>
      <c r="I1794" s="18">
        <f t="shared" si="82"/>
        <v>36.998198919053237</v>
      </c>
      <c r="J1794" s="17">
        <f t="shared" si="83"/>
        <v>0.74585394773383107</v>
      </c>
    </row>
    <row r="1795" spans="1:10" x14ac:dyDescent="0.3">
      <c r="A1795" s="2">
        <v>20200315</v>
      </c>
      <c r="B1795" s="2" t="s">
        <v>39</v>
      </c>
      <c r="C1795" s="2">
        <v>406.01</v>
      </c>
      <c r="D1795" s="2">
        <v>25.71</v>
      </c>
      <c r="E1795" s="2">
        <v>13.32</v>
      </c>
      <c r="F1795" s="2">
        <v>6.21</v>
      </c>
      <c r="G1795" s="2">
        <v>0</v>
      </c>
      <c r="H1795" s="16">
        <f t="shared" si="84"/>
        <v>935.90295554152556</v>
      </c>
      <c r="I1795" s="15">
        <f t="shared" si="82"/>
        <v>42.566967360672678</v>
      </c>
      <c r="J1795" s="14">
        <f t="shared" si="83"/>
        <v>0.86191856051412774</v>
      </c>
    </row>
    <row r="1796" spans="1:10" x14ac:dyDescent="0.3">
      <c r="A1796" s="19">
        <v>20200315</v>
      </c>
      <c r="B1796" s="19" t="s">
        <v>38</v>
      </c>
      <c r="C1796" s="19">
        <v>591.01</v>
      </c>
      <c r="D1796" s="19">
        <v>35.56</v>
      </c>
      <c r="E1796" s="19">
        <v>14.24</v>
      </c>
      <c r="F1796" s="19">
        <v>5.66</v>
      </c>
      <c r="G1796" s="19">
        <v>0</v>
      </c>
      <c r="H1796" s="17">
        <f t="shared" si="84"/>
        <v>1016.2578263401114</v>
      </c>
      <c r="I1796" s="18">
        <f t="shared" si="82"/>
        <v>45.998057073128479</v>
      </c>
      <c r="J1796" s="17">
        <f t="shared" si="83"/>
        <v>0.92023034706684725</v>
      </c>
    </row>
    <row r="1797" spans="1:10" x14ac:dyDescent="0.3">
      <c r="A1797" s="2">
        <v>20200315</v>
      </c>
      <c r="B1797" s="2" t="s">
        <v>37</v>
      </c>
      <c r="C1797" s="2">
        <v>705.01</v>
      </c>
      <c r="D1797" s="2">
        <v>43.48</v>
      </c>
      <c r="E1797" s="2">
        <v>15.37</v>
      </c>
      <c r="F1797" s="2">
        <v>5.17</v>
      </c>
      <c r="G1797" s="2">
        <v>0</v>
      </c>
      <c r="H1797" s="16">
        <f t="shared" si="84"/>
        <v>1024.5729355753117</v>
      </c>
      <c r="I1797" s="15">
        <f t="shared" si="82"/>
        <v>47.387904236728488</v>
      </c>
      <c r="J1797" s="14">
        <f t="shared" si="83"/>
        <v>0.92135175213189435</v>
      </c>
    </row>
    <row r="1798" spans="1:10" x14ac:dyDescent="0.3">
      <c r="A1798" s="19">
        <v>20200315</v>
      </c>
      <c r="B1798" s="19" t="s">
        <v>36</v>
      </c>
      <c r="C1798" s="19">
        <v>774.01</v>
      </c>
      <c r="D1798" s="19">
        <v>48.25</v>
      </c>
      <c r="E1798" s="19">
        <v>16.149999999999999</v>
      </c>
      <c r="F1798" s="19">
        <v>6.14</v>
      </c>
      <c r="G1798" s="19">
        <v>0</v>
      </c>
      <c r="H1798" s="17">
        <f t="shared" si="84"/>
        <v>1037.4671250129909</v>
      </c>
      <c r="I1798" s="18">
        <f t="shared" si="82"/>
        <v>48.570847656655964</v>
      </c>
      <c r="J1798" s="17">
        <f t="shared" si="83"/>
        <v>0.92742421702687572</v>
      </c>
    </row>
    <row r="1799" spans="1:10" x14ac:dyDescent="0.3">
      <c r="A1799" s="2">
        <v>20200315</v>
      </c>
      <c r="B1799" s="2" t="s">
        <v>35</v>
      </c>
      <c r="C1799" s="2">
        <v>794.01</v>
      </c>
      <c r="D1799" s="2">
        <v>48.74</v>
      </c>
      <c r="E1799" s="2">
        <v>16.260000000000002</v>
      </c>
      <c r="F1799" s="2">
        <v>7.17</v>
      </c>
      <c r="G1799" s="2">
        <v>0</v>
      </c>
      <c r="H1799" s="16">
        <f t="shared" si="84"/>
        <v>1056.2510191380277</v>
      </c>
      <c r="I1799" s="15">
        <f t="shared" si="82"/>
        <v>49.267844348063363</v>
      </c>
      <c r="J1799" s="14">
        <f t="shared" si="83"/>
        <v>0.94090281017586541</v>
      </c>
    </row>
    <row r="1800" spans="1:10" x14ac:dyDescent="0.3">
      <c r="A1800" s="19">
        <v>20200315</v>
      </c>
      <c r="B1800" s="19" t="s">
        <v>34</v>
      </c>
      <c r="C1800" s="19">
        <v>736.01</v>
      </c>
      <c r="D1800" s="19">
        <v>44.78</v>
      </c>
      <c r="E1800" s="19">
        <v>16.16</v>
      </c>
      <c r="F1800" s="19">
        <v>7.03</v>
      </c>
      <c r="G1800" s="19">
        <v>0</v>
      </c>
      <c r="H1800" s="17">
        <f t="shared" si="84"/>
        <v>1044.8951261344464</v>
      </c>
      <c r="I1800" s="18">
        <f t="shared" si="82"/>
        <v>48.812972691701447</v>
      </c>
      <c r="J1800" s="17">
        <f t="shared" si="83"/>
        <v>0.93292586016495449</v>
      </c>
    </row>
    <row r="1801" spans="1:10" x14ac:dyDescent="0.3">
      <c r="A1801" s="2">
        <v>20200315</v>
      </c>
      <c r="B1801" s="2" t="s">
        <v>33</v>
      </c>
      <c r="C1801" s="2">
        <v>601.01</v>
      </c>
      <c r="D1801" s="2">
        <v>37.42</v>
      </c>
      <c r="E1801" s="2">
        <v>16.03</v>
      </c>
      <c r="F1801" s="2">
        <v>7.17</v>
      </c>
      <c r="G1801" s="2">
        <v>0</v>
      </c>
      <c r="H1801" s="16">
        <f t="shared" si="84"/>
        <v>989.06760178355876</v>
      </c>
      <c r="I1801" s="15">
        <f t="shared" si="82"/>
        <v>46.938362555736212</v>
      </c>
      <c r="J1801" s="14">
        <f t="shared" si="83"/>
        <v>0.89142424540328769</v>
      </c>
    </row>
    <row r="1802" spans="1:10" x14ac:dyDescent="0.3">
      <c r="A1802" s="19">
        <v>20200315</v>
      </c>
      <c r="B1802" s="19" t="s">
        <v>32</v>
      </c>
      <c r="C1802" s="19">
        <v>243</v>
      </c>
      <c r="D1802" s="19">
        <v>27.89</v>
      </c>
      <c r="E1802" s="19">
        <v>15.37</v>
      </c>
      <c r="F1802" s="19">
        <v>8.48</v>
      </c>
      <c r="G1802" s="19">
        <v>0</v>
      </c>
      <c r="H1802" s="17">
        <f t="shared" si="84"/>
        <v>519.4798965446729</v>
      </c>
      <c r="I1802" s="18">
        <f t="shared" ref="I1802:I1865" si="85">E1802+H1802*((NOCT-20)/(800))</f>
        <v>31.603746767021029</v>
      </c>
      <c r="J1802" s="17">
        <f t="shared" ref="J1802:J1865" si="86">P_STC__W*(H1802/1000)*(1+(alpha_p/100)*(I1802-25))</f>
        <v>0.504042584951646</v>
      </c>
    </row>
    <row r="1803" spans="1:10" x14ac:dyDescent="0.3">
      <c r="A1803" s="2">
        <v>20200315</v>
      </c>
      <c r="B1803" s="2" t="s">
        <v>31</v>
      </c>
      <c r="C1803" s="2">
        <v>113</v>
      </c>
      <c r="D1803" s="2">
        <v>17.13</v>
      </c>
      <c r="E1803" s="2">
        <v>14.16</v>
      </c>
      <c r="F1803" s="2">
        <v>8.9</v>
      </c>
      <c r="G1803" s="2">
        <v>0</v>
      </c>
      <c r="H1803" s="16">
        <f t="shared" si="84"/>
        <v>383.64812001251056</v>
      </c>
      <c r="I1803" s="15">
        <f t="shared" si="85"/>
        <v>26.149003750390953</v>
      </c>
      <c r="J1803" s="14">
        <f t="shared" si="86"/>
        <v>0.38166446093324891</v>
      </c>
    </row>
    <row r="1804" spans="1:10" x14ac:dyDescent="0.3">
      <c r="A1804" s="19">
        <v>20200315</v>
      </c>
      <c r="B1804" s="19" t="s">
        <v>30</v>
      </c>
      <c r="C1804" s="19">
        <v>35.28</v>
      </c>
      <c r="D1804" s="19">
        <v>5.71</v>
      </c>
      <c r="E1804" s="19">
        <v>13</v>
      </c>
      <c r="F1804" s="19">
        <v>8.6199999999999992</v>
      </c>
      <c r="G1804" s="19">
        <v>0</v>
      </c>
      <c r="H1804" s="17">
        <f t="shared" si="84"/>
        <v>354.59632046053719</v>
      </c>
      <c r="I1804" s="18">
        <f t="shared" si="85"/>
        <v>24.081135014391787</v>
      </c>
      <c r="J1804" s="17">
        <f t="shared" si="86"/>
        <v>0.3560625381035723</v>
      </c>
    </row>
    <row r="1805" spans="1:10" x14ac:dyDescent="0.3">
      <c r="A1805" s="2">
        <v>20200315</v>
      </c>
      <c r="B1805" s="2" t="s">
        <v>29</v>
      </c>
      <c r="C1805" s="2">
        <v>0</v>
      </c>
      <c r="D1805" s="2">
        <v>0</v>
      </c>
      <c r="E1805" s="2">
        <v>12.2</v>
      </c>
      <c r="F1805" s="2">
        <v>7.79</v>
      </c>
      <c r="G1805" s="2">
        <v>0</v>
      </c>
      <c r="H1805" s="16">
        <f t="shared" si="84"/>
        <v>0</v>
      </c>
      <c r="I1805" s="15">
        <f t="shared" si="85"/>
        <v>12.2</v>
      </c>
      <c r="J1805" s="14">
        <f t="shared" si="86"/>
        <v>0</v>
      </c>
    </row>
    <row r="1806" spans="1:10" x14ac:dyDescent="0.3">
      <c r="A1806" s="19">
        <v>20200315</v>
      </c>
      <c r="B1806" s="19" t="s">
        <v>28</v>
      </c>
      <c r="C1806" s="19">
        <v>0</v>
      </c>
      <c r="D1806" s="19">
        <v>0</v>
      </c>
      <c r="E1806" s="19">
        <v>11.68</v>
      </c>
      <c r="F1806" s="19">
        <v>7.79</v>
      </c>
      <c r="G1806" s="19">
        <v>0</v>
      </c>
      <c r="H1806" s="17">
        <f t="shared" si="84"/>
        <v>0</v>
      </c>
      <c r="I1806" s="18">
        <f t="shared" si="85"/>
        <v>11.68</v>
      </c>
      <c r="J1806" s="17">
        <f t="shared" si="86"/>
        <v>0</v>
      </c>
    </row>
    <row r="1807" spans="1:10" x14ac:dyDescent="0.3">
      <c r="A1807" s="2">
        <v>20200315</v>
      </c>
      <c r="B1807" s="2" t="s">
        <v>27</v>
      </c>
      <c r="C1807" s="2">
        <v>0</v>
      </c>
      <c r="D1807" s="2">
        <v>0</v>
      </c>
      <c r="E1807" s="2">
        <v>11.32</v>
      </c>
      <c r="F1807" s="2">
        <v>7.72</v>
      </c>
      <c r="G1807" s="2">
        <v>0</v>
      </c>
      <c r="H1807" s="16">
        <f t="shared" si="84"/>
        <v>0</v>
      </c>
      <c r="I1807" s="15">
        <f t="shared" si="85"/>
        <v>11.32</v>
      </c>
      <c r="J1807" s="14">
        <f t="shared" si="86"/>
        <v>0</v>
      </c>
    </row>
    <row r="1808" spans="1:10" x14ac:dyDescent="0.3">
      <c r="A1808" s="19">
        <v>20200315</v>
      </c>
      <c r="B1808" s="19" t="s">
        <v>26</v>
      </c>
      <c r="C1808" s="19">
        <v>0</v>
      </c>
      <c r="D1808" s="19">
        <v>0</v>
      </c>
      <c r="E1808" s="19">
        <v>11.09</v>
      </c>
      <c r="F1808" s="19">
        <v>6.9</v>
      </c>
      <c r="G1808" s="19">
        <v>0</v>
      </c>
      <c r="H1808" s="17">
        <f t="shared" si="84"/>
        <v>0</v>
      </c>
      <c r="I1808" s="18">
        <f t="shared" si="85"/>
        <v>11.09</v>
      </c>
      <c r="J1808" s="17">
        <f t="shared" si="86"/>
        <v>0</v>
      </c>
    </row>
    <row r="1809" spans="1:10" x14ac:dyDescent="0.3">
      <c r="A1809" s="2">
        <v>20200315</v>
      </c>
      <c r="B1809" s="2" t="s">
        <v>25</v>
      </c>
      <c r="C1809" s="2">
        <v>0</v>
      </c>
      <c r="D1809" s="2">
        <v>0</v>
      </c>
      <c r="E1809" s="2">
        <v>10.83</v>
      </c>
      <c r="F1809" s="2">
        <v>6.14</v>
      </c>
      <c r="G1809" s="2">
        <v>0</v>
      </c>
      <c r="H1809" s="16">
        <f t="shared" si="84"/>
        <v>0</v>
      </c>
      <c r="I1809" s="15">
        <f t="shared" si="85"/>
        <v>10.83</v>
      </c>
      <c r="J1809" s="14">
        <f t="shared" si="86"/>
        <v>0</v>
      </c>
    </row>
    <row r="1810" spans="1:10" x14ac:dyDescent="0.3">
      <c r="A1810" s="19">
        <v>20200316</v>
      </c>
      <c r="B1810" s="19" t="s">
        <v>48</v>
      </c>
      <c r="C1810" s="19">
        <v>0</v>
      </c>
      <c r="D1810" s="19">
        <v>0</v>
      </c>
      <c r="E1810" s="19">
        <v>10.61</v>
      </c>
      <c r="F1810" s="19">
        <v>5.72</v>
      </c>
      <c r="G1810" s="19">
        <v>0</v>
      </c>
      <c r="H1810" s="17">
        <f t="shared" si="84"/>
        <v>0</v>
      </c>
      <c r="I1810" s="18">
        <f t="shared" si="85"/>
        <v>10.61</v>
      </c>
      <c r="J1810" s="17">
        <f t="shared" si="86"/>
        <v>0</v>
      </c>
    </row>
    <row r="1811" spans="1:10" x14ac:dyDescent="0.3">
      <c r="A1811" s="2">
        <v>20200316</v>
      </c>
      <c r="B1811" s="2" t="s">
        <v>47</v>
      </c>
      <c r="C1811" s="2">
        <v>0</v>
      </c>
      <c r="D1811" s="2">
        <v>0</v>
      </c>
      <c r="E1811" s="2">
        <v>10.45</v>
      </c>
      <c r="F1811" s="2">
        <v>5.52</v>
      </c>
      <c r="G1811" s="2">
        <v>0</v>
      </c>
      <c r="H1811" s="16">
        <f t="shared" ref="H1811:H1874" si="87">IF(D1811&gt;0,C1811/SIN(D1811*PI()/180),0)</f>
        <v>0</v>
      </c>
      <c r="I1811" s="15">
        <f t="shared" si="85"/>
        <v>10.45</v>
      </c>
      <c r="J1811" s="14">
        <f t="shared" si="86"/>
        <v>0</v>
      </c>
    </row>
    <row r="1812" spans="1:10" x14ac:dyDescent="0.3">
      <c r="A1812" s="19">
        <v>20200316</v>
      </c>
      <c r="B1812" s="19" t="s">
        <v>46</v>
      </c>
      <c r="C1812" s="19">
        <v>0</v>
      </c>
      <c r="D1812" s="19">
        <v>0</v>
      </c>
      <c r="E1812" s="19">
        <v>10.199999999999999</v>
      </c>
      <c r="F1812" s="19">
        <v>5.52</v>
      </c>
      <c r="G1812" s="19">
        <v>0</v>
      </c>
      <c r="H1812" s="17">
        <f t="shared" si="87"/>
        <v>0</v>
      </c>
      <c r="I1812" s="18">
        <f t="shared" si="85"/>
        <v>10.199999999999999</v>
      </c>
      <c r="J1812" s="17">
        <f t="shared" si="86"/>
        <v>0</v>
      </c>
    </row>
    <row r="1813" spans="1:10" x14ac:dyDescent="0.3">
      <c r="A1813" s="2">
        <v>20200316</v>
      </c>
      <c r="B1813" s="2" t="s">
        <v>45</v>
      </c>
      <c r="C1813" s="2">
        <v>0</v>
      </c>
      <c r="D1813" s="2">
        <v>0</v>
      </c>
      <c r="E1813" s="2">
        <v>10.17</v>
      </c>
      <c r="F1813" s="2">
        <v>5.93</v>
      </c>
      <c r="G1813" s="2">
        <v>0</v>
      </c>
      <c r="H1813" s="16">
        <f t="shared" si="87"/>
        <v>0</v>
      </c>
      <c r="I1813" s="15">
        <f t="shared" si="85"/>
        <v>10.17</v>
      </c>
      <c r="J1813" s="14">
        <f t="shared" si="86"/>
        <v>0</v>
      </c>
    </row>
    <row r="1814" spans="1:10" x14ac:dyDescent="0.3">
      <c r="A1814" s="19">
        <v>20200316</v>
      </c>
      <c r="B1814" s="19" t="s">
        <v>44</v>
      </c>
      <c r="C1814" s="19">
        <v>0</v>
      </c>
      <c r="D1814" s="19">
        <v>0</v>
      </c>
      <c r="E1814" s="19">
        <v>10.25</v>
      </c>
      <c r="F1814" s="19">
        <v>6.41</v>
      </c>
      <c r="G1814" s="19">
        <v>0</v>
      </c>
      <c r="H1814" s="17">
        <f t="shared" si="87"/>
        <v>0</v>
      </c>
      <c r="I1814" s="18">
        <f t="shared" si="85"/>
        <v>10.25</v>
      </c>
      <c r="J1814" s="17">
        <f t="shared" si="86"/>
        <v>0</v>
      </c>
    </row>
    <row r="1815" spans="1:10" x14ac:dyDescent="0.3">
      <c r="A1815" s="2">
        <v>20200316</v>
      </c>
      <c r="B1815" s="2" t="s">
        <v>43</v>
      </c>
      <c r="C1815" s="2">
        <v>0</v>
      </c>
      <c r="D1815" s="2">
        <v>0</v>
      </c>
      <c r="E1815" s="2">
        <v>10.38</v>
      </c>
      <c r="F1815" s="2">
        <v>6.62</v>
      </c>
      <c r="G1815" s="2">
        <v>0</v>
      </c>
      <c r="H1815" s="16">
        <f t="shared" si="87"/>
        <v>0</v>
      </c>
      <c r="I1815" s="15">
        <f t="shared" si="85"/>
        <v>10.38</v>
      </c>
      <c r="J1815" s="14">
        <f t="shared" si="86"/>
        <v>0</v>
      </c>
    </row>
    <row r="1816" spans="1:10" x14ac:dyDescent="0.3">
      <c r="A1816" s="19">
        <v>20200316</v>
      </c>
      <c r="B1816" s="19" t="s">
        <v>42</v>
      </c>
      <c r="C1816" s="19">
        <v>0</v>
      </c>
      <c r="D1816" s="19">
        <v>0</v>
      </c>
      <c r="E1816" s="19">
        <v>10.51</v>
      </c>
      <c r="F1816" s="19">
        <v>7.31</v>
      </c>
      <c r="G1816" s="19">
        <v>0</v>
      </c>
      <c r="H1816" s="17">
        <f t="shared" si="87"/>
        <v>0</v>
      </c>
      <c r="I1816" s="18">
        <f t="shared" si="85"/>
        <v>10.51</v>
      </c>
      <c r="J1816" s="17">
        <f t="shared" si="86"/>
        <v>0</v>
      </c>
    </row>
    <row r="1817" spans="1:10" x14ac:dyDescent="0.3">
      <c r="A1817" s="2">
        <v>20200316</v>
      </c>
      <c r="B1817" s="2" t="s">
        <v>41</v>
      </c>
      <c r="C1817" s="2">
        <v>21.54</v>
      </c>
      <c r="D1817" s="2">
        <v>3.58</v>
      </c>
      <c r="E1817" s="2">
        <v>10.77</v>
      </c>
      <c r="F1817" s="2">
        <v>7.93</v>
      </c>
      <c r="G1817" s="2">
        <v>0</v>
      </c>
      <c r="H1817" s="16">
        <f t="shared" si="87"/>
        <v>344.95935695757879</v>
      </c>
      <c r="I1817" s="15">
        <f t="shared" si="85"/>
        <v>21.549979904924335</v>
      </c>
      <c r="J1817" s="14">
        <f t="shared" si="86"/>
        <v>0.35031488216827494</v>
      </c>
    </row>
    <row r="1818" spans="1:10" x14ac:dyDescent="0.3">
      <c r="A1818" s="19">
        <v>20200316</v>
      </c>
      <c r="B1818" s="19" t="s">
        <v>40</v>
      </c>
      <c r="C1818" s="19">
        <v>238</v>
      </c>
      <c r="D1818" s="19">
        <v>15.09</v>
      </c>
      <c r="E1818" s="19">
        <v>11.27</v>
      </c>
      <c r="F1818" s="19">
        <v>7.52</v>
      </c>
      <c r="G1818" s="19">
        <v>0</v>
      </c>
      <c r="H1818" s="17">
        <f t="shared" si="87"/>
        <v>914.20319090576822</v>
      </c>
      <c r="I1818" s="18">
        <f t="shared" si="85"/>
        <v>39.838849715805253</v>
      </c>
      <c r="J1818" s="17">
        <f t="shared" si="86"/>
        <v>0.85315743398774679</v>
      </c>
    </row>
    <row r="1819" spans="1:10" x14ac:dyDescent="0.3">
      <c r="A1819" s="2">
        <v>20200316</v>
      </c>
      <c r="B1819" s="2" t="s">
        <v>39</v>
      </c>
      <c r="C1819" s="2">
        <v>438.01</v>
      </c>
      <c r="D1819" s="2">
        <v>26.05</v>
      </c>
      <c r="E1819" s="2">
        <v>12.19</v>
      </c>
      <c r="F1819" s="2">
        <v>8.76</v>
      </c>
      <c r="G1819" s="2">
        <v>0</v>
      </c>
      <c r="H1819" s="16">
        <f t="shared" si="87"/>
        <v>997.39198075526269</v>
      </c>
      <c r="I1819" s="15">
        <f t="shared" si="85"/>
        <v>43.358499398601957</v>
      </c>
      <c r="J1819" s="14">
        <f t="shared" si="86"/>
        <v>0.91499419040036611</v>
      </c>
    </row>
    <row r="1820" spans="1:10" x14ac:dyDescent="0.3">
      <c r="A1820" s="19">
        <v>20200316</v>
      </c>
      <c r="B1820" s="19" t="s">
        <v>38</v>
      </c>
      <c r="C1820" s="19">
        <v>601.01</v>
      </c>
      <c r="D1820" s="19">
        <v>35.92</v>
      </c>
      <c r="E1820" s="19">
        <v>13.11</v>
      </c>
      <c r="F1820" s="19">
        <v>9.3800000000000008</v>
      </c>
      <c r="G1820" s="19">
        <v>0</v>
      </c>
      <c r="H1820" s="17">
        <f t="shared" si="87"/>
        <v>1024.4690988563796</v>
      </c>
      <c r="I1820" s="18">
        <f t="shared" si="85"/>
        <v>45.124659339261861</v>
      </c>
      <c r="J1820" s="17">
        <f t="shared" si="86"/>
        <v>0.93169218657499608</v>
      </c>
    </row>
    <row r="1821" spans="1:10" x14ac:dyDescent="0.3">
      <c r="A1821" s="2">
        <v>20200316</v>
      </c>
      <c r="B1821" s="2" t="s">
        <v>37</v>
      </c>
      <c r="C1821" s="2">
        <v>717.01</v>
      </c>
      <c r="D1821" s="2">
        <v>43.86</v>
      </c>
      <c r="E1821" s="2">
        <v>13.71</v>
      </c>
      <c r="F1821" s="2">
        <v>9.7200000000000006</v>
      </c>
      <c r="G1821" s="2">
        <v>0</v>
      </c>
      <c r="H1821" s="16">
        <f t="shared" si="87"/>
        <v>1034.7978471113115</v>
      </c>
      <c r="I1821" s="15">
        <f t="shared" si="85"/>
        <v>46.047432722228486</v>
      </c>
      <c r="J1821" s="14">
        <f t="shared" si="86"/>
        <v>0.9367885758044916</v>
      </c>
    </row>
    <row r="1822" spans="1:10" x14ac:dyDescent="0.3">
      <c r="A1822" s="19">
        <v>20200316</v>
      </c>
      <c r="B1822" s="19" t="s">
        <v>36</v>
      </c>
      <c r="C1822" s="19">
        <v>842.01</v>
      </c>
      <c r="D1822" s="19">
        <v>48.65</v>
      </c>
      <c r="E1822" s="19">
        <v>14.17</v>
      </c>
      <c r="F1822" s="19">
        <v>10</v>
      </c>
      <c r="G1822" s="19">
        <v>0</v>
      </c>
      <c r="H1822" s="17">
        <f t="shared" si="87"/>
        <v>1121.6512403145691</v>
      </c>
      <c r="I1822" s="18">
        <f t="shared" si="85"/>
        <v>49.221601259830287</v>
      </c>
      <c r="J1822" s="17">
        <f t="shared" si="86"/>
        <v>0.99939438938484804</v>
      </c>
    </row>
    <row r="1823" spans="1:10" x14ac:dyDescent="0.3">
      <c r="A1823" s="2">
        <v>20200316</v>
      </c>
      <c r="B1823" s="2" t="s">
        <v>35</v>
      </c>
      <c r="C1823" s="2">
        <v>820.01</v>
      </c>
      <c r="D1823" s="2">
        <v>49.12</v>
      </c>
      <c r="E1823" s="2">
        <v>14.4</v>
      </c>
      <c r="F1823" s="2">
        <v>10.34</v>
      </c>
      <c r="G1823" s="2">
        <v>0</v>
      </c>
      <c r="H1823" s="16">
        <f t="shared" si="87"/>
        <v>1084.5517175366099</v>
      </c>
      <c r="I1823" s="15">
        <f t="shared" si="85"/>
        <v>48.292241173019057</v>
      </c>
      <c r="J1823" s="14">
        <f t="shared" si="86"/>
        <v>0.9708743367739735</v>
      </c>
    </row>
    <row r="1824" spans="1:10" x14ac:dyDescent="0.3">
      <c r="A1824" s="19">
        <v>20200316</v>
      </c>
      <c r="B1824" s="19" t="s">
        <v>34</v>
      </c>
      <c r="C1824" s="19">
        <v>752.01</v>
      </c>
      <c r="D1824" s="19">
        <v>45.12</v>
      </c>
      <c r="E1824" s="19">
        <v>14.35</v>
      </c>
      <c r="F1824" s="19">
        <v>10.69</v>
      </c>
      <c r="G1824" s="19">
        <v>0</v>
      </c>
      <c r="H1824" s="17">
        <f t="shared" si="87"/>
        <v>1061.282325811515</v>
      </c>
      <c r="I1824" s="18">
        <f t="shared" si="85"/>
        <v>47.515072681609844</v>
      </c>
      <c r="J1824" s="17">
        <f t="shared" si="86"/>
        <v>0.95375550665542097</v>
      </c>
    </row>
    <row r="1825" spans="1:10" x14ac:dyDescent="0.3">
      <c r="A1825" s="2">
        <v>20200316</v>
      </c>
      <c r="B1825" s="2" t="s">
        <v>33</v>
      </c>
      <c r="C1825" s="2">
        <v>622.01</v>
      </c>
      <c r="D1825" s="2">
        <v>37.700000000000003</v>
      </c>
      <c r="E1825" s="2">
        <v>14.05</v>
      </c>
      <c r="F1825" s="2">
        <v>10.83</v>
      </c>
      <c r="G1825" s="2">
        <v>0</v>
      </c>
      <c r="H1825" s="16">
        <f t="shared" si="87"/>
        <v>1017.1422670222125</v>
      </c>
      <c r="I1825" s="15">
        <f t="shared" si="85"/>
        <v>45.835695844444146</v>
      </c>
      <c r="J1825" s="14">
        <f t="shared" si="86"/>
        <v>0.92177436594429807</v>
      </c>
    </row>
    <row r="1826" spans="1:10" x14ac:dyDescent="0.3">
      <c r="A1826" s="19">
        <v>20200316</v>
      </c>
      <c r="B1826" s="19" t="s">
        <v>32</v>
      </c>
      <c r="C1826" s="19">
        <v>389</v>
      </c>
      <c r="D1826" s="19">
        <v>28.13</v>
      </c>
      <c r="E1826" s="19">
        <v>13.94</v>
      </c>
      <c r="F1826" s="19">
        <v>10.62</v>
      </c>
      <c r="G1826" s="19">
        <v>0</v>
      </c>
      <c r="H1826" s="17">
        <f t="shared" si="87"/>
        <v>825.07253814309615</v>
      </c>
      <c r="I1826" s="18">
        <f t="shared" si="85"/>
        <v>39.723516816971753</v>
      </c>
      <c r="J1826" s="17">
        <f t="shared" si="86"/>
        <v>0.77040667588552458</v>
      </c>
    </row>
    <row r="1827" spans="1:10" x14ac:dyDescent="0.3">
      <c r="A1827" s="2">
        <v>20200316</v>
      </c>
      <c r="B1827" s="2" t="s">
        <v>31</v>
      </c>
      <c r="C1827" s="2">
        <v>232</v>
      </c>
      <c r="D1827" s="2">
        <v>17.34</v>
      </c>
      <c r="E1827" s="2">
        <v>13.65</v>
      </c>
      <c r="F1827" s="2">
        <v>10.69</v>
      </c>
      <c r="G1827" s="2">
        <v>0</v>
      </c>
      <c r="H1827" s="16">
        <f t="shared" si="87"/>
        <v>778.41547737738517</v>
      </c>
      <c r="I1827" s="15">
        <f t="shared" si="85"/>
        <v>37.975483668043289</v>
      </c>
      <c r="J1827" s="14">
        <f t="shared" si="86"/>
        <v>0.73296404946590443</v>
      </c>
    </row>
    <row r="1828" spans="1:10" x14ac:dyDescent="0.3">
      <c r="A1828" s="19">
        <v>20200316</v>
      </c>
      <c r="B1828" s="19" t="s">
        <v>30</v>
      </c>
      <c r="C1828" s="19">
        <v>72</v>
      </c>
      <c r="D1828" s="19">
        <v>5.91</v>
      </c>
      <c r="E1828" s="19">
        <v>13.01</v>
      </c>
      <c r="F1828" s="19">
        <v>9.66</v>
      </c>
      <c r="G1828" s="19">
        <v>0</v>
      </c>
      <c r="H1828" s="17">
        <f t="shared" si="87"/>
        <v>699.25897458613701</v>
      </c>
      <c r="I1828" s="18">
        <f t="shared" si="85"/>
        <v>34.861842955816783</v>
      </c>
      <c r="J1828" s="17">
        <f t="shared" si="86"/>
        <v>0.66822705471847421</v>
      </c>
    </row>
    <row r="1829" spans="1:10" x14ac:dyDescent="0.3">
      <c r="A1829" s="2">
        <v>20200316</v>
      </c>
      <c r="B1829" s="2" t="s">
        <v>29</v>
      </c>
      <c r="C1829" s="2">
        <v>0</v>
      </c>
      <c r="D1829" s="2">
        <v>0</v>
      </c>
      <c r="E1829" s="2">
        <v>12.52</v>
      </c>
      <c r="F1829" s="2">
        <v>9.1</v>
      </c>
      <c r="G1829" s="2">
        <v>0</v>
      </c>
      <c r="H1829" s="16">
        <f t="shared" si="87"/>
        <v>0</v>
      </c>
      <c r="I1829" s="15">
        <f t="shared" si="85"/>
        <v>12.52</v>
      </c>
      <c r="J1829" s="14">
        <f t="shared" si="86"/>
        <v>0</v>
      </c>
    </row>
    <row r="1830" spans="1:10" x14ac:dyDescent="0.3">
      <c r="A1830" s="19">
        <v>20200316</v>
      </c>
      <c r="B1830" s="19" t="s">
        <v>28</v>
      </c>
      <c r="C1830" s="19">
        <v>0</v>
      </c>
      <c r="D1830" s="19">
        <v>0</v>
      </c>
      <c r="E1830" s="19">
        <v>12.3</v>
      </c>
      <c r="F1830" s="19">
        <v>8.9</v>
      </c>
      <c r="G1830" s="19">
        <v>0</v>
      </c>
      <c r="H1830" s="17">
        <f t="shared" si="87"/>
        <v>0</v>
      </c>
      <c r="I1830" s="18">
        <f t="shared" si="85"/>
        <v>12.3</v>
      </c>
      <c r="J1830" s="17">
        <f t="shared" si="86"/>
        <v>0</v>
      </c>
    </row>
    <row r="1831" spans="1:10" x14ac:dyDescent="0.3">
      <c r="A1831" s="2">
        <v>20200316</v>
      </c>
      <c r="B1831" s="2" t="s">
        <v>27</v>
      </c>
      <c r="C1831" s="2">
        <v>0</v>
      </c>
      <c r="D1831" s="2">
        <v>0</v>
      </c>
      <c r="E1831" s="2">
        <v>12.25</v>
      </c>
      <c r="F1831" s="2">
        <v>8.69</v>
      </c>
      <c r="G1831" s="2">
        <v>0</v>
      </c>
      <c r="H1831" s="16">
        <f t="shared" si="87"/>
        <v>0</v>
      </c>
      <c r="I1831" s="15">
        <f t="shared" si="85"/>
        <v>12.25</v>
      </c>
      <c r="J1831" s="14">
        <f t="shared" si="86"/>
        <v>0</v>
      </c>
    </row>
    <row r="1832" spans="1:10" x14ac:dyDescent="0.3">
      <c r="A1832" s="19">
        <v>20200316</v>
      </c>
      <c r="B1832" s="19" t="s">
        <v>26</v>
      </c>
      <c r="C1832" s="19">
        <v>0</v>
      </c>
      <c r="D1832" s="19">
        <v>0</v>
      </c>
      <c r="E1832" s="19">
        <v>12.29</v>
      </c>
      <c r="F1832" s="19">
        <v>8.6199999999999992</v>
      </c>
      <c r="G1832" s="19">
        <v>0</v>
      </c>
      <c r="H1832" s="17">
        <f t="shared" si="87"/>
        <v>0</v>
      </c>
      <c r="I1832" s="18">
        <f t="shared" si="85"/>
        <v>12.29</v>
      </c>
      <c r="J1832" s="17">
        <f t="shared" si="86"/>
        <v>0</v>
      </c>
    </row>
    <row r="1833" spans="1:10" x14ac:dyDescent="0.3">
      <c r="A1833" s="2">
        <v>20200316</v>
      </c>
      <c r="B1833" s="2" t="s">
        <v>25</v>
      </c>
      <c r="C1833" s="2">
        <v>0</v>
      </c>
      <c r="D1833" s="2">
        <v>0</v>
      </c>
      <c r="E1833" s="2">
        <v>12.22</v>
      </c>
      <c r="F1833" s="2">
        <v>8.5500000000000007</v>
      </c>
      <c r="G1833" s="2">
        <v>0</v>
      </c>
      <c r="H1833" s="16">
        <f t="shared" si="87"/>
        <v>0</v>
      </c>
      <c r="I1833" s="15">
        <f t="shared" si="85"/>
        <v>12.22</v>
      </c>
      <c r="J1833" s="14">
        <f t="shared" si="86"/>
        <v>0</v>
      </c>
    </row>
    <row r="1834" spans="1:10" x14ac:dyDescent="0.3">
      <c r="A1834" s="19">
        <v>20200317</v>
      </c>
      <c r="B1834" s="19" t="s">
        <v>48</v>
      </c>
      <c r="C1834" s="19">
        <v>0</v>
      </c>
      <c r="D1834" s="19">
        <v>0</v>
      </c>
      <c r="E1834" s="19">
        <v>12.15</v>
      </c>
      <c r="F1834" s="19">
        <v>8.2100000000000009</v>
      </c>
      <c r="G1834" s="19">
        <v>0</v>
      </c>
      <c r="H1834" s="17">
        <f t="shared" si="87"/>
        <v>0</v>
      </c>
      <c r="I1834" s="18">
        <f t="shared" si="85"/>
        <v>12.15</v>
      </c>
      <c r="J1834" s="17">
        <f t="shared" si="86"/>
        <v>0</v>
      </c>
    </row>
    <row r="1835" spans="1:10" x14ac:dyDescent="0.3">
      <c r="A1835" s="2">
        <v>20200317</v>
      </c>
      <c r="B1835" s="2" t="s">
        <v>47</v>
      </c>
      <c r="C1835" s="2">
        <v>0</v>
      </c>
      <c r="D1835" s="2">
        <v>0</v>
      </c>
      <c r="E1835" s="2">
        <v>11.98</v>
      </c>
      <c r="F1835" s="2">
        <v>7.79</v>
      </c>
      <c r="G1835" s="2">
        <v>0</v>
      </c>
      <c r="H1835" s="16">
        <f t="shared" si="87"/>
        <v>0</v>
      </c>
      <c r="I1835" s="15">
        <f t="shared" si="85"/>
        <v>11.98</v>
      </c>
      <c r="J1835" s="14">
        <f t="shared" si="86"/>
        <v>0</v>
      </c>
    </row>
    <row r="1836" spans="1:10" x14ac:dyDescent="0.3">
      <c r="A1836" s="19">
        <v>20200317</v>
      </c>
      <c r="B1836" s="19" t="s">
        <v>46</v>
      </c>
      <c r="C1836" s="19">
        <v>0</v>
      </c>
      <c r="D1836" s="19">
        <v>0</v>
      </c>
      <c r="E1836" s="19">
        <v>11.68</v>
      </c>
      <c r="F1836" s="19">
        <v>7.17</v>
      </c>
      <c r="G1836" s="19">
        <v>0</v>
      </c>
      <c r="H1836" s="17">
        <f t="shared" si="87"/>
        <v>0</v>
      </c>
      <c r="I1836" s="18">
        <f t="shared" si="85"/>
        <v>11.68</v>
      </c>
      <c r="J1836" s="17">
        <f t="shared" si="86"/>
        <v>0</v>
      </c>
    </row>
    <row r="1837" spans="1:10" x14ac:dyDescent="0.3">
      <c r="A1837" s="2">
        <v>20200317</v>
      </c>
      <c r="B1837" s="2" t="s">
        <v>45</v>
      </c>
      <c r="C1837" s="2">
        <v>0</v>
      </c>
      <c r="D1837" s="2">
        <v>0</v>
      </c>
      <c r="E1837" s="2">
        <v>11.34</v>
      </c>
      <c r="F1837" s="2">
        <v>6.69</v>
      </c>
      <c r="G1837" s="2">
        <v>0</v>
      </c>
      <c r="H1837" s="16">
        <f t="shared" si="87"/>
        <v>0</v>
      </c>
      <c r="I1837" s="15">
        <f t="shared" si="85"/>
        <v>11.34</v>
      </c>
      <c r="J1837" s="14">
        <f t="shared" si="86"/>
        <v>0</v>
      </c>
    </row>
    <row r="1838" spans="1:10" x14ac:dyDescent="0.3">
      <c r="A1838" s="19">
        <v>20200317</v>
      </c>
      <c r="B1838" s="19" t="s">
        <v>44</v>
      </c>
      <c r="C1838" s="19">
        <v>0</v>
      </c>
      <c r="D1838" s="19">
        <v>0</v>
      </c>
      <c r="E1838" s="19">
        <v>11.14</v>
      </c>
      <c r="F1838" s="19">
        <v>6.48</v>
      </c>
      <c r="G1838" s="19">
        <v>0</v>
      </c>
      <c r="H1838" s="17">
        <f t="shared" si="87"/>
        <v>0</v>
      </c>
      <c r="I1838" s="18">
        <f t="shared" si="85"/>
        <v>11.14</v>
      </c>
      <c r="J1838" s="17">
        <f t="shared" si="86"/>
        <v>0</v>
      </c>
    </row>
    <row r="1839" spans="1:10" x14ac:dyDescent="0.3">
      <c r="A1839" s="2">
        <v>20200317</v>
      </c>
      <c r="B1839" s="2" t="s">
        <v>43</v>
      </c>
      <c r="C1839" s="2">
        <v>0</v>
      </c>
      <c r="D1839" s="2">
        <v>0</v>
      </c>
      <c r="E1839" s="2">
        <v>10.86</v>
      </c>
      <c r="F1839" s="2">
        <v>5.93</v>
      </c>
      <c r="G1839" s="2">
        <v>0</v>
      </c>
      <c r="H1839" s="16">
        <f t="shared" si="87"/>
        <v>0</v>
      </c>
      <c r="I1839" s="15">
        <f t="shared" si="85"/>
        <v>10.86</v>
      </c>
      <c r="J1839" s="14">
        <f t="shared" si="86"/>
        <v>0</v>
      </c>
    </row>
    <row r="1840" spans="1:10" x14ac:dyDescent="0.3">
      <c r="A1840" s="19">
        <v>20200317</v>
      </c>
      <c r="B1840" s="19" t="s">
        <v>42</v>
      </c>
      <c r="C1840" s="19">
        <v>0</v>
      </c>
      <c r="D1840" s="19">
        <v>0</v>
      </c>
      <c r="E1840" s="19">
        <v>10.44</v>
      </c>
      <c r="F1840" s="19">
        <v>5.66</v>
      </c>
      <c r="G1840" s="19">
        <v>0</v>
      </c>
      <c r="H1840" s="17">
        <f t="shared" si="87"/>
        <v>0</v>
      </c>
      <c r="I1840" s="18">
        <f t="shared" si="85"/>
        <v>10.44</v>
      </c>
      <c r="J1840" s="17">
        <f t="shared" si="86"/>
        <v>0</v>
      </c>
    </row>
    <row r="1841" spans="1:10" x14ac:dyDescent="0.3">
      <c r="A1841" s="2">
        <v>20200317</v>
      </c>
      <c r="B1841" s="2" t="s">
        <v>41</v>
      </c>
      <c r="C1841" s="2">
        <v>24.3</v>
      </c>
      <c r="D1841" s="2">
        <v>3.89</v>
      </c>
      <c r="E1841" s="2">
        <v>9.85</v>
      </c>
      <c r="F1841" s="2">
        <v>5.52</v>
      </c>
      <c r="G1841" s="2">
        <v>0</v>
      </c>
      <c r="H1841" s="16">
        <f t="shared" si="87"/>
        <v>358.18962539454134</v>
      </c>
      <c r="I1841" s="15">
        <f t="shared" si="85"/>
        <v>21.043425793579416</v>
      </c>
      <c r="J1841" s="14">
        <f t="shared" si="86"/>
        <v>0.36456704264233714</v>
      </c>
    </row>
    <row r="1842" spans="1:10" x14ac:dyDescent="0.3">
      <c r="A1842" s="19">
        <v>20200317</v>
      </c>
      <c r="B1842" s="19" t="s">
        <v>40</v>
      </c>
      <c r="C1842" s="19">
        <v>237</v>
      </c>
      <c r="D1842" s="19">
        <v>15.4</v>
      </c>
      <c r="E1842" s="19">
        <v>10.08</v>
      </c>
      <c r="F1842" s="19">
        <v>5.93</v>
      </c>
      <c r="G1842" s="19">
        <v>0</v>
      </c>
      <c r="H1842" s="17">
        <f t="shared" si="87"/>
        <v>892.46673073450347</v>
      </c>
      <c r="I1842" s="18">
        <f t="shared" si="85"/>
        <v>37.969585335453232</v>
      </c>
      <c r="J1842" s="17">
        <f t="shared" si="86"/>
        <v>0.84037957532958996</v>
      </c>
    </row>
    <row r="1843" spans="1:10" x14ac:dyDescent="0.3">
      <c r="A1843" s="2">
        <v>20200317</v>
      </c>
      <c r="B1843" s="2" t="s">
        <v>39</v>
      </c>
      <c r="C1843" s="2">
        <v>436.01</v>
      </c>
      <c r="D1843" s="2">
        <v>26.38</v>
      </c>
      <c r="E1843" s="2">
        <v>11.38</v>
      </c>
      <c r="F1843" s="2">
        <v>6.83</v>
      </c>
      <c r="G1843" s="2">
        <v>0</v>
      </c>
      <c r="H1843" s="16">
        <f t="shared" si="87"/>
        <v>981.29176463568183</v>
      </c>
      <c r="I1843" s="15">
        <f t="shared" si="85"/>
        <v>42.04536764486506</v>
      </c>
      <c r="J1843" s="14">
        <f t="shared" si="86"/>
        <v>0.9060226096077606</v>
      </c>
    </row>
    <row r="1844" spans="1:10" x14ac:dyDescent="0.3">
      <c r="A1844" s="19">
        <v>20200317</v>
      </c>
      <c r="B1844" s="19" t="s">
        <v>38</v>
      </c>
      <c r="C1844" s="19">
        <v>609.01</v>
      </c>
      <c r="D1844" s="19">
        <v>36.28</v>
      </c>
      <c r="E1844" s="19">
        <v>13.05</v>
      </c>
      <c r="F1844" s="19">
        <v>7.52</v>
      </c>
      <c r="G1844" s="19">
        <v>0</v>
      </c>
      <c r="H1844" s="17">
        <f t="shared" si="87"/>
        <v>1029.199341153306</v>
      </c>
      <c r="I1844" s="18">
        <f t="shared" si="85"/>
        <v>45.212479411040817</v>
      </c>
      <c r="J1844" s="17">
        <f t="shared" si="86"/>
        <v>0.93558732393517519</v>
      </c>
    </row>
    <row r="1845" spans="1:10" x14ac:dyDescent="0.3">
      <c r="A1845" s="2">
        <v>20200317</v>
      </c>
      <c r="B1845" s="2" t="s">
        <v>37</v>
      </c>
      <c r="C1845" s="2">
        <v>735.01</v>
      </c>
      <c r="D1845" s="2">
        <v>44.25</v>
      </c>
      <c r="E1845" s="2">
        <v>14.52</v>
      </c>
      <c r="F1845" s="2">
        <v>8.07</v>
      </c>
      <c r="G1845" s="2">
        <v>0</v>
      </c>
      <c r="H1845" s="16">
        <f t="shared" si="87"/>
        <v>1053.3391358872468</v>
      </c>
      <c r="I1845" s="15">
        <f t="shared" si="85"/>
        <v>47.436847996476459</v>
      </c>
      <c r="J1845" s="14">
        <f t="shared" si="86"/>
        <v>0.94698789052435772</v>
      </c>
    </row>
    <row r="1846" spans="1:10" x14ac:dyDescent="0.3">
      <c r="A1846" s="19">
        <v>20200317</v>
      </c>
      <c r="B1846" s="19" t="s">
        <v>36</v>
      </c>
      <c r="C1846" s="19">
        <v>342</v>
      </c>
      <c r="D1846" s="19">
        <v>49.06</v>
      </c>
      <c r="E1846" s="19">
        <v>15.63</v>
      </c>
      <c r="F1846" s="19">
        <v>8.48</v>
      </c>
      <c r="G1846" s="19">
        <v>0</v>
      </c>
      <c r="H1846" s="17">
        <f t="shared" si="87"/>
        <v>452.74255373242789</v>
      </c>
      <c r="I1846" s="18">
        <f t="shared" si="85"/>
        <v>29.778204804138372</v>
      </c>
      <c r="J1846" s="17">
        <f t="shared" si="86"/>
        <v>0.44300771882865819</v>
      </c>
    </row>
    <row r="1847" spans="1:10" x14ac:dyDescent="0.3">
      <c r="A1847" s="2">
        <v>20200317</v>
      </c>
      <c r="B1847" s="2" t="s">
        <v>35</v>
      </c>
      <c r="C1847" s="2">
        <v>653.01</v>
      </c>
      <c r="D1847" s="2">
        <v>49.5</v>
      </c>
      <c r="E1847" s="2">
        <v>16.399999999999999</v>
      </c>
      <c r="F1847" s="2">
        <v>7.66</v>
      </c>
      <c r="G1847" s="2">
        <v>0</v>
      </c>
      <c r="H1847" s="16">
        <f t="shared" si="87"/>
        <v>858.76496179868127</v>
      </c>
      <c r="I1847" s="15">
        <f t="shared" si="85"/>
        <v>43.236405056208788</v>
      </c>
      <c r="J1847" s="14">
        <f t="shared" si="86"/>
        <v>0.78829142618719938</v>
      </c>
    </row>
    <row r="1848" spans="1:10" x14ac:dyDescent="0.3">
      <c r="A1848" s="19">
        <v>20200317</v>
      </c>
      <c r="B1848" s="19" t="s">
        <v>34</v>
      </c>
      <c r="C1848" s="19">
        <v>180</v>
      </c>
      <c r="D1848" s="19">
        <v>45.45</v>
      </c>
      <c r="E1848" s="19">
        <v>16.920000000000002</v>
      </c>
      <c r="F1848" s="19">
        <v>6.83</v>
      </c>
      <c r="G1848" s="19">
        <v>0</v>
      </c>
      <c r="H1848" s="17">
        <f t="shared" si="87"/>
        <v>252.58247375047065</v>
      </c>
      <c r="I1848" s="18">
        <f t="shared" si="85"/>
        <v>24.813202304702209</v>
      </c>
      <c r="J1848" s="17">
        <f t="shared" si="86"/>
        <v>0.2527947919583321</v>
      </c>
    </row>
    <row r="1849" spans="1:10" x14ac:dyDescent="0.3">
      <c r="A1849" s="2">
        <v>20200317</v>
      </c>
      <c r="B1849" s="2" t="s">
        <v>33</v>
      </c>
      <c r="C1849" s="2">
        <v>527.01</v>
      </c>
      <c r="D1849" s="2">
        <v>37.979999999999997</v>
      </c>
      <c r="E1849" s="2">
        <v>17.190000000000001</v>
      </c>
      <c r="F1849" s="2">
        <v>6.07</v>
      </c>
      <c r="G1849" s="2">
        <v>0</v>
      </c>
      <c r="H1849" s="16">
        <f t="shared" si="87"/>
        <v>856.38880797207059</v>
      </c>
      <c r="I1849" s="15">
        <f t="shared" si="85"/>
        <v>43.952150249127207</v>
      </c>
      <c r="J1849" s="14">
        <f t="shared" si="86"/>
        <v>0.78335196585046118</v>
      </c>
    </row>
    <row r="1850" spans="1:10" x14ac:dyDescent="0.3">
      <c r="A1850" s="19">
        <v>20200317</v>
      </c>
      <c r="B1850" s="19" t="s">
        <v>32</v>
      </c>
      <c r="C1850" s="19">
        <v>247</v>
      </c>
      <c r="D1850" s="19">
        <v>28.37</v>
      </c>
      <c r="E1850" s="19">
        <v>17.02</v>
      </c>
      <c r="F1850" s="19">
        <v>4.97</v>
      </c>
      <c r="G1850" s="19">
        <v>0</v>
      </c>
      <c r="H1850" s="17">
        <f t="shared" si="87"/>
        <v>519.82100540617398</v>
      </c>
      <c r="I1850" s="18">
        <f t="shared" si="85"/>
        <v>33.26440641894294</v>
      </c>
      <c r="J1850" s="17">
        <f t="shared" si="86"/>
        <v>0.50048895116416325</v>
      </c>
    </row>
    <row r="1851" spans="1:10" x14ac:dyDescent="0.3">
      <c r="A1851" s="2">
        <v>20200317</v>
      </c>
      <c r="B1851" s="2" t="s">
        <v>31</v>
      </c>
      <c r="C1851" s="2">
        <v>224</v>
      </c>
      <c r="D1851" s="2">
        <v>17.55</v>
      </c>
      <c r="E1851" s="2">
        <v>16.940000000000001</v>
      </c>
      <c r="F1851" s="2">
        <v>3.38</v>
      </c>
      <c r="G1851" s="2">
        <v>0</v>
      </c>
      <c r="H1851" s="16">
        <f t="shared" si="87"/>
        <v>742.85837856444959</v>
      </c>
      <c r="I1851" s="15">
        <f t="shared" si="85"/>
        <v>40.154324330139048</v>
      </c>
      <c r="J1851" s="14">
        <f t="shared" si="86"/>
        <v>0.69219955296387858</v>
      </c>
    </row>
    <row r="1852" spans="1:10" x14ac:dyDescent="0.3">
      <c r="A1852" s="19">
        <v>20200317</v>
      </c>
      <c r="B1852" s="19" t="s">
        <v>30</v>
      </c>
      <c r="C1852" s="19">
        <v>47</v>
      </c>
      <c r="D1852" s="19">
        <v>6.1</v>
      </c>
      <c r="E1852" s="19">
        <v>16.61</v>
      </c>
      <c r="F1852" s="19">
        <v>1.52</v>
      </c>
      <c r="G1852" s="19">
        <v>0</v>
      </c>
      <c r="H1852" s="17">
        <f t="shared" si="87"/>
        <v>442.29436543312892</v>
      </c>
      <c r="I1852" s="18">
        <f t="shared" si="85"/>
        <v>30.431698919785276</v>
      </c>
      <c r="J1852" s="17">
        <f t="shared" si="86"/>
        <v>0.43148352121185285</v>
      </c>
    </row>
    <row r="1853" spans="1:10" x14ac:dyDescent="0.3">
      <c r="A1853" s="2">
        <v>20200317</v>
      </c>
      <c r="B1853" s="2" t="s">
        <v>29</v>
      </c>
      <c r="C1853" s="2">
        <v>0</v>
      </c>
      <c r="D1853" s="2">
        <v>0</v>
      </c>
      <c r="E1853" s="2">
        <v>15.5</v>
      </c>
      <c r="F1853" s="2">
        <v>1.52</v>
      </c>
      <c r="G1853" s="2">
        <v>0</v>
      </c>
      <c r="H1853" s="16">
        <f t="shared" si="87"/>
        <v>0</v>
      </c>
      <c r="I1853" s="15">
        <f t="shared" si="85"/>
        <v>15.5</v>
      </c>
      <c r="J1853" s="14">
        <f t="shared" si="86"/>
        <v>0</v>
      </c>
    </row>
    <row r="1854" spans="1:10" x14ac:dyDescent="0.3">
      <c r="A1854" s="19">
        <v>20200317</v>
      </c>
      <c r="B1854" s="19" t="s">
        <v>28</v>
      </c>
      <c r="C1854" s="19">
        <v>0</v>
      </c>
      <c r="D1854" s="19">
        <v>0</v>
      </c>
      <c r="E1854" s="19">
        <v>14.62</v>
      </c>
      <c r="F1854" s="19">
        <v>3.1</v>
      </c>
      <c r="G1854" s="19">
        <v>0</v>
      </c>
      <c r="H1854" s="17">
        <f t="shared" si="87"/>
        <v>0</v>
      </c>
      <c r="I1854" s="18">
        <f t="shared" si="85"/>
        <v>14.62</v>
      </c>
      <c r="J1854" s="17">
        <f t="shared" si="86"/>
        <v>0</v>
      </c>
    </row>
    <row r="1855" spans="1:10" x14ac:dyDescent="0.3">
      <c r="A1855" s="2">
        <v>20200317</v>
      </c>
      <c r="B1855" s="2" t="s">
        <v>27</v>
      </c>
      <c r="C1855" s="2">
        <v>0</v>
      </c>
      <c r="D1855" s="2">
        <v>0</v>
      </c>
      <c r="E1855" s="2">
        <v>14.28</v>
      </c>
      <c r="F1855" s="2">
        <v>4.34</v>
      </c>
      <c r="G1855" s="2">
        <v>0</v>
      </c>
      <c r="H1855" s="16">
        <f t="shared" si="87"/>
        <v>0</v>
      </c>
      <c r="I1855" s="15">
        <f t="shared" si="85"/>
        <v>14.28</v>
      </c>
      <c r="J1855" s="14">
        <f t="shared" si="86"/>
        <v>0</v>
      </c>
    </row>
    <row r="1856" spans="1:10" x14ac:dyDescent="0.3">
      <c r="A1856" s="19">
        <v>20200317</v>
      </c>
      <c r="B1856" s="19" t="s">
        <v>26</v>
      </c>
      <c r="C1856" s="19">
        <v>0</v>
      </c>
      <c r="D1856" s="19">
        <v>0</v>
      </c>
      <c r="E1856" s="19">
        <v>14.26</v>
      </c>
      <c r="F1856" s="19">
        <v>5.45</v>
      </c>
      <c r="G1856" s="19">
        <v>0</v>
      </c>
      <c r="H1856" s="17">
        <f t="shared" si="87"/>
        <v>0</v>
      </c>
      <c r="I1856" s="18">
        <f t="shared" si="85"/>
        <v>14.26</v>
      </c>
      <c r="J1856" s="17">
        <f t="shared" si="86"/>
        <v>0</v>
      </c>
    </row>
    <row r="1857" spans="1:10" x14ac:dyDescent="0.3">
      <c r="A1857" s="2">
        <v>20200317</v>
      </c>
      <c r="B1857" s="2" t="s">
        <v>25</v>
      </c>
      <c r="C1857" s="2">
        <v>0</v>
      </c>
      <c r="D1857" s="2">
        <v>0</v>
      </c>
      <c r="E1857" s="2">
        <v>14.14</v>
      </c>
      <c r="F1857" s="2">
        <v>5.93</v>
      </c>
      <c r="G1857" s="2">
        <v>0</v>
      </c>
      <c r="H1857" s="16">
        <f t="shared" si="87"/>
        <v>0</v>
      </c>
      <c r="I1857" s="15">
        <f t="shared" si="85"/>
        <v>14.14</v>
      </c>
      <c r="J1857" s="14">
        <f t="shared" si="86"/>
        <v>0</v>
      </c>
    </row>
    <row r="1858" spans="1:10" x14ac:dyDescent="0.3">
      <c r="A1858" s="19">
        <v>20200318</v>
      </c>
      <c r="B1858" s="19" t="s">
        <v>48</v>
      </c>
      <c r="C1858" s="19">
        <v>0</v>
      </c>
      <c r="D1858" s="19">
        <v>0</v>
      </c>
      <c r="E1858" s="19">
        <v>14.05</v>
      </c>
      <c r="F1858" s="19">
        <v>5.93</v>
      </c>
      <c r="G1858" s="19">
        <v>0</v>
      </c>
      <c r="H1858" s="17">
        <f t="shared" si="87"/>
        <v>0</v>
      </c>
      <c r="I1858" s="18">
        <f t="shared" si="85"/>
        <v>14.05</v>
      </c>
      <c r="J1858" s="17">
        <f t="shared" si="86"/>
        <v>0</v>
      </c>
    </row>
    <row r="1859" spans="1:10" x14ac:dyDescent="0.3">
      <c r="A1859" s="2">
        <v>20200318</v>
      </c>
      <c r="B1859" s="2" t="s">
        <v>47</v>
      </c>
      <c r="C1859" s="2">
        <v>0</v>
      </c>
      <c r="D1859" s="2">
        <v>0</v>
      </c>
      <c r="E1859" s="2">
        <v>13.97</v>
      </c>
      <c r="F1859" s="2">
        <v>6.21</v>
      </c>
      <c r="G1859" s="2">
        <v>0</v>
      </c>
      <c r="H1859" s="16">
        <f t="shared" si="87"/>
        <v>0</v>
      </c>
      <c r="I1859" s="15">
        <f t="shared" si="85"/>
        <v>13.97</v>
      </c>
      <c r="J1859" s="14">
        <f t="shared" si="86"/>
        <v>0</v>
      </c>
    </row>
    <row r="1860" spans="1:10" x14ac:dyDescent="0.3">
      <c r="A1860" s="19">
        <v>20200318</v>
      </c>
      <c r="B1860" s="19" t="s">
        <v>46</v>
      </c>
      <c r="C1860" s="19">
        <v>0</v>
      </c>
      <c r="D1860" s="19">
        <v>0</v>
      </c>
      <c r="E1860" s="19">
        <v>13.93</v>
      </c>
      <c r="F1860" s="19">
        <v>6.41</v>
      </c>
      <c r="G1860" s="19">
        <v>0</v>
      </c>
      <c r="H1860" s="17">
        <f t="shared" si="87"/>
        <v>0</v>
      </c>
      <c r="I1860" s="18">
        <f t="shared" si="85"/>
        <v>13.93</v>
      </c>
      <c r="J1860" s="17">
        <f t="shared" si="86"/>
        <v>0</v>
      </c>
    </row>
    <row r="1861" spans="1:10" x14ac:dyDescent="0.3">
      <c r="A1861" s="2">
        <v>20200318</v>
      </c>
      <c r="B1861" s="2" t="s">
        <v>45</v>
      </c>
      <c r="C1861" s="2">
        <v>0</v>
      </c>
      <c r="D1861" s="2">
        <v>0</v>
      </c>
      <c r="E1861" s="2">
        <v>13.93</v>
      </c>
      <c r="F1861" s="2">
        <v>6.41</v>
      </c>
      <c r="G1861" s="2">
        <v>0</v>
      </c>
      <c r="H1861" s="16">
        <f t="shared" si="87"/>
        <v>0</v>
      </c>
      <c r="I1861" s="15">
        <f t="shared" si="85"/>
        <v>13.93</v>
      </c>
      <c r="J1861" s="14">
        <f t="shared" si="86"/>
        <v>0</v>
      </c>
    </row>
    <row r="1862" spans="1:10" x14ac:dyDescent="0.3">
      <c r="A1862" s="19">
        <v>20200318</v>
      </c>
      <c r="B1862" s="19" t="s">
        <v>44</v>
      </c>
      <c r="C1862" s="19">
        <v>0</v>
      </c>
      <c r="D1862" s="19">
        <v>0</v>
      </c>
      <c r="E1862" s="19">
        <v>13.94</v>
      </c>
      <c r="F1862" s="19">
        <v>6.21</v>
      </c>
      <c r="G1862" s="19">
        <v>0</v>
      </c>
      <c r="H1862" s="17">
        <f t="shared" si="87"/>
        <v>0</v>
      </c>
      <c r="I1862" s="18">
        <f t="shared" si="85"/>
        <v>13.94</v>
      </c>
      <c r="J1862" s="17">
        <f t="shared" si="86"/>
        <v>0</v>
      </c>
    </row>
    <row r="1863" spans="1:10" x14ac:dyDescent="0.3">
      <c r="A1863" s="2">
        <v>20200318</v>
      </c>
      <c r="B1863" s="2" t="s">
        <v>43</v>
      </c>
      <c r="C1863" s="2">
        <v>0</v>
      </c>
      <c r="D1863" s="2">
        <v>0</v>
      </c>
      <c r="E1863" s="2">
        <v>13.88</v>
      </c>
      <c r="F1863" s="2">
        <v>6.14</v>
      </c>
      <c r="G1863" s="2">
        <v>0</v>
      </c>
      <c r="H1863" s="16">
        <f t="shared" si="87"/>
        <v>0</v>
      </c>
      <c r="I1863" s="15">
        <f t="shared" si="85"/>
        <v>13.88</v>
      </c>
      <c r="J1863" s="14">
        <f t="shared" si="86"/>
        <v>0</v>
      </c>
    </row>
    <row r="1864" spans="1:10" x14ac:dyDescent="0.3">
      <c r="A1864" s="19">
        <v>20200318</v>
      </c>
      <c r="B1864" s="19" t="s">
        <v>42</v>
      </c>
      <c r="C1864" s="19">
        <v>0</v>
      </c>
      <c r="D1864" s="19">
        <v>0</v>
      </c>
      <c r="E1864" s="19">
        <v>13.78</v>
      </c>
      <c r="F1864" s="19">
        <v>6.07</v>
      </c>
      <c r="G1864" s="19">
        <v>0</v>
      </c>
      <c r="H1864" s="17">
        <f t="shared" si="87"/>
        <v>0</v>
      </c>
      <c r="I1864" s="18">
        <f t="shared" si="85"/>
        <v>13.78</v>
      </c>
      <c r="J1864" s="17">
        <f t="shared" si="86"/>
        <v>0</v>
      </c>
    </row>
    <row r="1865" spans="1:10" x14ac:dyDescent="0.3">
      <c r="A1865" s="2">
        <v>20200318</v>
      </c>
      <c r="B1865" s="2" t="s">
        <v>41</v>
      </c>
      <c r="C1865" s="2">
        <v>28.76</v>
      </c>
      <c r="D1865" s="2">
        <v>4.1900000000000004</v>
      </c>
      <c r="E1865" s="2">
        <v>13.71</v>
      </c>
      <c r="F1865" s="2">
        <v>6.14</v>
      </c>
      <c r="G1865" s="2">
        <v>0</v>
      </c>
      <c r="H1865" s="16">
        <f t="shared" si="87"/>
        <v>393.62679459099257</v>
      </c>
      <c r="I1865" s="15">
        <f t="shared" si="85"/>
        <v>26.010837330968521</v>
      </c>
      <c r="J1865" s="14">
        <f t="shared" si="86"/>
        <v>0.39183627762800338</v>
      </c>
    </row>
    <row r="1866" spans="1:10" x14ac:dyDescent="0.3">
      <c r="A1866" s="19">
        <v>20200318</v>
      </c>
      <c r="B1866" s="19" t="s">
        <v>40</v>
      </c>
      <c r="C1866" s="19">
        <v>229</v>
      </c>
      <c r="D1866" s="19">
        <v>15.72</v>
      </c>
      <c r="E1866" s="19">
        <v>14.34</v>
      </c>
      <c r="F1866" s="19">
        <v>6</v>
      </c>
      <c r="G1866" s="19">
        <v>0</v>
      </c>
      <c r="H1866" s="17">
        <f t="shared" si="87"/>
        <v>845.21658549388508</v>
      </c>
      <c r="I1866" s="18">
        <f t="shared" ref="I1866:I1929" si="88">E1866+H1866*((NOCT-20)/(800))</f>
        <v>40.753018296683905</v>
      </c>
      <c r="J1866" s="17">
        <f t="shared" ref="J1866:J1929" si="89">P_STC__W*(H1866/1000)*(1+(alpha_p/100)*(I1866-25))</f>
        <v>0.78530037998212876</v>
      </c>
    </row>
    <row r="1867" spans="1:10" x14ac:dyDescent="0.3">
      <c r="A1867" s="2">
        <v>20200318</v>
      </c>
      <c r="B1867" s="2" t="s">
        <v>39</v>
      </c>
      <c r="C1867" s="2">
        <v>421.01</v>
      </c>
      <c r="D1867" s="2">
        <v>26.71</v>
      </c>
      <c r="E1867" s="2">
        <v>15.55</v>
      </c>
      <c r="F1867" s="2">
        <v>6.21</v>
      </c>
      <c r="G1867" s="2">
        <v>0</v>
      </c>
      <c r="H1867" s="16">
        <f t="shared" si="87"/>
        <v>936.67073828720811</v>
      </c>
      <c r="I1867" s="15">
        <f t="shared" si="88"/>
        <v>44.820960571475254</v>
      </c>
      <c r="J1867" s="14">
        <f t="shared" si="89"/>
        <v>0.85312502631300402</v>
      </c>
    </row>
    <row r="1868" spans="1:10" x14ac:dyDescent="0.3">
      <c r="A1868" s="19">
        <v>20200318</v>
      </c>
      <c r="B1868" s="19" t="s">
        <v>38</v>
      </c>
      <c r="C1868" s="19">
        <v>594.01</v>
      </c>
      <c r="D1868" s="19">
        <v>36.64</v>
      </c>
      <c r="E1868" s="19">
        <v>17.03</v>
      </c>
      <c r="F1868" s="19">
        <v>5.86</v>
      </c>
      <c r="G1868" s="19">
        <v>0</v>
      </c>
      <c r="H1868" s="17">
        <f t="shared" si="87"/>
        <v>995.34974737307436</v>
      </c>
      <c r="I1868" s="18">
        <f t="shared" si="88"/>
        <v>48.134679605408579</v>
      </c>
      <c r="J1868" s="17">
        <f t="shared" si="89"/>
        <v>0.89172780861947232</v>
      </c>
    </row>
    <row r="1869" spans="1:10" x14ac:dyDescent="0.3">
      <c r="A1869" s="2">
        <v>20200318</v>
      </c>
      <c r="B1869" s="2" t="s">
        <v>37</v>
      </c>
      <c r="C1869" s="2">
        <v>723.01</v>
      </c>
      <c r="D1869" s="2">
        <v>44.64</v>
      </c>
      <c r="E1869" s="2">
        <v>18.579999999999998</v>
      </c>
      <c r="F1869" s="2">
        <v>5.03</v>
      </c>
      <c r="G1869" s="2">
        <v>0</v>
      </c>
      <c r="H1869" s="16">
        <f t="shared" si="87"/>
        <v>1028.9760635825251</v>
      </c>
      <c r="I1869" s="15">
        <f t="shared" si="88"/>
        <v>50.735501986953906</v>
      </c>
      <c r="J1869" s="14">
        <f t="shared" si="89"/>
        <v>0.9098105937026727</v>
      </c>
    </row>
    <row r="1870" spans="1:10" x14ac:dyDescent="0.3">
      <c r="A1870" s="19">
        <v>20200318</v>
      </c>
      <c r="B1870" s="19" t="s">
        <v>36</v>
      </c>
      <c r="C1870" s="19">
        <v>825.01</v>
      </c>
      <c r="D1870" s="19">
        <v>49.46</v>
      </c>
      <c r="E1870" s="19">
        <v>20.03</v>
      </c>
      <c r="F1870" s="19">
        <v>4</v>
      </c>
      <c r="G1870" s="19">
        <v>0</v>
      </c>
      <c r="H1870" s="17">
        <f t="shared" si="87"/>
        <v>1085.6074954787023</v>
      </c>
      <c r="I1870" s="18">
        <f t="shared" si="88"/>
        <v>53.955234233709447</v>
      </c>
      <c r="J1870" s="17">
        <f t="shared" si="89"/>
        <v>0.94415440855014798</v>
      </c>
    </row>
    <row r="1871" spans="1:10" x14ac:dyDescent="0.3">
      <c r="A1871" s="2">
        <v>20200318</v>
      </c>
      <c r="B1871" s="2" t="s">
        <v>35</v>
      </c>
      <c r="C1871" s="2">
        <v>798.01</v>
      </c>
      <c r="D1871" s="2">
        <v>49.89</v>
      </c>
      <c r="E1871" s="2">
        <v>21.09</v>
      </c>
      <c r="F1871" s="2">
        <v>3.17</v>
      </c>
      <c r="G1871" s="2">
        <v>0</v>
      </c>
      <c r="H1871" s="16">
        <f t="shared" si="87"/>
        <v>1043.4108815151278</v>
      </c>
      <c r="I1871" s="15">
        <f t="shared" si="88"/>
        <v>53.69659004734774</v>
      </c>
      <c r="J1871" s="14">
        <f t="shared" si="89"/>
        <v>0.90867037708511156</v>
      </c>
    </row>
    <row r="1872" spans="1:10" x14ac:dyDescent="0.3">
      <c r="A1872" s="19">
        <v>20200318</v>
      </c>
      <c r="B1872" s="19" t="s">
        <v>34</v>
      </c>
      <c r="C1872" s="19">
        <v>736.01</v>
      </c>
      <c r="D1872" s="19">
        <v>45.79</v>
      </c>
      <c r="E1872" s="19">
        <v>21.55</v>
      </c>
      <c r="F1872" s="19">
        <v>2.97</v>
      </c>
      <c r="G1872" s="19">
        <v>0</v>
      </c>
      <c r="H1872" s="17">
        <f t="shared" si="87"/>
        <v>1026.8155394672171</v>
      </c>
      <c r="I1872" s="18">
        <f t="shared" si="88"/>
        <v>53.637985608350533</v>
      </c>
      <c r="J1872" s="17">
        <f t="shared" si="89"/>
        <v>0.89448886057959931</v>
      </c>
    </row>
    <row r="1873" spans="1:10" x14ac:dyDescent="0.3">
      <c r="A1873" s="2">
        <v>20200318</v>
      </c>
      <c r="B1873" s="2" t="s">
        <v>33</v>
      </c>
      <c r="C1873" s="2">
        <v>598.01</v>
      </c>
      <c r="D1873" s="2">
        <v>38.26</v>
      </c>
      <c r="E1873" s="2">
        <v>21.79</v>
      </c>
      <c r="F1873" s="2">
        <v>3.31</v>
      </c>
      <c r="G1873" s="2">
        <v>0</v>
      </c>
      <c r="H1873" s="16">
        <f t="shared" si="87"/>
        <v>965.7300693608604</v>
      </c>
      <c r="I1873" s="15">
        <f t="shared" si="88"/>
        <v>51.969064667526887</v>
      </c>
      <c r="J1873" s="14">
        <f t="shared" si="89"/>
        <v>0.84852830424700321</v>
      </c>
    </row>
    <row r="1874" spans="1:10" x14ac:dyDescent="0.3">
      <c r="A1874" s="19">
        <v>20200318</v>
      </c>
      <c r="B1874" s="19" t="s">
        <v>32</v>
      </c>
      <c r="C1874" s="19">
        <v>443.01</v>
      </c>
      <c r="D1874" s="19">
        <v>28.6</v>
      </c>
      <c r="E1874" s="19">
        <v>21.84</v>
      </c>
      <c r="F1874" s="19">
        <v>3.86</v>
      </c>
      <c r="G1874" s="19">
        <v>0</v>
      </c>
      <c r="H1874" s="17">
        <f t="shared" si="87"/>
        <v>925.4596514465178</v>
      </c>
      <c r="I1874" s="18">
        <f t="shared" si="88"/>
        <v>50.760614107703681</v>
      </c>
      <c r="J1874" s="17">
        <f t="shared" si="89"/>
        <v>0.81817781115728117</v>
      </c>
    </row>
    <row r="1875" spans="1:10" x14ac:dyDescent="0.3">
      <c r="A1875" s="2">
        <v>20200318</v>
      </c>
      <c r="B1875" s="2" t="s">
        <v>31</v>
      </c>
      <c r="C1875" s="2">
        <v>239</v>
      </c>
      <c r="D1875" s="2">
        <v>17.75</v>
      </c>
      <c r="E1875" s="2">
        <v>21.48</v>
      </c>
      <c r="F1875" s="2">
        <v>4.21</v>
      </c>
      <c r="G1875" s="2">
        <v>0</v>
      </c>
      <c r="H1875" s="16">
        <f t="shared" ref="H1875:H1938" si="90">IF(D1875&gt;0,C1875/SIN(D1875*PI()/180),0)</f>
        <v>783.95535575007034</v>
      </c>
      <c r="I1875" s="15">
        <f t="shared" si="88"/>
        <v>45.978604867189702</v>
      </c>
      <c r="J1875" s="14">
        <f t="shared" si="89"/>
        <v>0.70994705236197997</v>
      </c>
    </row>
    <row r="1876" spans="1:10" x14ac:dyDescent="0.3">
      <c r="A1876" s="19">
        <v>20200318</v>
      </c>
      <c r="B1876" s="19" t="s">
        <v>30</v>
      </c>
      <c r="C1876" s="19">
        <v>58</v>
      </c>
      <c r="D1876" s="19">
        <v>6.3</v>
      </c>
      <c r="E1876" s="19">
        <v>20.37</v>
      </c>
      <c r="F1876" s="19">
        <v>4.6900000000000004</v>
      </c>
      <c r="G1876" s="19">
        <v>0</v>
      </c>
      <c r="H1876" s="17">
        <f t="shared" si="90"/>
        <v>528.54936093669085</v>
      </c>
      <c r="I1876" s="18">
        <f t="shared" si="88"/>
        <v>36.887167529271593</v>
      </c>
      <c r="J1876" s="17">
        <f t="shared" si="89"/>
        <v>0.50027606433244332</v>
      </c>
    </row>
    <row r="1877" spans="1:10" x14ac:dyDescent="0.3">
      <c r="A1877" s="2">
        <v>20200318</v>
      </c>
      <c r="B1877" s="2" t="s">
        <v>29</v>
      </c>
      <c r="C1877" s="2">
        <v>0</v>
      </c>
      <c r="D1877" s="2">
        <v>0</v>
      </c>
      <c r="E1877" s="2">
        <v>18.920000000000002</v>
      </c>
      <c r="F1877" s="2">
        <v>4.62</v>
      </c>
      <c r="G1877" s="2">
        <v>0</v>
      </c>
      <c r="H1877" s="16">
        <f t="shared" si="90"/>
        <v>0</v>
      </c>
      <c r="I1877" s="15">
        <f t="shared" si="88"/>
        <v>18.920000000000002</v>
      </c>
      <c r="J1877" s="14">
        <f t="shared" si="89"/>
        <v>0</v>
      </c>
    </row>
    <row r="1878" spans="1:10" x14ac:dyDescent="0.3">
      <c r="A1878" s="19">
        <v>20200318</v>
      </c>
      <c r="B1878" s="19" t="s">
        <v>28</v>
      </c>
      <c r="C1878" s="19">
        <v>0</v>
      </c>
      <c r="D1878" s="19">
        <v>0</v>
      </c>
      <c r="E1878" s="19">
        <v>18.13</v>
      </c>
      <c r="F1878" s="19">
        <v>4.83</v>
      </c>
      <c r="G1878" s="19">
        <v>0</v>
      </c>
      <c r="H1878" s="17">
        <f t="shared" si="90"/>
        <v>0</v>
      </c>
      <c r="I1878" s="18">
        <f t="shared" si="88"/>
        <v>18.13</v>
      </c>
      <c r="J1878" s="17">
        <f t="shared" si="89"/>
        <v>0</v>
      </c>
    </row>
    <row r="1879" spans="1:10" x14ac:dyDescent="0.3">
      <c r="A1879" s="2">
        <v>20200318</v>
      </c>
      <c r="B1879" s="2" t="s">
        <v>27</v>
      </c>
      <c r="C1879" s="2">
        <v>0</v>
      </c>
      <c r="D1879" s="2">
        <v>0</v>
      </c>
      <c r="E1879" s="2">
        <v>17.579999999999998</v>
      </c>
      <c r="F1879" s="2">
        <v>4.62</v>
      </c>
      <c r="G1879" s="2">
        <v>0</v>
      </c>
      <c r="H1879" s="16">
        <f t="shared" si="90"/>
        <v>0</v>
      </c>
      <c r="I1879" s="15">
        <f t="shared" si="88"/>
        <v>17.579999999999998</v>
      </c>
      <c r="J1879" s="14">
        <f t="shared" si="89"/>
        <v>0</v>
      </c>
    </row>
    <row r="1880" spans="1:10" x14ac:dyDescent="0.3">
      <c r="A1880" s="19">
        <v>20200318</v>
      </c>
      <c r="B1880" s="19" t="s">
        <v>26</v>
      </c>
      <c r="C1880" s="19">
        <v>0</v>
      </c>
      <c r="D1880" s="19">
        <v>0</v>
      </c>
      <c r="E1880" s="19">
        <v>17.100000000000001</v>
      </c>
      <c r="F1880" s="19">
        <v>4.4800000000000004</v>
      </c>
      <c r="G1880" s="19">
        <v>0</v>
      </c>
      <c r="H1880" s="17">
        <f t="shared" si="90"/>
        <v>0</v>
      </c>
      <c r="I1880" s="18">
        <f t="shared" si="88"/>
        <v>17.100000000000001</v>
      </c>
      <c r="J1880" s="17">
        <f t="shared" si="89"/>
        <v>0</v>
      </c>
    </row>
    <row r="1881" spans="1:10" x14ac:dyDescent="0.3">
      <c r="A1881" s="2">
        <v>20200318</v>
      </c>
      <c r="B1881" s="2" t="s">
        <v>25</v>
      </c>
      <c r="C1881" s="2">
        <v>0</v>
      </c>
      <c r="D1881" s="2">
        <v>0</v>
      </c>
      <c r="E1881" s="2">
        <v>16.760000000000002</v>
      </c>
      <c r="F1881" s="2">
        <v>4.41</v>
      </c>
      <c r="G1881" s="2">
        <v>0</v>
      </c>
      <c r="H1881" s="16">
        <f t="shared" si="90"/>
        <v>0</v>
      </c>
      <c r="I1881" s="15">
        <f t="shared" si="88"/>
        <v>16.760000000000002</v>
      </c>
      <c r="J1881" s="14">
        <f t="shared" si="89"/>
        <v>0</v>
      </c>
    </row>
    <row r="1882" spans="1:10" x14ac:dyDescent="0.3">
      <c r="A1882" s="19">
        <v>20200319</v>
      </c>
      <c r="B1882" s="19" t="s">
        <v>48</v>
      </c>
      <c r="C1882" s="19">
        <v>0</v>
      </c>
      <c r="D1882" s="19">
        <v>0</v>
      </c>
      <c r="E1882" s="19">
        <v>16.3</v>
      </c>
      <c r="F1882" s="19">
        <v>4.34</v>
      </c>
      <c r="G1882" s="19">
        <v>0</v>
      </c>
      <c r="H1882" s="17">
        <f t="shared" si="90"/>
        <v>0</v>
      </c>
      <c r="I1882" s="18">
        <f t="shared" si="88"/>
        <v>16.3</v>
      </c>
      <c r="J1882" s="17">
        <f t="shared" si="89"/>
        <v>0</v>
      </c>
    </row>
    <row r="1883" spans="1:10" x14ac:dyDescent="0.3">
      <c r="A1883" s="2">
        <v>20200319</v>
      </c>
      <c r="B1883" s="2" t="s">
        <v>47</v>
      </c>
      <c r="C1883" s="2">
        <v>0</v>
      </c>
      <c r="D1883" s="2">
        <v>0</v>
      </c>
      <c r="E1883" s="2">
        <v>15.79</v>
      </c>
      <c r="F1883" s="2">
        <v>4.28</v>
      </c>
      <c r="G1883" s="2">
        <v>0</v>
      </c>
      <c r="H1883" s="16">
        <f t="shared" si="90"/>
        <v>0</v>
      </c>
      <c r="I1883" s="15">
        <f t="shared" si="88"/>
        <v>15.79</v>
      </c>
      <c r="J1883" s="14">
        <f t="shared" si="89"/>
        <v>0</v>
      </c>
    </row>
    <row r="1884" spans="1:10" x14ac:dyDescent="0.3">
      <c r="A1884" s="19">
        <v>20200319</v>
      </c>
      <c r="B1884" s="19" t="s">
        <v>46</v>
      </c>
      <c r="C1884" s="19">
        <v>0</v>
      </c>
      <c r="D1884" s="19">
        <v>0</v>
      </c>
      <c r="E1884" s="19">
        <v>15.3</v>
      </c>
      <c r="F1884" s="19">
        <v>3.93</v>
      </c>
      <c r="G1884" s="19">
        <v>0</v>
      </c>
      <c r="H1884" s="17">
        <f t="shared" si="90"/>
        <v>0</v>
      </c>
      <c r="I1884" s="18">
        <f t="shared" si="88"/>
        <v>15.3</v>
      </c>
      <c r="J1884" s="17">
        <f t="shared" si="89"/>
        <v>0</v>
      </c>
    </row>
    <row r="1885" spans="1:10" x14ac:dyDescent="0.3">
      <c r="A1885" s="2">
        <v>20200319</v>
      </c>
      <c r="B1885" s="2" t="s">
        <v>45</v>
      </c>
      <c r="C1885" s="2">
        <v>0</v>
      </c>
      <c r="D1885" s="2">
        <v>0</v>
      </c>
      <c r="E1885" s="2">
        <v>14.8</v>
      </c>
      <c r="F1885" s="2">
        <v>3.59</v>
      </c>
      <c r="G1885" s="2">
        <v>0</v>
      </c>
      <c r="H1885" s="16">
        <f t="shared" si="90"/>
        <v>0</v>
      </c>
      <c r="I1885" s="15">
        <f t="shared" si="88"/>
        <v>14.8</v>
      </c>
      <c r="J1885" s="14">
        <f t="shared" si="89"/>
        <v>0</v>
      </c>
    </row>
    <row r="1886" spans="1:10" x14ac:dyDescent="0.3">
      <c r="A1886" s="19">
        <v>20200319</v>
      </c>
      <c r="B1886" s="19" t="s">
        <v>44</v>
      </c>
      <c r="C1886" s="19">
        <v>0</v>
      </c>
      <c r="D1886" s="19">
        <v>0</v>
      </c>
      <c r="E1886" s="19">
        <v>14.3</v>
      </c>
      <c r="F1886" s="19">
        <v>3.38</v>
      </c>
      <c r="G1886" s="19">
        <v>0</v>
      </c>
      <c r="H1886" s="17">
        <f t="shared" si="90"/>
        <v>0</v>
      </c>
      <c r="I1886" s="18">
        <f t="shared" si="88"/>
        <v>14.3</v>
      </c>
      <c r="J1886" s="17">
        <f t="shared" si="89"/>
        <v>0</v>
      </c>
    </row>
    <row r="1887" spans="1:10" x14ac:dyDescent="0.3">
      <c r="A1887" s="2">
        <v>20200319</v>
      </c>
      <c r="B1887" s="2" t="s">
        <v>43</v>
      </c>
      <c r="C1887" s="2">
        <v>0</v>
      </c>
      <c r="D1887" s="2">
        <v>0</v>
      </c>
      <c r="E1887" s="2">
        <v>13.81</v>
      </c>
      <c r="F1887" s="2">
        <v>3.24</v>
      </c>
      <c r="G1887" s="2">
        <v>0</v>
      </c>
      <c r="H1887" s="16">
        <f t="shared" si="90"/>
        <v>0</v>
      </c>
      <c r="I1887" s="15">
        <f t="shared" si="88"/>
        <v>13.81</v>
      </c>
      <c r="J1887" s="14">
        <f t="shared" si="89"/>
        <v>0</v>
      </c>
    </row>
    <row r="1888" spans="1:10" x14ac:dyDescent="0.3">
      <c r="A1888" s="19">
        <v>20200319</v>
      </c>
      <c r="B1888" s="19" t="s">
        <v>42</v>
      </c>
      <c r="C1888" s="19">
        <v>0</v>
      </c>
      <c r="D1888" s="19">
        <v>0</v>
      </c>
      <c r="E1888" s="19">
        <v>13.34</v>
      </c>
      <c r="F1888" s="19">
        <v>3.24</v>
      </c>
      <c r="G1888" s="19">
        <v>0</v>
      </c>
      <c r="H1888" s="17">
        <f t="shared" si="90"/>
        <v>0</v>
      </c>
      <c r="I1888" s="18">
        <f t="shared" si="88"/>
        <v>13.34</v>
      </c>
      <c r="J1888" s="17">
        <f t="shared" si="89"/>
        <v>0</v>
      </c>
    </row>
    <row r="1889" spans="1:10" x14ac:dyDescent="0.3">
      <c r="A1889" s="2">
        <v>20200319</v>
      </c>
      <c r="B1889" s="2" t="s">
        <v>41</v>
      </c>
      <c r="C1889" s="2">
        <v>23.59</v>
      </c>
      <c r="D1889" s="2">
        <v>4.5</v>
      </c>
      <c r="E1889" s="2">
        <v>12.75</v>
      </c>
      <c r="F1889" s="2">
        <v>2.34</v>
      </c>
      <c r="G1889" s="2">
        <v>0</v>
      </c>
      <c r="H1889" s="16">
        <f t="shared" si="90"/>
        <v>300.66622335067223</v>
      </c>
      <c r="I1889" s="15">
        <f t="shared" si="88"/>
        <v>22.145819479708507</v>
      </c>
      <c r="J1889" s="14">
        <f t="shared" si="89"/>
        <v>0.30452792390075917</v>
      </c>
    </row>
    <row r="1890" spans="1:10" x14ac:dyDescent="0.3">
      <c r="A1890" s="19">
        <v>20200319</v>
      </c>
      <c r="B1890" s="19" t="s">
        <v>40</v>
      </c>
      <c r="C1890" s="19">
        <v>228</v>
      </c>
      <c r="D1890" s="19">
        <v>16.03</v>
      </c>
      <c r="E1890" s="19">
        <v>13.52</v>
      </c>
      <c r="F1890" s="19">
        <v>2.34</v>
      </c>
      <c r="G1890" s="19">
        <v>0</v>
      </c>
      <c r="H1890" s="17">
        <f t="shared" si="90"/>
        <v>825.66624529488354</v>
      </c>
      <c r="I1890" s="18">
        <f t="shared" si="88"/>
        <v>39.322070165465107</v>
      </c>
      <c r="J1890" s="17">
        <f t="shared" si="89"/>
        <v>0.77245262075222099</v>
      </c>
    </row>
    <row r="1891" spans="1:10" x14ac:dyDescent="0.3">
      <c r="A1891" s="2">
        <v>20200319</v>
      </c>
      <c r="B1891" s="2" t="s">
        <v>39</v>
      </c>
      <c r="C1891" s="2">
        <v>400</v>
      </c>
      <c r="D1891" s="2">
        <v>27.04</v>
      </c>
      <c r="E1891" s="2">
        <v>14.83</v>
      </c>
      <c r="F1891" s="2">
        <v>2.5499999999999998</v>
      </c>
      <c r="G1891" s="2">
        <v>0</v>
      </c>
      <c r="H1891" s="16">
        <f t="shared" si="90"/>
        <v>879.87035664632788</v>
      </c>
      <c r="I1891" s="15">
        <f t="shared" si="88"/>
        <v>42.325948645197748</v>
      </c>
      <c r="J1891" s="14">
        <f t="shared" si="89"/>
        <v>0.8112697078847404</v>
      </c>
    </row>
    <row r="1892" spans="1:10" x14ac:dyDescent="0.3">
      <c r="A1892" s="19">
        <v>20200319</v>
      </c>
      <c r="B1892" s="19" t="s">
        <v>38</v>
      </c>
      <c r="C1892" s="19">
        <v>546.01</v>
      </c>
      <c r="D1892" s="19">
        <v>37</v>
      </c>
      <c r="E1892" s="19">
        <v>16.510000000000002</v>
      </c>
      <c r="F1892" s="19">
        <v>2.5499999999999998</v>
      </c>
      <c r="G1892" s="19">
        <v>0</v>
      </c>
      <c r="H1892" s="17">
        <f t="shared" si="90"/>
        <v>907.27213345428709</v>
      </c>
      <c r="I1892" s="18">
        <f t="shared" si="88"/>
        <v>44.862254170446477</v>
      </c>
      <c r="J1892" s="17">
        <f t="shared" si="89"/>
        <v>0.82618001973034172</v>
      </c>
    </row>
    <row r="1893" spans="1:10" x14ac:dyDescent="0.3">
      <c r="A1893" s="2">
        <v>20200319</v>
      </c>
      <c r="B1893" s="2" t="s">
        <v>37</v>
      </c>
      <c r="C1893" s="2">
        <v>727.01</v>
      </c>
      <c r="D1893" s="2">
        <v>45.03</v>
      </c>
      <c r="E1893" s="2">
        <v>18.07</v>
      </c>
      <c r="F1893" s="2">
        <v>1.79</v>
      </c>
      <c r="G1893" s="2">
        <v>0</v>
      </c>
      <c r="H1893" s="16">
        <f t="shared" si="90"/>
        <v>1027.6094877983292</v>
      </c>
      <c r="I1893" s="15">
        <f t="shared" si="88"/>
        <v>50.182796493697786</v>
      </c>
      <c r="J1893" s="14">
        <f t="shared" si="89"/>
        <v>0.91115812507034644</v>
      </c>
    </row>
    <row r="1894" spans="1:10" x14ac:dyDescent="0.3">
      <c r="A1894" s="19">
        <v>20200319</v>
      </c>
      <c r="B1894" s="19" t="s">
        <v>36</v>
      </c>
      <c r="C1894" s="19">
        <v>829.01</v>
      </c>
      <c r="D1894" s="19">
        <v>49.86</v>
      </c>
      <c r="E1894" s="19">
        <v>19.14</v>
      </c>
      <c r="F1894" s="19">
        <v>0.34</v>
      </c>
      <c r="G1894" s="19">
        <v>0</v>
      </c>
      <c r="H1894" s="17">
        <f t="shared" si="90"/>
        <v>1084.4223308836206</v>
      </c>
      <c r="I1894" s="18">
        <f t="shared" si="88"/>
        <v>53.028197840113144</v>
      </c>
      <c r="J1894" s="17">
        <f t="shared" si="89"/>
        <v>0.94764751453852814</v>
      </c>
    </row>
    <row r="1895" spans="1:10" x14ac:dyDescent="0.3">
      <c r="A1895" s="2">
        <v>20200319</v>
      </c>
      <c r="B1895" s="2" t="s">
        <v>35</v>
      </c>
      <c r="C1895" s="2">
        <v>792.01</v>
      </c>
      <c r="D1895" s="2">
        <v>50.27</v>
      </c>
      <c r="E1895" s="2">
        <v>19.760000000000002</v>
      </c>
      <c r="F1895" s="2">
        <v>1.31</v>
      </c>
      <c r="G1895" s="2">
        <v>0</v>
      </c>
      <c r="H1895" s="16">
        <f t="shared" si="90"/>
        <v>1029.8349407459368</v>
      </c>
      <c r="I1895" s="15">
        <f t="shared" si="88"/>
        <v>51.942341898310531</v>
      </c>
      <c r="J1895" s="14">
        <f t="shared" si="89"/>
        <v>0.90497719792012155</v>
      </c>
    </row>
    <row r="1896" spans="1:10" x14ac:dyDescent="0.3">
      <c r="A1896" s="19">
        <v>20200319</v>
      </c>
      <c r="B1896" s="19" t="s">
        <v>34</v>
      </c>
      <c r="C1896" s="19">
        <v>694.01</v>
      </c>
      <c r="D1896" s="19">
        <v>46.12</v>
      </c>
      <c r="E1896" s="19">
        <v>19.89</v>
      </c>
      <c r="F1896" s="19">
        <v>2.9</v>
      </c>
      <c r="G1896" s="19">
        <v>0</v>
      </c>
      <c r="H1896" s="17">
        <f t="shared" si="90"/>
        <v>962.84216610966803</v>
      </c>
      <c r="I1896" s="18">
        <f t="shared" si="88"/>
        <v>49.97881769092713</v>
      </c>
      <c r="J1896" s="17">
        <f t="shared" si="89"/>
        <v>0.85461420091390949</v>
      </c>
    </row>
    <row r="1897" spans="1:10" x14ac:dyDescent="0.3">
      <c r="A1897" s="2">
        <v>20200319</v>
      </c>
      <c r="B1897" s="2" t="s">
        <v>33</v>
      </c>
      <c r="C1897" s="2">
        <v>514</v>
      </c>
      <c r="D1897" s="2">
        <v>38.53</v>
      </c>
      <c r="E1897" s="2">
        <v>19.22</v>
      </c>
      <c r="F1897" s="2">
        <v>4.1399999999999997</v>
      </c>
      <c r="G1897" s="2">
        <v>0</v>
      </c>
      <c r="H1897" s="16">
        <f t="shared" si="90"/>
        <v>825.14035851669428</v>
      </c>
      <c r="I1897" s="15">
        <f t="shared" si="88"/>
        <v>45.005636203646695</v>
      </c>
      <c r="J1897" s="14">
        <f t="shared" si="89"/>
        <v>0.75085679828425211</v>
      </c>
    </row>
    <row r="1898" spans="1:10" x14ac:dyDescent="0.3">
      <c r="A1898" s="19">
        <v>20200319</v>
      </c>
      <c r="B1898" s="19" t="s">
        <v>32</v>
      </c>
      <c r="C1898" s="19">
        <v>378</v>
      </c>
      <c r="D1898" s="19">
        <v>28.84</v>
      </c>
      <c r="E1898" s="19">
        <v>18.23</v>
      </c>
      <c r="F1898" s="19">
        <v>4.55</v>
      </c>
      <c r="G1898" s="19">
        <v>0</v>
      </c>
      <c r="H1898" s="17">
        <f t="shared" si="90"/>
        <v>783.63840280116312</v>
      </c>
      <c r="I1898" s="18">
        <f t="shared" si="88"/>
        <v>42.718700087536348</v>
      </c>
      <c r="J1898" s="17">
        <f t="shared" si="89"/>
        <v>0.72115566053776903</v>
      </c>
    </row>
    <row r="1899" spans="1:10" x14ac:dyDescent="0.3">
      <c r="A1899" s="2">
        <v>20200319</v>
      </c>
      <c r="B1899" s="2" t="s">
        <v>31</v>
      </c>
      <c r="C1899" s="2">
        <v>207</v>
      </c>
      <c r="D1899" s="2">
        <v>17.96</v>
      </c>
      <c r="E1899" s="2">
        <v>17.61</v>
      </c>
      <c r="F1899" s="2">
        <v>4.6900000000000004</v>
      </c>
      <c r="G1899" s="2">
        <v>0</v>
      </c>
      <c r="H1899" s="16">
        <f t="shared" si="90"/>
        <v>671.30862763002835</v>
      </c>
      <c r="I1899" s="15">
        <f t="shared" si="88"/>
        <v>38.588394613438382</v>
      </c>
      <c r="J1899" s="14">
        <f t="shared" si="89"/>
        <v>0.63025959820163679</v>
      </c>
    </row>
    <row r="1900" spans="1:10" x14ac:dyDescent="0.3">
      <c r="A1900" s="19">
        <v>20200319</v>
      </c>
      <c r="B1900" s="19" t="s">
        <v>30</v>
      </c>
      <c r="C1900" s="19">
        <v>47</v>
      </c>
      <c r="D1900" s="19">
        <v>6.49</v>
      </c>
      <c r="E1900" s="19">
        <v>16.8</v>
      </c>
      <c r="F1900" s="19">
        <v>4.76</v>
      </c>
      <c r="G1900" s="19">
        <v>0</v>
      </c>
      <c r="H1900" s="17">
        <f t="shared" si="90"/>
        <v>415.81954109993728</v>
      </c>
      <c r="I1900" s="18">
        <f t="shared" si="88"/>
        <v>29.794360659373041</v>
      </c>
      <c r="J1900" s="17">
        <f t="shared" si="89"/>
        <v>0.4068483912783209</v>
      </c>
    </row>
    <row r="1901" spans="1:10" x14ac:dyDescent="0.3">
      <c r="A1901" s="2">
        <v>20200319</v>
      </c>
      <c r="B1901" s="2" t="s">
        <v>29</v>
      </c>
      <c r="C1901" s="2">
        <v>0</v>
      </c>
      <c r="D1901" s="2">
        <v>0</v>
      </c>
      <c r="E1901" s="2">
        <v>15.18</v>
      </c>
      <c r="F1901" s="2">
        <v>5.03</v>
      </c>
      <c r="G1901" s="2">
        <v>0</v>
      </c>
      <c r="H1901" s="16">
        <f t="shared" si="90"/>
        <v>0</v>
      </c>
      <c r="I1901" s="15">
        <f t="shared" si="88"/>
        <v>15.18</v>
      </c>
      <c r="J1901" s="14">
        <f t="shared" si="89"/>
        <v>0</v>
      </c>
    </row>
    <row r="1902" spans="1:10" x14ac:dyDescent="0.3">
      <c r="A1902" s="19">
        <v>20200319</v>
      </c>
      <c r="B1902" s="19" t="s">
        <v>28</v>
      </c>
      <c r="C1902" s="19">
        <v>0</v>
      </c>
      <c r="D1902" s="19">
        <v>0</v>
      </c>
      <c r="E1902" s="19">
        <v>14.2</v>
      </c>
      <c r="F1902" s="19">
        <v>5.52</v>
      </c>
      <c r="G1902" s="19">
        <v>0</v>
      </c>
      <c r="H1902" s="17">
        <f t="shared" si="90"/>
        <v>0</v>
      </c>
      <c r="I1902" s="18">
        <f t="shared" si="88"/>
        <v>14.2</v>
      </c>
      <c r="J1902" s="17">
        <f t="shared" si="89"/>
        <v>0</v>
      </c>
    </row>
    <row r="1903" spans="1:10" x14ac:dyDescent="0.3">
      <c r="A1903" s="2">
        <v>20200319</v>
      </c>
      <c r="B1903" s="2" t="s">
        <v>27</v>
      </c>
      <c r="C1903" s="2">
        <v>0</v>
      </c>
      <c r="D1903" s="2">
        <v>0</v>
      </c>
      <c r="E1903" s="2">
        <v>13.62</v>
      </c>
      <c r="F1903" s="2">
        <v>5.52</v>
      </c>
      <c r="G1903" s="2">
        <v>0</v>
      </c>
      <c r="H1903" s="16">
        <f t="shared" si="90"/>
        <v>0</v>
      </c>
      <c r="I1903" s="15">
        <f t="shared" si="88"/>
        <v>13.62</v>
      </c>
      <c r="J1903" s="14">
        <f t="shared" si="89"/>
        <v>0</v>
      </c>
    </row>
    <row r="1904" spans="1:10" x14ac:dyDescent="0.3">
      <c r="A1904" s="19">
        <v>20200319</v>
      </c>
      <c r="B1904" s="19" t="s">
        <v>26</v>
      </c>
      <c r="C1904" s="19">
        <v>0</v>
      </c>
      <c r="D1904" s="19">
        <v>0</v>
      </c>
      <c r="E1904" s="19">
        <v>13.3</v>
      </c>
      <c r="F1904" s="19">
        <v>5.0999999999999996</v>
      </c>
      <c r="G1904" s="19">
        <v>0</v>
      </c>
      <c r="H1904" s="17">
        <f t="shared" si="90"/>
        <v>0</v>
      </c>
      <c r="I1904" s="18">
        <f t="shared" si="88"/>
        <v>13.3</v>
      </c>
      <c r="J1904" s="17">
        <f t="shared" si="89"/>
        <v>0</v>
      </c>
    </row>
    <row r="1905" spans="1:10" x14ac:dyDescent="0.3">
      <c r="A1905" s="2">
        <v>20200319</v>
      </c>
      <c r="B1905" s="2" t="s">
        <v>25</v>
      </c>
      <c r="C1905" s="2">
        <v>0</v>
      </c>
      <c r="D1905" s="2">
        <v>0</v>
      </c>
      <c r="E1905" s="2">
        <v>13.06</v>
      </c>
      <c r="F1905" s="2">
        <v>4.4800000000000004</v>
      </c>
      <c r="G1905" s="2">
        <v>0</v>
      </c>
      <c r="H1905" s="16">
        <f t="shared" si="90"/>
        <v>0</v>
      </c>
      <c r="I1905" s="15">
        <f t="shared" si="88"/>
        <v>13.06</v>
      </c>
      <c r="J1905" s="14">
        <f t="shared" si="89"/>
        <v>0</v>
      </c>
    </row>
    <row r="1906" spans="1:10" x14ac:dyDescent="0.3">
      <c r="A1906" s="19">
        <v>20200320</v>
      </c>
      <c r="B1906" s="19" t="s">
        <v>48</v>
      </c>
      <c r="C1906" s="19">
        <v>0</v>
      </c>
      <c r="D1906" s="19">
        <v>0</v>
      </c>
      <c r="E1906" s="19">
        <v>12.78</v>
      </c>
      <c r="F1906" s="19">
        <v>4.07</v>
      </c>
      <c r="G1906" s="19">
        <v>0</v>
      </c>
      <c r="H1906" s="17">
        <f t="shared" si="90"/>
        <v>0</v>
      </c>
      <c r="I1906" s="18">
        <f t="shared" si="88"/>
        <v>12.78</v>
      </c>
      <c r="J1906" s="17">
        <f t="shared" si="89"/>
        <v>0</v>
      </c>
    </row>
    <row r="1907" spans="1:10" x14ac:dyDescent="0.3">
      <c r="A1907" s="2">
        <v>20200320</v>
      </c>
      <c r="B1907" s="2" t="s">
        <v>47</v>
      </c>
      <c r="C1907" s="2">
        <v>0</v>
      </c>
      <c r="D1907" s="2">
        <v>0</v>
      </c>
      <c r="E1907" s="2">
        <v>12.5</v>
      </c>
      <c r="F1907" s="2">
        <v>4.07</v>
      </c>
      <c r="G1907" s="2">
        <v>0</v>
      </c>
      <c r="H1907" s="16">
        <f t="shared" si="90"/>
        <v>0</v>
      </c>
      <c r="I1907" s="15">
        <f t="shared" si="88"/>
        <v>12.5</v>
      </c>
      <c r="J1907" s="14">
        <f t="shared" si="89"/>
        <v>0</v>
      </c>
    </row>
    <row r="1908" spans="1:10" x14ac:dyDescent="0.3">
      <c r="A1908" s="19">
        <v>20200320</v>
      </c>
      <c r="B1908" s="19" t="s">
        <v>46</v>
      </c>
      <c r="C1908" s="19">
        <v>0</v>
      </c>
      <c r="D1908" s="19">
        <v>0</v>
      </c>
      <c r="E1908" s="19">
        <v>12.29</v>
      </c>
      <c r="F1908" s="19">
        <v>4.34</v>
      </c>
      <c r="G1908" s="19">
        <v>0</v>
      </c>
      <c r="H1908" s="17">
        <f t="shared" si="90"/>
        <v>0</v>
      </c>
      <c r="I1908" s="18">
        <f t="shared" si="88"/>
        <v>12.29</v>
      </c>
      <c r="J1908" s="17">
        <f t="shared" si="89"/>
        <v>0</v>
      </c>
    </row>
    <row r="1909" spans="1:10" x14ac:dyDescent="0.3">
      <c r="A1909" s="2">
        <v>20200320</v>
      </c>
      <c r="B1909" s="2" t="s">
        <v>45</v>
      </c>
      <c r="C1909" s="2">
        <v>0</v>
      </c>
      <c r="D1909" s="2">
        <v>0</v>
      </c>
      <c r="E1909" s="2">
        <v>12.19</v>
      </c>
      <c r="F1909" s="2">
        <v>4.07</v>
      </c>
      <c r="G1909" s="2">
        <v>0</v>
      </c>
      <c r="H1909" s="16">
        <f t="shared" si="90"/>
        <v>0</v>
      </c>
      <c r="I1909" s="15">
        <f t="shared" si="88"/>
        <v>12.19</v>
      </c>
      <c r="J1909" s="14">
        <f t="shared" si="89"/>
        <v>0</v>
      </c>
    </row>
    <row r="1910" spans="1:10" x14ac:dyDescent="0.3">
      <c r="A1910" s="19">
        <v>20200320</v>
      </c>
      <c r="B1910" s="19" t="s">
        <v>44</v>
      </c>
      <c r="C1910" s="19">
        <v>0</v>
      </c>
      <c r="D1910" s="19">
        <v>0</v>
      </c>
      <c r="E1910" s="19">
        <v>12.2</v>
      </c>
      <c r="F1910" s="19">
        <v>3.66</v>
      </c>
      <c r="G1910" s="19">
        <v>0</v>
      </c>
      <c r="H1910" s="17">
        <f t="shared" si="90"/>
        <v>0</v>
      </c>
      <c r="I1910" s="18">
        <f t="shared" si="88"/>
        <v>12.2</v>
      </c>
      <c r="J1910" s="17">
        <f t="shared" si="89"/>
        <v>0</v>
      </c>
    </row>
    <row r="1911" spans="1:10" x14ac:dyDescent="0.3">
      <c r="A1911" s="2">
        <v>20200320</v>
      </c>
      <c r="B1911" s="2" t="s">
        <v>43</v>
      </c>
      <c r="C1911" s="2">
        <v>0</v>
      </c>
      <c r="D1911" s="2">
        <v>0</v>
      </c>
      <c r="E1911" s="2">
        <v>12.13</v>
      </c>
      <c r="F1911" s="2">
        <v>3.17</v>
      </c>
      <c r="G1911" s="2">
        <v>0</v>
      </c>
      <c r="H1911" s="16">
        <f t="shared" si="90"/>
        <v>0</v>
      </c>
      <c r="I1911" s="15">
        <f t="shared" si="88"/>
        <v>12.13</v>
      </c>
      <c r="J1911" s="14">
        <f t="shared" si="89"/>
        <v>0</v>
      </c>
    </row>
    <row r="1912" spans="1:10" x14ac:dyDescent="0.3">
      <c r="A1912" s="19">
        <v>20200320</v>
      </c>
      <c r="B1912" s="19" t="s">
        <v>42</v>
      </c>
      <c r="C1912" s="19">
        <v>0</v>
      </c>
      <c r="D1912" s="19">
        <v>0</v>
      </c>
      <c r="E1912" s="19">
        <v>12.15</v>
      </c>
      <c r="F1912" s="19">
        <v>3.03</v>
      </c>
      <c r="G1912" s="19">
        <v>0</v>
      </c>
      <c r="H1912" s="17">
        <f t="shared" si="90"/>
        <v>0</v>
      </c>
      <c r="I1912" s="18">
        <f t="shared" si="88"/>
        <v>12.15</v>
      </c>
      <c r="J1912" s="17">
        <f t="shared" si="89"/>
        <v>0</v>
      </c>
    </row>
    <row r="1913" spans="1:10" x14ac:dyDescent="0.3">
      <c r="A1913" s="2">
        <v>20200320</v>
      </c>
      <c r="B1913" s="2" t="s">
        <v>41</v>
      </c>
      <c r="C1913" s="2">
        <v>31.79</v>
      </c>
      <c r="D1913" s="2">
        <v>4.8099999999999996</v>
      </c>
      <c r="E1913" s="2">
        <v>12.24</v>
      </c>
      <c r="F1913" s="2">
        <v>3.72</v>
      </c>
      <c r="G1913" s="2">
        <v>0</v>
      </c>
      <c r="H1913" s="16">
        <f t="shared" si="90"/>
        <v>379.12142704804023</v>
      </c>
      <c r="I1913" s="15">
        <f t="shared" si="88"/>
        <v>24.087544595251259</v>
      </c>
      <c r="J1913" s="14">
        <f t="shared" si="89"/>
        <v>0.38067811832628745</v>
      </c>
    </row>
    <row r="1914" spans="1:10" x14ac:dyDescent="0.3">
      <c r="A1914" s="19">
        <v>20200320</v>
      </c>
      <c r="B1914" s="19" t="s">
        <v>40</v>
      </c>
      <c r="C1914" s="19">
        <v>49</v>
      </c>
      <c r="D1914" s="19">
        <v>16.350000000000001</v>
      </c>
      <c r="E1914" s="19">
        <v>12.52</v>
      </c>
      <c r="F1914" s="19">
        <v>3.72</v>
      </c>
      <c r="G1914" s="19">
        <v>0</v>
      </c>
      <c r="H1914" s="17">
        <f t="shared" si="90"/>
        <v>174.0649046385345</v>
      </c>
      <c r="I1914" s="18">
        <f t="shared" si="88"/>
        <v>17.959528269954202</v>
      </c>
      <c r="J1914" s="17">
        <f t="shared" si="89"/>
        <v>0.17957965031988771</v>
      </c>
    </row>
    <row r="1915" spans="1:10" x14ac:dyDescent="0.3">
      <c r="A1915" s="2">
        <v>20200320</v>
      </c>
      <c r="B1915" s="2" t="s">
        <v>39</v>
      </c>
      <c r="C1915" s="2">
        <v>39</v>
      </c>
      <c r="D1915" s="2">
        <v>27.38</v>
      </c>
      <c r="E1915" s="2">
        <v>13.03</v>
      </c>
      <c r="F1915" s="2">
        <v>2.9</v>
      </c>
      <c r="G1915" s="2">
        <v>0</v>
      </c>
      <c r="H1915" s="16">
        <f t="shared" si="90"/>
        <v>84.802915173877693</v>
      </c>
      <c r="I1915" s="15">
        <f t="shared" si="88"/>
        <v>15.680091099183677</v>
      </c>
      <c r="J1915" s="14">
        <f t="shared" si="89"/>
        <v>8.8359514671626574E-2</v>
      </c>
    </row>
    <row r="1916" spans="1:10" x14ac:dyDescent="0.3">
      <c r="A1916" s="19">
        <v>20200320</v>
      </c>
      <c r="B1916" s="19" t="s">
        <v>38</v>
      </c>
      <c r="C1916" s="19">
        <v>54</v>
      </c>
      <c r="D1916" s="19">
        <v>37.36</v>
      </c>
      <c r="E1916" s="19">
        <v>13.3</v>
      </c>
      <c r="F1916" s="19">
        <v>2.21</v>
      </c>
      <c r="G1916" s="19">
        <v>0</v>
      </c>
      <c r="H1916" s="17">
        <f t="shared" si="90"/>
        <v>88.988338194511172</v>
      </c>
      <c r="I1916" s="18">
        <f t="shared" si="88"/>
        <v>16.080885568578474</v>
      </c>
      <c r="J1916" s="17">
        <f t="shared" si="89"/>
        <v>9.2559975465896158E-2</v>
      </c>
    </row>
    <row r="1917" spans="1:10" x14ac:dyDescent="0.3">
      <c r="A1917" s="2">
        <v>20200320</v>
      </c>
      <c r="B1917" s="2" t="s">
        <v>37</v>
      </c>
      <c r="C1917" s="2">
        <v>65</v>
      </c>
      <c r="D1917" s="2">
        <v>45.42</v>
      </c>
      <c r="E1917" s="2">
        <v>13.77</v>
      </c>
      <c r="F1917" s="2">
        <v>1.93</v>
      </c>
      <c r="G1917" s="2">
        <v>0</v>
      </c>
      <c r="H1917" s="16">
        <f t="shared" si="90"/>
        <v>91.257387778785088</v>
      </c>
      <c r="I1917" s="15">
        <f t="shared" si="88"/>
        <v>16.621793368087033</v>
      </c>
      <c r="J1917" s="14">
        <f t="shared" si="89"/>
        <v>9.4697967410531797E-2</v>
      </c>
    </row>
    <row r="1918" spans="1:10" x14ac:dyDescent="0.3">
      <c r="A1918" s="19">
        <v>20200320</v>
      </c>
      <c r="B1918" s="19" t="s">
        <v>36</v>
      </c>
      <c r="C1918" s="19">
        <v>72</v>
      </c>
      <c r="D1918" s="19">
        <v>50.27</v>
      </c>
      <c r="E1918" s="19">
        <v>14.28</v>
      </c>
      <c r="F1918" s="19">
        <v>2.34</v>
      </c>
      <c r="G1918" s="19">
        <v>0</v>
      </c>
      <c r="H1918" s="17">
        <f t="shared" si="90"/>
        <v>93.62017617669909</v>
      </c>
      <c r="I1918" s="18">
        <f t="shared" si="88"/>
        <v>17.205630505521846</v>
      </c>
      <c r="J1918" s="17">
        <f t="shared" si="89"/>
        <v>9.6903872280366093E-2</v>
      </c>
    </row>
    <row r="1919" spans="1:10" x14ac:dyDescent="0.3">
      <c r="A1919" s="2">
        <v>20200320</v>
      </c>
      <c r="B1919" s="2" t="s">
        <v>35</v>
      </c>
      <c r="C1919" s="2">
        <v>139</v>
      </c>
      <c r="D1919" s="2">
        <v>50.65</v>
      </c>
      <c r="E1919" s="2">
        <v>13.94</v>
      </c>
      <c r="F1919" s="2">
        <v>2.9</v>
      </c>
      <c r="G1919" s="2">
        <v>0</v>
      </c>
      <c r="H1919" s="16">
        <f t="shared" si="90"/>
        <v>179.75210569388955</v>
      </c>
      <c r="I1919" s="15">
        <f t="shared" si="88"/>
        <v>19.557253302934047</v>
      </c>
      <c r="J1919" s="14">
        <f t="shared" si="89"/>
        <v>0.18415465900189185</v>
      </c>
    </row>
    <row r="1920" spans="1:10" x14ac:dyDescent="0.3">
      <c r="A1920" s="19">
        <v>20200320</v>
      </c>
      <c r="B1920" s="19" t="s">
        <v>34</v>
      </c>
      <c r="C1920" s="19">
        <v>247</v>
      </c>
      <c r="D1920" s="19">
        <v>46.45</v>
      </c>
      <c r="E1920" s="19">
        <v>13.92</v>
      </c>
      <c r="F1920" s="19">
        <v>3.24</v>
      </c>
      <c r="G1920" s="19">
        <v>0</v>
      </c>
      <c r="H1920" s="17">
        <f t="shared" si="90"/>
        <v>340.79617527195944</v>
      </c>
      <c r="I1920" s="18">
        <f t="shared" si="88"/>
        <v>24.569880477248731</v>
      </c>
      <c r="J1920" s="17">
        <f t="shared" si="89"/>
        <v>0.34145579916914487</v>
      </c>
    </row>
    <row r="1921" spans="1:10" x14ac:dyDescent="0.3">
      <c r="A1921" s="2">
        <v>20200320</v>
      </c>
      <c r="B1921" s="2" t="s">
        <v>33</v>
      </c>
      <c r="C1921" s="2">
        <v>208</v>
      </c>
      <c r="D1921" s="2">
        <v>38.81</v>
      </c>
      <c r="E1921" s="2">
        <v>13.72</v>
      </c>
      <c r="F1921" s="2">
        <v>3.66</v>
      </c>
      <c r="G1921" s="2">
        <v>0</v>
      </c>
      <c r="H1921" s="16">
        <f t="shared" si="90"/>
        <v>331.87615133701405</v>
      </c>
      <c r="I1921" s="15">
        <f t="shared" si="88"/>
        <v>24.09112972928169</v>
      </c>
      <c r="J1921" s="14">
        <f t="shared" si="89"/>
        <v>0.33323349699081184</v>
      </c>
    </row>
    <row r="1922" spans="1:10" x14ac:dyDescent="0.3">
      <c r="A1922" s="19">
        <v>20200320</v>
      </c>
      <c r="B1922" s="19" t="s">
        <v>32</v>
      </c>
      <c r="C1922" s="19">
        <v>77</v>
      </c>
      <c r="D1922" s="19">
        <v>29.07</v>
      </c>
      <c r="E1922" s="19">
        <v>13.81</v>
      </c>
      <c r="F1922" s="19">
        <v>3.86</v>
      </c>
      <c r="G1922" s="19">
        <v>0</v>
      </c>
      <c r="H1922" s="17">
        <f t="shared" si="90"/>
        <v>158.47605874925682</v>
      </c>
      <c r="I1922" s="18">
        <f t="shared" si="88"/>
        <v>18.762376835914274</v>
      </c>
      <c r="J1922" s="17">
        <f t="shared" si="89"/>
        <v>0.16292437145679001</v>
      </c>
    </row>
    <row r="1923" spans="1:10" x14ac:dyDescent="0.3">
      <c r="A1923" s="2">
        <v>20200320</v>
      </c>
      <c r="B1923" s="2" t="s">
        <v>31</v>
      </c>
      <c r="C1923" s="2">
        <v>72</v>
      </c>
      <c r="D1923" s="2">
        <v>18.170000000000002</v>
      </c>
      <c r="E1923" s="2">
        <v>13.57</v>
      </c>
      <c r="F1923" s="2">
        <v>3.86</v>
      </c>
      <c r="G1923" s="2">
        <v>0</v>
      </c>
      <c r="H1923" s="16">
        <f t="shared" si="90"/>
        <v>230.88950679843251</v>
      </c>
      <c r="I1923" s="15">
        <f t="shared" si="88"/>
        <v>20.785297087451017</v>
      </c>
      <c r="J1923" s="14">
        <f t="shared" si="89"/>
        <v>0.23526859484394408</v>
      </c>
    </row>
    <row r="1924" spans="1:10" x14ac:dyDescent="0.3">
      <c r="A1924" s="19">
        <v>20200320</v>
      </c>
      <c r="B1924" s="19" t="s">
        <v>30</v>
      </c>
      <c r="C1924" s="19">
        <v>74</v>
      </c>
      <c r="D1924" s="19">
        <v>6.68</v>
      </c>
      <c r="E1924" s="19">
        <v>13.06</v>
      </c>
      <c r="F1924" s="19">
        <v>3.59</v>
      </c>
      <c r="G1924" s="19">
        <v>0</v>
      </c>
      <c r="H1924" s="17">
        <f t="shared" si="90"/>
        <v>636.15392729377106</v>
      </c>
      <c r="I1924" s="18">
        <f t="shared" si="88"/>
        <v>32.939810227930344</v>
      </c>
      <c r="J1924" s="17">
        <f t="shared" si="89"/>
        <v>0.61342469073067796</v>
      </c>
    </row>
    <row r="1925" spans="1:10" x14ac:dyDescent="0.3">
      <c r="A1925" s="2">
        <v>20200320</v>
      </c>
      <c r="B1925" s="2" t="s">
        <v>29</v>
      </c>
      <c r="C1925" s="2">
        <v>0</v>
      </c>
      <c r="D1925" s="2">
        <v>0</v>
      </c>
      <c r="E1925" s="2">
        <v>12.49</v>
      </c>
      <c r="F1925" s="2">
        <v>2.9</v>
      </c>
      <c r="G1925" s="2">
        <v>0</v>
      </c>
      <c r="H1925" s="16">
        <f t="shared" si="90"/>
        <v>0</v>
      </c>
      <c r="I1925" s="15">
        <f t="shared" si="88"/>
        <v>12.49</v>
      </c>
      <c r="J1925" s="14">
        <f t="shared" si="89"/>
        <v>0</v>
      </c>
    </row>
    <row r="1926" spans="1:10" x14ac:dyDescent="0.3">
      <c r="A1926" s="19">
        <v>20200320</v>
      </c>
      <c r="B1926" s="19" t="s">
        <v>28</v>
      </c>
      <c r="C1926" s="19">
        <v>0</v>
      </c>
      <c r="D1926" s="19">
        <v>0</v>
      </c>
      <c r="E1926" s="19">
        <v>12.08</v>
      </c>
      <c r="F1926" s="19">
        <v>2.76</v>
      </c>
      <c r="G1926" s="19">
        <v>0</v>
      </c>
      <c r="H1926" s="17">
        <f t="shared" si="90"/>
        <v>0</v>
      </c>
      <c r="I1926" s="18">
        <f t="shared" si="88"/>
        <v>12.08</v>
      </c>
      <c r="J1926" s="17">
        <f t="shared" si="89"/>
        <v>0</v>
      </c>
    </row>
    <row r="1927" spans="1:10" x14ac:dyDescent="0.3">
      <c r="A1927" s="2">
        <v>20200320</v>
      </c>
      <c r="B1927" s="2" t="s">
        <v>27</v>
      </c>
      <c r="C1927" s="2">
        <v>0</v>
      </c>
      <c r="D1927" s="2">
        <v>0</v>
      </c>
      <c r="E1927" s="2">
        <v>11.82</v>
      </c>
      <c r="F1927" s="2">
        <v>2.48</v>
      </c>
      <c r="G1927" s="2">
        <v>0</v>
      </c>
      <c r="H1927" s="16">
        <f t="shared" si="90"/>
        <v>0</v>
      </c>
      <c r="I1927" s="15">
        <f t="shared" si="88"/>
        <v>11.82</v>
      </c>
      <c r="J1927" s="14">
        <f t="shared" si="89"/>
        <v>0</v>
      </c>
    </row>
    <row r="1928" spans="1:10" x14ac:dyDescent="0.3">
      <c r="A1928" s="19">
        <v>20200320</v>
      </c>
      <c r="B1928" s="19" t="s">
        <v>26</v>
      </c>
      <c r="C1928" s="19">
        <v>0</v>
      </c>
      <c r="D1928" s="19">
        <v>0</v>
      </c>
      <c r="E1928" s="19">
        <v>11.59</v>
      </c>
      <c r="F1928" s="19">
        <v>2.62</v>
      </c>
      <c r="G1928" s="19">
        <v>0</v>
      </c>
      <c r="H1928" s="17">
        <f t="shared" si="90"/>
        <v>0</v>
      </c>
      <c r="I1928" s="18">
        <f t="shared" si="88"/>
        <v>11.59</v>
      </c>
      <c r="J1928" s="17">
        <f t="shared" si="89"/>
        <v>0</v>
      </c>
    </row>
    <row r="1929" spans="1:10" x14ac:dyDescent="0.3">
      <c r="A1929" s="2">
        <v>20200320</v>
      </c>
      <c r="B1929" s="2" t="s">
        <v>25</v>
      </c>
      <c r="C1929" s="2">
        <v>0</v>
      </c>
      <c r="D1929" s="2">
        <v>0</v>
      </c>
      <c r="E1929" s="2">
        <v>11.32</v>
      </c>
      <c r="F1929" s="2">
        <v>2.9</v>
      </c>
      <c r="G1929" s="2">
        <v>0</v>
      </c>
      <c r="H1929" s="16">
        <f t="shared" si="90"/>
        <v>0</v>
      </c>
      <c r="I1929" s="15">
        <f t="shared" si="88"/>
        <v>11.32</v>
      </c>
      <c r="J1929" s="14">
        <f t="shared" si="89"/>
        <v>0</v>
      </c>
    </row>
    <row r="1930" spans="1:10" x14ac:dyDescent="0.3">
      <c r="A1930" s="19">
        <v>20200321</v>
      </c>
      <c r="B1930" s="19" t="s">
        <v>48</v>
      </c>
      <c r="C1930" s="19">
        <v>0</v>
      </c>
      <c r="D1930" s="19">
        <v>0</v>
      </c>
      <c r="E1930" s="19">
        <v>11.14</v>
      </c>
      <c r="F1930" s="19">
        <v>2.76</v>
      </c>
      <c r="G1930" s="19">
        <v>0</v>
      </c>
      <c r="H1930" s="17">
        <f t="shared" si="90"/>
        <v>0</v>
      </c>
      <c r="I1930" s="18">
        <f t="shared" ref="I1930:I1993" si="91">E1930+H1930*((NOCT-20)/(800))</f>
        <v>11.14</v>
      </c>
      <c r="J1930" s="17">
        <f t="shared" ref="J1930:J1993" si="92">P_STC__W*(H1930/1000)*(1+(alpha_p/100)*(I1930-25))</f>
        <v>0</v>
      </c>
    </row>
    <row r="1931" spans="1:10" x14ac:dyDescent="0.3">
      <c r="A1931" s="2">
        <v>20200321</v>
      </c>
      <c r="B1931" s="2" t="s">
        <v>47</v>
      </c>
      <c r="C1931" s="2">
        <v>0</v>
      </c>
      <c r="D1931" s="2">
        <v>0</v>
      </c>
      <c r="E1931" s="2">
        <v>10.79</v>
      </c>
      <c r="F1931" s="2">
        <v>2</v>
      </c>
      <c r="G1931" s="2">
        <v>0</v>
      </c>
      <c r="H1931" s="16">
        <f t="shared" si="90"/>
        <v>0</v>
      </c>
      <c r="I1931" s="15">
        <f t="shared" si="91"/>
        <v>10.79</v>
      </c>
      <c r="J1931" s="14">
        <f t="shared" si="92"/>
        <v>0</v>
      </c>
    </row>
    <row r="1932" spans="1:10" x14ac:dyDescent="0.3">
      <c r="A1932" s="19">
        <v>20200321</v>
      </c>
      <c r="B1932" s="19" t="s">
        <v>46</v>
      </c>
      <c r="C1932" s="19">
        <v>0</v>
      </c>
      <c r="D1932" s="19">
        <v>0</v>
      </c>
      <c r="E1932" s="19">
        <v>9.73</v>
      </c>
      <c r="F1932" s="19">
        <v>1.66</v>
      </c>
      <c r="G1932" s="19">
        <v>0</v>
      </c>
      <c r="H1932" s="17">
        <f t="shared" si="90"/>
        <v>0</v>
      </c>
      <c r="I1932" s="18">
        <f t="shared" si="91"/>
        <v>9.73</v>
      </c>
      <c r="J1932" s="17">
        <f t="shared" si="92"/>
        <v>0</v>
      </c>
    </row>
    <row r="1933" spans="1:10" x14ac:dyDescent="0.3">
      <c r="A1933" s="2">
        <v>20200321</v>
      </c>
      <c r="B1933" s="2" t="s">
        <v>45</v>
      </c>
      <c r="C1933" s="2">
        <v>0</v>
      </c>
      <c r="D1933" s="2">
        <v>0</v>
      </c>
      <c r="E1933" s="2">
        <v>8.99</v>
      </c>
      <c r="F1933" s="2">
        <v>1.66</v>
      </c>
      <c r="G1933" s="2">
        <v>0</v>
      </c>
      <c r="H1933" s="16">
        <f t="shared" si="90"/>
        <v>0</v>
      </c>
      <c r="I1933" s="15">
        <f t="shared" si="91"/>
        <v>8.99</v>
      </c>
      <c r="J1933" s="14">
        <f t="shared" si="92"/>
        <v>0</v>
      </c>
    </row>
    <row r="1934" spans="1:10" x14ac:dyDescent="0.3">
      <c r="A1934" s="19">
        <v>20200321</v>
      </c>
      <c r="B1934" s="19" t="s">
        <v>44</v>
      </c>
      <c r="C1934" s="19">
        <v>0</v>
      </c>
      <c r="D1934" s="19">
        <v>0</v>
      </c>
      <c r="E1934" s="19">
        <v>9.01</v>
      </c>
      <c r="F1934" s="19">
        <v>1.59</v>
      </c>
      <c r="G1934" s="19">
        <v>0</v>
      </c>
      <c r="H1934" s="17">
        <f t="shared" si="90"/>
        <v>0</v>
      </c>
      <c r="I1934" s="18">
        <f t="shared" si="91"/>
        <v>9.01</v>
      </c>
      <c r="J1934" s="17">
        <f t="shared" si="92"/>
        <v>0</v>
      </c>
    </row>
    <row r="1935" spans="1:10" x14ac:dyDescent="0.3">
      <c r="A1935" s="2">
        <v>20200321</v>
      </c>
      <c r="B1935" s="2" t="s">
        <v>43</v>
      </c>
      <c r="C1935" s="2">
        <v>0</v>
      </c>
      <c r="D1935" s="2">
        <v>0</v>
      </c>
      <c r="E1935" s="2">
        <v>10.48</v>
      </c>
      <c r="F1935" s="2">
        <v>0.83</v>
      </c>
      <c r="G1935" s="2">
        <v>0</v>
      </c>
      <c r="H1935" s="16">
        <f t="shared" si="90"/>
        <v>0</v>
      </c>
      <c r="I1935" s="15">
        <f t="shared" si="91"/>
        <v>10.48</v>
      </c>
      <c r="J1935" s="14">
        <f t="shared" si="92"/>
        <v>0</v>
      </c>
    </row>
    <row r="1936" spans="1:10" x14ac:dyDescent="0.3">
      <c r="A1936" s="19">
        <v>20200321</v>
      </c>
      <c r="B1936" s="19" t="s">
        <v>42</v>
      </c>
      <c r="C1936" s="19">
        <v>0</v>
      </c>
      <c r="D1936" s="19">
        <v>0</v>
      </c>
      <c r="E1936" s="19">
        <v>10.84</v>
      </c>
      <c r="F1936" s="19">
        <v>0.34</v>
      </c>
      <c r="G1936" s="19">
        <v>0</v>
      </c>
      <c r="H1936" s="17">
        <f t="shared" si="90"/>
        <v>0</v>
      </c>
      <c r="I1936" s="18">
        <f t="shared" si="91"/>
        <v>10.84</v>
      </c>
      <c r="J1936" s="17">
        <f t="shared" si="92"/>
        <v>0</v>
      </c>
    </row>
    <row r="1937" spans="1:10" x14ac:dyDescent="0.3">
      <c r="A1937" s="2">
        <v>20200321</v>
      </c>
      <c r="B1937" s="2" t="s">
        <v>41</v>
      </c>
      <c r="C1937" s="2">
        <v>33.99</v>
      </c>
      <c r="D1937" s="2">
        <v>5.12</v>
      </c>
      <c r="E1937" s="2">
        <v>7.71</v>
      </c>
      <c r="F1937" s="2">
        <v>1.38</v>
      </c>
      <c r="G1937" s="2">
        <v>0</v>
      </c>
      <c r="H1937" s="16">
        <f t="shared" si="90"/>
        <v>380.87458128217901</v>
      </c>
      <c r="I1937" s="15">
        <f t="shared" si="91"/>
        <v>19.612330665068093</v>
      </c>
      <c r="J1937" s="14">
        <f t="shared" si="92"/>
        <v>0.39010869964130968</v>
      </c>
    </row>
    <row r="1938" spans="1:10" x14ac:dyDescent="0.3">
      <c r="A1938" s="19">
        <v>20200321</v>
      </c>
      <c r="B1938" s="19" t="s">
        <v>40</v>
      </c>
      <c r="C1938" s="19">
        <v>253</v>
      </c>
      <c r="D1938" s="19">
        <v>16.670000000000002</v>
      </c>
      <c r="E1938" s="19">
        <v>9.9499999999999993</v>
      </c>
      <c r="F1938" s="19">
        <v>1.52</v>
      </c>
      <c r="G1938" s="19">
        <v>0</v>
      </c>
      <c r="H1938" s="17">
        <f t="shared" si="90"/>
        <v>881.96650677333878</v>
      </c>
      <c r="I1938" s="18">
        <f t="shared" si="91"/>
        <v>37.511453336666833</v>
      </c>
      <c r="J1938" s="17">
        <f t="shared" si="92"/>
        <v>0.83231043420034923</v>
      </c>
    </row>
    <row r="1939" spans="1:10" x14ac:dyDescent="0.3">
      <c r="A1939" s="2">
        <v>20200321</v>
      </c>
      <c r="B1939" s="2" t="s">
        <v>39</v>
      </c>
      <c r="C1939" s="2">
        <v>429</v>
      </c>
      <c r="D1939" s="2">
        <v>27.71</v>
      </c>
      <c r="E1939" s="2">
        <v>11.42</v>
      </c>
      <c r="F1939" s="2">
        <v>1.38</v>
      </c>
      <c r="G1939" s="2">
        <v>0</v>
      </c>
      <c r="H1939" s="16">
        <f t="shared" ref="H1939:H2002" si="93">IF(D1939&gt;0,C1939/SIN(D1939*PI()/180),0)</f>
        <v>922.58745250089953</v>
      </c>
      <c r="I1939" s="15">
        <f t="shared" si="91"/>
        <v>40.250857890653108</v>
      </c>
      <c r="J1939" s="14">
        <f t="shared" si="92"/>
        <v>0.85927132691684049</v>
      </c>
    </row>
    <row r="1940" spans="1:10" x14ac:dyDescent="0.3">
      <c r="A1940" s="19">
        <v>20200321</v>
      </c>
      <c r="B1940" s="19" t="s">
        <v>38</v>
      </c>
      <c r="C1940" s="19">
        <v>231</v>
      </c>
      <c r="D1940" s="19">
        <v>37.72</v>
      </c>
      <c r="E1940" s="19">
        <v>12.36</v>
      </c>
      <c r="F1940" s="19">
        <v>0.55000000000000004</v>
      </c>
      <c r="G1940" s="19">
        <v>0</v>
      </c>
      <c r="H1940" s="17">
        <f t="shared" si="93"/>
        <v>377.5724007421951</v>
      </c>
      <c r="I1940" s="18">
        <f t="shared" si="91"/>
        <v>24.159137523193596</v>
      </c>
      <c r="J1940" s="17">
        <f t="shared" si="92"/>
        <v>0.37900108983047331</v>
      </c>
    </row>
    <row r="1941" spans="1:10" x14ac:dyDescent="0.3">
      <c r="A1941" s="2">
        <v>20200321</v>
      </c>
      <c r="B1941" s="2" t="s">
        <v>37</v>
      </c>
      <c r="C1941" s="2">
        <v>386</v>
      </c>
      <c r="D1941" s="2">
        <v>45.8</v>
      </c>
      <c r="E1941" s="2">
        <v>13.22</v>
      </c>
      <c r="F1941" s="2">
        <v>0.41</v>
      </c>
      <c r="G1941" s="2">
        <v>0</v>
      </c>
      <c r="H1941" s="16">
        <f t="shared" si="93"/>
        <v>538.42138180244035</v>
      </c>
      <c r="I1941" s="15">
        <f t="shared" si="91"/>
        <v>30.045668181326263</v>
      </c>
      <c r="J1941" s="14">
        <f t="shared" si="92"/>
        <v>0.52619625144806204</v>
      </c>
    </row>
    <row r="1942" spans="1:10" x14ac:dyDescent="0.3">
      <c r="A1942" s="19">
        <v>20200321</v>
      </c>
      <c r="B1942" s="19" t="s">
        <v>36</v>
      </c>
      <c r="C1942" s="19">
        <v>680.01</v>
      </c>
      <c r="D1942" s="19">
        <v>50.67</v>
      </c>
      <c r="E1942" s="19">
        <v>13.78</v>
      </c>
      <c r="F1942" s="19">
        <v>1.03</v>
      </c>
      <c r="G1942" s="19">
        <v>0</v>
      </c>
      <c r="H1942" s="17">
        <f t="shared" si="93"/>
        <v>879.12418506118411</v>
      </c>
      <c r="I1942" s="18">
        <f t="shared" si="91"/>
        <v>41.252630783162004</v>
      </c>
      <c r="J1942" s="17">
        <f t="shared" si="92"/>
        <v>0.81482782149561983</v>
      </c>
    </row>
    <row r="1943" spans="1:10" x14ac:dyDescent="0.3">
      <c r="A1943" s="2">
        <v>20200321</v>
      </c>
      <c r="B1943" s="2" t="s">
        <v>35</v>
      </c>
      <c r="C1943" s="2">
        <v>782.01</v>
      </c>
      <c r="D1943" s="2">
        <v>51.03</v>
      </c>
      <c r="E1943" s="2">
        <v>14.21</v>
      </c>
      <c r="F1943" s="2">
        <v>2.14</v>
      </c>
      <c r="G1943" s="2">
        <v>0</v>
      </c>
      <c r="H1943" s="16">
        <f t="shared" si="93"/>
        <v>1005.8325110967145</v>
      </c>
      <c r="I1943" s="15">
        <f t="shared" si="91"/>
        <v>45.642265971772332</v>
      </c>
      <c r="J1943" s="14">
        <f t="shared" si="92"/>
        <v>0.91240053111970143</v>
      </c>
    </row>
    <row r="1944" spans="1:10" x14ac:dyDescent="0.3">
      <c r="A1944" s="19">
        <v>20200321</v>
      </c>
      <c r="B1944" s="19" t="s">
        <v>34</v>
      </c>
      <c r="C1944" s="19">
        <v>589</v>
      </c>
      <c r="D1944" s="19">
        <v>46.78</v>
      </c>
      <c r="E1944" s="19">
        <v>14.32</v>
      </c>
      <c r="F1944" s="19">
        <v>3.1</v>
      </c>
      <c r="G1944" s="19">
        <v>0</v>
      </c>
      <c r="H1944" s="17">
        <f t="shared" si="93"/>
        <v>808.25586739753794</v>
      </c>
      <c r="I1944" s="18">
        <f t="shared" si="91"/>
        <v>39.577995856173061</v>
      </c>
      <c r="J1944" s="17">
        <f t="shared" si="92"/>
        <v>0.75523348931211798</v>
      </c>
    </row>
    <row r="1945" spans="1:10" x14ac:dyDescent="0.3">
      <c r="A1945" s="2">
        <v>20200321</v>
      </c>
      <c r="B1945" s="2" t="s">
        <v>33</v>
      </c>
      <c r="C1945" s="2">
        <v>290</v>
      </c>
      <c r="D1945" s="2">
        <v>39.08</v>
      </c>
      <c r="E1945" s="2">
        <v>14.4</v>
      </c>
      <c r="F1945" s="2">
        <v>3.79</v>
      </c>
      <c r="G1945" s="2">
        <v>0</v>
      </c>
      <c r="H1945" s="16">
        <f t="shared" si="93"/>
        <v>460.02182129562044</v>
      </c>
      <c r="I1945" s="15">
        <f t="shared" si="91"/>
        <v>28.775681915488139</v>
      </c>
      <c r="J1945" s="14">
        <f t="shared" si="92"/>
        <v>0.45220578897433938</v>
      </c>
    </row>
    <row r="1946" spans="1:10" x14ac:dyDescent="0.3">
      <c r="A1946" s="19">
        <v>20200321</v>
      </c>
      <c r="B1946" s="19" t="s">
        <v>32</v>
      </c>
      <c r="C1946" s="19">
        <v>372</v>
      </c>
      <c r="D1946" s="19">
        <v>29.3</v>
      </c>
      <c r="E1946" s="19">
        <v>14.26</v>
      </c>
      <c r="F1946" s="19">
        <v>4.28</v>
      </c>
      <c r="G1946" s="19">
        <v>0</v>
      </c>
      <c r="H1946" s="17">
        <f t="shared" si="93"/>
        <v>760.14168197210392</v>
      </c>
      <c r="I1946" s="18">
        <f t="shared" si="91"/>
        <v>38.014427561628246</v>
      </c>
      <c r="J1946" s="17">
        <f t="shared" si="92"/>
        <v>0.71562404211740305</v>
      </c>
    </row>
    <row r="1947" spans="1:10" x14ac:dyDescent="0.3">
      <c r="A1947" s="2">
        <v>20200321</v>
      </c>
      <c r="B1947" s="2" t="s">
        <v>31</v>
      </c>
      <c r="C1947" s="2">
        <v>111</v>
      </c>
      <c r="D1947" s="2">
        <v>18.37</v>
      </c>
      <c r="E1947" s="2">
        <v>13.71</v>
      </c>
      <c r="F1947" s="2">
        <v>4.41</v>
      </c>
      <c r="G1947" s="2">
        <v>0</v>
      </c>
      <c r="H1947" s="16">
        <f t="shared" si="93"/>
        <v>352.21081400273755</v>
      </c>
      <c r="I1947" s="15">
        <f t="shared" si="91"/>
        <v>24.716587937585551</v>
      </c>
      <c r="J1947" s="14">
        <f t="shared" si="92"/>
        <v>0.35266000757214289</v>
      </c>
    </row>
    <row r="1948" spans="1:10" x14ac:dyDescent="0.3">
      <c r="A1948" s="19">
        <v>20200321</v>
      </c>
      <c r="B1948" s="19" t="s">
        <v>30</v>
      </c>
      <c r="C1948" s="19">
        <v>7</v>
      </c>
      <c r="D1948" s="19">
        <v>6.87</v>
      </c>
      <c r="E1948" s="19">
        <v>12.92</v>
      </c>
      <c r="F1948" s="19">
        <v>4.21</v>
      </c>
      <c r="G1948" s="19">
        <v>0</v>
      </c>
      <c r="H1948" s="17">
        <f t="shared" si="93"/>
        <v>58.520102257852493</v>
      </c>
      <c r="I1948" s="18">
        <f t="shared" si="91"/>
        <v>14.748753195557891</v>
      </c>
      <c r="J1948" s="17">
        <f t="shared" si="92"/>
        <v>6.1219670308551452E-2</v>
      </c>
    </row>
    <row r="1949" spans="1:10" x14ac:dyDescent="0.3">
      <c r="A1949" s="2">
        <v>20200321</v>
      </c>
      <c r="B1949" s="2" t="s">
        <v>29</v>
      </c>
      <c r="C1949" s="2">
        <v>0</v>
      </c>
      <c r="D1949" s="2">
        <v>0</v>
      </c>
      <c r="E1949" s="2">
        <v>12.73</v>
      </c>
      <c r="F1949" s="2">
        <v>2.48</v>
      </c>
      <c r="G1949" s="2">
        <v>0</v>
      </c>
      <c r="H1949" s="16">
        <f t="shared" si="93"/>
        <v>0</v>
      </c>
      <c r="I1949" s="15">
        <f t="shared" si="91"/>
        <v>12.73</v>
      </c>
      <c r="J1949" s="14">
        <f t="shared" si="92"/>
        <v>0</v>
      </c>
    </row>
    <row r="1950" spans="1:10" x14ac:dyDescent="0.3">
      <c r="A1950" s="19">
        <v>20200321</v>
      </c>
      <c r="B1950" s="19" t="s">
        <v>28</v>
      </c>
      <c r="C1950" s="19">
        <v>0</v>
      </c>
      <c r="D1950" s="19">
        <v>0</v>
      </c>
      <c r="E1950" s="19">
        <v>12.19</v>
      </c>
      <c r="F1950" s="19">
        <v>2.2799999999999998</v>
      </c>
      <c r="G1950" s="19">
        <v>0</v>
      </c>
      <c r="H1950" s="17">
        <f t="shared" si="93"/>
        <v>0</v>
      </c>
      <c r="I1950" s="18">
        <f t="shared" si="91"/>
        <v>12.19</v>
      </c>
      <c r="J1950" s="17">
        <f t="shared" si="92"/>
        <v>0</v>
      </c>
    </row>
    <row r="1951" spans="1:10" x14ac:dyDescent="0.3">
      <c r="A1951" s="2">
        <v>20200321</v>
      </c>
      <c r="B1951" s="2" t="s">
        <v>27</v>
      </c>
      <c r="C1951" s="2">
        <v>0</v>
      </c>
      <c r="D1951" s="2">
        <v>0</v>
      </c>
      <c r="E1951" s="2">
        <v>11.73</v>
      </c>
      <c r="F1951" s="2">
        <v>2.34</v>
      </c>
      <c r="G1951" s="2">
        <v>0</v>
      </c>
      <c r="H1951" s="16">
        <f t="shared" si="93"/>
        <v>0</v>
      </c>
      <c r="I1951" s="15">
        <f t="shared" si="91"/>
        <v>11.73</v>
      </c>
      <c r="J1951" s="14">
        <f t="shared" si="92"/>
        <v>0</v>
      </c>
    </row>
    <row r="1952" spans="1:10" x14ac:dyDescent="0.3">
      <c r="A1952" s="19">
        <v>20200321</v>
      </c>
      <c r="B1952" s="19" t="s">
        <v>26</v>
      </c>
      <c r="C1952" s="19">
        <v>0</v>
      </c>
      <c r="D1952" s="19">
        <v>0</v>
      </c>
      <c r="E1952" s="19">
        <v>11.3</v>
      </c>
      <c r="F1952" s="19">
        <v>2.34</v>
      </c>
      <c r="G1952" s="19">
        <v>0</v>
      </c>
      <c r="H1952" s="17">
        <f t="shared" si="93"/>
        <v>0</v>
      </c>
      <c r="I1952" s="18">
        <f t="shared" si="91"/>
        <v>11.3</v>
      </c>
      <c r="J1952" s="17">
        <f t="shared" si="92"/>
        <v>0</v>
      </c>
    </row>
    <row r="1953" spans="1:10" x14ac:dyDescent="0.3">
      <c r="A1953" s="2">
        <v>20200321</v>
      </c>
      <c r="B1953" s="2" t="s">
        <v>25</v>
      </c>
      <c r="C1953" s="2">
        <v>0</v>
      </c>
      <c r="D1953" s="2">
        <v>0</v>
      </c>
      <c r="E1953" s="2">
        <v>10.98</v>
      </c>
      <c r="F1953" s="2">
        <v>2.34</v>
      </c>
      <c r="G1953" s="2">
        <v>0</v>
      </c>
      <c r="H1953" s="16">
        <f t="shared" si="93"/>
        <v>0</v>
      </c>
      <c r="I1953" s="15">
        <f t="shared" si="91"/>
        <v>10.98</v>
      </c>
      <c r="J1953" s="14">
        <f t="shared" si="92"/>
        <v>0</v>
      </c>
    </row>
    <row r="1954" spans="1:10" x14ac:dyDescent="0.3">
      <c r="A1954" s="19">
        <v>20200322</v>
      </c>
      <c r="B1954" s="19" t="s">
        <v>48</v>
      </c>
      <c r="C1954" s="19">
        <v>0</v>
      </c>
      <c r="D1954" s="19">
        <v>0</v>
      </c>
      <c r="E1954" s="19">
        <v>10.71</v>
      </c>
      <c r="F1954" s="19">
        <v>2.34</v>
      </c>
      <c r="G1954" s="19">
        <v>0</v>
      </c>
      <c r="H1954" s="17">
        <f t="shared" si="93"/>
        <v>0</v>
      </c>
      <c r="I1954" s="18">
        <f t="shared" si="91"/>
        <v>10.71</v>
      </c>
      <c r="J1954" s="17">
        <f t="shared" si="92"/>
        <v>0</v>
      </c>
    </row>
    <row r="1955" spans="1:10" x14ac:dyDescent="0.3">
      <c r="A1955" s="2">
        <v>20200322</v>
      </c>
      <c r="B1955" s="2" t="s">
        <v>47</v>
      </c>
      <c r="C1955" s="2">
        <v>0</v>
      </c>
      <c r="D1955" s="2">
        <v>0</v>
      </c>
      <c r="E1955" s="2">
        <v>10.56</v>
      </c>
      <c r="F1955" s="2">
        <v>2.48</v>
      </c>
      <c r="G1955" s="2">
        <v>0</v>
      </c>
      <c r="H1955" s="16">
        <f t="shared" si="93"/>
        <v>0</v>
      </c>
      <c r="I1955" s="15">
        <f t="shared" si="91"/>
        <v>10.56</v>
      </c>
      <c r="J1955" s="14">
        <f t="shared" si="92"/>
        <v>0</v>
      </c>
    </row>
    <row r="1956" spans="1:10" x14ac:dyDescent="0.3">
      <c r="A1956" s="19">
        <v>20200322</v>
      </c>
      <c r="B1956" s="19" t="s">
        <v>46</v>
      </c>
      <c r="C1956" s="19">
        <v>0</v>
      </c>
      <c r="D1956" s="19">
        <v>0</v>
      </c>
      <c r="E1956" s="19">
        <v>10.39</v>
      </c>
      <c r="F1956" s="19">
        <v>2.48</v>
      </c>
      <c r="G1956" s="19">
        <v>0</v>
      </c>
      <c r="H1956" s="17">
        <f t="shared" si="93"/>
        <v>0</v>
      </c>
      <c r="I1956" s="18">
        <f t="shared" si="91"/>
        <v>10.39</v>
      </c>
      <c r="J1956" s="17">
        <f t="shared" si="92"/>
        <v>0</v>
      </c>
    </row>
    <row r="1957" spans="1:10" x14ac:dyDescent="0.3">
      <c r="A1957" s="2">
        <v>20200322</v>
      </c>
      <c r="B1957" s="2" t="s">
        <v>45</v>
      </c>
      <c r="C1957" s="2">
        <v>0</v>
      </c>
      <c r="D1957" s="2">
        <v>0</v>
      </c>
      <c r="E1957" s="2">
        <v>10.27</v>
      </c>
      <c r="F1957" s="2">
        <v>2.5499999999999998</v>
      </c>
      <c r="G1957" s="2">
        <v>0</v>
      </c>
      <c r="H1957" s="16">
        <f t="shared" si="93"/>
        <v>0</v>
      </c>
      <c r="I1957" s="15">
        <f t="shared" si="91"/>
        <v>10.27</v>
      </c>
      <c r="J1957" s="14">
        <f t="shared" si="92"/>
        <v>0</v>
      </c>
    </row>
    <row r="1958" spans="1:10" x14ac:dyDescent="0.3">
      <c r="A1958" s="19">
        <v>20200322</v>
      </c>
      <c r="B1958" s="19" t="s">
        <v>44</v>
      </c>
      <c r="C1958" s="19">
        <v>0</v>
      </c>
      <c r="D1958" s="19">
        <v>0</v>
      </c>
      <c r="E1958" s="19">
        <v>10.19</v>
      </c>
      <c r="F1958" s="19">
        <v>2.69</v>
      </c>
      <c r="G1958" s="19">
        <v>0</v>
      </c>
      <c r="H1958" s="17">
        <f t="shared" si="93"/>
        <v>0</v>
      </c>
      <c r="I1958" s="18">
        <f t="shared" si="91"/>
        <v>10.19</v>
      </c>
      <c r="J1958" s="17">
        <f t="shared" si="92"/>
        <v>0</v>
      </c>
    </row>
    <row r="1959" spans="1:10" x14ac:dyDescent="0.3">
      <c r="A1959" s="2">
        <v>20200322</v>
      </c>
      <c r="B1959" s="2" t="s">
        <v>43</v>
      </c>
      <c r="C1959" s="2">
        <v>0</v>
      </c>
      <c r="D1959" s="2">
        <v>0</v>
      </c>
      <c r="E1959" s="2">
        <v>10.11</v>
      </c>
      <c r="F1959" s="2">
        <v>2.9</v>
      </c>
      <c r="G1959" s="2">
        <v>0</v>
      </c>
      <c r="H1959" s="16">
        <f t="shared" si="93"/>
        <v>0</v>
      </c>
      <c r="I1959" s="15">
        <f t="shared" si="91"/>
        <v>10.11</v>
      </c>
      <c r="J1959" s="14">
        <f t="shared" si="92"/>
        <v>0</v>
      </c>
    </row>
    <row r="1960" spans="1:10" x14ac:dyDescent="0.3">
      <c r="A1960" s="19">
        <v>20200322</v>
      </c>
      <c r="B1960" s="19" t="s">
        <v>42</v>
      </c>
      <c r="C1960" s="19">
        <v>0</v>
      </c>
      <c r="D1960" s="19">
        <v>0</v>
      </c>
      <c r="E1960" s="19">
        <v>10.02</v>
      </c>
      <c r="F1960" s="19">
        <v>2.76</v>
      </c>
      <c r="G1960" s="19">
        <v>0</v>
      </c>
      <c r="H1960" s="17">
        <f t="shared" si="93"/>
        <v>0</v>
      </c>
      <c r="I1960" s="18">
        <f t="shared" si="91"/>
        <v>10.02</v>
      </c>
      <c r="J1960" s="17">
        <f t="shared" si="92"/>
        <v>0</v>
      </c>
    </row>
    <row r="1961" spans="1:10" x14ac:dyDescent="0.3">
      <c r="A1961" s="2">
        <v>20200322</v>
      </c>
      <c r="B1961" s="2" t="s">
        <v>41</v>
      </c>
      <c r="C1961" s="2">
        <v>51</v>
      </c>
      <c r="D1961" s="2">
        <v>5.43</v>
      </c>
      <c r="E1961" s="2">
        <v>9.64</v>
      </c>
      <c r="F1961" s="2">
        <v>2.97</v>
      </c>
      <c r="G1961" s="2">
        <v>0</v>
      </c>
      <c r="H1961" s="16">
        <f t="shared" si="93"/>
        <v>538.94355727075333</v>
      </c>
      <c r="I1961" s="15">
        <f t="shared" si="91"/>
        <v>26.481986164711042</v>
      </c>
      <c r="J1961" s="14">
        <f t="shared" si="92"/>
        <v>0.53534937624129408</v>
      </c>
    </row>
    <row r="1962" spans="1:10" x14ac:dyDescent="0.3">
      <c r="A1962" s="19">
        <v>20200322</v>
      </c>
      <c r="B1962" s="19" t="s">
        <v>40</v>
      </c>
      <c r="C1962" s="19">
        <v>265</v>
      </c>
      <c r="D1962" s="19">
        <v>16.98</v>
      </c>
      <c r="E1962" s="19">
        <v>10.55</v>
      </c>
      <c r="F1962" s="19">
        <v>2.83</v>
      </c>
      <c r="G1962" s="19">
        <v>0</v>
      </c>
      <c r="H1962" s="17">
        <f t="shared" si="93"/>
        <v>907.41655096826139</v>
      </c>
      <c r="I1962" s="18">
        <f t="shared" si="91"/>
        <v>38.906767217758173</v>
      </c>
      <c r="J1962" s="17">
        <f t="shared" si="92"/>
        <v>0.85063001262090654</v>
      </c>
    </row>
    <row r="1963" spans="1:10" x14ac:dyDescent="0.3">
      <c r="A1963" s="2">
        <v>20200322</v>
      </c>
      <c r="B1963" s="2" t="s">
        <v>39</v>
      </c>
      <c r="C1963" s="2">
        <v>469.01</v>
      </c>
      <c r="D1963" s="2">
        <v>28.05</v>
      </c>
      <c r="E1963" s="2">
        <v>12.5</v>
      </c>
      <c r="F1963" s="2">
        <v>2.76</v>
      </c>
      <c r="G1963" s="2">
        <v>0</v>
      </c>
      <c r="H1963" s="16">
        <f t="shared" si="93"/>
        <v>997.38028224470861</v>
      </c>
      <c r="I1963" s="15">
        <f t="shared" si="91"/>
        <v>43.668133820147148</v>
      </c>
      <c r="J1963" s="14">
        <f t="shared" si="92"/>
        <v>0.91359375364136708</v>
      </c>
    </row>
    <row r="1964" spans="1:10" x14ac:dyDescent="0.3">
      <c r="A1964" s="19">
        <v>20200322</v>
      </c>
      <c r="B1964" s="19" t="s">
        <v>38</v>
      </c>
      <c r="C1964" s="19">
        <v>652.01</v>
      </c>
      <c r="D1964" s="19">
        <v>38.07</v>
      </c>
      <c r="E1964" s="19">
        <v>14.2</v>
      </c>
      <c r="F1964" s="19">
        <v>2.83</v>
      </c>
      <c r="G1964" s="19">
        <v>0</v>
      </c>
      <c r="H1964" s="17">
        <f t="shared" si="93"/>
        <v>1057.3870978869975</v>
      </c>
      <c r="I1964" s="18">
        <f t="shared" si="91"/>
        <v>47.243346808968667</v>
      </c>
      <c r="J1964" s="17">
        <f t="shared" si="92"/>
        <v>0.95154787220366521</v>
      </c>
    </row>
    <row r="1965" spans="1:10" x14ac:dyDescent="0.3">
      <c r="A1965" s="2">
        <v>20200322</v>
      </c>
      <c r="B1965" s="2" t="s">
        <v>37</v>
      </c>
      <c r="C1965" s="2">
        <v>784.01</v>
      </c>
      <c r="D1965" s="2">
        <v>46.19</v>
      </c>
      <c r="E1965" s="2">
        <v>15.41</v>
      </c>
      <c r="F1965" s="2">
        <v>2.83</v>
      </c>
      <c r="G1965" s="2">
        <v>0</v>
      </c>
      <c r="H1965" s="16">
        <f t="shared" si="93"/>
        <v>1086.4290161285887</v>
      </c>
      <c r="I1965" s="15">
        <f t="shared" si="91"/>
        <v>49.360906754018401</v>
      </c>
      <c r="J1965" s="14">
        <f t="shared" si="92"/>
        <v>0.96733023432313048</v>
      </c>
    </row>
    <row r="1966" spans="1:10" x14ac:dyDescent="0.3">
      <c r="A1966" s="19">
        <v>20200322</v>
      </c>
      <c r="B1966" s="19" t="s">
        <v>36</v>
      </c>
      <c r="C1966" s="19">
        <v>855.01</v>
      </c>
      <c r="D1966" s="19">
        <v>51.07</v>
      </c>
      <c r="E1966" s="19">
        <v>16.399999999999999</v>
      </c>
      <c r="F1966" s="19">
        <v>2.9</v>
      </c>
      <c r="G1966" s="19">
        <v>0</v>
      </c>
      <c r="H1966" s="17">
        <f t="shared" si="93"/>
        <v>1099.1057301003923</v>
      </c>
      <c r="I1966" s="18">
        <f t="shared" si="91"/>
        <v>50.747054065637258</v>
      </c>
      <c r="J1966" s="17">
        <f t="shared" si="92"/>
        <v>0.97176142414503297</v>
      </c>
    </row>
    <row r="1967" spans="1:10" x14ac:dyDescent="0.3">
      <c r="A1967" s="2">
        <v>20200322</v>
      </c>
      <c r="B1967" s="2" t="s">
        <v>35</v>
      </c>
      <c r="C1967" s="2">
        <v>839.01</v>
      </c>
      <c r="D1967" s="2">
        <v>51.41</v>
      </c>
      <c r="E1967" s="2">
        <v>16.760000000000002</v>
      </c>
      <c r="F1967" s="2">
        <v>3.38</v>
      </c>
      <c r="G1967" s="2">
        <v>0</v>
      </c>
      <c r="H1967" s="16">
        <f t="shared" si="93"/>
        <v>1073.4115883665716</v>
      </c>
      <c r="I1967" s="15">
        <f t="shared" si="91"/>
        <v>50.304112136455359</v>
      </c>
      <c r="J1967" s="14">
        <f t="shared" si="92"/>
        <v>0.95118381596387891</v>
      </c>
    </row>
    <row r="1968" spans="1:10" x14ac:dyDescent="0.3">
      <c r="A1968" s="19">
        <v>20200322</v>
      </c>
      <c r="B1968" s="19" t="s">
        <v>34</v>
      </c>
      <c r="C1968" s="19">
        <v>786.01</v>
      </c>
      <c r="D1968" s="19">
        <v>47.1</v>
      </c>
      <c r="E1968" s="19">
        <v>16.46</v>
      </c>
      <c r="F1968" s="19">
        <v>4.21</v>
      </c>
      <c r="G1968" s="19">
        <v>0</v>
      </c>
      <c r="H1968" s="17">
        <f t="shared" si="93"/>
        <v>1072.9883550862735</v>
      </c>
      <c r="I1968" s="18">
        <f t="shared" si="91"/>
        <v>49.990886096446047</v>
      </c>
      <c r="J1968" s="17">
        <f t="shared" si="92"/>
        <v>0.95232117114479031</v>
      </c>
    </row>
    <row r="1969" spans="1:10" x14ac:dyDescent="0.3">
      <c r="A1969" s="2">
        <v>20200322</v>
      </c>
      <c r="B1969" s="2" t="s">
        <v>33</v>
      </c>
      <c r="C1969" s="2">
        <v>604.01</v>
      </c>
      <c r="D1969" s="2">
        <v>39.35</v>
      </c>
      <c r="E1969" s="2">
        <v>16.170000000000002</v>
      </c>
      <c r="F1969" s="2">
        <v>4.83</v>
      </c>
      <c r="G1969" s="2">
        <v>0</v>
      </c>
      <c r="H1969" s="16">
        <f t="shared" si="93"/>
        <v>952.61311704855837</v>
      </c>
      <c r="I1969" s="15">
        <f t="shared" si="91"/>
        <v>45.939159907767447</v>
      </c>
      <c r="J1969" s="14">
        <f t="shared" si="92"/>
        <v>0.86285198430203391</v>
      </c>
    </row>
    <row r="1970" spans="1:10" x14ac:dyDescent="0.3">
      <c r="A1970" s="19">
        <v>20200322</v>
      </c>
      <c r="B1970" s="19" t="s">
        <v>32</v>
      </c>
      <c r="C1970" s="19">
        <v>173</v>
      </c>
      <c r="D1970" s="19">
        <v>29.53</v>
      </c>
      <c r="E1970" s="19">
        <v>16.04</v>
      </c>
      <c r="F1970" s="19">
        <v>5.45</v>
      </c>
      <c r="G1970" s="19">
        <v>0</v>
      </c>
      <c r="H1970" s="17">
        <f t="shared" si="93"/>
        <v>350.99877733650925</v>
      </c>
      <c r="I1970" s="18">
        <f t="shared" si="91"/>
        <v>27.008711791765911</v>
      </c>
      <c r="J1970" s="17">
        <f t="shared" si="92"/>
        <v>0.34782602811331859</v>
      </c>
    </row>
    <row r="1971" spans="1:10" x14ac:dyDescent="0.3">
      <c r="A1971" s="2">
        <v>20200322</v>
      </c>
      <c r="B1971" s="2" t="s">
        <v>31</v>
      </c>
      <c r="C1971" s="2">
        <v>88</v>
      </c>
      <c r="D1971" s="2">
        <v>18.57</v>
      </c>
      <c r="E1971" s="2">
        <v>15.72</v>
      </c>
      <c r="F1971" s="2">
        <v>5.72</v>
      </c>
      <c r="G1971" s="2">
        <v>0</v>
      </c>
      <c r="H1971" s="16">
        <f t="shared" si="93"/>
        <v>276.3272210412153</v>
      </c>
      <c r="I1971" s="15">
        <f t="shared" si="91"/>
        <v>24.355225657537979</v>
      </c>
      <c r="J1971" s="14">
        <f t="shared" si="92"/>
        <v>0.27712898020134574</v>
      </c>
    </row>
    <row r="1972" spans="1:10" x14ac:dyDescent="0.3">
      <c r="A1972" s="19">
        <v>20200322</v>
      </c>
      <c r="B1972" s="19" t="s">
        <v>30</v>
      </c>
      <c r="C1972" s="19">
        <v>85</v>
      </c>
      <c r="D1972" s="19">
        <v>7.06</v>
      </c>
      <c r="E1972" s="19">
        <v>14.97</v>
      </c>
      <c r="F1972" s="19">
        <v>5.24</v>
      </c>
      <c r="G1972" s="19">
        <v>0</v>
      </c>
      <c r="H1972" s="17">
        <f t="shared" si="93"/>
        <v>691.57042526783368</v>
      </c>
      <c r="I1972" s="18">
        <f t="shared" si="91"/>
        <v>36.581575789619805</v>
      </c>
      <c r="J1972" s="17">
        <f t="shared" si="92"/>
        <v>0.65552778644438803</v>
      </c>
    </row>
    <row r="1973" spans="1:10" x14ac:dyDescent="0.3">
      <c r="A1973" s="2">
        <v>20200322</v>
      </c>
      <c r="B1973" s="2" t="s">
        <v>29</v>
      </c>
      <c r="C1973" s="2">
        <v>0</v>
      </c>
      <c r="D1973" s="2">
        <v>0</v>
      </c>
      <c r="E1973" s="2">
        <v>13.96</v>
      </c>
      <c r="F1973" s="2">
        <v>4.55</v>
      </c>
      <c r="G1973" s="2">
        <v>0</v>
      </c>
      <c r="H1973" s="16">
        <f t="shared" si="93"/>
        <v>0</v>
      </c>
      <c r="I1973" s="15">
        <f t="shared" si="91"/>
        <v>13.96</v>
      </c>
      <c r="J1973" s="14">
        <f t="shared" si="92"/>
        <v>0</v>
      </c>
    </row>
    <row r="1974" spans="1:10" x14ac:dyDescent="0.3">
      <c r="A1974" s="19">
        <v>20200322</v>
      </c>
      <c r="B1974" s="19" t="s">
        <v>28</v>
      </c>
      <c r="C1974" s="19">
        <v>0</v>
      </c>
      <c r="D1974" s="19">
        <v>0</v>
      </c>
      <c r="E1974" s="19">
        <v>13.13</v>
      </c>
      <c r="F1974" s="19">
        <v>4.34</v>
      </c>
      <c r="G1974" s="19">
        <v>0</v>
      </c>
      <c r="H1974" s="17">
        <f t="shared" si="93"/>
        <v>0</v>
      </c>
      <c r="I1974" s="18">
        <f t="shared" si="91"/>
        <v>13.13</v>
      </c>
      <c r="J1974" s="17">
        <f t="shared" si="92"/>
        <v>0</v>
      </c>
    </row>
    <row r="1975" spans="1:10" x14ac:dyDescent="0.3">
      <c r="A1975" s="2">
        <v>20200322</v>
      </c>
      <c r="B1975" s="2" t="s">
        <v>27</v>
      </c>
      <c r="C1975" s="2">
        <v>0</v>
      </c>
      <c r="D1975" s="2">
        <v>0</v>
      </c>
      <c r="E1975" s="2">
        <v>12.59</v>
      </c>
      <c r="F1975" s="2">
        <v>4.21</v>
      </c>
      <c r="G1975" s="2">
        <v>0</v>
      </c>
      <c r="H1975" s="16">
        <f t="shared" si="93"/>
        <v>0</v>
      </c>
      <c r="I1975" s="15">
        <f t="shared" si="91"/>
        <v>12.59</v>
      </c>
      <c r="J1975" s="14">
        <f t="shared" si="92"/>
        <v>0</v>
      </c>
    </row>
    <row r="1976" spans="1:10" x14ac:dyDescent="0.3">
      <c r="A1976" s="19">
        <v>20200322</v>
      </c>
      <c r="B1976" s="19" t="s">
        <v>26</v>
      </c>
      <c r="C1976" s="19">
        <v>0</v>
      </c>
      <c r="D1976" s="19">
        <v>0</v>
      </c>
      <c r="E1976" s="19">
        <v>12.28</v>
      </c>
      <c r="F1976" s="19">
        <v>4.1399999999999997</v>
      </c>
      <c r="G1976" s="19">
        <v>0</v>
      </c>
      <c r="H1976" s="17">
        <f t="shared" si="93"/>
        <v>0</v>
      </c>
      <c r="I1976" s="18">
        <f t="shared" si="91"/>
        <v>12.28</v>
      </c>
      <c r="J1976" s="17">
        <f t="shared" si="92"/>
        <v>0</v>
      </c>
    </row>
    <row r="1977" spans="1:10" x14ac:dyDescent="0.3">
      <c r="A1977" s="2">
        <v>20200322</v>
      </c>
      <c r="B1977" s="2" t="s">
        <v>25</v>
      </c>
      <c r="C1977" s="2">
        <v>0</v>
      </c>
      <c r="D1977" s="2">
        <v>0</v>
      </c>
      <c r="E1977" s="2">
        <v>12.08</v>
      </c>
      <c r="F1977" s="2">
        <v>4.21</v>
      </c>
      <c r="G1977" s="2">
        <v>0</v>
      </c>
      <c r="H1977" s="16">
        <f t="shared" si="93"/>
        <v>0</v>
      </c>
      <c r="I1977" s="15">
        <f t="shared" si="91"/>
        <v>12.08</v>
      </c>
      <c r="J1977" s="14">
        <f t="shared" si="92"/>
        <v>0</v>
      </c>
    </row>
    <row r="1978" spans="1:10" x14ac:dyDescent="0.3">
      <c r="A1978" s="19">
        <v>20200323</v>
      </c>
      <c r="B1978" s="19" t="s">
        <v>48</v>
      </c>
      <c r="C1978" s="19">
        <v>0</v>
      </c>
      <c r="D1978" s="19">
        <v>0</v>
      </c>
      <c r="E1978" s="19">
        <v>11.92</v>
      </c>
      <c r="F1978" s="19">
        <v>4.07</v>
      </c>
      <c r="G1978" s="19">
        <v>0</v>
      </c>
      <c r="H1978" s="17">
        <f t="shared" si="93"/>
        <v>0</v>
      </c>
      <c r="I1978" s="18">
        <f t="shared" si="91"/>
        <v>11.92</v>
      </c>
      <c r="J1978" s="17">
        <f t="shared" si="92"/>
        <v>0</v>
      </c>
    </row>
    <row r="1979" spans="1:10" x14ac:dyDescent="0.3">
      <c r="A1979" s="2">
        <v>20200323</v>
      </c>
      <c r="B1979" s="2" t="s">
        <v>47</v>
      </c>
      <c r="C1979" s="2">
        <v>0</v>
      </c>
      <c r="D1979" s="2">
        <v>0</v>
      </c>
      <c r="E1979" s="2">
        <v>11.76</v>
      </c>
      <c r="F1979" s="2">
        <v>3.66</v>
      </c>
      <c r="G1979" s="2">
        <v>0</v>
      </c>
      <c r="H1979" s="16">
        <f t="shared" si="93"/>
        <v>0</v>
      </c>
      <c r="I1979" s="15">
        <f t="shared" si="91"/>
        <v>11.76</v>
      </c>
      <c r="J1979" s="14">
        <f t="shared" si="92"/>
        <v>0</v>
      </c>
    </row>
    <row r="1980" spans="1:10" x14ac:dyDescent="0.3">
      <c r="A1980" s="19">
        <v>20200323</v>
      </c>
      <c r="B1980" s="19" t="s">
        <v>46</v>
      </c>
      <c r="C1980" s="19">
        <v>0</v>
      </c>
      <c r="D1980" s="19">
        <v>0</v>
      </c>
      <c r="E1980" s="19">
        <v>11.7</v>
      </c>
      <c r="F1980" s="19">
        <v>3.38</v>
      </c>
      <c r="G1980" s="19">
        <v>0</v>
      </c>
      <c r="H1980" s="17">
        <f t="shared" si="93"/>
        <v>0</v>
      </c>
      <c r="I1980" s="18">
        <f t="shared" si="91"/>
        <v>11.7</v>
      </c>
      <c r="J1980" s="17">
        <f t="shared" si="92"/>
        <v>0</v>
      </c>
    </row>
    <row r="1981" spans="1:10" x14ac:dyDescent="0.3">
      <c r="A1981" s="2">
        <v>20200323</v>
      </c>
      <c r="B1981" s="2" t="s">
        <v>45</v>
      </c>
      <c r="C1981" s="2">
        <v>0</v>
      </c>
      <c r="D1981" s="2">
        <v>0</v>
      </c>
      <c r="E1981" s="2">
        <v>11.67</v>
      </c>
      <c r="F1981" s="2">
        <v>3.31</v>
      </c>
      <c r="G1981" s="2">
        <v>0</v>
      </c>
      <c r="H1981" s="16">
        <f t="shared" si="93"/>
        <v>0</v>
      </c>
      <c r="I1981" s="15">
        <f t="shared" si="91"/>
        <v>11.67</v>
      </c>
      <c r="J1981" s="14">
        <f t="shared" si="92"/>
        <v>0</v>
      </c>
    </row>
    <row r="1982" spans="1:10" x14ac:dyDescent="0.3">
      <c r="A1982" s="19">
        <v>20200323</v>
      </c>
      <c r="B1982" s="19" t="s">
        <v>44</v>
      </c>
      <c r="C1982" s="19">
        <v>0</v>
      </c>
      <c r="D1982" s="19">
        <v>0</v>
      </c>
      <c r="E1982" s="19">
        <v>11.7</v>
      </c>
      <c r="F1982" s="19">
        <v>3.45</v>
      </c>
      <c r="G1982" s="19">
        <v>0</v>
      </c>
      <c r="H1982" s="17">
        <f t="shared" si="93"/>
        <v>0</v>
      </c>
      <c r="I1982" s="18">
        <f t="shared" si="91"/>
        <v>11.7</v>
      </c>
      <c r="J1982" s="17">
        <f t="shared" si="92"/>
        <v>0</v>
      </c>
    </row>
    <row r="1983" spans="1:10" x14ac:dyDescent="0.3">
      <c r="A1983" s="2">
        <v>20200323</v>
      </c>
      <c r="B1983" s="2" t="s">
        <v>43</v>
      </c>
      <c r="C1983" s="2">
        <v>0</v>
      </c>
      <c r="D1983" s="2">
        <v>0</v>
      </c>
      <c r="E1983" s="2">
        <v>11.77</v>
      </c>
      <c r="F1983" s="2">
        <v>3.93</v>
      </c>
      <c r="G1983" s="2">
        <v>0</v>
      </c>
      <c r="H1983" s="16">
        <f t="shared" si="93"/>
        <v>0</v>
      </c>
      <c r="I1983" s="15">
        <f t="shared" si="91"/>
        <v>11.77</v>
      </c>
      <c r="J1983" s="14">
        <f t="shared" si="92"/>
        <v>0</v>
      </c>
    </row>
    <row r="1984" spans="1:10" x14ac:dyDescent="0.3">
      <c r="A1984" s="19">
        <v>20200323</v>
      </c>
      <c r="B1984" s="19" t="s">
        <v>42</v>
      </c>
      <c r="C1984" s="19">
        <v>0</v>
      </c>
      <c r="D1984" s="19">
        <v>0</v>
      </c>
      <c r="E1984" s="19">
        <v>12.01</v>
      </c>
      <c r="F1984" s="19">
        <v>4.1399999999999997</v>
      </c>
      <c r="G1984" s="19">
        <v>0</v>
      </c>
      <c r="H1984" s="17">
        <f t="shared" si="93"/>
        <v>0</v>
      </c>
      <c r="I1984" s="18">
        <f t="shared" si="91"/>
        <v>12.01</v>
      </c>
      <c r="J1984" s="17">
        <f t="shared" si="92"/>
        <v>0</v>
      </c>
    </row>
    <row r="1985" spans="1:10" x14ac:dyDescent="0.3">
      <c r="A1985" s="2">
        <v>20200323</v>
      </c>
      <c r="B1985" s="2" t="s">
        <v>41</v>
      </c>
      <c r="C1985" s="2">
        <v>57</v>
      </c>
      <c r="D1985" s="2">
        <v>5.73</v>
      </c>
      <c r="E1985" s="2">
        <v>12.02</v>
      </c>
      <c r="F1985" s="2">
        <v>4.83</v>
      </c>
      <c r="G1985" s="2">
        <v>0</v>
      </c>
      <c r="H1985" s="16">
        <f t="shared" si="93"/>
        <v>570.90919582560321</v>
      </c>
      <c r="I1985" s="15">
        <f t="shared" si="91"/>
        <v>29.8609123695501</v>
      </c>
      <c r="J1985" s="14">
        <f t="shared" si="92"/>
        <v>0.55842106775214961</v>
      </c>
    </row>
    <row r="1986" spans="1:10" x14ac:dyDescent="0.3">
      <c r="A1986" s="19">
        <v>20200323</v>
      </c>
      <c r="B1986" s="19" t="s">
        <v>40</v>
      </c>
      <c r="C1986" s="19">
        <v>261</v>
      </c>
      <c r="D1986" s="19">
        <v>17.3</v>
      </c>
      <c r="E1986" s="19">
        <v>12.46</v>
      </c>
      <c r="F1986" s="19">
        <v>5.24</v>
      </c>
      <c r="G1986" s="19">
        <v>0</v>
      </c>
      <c r="H1986" s="17">
        <f t="shared" si="93"/>
        <v>877.68006900182434</v>
      </c>
      <c r="I1986" s="18">
        <f t="shared" si="91"/>
        <v>39.887502156307008</v>
      </c>
      <c r="J1986" s="17">
        <f t="shared" si="92"/>
        <v>0.81888098136266885</v>
      </c>
    </row>
    <row r="1987" spans="1:10" x14ac:dyDescent="0.3">
      <c r="A1987" s="2">
        <v>20200323</v>
      </c>
      <c r="B1987" s="2" t="s">
        <v>39</v>
      </c>
      <c r="C1987" s="2">
        <v>464.01</v>
      </c>
      <c r="D1987" s="2">
        <v>28.38</v>
      </c>
      <c r="E1987" s="2">
        <v>13.28</v>
      </c>
      <c r="F1987" s="2">
        <v>4.6900000000000004</v>
      </c>
      <c r="G1987" s="2">
        <v>0</v>
      </c>
      <c r="H1987" s="16">
        <f t="shared" si="93"/>
        <v>976.21140869497287</v>
      </c>
      <c r="I1987" s="15">
        <f t="shared" si="91"/>
        <v>43.7866065217179</v>
      </c>
      <c r="J1987" s="14">
        <f t="shared" si="92"/>
        <v>0.89368276041773309</v>
      </c>
    </row>
    <row r="1988" spans="1:10" x14ac:dyDescent="0.3">
      <c r="A1988" s="19">
        <v>20200323</v>
      </c>
      <c r="B1988" s="19" t="s">
        <v>38</v>
      </c>
      <c r="C1988" s="19">
        <v>652.01</v>
      </c>
      <c r="D1988" s="19">
        <v>38.43</v>
      </c>
      <c r="E1988" s="19">
        <v>14.67</v>
      </c>
      <c r="F1988" s="19">
        <v>4.1399999999999997</v>
      </c>
      <c r="G1988" s="19">
        <v>0</v>
      </c>
      <c r="H1988" s="17">
        <f t="shared" si="93"/>
        <v>1048.9929534897815</v>
      </c>
      <c r="I1988" s="18">
        <f t="shared" si="91"/>
        <v>47.451029796555673</v>
      </c>
      <c r="J1988" s="17">
        <f t="shared" si="92"/>
        <v>0.94301357924148943</v>
      </c>
    </row>
    <row r="1989" spans="1:10" x14ac:dyDescent="0.3">
      <c r="A1989" s="2">
        <v>20200323</v>
      </c>
      <c r="B1989" s="2" t="s">
        <v>37</v>
      </c>
      <c r="C1989" s="2">
        <v>789.01</v>
      </c>
      <c r="D1989" s="2">
        <v>46.58</v>
      </c>
      <c r="E1989" s="2">
        <v>15.96</v>
      </c>
      <c r="F1989" s="2">
        <v>3.45</v>
      </c>
      <c r="G1989" s="2">
        <v>0</v>
      </c>
      <c r="H1989" s="16">
        <f t="shared" si="93"/>
        <v>1086.2897015507092</v>
      </c>
      <c r="I1989" s="15">
        <f t="shared" si="91"/>
        <v>49.906553173459663</v>
      </c>
      <c r="J1989" s="14">
        <f t="shared" si="92"/>
        <v>0.96453890659016439</v>
      </c>
    </row>
    <row r="1990" spans="1:10" x14ac:dyDescent="0.3">
      <c r="A1990" s="19">
        <v>20200323</v>
      </c>
      <c r="B1990" s="19" t="s">
        <v>36</v>
      </c>
      <c r="C1990" s="19">
        <v>860.01</v>
      </c>
      <c r="D1990" s="19">
        <v>51.47</v>
      </c>
      <c r="E1990" s="19">
        <v>17.27</v>
      </c>
      <c r="F1990" s="19">
        <v>3.31</v>
      </c>
      <c r="G1990" s="19">
        <v>0</v>
      </c>
      <c r="H1990" s="17">
        <f t="shared" si="93"/>
        <v>1099.3604457327938</v>
      </c>
      <c r="I1990" s="18">
        <f t="shared" si="91"/>
        <v>51.625013929149802</v>
      </c>
      <c r="J1990" s="17">
        <f t="shared" si="92"/>
        <v>0.96764325341922985</v>
      </c>
    </row>
    <row r="1991" spans="1:10" x14ac:dyDescent="0.3">
      <c r="A1991" s="2">
        <v>20200323</v>
      </c>
      <c r="B1991" s="2" t="s">
        <v>35</v>
      </c>
      <c r="C1991" s="2">
        <v>834.01</v>
      </c>
      <c r="D1991" s="2">
        <v>51.79</v>
      </c>
      <c r="E1991" s="2">
        <v>17.97</v>
      </c>
      <c r="F1991" s="2">
        <v>3.17</v>
      </c>
      <c r="G1991" s="2">
        <v>0</v>
      </c>
      <c r="H1991" s="16">
        <f t="shared" si="93"/>
        <v>1061.4204467046807</v>
      </c>
      <c r="I1991" s="15">
        <f t="shared" si="91"/>
        <v>51.13938895952127</v>
      </c>
      <c r="J1991" s="14">
        <f t="shared" si="92"/>
        <v>0.93656847812766952</v>
      </c>
    </row>
    <row r="1992" spans="1:10" x14ac:dyDescent="0.3">
      <c r="A1992" s="19">
        <v>20200323</v>
      </c>
      <c r="B1992" s="19" t="s">
        <v>34</v>
      </c>
      <c r="C1992" s="19">
        <v>761.01</v>
      </c>
      <c r="D1992" s="19">
        <v>47.43</v>
      </c>
      <c r="E1992" s="19">
        <v>18.11</v>
      </c>
      <c r="F1992" s="19">
        <v>3.52</v>
      </c>
      <c r="G1992" s="19">
        <v>0</v>
      </c>
      <c r="H1992" s="17">
        <f t="shared" si="93"/>
        <v>1033.3472140172912</v>
      </c>
      <c r="I1992" s="18">
        <f t="shared" si="91"/>
        <v>50.40210043804035</v>
      </c>
      <c r="J1992" s="17">
        <f t="shared" si="92"/>
        <v>0.91522586028702735</v>
      </c>
    </row>
    <row r="1993" spans="1:10" x14ac:dyDescent="0.3">
      <c r="A1993" s="2">
        <v>20200323</v>
      </c>
      <c r="B1993" s="2" t="s">
        <v>33</v>
      </c>
      <c r="C1993" s="2">
        <v>653.01</v>
      </c>
      <c r="D1993" s="2">
        <v>39.619999999999997</v>
      </c>
      <c r="E1993" s="2">
        <v>18.12</v>
      </c>
      <c r="F1993" s="2">
        <v>3.93</v>
      </c>
      <c r="G1993" s="2">
        <v>0</v>
      </c>
      <c r="H1993" s="16">
        <f t="shared" si="93"/>
        <v>1024.0195382006782</v>
      </c>
      <c r="I1993" s="15">
        <f t="shared" si="91"/>
        <v>50.120610568771198</v>
      </c>
      <c r="J1993" s="14">
        <f t="shared" si="92"/>
        <v>0.90826155604789349</v>
      </c>
    </row>
    <row r="1994" spans="1:10" x14ac:dyDescent="0.3">
      <c r="A1994" s="19">
        <v>20200323</v>
      </c>
      <c r="B1994" s="19" t="s">
        <v>32</v>
      </c>
      <c r="C1994" s="19">
        <v>502.01</v>
      </c>
      <c r="D1994" s="19">
        <v>29.75</v>
      </c>
      <c r="E1994" s="19">
        <v>17.940000000000001</v>
      </c>
      <c r="F1994" s="19">
        <v>4.21</v>
      </c>
      <c r="G1994" s="19">
        <v>0</v>
      </c>
      <c r="H1994" s="17">
        <f t="shared" si="93"/>
        <v>1011.6753398604893</v>
      </c>
      <c r="I1994" s="18">
        <f t="shared" ref="I1994:I2057" si="94">E1994+H1994*((NOCT-20)/(800))</f>
        <v>49.554854370640292</v>
      </c>
      <c r="J1994" s="17">
        <f t="shared" ref="J1994:J2057" si="95">P_STC__W*(H1994/1000)*(1+(alpha_p/100)*(I1994-25))</f>
        <v>0.89988840697759886</v>
      </c>
    </row>
    <row r="1995" spans="1:10" x14ac:dyDescent="0.3">
      <c r="A1995" s="2">
        <v>20200323</v>
      </c>
      <c r="B1995" s="2" t="s">
        <v>31</v>
      </c>
      <c r="C1995" s="2">
        <v>296</v>
      </c>
      <c r="D1995" s="2">
        <v>18.77</v>
      </c>
      <c r="E1995" s="2">
        <v>17.78</v>
      </c>
      <c r="F1995" s="2">
        <v>4.55</v>
      </c>
      <c r="G1995" s="2">
        <v>0</v>
      </c>
      <c r="H1995" s="16">
        <f t="shared" si="93"/>
        <v>919.91177626689932</v>
      </c>
      <c r="I1995" s="15">
        <f t="shared" si="94"/>
        <v>46.527243008340605</v>
      </c>
      <c r="J1995" s="14">
        <f t="shared" si="95"/>
        <v>0.83079753667420619</v>
      </c>
    </row>
    <row r="1996" spans="1:10" x14ac:dyDescent="0.3">
      <c r="A1996" s="19">
        <v>20200323</v>
      </c>
      <c r="B1996" s="19" t="s">
        <v>30</v>
      </c>
      <c r="C1996" s="19">
        <v>86</v>
      </c>
      <c r="D1996" s="19">
        <v>7.25</v>
      </c>
      <c r="E1996" s="19">
        <v>16.88</v>
      </c>
      <c r="F1996" s="19">
        <v>4.55</v>
      </c>
      <c r="G1996" s="19">
        <v>0</v>
      </c>
      <c r="H1996" s="17">
        <f t="shared" si="93"/>
        <v>681.4635697018806</v>
      </c>
      <c r="I1996" s="18">
        <f t="shared" si="94"/>
        <v>38.175736553183768</v>
      </c>
      <c r="J1996" s="17">
        <f t="shared" si="95"/>
        <v>0.64105903960945188</v>
      </c>
    </row>
    <row r="1997" spans="1:10" x14ac:dyDescent="0.3">
      <c r="A1997" s="2">
        <v>20200323</v>
      </c>
      <c r="B1997" s="2" t="s">
        <v>29</v>
      </c>
      <c r="C1997" s="2">
        <v>0</v>
      </c>
      <c r="D1997" s="2">
        <v>0</v>
      </c>
      <c r="E1997" s="2">
        <v>15.76</v>
      </c>
      <c r="F1997" s="2">
        <v>4.76</v>
      </c>
      <c r="G1997" s="2">
        <v>0</v>
      </c>
      <c r="H1997" s="16">
        <f t="shared" si="93"/>
        <v>0</v>
      </c>
      <c r="I1997" s="15">
        <f t="shared" si="94"/>
        <v>15.76</v>
      </c>
      <c r="J1997" s="14">
        <f t="shared" si="95"/>
        <v>0</v>
      </c>
    </row>
    <row r="1998" spans="1:10" x14ac:dyDescent="0.3">
      <c r="A1998" s="19">
        <v>20200323</v>
      </c>
      <c r="B1998" s="19" t="s">
        <v>28</v>
      </c>
      <c r="C1998" s="19">
        <v>0</v>
      </c>
      <c r="D1998" s="19">
        <v>0</v>
      </c>
      <c r="E1998" s="19">
        <v>15</v>
      </c>
      <c r="F1998" s="19">
        <v>4.9000000000000004</v>
      </c>
      <c r="G1998" s="19">
        <v>0</v>
      </c>
      <c r="H1998" s="17">
        <f t="shared" si="93"/>
        <v>0</v>
      </c>
      <c r="I1998" s="18">
        <f t="shared" si="94"/>
        <v>15</v>
      </c>
      <c r="J1998" s="17">
        <f t="shared" si="95"/>
        <v>0</v>
      </c>
    </row>
    <row r="1999" spans="1:10" x14ac:dyDescent="0.3">
      <c r="A1999" s="2">
        <v>20200323</v>
      </c>
      <c r="B1999" s="2" t="s">
        <v>27</v>
      </c>
      <c r="C1999" s="2">
        <v>0</v>
      </c>
      <c r="D1999" s="2">
        <v>0</v>
      </c>
      <c r="E1999" s="2">
        <v>14.63</v>
      </c>
      <c r="F1999" s="2">
        <v>4.6900000000000004</v>
      </c>
      <c r="G1999" s="2">
        <v>0</v>
      </c>
      <c r="H1999" s="16">
        <f t="shared" si="93"/>
        <v>0</v>
      </c>
      <c r="I1999" s="15">
        <f t="shared" si="94"/>
        <v>14.63</v>
      </c>
      <c r="J1999" s="14">
        <f t="shared" si="95"/>
        <v>0</v>
      </c>
    </row>
    <row r="2000" spans="1:10" x14ac:dyDescent="0.3">
      <c r="A2000" s="19">
        <v>20200323</v>
      </c>
      <c r="B2000" s="19" t="s">
        <v>26</v>
      </c>
      <c r="C2000" s="19">
        <v>0</v>
      </c>
      <c r="D2000" s="19">
        <v>0</v>
      </c>
      <c r="E2000" s="19">
        <v>14.11</v>
      </c>
      <c r="F2000" s="19">
        <v>4.34</v>
      </c>
      <c r="G2000" s="19">
        <v>0</v>
      </c>
      <c r="H2000" s="17">
        <f t="shared" si="93"/>
        <v>0</v>
      </c>
      <c r="I2000" s="18">
        <f t="shared" si="94"/>
        <v>14.11</v>
      </c>
      <c r="J2000" s="17">
        <f t="shared" si="95"/>
        <v>0</v>
      </c>
    </row>
    <row r="2001" spans="1:10" x14ac:dyDescent="0.3">
      <c r="A2001" s="2">
        <v>20200323</v>
      </c>
      <c r="B2001" s="2" t="s">
        <v>25</v>
      </c>
      <c r="C2001" s="2">
        <v>0</v>
      </c>
      <c r="D2001" s="2">
        <v>0</v>
      </c>
      <c r="E2001" s="2">
        <v>13.77</v>
      </c>
      <c r="F2001" s="2">
        <v>4.1399999999999997</v>
      </c>
      <c r="G2001" s="2">
        <v>0</v>
      </c>
      <c r="H2001" s="16">
        <f t="shared" si="93"/>
        <v>0</v>
      </c>
      <c r="I2001" s="15">
        <f t="shared" si="94"/>
        <v>13.77</v>
      </c>
      <c r="J2001" s="14">
        <f t="shared" si="95"/>
        <v>0</v>
      </c>
    </row>
    <row r="2002" spans="1:10" x14ac:dyDescent="0.3">
      <c r="A2002" s="19">
        <v>20200324</v>
      </c>
      <c r="B2002" s="19" t="s">
        <v>48</v>
      </c>
      <c r="C2002" s="19">
        <v>0</v>
      </c>
      <c r="D2002" s="19">
        <v>0</v>
      </c>
      <c r="E2002" s="19">
        <v>13.35</v>
      </c>
      <c r="F2002" s="19">
        <v>4.1399999999999997</v>
      </c>
      <c r="G2002" s="19">
        <v>0</v>
      </c>
      <c r="H2002" s="17">
        <f t="shared" si="93"/>
        <v>0</v>
      </c>
      <c r="I2002" s="18">
        <f t="shared" si="94"/>
        <v>13.35</v>
      </c>
      <c r="J2002" s="17">
        <f t="shared" si="95"/>
        <v>0</v>
      </c>
    </row>
    <row r="2003" spans="1:10" x14ac:dyDescent="0.3">
      <c r="A2003" s="2">
        <v>20200324</v>
      </c>
      <c r="B2003" s="2" t="s">
        <v>47</v>
      </c>
      <c r="C2003" s="2">
        <v>0</v>
      </c>
      <c r="D2003" s="2">
        <v>0</v>
      </c>
      <c r="E2003" s="2">
        <v>13.12</v>
      </c>
      <c r="F2003" s="2">
        <v>4.21</v>
      </c>
      <c r="G2003" s="2">
        <v>0</v>
      </c>
      <c r="H2003" s="16">
        <f t="shared" ref="H2003:H2066" si="96">IF(D2003&gt;0,C2003/SIN(D2003*PI()/180),0)</f>
        <v>0</v>
      </c>
      <c r="I2003" s="15">
        <f t="shared" si="94"/>
        <v>13.12</v>
      </c>
      <c r="J2003" s="14">
        <f t="shared" si="95"/>
        <v>0</v>
      </c>
    </row>
    <row r="2004" spans="1:10" x14ac:dyDescent="0.3">
      <c r="A2004" s="19">
        <v>20200324</v>
      </c>
      <c r="B2004" s="19" t="s">
        <v>46</v>
      </c>
      <c r="C2004" s="19">
        <v>0</v>
      </c>
      <c r="D2004" s="19">
        <v>0</v>
      </c>
      <c r="E2004" s="19">
        <v>12.77</v>
      </c>
      <c r="F2004" s="19">
        <v>4.21</v>
      </c>
      <c r="G2004" s="19">
        <v>0</v>
      </c>
      <c r="H2004" s="17">
        <f t="shared" si="96"/>
        <v>0</v>
      </c>
      <c r="I2004" s="18">
        <f t="shared" si="94"/>
        <v>12.77</v>
      </c>
      <c r="J2004" s="17">
        <f t="shared" si="95"/>
        <v>0</v>
      </c>
    </row>
    <row r="2005" spans="1:10" x14ac:dyDescent="0.3">
      <c r="A2005" s="2">
        <v>20200324</v>
      </c>
      <c r="B2005" s="2" t="s">
        <v>45</v>
      </c>
      <c r="C2005" s="2">
        <v>0</v>
      </c>
      <c r="D2005" s="2">
        <v>0</v>
      </c>
      <c r="E2005" s="2">
        <v>12.44</v>
      </c>
      <c r="F2005" s="2">
        <v>4.21</v>
      </c>
      <c r="G2005" s="2">
        <v>0</v>
      </c>
      <c r="H2005" s="16">
        <f t="shared" si="96"/>
        <v>0</v>
      </c>
      <c r="I2005" s="15">
        <f t="shared" si="94"/>
        <v>12.44</v>
      </c>
      <c r="J2005" s="14">
        <f t="shared" si="95"/>
        <v>0</v>
      </c>
    </row>
    <row r="2006" spans="1:10" x14ac:dyDescent="0.3">
      <c r="A2006" s="19">
        <v>20200324</v>
      </c>
      <c r="B2006" s="19" t="s">
        <v>44</v>
      </c>
      <c r="C2006" s="19">
        <v>0</v>
      </c>
      <c r="D2006" s="19">
        <v>0</v>
      </c>
      <c r="E2006" s="19">
        <v>12.1</v>
      </c>
      <c r="F2006" s="19">
        <v>4.21</v>
      </c>
      <c r="G2006" s="19">
        <v>0</v>
      </c>
      <c r="H2006" s="17">
        <f t="shared" si="96"/>
        <v>0</v>
      </c>
      <c r="I2006" s="18">
        <f t="shared" si="94"/>
        <v>12.1</v>
      </c>
      <c r="J2006" s="17">
        <f t="shared" si="95"/>
        <v>0</v>
      </c>
    </row>
    <row r="2007" spans="1:10" x14ac:dyDescent="0.3">
      <c r="A2007" s="2">
        <v>20200324</v>
      </c>
      <c r="B2007" s="2" t="s">
        <v>43</v>
      </c>
      <c r="C2007" s="2">
        <v>0</v>
      </c>
      <c r="D2007" s="2">
        <v>0</v>
      </c>
      <c r="E2007" s="2">
        <v>11.79</v>
      </c>
      <c r="F2007" s="2">
        <v>4.28</v>
      </c>
      <c r="G2007" s="2">
        <v>0</v>
      </c>
      <c r="H2007" s="16">
        <f t="shared" si="96"/>
        <v>0</v>
      </c>
      <c r="I2007" s="15">
        <f t="shared" si="94"/>
        <v>11.79</v>
      </c>
      <c r="J2007" s="14">
        <f t="shared" si="95"/>
        <v>0</v>
      </c>
    </row>
    <row r="2008" spans="1:10" x14ac:dyDescent="0.3">
      <c r="A2008" s="19">
        <v>20200324</v>
      </c>
      <c r="B2008" s="19" t="s">
        <v>42</v>
      </c>
      <c r="C2008" s="19">
        <v>0</v>
      </c>
      <c r="D2008" s="19">
        <v>0</v>
      </c>
      <c r="E2008" s="19">
        <v>11.54</v>
      </c>
      <c r="F2008" s="19">
        <v>4.4800000000000004</v>
      </c>
      <c r="G2008" s="19">
        <v>0</v>
      </c>
      <c r="H2008" s="17">
        <f t="shared" si="96"/>
        <v>0</v>
      </c>
      <c r="I2008" s="18">
        <f t="shared" si="94"/>
        <v>11.54</v>
      </c>
      <c r="J2008" s="17">
        <f t="shared" si="95"/>
        <v>0</v>
      </c>
    </row>
    <row r="2009" spans="1:10" x14ac:dyDescent="0.3">
      <c r="A2009" s="2">
        <v>20200324</v>
      </c>
      <c r="B2009" s="2" t="s">
        <v>41</v>
      </c>
      <c r="C2009" s="2">
        <v>67</v>
      </c>
      <c r="D2009" s="2">
        <v>6.04</v>
      </c>
      <c r="E2009" s="2">
        <v>11.43</v>
      </c>
      <c r="F2009" s="2">
        <v>4.4800000000000004</v>
      </c>
      <c r="G2009" s="2">
        <v>0</v>
      </c>
      <c r="H2009" s="16">
        <f t="shared" si="96"/>
        <v>636.74446052153678</v>
      </c>
      <c r="I2009" s="15">
        <f t="shared" si="94"/>
        <v>31.328264391298024</v>
      </c>
      <c r="J2009" s="14">
        <f t="shared" si="95"/>
        <v>0.61861176769010051</v>
      </c>
    </row>
    <row r="2010" spans="1:10" x14ac:dyDescent="0.3">
      <c r="A2010" s="19">
        <v>20200324</v>
      </c>
      <c r="B2010" s="19" t="s">
        <v>40</v>
      </c>
      <c r="C2010" s="19">
        <v>269</v>
      </c>
      <c r="D2010" s="19">
        <v>17.61</v>
      </c>
      <c r="E2010" s="19">
        <v>12.27</v>
      </c>
      <c r="F2010" s="19">
        <v>4.55</v>
      </c>
      <c r="G2010" s="19">
        <v>0</v>
      </c>
      <c r="H2010" s="17">
        <f t="shared" si="96"/>
        <v>889.14964941428673</v>
      </c>
      <c r="I2010" s="18">
        <f t="shared" si="94"/>
        <v>40.05592654419646</v>
      </c>
      <c r="J2010" s="17">
        <f t="shared" si="95"/>
        <v>0.82890827627657881</v>
      </c>
    </row>
    <row r="2011" spans="1:10" x14ac:dyDescent="0.3">
      <c r="A2011" s="2">
        <v>20200324</v>
      </c>
      <c r="B2011" s="2" t="s">
        <v>39</v>
      </c>
      <c r="C2011" s="2">
        <v>469.01</v>
      </c>
      <c r="D2011" s="2">
        <v>28.71</v>
      </c>
      <c r="E2011" s="2">
        <v>13.86</v>
      </c>
      <c r="F2011" s="2">
        <v>5.24</v>
      </c>
      <c r="G2011" s="2">
        <v>0</v>
      </c>
      <c r="H2011" s="16">
        <f t="shared" si="96"/>
        <v>976.33818661605812</v>
      </c>
      <c r="I2011" s="15">
        <f t="shared" si="94"/>
        <v>44.370568331751812</v>
      </c>
      <c r="J2011" s="14">
        <f t="shared" si="95"/>
        <v>0.89123317160170556</v>
      </c>
    </row>
    <row r="2012" spans="1:10" x14ac:dyDescent="0.3">
      <c r="A2012" s="19">
        <v>20200324</v>
      </c>
      <c r="B2012" s="19" t="s">
        <v>38</v>
      </c>
      <c r="C2012" s="19">
        <v>642.01</v>
      </c>
      <c r="D2012" s="19">
        <v>38.79</v>
      </c>
      <c r="E2012" s="19">
        <v>15.52</v>
      </c>
      <c r="F2012" s="19">
        <v>5.52</v>
      </c>
      <c r="G2012" s="19">
        <v>0</v>
      </c>
      <c r="H2012" s="17">
        <f t="shared" si="96"/>
        <v>1024.8092859164499</v>
      </c>
      <c r="I2012" s="18">
        <f t="shared" si="94"/>
        <v>47.545290184889055</v>
      </c>
      <c r="J2012" s="17">
        <f t="shared" si="95"/>
        <v>0.92083848360825116</v>
      </c>
    </row>
    <row r="2013" spans="1:10" x14ac:dyDescent="0.3">
      <c r="A2013" s="2">
        <v>20200324</v>
      </c>
      <c r="B2013" s="2" t="s">
        <v>37</v>
      </c>
      <c r="C2013" s="2">
        <v>761.01</v>
      </c>
      <c r="D2013" s="2">
        <v>46.97</v>
      </c>
      <c r="E2013" s="2">
        <v>16.97</v>
      </c>
      <c r="F2013" s="2">
        <v>5.03</v>
      </c>
      <c r="G2013" s="2">
        <v>0</v>
      </c>
      <c r="H2013" s="16">
        <f t="shared" si="96"/>
        <v>1041.0583249027534</v>
      </c>
      <c r="I2013" s="15">
        <f t="shared" si="94"/>
        <v>49.503072653211042</v>
      </c>
      <c r="J2013" s="14">
        <f t="shared" si="95"/>
        <v>0.92626724993180276</v>
      </c>
    </row>
    <row r="2014" spans="1:10" x14ac:dyDescent="0.3">
      <c r="A2014" s="19">
        <v>20200324</v>
      </c>
      <c r="B2014" s="19" t="s">
        <v>36</v>
      </c>
      <c r="C2014" s="19">
        <v>624</v>
      </c>
      <c r="D2014" s="19">
        <v>51.88</v>
      </c>
      <c r="E2014" s="19">
        <v>18.440000000000001</v>
      </c>
      <c r="F2014" s="19">
        <v>4.97</v>
      </c>
      <c r="G2014" s="19">
        <v>0</v>
      </c>
      <c r="H2014" s="17">
        <f t="shared" si="96"/>
        <v>793.16698048554213</v>
      </c>
      <c r="I2014" s="18">
        <f t="shared" si="94"/>
        <v>43.226468140173196</v>
      </c>
      <c r="J2014" s="17">
        <f t="shared" si="95"/>
        <v>0.72811213333708513</v>
      </c>
    </row>
    <row r="2015" spans="1:10" x14ac:dyDescent="0.3">
      <c r="A2015" s="2">
        <v>20200324</v>
      </c>
      <c r="B2015" s="2" t="s">
        <v>35</v>
      </c>
      <c r="C2015" s="2">
        <v>693.01</v>
      </c>
      <c r="D2015" s="2">
        <v>52.17</v>
      </c>
      <c r="E2015" s="2">
        <v>19.03</v>
      </c>
      <c r="F2015" s="2">
        <v>4.07</v>
      </c>
      <c r="G2015" s="2">
        <v>0</v>
      </c>
      <c r="H2015" s="16">
        <f t="shared" si="96"/>
        <v>877.41223051194879</v>
      </c>
      <c r="I2015" s="15">
        <f t="shared" si="94"/>
        <v>46.449132203498401</v>
      </c>
      <c r="J2015" s="14">
        <f t="shared" si="95"/>
        <v>0.79272344133047146</v>
      </c>
    </row>
    <row r="2016" spans="1:10" x14ac:dyDescent="0.3">
      <c r="A2016" s="19">
        <v>20200324</v>
      </c>
      <c r="B2016" s="19" t="s">
        <v>34</v>
      </c>
      <c r="C2016" s="19">
        <v>498</v>
      </c>
      <c r="D2016" s="19">
        <v>47.75</v>
      </c>
      <c r="E2016" s="19">
        <v>18.95</v>
      </c>
      <c r="F2016" s="19">
        <v>4.07</v>
      </c>
      <c r="G2016" s="19">
        <v>0</v>
      </c>
      <c r="H2016" s="17">
        <f t="shared" si="96"/>
        <v>672.77466128909293</v>
      </c>
      <c r="I2016" s="18">
        <f t="shared" si="94"/>
        <v>39.974208165284153</v>
      </c>
      <c r="J2016" s="17">
        <f t="shared" si="95"/>
        <v>0.62744045606997156</v>
      </c>
    </row>
    <row r="2017" spans="1:10" x14ac:dyDescent="0.3">
      <c r="A2017" s="2">
        <v>20200324</v>
      </c>
      <c r="B2017" s="2" t="s">
        <v>33</v>
      </c>
      <c r="C2017" s="2">
        <v>648.01</v>
      </c>
      <c r="D2017" s="2">
        <v>39.89</v>
      </c>
      <c r="E2017" s="2">
        <v>19.04</v>
      </c>
      <c r="F2017" s="2">
        <v>4.4800000000000004</v>
      </c>
      <c r="G2017" s="2">
        <v>0</v>
      </c>
      <c r="H2017" s="16">
        <f t="shared" si="96"/>
        <v>1010.4383433998929</v>
      </c>
      <c r="I2017" s="15">
        <f t="shared" si="94"/>
        <v>50.616198231246656</v>
      </c>
      <c r="J2017" s="14">
        <f t="shared" si="95"/>
        <v>0.89396219332746429</v>
      </c>
    </row>
    <row r="2018" spans="1:10" x14ac:dyDescent="0.3">
      <c r="A2018" s="19">
        <v>20200324</v>
      </c>
      <c r="B2018" s="19" t="s">
        <v>32</v>
      </c>
      <c r="C2018" s="19">
        <v>437</v>
      </c>
      <c r="D2018" s="19">
        <v>29.98</v>
      </c>
      <c r="E2018" s="19">
        <v>18.89</v>
      </c>
      <c r="F2018" s="19">
        <v>4.4800000000000004</v>
      </c>
      <c r="G2018" s="19">
        <v>0</v>
      </c>
      <c r="H2018" s="17">
        <f t="shared" si="96"/>
        <v>874.52879319163469</v>
      </c>
      <c r="I2018" s="18">
        <f t="shared" si="94"/>
        <v>46.219024787238581</v>
      </c>
      <c r="J2018" s="17">
        <f t="shared" si="95"/>
        <v>0.79102387656214257</v>
      </c>
    </row>
    <row r="2019" spans="1:10" x14ac:dyDescent="0.3">
      <c r="A2019" s="2">
        <v>20200324</v>
      </c>
      <c r="B2019" s="2" t="s">
        <v>31</v>
      </c>
      <c r="C2019" s="2">
        <v>227</v>
      </c>
      <c r="D2019" s="2">
        <v>18.97</v>
      </c>
      <c r="E2019" s="2">
        <v>18.829999999999998</v>
      </c>
      <c r="F2019" s="2">
        <v>4.41</v>
      </c>
      <c r="G2019" s="2">
        <v>0</v>
      </c>
      <c r="H2019" s="16">
        <f t="shared" si="96"/>
        <v>698.30460796612203</v>
      </c>
      <c r="I2019" s="15">
        <f t="shared" si="94"/>
        <v>40.652018998941315</v>
      </c>
      <c r="J2019" s="14">
        <f t="shared" si="95"/>
        <v>0.64912016150691898</v>
      </c>
    </row>
    <row r="2020" spans="1:10" x14ac:dyDescent="0.3">
      <c r="A2020" s="19">
        <v>20200324</v>
      </c>
      <c r="B2020" s="19" t="s">
        <v>30</v>
      </c>
      <c r="C2020" s="19">
        <v>87</v>
      </c>
      <c r="D2020" s="19">
        <v>7.43</v>
      </c>
      <c r="E2020" s="19">
        <v>18.27</v>
      </c>
      <c r="F2020" s="19">
        <v>4.34</v>
      </c>
      <c r="G2020" s="19">
        <v>0</v>
      </c>
      <c r="H2020" s="17">
        <f t="shared" si="96"/>
        <v>672.77673368482237</v>
      </c>
      <c r="I2020" s="18">
        <f t="shared" si="94"/>
        <v>39.294272927650695</v>
      </c>
      <c r="J2020" s="17">
        <f t="shared" si="95"/>
        <v>0.62950088955683337</v>
      </c>
    </row>
    <row r="2021" spans="1:10" x14ac:dyDescent="0.3">
      <c r="A2021" s="2">
        <v>20200324</v>
      </c>
      <c r="B2021" s="2" t="s">
        <v>29</v>
      </c>
      <c r="C2021" s="2">
        <v>0</v>
      </c>
      <c r="D2021" s="2">
        <v>0</v>
      </c>
      <c r="E2021" s="2">
        <v>17</v>
      </c>
      <c r="F2021" s="2">
        <v>3.93</v>
      </c>
      <c r="G2021" s="2">
        <v>0</v>
      </c>
      <c r="H2021" s="16">
        <f t="shared" si="96"/>
        <v>0</v>
      </c>
      <c r="I2021" s="15">
        <f t="shared" si="94"/>
        <v>17</v>
      </c>
      <c r="J2021" s="14">
        <f t="shared" si="95"/>
        <v>0</v>
      </c>
    </row>
    <row r="2022" spans="1:10" x14ac:dyDescent="0.3">
      <c r="A2022" s="19">
        <v>20200324</v>
      </c>
      <c r="B2022" s="19" t="s">
        <v>28</v>
      </c>
      <c r="C2022" s="19">
        <v>0</v>
      </c>
      <c r="D2022" s="19">
        <v>0</v>
      </c>
      <c r="E2022" s="19">
        <v>15.84</v>
      </c>
      <c r="F2022" s="19">
        <v>4.1399999999999997</v>
      </c>
      <c r="G2022" s="19">
        <v>0</v>
      </c>
      <c r="H2022" s="17">
        <f t="shared" si="96"/>
        <v>0</v>
      </c>
      <c r="I2022" s="18">
        <f t="shared" si="94"/>
        <v>15.84</v>
      </c>
      <c r="J2022" s="17">
        <f t="shared" si="95"/>
        <v>0</v>
      </c>
    </row>
    <row r="2023" spans="1:10" x14ac:dyDescent="0.3">
      <c r="A2023" s="2">
        <v>20200324</v>
      </c>
      <c r="B2023" s="2" t="s">
        <v>27</v>
      </c>
      <c r="C2023" s="2">
        <v>0</v>
      </c>
      <c r="D2023" s="2">
        <v>0</v>
      </c>
      <c r="E2023" s="2">
        <v>15.13</v>
      </c>
      <c r="F2023" s="2">
        <v>4.21</v>
      </c>
      <c r="G2023" s="2">
        <v>0</v>
      </c>
      <c r="H2023" s="16">
        <f t="shared" si="96"/>
        <v>0</v>
      </c>
      <c r="I2023" s="15">
        <f t="shared" si="94"/>
        <v>15.13</v>
      </c>
      <c r="J2023" s="14">
        <f t="shared" si="95"/>
        <v>0</v>
      </c>
    </row>
    <row r="2024" spans="1:10" x14ac:dyDescent="0.3">
      <c r="A2024" s="19">
        <v>20200324</v>
      </c>
      <c r="B2024" s="19" t="s">
        <v>26</v>
      </c>
      <c r="C2024" s="19">
        <v>0</v>
      </c>
      <c r="D2024" s="19">
        <v>0</v>
      </c>
      <c r="E2024" s="19">
        <v>14.57</v>
      </c>
      <c r="F2024" s="19">
        <v>4.1399999999999997</v>
      </c>
      <c r="G2024" s="19">
        <v>0</v>
      </c>
      <c r="H2024" s="17">
        <f t="shared" si="96"/>
        <v>0</v>
      </c>
      <c r="I2024" s="18">
        <f t="shared" si="94"/>
        <v>14.57</v>
      </c>
      <c r="J2024" s="17">
        <f t="shared" si="95"/>
        <v>0</v>
      </c>
    </row>
    <row r="2025" spans="1:10" x14ac:dyDescent="0.3">
      <c r="A2025" s="2">
        <v>20200324</v>
      </c>
      <c r="B2025" s="2" t="s">
        <v>25</v>
      </c>
      <c r="C2025" s="2">
        <v>0</v>
      </c>
      <c r="D2025" s="2">
        <v>0</v>
      </c>
      <c r="E2025" s="2">
        <v>14.22</v>
      </c>
      <c r="F2025" s="2">
        <v>4.07</v>
      </c>
      <c r="G2025" s="2">
        <v>0</v>
      </c>
      <c r="H2025" s="16">
        <f t="shared" si="96"/>
        <v>0</v>
      </c>
      <c r="I2025" s="15">
        <f t="shared" si="94"/>
        <v>14.22</v>
      </c>
      <c r="J2025" s="14">
        <f t="shared" si="95"/>
        <v>0</v>
      </c>
    </row>
    <row r="2026" spans="1:10" x14ac:dyDescent="0.3">
      <c r="A2026" s="19">
        <v>20200325</v>
      </c>
      <c r="B2026" s="20" t="s">
        <v>48</v>
      </c>
      <c r="C2026" s="19">
        <v>0</v>
      </c>
      <c r="D2026" s="19">
        <v>0</v>
      </c>
      <c r="E2026" s="19">
        <v>13.88</v>
      </c>
      <c r="F2026" s="19">
        <v>3.93</v>
      </c>
      <c r="G2026" s="19">
        <v>0</v>
      </c>
      <c r="H2026" s="17">
        <f t="shared" si="96"/>
        <v>0</v>
      </c>
      <c r="I2026" s="18">
        <f t="shared" si="94"/>
        <v>13.88</v>
      </c>
      <c r="J2026" s="17">
        <f t="shared" si="95"/>
        <v>0</v>
      </c>
    </row>
    <row r="2027" spans="1:10" x14ac:dyDescent="0.3">
      <c r="A2027" s="2">
        <v>20200325</v>
      </c>
      <c r="B2027" s="2" t="s">
        <v>47</v>
      </c>
      <c r="C2027" s="2">
        <v>0</v>
      </c>
      <c r="D2027" s="2">
        <v>0</v>
      </c>
      <c r="E2027" s="2">
        <v>13.55</v>
      </c>
      <c r="F2027" s="2">
        <v>3.72</v>
      </c>
      <c r="G2027" s="2">
        <v>0</v>
      </c>
      <c r="H2027" s="16">
        <f t="shared" si="96"/>
        <v>0</v>
      </c>
      <c r="I2027" s="15">
        <f t="shared" si="94"/>
        <v>13.55</v>
      </c>
      <c r="J2027" s="14">
        <f t="shared" si="95"/>
        <v>0</v>
      </c>
    </row>
    <row r="2028" spans="1:10" x14ac:dyDescent="0.3">
      <c r="A2028" s="19">
        <v>20200325</v>
      </c>
      <c r="B2028" s="19" t="s">
        <v>46</v>
      </c>
      <c r="C2028" s="19">
        <v>0</v>
      </c>
      <c r="D2028" s="19">
        <v>0</v>
      </c>
      <c r="E2028" s="19">
        <v>13.23</v>
      </c>
      <c r="F2028" s="19">
        <v>3.38</v>
      </c>
      <c r="G2028" s="19">
        <v>0</v>
      </c>
      <c r="H2028" s="17">
        <f t="shared" si="96"/>
        <v>0</v>
      </c>
      <c r="I2028" s="18">
        <f t="shared" si="94"/>
        <v>13.23</v>
      </c>
      <c r="J2028" s="17">
        <f t="shared" si="95"/>
        <v>0</v>
      </c>
    </row>
    <row r="2029" spans="1:10" x14ac:dyDescent="0.3">
      <c r="A2029" s="2">
        <v>20200325</v>
      </c>
      <c r="B2029" s="2" t="s">
        <v>45</v>
      </c>
      <c r="C2029" s="2">
        <v>0</v>
      </c>
      <c r="D2029" s="2">
        <v>0</v>
      </c>
      <c r="E2029" s="2">
        <v>12.9</v>
      </c>
      <c r="F2029" s="2">
        <v>3.31</v>
      </c>
      <c r="G2029" s="2">
        <v>0</v>
      </c>
      <c r="H2029" s="16">
        <f t="shared" si="96"/>
        <v>0</v>
      </c>
      <c r="I2029" s="15">
        <f t="shared" si="94"/>
        <v>12.9</v>
      </c>
      <c r="J2029" s="14">
        <f t="shared" si="95"/>
        <v>0</v>
      </c>
    </row>
    <row r="2030" spans="1:10" x14ac:dyDescent="0.3">
      <c r="A2030" s="19">
        <v>20200325</v>
      </c>
      <c r="B2030" s="19" t="s">
        <v>44</v>
      </c>
      <c r="C2030" s="19">
        <v>0</v>
      </c>
      <c r="D2030" s="19">
        <v>0</v>
      </c>
      <c r="E2030" s="19">
        <v>12.5</v>
      </c>
      <c r="F2030" s="19">
        <v>3.24</v>
      </c>
      <c r="G2030" s="19">
        <v>0</v>
      </c>
      <c r="H2030" s="17">
        <f t="shared" si="96"/>
        <v>0</v>
      </c>
      <c r="I2030" s="18">
        <f t="shared" si="94"/>
        <v>12.5</v>
      </c>
      <c r="J2030" s="17">
        <f t="shared" si="95"/>
        <v>0</v>
      </c>
    </row>
    <row r="2031" spans="1:10" x14ac:dyDescent="0.3">
      <c r="A2031" s="2">
        <v>20200325</v>
      </c>
      <c r="B2031" s="2" t="s">
        <v>43</v>
      </c>
      <c r="C2031" s="2">
        <v>0</v>
      </c>
      <c r="D2031" s="2">
        <v>0</v>
      </c>
      <c r="E2031" s="2">
        <v>12.22</v>
      </c>
      <c r="F2031" s="2">
        <v>3.31</v>
      </c>
      <c r="G2031" s="2">
        <v>0</v>
      </c>
      <c r="H2031" s="16">
        <f t="shared" si="96"/>
        <v>0</v>
      </c>
      <c r="I2031" s="15">
        <f t="shared" si="94"/>
        <v>12.22</v>
      </c>
      <c r="J2031" s="14">
        <f t="shared" si="95"/>
        <v>0</v>
      </c>
    </row>
    <row r="2032" spans="1:10" x14ac:dyDescent="0.3">
      <c r="A2032" s="19">
        <v>20200325</v>
      </c>
      <c r="B2032" s="19" t="s">
        <v>42</v>
      </c>
      <c r="C2032" s="19">
        <v>0</v>
      </c>
      <c r="D2032" s="19">
        <v>0</v>
      </c>
      <c r="E2032" s="19">
        <v>11.85</v>
      </c>
      <c r="F2032" s="19">
        <v>3.31</v>
      </c>
      <c r="G2032" s="19">
        <v>0</v>
      </c>
      <c r="H2032" s="17">
        <f t="shared" si="96"/>
        <v>0</v>
      </c>
      <c r="I2032" s="18">
        <f t="shared" si="94"/>
        <v>11.85</v>
      </c>
      <c r="J2032" s="17">
        <f t="shared" si="95"/>
        <v>0</v>
      </c>
    </row>
    <row r="2033" spans="1:10" x14ac:dyDescent="0.3">
      <c r="A2033" s="2">
        <v>20200325</v>
      </c>
      <c r="B2033" s="2" t="s">
        <v>41</v>
      </c>
      <c r="C2033" s="2">
        <v>72</v>
      </c>
      <c r="D2033" s="2">
        <v>6.35</v>
      </c>
      <c r="E2033" s="2">
        <v>11.68</v>
      </c>
      <c r="F2033" s="2">
        <v>3.17</v>
      </c>
      <c r="G2033" s="2">
        <v>0</v>
      </c>
      <c r="H2033" s="16">
        <f t="shared" si="96"/>
        <v>650.98478224066594</v>
      </c>
      <c r="I2033" s="15">
        <f t="shared" si="94"/>
        <v>32.02327444502081</v>
      </c>
      <c r="J2033" s="14">
        <f t="shared" si="95"/>
        <v>0.63041058070722855</v>
      </c>
    </row>
    <row r="2034" spans="1:10" x14ac:dyDescent="0.3">
      <c r="A2034" s="19">
        <v>20200325</v>
      </c>
      <c r="B2034" s="19" t="s">
        <v>40</v>
      </c>
      <c r="C2034" s="19">
        <v>273</v>
      </c>
      <c r="D2034" s="19">
        <v>17.93</v>
      </c>
      <c r="E2034" s="19">
        <v>12.58</v>
      </c>
      <c r="F2034" s="19">
        <v>3.24</v>
      </c>
      <c r="G2034" s="19">
        <v>0</v>
      </c>
      <c r="H2034" s="17">
        <f t="shared" si="96"/>
        <v>886.78160616119328</v>
      </c>
      <c r="I2034" s="18">
        <f t="shared" si="94"/>
        <v>40.291925192537292</v>
      </c>
      <c r="J2034" s="17">
        <f t="shared" si="95"/>
        <v>0.82575891523528566</v>
      </c>
    </row>
    <row r="2035" spans="1:10" x14ac:dyDescent="0.3">
      <c r="A2035" s="2">
        <v>20200325</v>
      </c>
      <c r="B2035" s="2" t="s">
        <v>39</v>
      </c>
      <c r="C2035" s="2">
        <v>484.01</v>
      </c>
      <c r="D2035" s="2">
        <v>29.04</v>
      </c>
      <c r="E2035" s="2">
        <v>14.19</v>
      </c>
      <c r="F2035" s="2">
        <v>3.24</v>
      </c>
      <c r="G2035" s="2">
        <v>0</v>
      </c>
      <c r="H2035" s="16">
        <f t="shared" si="96"/>
        <v>997.09508982001603</v>
      </c>
      <c r="I2035" s="15">
        <f t="shared" si="94"/>
        <v>45.349221556875499</v>
      </c>
      <c r="J2035" s="14">
        <f t="shared" si="95"/>
        <v>0.90578959978792517</v>
      </c>
    </row>
    <row r="2036" spans="1:10" x14ac:dyDescent="0.3">
      <c r="A2036" s="19">
        <v>20200325</v>
      </c>
      <c r="B2036" s="19" t="s">
        <v>38</v>
      </c>
      <c r="C2036" s="19">
        <v>669.01</v>
      </c>
      <c r="D2036" s="19">
        <v>39.15</v>
      </c>
      <c r="E2036" s="19">
        <v>15.75</v>
      </c>
      <c r="F2036" s="19">
        <v>2.76</v>
      </c>
      <c r="G2036" s="19">
        <v>0</v>
      </c>
      <c r="H2036" s="17">
        <f t="shared" si="96"/>
        <v>1059.6452646159887</v>
      </c>
      <c r="I2036" s="18">
        <f t="shared" si="94"/>
        <v>48.863914519249647</v>
      </c>
      <c r="J2036" s="17">
        <f t="shared" si="95"/>
        <v>0.9458524865461323</v>
      </c>
    </row>
    <row r="2037" spans="1:10" x14ac:dyDescent="0.3">
      <c r="A2037" s="2">
        <v>20200325</v>
      </c>
      <c r="B2037" s="2" t="s">
        <v>37</v>
      </c>
      <c r="C2037" s="2">
        <v>800.01</v>
      </c>
      <c r="D2037" s="2">
        <v>47.35</v>
      </c>
      <c r="E2037" s="2">
        <v>17.23</v>
      </c>
      <c r="F2037" s="2">
        <v>2</v>
      </c>
      <c r="G2037" s="2">
        <v>0</v>
      </c>
      <c r="H2037" s="16">
        <f t="shared" si="96"/>
        <v>1087.6999890910706</v>
      </c>
      <c r="I2037" s="15">
        <f t="shared" si="94"/>
        <v>51.220624659095961</v>
      </c>
      <c r="J2037" s="14">
        <f t="shared" si="95"/>
        <v>0.95935920989060175</v>
      </c>
    </row>
    <row r="2038" spans="1:10" x14ac:dyDescent="0.3">
      <c r="A2038" s="19">
        <v>20200325</v>
      </c>
      <c r="B2038" s="19" t="s">
        <v>36</v>
      </c>
      <c r="C2038" s="19">
        <v>859.01</v>
      </c>
      <c r="D2038" s="19">
        <v>52.28</v>
      </c>
      <c r="E2038" s="19">
        <v>18.38</v>
      </c>
      <c r="F2038" s="19">
        <v>1.1000000000000001</v>
      </c>
      <c r="G2038" s="19">
        <v>0</v>
      </c>
      <c r="H2038" s="17">
        <f t="shared" si="96"/>
        <v>1085.966013811513</v>
      </c>
      <c r="I2038" s="18">
        <f t="shared" si="94"/>
        <v>52.316437931609784</v>
      </c>
      <c r="J2038" s="17">
        <f t="shared" si="95"/>
        <v>0.95247475935697357</v>
      </c>
    </row>
    <row r="2039" spans="1:10" x14ac:dyDescent="0.3">
      <c r="A2039" s="2">
        <v>20200325</v>
      </c>
      <c r="B2039" s="2" t="s">
        <v>35</v>
      </c>
      <c r="C2039" s="2">
        <v>871.01</v>
      </c>
      <c r="D2039" s="2">
        <v>52.55</v>
      </c>
      <c r="E2039" s="2">
        <v>19.149999999999999</v>
      </c>
      <c r="F2039" s="2">
        <v>1.31</v>
      </c>
      <c r="G2039" s="2">
        <v>0</v>
      </c>
      <c r="H2039" s="16">
        <f t="shared" si="96"/>
        <v>1097.149822686328</v>
      </c>
      <c r="I2039" s="15">
        <f t="shared" si="94"/>
        <v>53.435931958947748</v>
      </c>
      <c r="J2039" s="14">
        <f t="shared" si="95"/>
        <v>0.95675667300626777</v>
      </c>
    </row>
    <row r="2040" spans="1:10" x14ac:dyDescent="0.3">
      <c r="A2040" s="19">
        <v>20200325</v>
      </c>
      <c r="B2040" s="19" t="s">
        <v>34</v>
      </c>
      <c r="C2040" s="19">
        <v>782.01</v>
      </c>
      <c r="D2040" s="19">
        <v>48.07</v>
      </c>
      <c r="E2040" s="19">
        <v>19.45</v>
      </c>
      <c r="F2040" s="19">
        <v>2.69</v>
      </c>
      <c r="G2040" s="19">
        <v>0</v>
      </c>
      <c r="H2040" s="17">
        <f t="shared" si="96"/>
        <v>1051.1427249772705</v>
      </c>
      <c r="I2040" s="18">
        <f t="shared" si="94"/>
        <v>52.298210155539707</v>
      </c>
      <c r="J2040" s="17">
        <f t="shared" si="95"/>
        <v>0.92201830743273749</v>
      </c>
    </row>
    <row r="2041" spans="1:10" x14ac:dyDescent="0.3">
      <c r="A2041" s="2">
        <v>20200325</v>
      </c>
      <c r="B2041" s="2" t="s">
        <v>33</v>
      </c>
      <c r="C2041" s="2">
        <v>93</v>
      </c>
      <c r="D2041" s="2">
        <v>40.15</v>
      </c>
      <c r="E2041" s="2">
        <v>18.899999999999999</v>
      </c>
      <c r="F2041" s="2">
        <v>4.34</v>
      </c>
      <c r="G2041" s="2">
        <v>0</v>
      </c>
      <c r="H2041" s="16">
        <f t="shared" si="96"/>
        <v>144.23280382128308</v>
      </c>
      <c r="I2041" s="15">
        <f t="shared" si="94"/>
        <v>23.407275119415097</v>
      </c>
      <c r="J2041" s="14">
        <f t="shared" si="95"/>
        <v>0.14526655810987513</v>
      </c>
    </row>
    <row r="2042" spans="1:10" x14ac:dyDescent="0.3">
      <c r="A2042" s="19">
        <v>20200325</v>
      </c>
      <c r="B2042" s="19" t="s">
        <v>32</v>
      </c>
      <c r="C2042" s="19">
        <v>96</v>
      </c>
      <c r="D2042" s="19">
        <v>30.2</v>
      </c>
      <c r="E2042" s="19">
        <v>17.670000000000002</v>
      </c>
      <c r="F2042" s="19">
        <v>5.03</v>
      </c>
      <c r="G2042" s="19">
        <v>0</v>
      </c>
      <c r="H2042" s="17">
        <f t="shared" si="96"/>
        <v>190.84730266286769</v>
      </c>
      <c r="I2042" s="18">
        <f t="shared" si="94"/>
        <v>23.633978208214618</v>
      </c>
      <c r="J2042" s="17">
        <f t="shared" si="95"/>
        <v>0.19202045974740192</v>
      </c>
    </row>
    <row r="2043" spans="1:10" x14ac:dyDescent="0.3">
      <c r="A2043" s="2">
        <v>20200325</v>
      </c>
      <c r="B2043" s="2" t="s">
        <v>31</v>
      </c>
      <c r="C2043" s="2">
        <v>174</v>
      </c>
      <c r="D2043" s="2">
        <v>19.170000000000002</v>
      </c>
      <c r="E2043" s="2">
        <v>17.05</v>
      </c>
      <c r="F2043" s="2">
        <v>5.0999999999999996</v>
      </c>
      <c r="G2043" s="2">
        <v>0</v>
      </c>
      <c r="H2043" s="16">
        <f t="shared" si="96"/>
        <v>529.88663012834513</v>
      </c>
      <c r="I2043" s="15">
        <f t="shared" si="94"/>
        <v>33.608957191510783</v>
      </c>
      <c r="J2043" s="14">
        <f t="shared" si="95"/>
        <v>0.50935865921026535</v>
      </c>
    </row>
    <row r="2044" spans="1:10" x14ac:dyDescent="0.3">
      <c r="A2044" s="19">
        <v>20200325</v>
      </c>
      <c r="B2044" s="19" t="s">
        <v>30</v>
      </c>
      <c r="C2044" s="19">
        <v>81</v>
      </c>
      <c r="D2044" s="19">
        <v>7.62</v>
      </c>
      <c r="E2044" s="19">
        <v>16.29</v>
      </c>
      <c r="F2044" s="19">
        <v>4.62</v>
      </c>
      <c r="G2044" s="19">
        <v>0</v>
      </c>
      <c r="H2044" s="17">
        <f t="shared" si="96"/>
        <v>610.84875677834111</v>
      </c>
      <c r="I2044" s="18">
        <f t="shared" si="94"/>
        <v>35.379023649323159</v>
      </c>
      <c r="J2044" s="17">
        <f t="shared" si="95"/>
        <v>0.58231869516091195</v>
      </c>
    </row>
    <row r="2045" spans="1:10" x14ac:dyDescent="0.3">
      <c r="A2045" s="2">
        <v>20200325</v>
      </c>
      <c r="B2045" s="2" t="s">
        <v>29</v>
      </c>
      <c r="C2045" s="2">
        <v>0</v>
      </c>
      <c r="D2045" s="2">
        <v>0</v>
      </c>
      <c r="E2045" s="2">
        <v>14.85</v>
      </c>
      <c r="F2045" s="2">
        <v>5.24</v>
      </c>
      <c r="G2045" s="2">
        <v>0</v>
      </c>
      <c r="H2045" s="16">
        <f t="shared" si="96"/>
        <v>0</v>
      </c>
      <c r="I2045" s="15">
        <f t="shared" si="94"/>
        <v>14.85</v>
      </c>
      <c r="J2045" s="14">
        <f t="shared" si="95"/>
        <v>0</v>
      </c>
    </row>
    <row r="2046" spans="1:10" x14ac:dyDescent="0.3">
      <c r="A2046" s="19">
        <v>20200325</v>
      </c>
      <c r="B2046" s="19" t="s">
        <v>28</v>
      </c>
      <c r="C2046" s="19">
        <v>0</v>
      </c>
      <c r="D2046" s="19">
        <v>0</v>
      </c>
      <c r="E2046" s="19">
        <v>13.92</v>
      </c>
      <c r="F2046" s="19">
        <v>5.17</v>
      </c>
      <c r="G2046" s="19">
        <v>0</v>
      </c>
      <c r="H2046" s="17">
        <f t="shared" si="96"/>
        <v>0</v>
      </c>
      <c r="I2046" s="18">
        <f t="shared" si="94"/>
        <v>13.92</v>
      </c>
      <c r="J2046" s="17">
        <f t="shared" si="95"/>
        <v>0</v>
      </c>
    </row>
    <row r="2047" spans="1:10" x14ac:dyDescent="0.3">
      <c r="A2047" s="2">
        <v>20200325</v>
      </c>
      <c r="B2047" s="2" t="s">
        <v>27</v>
      </c>
      <c r="C2047" s="2">
        <v>0</v>
      </c>
      <c r="D2047" s="2">
        <v>0</v>
      </c>
      <c r="E2047" s="2">
        <v>13.3</v>
      </c>
      <c r="F2047" s="2">
        <v>4.97</v>
      </c>
      <c r="G2047" s="2">
        <v>0</v>
      </c>
      <c r="H2047" s="16">
        <f t="shared" si="96"/>
        <v>0</v>
      </c>
      <c r="I2047" s="15">
        <f t="shared" si="94"/>
        <v>13.3</v>
      </c>
      <c r="J2047" s="14">
        <f t="shared" si="95"/>
        <v>0</v>
      </c>
    </row>
    <row r="2048" spans="1:10" x14ac:dyDescent="0.3">
      <c r="A2048" s="19">
        <v>20200325</v>
      </c>
      <c r="B2048" s="19" t="s">
        <v>26</v>
      </c>
      <c r="C2048" s="19">
        <v>0</v>
      </c>
      <c r="D2048" s="19">
        <v>0</v>
      </c>
      <c r="E2048" s="19">
        <v>12.83</v>
      </c>
      <c r="F2048" s="19">
        <v>4.62</v>
      </c>
      <c r="G2048" s="19">
        <v>0</v>
      </c>
      <c r="H2048" s="17">
        <f t="shared" si="96"/>
        <v>0</v>
      </c>
      <c r="I2048" s="18">
        <f t="shared" si="94"/>
        <v>12.83</v>
      </c>
      <c r="J2048" s="17">
        <f t="shared" si="95"/>
        <v>0</v>
      </c>
    </row>
    <row r="2049" spans="1:10" x14ac:dyDescent="0.3">
      <c r="A2049" s="2">
        <v>20200325</v>
      </c>
      <c r="B2049" s="2" t="s">
        <v>25</v>
      </c>
      <c r="C2049" s="2">
        <v>0</v>
      </c>
      <c r="D2049" s="2">
        <v>0</v>
      </c>
      <c r="E2049" s="2">
        <v>12.51</v>
      </c>
      <c r="F2049" s="2">
        <v>4.28</v>
      </c>
      <c r="G2049" s="2">
        <v>0</v>
      </c>
      <c r="H2049" s="16">
        <f t="shared" si="96"/>
        <v>0</v>
      </c>
      <c r="I2049" s="15">
        <f t="shared" si="94"/>
        <v>12.51</v>
      </c>
      <c r="J2049" s="14">
        <f t="shared" si="95"/>
        <v>0</v>
      </c>
    </row>
    <row r="2050" spans="1:10" x14ac:dyDescent="0.3">
      <c r="A2050" s="19">
        <v>20200326</v>
      </c>
      <c r="B2050" s="19" t="s">
        <v>48</v>
      </c>
      <c r="C2050" s="19">
        <v>0</v>
      </c>
      <c r="D2050" s="19">
        <v>0</v>
      </c>
      <c r="E2050" s="19">
        <v>12.34</v>
      </c>
      <c r="F2050" s="19">
        <v>4.07</v>
      </c>
      <c r="G2050" s="19">
        <v>0</v>
      </c>
      <c r="H2050" s="17">
        <f t="shared" si="96"/>
        <v>0</v>
      </c>
      <c r="I2050" s="18">
        <f t="shared" si="94"/>
        <v>12.34</v>
      </c>
      <c r="J2050" s="17">
        <f t="shared" si="95"/>
        <v>0</v>
      </c>
    </row>
    <row r="2051" spans="1:10" x14ac:dyDescent="0.3">
      <c r="A2051" s="2">
        <v>20200326</v>
      </c>
      <c r="B2051" s="2" t="s">
        <v>47</v>
      </c>
      <c r="C2051" s="2">
        <v>0</v>
      </c>
      <c r="D2051" s="2">
        <v>0</v>
      </c>
      <c r="E2051" s="2">
        <v>12.02</v>
      </c>
      <c r="F2051" s="2">
        <v>3.86</v>
      </c>
      <c r="G2051" s="2">
        <v>0</v>
      </c>
      <c r="H2051" s="16">
        <f t="shared" si="96"/>
        <v>0</v>
      </c>
      <c r="I2051" s="15">
        <f t="shared" si="94"/>
        <v>12.02</v>
      </c>
      <c r="J2051" s="14">
        <f t="shared" si="95"/>
        <v>0</v>
      </c>
    </row>
    <row r="2052" spans="1:10" x14ac:dyDescent="0.3">
      <c r="A2052" s="19">
        <v>20200326</v>
      </c>
      <c r="B2052" s="19" t="s">
        <v>46</v>
      </c>
      <c r="C2052" s="19">
        <v>0</v>
      </c>
      <c r="D2052" s="19">
        <v>0</v>
      </c>
      <c r="E2052" s="19">
        <v>11.84</v>
      </c>
      <c r="F2052" s="19">
        <v>3.79</v>
      </c>
      <c r="G2052" s="19">
        <v>0</v>
      </c>
      <c r="H2052" s="17">
        <f t="shared" si="96"/>
        <v>0</v>
      </c>
      <c r="I2052" s="18">
        <f t="shared" si="94"/>
        <v>11.84</v>
      </c>
      <c r="J2052" s="17">
        <f t="shared" si="95"/>
        <v>0</v>
      </c>
    </row>
    <row r="2053" spans="1:10" x14ac:dyDescent="0.3">
      <c r="A2053" s="2">
        <v>20200326</v>
      </c>
      <c r="B2053" s="2" t="s">
        <v>45</v>
      </c>
      <c r="C2053" s="2">
        <v>0</v>
      </c>
      <c r="D2053" s="2">
        <v>0</v>
      </c>
      <c r="E2053" s="2">
        <v>11.71</v>
      </c>
      <c r="F2053" s="2">
        <v>4</v>
      </c>
      <c r="G2053" s="2">
        <v>0</v>
      </c>
      <c r="H2053" s="16">
        <f t="shared" si="96"/>
        <v>0</v>
      </c>
      <c r="I2053" s="15">
        <f t="shared" si="94"/>
        <v>11.71</v>
      </c>
      <c r="J2053" s="14">
        <f t="shared" si="95"/>
        <v>0</v>
      </c>
    </row>
    <row r="2054" spans="1:10" x14ac:dyDescent="0.3">
      <c r="A2054" s="19">
        <v>20200326</v>
      </c>
      <c r="B2054" s="19" t="s">
        <v>44</v>
      </c>
      <c r="C2054" s="19">
        <v>0</v>
      </c>
      <c r="D2054" s="19">
        <v>0</v>
      </c>
      <c r="E2054" s="19">
        <v>11.65</v>
      </c>
      <c r="F2054" s="19">
        <v>4.34</v>
      </c>
      <c r="G2054" s="19">
        <v>0</v>
      </c>
      <c r="H2054" s="17">
        <f t="shared" si="96"/>
        <v>0</v>
      </c>
      <c r="I2054" s="18">
        <f t="shared" si="94"/>
        <v>11.65</v>
      </c>
      <c r="J2054" s="17">
        <f t="shared" si="95"/>
        <v>0</v>
      </c>
    </row>
    <row r="2055" spans="1:10" x14ac:dyDescent="0.3">
      <c r="A2055" s="2">
        <v>20200326</v>
      </c>
      <c r="B2055" s="2" t="s">
        <v>43</v>
      </c>
      <c r="C2055" s="2">
        <v>0</v>
      </c>
      <c r="D2055" s="2">
        <v>0</v>
      </c>
      <c r="E2055" s="2">
        <v>11.63</v>
      </c>
      <c r="F2055" s="2">
        <v>4.55</v>
      </c>
      <c r="G2055" s="2">
        <v>0</v>
      </c>
      <c r="H2055" s="16">
        <f t="shared" si="96"/>
        <v>0</v>
      </c>
      <c r="I2055" s="15">
        <f t="shared" si="94"/>
        <v>11.63</v>
      </c>
      <c r="J2055" s="14">
        <f t="shared" si="95"/>
        <v>0</v>
      </c>
    </row>
    <row r="2056" spans="1:10" x14ac:dyDescent="0.3">
      <c r="A2056" s="19">
        <v>20200326</v>
      </c>
      <c r="B2056" s="19" t="s">
        <v>42</v>
      </c>
      <c r="C2056" s="19">
        <v>0</v>
      </c>
      <c r="D2056" s="19">
        <v>0</v>
      </c>
      <c r="E2056" s="19">
        <v>11.63</v>
      </c>
      <c r="F2056" s="19">
        <v>4.62</v>
      </c>
      <c r="G2056" s="19">
        <v>0</v>
      </c>
      <c r="H2056" s="17">
        <f t="shared" si="96"/>
        <v>0</v>
      </c>
      <c r="I2056" s="18">
        <f t="shared" si="94"/>
        <v>11.63</v>
      </c>
      <c r="J2056" s="17">
        <f t="shared" si="95"/>
        <v>0</v>
      </c>
    </row>
    <row r="2057" spans="1:10" x14ac:dyDescent="0.3">
      <c r="A2057" s="2">
        <v>20200326</v>
      </c>
      <c r="B2057" s="2" t="s">
        <v>41</v>
      </c>
      <c r="C2057" s="2">
        <v>78</v>
      </c>
      <c r="D2057" s="2">
        <v>6.66</v>
      </c>
      <c r="E2057" s="2">
        <v>11.57</v>
      </c>
      <c r="F2057" s="2">
        <v>4.4800000000000004</v>
      </c>
      <c r="G2057" s="2">
        <v>0</v>
      </c>
      <c r="H2057" s="16">
        <f t="shared" si="96"/>
        <v>672.54514343712651</v>
      </c>
      <c r="I2057" s="15">
        <f t="shared" si="94"/>
        <v>32.5870357324102</v>
      </c>
      <c r="J2057" s="14">
        <f t="shared" si="95"/>
        <v>0.64958333528000256</v>
      </c>
    </row>
    <row r="2058" spans="1:10" x14ac:dyDescent="0.3">
      <c r="A2058" s="19">
        <v>20200326</v>
      </c>
      <c r="B2058" s="19" t="s">
        <v>40</v>
      </c>
      <c r="C2058" s="19">
        <v>273</v>
      </c>
      <c r="D2058" s="19">
        <v>18.239999999999998</v>
      </c>
      <c r="E2058" s="19">
        <v>12.31</v>
      </c>
      <c r="F2058" s="19">
        <v>5.17</v>
      </c>
      <c r="G2058" s="19">
        <v>0</v>
      </c>
      <c r="H2058" s="17">
        <f t="shared" si="96"/>
        <v>872.20991245642631</v>
      </c>
      <c r="I2058" s="18">
        <f t="shared" ref="I2058:I2121" si="97">E2058+H2058*((NOCT-20)/(800))</f>
        <v>39.566559764263324</v>
      </c>
      <c r="J2058" s="17">
        <f t="shared" ref="J2058:J2121" si="98">P_STC__W*(H2058/1000)*(1+(alpha_p/100)*(I2058-25))</f>
        <v>0.81503697228091898</v>
      </c>
    </row>
    <row r="2059" spans="1:10" x14ac:dyDescent="0.3">
      <c r="A2059" s="2">
        <v>20200326</v>
      </c>
      <c r="B2059" s="2" t="s">
        <v>39</v>
      </c>
      <c r="C2059" s="2">
        <v>395</v>
      </c>
      <c r="D2059" s="2">
        <v>29.37</v>
      </c>
      <c r="E2059" s="2">
        <v>13.25</v>
      </c>
      <c r="F2059" s="2">
        <v>4.9000000000000004</v>
      </c>
      <c r="G2059" s="2">
        <v>0</v>
      </c>
      <c r="H2059" s="16">
        <f t="shared" si="96"/>
        <v>805.38688443856336</v>
      </c>
      <c r="I2059" s="15">
        <f t="shared" si="97"/>
        <v>38.418340138705105</v>
      </c>
      <c r="J2059" s="14">
        <f t="shared" si="98"/>
        <v>0.75675558622464456</v>
      </c>
    </row>
    <row r="2060" spans="1:10" x14ac:dyDescent="0.3">
      <c r="A2060" s="19">
        <v>20200326</v>
      </c>
      <c r="B2060" s="19" t="s">
        <v>38</v>
      </c>
      <c r="C2060" s="19">
        <v>505</v>
      </c>
      <c r="D2060" s="19">
        <v>39.51</v>
      </c>
      <c r="E2060" s="19">
        <v>14.36</v>
      </c>
      <c r="F2060" s="19">
        <v>4.76</v>
      </c>
      <c r="G2060" s="19">
        <v>0</v>
      </c>
      <c r="H2060" s="17">
        <f t="shared" si="96"/>
        <v>793.759466863022</v>
      </c>
      <c r="I2060" s="18">
        <f t="shared" si="97"/>
        <v>39.164983339469437</v>
      </c>
      <c r="J2060" s="17">
        <f t="shared" si="98"/>
        <v>0.74316331355654819</v>
      </c>
    </row>
    <row r="2061" spans="1:10" x14ac:dyDescent="0.3">
      <c r="A2061" s="2">
        <v>20200326</v>
      </c>
      <c r="B2061" s="2" t="s">
        <v>37</v>
      </c>
      <c r="C2061" s="2">
        <v>607</v>
      </c>
      <c r="D2061" s="2">
        <v>47.74</v>
      </c>
      <c r="E2061" s="2">
        <v>15.23</v>
      </c>
      <c r="F2061" s="2">
        <v>4.9000000000000004</v>
      </c>
      <c r="G2061" s="2">
        <v>0</v>
      </c>
      <c r="H2061" s="16">
        <f t="shared" si="96"/>
        <v>820.15858897867452</v>
      </c>
      <c r="I2061" s="15">
        <f t="shared" si="97"/>
        <v>40.859955905583575</v>
      </c>
      <c r="J2061" s="14">
        <f t="shared" si="98"/>
        <v>0.76162403322313121</v>
      </c>
    </row>
    <row r="2062" spans="1:10" x14ac:dyDescent="0.3">
      <c r="A2062" s="19">
        <v>20200326</v>
      </c>
      <c r="B2062" s="19" t="s">
        <v>36</v>
      </c>
      <c r="C2062" s="19">
        <v>761.01</v>
      </c>
      <c r="D2062" s="19">
        <v>52.68</v>
      </c>
      <c r="E2062" s="19">
        <v>15.82</v>
      </c>
      <c r="F2062" s="19">
        <v>5.24</v>
      </c>
      <c r="G2062" s="19">
        <v>0</v>
      </c>
      <c r="H2062" s="17">
        <f t="shared" si="96"/>
        <v>956.93003470867643</v>
      </c>
      <c r="I2062" s="18">
        <f t="shared" si="97"/>
        <v>45.724063584646139</v>
      </c>
      <c r="J2062" s="17">
        <f t="shared" si="98"/>
        <v>0.86768837972455526</v>
      </c>
    </row>
    <row r="2063" spans="1:10" x14ac:dyDescent="0.3">
      <c r="A2063" s="2">
        <v>20200326</v>
      </c>
      <c r="B2063" s="2" t="s">
        <v>35</v>
      </c>
      <c r="C2063" s="2">
        <v>824.01</v>
      </c>
      <c r="D2063" s="2">
        <v>52.93</v>
      </c>
      <c r="E2063" s="2">
        <v>16.09</v>
      </c>
      <c r="F2063" s="2">
        <v>5.79</v>
      </c>
      <c r="G2063" s="2">
        <v>0</v>
      </c>
      <c r="H2063" s="16">
        <f t="shared" si="96"/>
        <v>1032.7238409995073</v>
      </c>
      <c r="I2063" s="15">
        <f t="shared" si="97"/>
        <v>48.362620031234599</v>
      </c>
      <c r="J2063" s="14">
        <f t="shared" si="98"/>
        <v>0.92415173487439839</v>
      </c>
    </row>
    <row r="2064" spans="1:10" x14ac:dyDescent="0.3">
      <c r="A2064" s="19">
        <v>20200326</v>
      </c>
      <c r="B2064" s="19" t="s">
        <v>34</v>
      </c>
      <c r="C2064" s="19">
        <v>756.01</v>
      </c>
      <c r="D2064" s="19">
        <v>48.39</v>
      </c>
      <c r="E2064" s="19">
        <v>16.05</v>
      </c>
      <c r="F2064" s="19">
        <v>6.34</v>
      </c>
      <c r="G2064" s="19">
        <v>0</v>
      </c>
      <c r="H2064" s="17">
        <f t="shared" si="96"/>
        <v>1011.1381518121373</v>
      </c>
      <c r="I2064" s="18">
        <f t="shared" si="97"/>
        <v>47.648067244129294</v>
      </c>
      <c r="J2064" s="17">
        <f t="shared" si="98"/>
        <v>0.90808668996308062</v>
      </c>
    </row>
    <row r="2065" spans="1:10" x14ac:dyDescent="0.3">
      <c r="A2065" s="2">
        <v>20200326</v>
      </c>
      <c r="B2065" s="2" t="s">
        <v>33</v>
      </c>
      <c r="C2065" s="2">
        <v>676.01</v>
      </c>
      <c r="D2065" s="2">
        <v>40.409999999999997</v>
      </c>
      <c r="E2065" s="2">
        <v>15.81</v>
      </c>
      <c r="F2065" s="2">
        <v>6.62</v>
      </c>
      <c r="G2065" s="2">
        <v>0</v>
      </c>
      <c r="H2065" s="16">
        <f t="shared" si="96"/>
        <v>1042.8184731315987</v>
      </c>
      <c r="I2065" s="15">
        <f t="shared" si="97"/>
        <v>48.398077285362461</v>
      </c>
      <c r="J2065" s="14">
        <f t="shared" si="98"/>
        <v>0.93301871060138286</v>
      </c>
    </row>
    <row r="2066" spans="1:10" x14ac:dyDescent="0.3">
      <c r="A2066" s="19">
        <v>20200326</v>
      </c>
      <c r="B2066" s="19" t="s">
        <v>32</v>
      </c>
      <c r="C2066" s="19">
        <v>515.01</v>
      </c>
      <c r="D2066" s="19">
        <v>30.42</v>
      </c>
      <c r="E2066" s="19">
        <v>15.45</v>
      </c>
      <c r="F2066" s="19">
        <v>6.76</v>
      </c>
      <c r="G2066" s="19">
        <v>0</v>
      </c>
      <c r="H2066" s="17">
        <f t="shared" si="96"/>
        <v>1017.1333128216428</v>
      </c>
      <c r="I2066" s="18">
        <f t="shared" si="97"/>
        <v>47.235416025676336</v>
      </c>
      <c r="J2066" s="17">
        <f t="shared" si="98"/>
        <v>0.91535959218290663</v>
      </c>
    </row>
    <row r="2067" spans="1:10" x14ac:dyDescent="0.3">
      <c r="A2067" s="2">
        <v>20200326</v>
      </c>
      <c r="B2067" s="2" t="s">
        <v>31</v>
      </c>
      <c r="C2067" s="2">
        <v>303</v>
      </c>
      <c r="D2067" s="2">
        <v>19.36</v>
      </c>
      <c r="E2067" s="2">
        <v>14.98</v>
      </c>
      <c r="F2067" s="2">
        <v>6.69</v>
      </c>
      <c r="G2067" s="2">
        <v>0</v>
      </c>
      <c r="H2067" s="16">
        <f t="shared" ref="H2067:H2130" si="99">IF(D2067&gt;0,C2067/SIN(D2067*PI()/180),0)</f>
        <v>914.02009812323058</v>
      </c>
      <c r="I2067" s="15">
        <f t="shared" si="97"/>
        <v>43.54312806635096</v>
      </c>
      <c r="J2067" s="14">
        <f t="shared" si="98"/>
        <v>0.83775053531700083</v>
      </c>
    </row>
    <row r="2068" spans="1:10" x14ac:dyDescent="0.3">
      <c r="A2068" s="19">
        <v>20200326</v>
      </c>
      <c r="B2068" s="19" t="s">
        <v>30</v>
      </c>
      <c r="C2068" s="19">
        <v>97</v>
      </c>
      <c r="D2068" s="19">
        <v>7.8</v>
      </c>
      <c r="E2068" s="19">
        <v>14.36</v>
      </c>
      <c r="F2068" s="19">
        <v>6.41</v>
      </c>
      <c r="G2068" s="19">
        <v>0</v>
      </c>
      <c r="H2068" s="17">
        <f t="shared" si="99"/>
        <v>714.73006568170092</v>
      </c>
      <c r="I2068" s="18">
        <f t="shared" si="97"/>
        <v>36.695314552553157</v>
      </c>
      <c r="J2068" s="17">
        <f t="shared" si="98"/>
        <v>0.67711459745928582</v>
      </c>
    </row>
    <row r="2069" spans="1:10" x14ac:dyDescent="0.3">
      <c r="A2069" s="2">
        <v>20200326</v>
      </c>
      <c r="B2069" s="2" t="s">
        <v>29</v>
      </c>
      <c r="C2069" s="2">
        <v>0</v>
      </c>
      <c r="D2069" s="2">
        <v>0</v>
      </c>
      <c r="E2069" s="2">
        <v>13.12</v>
      </c>
      <c r="F2069" s="2">
        <v>6</v>
      </c>
      <c r="G2069" s="2">
        <v>0</v>
      </c>
      <c r="H2069" s="16">
        <f t="shared" si="99"/>
        <v>0</v>
      </c>
      <c r="I2069" s="15">
        <f t="shared" si="97"/>
        <v>13.12</v>
      </c>
      <c r="J2069" s="14">
        <f t="shared" si="98"/>
        <v>0</v>
      </c>
    </row>
    <row r="2070" spans="1:10" x14ac:dyDescent="0.3">
      <c r="A2070" s="19">
        <v>20200326</v>
      </c>
      <c r="B2070" s="19" t="s">
        <v>28</v>
      </c>
      <c r="C2070" s="19">
        <v>0</v>
      </c>
      <c r="D2070" s="19">
        <v>0</v>
      </c>
      <c r="E2070" s="19">
        <v>12.8</v>
      </c>
      <c r="F2070" s="19">
        <v>5.66</v>
      </c>
      <c r="G2070" s="19">
        <v>0</v>
      </c>
      <c r="H2070" s="17">
        <f t="shared" si="99"/>
        <v>0</v>
      </c>
      <c r="I2070" s="18">
        <f t="shared" si="97"/>
        <v>12.8</v>
      </c>
      <c r="J2070" s="17">
        <f t="shared" si="98"/>
        <v>0</v>
      </c>
    </row>
    <row r="2071" spans="1:10" x14ac:dyDescent="0.3">
      <c r="A2071" s="2">
        <v>20200326</v>
      </c>
      <c r="B2071" s="2" t="s">
        <v>27</v>
      </c>
      <c r="C2071" s="2">
        <v>0</v>
      </c>
      <c r="D2071" s="2">
        <v>0</v>
      </c>
      <c r="E2071" s="2">
        <v>12.42</v>
      </c>
      <c r="F2071" s="2">
        <v>5.0999999999999996</v>
      </c>
      <c r="G2071" s="2">
        <v>0</v>
      </c>
      <c r="H2071" s="16">
        <f t="shared" si="99"/>
        <v>0</v>
      </c>
      <c r="I2071" s="15">
        <f t="shared" si="97"/>
        <v>12.42</v>
      </c>
      <c r="J2071" s="14">
        <f t="shared" si="98"/>
        <v>0</v>
      </c>
    </row>
    <row r="2072" spans="1:10" x14ac:dyDescent="0.3">
      <c r="A2072" s="19">
        <v>20200326</v>
      </c>
      <c r="B2072" s="19" t="s">
        <v>26</v>
      </c>
      <c r="C2072" s="19">
        <v>0</v>
      </c>
      <c r="D2072" s="19">
        <v>0</v>
      </c>
      <c r="E2072" s="19">
        <v>12.09</v>
      </c>
      <c r="F2072" s="19">
        <v>4.97</v>
      </c>
      <c r="G2072" s="19">
        <v>0</v>
      </c>
      <c r="H2072" s="17">
        <f t="shared" si="99"/>
        <v>0</v>
      </c>
      <c r="I2072" s="18">
        <f t="shared" si="97"/>
        <v>12.09</v>
      </c>
      <c r="J2072" s="17">
        <f t="shared" si="98"/>
        <v>0</v>
      </c>
    </row>
    <row r="2073" spans="1:10" x14ac:dyDescent="0.3">
      <c r="A2073" s="2">
        <v>20200326</v>
      </c>
      <c r="B2073" s="2" t="s">
        <v>25</v>
      </c>
      <c r="C2073" s="2">
        <v>0</v>
      </c>
      <c r="D2073" s="2">
        <v>0</v>
      </c>
      <c r="E2073" s="2">
        <v>11.74</v>
      </c>
      <c r="F2073" s="2">
        <v>4.83</v>
      </c>
      <c r="G2073" s="2">
        <v>0</v>
      </c>
      <c r="H2073" s="16">
        <f t="shared" si="99"/>
        <v>0</v>
      </c>
      <c r="I2073" s="15">
        <f t="shared" si="97"/>
        <v>11.74</v>
      </c>
      <c r="J2073" s="14">
        <f t="shared" si="98"/>
        <v>0</v>
      </c>
    </row>
    <row r="2074" spans="1:10" x14ac:dyDescent="0.3">
      <c r="A2074" s="19">
        <v>20200327</v>
      </c>
      <c r="B2074" s="19" t="s">
        <v>48</v>
      </c>
      <c r="C2074" s="19">
        <v>0</v>
      </c>
      <c r="D2074" s="19">
        <v>0</v>
      </c>
      <c r="E2074" s="19">
        <v>11.54</v>
      </c>
      <c r="F2074" s="19">
        <v>4.34</v>
      </c>
      <c r="G2074" s="19">
        <v>0</v>
      </c>
      <c r="H2074" s="17">
        <f t="shared" si="99"/>
        <v>0</v>
      </c>
      <c r="I2074" s="18">
        <f t="shared" si="97"/>
        <v>11.54</v>
      </c>
      <c r="J2074" s="17">
        <f t="shared" si="98"/>
        <v>0</v>
      </c>
    </row>
    <row r="2075" spans="1:10" x14ac:dyDescent="0.3">
      <c r="A2075" s="2">
        <v>20200327</v>
      </c>
      <c r="B2075" s="2" t="s">
        <v>47</v>
      </c>
      <c r="C2075" s="2">
        <v>0</v>
      </c>
      <c r="D2075" s="2">
        <v>0</v>
      </c>
      <c r="E2075" s="2">
        <v>11.3</v>
      </c>
      <c r="F2075" s="2">
        <v>4.34</v>
      </c>
      <c r="G2075" s="2">
        <v>0</v>
      </c>
      <c r="H2075" s="16">
        <f t="shared" si="99"/>
        <v>0</v>
      </c>
      <c r="I2075" s="15">
        <f t="shared" si="97"/>
        <v>11.3</v>
      </c>
      <c r="J2075" s="14">
        <f t="shared" si="98"/>
        <v>0</v>
      </c>
    </row>
    <row r="2076" spans="1:10" x14ac:dyDescent="0.3">
      <c r="A2076" s="19">
        <v>20200327</v>
      </c>
      <c r="B2076" s="19" t="s">
        <v>46</v>
      </c>
      <c r="C2076" s="19">
        <v>0</v>
      </c>
      <c r="D2076" s="19">
        <v>0</v>
      </c>
      <c r="E2076" s="19">
        <v>11.19</v>
      </c>
      <c r="F2076" s="19">
        <v>4.41</v>
      </c>
      <c r="G2076" s="19">
        <v>0</v>
      </c>
      <c r="H2076" s="17">
        <f t="shared" si="99"/>
        <v>0</v>
      </c>
      <c r="I2076" s="18">
        <f t="shared" si="97"/>
        <v>11.19</v>
      </c>
      <c r="J2076" s="17">
        <f t="shared" si="98"/>
        <v>0</v>
      </c>
    </row>
    <row r="2077" spans="1:10" x14ac:dyDescent="0.3">
      <c r="A2077" s="2">
        <v>20200327</v>
      </c>
      <c r="B2077" s="2" t="s">
        <v>45</v>
      </c>
      <c r="C2077" s="2">
        <v>0</v>
      </c>
      <c r="D2077" s="2">
        <v>0</v>
      </c>
      <c r="E2077" s="2">
        <v>11.25</v>
      </c>
      <c r="F2077" s="2">
        <v>5.0999999999999996</v>
      </c>
      <c r="G2077" s="2">
        <v>0</v>
      </c>
      <c r="H2077" s="16">
        <f t="shared" si="99"/>
        <v>0</v>
      </c>
      <c r="I2077" s="15">
        <f t="shared" si="97"/>
        <v>11.25</v>
      </c>
      <c r="J2077" s="14">
        <f t="shared" si="98"/>
        <v>0</v>
      </c>
    </row>
    <row r="2078" spans="1:10" x14ac:dyDescent="0.3">
      <c r="A2078" s="19">
        <v>20200327</v>
      </c>
      <c r="B2078" s="19" t="s">
        <v>44</v>
      </c>
      <c r="C2078" s="19">
        <v>0</v>
      </c>
      <c r="D2078" s="19">
        <v>0</v>
      </c>
      <c r="E2078" s="19">
        <v>11.29</v>
      </c>
      <c r="F2078" s="19">
        <v>5.0999999999999996</v>
      </c>
      <c r="G2078" s="19">
        <v>0</v>
      </c>
      <c r="H2078" s="17">
        <f t="shared" si="99"/>
        <v>0</v>
      </c>
      <c r="I2078" s="18">
        <f t="shared" si="97"/>
        <v>11.29</v>
      </c>
      <c r="J2078" s="17">
        <f t="shared" si="98"/>
        <v>0</v>
      </c>
    </row>
    <row r="2079" spans="1:10" x14ac:dyDescent="0.3">
      <c r="A2079" s="2">
        <v>20200327</v>
      </c>
      <c r="B2079" s="2" t="s">
        <v>43</v>
      </c>
      <c r="C2079" s="2">
        <v>0</v>
      </c>
      <c r="D2079" s="2">
        <v>0</v>
      </c>
      <c r="E2079" s="2">
        <v>11.24</v>
      </c>
      <c r="F2079" s="2">
        <v>5.0999999999999996</v>
      </c>
      <c r="G2079" s="2">
        <v>0</v>
      </c>
      <c r="H2079" s="16">
        <f t="shared" si="99"/>
        <v>0</v>
      </c>
      <c r="I2079" s="15">
        <f t="shared" si="97"/>
        <v>11.24</v>
      </c>
      <c r="J2079" s="14">
        <f t="shared" si="98"/>
        <v>0</v>
      </c>
    </row>
    <row r="2080" spans="1:10" x14ac:dyDescent="0.3">
      <c r="A2080" s="19">
        <v>20200327</v>
      </c>
      <c r="B2080" s="19" t="s">
        <v>42</v>
      </c>
      <c r="C2080" s="19">
        <v>0</v>
      </c>
      <c r="D2080" s="19">
        <v>0</v>
      </c>
      <c r="E2080" s="19">
        <v>11.32</v>
      </c>
      <c r="F2080" s="19">
        <v>5.0999999999999996</v>
      </c>
      <c r="G2080" s="19">
        <v>0</v>
      </c>
      <c r="H2080" s="17">
        <f t="shared" si="99"/>
        <v>0</v>
      </c>
      <c r="I2080" s="18">
        <f t="shared" si="97"/>
        <v>11.32</v>
      </c>
      <c r="J2080" s="17">
        <f t="shared" si="98"/>
        <v>0</v>
      </c>
    </row>
    <row r="2081" spans="1:10" x14ac:dyDescent="0.3">
      <c r="A2081" s="2">
        <v>20200327</v>
      </c>
      <c r="B2081" s="2" t="s">
        <v>41</v>
      </c>
      <c r="C2081" s="2">
        <v>77</v>
      </c>
      <c r="D2081" s="2">
        <v>6.97</v>
      </c>
      <c r="E2081" s="2">
        <v>11.46</v>
      </c>
      <c r="F2081" s="2">
        <v>4.83</v>
      </c>
      <c r="G2081" s="2">
        <v>0</v>
      </c>
      <c r="H2081" s="16">
        <f t="shared" si="99"/>
        <v>634.5301548025966</v>
      </c>
      <c r="I2081" s="15">
        <f t="shared" si="97"/>
        <v>31.289067337581145</v>
      </c>
      <c r="J2081" s="14">
        <f t="shared" si="98"/>
        <v>0.61657244188183957</v>
      </c>
    </row>
    <row r="2082" spans="1:10" x14ac:dyDescent="0.3">
      <c r="A2082" s="19">
        <v>20200327</v>
      </c>
      <c r="B2082" s="19" t="s">
        <v>40</v>
      </c>
      <c r="C2082" s="19">
        <v>236</v>
      </c>
      <c r="D2082" s="19">
        <v>18.559999999999999</v>
      </c>
      <c r="E2082" s="19">
        <v>11.96</v>
      </c>
      <c r="F2082" s="19">
        <v>5.59</v>
      </c>
      <c r="G2082" s="19">
        <v>0</v>
      </c>
      <c r="H2082" s="17">
        <f t="shared" si="99"/>
        <v>741.44456746569472</v>
      </c>
      <c r="I2082" s="18">
        <f t="shared" si="97"/>
        <v>35.130142733302961</v>
      </c>
      <c r="J2082" s="17">
        <f t="shared" si="98"/>
        <v>0.70764534062802675</v>
      </c>
    </row>
    <row r="2083" spans="1:10" x14ac:dyDescent="0.3">
      <c r="A2083" s="2">
        <v>20200327</v>
      </c>
      <c r="B2083" s="2" t="s">
        <v>39</v>
      </c>
      <c r="C2083" s="2">
        <v>364</v>
      </c>
      <c r="D2083" s="2">
        <v>29.7</v>
      </c>
      <c r="E2083" s="2">
        <v>12.57</v>
      </c>
      <c r="F2083" s="2">
        <v>5.66</v>
      </c>
      <c r="G2083" s="2">
        <v>0</v>
      </c>
      <c r="H2083" s="16">
        <f t="shared" si="99"/>
        <v>734.67278542459974</v>
      </c>
      <c r="I2083" s="15">
        <f t="shared" si="97"/>
        <v>35.528524544518746</v>
      </c>
      <c r="J2083" s="14">
        <f t="shared" si="98"/>
        <v>0.69986519338370179</v>
      </c>
    </row>
    <row r="2084" spans="1:10" x14ac:dyDescent="0.3">
      <c r="A2084" s="19">
        <v>20200327</v>
      </c>
      <c r="B2084" s="19" t="s">
        <v>38</v>
      </c>
      <c r="C2084" s="19">
        <v>653.01</v>
      </c>
      <c r="D2084" s="19">
        <v>39.86</v>
      </c>
      <c r="E2084" s="19">
        <v>13.2</v>
      </c>
      <c r="F2084" s="19">
        <v>5.03</v>
      </c>
      <c r="G2084" s="19">
        <v>0</v>
      </c>
      <c r="H2084" s="17">
        <f t="shared" si="99"/>
        <v>1018.8732170567328</v>
      </c>
      <c r="I2084" s="18">
        <f t="shared" si="97"/>
        <v>45.039788033022901</v>
      </c>
      <c r="J2084" s="17">
        <f t="shared" si="98"/>
        <v>0.92699220219619793</v>
      </c>
    </row>
    <row r="2085" spans="1:10" x14ac:dyDescent="0.3">
      <c r="A2085" s="2">
        <v>20200327</v>
      </c>
      <c r="B2085" s="2" t="s">
        <v>37</v>
      </c>
      <c r="C2085" s="2">
        <v>803.01</v>
      </c>
      <c r="D2085" s="2">
        <v>48.12</v>
      </c>
      <c r="E2085" s="2">
        <v>14.26</v>
      </c>
      <c r="F2085" s="2">
        <v>4.28</v>
      </c>
      <c r="G2085" s="2">
        <v>0</v>
      </c>
      <c r="H2085" s="16">
        <f t="shared" si="99"/>
        <v>1078.5250207097861</v>
      </c>
      <c r="I2085" s="15">
        <f t="shared" si="97"/>
        <v>47.963906897180813</v>
      </c>
      <c r="J2085" s="14">
        <f t="shared" si="98"/>
        <v>0.96707285398141818</v>
      </c>
    </row>
    <row r="2086" spans="1:10" x14ac:dyDescent="0.3">
      <c r="A2086" s="19">
        <v>20200327</v>
      </c>
      <c r="B2086" s="19" t="s">
        <v>36</v>
      </c>
      <c r="C2086" s="19">
        <v>872.01</v>
      </c>
      <c r="D2086" s="19">
        <v>53.08</v>
      </c>
      <c r="E2086" s="19">
        <v>15.14</v>
      </c>
      <c r="F2086" s="19">
        <v>3.72</v>
      </c>
      <c r="G2086" s="19">
        <v>0</v>
      </c>
      <c r="H2086" s="17">
        <f t="shared" si="99"/>
        <v>1090.7282582767934</v>
      </c>
      <c r="I2086" s="18">
        <f t="shared" si="97"/>
        <v>49.225258071149796</v>
      </c>
      <c r="J2086" s="17">
        <f t="shared" si="98"/>
        <v>0.9718239773366637</v>
      </c>
    </row>
    <row r="2087" spans="1:10" x14ac:dyDescent="0.3">
      <c r="A2087" s="2">
        <v>20200327</v>
      </c>
      <c r="B2087" s="2" t="s">
        <v>35</v>
      </c>
      <c r="C2087" s="2">
        <v>874.01</v>
      </c>
      <c r="D2087" s="2">
        <v>53.3</v>
      </c>
      <c r="E2087" s="2">
        <v>15.99</v>
      </c>
      <c r="F2087" s="2">
        <v>3.52</v>
      </c>
      <c r="G2087" s="2">
        <v>0</v>
      </c>
      <c r="H2087" s="16">
        <f t="shared" si="99"/>
        <v>1090.0929783473014</v>
      </c>
      <c r="I2087" s="15">
        <f t="shared" si="97"/>
        <v>50.05540557335317</v>
      </c>
      <c r="J2087" s="14">
        <f t="shared" si="98"/>
        <v>0.96718573076409886</v>
      </c>
    </row>
    <row r="2088" spans="1:10" x14ac:dyDescent="0.3">
      <c r="A2088" s="19">
        <v>20200327</v>
      </c>
      <c r="B2088" s="19" t="s">
        <v>34</v>
      </c>
      <c r="C2088" s="19">
        <v>811.01</v>
      </c>
      <c r="D2088" s="19">
        <v>48.71</v>
      </c>
      <c r="E2088" s="19">
        <v>16.739999999999998</v>
      </c>
      <c r="F2088" s="19">
        <v>3.79</v>
      </c>
      <c r="G2088" s="19">
        <v>0</v>
      </c>
      <c r="H2088" s="17">
        <f t="shared" si="99"/>
        <v>1079.361628408107</v>
      </c>
      <c r="I2088" s="18">
        <f t="shared" si="97"/>
        <v>50.470050887753345</v>
      </c>
      <c r="J2088" s="17">
        <f t="shared" si="98"/>
        <v>0.95565034819981431</v>
      </c>
    </row>
    <row r="2089" spans="1:10" x14ac:dyDescent="0.3">
      <c r="A2089" s="2">
        <v>20200327</v>
      </c>
      <c r="B2089" s="2" t="s">
        <v>33</v>
      </c>
      <c r="C2089" s="2">
        <v>639.01</v>
      </c>
      <c r="D2089" s="2">
        <v>40.67</v>
      </c>
      <c r="E2089" s="2">
        <v>16.690000000000001</v>
      </c>
      <c r="F2089" s="2">
        <v>4.62</v>
      </c>
      <c r="G2089" s="2">
        <v>0</v>
      </c>
      <c r="H2089" s="16">
        <f t="shared" si="99"/>
        <v>980.52580966971414</v>
      </c>
      <c r="I2089" s="15">
        <f t="shared" si="97"/>
        <v>47.331431552178572</v>
      </c>
      <c r="J2089" s="14">
        <f t="shared" si="98"/>
        <v>0.88199135715268751</v>
      </c>
    </row>
    <row r="2090" spans="1:10" x14ac:dyDescent="0.3">
      <c r="A2090" s="19">
        <v>20200327</v>
      </c>
      <c r="B2090" s="19" t="s">
        <v>32</v>
      </c>
      <c r="C2090" s="19">
        <v>514.01</v>
      </c>
      <c r="D2090" s="19">
        <v>30.64</v>
      </c>
      <c r="E2090" s="19">
        <v>15.99</v>
      </c>
      <c r="F2090" s="19">
        <v>5.79</v>
      </c>
      <c r="G2090" s="19">
        <v>0</v>
      </c>
      <c r="H2090" s="17">
        <f t="shared" si="99"/>
        <v>1008.5703205665262</v>
      </c>
      <c r="I2090" s="18">
        <f t="shared" si="97"/>
        <v>47.507822517703943</v>
      </c>
      <c r="J2090" s="17">
        <f t="shared" si="98"/>
        <v>0.90641707259281801</v>
      </c>
    </row>
    <row r="2091" spans="1:10" x14ac:dyDescent="0.3">
      <c r="A2091" s="2">
        <v>20200327</v>
      </c>
      <c r="B2091" s="2" t="s">
        <v>31</v>
      </c>
      <c r="C2091" s="2">
        <v>305</v>
      </c>
      <c r="D2091" s="2">
        <v>19.559999999999999</v>
      </c>
      <c r="E2091" s="2">
        <v>15.11</v>
      </c>
      <c r="F2091" s="2">
        <v>6.07</v>
      </c>
      <c r="G2091" s="2">
        <v>0</v>
      </c>
      <c r="H2091" s="16">
        <f t="shared" si="99"/>
        <v>911.00848587172038</v>
      </c>
      <c r="I2091" s="15">
        <f t="shared" si="97"/>
        <v>43.579015183491265</v>
      </c>
      <c r="J2091" s="14">
        <f t="shared" si="98"/>
        <v>0.83484310366087</v>
      </c>
    </row>
    <row r="2092" spans="1:10" x14ac:dyDescent="0.3">
      <c r="A2092" s="19">
        <v>20200327</v>
      </c>
      <c r="B2092" s="19" t="s">
        <v>30</v>
      </c>
      <c r="C2092" s="19">
        <v>104</v>
      </c>
      <c r="D2092" s="19">
        <v>7.99</v>
      </c>
      <c r="E2092" s="19">
        <v>14.24</v>
      </c>
      <c r="F2092" s="19">
        <v>5.86</v>
      </c>
      <c r="G2092" s="19">
        <v>0</v>
      </c>
      <c r="H2092" s="17">
        <f t="shared" si="99"/>
        <v>748.2000153394705</v>
      </c>
      <c r="I2092" s="18">
        <f t="shared" si="97"/>
        <v>37.621250479358451</v>
      </c>
      <c r="J2092" s="17">
        <f t="shared" si="98"/>
        <v>0.7057055262293036</v>
      </c>
    </row>
    <row r="2093" spans="1:10" x14ac:dyDescent="0.3">
      <c r="A2093" s="2">
        <v>20200327</v>
      </c>
      <c r="B2093" s="2" t="s">
        <v>29</v>
      </c>
      <c r="C2093" s="2">
        <v>0</v>
      </c>
      <c r="D2093" s="2">
        <v>0</v>
      </c>
      <c r="E2093" s="2">
        <v>13.25</v>
      </c>
      <c r="F2093" s="2">
        <v>5.0999999999999996</v>
      </c>
      <c r="G2093" s="2">
        <v>0</v>
      </c>
      <c r="H2093" s="16">
        <f t="shared" si="99"/>
        <v>0</v>
      </c>
      <c r="I2093" s="15">
        <f t="shared" si="97"/>
        <v>13.25</v>
      </c>
      <c r="J2093" s="14">
        <f t="shared" si="98"/>
        <v>0</v>
      </c>
    </row>
    <row r="2094" spans="1:10" x14ac:dyDescent="0.3">
      <c r="A2094" s="19">
        <v>20200327</v>
      </c>
      <c r="B2094" s="19" t="s">
        <v>28</v>
      </c>
      <c r="C2094" s="19">
        <v>0</v>
      </c>
      <c r="D2094" s="19">
        <v>0</v>
      </c>
      <c r="E2094" s="19">
        <v>12.57</v>
      </c>
      <c r="F2094" s="19">
        <v>4.97</v>
      </c>
      <c r="G2094" s="19">
        <v>0</v>
      </c>
      <c r="H2094" s="17">
        <f t="shared" si="99"/>
        <v>0</v>
      </c>
      <c r="I2094" s="18">
        <f t="shared" si="97"/>
        <v>12.57</v>
      </c>
      <c r="J2094" s="17">
        <f t="shared" si="98"/>
        <v>0</v>
      </c>
    </row>
    <row r="2095" spans="1:10" x14ac:dyDescent="0.3">
      <c r="A2095" s="2">
        <v>20200327</v>
      </c>
      <c r="B2095" s="2" t="s">
        <v>27</v>
      </c>
      <c r="C2095" s="2">
        <v>0</v>
      </c>
      <c r="D2095" s="2">
        <v>0</v>
      </c>
      <c r="E2095" s="2">
        <v>12.21</v>
      </c>
      <c r="F2095" s="2">
        <v>4.6900000000000004</v>
      </c>
      <c r="G2095" s="2">
        <v>0</v>
      </c>
      <c r="H2095" s="16">
        <f t="shared" si="99"/>
        <v>0</v>
      </c>
      <c r="I2095" s="15">
        <f t="shared" si="97"/>
        <v>12.21</v>
      </c>
      <c r="J2095" s="14">
        <f t="shared" si="98"/>
        <v>0</v>
      </c>
    </row>
    <row r="2096" spans="1:10" x14ac:dyDescent="0.3">
      <c r="A2096" s="19">
        <v>20200327</v>
      </c>
      <c r="B2096" s="19" t="s">
        <v>26</v>
      </c>
      <c r="C2096" s="19">
        <v>0</v>
      </c>
      <c r="D2096" s="19">
        <v>0</v>
      </c>
      <c r="E2096" s="19">
        <v>11.98</v>
      </c>
      <c r="F2096" s="19">
        <v>4.4800000000000004</v>
      </c>
      <c r="G2096" s="19">
        <v>0</v>
      </c>
      <c r="H2096" s="17">
        <f t="shared" si="99"/>
        <v>0</v>
      </c>
      <c r="I2096" s="18">
        <f t="shared" si="97"/>
        <v>11.98</v>
      </c>
      <c r="J2096" s="17">
        <f t="shared" si="98"/>
        <v>0</v>
      </c>
    </row>
    <row r="2097" spans="1:10" x14ac:dyDescent="0.3">
      <c r="A2097" s="2">
        <v>20200327</v>
      </c>
      <c r="B2097" s="2" t="s">
        <v>25</v>
      </c>
      <c r="C2097" s="2">
        <v>0</v>
      </c>
      <c r="D2097" s="2">
        <v>0</v>
      </c>
      <c r="E2097" s="2">
        <v>11.84</v>
      </c>
      <c r="F2097" s="2">
        <v>4.21</v>
      </c>
      <c r="G2097" s="2">
        <v>0</v>
      </c>
      <c r="H2097" s="16">
        <f t="shared" si="99"/>
        <v>0</v>
      </c>
      <c r="I2097" s="15">
        <f t="shared" si="97"/>
        <v>11.84</v>
      </c>
      <c r="J2097" s="14">
        <f t="shared" si="98"/>
        <v>0</v>
      </c>
    </row>
    <row r="2098" spans="1:10" x14ac:dyDescent="0.3">
      <c r="A2098" s="19">
        <v>20200328</v>
      </c>
      <c r="B2098" s="19" t="s">
        <v>48</v>
      </c>
      <c r="C2098" s="19">
        <v>0</v>
      </c>
      <c r="D2098" s="19">
        <v>0</v>
      </c>
      <c r="E2098" s="19">
        <v>11.83</v>
      </c>
      <c r="F2098" s="19">
        <v>3.86</v>
      </c>
      <c r="G2098" s="19">
        <v>0</v>
      </c>
      <c r="H2098" s="17">
        <f t="shared" si="99"/>
        <v>0</v>
      </c>
      <c r="I2098" s="18">
        <f t="shared" si="97"/>
        <v>11.83</v>
      </c>
      <c r="J2098" s="17">
        <f t="shared" si="98"/>
        <v>0</v>
      </c>
    </row>
    <row r="2099" spans="1:10" x14ac:dyDescent="0.3">
      <c r="A2099" s="2">
        <v>20200328</v>
      </c>
      <c r="B2099" s="2" t="s">
        <v>47</v>
      </c>
      <c r="C2099" s="2">
        <v>0</v>
      </c>
      <c r="D2099" s="2">
        <v>0</v>
      </c>
      <c r="E2099" s="2">
        <v>11.94</v>
      </c>
      <c r="F2099" s="2">
        <v>3.52</v>
      </c>
      <c r="G2099" s="2">
        <v>0</v>
      </c>
      <c r="H2099" s="16">
        <f t="shared" si="99"/>
        <v>0</v>
      </c>
      <c r="I2099" s="15">
        <f t="shared" si="97"/>
        <v>11.94</v>
      </c>
      <c r="J2099" s="14">
        <f t="shared" si="98"/>
        <v>0</v>
      </c>
    </row>
    <row r="2100" spans="1:10" x14ac:dyDescent="0.3">
      <c r="A2100" s="19">
        <v>20200328</v>
      </c>
      <c r="B2100" s="19" t="s">
        <v>46</v>
      </c>
      <c r="C2100" s="19">
        <v>0</v>
      </c>
      <c r="D2100" s="19">
        <v>0</v>
      </c>
      <c r="E2100" s="19">
        <v>11.85</v>
      </c>
      <c r="F2100" s="19">
        <v>3.24</v>
      </c>
      <c r="G2100" s="19">
        <v>0</v>
      </c>
      <c r="H2100" s="17">
        <f t="shared" si="99"/>
        <v>0</v>
      </c>
      <c r="I2100" s="18">
        <f t="shared" si="97"/>
        <v>11.85</v>
      </c>
      <c r="J2100" s="17">
        <f t="shared" si="98"/>
        <v>0</v>
      </c>
    </row>
    <row r="2101" spans="1:10" x14ac:dyDescent="0.3">
      <c r="A2101" s="2">
        <v>20200328</v>
      </c>
      <c r="B2101" s="2" t="s">
        <v>45</v>
      </c>
      <c r="C2101" s="2">
        <v>0</v>
      </c>
      <c r="D2101" s="2">
        <v>0</v>
      </c>
      <c r="E2101" s="2">
        <v>11.78</v>
      </c>
      <c r="F2101" s="2">
        <v>3.31</v>
      </c>
      <c r="G2101" s="2">
        <v>0</v>
      </c>
      <c r="H2101" s="16">
        <f t="shared" si="99"/>
        <v>0</v>
      </c>
      <c r="I2101" s="15">
        <f t="shared" si="97"/>
        <v>11.78</v>
      </c>
      <c r="J2101" s="14">
        <f t="shared" si="98"/>
        <v>0</v>
      </c>
    </row>
    <row r="2102" spans="1:10" x14ac:dyDescent="0.3">
      <c r="A2102" s="19">
        <v>20200328</v>
      </c>
      <c r="B2102" s="19" t="s">
        <v>44</v>
      </c>
      <c r="C2102" s="19">
        <v>0</v>
      </c>
      <c r="D2102" s="19">
        <v>0</v>
      </c>
      <c r="E2102" s="19">
        <v>11.41</v>
      </c>
      <c r="F2102" s="19">
        <v>3.59</v>
      </c>
      <c r="G2102" s="19">
        <v>0</v>
      </c>
      <c r="H2102" s="17">
        <f t="shared" si="99"/>
        <v>0</v>
      </c>
      <c r="I2102" s="18">
        <f t="shared" si="97"/>
        <v>11.41</v>
      </c>
      <c r="J2102" s="17">
        <f t="shared" si="98"/>
        <v>0</v>
      </c>
    </row>
    <row r="2103" spans="1:10" x14ac:dyDescent="0.3">
      <c r="A2103" s="2">
        <v>20200328</v>
      </c>
      <c r="B2103" s="2" t="s">
        <v>43</v>
      </c>
      <c r="C2103" s="2">
        <v>0</v>
      </c>
      <c r="D2103" s="2">
        <v>0</v>
      </c>
      <c r="E2103" s="2">
        <v>11</v>
      </c>
      <c r="F2103" s="2">
        <v>3.93</v>
      </c>
      <c r="G2103" s="2">
        <v>0</v>
      </c>
      <c r="H2103" s="16">
        <f t="shared" si="99"/>
        <v>0</v>
      </c>
      <c r="I2103" s="15">
        <f t="shared" si="97"/>
        <v>11</v>
      </c>
      <c r="J2103" s="14">
        <f t="shared" si="98"/>
        <v>0</v>
      </c>
    </row>
    <row r="2104" spans="1:10" x14ac:dyDescent="0.3">
      <c r="A2104" s="19">
        <v>20200328</v>
      </c>
      <c r="B2104" s="19" t="s">
        <v>42</v>
      </c>
      <c r="C2104" s="19">
        <v>0</v>
      </c>
      <c r="D2104" s="19">
        <v>0</v>
      </c>
      <c r="E2104" s="19">
        <v>10.41</v>
      </c>
      <c r="F2104" s="19">
        <v>4.1399999999999997</v>
      </c>
      <c r="G2104" s="19">
        <v>0</v>
      </c>
      <c r="H2104" s="17">
        <f t="shared" si="99"/>
        <v>0</v>
      </c>
      <c r="I2104" s="18">
        <f t="shared" si="97"/>
        <v>10.41</v>
      </c>
      <c r="J2104" s="17">
        <f t="shared" si="98"/>
        <v>0</v>
      </c>
    </row>
    <row r="2105" spans="1:10" x14ac:dyDescent="0.3">
      <c r="A2105" s="2">
        <v>20200328</v>
      </c>
      <c r="B2105" s="2" t="s">
        <v>41</v>
      </c>
      <c r="C2105" s="2">
        <v>93</v>
      </c>
      <c r="D2105" s="2">
        <v>7.27</v>
      </c>
      <c r="E2105" s="2">
        <v>9.5500000000000007</v>
      </c>
      <c r="F2105" s="2">
        <v>4.34</v>
      </c>
      <c r="G2105" s="2">
        <v>0</v>
      </c>
      <c r="H2105" s="16">
        <f t="shared" si="99"/>
        <v>734.91505945478173</v>
      </c>
      <c r="I2105" s="15">
        <f t="shared" si="97"/>
        <v>32.51609560796193</v>
      </c>
      <c r="J2105" s="14">
        <f t="shared" si="98"/>
        <v>0.71005844612711255</v>
      </c>
    </row>
    <row r="2106" spans="1:10" x14ac:dyDescent="0.3">
      <c r="A2106" s="19">
        <v>20200328</v>
      </c>
      <c r="B2106" s="19" t="s">
        <v>40</v>
      </c>
      <c r="C2106" s="19">
        <v>304</v>
      </c>
      <c r="D2106" s="19">
        <v>18.87</v>
      </c>
      <c r="E2106" s="19">
        <v>10.17</v>
      </c>
      <c r="F2106" s="19">
        <v>4.6900000000000004</v>
      </c>
      <c r="G2106" s="19">
        <v>0</v>
      </c>
      <c r="H2106" s="17">
        <f t="shared" si="99"/>
        <v>939.94841290281192</v>
      </c>
      <c r="I2106" s="18">
        <f t="shared" si="97"/>
        <v>39.543387903212874</v>
      </c>
      <c r="J2106" s="17">
        <f t="shared" si="98"/>
        <v>0.87843325820246487</v>
      </c>
    </row>
    <row r="2107" spans="1:10" x14ac:dyDescent="0.3">
      <c r="A2107" s="2">
        <v>20200328</v>
      </c>
      <c r="B2107" s="2" t="s">
        <v>39</v>
      </c>
      <c r="C2107" s="2">
        <v>513.01</v>
      </c>
      <c r="D2107" s="2">
        <v>30.03</v>
      </c>
      <c r="E2107" s="2">
        <v>11.39</v>
      </c>
      <c r="F2107" s="2">
        <v>4.83</v>
      </c>
      <c r="G2107" s="2">
        <v>0</v>
      </c>
      <c r="H2107" s="16">
        <f t="shared" si="99"/>
        <v>1025.0904863234757</v>
      </c>
      <c r="I2107" s="15">
        <f t="shared" si="97"/>
        <v>43.424077697608617</v>
      </c>
      <c r="J2107" s="14">
        <f t="shared" si="98"/>
        <v>0.94010192587151176</v>
      </c>
    </row>
    <row r="2108" spans="1:10" x14ac:dyDescent="0.3">
      <c r="A2108" s="19">
        <v>20200328</v>
      </c>
      <c r="B2108" s="19" t="s">
        <v>38</v>
      </c>
      <c r="C2108" s="19">
        <v>701.01</v>
      </c>
      <c r="D2108" s="19">
        <v>40.21</v>
      </c>
      <c r="E2108" s="19">
        <v>12.81</v>
      </c>
      <c r="F2108" s="19">
        <v>4.41</v>
      </c>
      <c r="G2108" s="19">
        <v>0</v>
      </c>
      <c r="H2108" s="17">
        <f t="shared" si="99"/>
        <v>1085.8422992292237</v>
      </c>
      <c r="I2108" s="18">
        <f t="shared" si="97"/>
        <v>46.742571850913244</v>
      </c>
      <c r="J2108" s="17">
        <f t="shared" si="98"/>
        <v>0.97960178028533873</v>
      </c>
    </row>
    <row r="2109" spans="1:10" x14ac:dyDescent="0.3">
      <c r="A2109" s="2">
        <v>20200328</v>
      </c>
      <c r="B2109" s="2" t="s">
        <v>37</v>
      </c>
      <c r="C2109" s="2">
        <v>830.01</v>
      </c>
      <c r="D2109" s="2">
        <v>48.51</v>
      </c>
      <c r="E2109" s="2">
        <v>14.22</v>
      </c>
      <c r="F2109" s="2">
        <v>3.66</v>
      </c>
      <c r="G2109" s="2">
        <v>0</v>
      </c>
      <c r="H2109" s="16">
        <f t="shared" si="99"/>
        <v>1108.0519775536284</v>
      </c>
      <c r="I2109" s="15">
        <f t="shared" si="97"/>
        <v>48.846624298550886</v>
      </c>
      <c r="J2109" s="14">
        <f t="shared" si="98"/>
        <v>0.98914713109968366</v>
      </c>
    </row>
    <row r="2110" spans="1:10" x14ac:dyDescent="0.3">
      <c r="A2110" s="19">
        <v>20200328</v>
      </c>
      <c r="B2110" s="19" t="s">
        <v>36</v>
      </c>
      <c r="C2110" s="19">
        <v>887.01</v>
      </c>
      <c r="D2110" s="19">
        <v>53.48</v>
      </c>
      <c r="E2110" s="19">
        <v>15.36</v>
      </c>
      <c r="F2110" s="19">
        <v>2.9</v>
      </c>
      <c r="G2110" s="19">
        <v>0</v>
      </c>
      <c r="H2110" s="17">
        <f t="shared" si="99"/>
        <v>1103.7278738269297</v>
      </c>
      <c r="I2110" s="18">
        <f t="shared" si="97"/>
        <v>49.851496057091552</v>
      </c>
      <c r="J2110" s="17">
        <f t="shared" si="98"/>
        <v>0.98029607375662564</v>
      </c>
    </row>
    <row r="2111" spans="1:10" x14ac:dyDescent="0.3">
      <c r="A2111" s="2">
        <v>20200328</v>
      </c>
      <c r="B2111" s="2" t="s">
        <v>35</v>
      </c>
      <c r="C2111" s="2">
        <v>884.01</v>
      </c>
      <c r="D2111" s="2">
        <v>53.67</v>
      </c>
      <c r="E2111" s="2">
        <v>16.260000000000002</v>
      </c>
      <c r="F2111" s="2">
        <v>2.0699999999999998</v>
      </c>
      <c r="G2111" s="2">
        <v>0</v>
      </c>
      <c r="H2111" s="16">
        <f t="shared" si="99"/>
        <v>1097.3063991497581</v>
      </c>
      <c r="I2111" s="15">
        <f t="shared" si="97"/>
        <v>50.55082497342994</v>
      </c>
      <c r="J2111" s="14">
        <f t="shared" si="98"/>
        <v>0.97113952228870748</v>
      </c>
    </row>
    <row r="2112" spans="1:10" x14ac:dyDescent="0.3">
      <c r="A2112" s="19">
        <v>20200328</v>
      </c>
      <c r="B2112" s="19" t="s">
        <v>34</v>
      </c>
      <c r="C2112" s="19">
        <v>820.01</v>
      </c>
      <c r="D2112" s="19">
        <v>49.03</v>
      </c>
      <c r="E2112" s="19">
        <v>16.809999999999999</v>
      </c>
      <c r="F2112" s="19">
        <v>1.45</v>
      </c>
      <c r="G2112" s="19">
        <v>0</v>
      </c>
      <c r="H2112" s="17">
        <f t="shared" si="99"/>
        <v>1086.0297390190958</v>
      </c>
      <c r="I2112" s="18">
        <f t="shared" si="97"/>
        <v>50.748429344346746</v>
      </c>
      <c r="J2112" s="17">
        <f t="shared" si="98"/>
        <v>0.96019371901462947</v>
      </c>
    </row>
    <row r="2113" spans="1:10" x14ac:dyDescent="0.3">
      <c r="A2113" s="2">
        <v>20200328</v>
      </c>
      <c r="B2113" s="2" t="s">
        <v>33</v>
      </c>
      <c r="C2113" s="2">
        <v>712.01</v>
      </c>
      <c r="D2113" s="2">
        <v>40.93</v>
      </c>
      <c r="E2113" s="2">
        <v>17.36</v>
      </c>
      <c r="F2113" s="2">
        <v>0.83</v>
      </c>
      <c r="G2113" s="2">
        <v>0</v>
      </c>
      <c r="H2113" s="16">
        <f t="shared" si="99"/>
        <v>1086.8116997765342</v>
      </c>
      <c r="I2113" s="15">
        <f t="shared" si="97"/>
        <v>51.322865618016692</v>
      </c>
      <c r="J2113" s="14">
        <f t="shared" si="98"/>
        <v>0.95807570731265712</v>
      </c>
    </row>
    <row r="2114" spans="1:10" x14ac:dyDescent="0.3">
      <c r="A2114" s="19">
        <v>20200328</v>
      </c>
      <c r="B2114" s="19" t="s">
        <v>32</v>
      </c>
      <c r="C2114" s="19">
        <v>526.01</v>
      </c>
      <c r="D2114" s="19">
        <v>30.86</v>
      </c>
      <c r="E2114" s="19">
        <v>17.37</v>
      </c>
      <c r="F2114" s="19">
        <v>1.24</v>
      </c>
      <c r="G2114" s="19">
        <v>0</v>
      </c>
      <c r="H2114" s="17">
        <f t="shared" si="99"/>
        <v>1025.4763953732713</v>
      </c>
      <c r="I2114" s="18">
        <f t="shared" si="97"/>
        <v>49.416137355414733</v>
      </c>
      <c r="J2114" s="17">
        <f t="shared" si="98"/>
        <v>0.91280461901450904</v>
      </c>
    </row>
    <row r="2115" spans="1:10" x14ac:dyDescent="0.3">
      <c r="A2115" s="2">
        <v>20200328</v>
      </c>
      <c r="B2115" s="2" t="s">
        <v>31</v>
      </c>
      <c r="C2115" s="2">
        <v>314</v>
      </c>
      <c r="D2115" s="2">
        <v>19.75</v>
      </c>
      <c r="E2115" s="2">
        <v>16.87</v>
      </c>
      <c r="F2115" s="2">
        <v>3.52</v>
      </c>
      <c r="G2115" s="2">
        <v>0</v>
      </c>
      <c r="H2115" s="16">
        <f t="shared" si="99"/>
        <v>929.2230400891516</v>
      </c>
      <c r="I2115" s="15">
        <f t="shared" si="97"/>
        <v>45.908220002785988</v>
      </c>
      <c r="J2115" s="14">
        <f t="shared" si="98"/>
        <v>0.84179524119686433</v>
      </c>
    </row>
    <row r="2116" spans="1:10" x14ac:dyDescent="0.3">
      <c r="A2116" s="19">
        <v>20200328</v>
      </c>
      <c r="B2116" s="19" t="s">
        <v>30</v>
      </c>
      <c r="C2116" s="19">
        <v>14</v>
      </c>
      <c r="D2116" s="19">
        <v>8.17</v>
      </c>
      <c r="E2116" s="19">
        <v>15.71</v>
      </c>
      <c r="F2116" s="19">
        <v>4.4800000000000004</v>
      </c>
      <c r="G2116" s="19">
        <v>0</v>
      </c>
      <c r="H2116" s="17">
        <f t="shared" si="99"/>
        <v>98.51477121544535</v>
      </c>
      <c r="I2116" s="18">
        <f t="shared" si="97"/>
        <v>18.788586600482667</v>
      </c>
      <c r="J2116" s="17">
        <f t="shared" si="98"/>
        <v>0.10126839308034637</v>
      </c>
    </row>
    <row r="2117" spans="1:10" x14ac:dyDescent="0.3">
      <c r="A2117" s="2">
        <v>20200328</v>
      </c>
      <c r="B2117" s="2" t="s">
        <v>29</v>
      </c>
      <c r="C2117" s="2">
        <v>0</v>
      </c>
      <c r="D2117" s="2">
        <v>0</v>
      </c>
      <c r="E2117" s="2">
        <v>14.73</v>
      </c>
      <c r="F2117" s="2">
        <v>4.28</v>
      </c>
      <c r="G2117" s="2">
        <v>0</v>
      </c>
      <c r="H2117" s="16">
        <f t="shared" si="99"/>
        <v>0</v>
      </c>
      <c r="I2117" s="15">
        <f t="shared" si="97"/>
        <v>14.73</v>
      </c>
      <c r="J2117" s="14">
        <f t="shared" si="98"/>
        <v>0</v>
      </c>
    </row>
    <row r="2118" spans="1:10" x14ac:dyDescent="0.3">
      <c r="A2118" s="19">
        <v>20200328</v>
      </c>
      <c r="B2118" s="19" t="s">
        <v>28</v>
      </c>
      <c r="C2118" s="19">
        <v>0</v>
      </c>
      <c r="D2118" s="19">
        <v>0</v>
      </c>
      <c r="E2118" s="19">
        <v>13.92</v>
      </c>
      <c r="F2118" s="19">
        <v>4.62</v>
      </c>
      <c r="G2118" s="19">
        <v>0</v>
      </c>
      <c r="H2118" s="17">
        <f t="shared" si="99"/>
        <v>0</v>
      </c>
      <c r="I2118" s="18">
        <f t="shared" si="97"/>
        <v>13.92</v>
      </c>
      <c r="J2118" s="17">
        <f t="shared" si="98"/>
        <v>0</v>
      </c>
    </row>
    <row r="2119" spans="1:10" x14ac:dyDescent="0.3">
      <c r="A2119" s="2">
        <v>20200328</v>
      </c>
      <c r="B2119" s="2" t="s">
        <v>27</v>
      </c>
      <c r="C2119" s="2">
        <v>0</v>
      </c>
      <c r="D2119" s="2">
        <v>0</v>
      </c>
      <c r="E2119" s="2">
        <v>13.57</v>
      </c>
      <c r="F2119" s="2">
        <v>4.4800000000000004</v>
      </c>
      <c r="G2119" s="2">
        <v>0</v>
      </c>
      <c r="H2119" s="16">
        <f t="shared" si="99"/>
        <v>0</v>
      </c>
      <c r="I2119" s="15">
        <f t="shared" si="97"/>
        <v>13.57</v>
      </c>
      <c r="J2119" s="14">
        <f t="shared" si="98"/>
        <v>0</v>
      </c>
    </row>
    <row r="2120" spans="1:10" x14ac:dyDescent="0.3">
      <c r="A2120" s="19">
        <v>20200328</v>
      </c>
      <c r="B2120" s="19" t="s">
        <v>26</v>
      </c>
      <c r="C2120" s="19">
        <v>0</v>
      </c>
      <c r="D2120" s="19">
        <v>0</v>
      </c>
      <c r="E2120" s="19">
        <v>13.22</v>
      </c>
      <c r="F2120" s="19">
        <v>4.1399999999999997</v>
      </c>
      <c r="G2120" s="19">
        <v>0</v>
      </c>
      <c r="H2120" s="17">
        <f t="shared" si="99"/>
        <v>0</v>
      </c>
      <c r="I2120" s="18">
        <f t="shared" si="97"/>
        <v>13.22</v>
      </c>
      <c r="J2120" s="17">
        <f t="shared" si="98"/>
        <v>0</v>
      </c>
    </row>
    <row r="2121" spans="1:10" x14ac:dyDescent="0.3">
      <c r="A2121" s="2">
        <v>20200328</v>
      </c>
      <c r="B2121" s="2" t="s">
        <v>25</v>
      </c>
      <c r="C2121" s="2">
        <v>0</v>
      </c>
      <c r="D2121" s="2">
        <v>0</v>
      </c>
      <c r="E2121" s="2">
        <v>12.98</v>
      </c>
      <c r="F2121" s="2">
        <v>3.66</v>
      </c>
      <c r="G2121" s="2">
        <v>0</v>
      </c>
      <c r="H2121" s="16">
        <f t="shared" si="99"/>
        <v>0</v>
      </c>
      <c r="I2121" s="15">
        <f t="shared" si="97"/>
        <v>12.98</v>
      </c>
      <c r="J2121" s="14">
        <f t="shared" si="98"/>
        <v>0</v>
      </c>
    </row>
    <row r="2122" spans="1:10" x14ac:dyDescent="0.3">
      <c r="A2122" s="19">
        <v>20200329</v>
      </c>
      <c r="B2122" s="19" t="s">
        <v>48</v>
      </c>
      <c r="C2122" s="19">
        <v>0</v>
      </c>
      <c r="D2122" s="19">
        <v>0</v>
      </c>
      <c r="E2122" s="19">
        <v>12.67</v>
      </c>
      <c r="F2122" s="19">
        <v>2.9</v>
      </c>
      <c r="G2122" s="19">
        <v>0</v>
      </c>
      <c r="H2122" s="17">
        <f t="shared" si="99"/>
        <v>0</v>
      </c>
      <c r="I2122" s="18">
        <f t="shared" ref="I2122:I2185" si="100">E2122+H2122*((NOCT-20)/(800))</f>
        <v>12.67</v>
      </c>
      <c r="J2122" s="17">
        <f t="shared" ref="J2122:J2185" si="101">P_STC__W*(H2122/1000)*(1+(alpha_p/100)*(I2122-25))</f>
        <v>0</v>
      </c>
    </row>
    <row r="2123" spans="1:10" x14ac:dyDescent="0.3">
      <c r="A2123" s="2">
        <v>20200329</v>
      </c>
      <c r="B2123" s="2" t="s">
        <v>47</v>
      </c>
      <c r="C2123" s="2">
        <v>0</v>
      </c>
      <c r="D2123" s="2">
        <v>0</v>
      </c>
      <c r="E2123" s="2">
        <v>12.42</v>
      </c>
      <c r="F2123" s="2">
        <v>2.14</v>
      </c>
      <c r="G2123" s="2">
        <v>0</v>
      </c>
      <c r="H2123" s="16">
        <f t="shared" si="99"/>
        <v>0</v>
      </c>
      <c r="I2123" s="15">
        <f t="shared" si="100"/>
        <v>12.42</v>
      </c>
      <c r="J2123" s="14">
        <f t="shared" si="101"/>
        <v>0</v>
      </c>
    </row>
    <row r="2124" spans="1:10" x14ac:dyDescent="0.3">
      <c r="A2124" s="19">
        <v>20200329</v>
      </c>
      <c r="B2124" s="19" t="s">
        <v>46</v>
      </c>
      <c r="C2124" s="19">
        <v>0</v>
      </c>
      <c r="D2124" s="19">
        <v>0</v>
      </c>
      <c r="E2124" s="19">
        <v>11.92</v>
      </c>
      <c r="F2124" s="19">
        <v>1.66</v>
      </c>
      <c r="G2124" s="19">
        <v>0</v>
      </c>
      <c r="H2124" s="17">
        <f t="shared" si="99"/>
        <v>0</v>
      </c>
      <c r="I2124" s="18">
        <f t="shared" si="100"/>
        <v>11.92</v>
      </c>
      <c r="J2124" s="17">
        <f t="shared" si="101"/>
        <v>0</v>
      </c>
    </row>
    <row r="2125" spans="1:10" x14ac:dyDescent="0.3">
      <c r="A2125" s="2">
        <v>20200329</v>
      </c>
      <c r="B2125" s="2" t="s">
        <v>45</v>
      </c>
      <c r="C2125" s="2">
        <v>0</v>
      </c>
      <c r="D2125" s="2">
        <v>0</v>
      </c>
      <c r="E2125" s="2">
        <v>11.3</v>
      </c>
      <c r="F2125" s="2">
        <v>1.38</v>
      </c>
      <c r="G2125" s="2">
        <v>0</v>
      </c>
      <c r="H2125" s="16">
        <f t="shared" si="99"/>
        <v>0</v>
      </c>
      <c r="I2125" s="15">
        <f t="shared" si="100"/>
        <v>11.3</v>
      </c>
      <c r="J2125" s="14">
        <f t="shared" si="101"/>
        <v>0</v>
      </c>
    </row>
    <row r="2126" spans="1:10" x14ac:dyDescent="0.3">
      <c r="A2126" s="19">
        <v>20200329</v>
      </c>
      <c r="B2126" s="19" t="s">
        <v>44</v>
      </c>
      <c r="C2126" s="19">
        <v>0</v>
      </c>
      <c r="D2126" s="19">
        <v>0</v>
      </c>
      <c r="E2126" s="19">
        <v>11.23</v>
      </c>
      <c r="F2126" s="19">
        <v>1.24</v>
      </c>
      <c r="G2126" s="19">
        <v>0</v>
      </c>
      <c r="H2126" s="17">
        <f t="shared" si="99"/>
        <v>0</v>
      </c>
      <c r="I2126" s="18">
        <f t="shared" si="100"/>
        <v>11.23</v>
      </c>
      <c r="J2126" s="17">
        <f t="shared" si="101"/>
        <v>0</v>
      </c>
    </row>
    <row r="2127" spans="1:10" x14ac:dyDescent="0.3">
      <c r="A2127" s="2">
        <v>20200329</v>
      </c>
      <c r="B2127" s="2" t="s">
        <v>43</v>
      </c>
      <c r="C2127" s="2">
        <v>0</v>
      </c>
      <c r="D2127" s="2">
        <v>0</v>
      </c>
      <c r="E2127" s="2">
        <v>10.55</v>
      </c>
      <c r="F2127" s="2">
        <v>1.52</v>
      </c>
      <c r="G2127" s="2">
        <v>0</v>
      </c>
      <c r="H2127" s="16">
        <f t="shared" si="99"/>
        <v>0</v>
      </c>
      <c r="I2127" s="15">
        <f t="shared" si="100"/>
        <v>10.55</v>
      </c>
      <c r="J2127" s="14">
        <f t="shared" si="101"/>
        <v>0</v>
      </c>
    </row>
    <row r="2128" spans="1:10" x14ac:dyDescent="0.3">
      <c r="A2128" s="19">
        <v>20200329</v>
      </c>
      <c r="B2128" s="19" t="s">
        <v>42</v>
      </c>
      <c r="C2128" s="19">
        <v>0</v>
      </c>
      <c r="D2128" s="19">
        <v>0</v>
      </c>
      <c r="E2128" s="19">
        <v>10.84</v>
      </c>
      <c r="F2128" s="19">
        <v>2.14</v>
      </c>
      <c r="G2128" s="19">
        <v>0</v>
      </c>
      <c r="H2128" s="17">
        <f t="shared" si="99"/>
        <v>0</v>
      </c>
      <c r="I2128" s="18">
        <f t="shared" si="100"/>
        <v>10.84</v>
      </c>
      <c r="J2128" s="17">
        <f t="shared" si="101"/>
        <v>0</v>
      </c>
    </row>
    <row r="2129" spans="1:10" x14ac:dyDescent="0.3">
      <c r="A2129" s="2">
        <v>20200329</v>
      </c>
      <c r="B2129" s="2" t="s">
        <v>41</v>
      </c>
      <c r="C2129" s="2">
        <v>45</v>
      </c>
      <c r="D2129" s="2">
        <v>7.58</v>
      </c>
      <c r="E2129" s="2">
        <v>11.33</v>
      </c>
      <c r="F2129" s="2">
        <v>2.0699999999999998</v>
      </c>
      <c r="G2129" s="2">
        <v>0</v>
      </c>
      <c r="H2129" s="16">
        <f t="shared" si="99"/>
        <v>341.14069776100223</v>
      </c>
      <c r="I2129" s="15">
        <f t="shared" si="100"/>
        <v>21.990646805031318</v>
      </c>
      <c r="J2129" s="14">
        <f t="shared" si="101"/>
        <v>0.34576045558033636</v>
      </c>
    </row>
    <row r="2130" spans="1:10" x14ac:dyDescent="0.3">
      <c r="A2130" s="19">
        <v>20200329</v>
      </c>
      <c r="B2130" s="19" t="s">
        <v>40</v>
      </c>
      <c r="C2130" s="19">
        <v>306</v>
      </c>
      <c r="D2130" s="19">
        <v>19.18</v>
      </c>
      <c r="E2130" s="19">
        <v>12.93</v>
      </c>
      <c r="F2130" s="19">
        <v>2.0699999999999998</v>
      </c>
      <c r="G2130" s="19">
        <v>0</v>
      </c>
      <c r="H2130" s="17">
        <f t="shared" si="99"/>
        <v>931.40200727778972</v>
      </c>
      <c r="I2130" s="18">
        <f t="shared" si="100"/>
        <v>42.036312727430925</v>
      </c>
      <c r="J2130" s="17">
        <f t="shared" si="101"/>
        <v>0.85999755585855386</v>
      </c>
    </row>
    <row r="2131" spans="1:10" x14ac:dyDescent="0.3">
      <c r="A2131" s="2">
        <v>20200329</v>
      </c>
      <c r="B2131" s="2" t="s">
        <v>39</v>
      </c>
      <c r="C2131" s="2">
        <v>487</v>
      </c>
      <c r="D2131" s="2">
        <v>30.36</v>
      </c>
      <c r="E2131" s="2">
        <v>14.36</v>
      </c>
      <c r="F2131" s="2">
        <v>2.41</v>
      </c>
      <c r="G2131" s="2">
        <v>0</v>
      </c>
      <c r="H2131" s="16">
        <f t="shared" ref="H2131:H2194" si="102">IF(D2131&gt;0,C2131/SIN(D2131*PI()/180),0)</f>
        <v>963.53315338788047</v>
      </c>
      <c r="I2131" s="15">
        <f t="shared" si="100"/>
        <v>44.470411043371264</v>
      </c>
      <c r="J2131" s="14">
        <f t="shared" si="101"/>
        <v>0.87911141391118075</v>
      </c>
    </row>
    <row r="2132" spans="1:10" x14ac:dyDescent="0.3">
      <c r="A2132" s="19">
        <v>20200329</v>
      </c>
      <c r="B2132" s="19" t="s">
        <v>38</v>
      </c>
      <c r="C2132" s="19">
        <v>656.01</v>
      </c>
      <c r="D2132" s="19">
        <v>40.57</v>
      </c>
      <c r="E2132" s="19">
        <v>15.39</v>
      </c>
      <c r="F2132" s="19">
        <v>2.62</v>
      </c>
      <c r="G2132" s="19">
        <v>0</v>
      </c>
      <c r="H2132" s="17">
        <f t="shared" si="102"/>
        <v>1008.6617902151022</v>
      </c>
      <c r="I2132" s="18">
        <f t="shared" si="100"/>
        <v>46.910680944221944</v>
      </c>
      <c r="J2132" s="17">
        <f t="shared" si="101"/>
        <v>0.9092096902179635</v>
      </c>
    </row>
    <row r="2133" spans="1:10" x14ac:dyDescent="0.3">
      <c r="A2133" s="2">
        <v>20200329</v>
      </c>
      <c r="B2133" s="2" t="s">
        <v>37</v>
      </c>
      <c r="C2133" s="2">
        <v>792.01</v>
      </c>
      <c r="D2133" s="2">
        <v>48.89</v>
      </c>
      <c r="E2133" s="2">
        <v>16.16</v>
      </c>
      <c r="F2133" s="2">
        <v>2.9</v>
      </c>
      <c r="G2133" s="2">
        <v>0</v>
      </c>
      <c r="H2133" s="16">
        <f t="shared" si="102"/>
        <v>1051.1798022905768</v>
      </c>
      <c r="I2133" s="15">
        <f t="shared" si="100"/>
        <v>49.009368821580523</v>
      </c>
      <c r="J2133" s="14">
        <f t="shared" si="101"/>
        <v>0.93760806622111936</v>
      </c>
    </row>
    <row r="2134" spans="1:10" x14ac:dyDescent="0.3">
      <c r="A2134" s="19">
        <v>20200329</v>
      </c>
      <c r="B2134" s="19" t="s">
        <v>36</v>
      </c>
      <c r="C2134" s="19">
        <v>849.01</v>
      </c>
      <c r="D2134" s="19">
        <v>53.88</v>
      </c>
      <c r="E2134" s="19">
        <v>16.57</v>
      </c>
      <c r="F2134" s="19">
        <v>3.17</v>
      </c>
      <c r="G2134" s="19">
        <v>0</v>
      </c>
      <c r="H2134" s="17">
        <f t="shared" si="102"/>
        <v>1051.0357040510064</v>
      </c>
      <c r="I2134" s="18">
        <f t="shared" si="100"/>
        <v>49.41486575159395</v>
      </c>
      <c r="J2134" s="17">
        <f t="shared" si="101"/>
        <v>0.93556167378558819</v>
      </c>
    </row>
    <row r="2135" spans="1:10" x14ac:dyDescent="0.3">
      <c r="A2135" s="2">
        <v>20200329</v>
      </c>
      <c r="B2135" s="2" t="s">
        <v>35</v>
      </c>
      <c r="C2135" s="2">
        <v>836.01</v>
      </c>
      <c r="D2135" s="2">
        <v>54.05</v>
      </c>
      <c r="E2135" s="2">
        <v>16.78</v>
      </c>
      <c r="F2135" s="2">
        <v>3.31</v>
      </c>
      <c r="G2135" s="2">
        <v>0</v>
      </c>
      <c r="H2135" s="16">
        <f t="shared" si="102"/>
        <v>1032.7108156445106</v>
      </c>
      <c r="I2135" s="15">
        <f t="shared" si="100"/>
        <v>49.052212988890957</v>
      </c>
      <c r="J2135" s="14">
        <f t="shared" si="101"/>
        <v>0.92093540342235181</v>
      </c>
    </row>
    <row r="2136" spans="1:10" x14ac:dyDescent="0.3">
      <c r="A2136" s="19">
        <v>20200329</v>
      </c>
      <c r="B2136" s="19" t="s">
        <v>34</v>
      </c>
      <c r="C2136" s="19">
        <v>488</v>
      </c>
      <c r="D2136" s="19">
        <v>49.34</v>
      </c>
      <c r="E2136" s="19">
        <v>16.649999999999999</v>
      </c>
      <c r="F2136" s="19">
        <v>3.03</v>
      </c>
      <c r="G2136" s="19">
        <v>0</v>
      </c>
      <c r="H2136" s="17">
        <f t="shared" si="102"/>
        <v>643.29925876770551</v>
      </c>
      <c r="I2136" s="18">
        <f t="shared" si="100"/>
        <v>36.753101836490799</v>
      </c>
      <c r="J2136" s="17">
        <f t="shared" si="101"/>
        <v>0.60927583111934402</v>
      </c>
    </row>
    <row r="2137" spans="1:10" x14ac:dyDescent="0.3">
      <c r="A2137" s="2">
        <v>20200329</v>
      </c>
      <c r="B2137" s="2" t="s">
        <v>33</v>
      </c>
      <c r="C2137" s="2">
        <v>334</v>
      </c>
      <c r="D2137" s="2">
        <v>41.19</v>
      </c>
      <c r="E2137" s="2">
        <v>16.72</v>
      </c>
      <c r="F2137" s="2">
        <v>2.9</v>
      </c>
      <c r="G2137" s="2">
        <v>0</v>
      </c>
      <c r="H2137" s="16">
        <f t="shared" si="102"/>
        <v>507.16859353302664</v>
      </c>
      <c r="I2137" s="15">
        <f t="shared" si="100"/>
        <v>32.569018547907078</v>
      </c>
      <c r="J2137" s="14">
        <f t="shared" si="101"/>
        <v>0.48989413532187326</v>
      </c>
    </row>
    <row r="2138" spans="1:10" x14ac:dyDescent="0.3">
      <c r="A2138" s="19">
        <v>20200329</v>
      </c>
      <c r="B2138" s="19" t="s">
        <v>32</v>
      </c>
      <c r="C2138" s="19">
        <v>470</v>
      </c>
      <c r="D2138" s="19">
        <v>31.07</v>
      </c>
      <c r="E2138" s="19">
        <v>16.54</v>
      </c>
      <c r="F2138" s="19">
        <v>2.62</v>
      </c>
      <c r="G2138" s="19">
        <v>0</v>
      </c>
      <c r="H2138" s="17">
        <f t="shared" si="102"/>
        <v>910.70283958012556</v>
      </c>
      <c r="I2138" s="18">
        <f t="shared" si="100"/>
        <v>44.999463736878923</v>
      </c>
      <c r="J2138" s="17">
        <f t="shared" si="101"/>
        <v>0.82874178171147628</v>
      </c>
    </row>
    <row r="2139" spans="1:10" x14ac:dyDescent="0.3">
      <c r="A2139" s="2">
        <v>20200329</v>
      </c>
      <c r="B2139" s="2" t="s">
        <v>31</v>
      </c>
      <c r="C2139" s="2">
        <v>153</v>
      </c>
      <c r="D2139" s="2">
        <v>19.940000000000001</v>
      </c>
      <c r="E2139" s="2">
        <v>16.16</v>
      </c>
      <c r="F2139" s="2">
        <v>2.62</v>
      </c>
      <c r="G2139" s="2">
        <v>0</v>
      </c>
      <c r="H2139" s="16">
        <f t="shared" si="102"/>
        <v>448.63310444540053</v>
      </c>
      <c r="I2139" s="15">
        <f t="shared" si="100"/>
        <v>30.179784513918769</v>
      </c>
      <c r="J2139" s="14">
        <f t="shared" si="101"/>
        <v>0.43817590181463145</v>
      </c>
    </row>
    <row r="2140" spans="1:10" x14ac:dyDescent="0.3">
      <c r="A2140" s="19">
        <v>20200329</v>
      </c>
      <c r="B2140" s="19" t="s">
        <v>30</v>
      </c>
      <c r="C2140" s="19">
        <v>101</v>
      </c>
      <c r="D2140" s="19">
        <v>8.35</v>
      </c>
      <c r="E2140" s="19">
        <v>15.43</v>
      </c>
      <c r="F2140" s="19">
        <v>2.62</v>
      </c>
      <c r="G2140" s="19">
        <v>0</v>
      </c>
      <c r="H2140" s="17">
        <f t="shared" si="102"/>
        <v>695.49806817684873</v>
      </c>
      <c r="I2140" s="18">
        <f t="shared" si="100"/>
        <v>37.164314630526519</v>
      </c>
      <c r="J2140" s="17">
        <f t="shared" si="101"/>
        <v>0.65742691020882926</v>
      </c>
    </row>
    <row r="2141" spans="1:10" x14ac:dyDescent="0.3">
      <c r="A2141" s="2">
        <v>20200329</v>
      </c>
      <c r="B2141" s="2" t="s">
        <v>29</v>
      </c>
      <c r="C2141" s="2">
        <v>0</v>
      </c>
      <c r="D2141" s="2">
        <v>0</v>
      </c>
      <c r="E2141" s="2">
        <v>14.36</v>
      </c>
      <c r="F2141" s="2">
        <v>2.2799999999999998</v>
      </c>
      <c r="G2141" s="2">
        <v>0</v>
      </c>
      <c r="H2141" s="16">
        <f t="shared" si="102"/>
        <v>0</v>
      </c>
      <c r="I2141" s="15">
        <f t="shared" si="100"/>
        <v>14.36</v>
      </c>
      <c r="J2141" s="14">
        <f t="shared" si="101"/>
        <v>0</v>
      </c>
    </row>
    <row r="2142" spans="1:10" x14ac:dyDescent="0.3">
      <c r="A2142" s="19">
        <v>20200329</v>
      </c>
      <c r="B2142" s="19" t="s">
        <v>28</v>
      </c>
      <c r="C2142" s="19">
        <v>0</v>
      </c>
      <c r="D2142" s="19">
        <v>0</v>
      </c>
      <c r="E2142" s="19">
        <v>13.61</v>
      </c>
      <c r="F2142" s="19">
        <v>1.86</v>
      </c>
      <c r="G2142" s="19">
        <v>0</v>
      </c>
      <c r="H2142" s="17">
        <f t="shared" si="102"/>
        <v>0</v>
      </c>
      <c r="I2142" s="18">
        <f t="shared" si="100"/>
        <v>13.61</v>
      </c>
      <c r="J2142" s="17">
        <f t="shared" si="101"/>
        <v>0</v>
      </c>
    </row>
    <row r="2143" spans="1:10" x14ac:dyDescent="0.3">
      <c r="A2143" s="2">
        <v>20200329</v>
      </c>
      <c r="B2143" s="2" t="s">
        <v>27</v>
      </c>
      <c r="C2143" s="2">
        <v>0</v>
      </c>
      <c r="D2143" s="2">
        <v>0</v>
      </c>
      <c r="E2143" s="2">
        <v>12.67</v>
      </c>
      <c r="F2143" s="2">
        <v>1.03</v>
      </c>
      <c r="G2143" s="2">
        <v>0</v>
      </c>
      <c r="H2143" s="16">
        <f t="shared" si="102"/>
        <v>0</v>
      </c>
      <c r="I2143" s="15">
        <f t="shared" si="100"/>
        <v>12.67</v>
      </c>
      <c r="J2143" s="14">
        <f t="shared" si="101"/>
        <v>0</v>
      </c>
    </row>
    <row r="2144" spans="1:10" x14ac:dyDescent="0.3">
      <c r="A2144" s="19">
        <v>20200329</v>
      </c>
      <c r="B2144" s="19" t="s">
        <v>26</v>
      </c>
      <c r="C2144" s="19">
        <v>0</v>
      </c>
      <c r="D2144" s="19">
        <v>0</v>
      </c>
      <c r="E2144" s="19">
        <v>13.43</v>
      </c>
      <c r="F2144" s="19">
        <v>0.14000000000000001</v>
      </c>
      <c r="G2144" s="19">
        <v>0</v>
      </c>
      <c r="H2144" s="17">
        <f t="shared" si="102"/>
        <v>0</v>
      </c>
      <c r="I2144" s="18">
        <f t="shared" si="100"/>
        <v>13.43</v>
      </c>
      <c r="J2144" s="17">
        <f t="shared" si="101"/>
        <v>0</v>
      </c>
    </row>
    <row r="2145" spans="1:10" x14ac:dyDescent="0.3">
      <c r="A2145" s="2">
        <v>20200329</v>
      </c>
      <c r="B2145" s="2" t="s">
        <v>25</v>
      </c>
      <c r="C2145" s="2">
        <v>0</v>
      </c>
      <c r="D2145" s="2">
        <v>0</v>
      </c>
      <c r="E2145" s="2">
        <v>13.17</v>
      </c>
      <c r="F2145" s="2">
        <v>0.34</v>
      </c>
      <c r="G2145" s="2">
        <v>0</v>
      </c>
      <c r="H2145" s="16">
        <f t="shared" si="102"/>
        <v>0</v>
      </c>
      <c r="I2145" s="15">
        <f t="shared" si="100"/>
        <v>13.17</v>
      </c>
      <c r="J2145" s="14">
        <f t="shared" si="101"/>
        <v>0</v>
      </c>
    </row>
    <row r="2146" spans="1:10" x14ac:dyDescent="0.3">
      <c r="A2146" s="19">
        <v>20200330</v>
      </c>
      <c r="B2146" s="19" t="s">
        <v>48</v>
      </c>
      <c r="C2146" s="19">
        <v>0</v>
      </c>
      <c r="D2146" s="19">
        <v>0</v>
      </c>
      <c r="E2146" s="19">
        <v>12.82</v>
      </c>
      <c r="F2146" s="19">
        <v>0.69</v>
      </c>
      <c r="G2146" s="19">
        <v>0</v>
      </c>
      <c r="H2146" s="17">
        <f t="shared" si="102"/>
        <v>0</v>
      </c>
      <c r="I2146" s="18">
        <f t="shared" si="100"/>
        <v>12.82</v>
      </c>
      <c r="J2146" s="17">
        <f t="shared" si="101"/>
        <v>0</v>
      </c>
    </row>
    <row r="2147" spans="1:10" x14ac:dyDescent="0.3">
      <c r="A2147" s="2">
        <v>20200330</v>
      </c>
      <c r="B2147" s="2" t="s">
        <v>47</v>
      </c>
      <c r="C2147" s="2">
        <v>0</v>
      </c>
      <c r="D2147" s="2">
        <v>0</v>
      </c>
      <c r="E2147" s="2">
        <v>12.53</v>
      </c>
      <c r="F2147" s="2">
        <v>0.97</v>
      </c>
      <c r="G2147" s="2">
        <v>0</v>
      </c>
      <c r="H2147" s="16">
        <f t="shared" si="102"/>
        <v>0</v>
      </c>
      <c r="I2147" s="15">
        <f t="shared" si="100"/>
        <v>12.53</v>
      </c>
      <c r="J2147" s="14">
        <f t="shared" si="101"/>
        <v>0</v>
      </c>
    </row>
    <row r="2148" spans="1:10" x14ac:dyDescent="0.3">
      <c r="A2148" s="19">
        <v>20200330</v>
      </c>
      <c r="B2148" s="19" t="s">
        <v>46</v>
      </c>
      <c r="C2148" s="19">
        <v>0</v>
      </c>
      <c r="D2148" s="19">
        <v>0</v>
      </c>
      <c r="E2148" s="19">
        <v>12.44</v>
      </c>
      <c r="F2148" s="19">
        <v>1.03</v>
      </c>
      <c r="G2148" s="19">
        <v>0</v>
      </c>
      <c r="H2148" s="17">
        <f t="shared" si="102"/>
        <v>0</v>
      </c>
      <c r="I2148" s="18">
        <f t="shared" si="100"/>
        <v>12.44</v>
      </c>
      <c r="J2148" s="17">
        <f t="shared" si="101"/>
        <v>0</v>
      </c>
    </row>
    <row r="2149" spans="1:10" x14ac:dyDescent="0.3">
      <c r="A2149" s="2">
        <v>20200330</v>
      </c>
      <c r="B2149" s="2" t="s">
        <v>45</v>
      </c>
      <c r="C2149" s="2">
        <v>0</v>
      </c>
      <c r="D2149" s="2">
        <v>0</v>
      </c>
      <c r="E2149" s="2">
        <v>11.36</v>
      </c>
      <c r="F2149" s="2">
        <v>1.17</v>
      </c>
      <c r="G2149" s="2">
        <v>0</v>
      </c>
      <c r="H2149" s="16">
        <f t="shared" si="102"/>
        <v>0</v>
      </c>
      <c r="I2149" s="15">
        <f t="shared" si="100"/>
        <v>11.36</v>
      </c>
      <c r="J2149" s="14">
        <f t="shared" si="101"/>
        <v>0</v>
      </c>
    </row>
    <row r="2150" spans="1:10" x14ac:dyDescent="0.3">
      <c r="A2150" s="19">
        <v>20200330</v>
      </c>
      <c r="B2150" s="19" t="s">
        <v>44</v>
      </c>
      <c r="C2150" s="19">
        <v>0</v>
      </c>
      <c r="D2150" s="19">
        <v>0</v>
      </c>
      <c r="E2150" s="19">
        <v>9.3699999999999992</v>
      </c>
      <c r="F2150" s="19">
        <v>1.31</v>
      </c>
      <c r="G2150" s="19">
        <v>0</v>
      </c>
      <c r="H2150" s="17">
        <f t="shared" si="102"/>
        <v>0</v>
      </c>
      <c r="I2150" s="18">
        <f t="shared" si="100"/>
        <v>9.3699999999999992</v>
      </c>
      <c r="J2150" s="17">
        <f t="shared" si="101"/>
        <v>0</v>
      </c>
    </row>
    <row r="2151" spans="1:10" x14ac:dyDescent="0.3">
      <c r="A2151" s="2">
        <v>20200330</v>
      </c>
      <c r="B2151" s="2" t="s">
        <v>43</v>
      </c>
      <c r="C2151" s="2">
        <v>0</v>
      </c>
      <c r="D2151" s="2">
        <v>0</v>
      </c>
      <c r="E2151" s="2">
        <v>10.75</v>
      </c>
      <c r="F2151" s="2">
        <v>0.76</v>
      </c>
      <c r="G2151" s="2">
        <v>0</v>
      </c>
      <c r="H2151" s="16">
        <f t="shared" si="102"/>
        <v>0</v>
      </c>
      <c r="I2151" s="15">
        <f t="shared" si="100"/>
        <v>10.75</v>
      </c>
      <c r="J2151" s="14">
        <f t="shared" si="101"/>
        <v>0</v>
      </c>
    </row>
    <row r="2152" spans="1:10" x14ac:dyDescent="0.3">
      <c r="A2152" s="19">
        <v>20200330</v>
      </c>
      <c r="B2152" s="19" t="s">
        <v>42</v>
      </c>
      <c r="C2152" s="19">
        <v>0</v>
      </c>
      <c r="D2152" s="19">
        <v>0</v>
      </c>
      <c r="E2152" s="19">
        <v>10.23</v>
      </c>
      <c r="F2152" s="19">
        <v>0.69</v>
      </c>
      <c r="G2152" s="19">
        <v>0</v>
      </c>
      <c r="H2152" s="17">
        <f t="shared" si="102"/>
        <v>0</v>
      </c>
      <c r="I2152" s="18">
        <f t="shared" si="100"/>
        <v>10.23</v>
      </c>
      <c r="J2152" s="17">
        <f t="shared" si="101"/>
        <v>0</v>
      </c>
    </row>
    <row r="2153" spans="1:10" x14ac:dyDescent="0.3">
      <c r="A2153" s="2">
        <v>20200330</v>
      </c>
      <c r="B2153" s="2" t="s">
        <v>41</v>
      </c>
      <c r="C2153" s="2">
        <v>29</v>
      </c>
      <c r="D2153" s="2">
        <v>7.88</v>
      </c>
      <c r="E2153" s="2">
        <v>10.34</v>
      </c>
      <c r="F2153" s="2">
        <v>1.1000000000000001</v>
      </c>
      <c r="G2153" s="2">
        <v>0</v>
      </c>
      <c r="H2153" s="16">
        <f t="shared" si="102"/>
        <v>211.52630984753321</v>
      </c>
      <c r="I2153" s="15">
        <f t="shared" si="100"/>
        <v>16.950197182735412</v>
      </c>
      <c r="J2153" s="14">
        <f t="shared" si="101"/>
        <v>0.21918866272974633</v>
      </c>
    </row>
    <row r="2154" spans="1:10" x14ac:dyDescent="0.3">
      <c r="A2154" s="19">
        <v>20200330</v>
      </c>
      <c r="B2154" s="19" t="s">
        <v>40</v>
      </c>
      <c r="C2154" s="19">
        <v>48</v>
      </c>
      <c r="D2154" s="19">
        <v>19.5</v>
      </c>
      <c r="E2154" s="19">
        <v>11.85</v>
      </c>
      <c r="F2154" s="19">
        <v>1.1000000000000001</v>
      </c>
      <c r="G2154" s="19">
        <v>0</v>
      </c>
      <c r="H2154" s="17">
        <f t="shared" si="102"/>
        <v>143.79572699668446</v>
      </c>
      <c r="I2154" s="18">
        <f t="shared" si="100"/>
        <v>16.343616468646388</v>
      </c>
      <c r="J2154" s="17">
        <f t="shared" si="101"/>
        <v>0.1493971063304235</v>
      </c>
    </row>
    <row r="2155" spans="1:10" x14ac:dyDescent="0.3">
      <c r="A2155" s="2">
        <v>20200330</v>
      </c>
      <c r="B2155" s="2" t="s">
        <v>39</v>
      </c>
      <c r="C2155" s="2">
        <v>92</v>
      </c>
      <c r="D2155" s="2">
        <v>30.69</v>
      </c>
      <c r="E2155" s="2">
        <v>12.99</v>
      </c>
      <c r="F2155" s="2">
        <v>1.72</v>
      </c>
      <c r="G2155" s="2">
        <v>0</v>
      </c>
      <c r="H2155" s="16">
        <f t="shared" si="102"/>
        <v>180.25331317708012</v>
      </c>
      <c r="I2155" s="15">
        <f t="shared" si="100"/>
        <v>18.622916036783753</v>
      </c>
      <c r="J2155" s="14">
        <f t="shared" si="101"/>
        <v>0.18542602048458182</v>
      </c>
    </row>
    <row r="2156" spans="1:10" x14ac:dyDescent="0.3">
      <c r="A2156" s="19">
        <v>20200330</v>
      </c>
      <c r="B2156" s="19" t="s">
        <v>38</v>
      </c>
      <c r="C2156" s="19">
        <v>251</v>
      </c>
      <c r="D2156" s="19">
        <v>40.92</v>
      </c>
      <c r="E2156" s="19">
        <v>13.12</v>
      </c>
      <c r="F2156" s="19">
        <v>2.34</v>
      </c>
      <c r="G2156" s="19">
        <v>0</v>
      </c>
      <c r="H2156" s="17">
        <f t="shared" si="102"/>
        <v>383.20340604274622</v>
      </c>
      <c r="I2156" s="18">
        <f t="shared" si="100"/>
        <v>25.09510643883582</v>
      </c>
      <c r="J2156" s="17">
        <f t="shared" si="101"/>
        <v>0.38303940304190304</v>
      </c>
    </row>
    <row r="2157" spans="1:10" x14ac:dyDescent="0.3">
      <c r="A2157" s="2">
        <v>20200330</v>
      </c>
      <c r="B2157" s="2" t="s">
        <v>37</v>
      </c>
      <c r="C2157" s="2">
        <v>306</v>
      </c>
      <c r="D2157" s="2">
        <v>49.27</v>
      </c>
      <c r="E2157" s="2">
        <v>13.81</v>
      </c>
      <c r="F2157" s="2">
        <v>2.76</v>
      </c>
      <c r="G2157" s="2">
        <v>0</v>
      </c>
      <c r="H2157" s="16">
        <f t="shared" si="102"/>
        <v>403.80431468315788</v>
      </c>
      <c r="I2157" s="15">
        <f t="shared" si="100"/>
        <v>26.428884833848684</v>
      </c>
      <c r="J2157" s="14">
        <f t="shared" si="101"/>
        <v>0.40120786030823741</v>
      </c>
    </row>
    <row r="2158" spans="1:10" x14ac:dyDescent="0.3">
      <c r="A2158" s="19">
        <v>20200330</v>
      </c>
      <c r="B2158" s="19" t="s">
        <v>36</v>
      </c>
      <c r="C2158" s="19">
        <v>146</v>
      </c>
      <c r="D2158" s="19">
        <v>54.27</v>
      </c>
      <c r="E2158" s="19">
        <v>14.37</v>
      </c>
      <c r="F2158" s="19">
        <v>3.24</v>
      </c>
      <c r="G2158" s="19">
        <v>0</v>
      </c>
      <c r="H2158" s="17">
        <f t="shared" si="102"/>
        <v>179.85215494776767</v>
      </c>
      <c r="I2158" s="18">
        <f t="shared" si="100"/>
        <v>19.99037984211774</v>
      </c>
      <c r="J2158" s="17">
        <f t="shared" si="101"/>
        <v>0.18390661436165973</v>
      </c>
    </row>
    <row r="2159" spans="1:10" x14ac:dyDescent="0.3">
      <c r="A2159" s="2">
        <v>20200330</v>
      </c>
      <c r="B2159" s="2" t="s">
        <v>35</v>
      </c>
      <c r="C2159" s="2">
        <v>197</v>
      </c>
      <c r="D2159" s="2">
        <v>54.42</v>
      </c>
      <c r="E2159" s="2">
        <v>13.73</v>
      </c>
      <c r="F2159" s="2">
        <v>3.31</v>
      </c>
      <c r="G2159" s="2">
        <v>0</v>
      </c>
      <c r="H2159" s="16">
        <f t="shared" si="102"/>
        <v>242.22187720329632</v>
      </c>
      <c r="I2159" s="15">
        <f t="shared" si="100"/>
        <v>21.299433662603011</v>
      </c>
      <c r="J2159" s="14">
        <f t="shared" si="101"/>
        <v>0.24625548876561465</v>
      </c>
    </row>
    <row r="2160" spans="1:10" x14ac:dyDescent="0.3">
      <c r="A2160" s="19">
        <v>20200330</v>
      </c>
      <c r="B2160" s="19" t="s">
        <v>34</v>
      </c>
      <c r="C2160" s="19">
        <v>295</v>
      </c>
      <c r="D2160" s="19">
        <v>49.65</v>
      </c>
      <c r="E2160" s="19">
        <v>13.17</v>
      </c>
      <c r="F2160" s="19">
        <v>3.52</v>
      </c>
      <c r="G2160" s="19">
        <v>0</v>
      </c>
      <c r="H2160" s="17">
        <f t="shared" si="102"/>
        <v>387.0864756342736</v>
      </c>
      <c r="I2160" s="18">
        <f t="shared" si="100"/>
        <v>25.266452363571048</v>
      </c>
      <c r="J2160" s="17">
        <f t="shared" si="101"/>
        <v>0.3866223451557475</v>
      </c>
    </row>
    <row r="2161" spans="1:10" x14ac:dyDescent="0.3">
      <c r="A2161" s="2">
        <v>20200330</v>
      </c>
      <c r="B2161" s="2" t="s">
        <v>33</v>
      </c>
      <c r="C2161" s="2">
        <v>292</v>
      </c>
      <c r="D2161" s="2">
        <v>41.44</v>
      </c>
      <c r="E2161" s="2">
        <v>13.26</v>
      </c>
      <c r="F2161" s="2">
        <v>4.07</v>
      </c>
      <c r="G2161" s="2">
        <v>0</v>
      </c>
      <c r="H2161" s="16">
        <f t="shared" si="102"/>
        <v>441.19732584522757</v>
      </c>
      <c r="I2161" s="15">
        <f t="shared" si="100"/>
        <v>27.047416432663361</v>
      </c>
      <c r="J2161" s="14">
        <f t="shared" si="101"/>
        <v>0.43713240989780566</v>
      </c>
    </row>
    <row r="2162" spans="1:10" x14ac:dyDescent="0.3">
      <c r="A2162" s="19">
        <v>20200330</v>
      </c>
      <c r="B2162" s="19" t="s">
        <v>32</v>
      </c>
      <c r="C2162" s="19">
        <v>240</v>
      </c>
      <c r="D2162" s="19">
        <v>31.29</v>
      </c>
      <c r="E2162" s="19">
        <v>14.09</v>
      </c>
      <c r="F2162" s="19">
        <v>4.62</v>
      </c>
      <c r="G2162" s="19">
        <v>0</v>
      </c>
      <c r="H2162" s="17">
        <f t="shared" si="102"/>
        <v>462.09833564444</v>
      </c>
      <c r="I2162" s="18">
        <f t="shared" si="100"/>
        <v>28.53057298888875</v>
      </c>
      <c r="J2162" s="17">
        <f t="shared" si="101"/>
        <v>0.45475671208527479</v>
      </c>
    </row>
    <row r="2163" spans="1:10" x14ac:dyDescent="0.3">
      <c r="A2163" s="2">
        <v>20200330</v>
      </c>
      <c r="B2163" s="2" t="s">
        <v>31</v>
      </c>
      <c r="C2163" s="2">
        <v>33</v>
      </c>
      <c r="D2163" s="2">
        <v>20.13</v>
      </c>
      <c r="E2163" s="2">
        <v>13.83</v>
      </c>
      <c r="F2163" s="2">
        <v>3.79</v>
      </c>
      <c r="G2163" s="2">
        <v>0</v>
      </c>
      <c r="H2163" s="16">
        <f t="shared" si="102"/>
        <v>95.888042918737241</v>
      </c>
      <c r="I2163" s="15">
        <f t="shared" si="100"/>
        <v>16.826501341210538</v>
      </c>
      <c r="J2163" s="14">
        <f t="shared" si="101"/>
        <v>9.9414876474593364E-2</v>
      </c>
    </row>
    <row r="2164" spans="1:10" x14ac:dyDescent="0.3">
      <c r="A2164" s="19">
        <v>20200330</v>
      </c>
      <c r="B2164" s="19" t="s">
        <v>30</v>
      </c>
      <c r="C2164" s="19">
        <v>26</v>
      </c>
      <c r="D2164" s="19">
        <v>8.5299999999999994</v>
      </c>
      <c r="E2164" s="19">
        <v>13.33</v>
      </c>
      <c r="F2164" s="19">
        <v>3.45</v>
      </c>
      <c r="G2164" s="19">
        <v>0</v>
      </c>
      <c r="H2164" s="17">
        <f t="shared" si="102"/>
        <v>175.28810143732304</v>
      </c>
      <c r="I2164" s="18">
        <f t="shared" si="100"/>
        <v>18.807753169916346</v>
      </c>
      <c r="J2164" s="17">
        <f t="shared" si="101"/>
        <v>0.18017252379446794</v>
      </c>
    </row>
    <row r="2165" spans="1:10" x14ac:dyDescent="0.3">
      <c r="A2165" s="2">
        <v>20200330</v>
      </c>
      <c r="B2165" s="2" t="s">
        <v>29</v>
      </c>
      <c r="C2165" s="2">
        <v>0</v>
      </c>
      <c r="D2165" s="2">
        <v>0</v>
      </c>
      <c r="E2165" s="2">
        <v>13.3</v>
      </c>
      <c r="F2165" s="2">
        <v>3.66</v>
      </c>
      <c r="G2165" s="2">
        <v>0</v>
      </c>
      <c r="H2165" s="16">
        <f t="shared" si="102"/>
        <v>0</v>
      </c>
      <c r="I2165" s="15">
        <f t="shared" si="100"/>
        <v>13.3</v>
      </c>
      <c r="J2165" s="14">
        <f t="shared" si="101"/>
        <v>0</v>
      </c>
    </row>
    <row r="2166" spans="1:10" x14ac:dyDescent="0.3">
      <c r="A2166" s="19">
        <v>20200330</v>
      </c>
      <c r="B2166" s="19" t="s">
        <v>28</v>
      </c>
      <c r="C2166" s="19">
        <v>0</v>
      </c>
      <c r="D2166" s="19">
        <v>0</v>
      </c>
      <c r="E2166" s="19">
        <v>12.56</v>
      </c>
      <c r="F2166" s="19">
        <v>4.76</v>
      </c>
      <c r="G2166" s="19">
        <v>0</v>
      </c>
      <c r="H2166" s="17">
        <f t="shared" si="102"/>
        <v>0</v>
      </c>
      <c r="I2166" s="18">
        <f t="shared" si="100"/>
        <v>12.56</v>
      </c>
      <c r="J2166" s="17">
        <f t="shared" si="101"/>
        <v>0</v>
      </c>
    </row>
    <row r="2167" spans="1:10" x14ac:dyDescent="0.3">
      <c r="A2167" s="2">
        <v>20200330</v>
      </c>
      <c r="B2167" s="2" t="s">
        <v>27</v>
      </c>
      <c r="C2167" s="2">
        <v>0</v>
      </c>
      <c r="D2167" s="2">
        <v>0</v>
      </c>
      <c r="E2167" s="2">
        <v>12.02</v>
      </c>
      <c r="F2167" s="2">
        <v>5.52</v>
      </c>
      <c r="G2167" s="2">
        <v>0</v>
      </c>
      <c r="H2167" s="16">
        <f t="shared" si="102"/>
        <v>0</v>
      </c>
      <c r="I2167" s="15">
        <f t="shared" si="100"/>
        <v>12.02</v>
      </c>
      <c r="J2167" s="14">
        <f t="shared" si="101"/>
        <v>0</v>
      </c>
    </row>
    <row r="2168" spans="1:10" x14ac:dyDescent="0.3">
      <c r="A2168" s="19">
        <v>20200330</v>
      </c>
      <c r="B2168" s="19" t="s">
        <v>26</v>
      </c>
      <c r="C2168" s="19">
        <v>0</v>
      </c>
      <c r="D2168" s="19">
        <v>0</v>
      </c>
      <c r="E2168" s="19">
        <v>11.73</v>
      </c>
      <c r="F2168" s="19">
        <v>5.79</v>
      </c>
      <c r="G2168" s="19">
        <v>0</v>
      </c>
      <c r="H2168" s="17">
        <f t="shared" si="102"/>
        <v>0</v>
      </c>
      <c r="I2168" s="18">
        <f t="shared" si="100"/>
        <v>11.73</v>
      </c>
      <c r="J2168" s="17">
        <f t="shared" si="101"/>
        <v>0</v>
      </c>
    </row>
    <row r="2169" spans="1:10" x14ac:dyDescent="0.3">
      <c r="A2169" s="2">
        <v>20200330</v>
      </c>
      <c r="B2169" s="2" t="s">
        <v>25</v>
      </c>
      <c r="C2169" s="2">
        <v>0</v>
      </c>
      <c r="D2169" s="2">
        <v>0</v>
      </c>
      <c r="E2169" s="2">
        <v>11.5</v>
      </c>
      <c r="F2169" s="2">
        <v>5.93</v>
      </c>
      <c r="G2169" s="2">
        <v>0</v>
      </c>
      <c r="H2169" s="16">
        <f t="shared" si="102"/>
        <v>0</v>
      </c>
      <c r="I2169" s="15">
        <f t="shared" si="100"/>
        <v>11.5</v>
      </c>
      <c r="J2169" s="14">
        <f t="shared" si="101"/>
        <v>0</v>
      </c>
    </row>
    <row r="2170" spans="1:10" x14ac:dyDescent="0.3">
      <c r="A2170" s="19">
        <v>20200331</v>
      </c>
      <c r="B2170" s="19" t="s">
        <v>48</v>
      </c>
      <c r="C2170" s="19">
        <v>0</v>
      </c>
      <c r="D2170" s="19">
        <v>0</v>
      </c>
      <c r="E2170" s="19">
        <v>11.11</v>
      </c>
      <c r="F2170" s="19">
        <v>6.21</v>
      </c>
      <c r="G2170" s="19">
        <v>0</v>
      </c>
      <c r="H2170" s="17">
        <f t="shared" si="102"/>
        <v>0</v>
      </c>
      <c r="I2170" s="18">
        <f t="shared" si="100"/>
        <v>11.11</v>
      </c>
      <c r="J2170" s="17">
        <f t="shared" si="101"/>
        <v>0</v>
      </c>
    </row>
    <row r="2171" spans="1:10" x14ac:dyDescent="0.3">
      <c r="A2171" s="2">
        <v>20200331</v>
      </c>
      <c r="B2171" s="2" t="s">
        <v>47</v>
      </c>
      <c r="C2171" s="2">
        <v>0</v>
      </c>
      <c r="D2171" s="2">
        <v>0</v>
      </c>
      <c r="E2171" s="2">
        <v>10.41</v>
      </c>
      <c r="F2171" s="2">
        <v>6.28</v>
      </c>
      <c r="G2171" s="2">
        <v>0</v>
      </c>
      <c r="H2171" s="16">
        <f t="shared" si="102"/>
        <v>0</v>
      </c>
      <c r="I2171" s="15">
        <f t="shared" si="100"/>
        <v>10.41</v>
      </c>
      <c r="J2171" s="14">
        <f t="shared" si="101"/>
        <v>0</v>
      </c>
    </row>
    <row r="2172" spans="1:10" x14ac:dyDescent="0.3">
      <c r="A2172" s="19">
        <v>20200331</v>
      </c>
      <c r="B2172" s="19" t="s">
        <v>46</v>
      </c>
      <c r="C2172" s="19">
        <v>0</v>
      </c>
      <c r="D2172" s="19">
        <v>0</v>
      </c>
      <c r="E2172" s="19">
        <v>9.86</v>
      </c>
      <c r="F2172" s="19">
        <v>6.14</v>
      </c>
      <c r="G2172" s="19">
        <v>0</v>
      </c>
      <c r="H2172" s="17">
        <f t="shared" si="102"/>
        <v>0</v>
      </c>
      <c r="I2172" s="18">
        <f t="shared" si="100"/>
        <v>9.86</v>
      </c>
      <c r="J2172" s="17">
        <f t="shared" si="101"/>
        <v>0</v>
      </c>
    </row>
    <row r="2173" spans="1:10" x14ac:dyDescent="0.3">
      <c r="A2173" s="2">
        <v>20200331</v>
      </c>
      <c r="B2173" s="2" t="s">
        <v>45</v>
      </c>
      <c r="C2173" s="2">
        <v>0</v>
      </c>
      <c r="D2173" s="2">
        <v>0</v>
      </c>
      <c r="E2173" s="2">
        <v>9.43</v>
      </c>
      <c r="F2173" s="2">
        <v>6.07</v>
      </c>
      <c r="G2173" s="2">
        <v>0</v>
      </c>
      <c r="H2173" s="16">
        <f t="shared" si="102"/>
        <v>0</v>
      </c>
      <c r="I2173" s="15">
        <f t="shared" si="100"/>
        <v>9.43</v>
      </c>
      <c r="J2173" s="14">
        <f t="shared" si="101"/>
        <v>0</v>
      </c>
    </row>
    <row r="2174" spans="1:10" x14ac:dyDescent="0.3">
      <c r="A2174" s="19">
        <v>20200331</v>
      </c>
      <c r="B2174" s="19" t="s">
        <v>44</v>
      </c>
      <c r="C2174" s="19">
        <v>0</v>
      </c>
      <c r="D2174" s="19">
        <v>0</v>
      </c>
      <c r="E2174" s="19">
        <v>9.09</v>
      </c>
      <c r="F2174" s="19">
        <v>6</v>
      </c>
      <c r="G2174" s="19">
        <v>0</v>
      </c>
      <c r="H2174" s="17">
        <f t="shared" si="102"/>
        <v>0</v>
      </c>
      <c r="I2174" s="18">
        <f t="shared" si="100"/>
        <v>9.09</v>
      </c>
      <c r="J2174" s="17">
        <f t="shared" si="101"/>
        <v>0</v>
      </c>
    </row>
    <row r="2175" spans="1:10" x14ac:dyDescent="0.3">
      <c r="A2175" s="2">
        <v>20200331</v>
      </c>
      <c r="B2175" s="2" t="s">
        <v>43</v>
      </c>
      <c r="C2175" s="2">
        <v>0</v>
      </c>
      <c r="D2175" s="2">
        <v>0</v>
      </c>
      <c r="E2175" s="2">
        <v>8.7100000000000009</v>
      </c>
      <c r="F2175" s="2">
        <v>5.59</v>
      </c>
      <c r="G2175" s="2">
        <v>0</v>
      </c>
      <c r="H2175" s="16">
        <f t="shared" si="102"/>
        <v>0</v>
      </c>
      <c r="I2175" s="15">
        <f t="shared" si="100"/>
        <v>8.7100000000000009</v>
      </c>
      <c r="J2175" s="14">
        <f t="shared" si="101"/>
        <v>0</v>
      </c>
    </row>
    <row r="2176" spans="1:10" x14ac:dyDescent="0.3">
      <c r="A2176" s="19">
        <v>20200331</v>
      </c>
      <c r="B2176" s="19" t="s">
        <v>42</v>
      </c>
      <c r="C2176" s="19">
        <v>0</v>
      </c>
      <c r="D2176" s="19">
        <v>0</v>
      </c>
      <c r="E2176" s="19">
        <v>8.57</v>
      </c>
      <c r="F2176" s="19">
        <v>5.17</v>
      </c>
      <c r="G2176" s="19">
        <v>0</v>
      </c>
      <c r="H2176" s="17">
        <f t="shared" si="102"/>
        <v>0</v>
      </c>
      <c r="I2176" s="18">
        <f t="shared" si="100"/>
        <v>8.57</v>
      </c>
      <c r="J2176" s="17">
        <f t="shared" si="101"/>
        <v>0</v>
      </c>
    </row>
    <row r="2177" spans="1:10" x14ac:dyDescent="0.3">
      <c r="A2177" s="2">
        <v>20200331</v>
      </c>
      <c r="B2177" s="2" t="s">
        <v>41</v>
      </c>
      <c r="C2177" s="2">
        <v>82</v>
      </c>
      <c r="D2177" s="2">
        <v>8.19</v>
      </c>
      <c r="E2177" s="2">
        <v>8.31</v>
      </c>
      <c r="F2177" s="2">
        <v>4.97</v>
      </c>
      <c r="G2177" s="2">
        <v>0</v>
      </c>
      <c r="H2177" s="16">
        <f t="shared" si="102"/>
        <v>575.61559124423172</v>
      </c>
      <c r="I2177" s="15">
        <f t="shared" si="100"/>
        <v>26.29798722638224</v>
      </c>
      <c r="J2177" s="14">
        <f t="shared" si="101"/>
        <v>0.57225345366289504</v>
      </c>
    </row>
    <row r="2178" spans="1:10" x14ac:dyDescent="0.3">
      <c r="A2178" s="19">
        <v>20200331</v>
      </c>
      <c r="B2178" s="19" t="s">
        <v>40</v>
      </c>
      <c r="C2178" s="19">
        <v>106</v>
      </c>
      <c r="D2178" s="19">
        <v>19.809999999999999</v>
      </c>
      <c r="E2178" s="19">
        <v>8.39</v>
      </c>
      <c r="F2178" s="19">
        <v>4.9000000000000004</v>
      </c>
      <c r="G2178" s="19">
        <v>0</v>
      </c>
      <c r="H2178" s="17">
        <f t="shared" si="102"/>
        <v>312.77466469648544</v>
      </c>
      <c r="I2178" s="18">
        <f t="shared" si="100"/>
        <v>18.164208271765169</v>
      </c>
      <c r="J2178" s="17">
        <f t="shared" si="101"/>
        <v>0.32239594579228692</v>
      </c>
    </row>
    <row r="2179" spans="1:10" x14ac:dyDescent="0.3">
      <c r="A2179" s="2">
        <v>20200331</v>
      </c>
      <c r="B2179" s="2" t="s">
        <v>39</v>
      </c>
      <c r="C2179" s="2">
        <v>170</v>
      </c>
      <c r="D2179" s="2">
        <v>31.01</v>
      </c>
      <c r="E2179" s="2">
        <v>8.77</v>
      </c>
      <c r="F2179" s="2">
        <v>4.55</v>
      </c>
      <c r="G2179" s="2">
        <v>0</v>
      </c>
      <c r="H2179" s="16">
        <f t="shared" si="102"/>
        <v>329.97684062630816</v>
      </c>
      <c r="I2179" s="15">
        <f t="shared" si="100"/>
        <v>19.081776269572131</v>
      </c>
      <c r="J2179" s="14">
        <f t="shared" si="101"/>
        <v>0.33876478608539623</v>
      </c>
    </row>
    <row r="2180" spans="1:10" x14ac:dyDescent="0.3">
      <c r="A2180" s="19">
        <v>20200331</v>
      </c>
      <c r="B2180" s="19" t="s">
        <v>38</v>
      </c>
      <c r="C2180" s="19">
        <v>192</v>
      </c>
      <c r="D2180" s="19">
        <v>41.27</v>
      </c>
      <c r="E2180" s="19">
        <v>9.5299999999999994</v>
      </c>
      <c r="F2180" s="19">
        <v>3.86</v>
      </c>
      <c r="G2180" s="19">
        <v>0</v>
      </c>
      <c r="H2180" s="17">
        <f t="shared" si="102"/>
        <v>291.08188040920567</v>
      </c>
      <c r="I2180" s="18">
        <f t="shared" si="100"/>
        <v>18.626308762787676</v>
      </c>
      <c r="J2180" s="17">
        <f t="shared" si="101"/>
        <v>0.29943057754634517</v>
      </c>
    </row>
    <row r="2181" spans="1:10" x14ac:dyDescent="0.3">
      <c r="A2181" s="2">
        <v>20200331</v>
      </c>
      <c r="B2181" s="2" t="s">
        <v>37</v>
      </c>
      <c r="C2181" s="2">
        <v>261</v>
      </c>
      <c r="D2181" s="2">
        <v>49.65</v>
      </c>
      <c r="E2181" s="2">
        <v>10.61</v>
      </c>
      <c r="F2181" s="2">
        <v>2.69</v>
      </c>
      <c r="G2181" s="2">
        <v>0</v>
      </c>
      <c r="H2181" s="16">
        <f t="shared" si="102"/>
        <v>342.47311912049292</v>
      </c>
      <c r="I2181" s="15">
        <f t="shared" si="100"/>
        <v>21.312284972515403</v>
      </c>
      <c r="J2181" s="14">
        <f t="shared" si="101"/>
        <v>0.34815636382599868</v>
      </c>
    </row>
    <row r="2182" spans="1:10" x14ac:dyDescent="0.3">
      <c r="A2182" s="19">
        <v>20200331</v>
      </c>
      <c r="B2182" s="19" t="s">
        <v>36</v>
      </c>
      <c r="C2182" s="19">
        <v>132</v>
      </c>
      <c r="D2182" s="19">
        <v>54.67</v>
      </c>
      <c r="E2182" s="19">
        <v>11.49</v>
      </c>
      <c r="F2182" s="19">
        <v>2.5499999999999998</v>
      </c>
      <c r="G2182" s="19">
        <v>0</v>
      </c>
      <c r="H2182" s="17">
        <f t="shared" si="102"/>
        <v>161.79743959128899</v>
      </c>
      <c r="I2182" s="18">
        <f t="shared" si="100"/>
        <v>16.546169987227781</v>
      </c>
      <c r="J2182" s="17">
        <f t="shared" si="101"/>
        <v>0.16795257581991843</v>
      </c>
    </row>
    <row r="2183" spans="1:10" x14ac:dyDescent="0.3">
      <c r="A2183" s="2">
        <v>20200331</v>
      </c>
      <c r="B2183" s="2" t="s">
        <v>35</v>
      </c>
      <c r="C2183" s="2">
        <v>255</v>
      </c>
      <c r="D2183" s="2">
        <v>54.79</v>
      </c>
      <c r="E2183" s="2">
        <v>12.33</v>
      </c>
      <c r="F2183" s="2">
        <v>2.76</v>
      </c>
      <c r="G2183" s="2">
        <v>0</v>
      </c>
      <c r="H2183" s="16">
        <f t="shared" si="102"/>
        <v>312.10058794481523</v>
      </c>
      <c r="I2183" s="15">
        <f t="shared" si="100"/>
        <v>22.083143373275476</v>
      </c>
      <c r="J2183" s="14">
        <f t="shared" si="101"/>
        <v>0.3161971749514968</v>
      </c>
    </row>
    <row r="2184" spans="1:10" x14ac:dyDescent="0.3">
      <c r="A2184" s="19">
        <v>20200331</v>
      </c>
      <c r="B2184" s="19" t="s">
        <v>34</v>
      </c>
      <c r="C2184" s="19">
        <v>598</v>
      </c>
      <c r="D2184" s="19">
        <v>49.96</v>
      </c>
      <c r="E2184" s="19">
        <v>12.63</v>
      </c>
      <c r="F2184" s="19">
        <v>3.17</v>
      </c>
      <c r="G2184" s="19">
        <v>0</v>
      </c>
      <c r="H2184" s="17">
        <f t="shared" si="102"/>
        <v>781.09131422592554</v>
      </c>
      <c r="I2184" s="18">
        <f t="shared" si="100"/>
        <v>37.039103569560176</v>
      </c>
      <c r="J2184" s="17">
        <f t="shared" si="101"/>
        <v>0.73877493769430158</v>
      </c>
    </row>
    <row r="2185" spans="1:10" x14ac:dyDescent="0.3">
      <c r="A2185" s="2">
        <v>20200331</v>
      </c>
      <c r="B2185" s="2" t="s">
        <v>33</v>
      </c>
      <c r="C2185" s="2">
        <v>455</v>
      </c>
      <c r="D2185" s="2">
        <v>41.7</v>
      </c>
      <c r="E2185" s="2">
        <v>12.64</v>
      </c>
      <c r="F2185" s="2">
        <v>4.07</v>
      </c>
      <c r="G2185" s="2">
        <v>0</v>
      </c>
      <c r="H2185" s="16">
        <f t="shared" si="102"/>
        <v>683.97359924504349</v>
      </c>
      <c r="I2185" s="15">
        <f t="shared" si="100"/>
        <v>34.01417497640761</v>
      </c>
      <c r="J2185" s="14">
        <f t="shared" si="101"/>
        <v>0.65622903958227197</v>
      </c>
    </row>
    <row r="2186" spans="1:10" x14ac:dyDescent="0.3">
      <c r="A2186" s="19">
        <v>20200331</v>
      </c>
      <c r="B2186" s="19" t="s">
        <v>32</v>
      </c>
      <c r="C2186" s="19">
        <v>292</v>
      </c>
      <c r="D2186" s="19">
        <v>31.5</v>
      </c>
      <c r="E2186" s="19">
        <v>12.09</v>
      </c>
      <c r="F2186" s="19">
        <v>4.62</v>
      </c>
      <c r="G2186" s="19">
        <v>0</v>
      </c>
      <c r="H2186" s="17">
        <f t="shared" si="102"/>
        <v>558.85320978583536</v>
      </c>
      <c r="I2186" s="18">
        <f t="shared" ref="I2186:I2249" si="103">E2186+H2186*((NOCT-20)/(800))</f>
        <v>29.554162805807355</v>
      </c>
      <c r="J2186" s="17">
        <f t="shared" ref="J2186:J2249" si="104">P_STC__W*(H2186/1000)*(1+(alpha_p/100)*(I2186-25))</f>
        <v>0.54740022152722823</v>
      </c>
    </row>
    <row r="2187" spans="1:10" x14ac:dyDescent="0.3">
      <c r="A2187" s="2">
        <v>20200331</v>
      </c>
      <c r="B2187" s="2" t="s">
        <v>31</v>
      </c>
      <c r="C2187" s="2">
        <v>214</v>
      </c>
      <c r="D2187" s="2">
        <v>20.32</v>
      </c>
      <c r="E2187" s="2">
        <v>11.97</v>
      </c>
      <c r="F2187" s="2">
        <v>4.97</v>
      </c>
      <c r="G2187" s="2">
        <v>0</v>
      </c>
      <c r="H2187" s="16">
        <f t="shared" si="102"/>
        <v>616.24760049919098</v>
      </c>
      <c r="I2187" s="15">
        <f t="shared" si="103"/>
        <v>31.227737515599721</v>
      </c>
      <c r="J2187" s="14">
        <f t="shared" si="104"/>
        <v>0.59897737314681898</v>
      </c>
    </row>
    <row r="2188" spans="1:10" x14ac:dyDescent="0.3">
      <c r="A2188" s="19">
        <v>20200331</v>
      </c>
      <c r="B2188" s="19" t="s">
        <v>30</v>
      </c>
      <c r="C2188" s="19">
        <v>112</v>
      </c>
      <c r="D2188" s="19">
        <v>8.7200000000000006</v>
      </c>
      <c r="E2188" s="19">
        <v>11.64</v>
      </c>
      <c r="F2188" s="19">
        <v>4.97</v>
      </c>
      <c r="G2188" s="19">
        <v>0</v>
      </c>
      <c r="H2188" s="17">
        <f t="shared" si="102"/>
        <v>738.7577211222283</v>
      </c>
      <c r="I2188" s="18">
        <f t="shared" si="103"/>
        <v>34.726178785069635</v>
      </c>
      <c r="J2188" s="17">
        <f t="shared" si="104"/>
        <v>0.70642391758704393</v>
      </c>
    </row>
    <row r="2189" spans="1:10" x14ac:dyDescent="0.3">
      <c r="A2189" s="2">
        <v>20200331</v>
      </c>
      <c r="B2189" s="2" t="s">
        <v>29</v>
      </c>
      <c r="C2189" s="2">
        <v>0</v>
      </c>
      <c r="D2189" s="2">
        <v>0</v>
      </c>
      <c r="E2189" s="2">
        <v>11.17</v>
      </c>
      <c r="F2189" s="2">
        <v>4.62</v>
      </c>
      <c r="G2189" s="2">
        <v>0</v>
      </c>
      <c r="H2189" s="16">
        <f t="shared" si="102"/>
        <v>0</v>
      </c>
      <c r="I2189" s="15">
        <f t="shared" si="103"/>
        <v>11.17</v>
      </c>
      <c r="J2189" s="14">
        <f t="shared" si="104"/>
        <v>0</v>
      </c>
    </row>
    <row r="2190" spans="1:10" x14ac:dyDescent="0.3">
      <c r="A2190" s="19">
        <v>20200331</v>
      </c>
      <c r="B2190" s="19" t="s">
        <v>28</v>
      </c>
      <c r="C2190" s="19">
        <v>0</v>
      </c>
      <c r="D2190" s="19">
        <v>0</v>
      </c>
      <c r="E2190" s="19">
        <v>11.04</v>
      </c>
      <c r="F2190" s="19">
        <v>4.1399999999999997</v>
      </c>
      <c r="G2190" s="19">
        <v>0</v>
      </c>
      <c r="H2190" s="17">
        <f t="shared" si="102"/>
        <v>0</v>
      </c>
      <c r="I2190" s="18">
        <f t="shared" si="103"/>
        <v>11.04</v>
      </c>
      <c r="J2190" s="17">
        <f t="shared" si="104"/>
        <v>0</v>
      </c>
    </row>
    <row r="2191" spans="1:10" x14ac:dyDescent="0.3">
      <c r="A2191" s="2">
        <v>20200331</v>
      </c>
      <c r="B2191" s="2" t="s">
        <v>27</v>
      </c>
      <c r="C2191" s="2">
        <v>0</v>
      </c>
      <c r="D2191" s="2">
        <v>0</v>
      </c>
      <c r="E2191" s="2">
        <v>10.96</v>
      </c>
      <c r="F2191" s="2">
        <v>3.31</v>
      </c>
      <c r="G2191" s="2">
        <v>0</v>
      </c>
      <c r="H2191" s="16">
        <f t="shared" si="102"/>
        <v>0</v>
      </c>
      <c r="I2191" s="15">
        <f t="shared" si="103"/>
        <v>10.96</v>
      </c>
      <c r="J2191" s="14">
        <f t="shared" si="104"/>
        <v>0</v>
      </c>
    </row>
    <row r="2192" spans="1:10" x14ac:dyDescent="0.3">
      <c r="A2192" s="19">
        <v>20200331</v>
      </c>
      <c r="B2192" s="19" t="s">
        <v>26</v>
      </c>
      <c r="C2192" s="19">
        <v>0</v>
      </c>
      <c r="D2192" s="19">
        <v>0</v>
      </c>
      <c r="E2192" s="19">
        <v>10.8</v>
      </c>
      <c r="F2192" s="19">
        <v>2.97</v>
      </c>
      <c r="G2192" s="19">
        <v>0</v>
      </c>
      <c r="H2192" s="17">
        <f t="shared" si="102"/>
        <v>0</v>
      </c>
      <c r="I2192" s="18">
        <f t="shared" si="103"/>
        <v>10.8</v>
      </c>
      <c r="J2192" s="17">
        <f t="shared" si="104"/>
        <v>0</v>
      </c>
    </row>
    <row r="2193" spans="1:10" x14ac:dyDescent="0.3">
      <c r="A2193" s="2">
        <v>20200331</v>
      </c>
      <c r="B2193" s="2" t="s">
        <v>25</v>
      </c>
      <c r="C2193" s="2">
        <v>0</v>
      </c>
      <c r="D2193" s="2">
        <v>0</v>
      </c>
      <c r="E2193" s="2">
        <v>10.61</v>
      </c>
      <c r="F2193" s="2">
        <v>3.31</v>
      </c>
      <c r="G2193" s="2">
        <v>0</v>
      </c>
      <c r="H2193" s="16">
        <f t="shared" si="102"/>
        <v>0</v>
      </c>
      <c r="I2193" s="15">
        <f t="shared" si="103"/>
        <v>10.61</v>
      </c>
      <c r="J2193" s="14">
        <f t="shared" si="104"/>
        <v>0</v>
      </c>
    </row>
    <row r="2194" spans="1:10" x14ac:dyDescent="0.3">
      <c r="A2194" s="19">
        <v>20200401</v>
      </c>
      <c r="B2194" s="19" t="s">
        <v>48</v>
      </c>
      <c r="C2194" s="19">
        <v>0</v>
      </c>
      <c r="D2194" s="19">
        <v>0</v>
      </c>
      <c r="E2194" s="19">
        <v>10.4</v>
      </c>
      <c r="F2194" s="19">
        <v>4</v>
      </c>
      <c r="G2194" s="19">
        <v>0</v>
      </c>
      <c r="H2194" s="17">
        <f t="shared" si="102"/>
        <v>0</v>
      </c>
      <c r="I2194" s="18">
        <f t="shared" si="103"/>
        <v>10.4</v>
      </c>
      <c r="J2194" s="17">
        <f t="shared" si="104"/>
        <v>0</v>
      </c>
    </row>
    <row r="2195" spans="1:10" x14ac:dyDescent="0.3">
      <c r="A2195" s="2">
        <v>20200401</v>
      </c>
      <c r="B2195" s="2" t="s">
        <v>47</v>
      </c>
      <c r="C2195" s="2">
        <v>0</v>
      </c>
      <c r="D2195" s="2">
        <v>0</v>
      </c>
      <c r="E2195" s="2">
        <v>9.89</v>
      </c>
      <c r="F2195" s="2">
        <v>4.1399999999999997</v>
      </c>
      <c r="G2195" s="2">
        <v>0</v>
      </c>
      <c r="H2195" s="16">
        <f t="shared" ref="H2195:H2258" si="105">IF(D2195&gt;0,C2195/SIN(D2195*PI()/180),0)</f>
        <v>0</v>
      </c>
      <c r="I2195" s="15">
        <f t="shared" si="103"/>
        <v>9.89</v>
      </c>
      <c r="J2195" s="14">
        <f t="shared" si="104"/>
        <v>0</v>
      </c>
    </row>
    <row r="2196" spans="1:10" x14ac:dyDescent="0.3">
      <c r="A2196" s="19">
        <v>20200401</v>
      </c>
      <c r="B2196" s="19" t="s">
        <v>46</v>
      </c>
      <c r="C2196" s="19">
        <v>0</v>
      </c>
      <c r="D2196" s="19">
        <v>0</v>
      </c>
      <c r="E2196" s="19">
        <v>9.82</v>
      </c>
      <c r="F2196" s="19">
        <v>3.59</v>
      </c>
      <c r="G2196" s="19">
        <v>0</v>
      </c>
      <c r="H2196" s="17">
        <f t="shared" si="105"/>
        <v>0</v>
      </c>
      <c r="I2196" s="18">
        <f t="shared" si="103"/>
        <v>9.82</v>
      </c>
      <c r="J2196" s="17">
        <f t="shared" si="104"/>
        <v>0</v>
      </c>
    </row>
    <row r="2197" spans="1:10" x14ac:dyDescent="0.3">
      <c r="A2197" s="2">
        <v>20200401</v>
      </c>
      <c r="B2197" s="2" t="s">
        <v>45</v>
      </c>
      <c r="C2197" s="2">
        <v>0</v>
      </c>
      <c r="D2197" s="2">
        <v>0</v>
      </c>
      <c r="E2197" s="2">
        <v>9.76</v>
      </c>
      <c r="F2197" s="2">
        <v>3.45</v>
      </c>
      <c r="G2197" s="2">
        <v>0</v>
      </c>
      <c r="H2197" s="16">
        <f t="shared" si="105"/>
        <v>0</v>
      </c>
      <c r="I2197" s="15">
        <f t="shared" si="103"/>
        <v>9.76</v>
      </c>
      <c r="J2197" s="14">
        <f t="shared" si="104"/>
        <v>0</v>
      </c>
    </row>
    <row r="2198" spans="1:10" x14ac:dyDescent="0.3">
      <c r="A2198" s="19">
        <v>20200401</v>
      </c>
      <c r="B2198" s="19" t="s">
        <v>44</v>
      </c>
      <c r="C2198" s="19">
        <v>0</v>
      </c>
      <c r="D2198" s="19">
        <v>0</v>
      </c>
      <c r="E2198" s="19">
        <v>9.5500000000000007</v>
      </c>
      <c r="F2198" s="19">
        <v>3.59</v>
      </c>
      <c r="G2198" s="19">
        <v>0</v>
      </c>
      <c r="H2198" s="17">
        <f t="shared" si="105"/>
        <v>0</v>
      </c>
      <c r="I2198" s="18">
        <f t="shared" si="103"/>
        <v>9.5500000000000007</v>
      </c>
      <c r="J2198" s="17">
        <f t="shared" si="104"/>
        <v>0</v>
      </c>
    </row>
    <row r="2199" spans="1:10" x14ac:dyDescent="0.3">
      <c r="A2199" s="2">
        <v>20200401</v>
      </c>
      <c r="B2199" s="2" t="s">
        <v>43</v>
      </c>
      <c r="C2199" s="2">
        <v>0</v>
      </c>
      <c r="D2199" s="2">
        <v>0</v>
      </c>
      <c r="E2199" s="2">
        <v>9.33</v>
      </c>
      <c r="F2199" s="2">
        <v>3.93</v>
      </c>
      <c r="G2199" s="2">
        <v>0</v>
      </c>
      <c r="H2199" s="16">
        <f t="shared" si="105"/>
        <v>0</v>
      </c>
      <c r="I2199" s="15">
        <f t="shared" si="103"/>
        <v>9.33</v>
      </c>
      <c r="J2199" s="14">
        <f t="shared" si="104"/>
        <v>0</v>
      </c>
    </row>
    <row r="2200" spans="1:10" x14ac:dyDescent="0.3">
      <c r="A2200" s="19">
        <v>20200401</v>
      </c>
      <c r="B2200" s="19" t="s">
        <v>42</v>
      </c>
      <c r="C2200" s="19">
        <v>0</v>
      </c>
      <c r="D2200" s="19">
        <v>0</v>
      </c>
      <c r="E2200" s="19">
        <v>9.3000000000000007</v>
      </c>
      <c r="F2200" s="19">
        <v>4.34</v>
      </c>
      <c r="G2200" s="19">
        <v>0</v>
      </c>
      <c r="H2200" s="17">
        <f t="shared" si="105"/>
        <v>0</v>
      </c>
      <c r="I2200" s="18">
        <f t="shared" si="103"/>
        <v>9.3000000000000007</v>
      </c>
      <c r="J2200" s="17">
        <f t="shared" si="104"/>
        <v>0</v>
      </c>
    </row>
    <row r="2201" spans="1:10" x14ac:dyDescent="0.3">
      <c r="A2201" s="2">
        <v>20200401</v>
      </c>
      <c r="B2201" s="2" t="s">
        <v>41</v>
      </c>
      <c r="C2201" s="2">
        <v>97</v>
      </c>
      <c r="D2201" s="2">
        <v>8.49</v>
      </c>
      <c r="E2201" s="2">
        <v>9.41</v>
      </c>
      <c r="F2201" s="2">
        <v>3.86</v>
      </c>
      <c r="G2201" s="2">
        <v>0</v>
      </c>
      <c r="H2201" s="16">
        <f t="shared" si="105"/>
        <v>657.01779344921636</v>
      </c>
      <c r="I2201" s="15">
        <f t="shared" si="103"/>
        <v>29.941806045288011</v>
      </c>
      <c r="J2201" s="14">
        <f t="shared" si="104"/>
        <v>0.64240694818333532</v>
      </c>
    </row>
    <row r="2202" spans="1:10" x14ac:dyDescent="0.3">
      <c r="A2202" s="19">
        <v>20200401</v>
      </c>
      <c r="B2202" s="19" t="s">
        <v>40</v>
      </c>
      <c r="C2202" s="19">
        <v>193</v>
      </c>
      <c r="D2202" s="19">
        <v>20.11</v>
      </c>
      <c r="E2202" s="19">
        <v>10.26</v>
      </c>
      <c r="F2202" s="19">
        <v>4.21</v>
      </c>
      <c r="G2202" s="19">
        <v>0</v>
      </c>
      <c r="H2202" s="17">
        <f t="shared" si="105"/>
        <v>561.33437137136286</v>
      </c>
      <c r="I2202" s="18">
        <f t="shared" si="103"/>
        <v>27.801699105355091</v>
      </c>
      <c r="J2202" s="17">
        <f t="shared" si="104"/>
        <v>0.55425726634401995</v>
      </c>
    </row>
    <row r="2203" spans="1:10" x14ac:dyDescent="0.3">
      <c r="A2203" s="2">
        <v>20200401</v>
      </c>
      <c r="B2203" s="2" t="s">
        <v>39</v>
      </c>
      <c r="C2203" s="2">
        <v>195</v>
      </c>
      <c r="D2203" s="2">
        <v>31.34</v>
      </c>
      <c r="E2203" s="2">
        <v>10.83</v>
      </c>
      <c r="F2203" s="2">
        <v>4.62</v>
      </c>
      <c r="G2203" s="2">
        <v>0</v>
      </c>
      <c r="H2203" s="16">
        <f t="shared" si="105"/>
        <v>374.91671800192671</v>
      </c>
      <c r="I2203" s="15">
        <f t="shared" si="103"/>
        <v>22.546147437560208</v>
      </c>
      <c r="J2203" s="14">
        <f t="shared" si="104"/>
        <v>0.3790566745731942</v>
      </c>
    </row>
    <row r="2204" spans="1:10" x14ac:dyDescent="0.3">
      <c r="A2204" s="19">
        <v>20200401</v>
      </c>
      <c r="B2204" s="19" t="s">
        <v>38</v>
      </c>
      <c r="C2204" s="19">
        <v>117</v>
      </c>
      <c r="D2204" s="19">
        <v>41.62</v>
      </c>
      <c r="E2204" s="19">
        <v>11.31</v>
      </c>
      <c r="F2204" s="19">
        <v>4.97</v>
      </c>
      <c r="G2204" s="19">
        <v>0</v>
      </c>
      <c r="H2204" s="17">
        <f t="shared" si="105"/>
        <v>176.15515546822292</v>
      </c>
      <c r="I2204" s="18">
        <f t="shared" si="103"/>
        <v>16.814848608381965</v>
      </c>
      <c r="J2204" s="17">
        <f t="shared" si="104"/>
        <v>0.18264351023986927</v>
      </c>
    </row>
    <row r="2205" spans="1:10" x14ac:dyDescent="0.3">
      <c r="A2205" s="2">
        <v>20200401</v>
      </c>
      <c r="B2205" s="2" t="s">
        <v>37</v>
      </c>
      <c r="C2205" s="2">
        <v>148</v>
      </c>
      <c r="D2205" s="2">
        <v>50.03</v>
      </c>
      <c r="E2205" s="2">
        <v>11.74</v>
      </c>
      <c r="F2205" s="2">
        <v>5.03</v>
      </c>
      <c r="G2205" s="2">
        <v>0</v>
      </c>
      <c r="H2205" s="16">
        <f t="shared" si="105"/>
        <v>193.11545972237511</v>
      </c>
      <c r="I2205" s="15">
        <f t="shared" si="103"/>
        <v>17.774858116324221</v>
      </c>
      <c r="J2205" s="14">
        <f t="shared" si="104"/>
        <v>0.19939424940628953</v>
      </c>
    </row>
    <row r="2206" spans="1:10" x14ac:dyDescent="0.3">
      <c r="A2206" s="19">
        <v>20200401</v>
      </c>
      <c r="B2206" s="19" t="s">
        <v>36</v>
      </c>
      <c r="C2206" s="19">
        <v>134</v>
      </c>
      <c r="D2206" s="19">
        <v>55.06</v>
      </c>
      <c r="E2206" s="19">
        <v>12.11</v>
      </c>
      <c r="F2206" s="19">
        <v>4.9000000000000004</v>
      </c>
      <c r="G2206" s="19">
        <v>0</v>
      </c>
      <c r="H2206" s="17">
        <f t="shared" si="105"/>
        <v>163.46402363122641</v>
      </c>
      <c r="I2206" s="18">
        <f t="shared" si="103"/>
        <v>17.218250738475824</v>
      </c>
      <c r="J2206" s="17">
        <f t="shared" si="104"/>
        <v>0.16918818583452772</v>
      </c>
    </row>
    <row r="2207" spans="1:10" x14ac:dyDescent="0.3">
      <c r="A2207" s="2">
        <v>20200401</v>
      </c>
      <c r="B2207" s="2" t="s">
        <v>35</v>
      </c>
      <c r="C2207" s="2">
        <v>77</v>
      </c>
      <c r="D2207" s="2">
        <v>55.16</v>
      </c>
      <c r="E2207" s="2">
        <v>12.56</v>
      </c>
      <c r="F2207" s="2">
        <v>4.55</v>
      </c>
      <c r="G2207" s="2">
        <v>0</v>
      </c>
      <c r="H2207" s="16">
        <f t="shared" si="105"/>
        <v>93.816565310062757</v>
      </c>
      <c r="I2207" s="15">
        <f t="shared" si="103"/>
        <v>15.491767665939461</v>
      </c>
      <c r="J2207" s="14">
        <f t="shared" si="104"/>
        <v>9.7830698958945139E-2</v>
      </c>
    </row>
    <row r="2208" spans="1:10" x14ac:dyDescent="0.3">
      <c r="A2208" s="19">
        <v>20200401</v>
      </c>
      <c r="B2208" s="19" t="s">
        <v>34</v>
      </c>
      <c r="C2208" s="19">
        <v>575</v>
      </c>
      <c r="D2208" s="19">
        <v>50.27</v>
      </c>
      <c r="E2208" s="19">
        <v>12.51</v>
      </c>
      <c r="F2208" s="19">
        <v>4.1399999999999997</v>
      </c>
      <c r="G2208" s="19">
        <v>0</v>
      </c>
      <c r="H2208" s="17">
        <f t="shared" si="105"/>
        <v>747.66112918891633</v>
      </c>
      <c r="I2208" s="18">
        <f t="shared" si="103"/>
        <v>35.874410287153637</v>
      </c>
      <c r="J2208" s="17">
        <f t="shared" si="104"/>
        <v>0.71107444675341047</v>
      </c>
    </row>
    <row r="2209" spans="1:10" x14ac:dyDescent="0.3">
      <c r="A2209" s="2">
        <v>20200401</v>
      </c>
      <c r="B2209" s="2" t="s">
        <v>33</v>
      </c>
      <c r="C2209" s="2">
        <v>653.01</v>
      </c>
      <c r="D2209" s="2">
        <v>41.95</v>
      </c>
      <c r="E2209" s="2">
        <v>12.42</v>
      </c>
      <c r="F2209" s="2">
        <v>3.31</v>
      </c>
      <c r="G2209" s="2">
        <v>0</v>
      </c>
      <c r="H2209" s="16">
        <f t="shared" si="105"/>
        <v>976.85526422203452</v>
      </c>
      <c r="I2209" s="15">
        <f t="shared" si="103"/>
        <v>42.94672700693858</v>
      </c>
      <c r="J2209" s="14">
        <f t="shared" si="104"/>
        <v>0.8979641678367577</v>
      </c>
    </row>
    <row r="2210" spans="1:10" x14ac:dyDescent="0.3">
      <c r="A2210" s="19">
        <v>20200401</v>
      </c>
      <c r="B2210" s="19" t="s">
        <v>32</v>
      </c>
      <c r="C2210" s="19">
        <v>431</v>
      </c>
      <c r="D2210" s="19">
        <v>31.71</v>
      </c>
      <c r="E2210" s="19">
        <v>12.1</v>
      </c>
      <c r="F2210" s="19">
        <v>2.83</v>
      </c>
      <c r="G2210" s="19">
        <v>0</v>
      </c>
      <c r="H2210" s="17">
        <f t="shared" si="105"/>
        <v>819.98380418164766</v>
      </c>
      <c r="I2210" s="18">
        <f t="shared" si="103"/>
        <v>37.724493880676491</v>
      </c>
      <c r="J2210" s="17">
        <f t="shared" si="104"/>
        <v>0.77303134913811322</v>
      </c>
    </row>
    <row r="2211" spans="1:10" x14ac:dyDescent="0.3">
      <c r="A2211" s="2">
        <v>20200401</v>
      </c>
      <c r="B2211" s="2" t="s">
        <v>31</v>
      </c>
      <c r="C2211" s="2">
        <v>215</v>
      </c>
      <c r="D2211" s="2">
        <v>20.51</v>
      </c>
      <c r="E2211" s="2">
        <v>11.88</v>
      </c>
      <c r="F2211" s="2">
        <v>3.52</v>
      </c>
      <c r="G2211" s="2">
        <v>0</v>
      </c>
      <c r="H2211" s="16">
        <f t="shared" si="105"/>
        <v>613.63551300073641</v>
      </c>
      <c r="I2211" s="15">
        <f t="shared" si="103"/>
        <v>31.056109781273015</v>
      </c>
      <c r="J2211" s="14">
        <f t="shared" si="104"/>
        <v>0.59691241485484525</v>
      </c>
    </row>
    <row r="2212" spans="1:10" x14ac:dyDescent="0.3">
      <c r="A2212" s="19">
        <v>20200401</v>
      </c>
      <c r="B2212" s="19" t="s">
        <v>30</v>
      </c>
      <c r="C2212" s="19">
        <v>90</v>
      </c>
      <c r="D2212" s="19">
        <v>8.9</v>
      </c>
      <c r="E2212" s="19">
        <v>11.49</v>
      </c>
      <c r="F2212" s="19">
        <v>4.28</v>
      </c>
      <c r="G2212" s="19">
        <v>0</v>
      </c>
      <c r="H2212" s="17">
        <f t="shared" si="105"/>
        <v>581.73211348454515</v>
      </c>
      <c r="I2212" s="18">
        <f t="shared" si="103"/>
        <v>29.669128546392038</v>
      </c>
      <c r="J2212" s="17">
        <f t="shared" si="104"/>
        <v>0.56950929440613862</v>
      </c>
    </row>
    <row r="2213" spans="1:10" x14ac:dyDescent="0.3">
      <c r="A2213" s="2">
        <v>20200401</v>
      </c>
      <c r="B2213" s="2" t="s">
        <v>29</v>
      </c>
      <c r="C2213" s="2">
        <v>0</v>
      </c>
      <c r="D2213" s="2">
        <v>0</v>
      </c>
      <c r="E2213" s="2">
        <v>10.82</v>
      </c>
      <c r="F2213" s="2">
        <v>3.45</v>
      </c>
      <c r="G2213" s="2">
        <v>0</v>
      </c>
      <c r="H2213" s="16">
        <f t="shared" si="105"/>
        <v>0</v>
      </c>
      <c r="I2213" s="15">
        <f t="shared" si="103"/>
        <v>10.82</v>
      </c>
      <c r="J2213" s="14">
        <f t="shared" si="104"/>
        <v>0</v>
      </c>
    </row>
    <row r="2214" spans="1:10" x14ac:dyDescent="0.3">
      <c r="A2214" s="19">
        <v>20200401</v>
      </c>
      <c r="B2214" s="19" t="s">
        <v>28</v>
      </c>
      <c r="C2214" s="19">
        <v>0</v>
      </c>
      <c r="D2214" s="19">
        <v>0</v>
      </c>
      <c r="E2214" s="19">
        <v>10.55</v>
      </c>
      <c r="F2214" s="19">
        <v>2.76</v>
      </c>
      <c r="G2214" s="19">
        <v>0</v>
      </c>
      <c r="H2214" s="17">
        <f t="shared" si="105"/>
        <v>0</v>
      </c>
      <c r="I2214" s="18">
        <f t="shared" si="103"/>
        <v>10.55</v>
      </c>
      <c r="J2214" s="17">
        <f t="shared" si="104"/>
        <v>0</v>
      </c>
    </row>
    <row r="2215" spans="1:10" x14ac:dyDescent="0.3">
      <c r="A2215" s="2">
        <v>20200401</v>
      </c>
      <c r="B2215" s="2" t="s">
        <v>27</v>
      </c>
      <c r="C2215" s="2">
        <v>0</v>
      </c>
      <c r="D2215" s="2">
        <v>0</v>
      </c>
      <c r="E2215" s="2">
        <v>10.45</v>
      </c>
      <c r="F2215" s="2">
        <v>2.5499999999999998</v>
      </c>
      <c r="G2215" s="2">
        <v>0</v>
      </c>
      <c r="H2215" s="16">
        <f t="shared" si="105"/>
        <v>0</v>
      </c>
      <c r="I2215" s="15">
        <f t="shared" si="103"/>
        <v>10.45</v>
      </c>
      <c r="J2215" s="14">
        <f t="shared" si="104"/>
        <v>0</v>
      </c>
    </row>
    <row r="2216" spans="1:10" x14ac:dyDescent="0.3">
      <c r="A2216" s="19">
        <v>20200401</v>
      </c>
      <c r="B2216" s="19" t="s">
        <v>26</v>
      </c>
      <c r="C2216" s="19">
        <v>0</v>
      </c>
      <c r="D2216" s="19">
        <v>0</v>
      </c>
      <c r="E2216" s="19">
        <v>10.34</v>
      </c>
      <c r="F2216" s="19">
        <v>2.69</v>
      </c>
      <c r="G2216" s="19">
        <v>0</v>
      </c>
      <c r="H2216" s="17">
        <f t="shared" si="105"/>
        <v>0</v>
      </c>
      <c r="I2216" s="18">
        <f t="shared" si="103"/>
        <v>10.34</v>
      </c>
      <c r="J2216" s="17">
        <f t="shared" si="104"/>
        <v>0</v>
      </c>
    </row>
    <row r="2217" spans="1:10" x14ac:dyDescent="0.3">
      <c r="A2217" s="2">
        <v>20200401</v>
      </c>
      <c r="B2217" s="2" t="s">
        <v>25</v>
      </c>
      <c r="C2217" s="2">
        <v>0</v>
      </c>
      <c r="D2217" s="2">
        <v>0</v>
      </c>
      <c r="E2217" s="2">
        <v>10.02</v>
      </c>
      <c r="F2217" s="2">
        <v>3.1</v>
      </c>
      <c r="G2217" s="2">
        <v>0</v>
      </c>
      <c r="H2217" s="16">
        <f t="shared" si="105"/>
        <v>0</v>
      </c>
      <c r="I2217" s="15">
        <f t="shared" si="103"/>
        <v>10.02</v>
      </c>
      <c r="J2217" s="14">
        <f t="shared" si="104"/>
        <v>0</v>
      </c>
    </row>
    <row r="2218" spans="1:10" x14ac:dyDescent="0.3">
      <c r="A2218" s="19">
        <v>20200402</v>
      </c>
      <c r="B2218" s="19" t="s">
        <v>48</v>
      </c>
      <c r="C2218" s="19">
        <v>0</v>
      </c>
      <c r="D2218" s="19">
        <v>0</v>
      </c>
      <c r="E2218" s="19">
        <v>10</v>
      </c>
      <c r="F2218" s="19">
        <v>3.79</v>
      </c>
      <c r="G2218" s="19">
        <v>0</v>
      </c>
      <c r="H2218" s="17">
        <f t="shared" si="105"/>
        <v>0</v>
      </c>
      <c r="I2218" s="18">
        <f t="shared" si="103"/>
        <v>10</v>
      </c>
      <c r="J2218" s="17">
        <f t="shared" si="104"/>
        <v>0</v>
      </c>
    </row>
    <row r="2219" spans="1:10" x14ac:dyDescent="0.3">
      <c r="A2219" s="2">
        <v>20200402</v>
      </c>
      <c r="B2219" s="2" t="s">
        <v>47</v>
      </c>
      <c r="C2219" s="2">
        <v>0</v>
      </c>
      <c r="D2219" s="2">
        <v>0</v>
      </c>
      <c r="E2219" s="2">
        <v>9.84</v>
      </c>
      <c r="F2219" s="2">
        <v>4.41</v>
      </c>
      <c r="G2219" s="2">
        <v>0</v>
      </c>
      <c r="H2219" s="16">
        <f t="shared" si="105"/>
        <v>0</v>
      </c>
      <c r="I2219" s="15">
        <f t="shared" si="103"/>
        <v>9.84</v>
      </c>
      <c r="J2219" s="14">
        <f t="shared" si="104"/>
        <v>0</v>
      </c>
    </row>
    <row r="2220" spans="1:10" x14ac:dyDescent="0.3">
      <c r="A2220" s="19">
        <v>20200402</v>
      </c>
      <c r="B2220" s="19" t="s">
        <v>46</v>
      </c>
      <c r="C2220" s="19">
        <v>0</v>
      </c>
      <c r="D2220" s="19">
        <v>0</v>
      </c>
      <c r="E2220" s="19">
        <v>9.65</v>
      </c>
      <c r="F2220" s="19">
        <v>4.4800000000000004</v>
      </c>
      <c r="G2220" s="19">
        <v>0</v>
      </c>
      <c r="H2220" s="17">
        <f t="shared" si="105"/>
        <v>0</v>
      </c>
      <c r="I2220" s="18">
        <f t="shared" si="103"/>
        <v>9.65</v>
      </c>
      <c r="J2220" s="17">
        <f t="shared" si="104"/>
        <v>0</v>
      </c>
    </row>
    <row r="2221" spans="1:10" x14ac:dyDescent="0.3">
      <c r="A2221" s="2">
        <v>20200402</v>
      </c>
      <c r="B2221" s="2" t="s">
        <v>45</v>
      </c>
      <c r="C2221" s="2">
        <v>0</v>
      </c>
      <c r="D2221" s="2">
        <v>0</v>
      </c>
      <c r="E2221" s="2">
        <v>9.34</v>
      </c>
      <c r="F2221" s="2">
        <v>4.07</v>
      </c>
      <c r="G2221" s="2">
        <v>0</v>
      </c>
      <c r="H2221" s="16">
        <f t="shared" si="105"/>
        <v>0</v>
      </c>
      <c r="I2221" s="15">
        <f t="shared" si="103"/>
        <v>9.34</v>
      </c>
      <c r="J2221" s="14">
        <f t="shared" si="104"/>
        <v>0</v>
      </c>
    </row>
    <row r="2222" spans="1:10" x14ac:dyDescent="0.3">
      <c r="A2222" s="19">
        <v>20200402</v>
      </c>
      <c r="B2222" s="19" t="s">
        <v>44</v>
      </c>
      <c r="C2222" s="19">
        <v>0</v>
      </c>
      <c r="D2222" s="19">
        <v>0</v>
      </c>
      <c r="E2222" s="19">
        <v>9.26</v>
      </c>
      <c r="F2222" s="19">
        <v>3.79</v>
      </c>
      <c r="G2222" s="19">
        <v>0</v>
      </c>
      <c r="H2222" s="17">
        <f t="shared" si="105"/>
        <v>0</v>
      </c>
      <c r="I2222" s="18">
        <f t="shared" si="103"/>
        <v>9.26</v>
      </c>
      <c r="J2222" s="17">
        <f t="shared" si="104"/>
        <v>0</v>
      </c>
    </row>
    <row r="2223" spans="1:10" x14ac:dyDescent="0.3">
      <c r="A2223" s="2">
        <v>20200402</v>
      </c>
      <c r="B2223" s="2" t="s">
        <v>43</v>
      </c>
      <c r="C2223" s="2">
        <v>0</v>
      </c>
      <c r="D2223" s="2">
        <v>0</v>
      </c>
      <c r="E2223" s="2">
        <v>9.43</v>
      </c>
      <c r="F2223" s="2">
        <v>3.66</v>
      </c>
      <c r="G2223" s="2">
        <v>0</v>
      </c>
      <c r="H2223" s="16">
        <f t="shared" si="105"/>
        <v>0</v>
      </c>
      <c r="I2223" s="15">
        <f t="shared" si="103"/>
        <v>9.43</v>
      </c>
      <c r="J2223" s="14">
        <f t="shared" si="104"/>
        <v>0</v>
      </c>
    </row>
    <row r="2224" spans="1:10" x14ac:dyDescent="0.3">
      <c r="A2224" s="19">
        <v>20200402</v>
      </c>
      <c r="B2224" s="19" t="s">
        <v>42</v>
      </c>
      <c r="C2224" s="19">
        <v>0</v>
      </c>
      <c r="D2224" s="19">
        <v>0</v>
      </c>
      <c r="E2224" s="19">
        <v>9.65</v>
      </c>
      <c r="F2224" s="19">
        <v>3.45</v>
      </c>
      <c r="G2224" s="19">
        <v>0</v>
      </c>
      <c r="H2224" s="17">
        <f t="shared" si="105"/>
        <v>0</v>
      </c>
      <c r="I2224" s="18">
        <f t="shared" si="103"/>
        <v>9.65</v>
      </c>
      <c r="J2224" s="17">
        <f t="shared" si="104"/>
        <v>0</v>
      </c>
    </row>
    <row r="2225" spans="1:10" x14ac:dyDescent="0.3">
      <c r="A2225" s="2">
        <v>20200402</v>
      </c>
      <c r="B2225" s="2" t="s">
        <v>41</v>
      </c>
      <c r="C2225" s="2">
        <v>118</v>
      </c>
      <c r="D2225" s="2">
        <v>8.7899999999999991</v>
      </c>
      <c r="E2225" s="2">
        <v>10.130000000000001</v>
      </c>
      <c r="F2225" s="2">
        <v>3.79</v>
      </c>
      <c r="G2225" s="2">
        <v>0</v>
      </c>
      <c r="H2225" s="16">
        <f t="shared" si="105"/>
        <v>772.18381576665206</v>
      </c>
      <c r="I2225" s="15">
        <f t="shared" si="103"/>
        <v>34.260744242707879</v>
      </c>
      <c r="J2225" s="14">
        <f t="shared" si="104"/>
        <v>0.74000433004887256</v>
      </c>
    </row>
    <row r="2226" spans="1:10" x14ac:dyDescent="0.3">
      <c r="A2226" s="19">
        <v>20200402</v>
      </c>
      <c r="B2226" s="19" t="s">
        <v>40</v>
      </c>
      <c r="C2226" s="19">
        <v>327</v>
      </c>
      <c r="D2226" s="19">
        <v>20.420000000000002</v>
      </c>
      <c r="E2226" s="19">
        <v>11.69</v>
      </c>
      <c r="F2226" s="19">
        <v>3.66</v>
      </c>
      <c r="G2226" s="19">
        <v>0</v>
      </c>
      <c r="H2226" s="17">
        <f t="shared" si="105"/>
        <v>937.23344948045656</v>
      </c>
      <c r="I2226" s="18">
        <f t="shared" si="103"/>
        <v>40.978545296264265</v>
      </c>
      <c r="J2226" s="17">
        <f t="shared" si="104"/>
        <v>0.86984312741481784</v>
      </c>
    </row>
    <row r="2227" spans="1:10" x14ac:dyDescent="0.3">
      <c r="A2227" s="2">
        <v>20200402</v>
      </c>
      <c r="B2227" s="2" t="s">
        <v>39</v>
      </c>
      <c r="C2227" s="2">
        <v>538.01</v>
      </c>
      <c r="D2227" s="2">
        <v>31.66</v>
      </c>
      <c r="E2227" s="2">
        <v>13.43</v>
      </c>
      <c r="F2227" s="2">
        <v>4.28</v>
      </c>
      <c r="G2227" s="2">
        <v>0</v>
      </c>
      <c r="H2227" s="16">
        <f t="shared" si="105"/>
        <v>1025.0200361383913</v>
      </c>
      <c r="I2227" s="15">
        <f t="shared" si="103"/>
        <v>45.461876129324729</v>
      </c>
      <c r="J2227" s="14">
        <f t="shared" si="104"/>
        <v>0.93063778759546267</v>
      </c>
    </row>
    <row r="2228" spans="1:10" x14ac:dyDescent="0.3">
      <c r="A2228" s="19">
        <v>20200402</v>
      </c>
      <c r="B2228" s="19" t="s">
        <v>38</v>
      </c>
      <c r="C2228" s="19">
        <v>715.01</v>
      </c>
      <c r="D2228" s="19">
        <v>41.96</v>
      </c>
      <c r="E2228" s="19">
        <v>14.82</v>
      </c>
      <c r="F2228" s="19">
        <v>4.62</v>
      </c>
      <c r="G2228" s="19">
        <v>0</v>
      </c>
      <c r="H2228" s="17">
        <f t="shared" si="105"/>
        <v>1069.3950980135521</v>
      </c>
      <c r="I2228" s="18">
        <f t="shared" si="103"/>
        <v>48.238596812923504</v>
      </c>
      <c r="J2228" s="17">
        <f t="shared" si="104"/>
        <v>0.95756451118951014</v>
      </c>
    </row>
    <row r="2229" spans="1:10" x14ac:dyDescent="0.3">
      <c r="A2229" s="2">
        <v>20200402</v>
      </c>
      <c r="B2229" s="2" t="s">
        <v>37</v>
      </c>
      <c r="C2229" s="2">
        <v>830.01</v>
      </c>
      <c r="D2229" s="2">
        <v>50.41</v>
      </c>
      <c r="E2229" s="2">
        <v>15.87</v>
      </c>
      <c r="F2229" s="2">
        <v>4.97</v>
      </c>
      <c r="G2229" s="2">
        <v>0</v>
      </c>
      <c r="H2229" s="16">
        <f t="shared" si="105"/>
        <v>1077.0615505144247</v>
      </c>
      <c r="I2229" s="15">
        <f t="shared" si="103"/>
        <v>49.528173453575768</v>
      </c>
      <c r="J2229" s="14">
        <f t="shared" si="104"/>
        <v>0.95817896412404691</v>
      </c>
    </row>
    <row r="2230" spans="1:10" x14ac:dyDescent="0.3">
      <c r="A2230" s="19">
        <v>20200402</v>
      </c>
      <c r="B2230" s="19" t="s">
        <v>36</v>
      </c>
      <c r="C2230" s="19">
        <v>806.01</v>
      </c>
      <c r="D2230" s="19">
        <v>55.46</v>
      </c>
      <c r="E2230" s="19">
        <v>16.43</v>
      </c>
      <c r="F2230" s="19">
        <v>5.17</v>
      </c>
      <c r="G2230" s="19">
        <v>0</v>
      </c>
      <c r="H2230" s="17">
        <f t="shared" si="105"/>
        <v>978.48742963459301</v>
      </c>
      <c r="I2230" s="18">
        <f t="shared" si="103"/>
        <v>47.007732176081035</v>
      </c>
      <c r="J2230" s="17">
        <f t="shared" si="104"/>
        <v>0.88158312783382276</v>
      </c>
    </row>
    <row r="2231" spans="1:10" x14ac:dyDescent="0.3">
      <c r="A2231" s="2">
        <v>20200402</v>
      </c>
      <c r="B2231" s="2" t="s">
        <v>35</v>
      </c>
      <c r="C2231" s="2">
        <v>839.01</v>
      </c>
      <c r="D2231" s="2">
        <v>55.52</v>
      </c>
      <c r="E2231" s="2">
        <v>16.8</v>
      </c>
      <c r="F2231" s="2">
        <v>5.38</v>
      </c>
      <c r="G2231" s="2">
        <v>0</v>
      </c>
      <c r="H2231" s="16">
        <f t="shared" si="105"/>
        <v>1017.8159936649085</v>
      </c>
      <c r="I2231" s="15">
        <f t="shared" si="103"/>
        <v>48.606749802028389</v>
      </c>
      <c r="J2231" s="14">
        <f t="shared" si="104"/>
        <v>0.90969301988363171</v>
      </c>
    </row>
    <row r="2232" spans="1:10" x14ac:dyDescent="0.3">
      <c r="A2232" s="19">
        <v>20200402</v>
      </c>
      <c r="B2232" s="19" t="s">
        <v>34</v>
      </c>
      <c r="C2232" s="19">
        <v>836.01</v>
      </c>
      <c r="D2232" s="19">
        <v>50.58</v>
      </c>
      <c r="E2232" s="19">
        <v>16.89</v>
      </c>
      <c r="F2232" s="19">
        <v>5.45</v>
      </c>
      <c r="G2232" s="19">
        <v>0</v>
      </c>
      <c r="H2232" s="17">
        <f t="shared" si="105"/>
        <v>1082.1968322921846</v>
      </c>
      <c r="I2232" s="18">
        <f t="shared" si="103"/>
        <v>50.708651009130769</v>
      </c>
      <c r="J2232" s="17">
        <f t="shared" si="104"/>
        <v>0.95699863921154504</v>
      </c>
    </row>
    <row r="2233" spans="1:10" x14ac:dyDescent="0.3">
      <c r="A2233" s="2">
        <v>20200402</v>
      </c>
      <c r="B2233" s="2" t="s">
        <v>33</v>
      </c>
      <c r="C2233" s="2">
        <v>676.01</v>
      </c>
      <c r="D2233" s="2">
        <v>42.19</v>
      </c>
      <c r="E2233" s="2">
        <v>16.66</v>
      </c>
      <c r="F2233" s="2">
        <v>5.59</v>
      </c>
      <c r="G2233" s="2">
        <v>0</v>
      </c>
      <c r="H2233" s="16">
        <f t="shared" si="105"/>
        <v>1006.579471478762</v>
      </c>
      <c r="I2233" s="15">
        <f t="shared" si="103"/>
        <v>48.115608483711313</v>
      </c>
      <c r="J2233" s="14">
        <f t="shared" si="104"/>
        <v>0.90187483511176336</v>
      </c>
    </row>
    <row r="2234" spans="1:10" x14ac:dyDescent="0.3">
      <c r="A2234" s="19">
        <v>20200402</v>
      </c>
      <c r="B2234" s="19" t="s">
        <v>32</v>
      </c>
      <c r="C2234" s="19">
        <v>533.01</v>
      </c>
      <c r="D2234" s="19">
        <v>31.92</v>
      </c>
      <c r="E2234" s="19">
        <v>16.16</v>
      </c>
      <c r="F2234" s="19">
        <v>5.59</v>
      </c>
      <c r="G2234" s="19">
        <v>0</v>
      </c>
      <c r="H2234" s="17">
        <f t="shared" si="105"/>
        <v>1008.0860039294536</v>
      </c>
      <c r="I2234" s="18">
        <f t="shared" si="103"/>
        <v>47.662687622795424</v>
      </c>
      <c r="J2234" s="17">
        <f t="shared" si="104"/>
        <v>0.90527928201160945</v>
      </c>
    </row>
    <row r="2235" spans="1:10" x14ac:dyDescent="0.3">
      <c r="A2235" s="2">
        <v>20200402</v>
      </c>
      <c r="B2235" s="2" t="s">
        <v>31</v>
      </c>
      <c r="C2235" s="2">
        <v>325</v>
      </c>
      <c r="D2235" s="2">
        <v>20.7</v>
      </c>
      <c r="E2235" s="2">
        <v>15.6</v>
      </c>
      <c r="F2235" s="2">
        <v>5.31</v>
      </c>
      <c r="G2235" s="2">
        <v>0</v>
      </c>
      <c r="H2235" s="16">
        <f t="shared" si="105"/>
        <v>919.44308263973801</v>
      </c>
      <c r="I2235" s="15">
        <f t="shared" si="103"/>
        <v>44.332596332491811</v>
      </c>
      <c r="J2235" s="14">
        <f t="shared" si="104"/>
        <v>0.83945458378654625</v>
      </c>
    </row>
    <row r="2236" spans="1:10" x14ac:dyDescent="0.3">
      <c r="A2236" s="19">
        <v>20200402</v>
      </c>
      <c r="B2236" s="19" t="s">
        <v>30</v>
      </c>
      <c r="C2236" s="19">
        <v>121</v>
      </c>
      <c r="D2236" s="19">
        <v>9.07</v>
      </c>
      <c r="E2236" s="19">
        <v>14.9</v>
      </c>
      <c r="F2236" s="19">
        <v>4.62</v>
      </c>
      <c r="G2236" s="19">
        <v>0</v>
      </c>
      <c r="H2236" s="17">
        <f t="shared" si="105"/>
        <v>767.56663334847394</v>
      </c>
      <c r="I2236" s="18">
        <f t="shared" si="103"/>
        <v>38.886457292139809</v>
      </c>
      <c r="J2236" s="17">
        <f t="shared" si="104"/>
        <v>0.71960211762058102</v>
      </c>
    </row>
    <row r="2237" spans="1:10" x14ac:dyDescent="0.3">
      <c r="A2237" s="2">
        <v>20200402</v>
      </c>
      <c r="B2237" s="2" t="s">
        <v>29</v>
      </c>
      <c r="C2237" s="2">
        <v>0</v>
      </c>
      <c r="D2237" s="2">
        <v>0</v>
      </c>
      <c r="E2237" s="2">
        <v>14.02</v>
      </c>
      <c r="F2237" s="2">
        <v>3.72</v>
      </c>
      <c r="G2237" s="2">
        <v>0</v>
      </c>
      <c r="H2237" s="16">
        <f t="shared" si="105"/>
        <v>0</v>
      </c>
      <c r="I2237" s="15">
        <f t="shared" si="103"/>
        <v>14.02</v>
      </c>
      <c r="J2237" s="14">
        <f t="shared" si="104"/>
        <v>0</v>
      </c>
    </row>
    <row r="2238" spans="1:10" x14ac:dyDescent="0.3">
      <c r="A2238" s="19">
        <v>20200402</v>
      </c>
      <c r="B2238" s="19" t="s">
        <v>28</v>
      </c>
      <c r="C2238" s="19">
        <v>0</v>
      </c>
      <c r="D2238" s="19">
        <v>0</v>
      </c>
      <c r="E2238" s="19">
        <v>13.12</v>
      </c>
      <c r="F2238" s="19">
        <v>3.52</v>
      </c>
      <c r="G2238" s="19">
        <v>0</v>
      </c>
      <c r="H2238" s="17">
        <f t="shared" si="105"/>
        <v>0</v>
      </c>
      <c r="I2238" s="18">
        <f t="shared" si="103"/>
        <v>13.12</v>
      </c>
      <c r="J2238" s="17">
        <f t="shared" si="104"/>
        <v>0</v>
      </c>
    </row>
    <row r="2239" spans="1:10" x14ac:dyDescent="0.3">
      <c r="A2239" s="2">
        <v>20200402</v>
      </c>
      <c r="B2239" s="2" t="s">
        <v>27</v>
      </c>
      <c r="C2239" s="2">
        <v>0</v>
      </c>
      <c r="D2239" s="2">
        <v>0</v>
      </c>
      <c r="E2239" s="2">
        <v>12.54</v>
      </c>
      <c r="F2239" s="2">
        <v>3.24</v>
      </c>
      <c r="G2239" s="2">
        <v>0</v>
      </c>
      <c r="H2239" s="16">
        <f t="shared" si="105"/>
        <v>0</v>
      </c>
      <c r="I2239" s="15">
        <f t="shared" si="103"/>
        <v>12.54</v>
      </c>
      <c r="J2239" s="14">
        <f t="shared" si="104"/>
        <v>0</v>
      </c>
    </row>
    <row r="2240" spans="1:10" x14ac:dyDescent="0.3">
      <c r="A2240" s="19">
        <v>20200402</v>
      </c>
      <c r="B2240" s="19" t="s">
        <v>26</v>
      </c>
      <c r="C2240" s="19">
        <v>0</v>
      </c>
      <c r="D2240" s="19">
        <v>0</v>
      </c>
      <c r="E2240" s="19">
        <v>12.13</v>
      </c>
      <c r="F2240" s="19">
        <v>2.9</v>
      </c>
      <c r="G2240" s="19">
        <v>0</v>
      </c>
      <c r="H2240" s="17">
        <f t="shared" si="105"/>
        <v>0</v>
      </c>
      <c r="I2240" s="18">
        <f t="shared" si="103"/>
        <v>12.13</v>
      </c>
      <c r="J2240" s="17">
        <f t="shared" si="104"/>
        <v>0</v>
      </c>
    </row>
    <row r="2241" spans="1:10" x14ac:dyDescent="0.3">
      <c r="A2241" s="2">
        <v>20200402</v>
      </c>
      <c r="B2241" s="2" t="s">
        <v>25</v>
      </c>
      <c r="C2241" s="2">
        <v>0</v>
      </c>
      <c r="D2241" s="2">
        <v>0</v>
      </c>
      <c r="E2241" s="2">
        <v>11.75</v>
      </c>
      <c r="F2241" s="2">
        <v>2.41</v>
      </c>
      <c r="G2241" s="2">
        <v>0</v>
      </c>
      <c r="H2241" s="16">
        <f t="shared" si="105"/>
        <v>0</v>
      </c>
      <c r="I2241" s="15">
        <f t="shared" si="103"/>
        <v>11.75</v>
      </c>
      <c r="J2241" s="14">
        <f t="shared" si="104"/>
        <v>0</v>
      </c>
    </row>
    <row r="2242" spans="1:10" x14ac:dyDescent="0.3">
      <c r="A2242" s="19">
        <v>20200403</v>
      </c>
      <c r="B2242" s="19" t="s">
        <v>48</v>
      </c>
      <c r="C2242" s="19">
        <v>0</v>
      </c>
      <c r="D2242" s="19">
        <v>0</v>
      </c>
      <c r="E2242" s="19">
        <v>11.27</v>
      </c>
      <c r="F2242" s="19">
        <v>1.93</v>
      </c>
      <c r="G2242" s="19">
        <v>0</v>
      </c>
      <c r="H2242" s="17">
        <f t="shared" si="105"/>
        <v>0</v>
      </c>
      <c r="I2242" s="18">
        <f t="shared" si="103"/>
        <v>11.27</v>
      </c>
      <c r="J2242" s="17">
        <f t="shared" si="104"/>
        <v>0</v>
      </c>
    </row>
    <row r="2243" spans="1:10" x14ac:dyDescent="0.3">
      <c r="A2243" s="2">
        <v>20200403</v>
      </c>
      <c r="B2243" s="2" t="s">
        <v>47</v>
      </c>
      <c r="C2243" s="2">
        <v>0</v>
      </c>
      <c r="D2243" s="2">
        <v>0</v>
      </c>
      <c r="E2243" s="2">
        <v>10.49</v>
      </c>
      <c r="F2243" s="2">
        <v>1.38</v>
      </c>
      <c r="G2243" s="2">
        <v>0</v>
      </c>
      <c r="H2243" s="16">
        <f t="shared" si="105"/>
        <v>0</v>
      </c>
      <c r="I2243" s="15">
        <f t="shared" si="103"/>
        <v>10.49</v>
      </c>
      <c r="J2243" s="14">
        <f t="shared" si="104"/>
        <v>0</v>
      </c>
    </row>
    <row r="2244" spans="1:10" x14ac:dyDescent="0.3">
      <c r="A2244" s="19">
        <v>20200403</v>
      </c>
      <c r="B2244" s="19" t="s">
        <v>46</v>
      </c>
      <c r="C2244" s="19">
        <v>0</v>
      </c>
      <c r="D2244" s="19">
        <v>0</v>
      </c>
      <c r="E2244" s="19">
        <v>10.94</v>
      </c>
      <c r="F2244" s="19">
        <v>1.17</v>
      </c>
      <c r="G2244" s="19">
        <v>0</v>
      </c>
      <c r="H2244" s="17">
        <f t="shared" si="105"/>
        <v>0</v>
      </c>
      <c r="I2244" s="18">
        <f t="shared" si="103"/>
        <v>10.94</v>
      </c>
      <c r="J2244" s="17">
        <f t="shared" si="104"/>
        <v>0</v>
      </c>
    </row>
    <row r="2245" spans="1:10" x14ac:dyDescent="0.3">
      <c r="A2245" s="2">
        <v>20200403</v>
      </c>
      <c r="B2245" s="2" t="s">
        <v>45</v>
      </c>
      <c r="C2245" s="2">
        <v>0</v>
      </c>
      <c r="D2245" s="2">
        <v>0</v>
      </c>
      <c r="E2245" s="2">
        <v>11.18</v>
      </c>
      <c r="F2245" s="2">
        <v>1.17</v>
      </c>
      <c r="G2245" s="2">
        <v>0</v>
      </c>
      <c r="H2245" s="16">
        <f t="shared" si="105"/>
        <v>0</v>
      </c>
      <c r="I2245" s="15">
        <f t="shared" si="103"/>
        <v>11.18</v>
      </c>
      <c r="J2245" s="14">
        <f t="shared" si="104"/>
        <v>0</v>
      </c>
    </row>
    <row r="2246" spans="1:10" x14ac:dyDescent="0.3">
      <c r="A2246" s="19">
        <v>20200403</v>
      </c>
      <c r="B2246" s="19" t="s">
        <v>44</v>
      </c>
      <c r="C2246" s="19">
        <v>0</v>
      </c>
      <c r="D2246" s="19">
        <v>0</v>
      </c>
      <c r="E2246" s="19">
        <v>11.6</v>
      </c>
      <c r="F2246" s="19">
        <v>1.03</v>
      </c>
      <c r="G2246" s="19">
        <v>0</v>
      </c>
      <c r="H2246" s="17">
        <f t="shared" si="105"/>
        <v>0</v>
      </c>
      <c r="I2246" s="18">
        <f t="shared" si="103"/>
        <v>11.6</v>
      </c>
      <c r="J2246" s="17">
        <f t="shared" si="104"/>
        <v>0</v>
      </c>
    </row>
    <row r="2247" spans="1:10" x14ac:dyDescent="0.3">
      <c r="A2247" s="2">
        <v>20200403</v>
      </c>
      <c r="B2247" s="2" t="s">
        <v>43</v>
      </c>
      <c r="C2247" s="2">
        <v>0</v>
      </c>
      <c r="D2247" s="2">
        <v>0</v>
      </c>
      <c r="E2247" s="2">
        <v>10.69</v>
      </c>
      <c r="F2247" s="2">
        <v>1.03</v>
      </c>
      <c r="G2247" s="2">
        <v>0</v>
      </c>
      <c r="H2247" s="16">
        <f t="shared" si="105"/>
        <v>0</v>
      </c>
      <c r="I2247" s="15">
        <f t="shared" si="103"/>
        <v>10.69</v>
      </c>
      <c r="J2247" s="14">
        <f t="shared" si="104"/>
        <v>0</v>
      </c>
    </row>
    <row r="2248" spans="1:10" x14ac:dyDescent="0.3">
      <c r="A2248" s="19">
        <v>20200403</v>
      </c>
      <c r="B2248" s="19" t="s">
        <v>42</v>
      </c>
      <c r="C2248" s="19">
        <v>0</v>
      </c>
      <c r="D2248" s="19">
        <v>0</v>
      </c>
      <c r="E2248" s="19">
        <v>9.1300000000000008</v>
      </c>
      <c r="F2248" s="19">
        <v>1.03</v>
      </c>
      <c r="G2248" s="19">
        <v>0</v>
      </c>
      <c r="H2248" s="17">
        <f t="shared" si="105"/>
        <v>0</v>
      </c>
      <c r="I2248" s="18">
        <f t="shared" si="103"/>
        <v>9.1300000000000008</v>
      </c>
      <c r="J2248" s="17">
        <f t="shared" si="104"/>
        <v>0</v>
      </c>
    </row>
    <row r="2249" spans="1:10" x14ac:dyDescent="0.3">
      <c r="A2249" s="2">
        <v>20200403</v>
      </c>
      <c r="B2249" s="2" t="s">
        <v>41</v>
      </c>
      <c r="C2249" s="2">
        <v>125</v>
      </c>
      <c r="D2249" s="2">
        <v>9.09</v>
      </c>
      <c r="E2249" s="2">
        <v>8.3699999999999992</v>
      </c>
      <c r="F2249" s="2">
        <v>1.17</v>
      </c>
      <c r="G2249" s="2">
        <v>0</v>
      </c>
      <c r="H2249" s="16">
        <f t="shared" si="105"/>
        <v>791.21070673160125</v>
      </c>
      <c r="I2249" s="15">
        <f t="shared" si="103"/>
        <v>33.095334585362536</v>
      </c>
      <c r="J2249" s="14">
        <f t="shared" si="104"/>
        <v>0.76238768743829055</v>
      </c>
    </row>
    <row r="2250" spans="1:10" x14ac:dyDescent="0.3">
      <c r="A2250" s="19">
        <v>20200403</v>
      </c>
      <c r="B2250" s="19" t="s">
        <v>40</v>
      </c>
      <c r="C2250" s="19">
        <v>340</v>
      </c>
      <c r="D2250" s="19">
        <v>20.72</v>
      </c>
      <c r="E2250" s="19">
        <v>10.55</v>
      </c>
      <c r="F2250" s="19">
        <v>0.97</v>
      </c>
      <c r="G2250" s="19">
        <v>0</v>
      </c>
      <c r="H2250" s="17">
        <f t="shared" si="105"/>
        <v>960.99123517915723</v>
      </c>
      <c r="I2250" s="18">
        <f t="shared" ref="I2250:I2313" si="106">E2250+H2250*((NOCT-20)/(800))</f>
        <v>40.580976099348661</v>
      </c>
      <c r="J2250" s="17">
        <f t="shared" ref="J2250:J2313" si="107">P_STC__W*(H2250/1000)*(1+(alpha_p/100)*(I2250-25))</f>
        <v>0.89361191857761224</v>
      </c>
    </row>
    <row r="2251" spans="1:10" x14ac:dyDescent="0.3">
      <c r="A2251" s="2">
        <v>20200403</v>
      </c>
      <c r="B2251" s="2" t="s">
        <v>39</v>
      </c>
      <c r="C2251" s="2">
        <v>551.01</v>
      </c>
      <c r="D2251" s="2">
        <v>31.98</v>
      </c>
      <c r="E2251" s="2">
        <v>11.92</v>
      </c>
      <c r="F2251" s="2">
        <v>1.17</v>
      </c>
      <c r="G2251" s="2">
        <v>0</v>
      </c>
      <c r="H2251" s="16">
        <f t="shared" si="105"/>
        <v>1040.3811471615859</v>
      </c>
      <c r="I2251" s="15">
        <f t="shared" si="106"/>
        <v>44.431910848799561</v>
      </c>
      <c r="J2251" s="14">
        <f t="shared" si="107"/>
        <v>0.94940647550971491</v>
      </c>
    </row>
    <row r="2252" spans="1:10" x14ac:dyDescent="0.3">
      <c r="A2252" s="19">
        <v>20200403</v>
      </c>
      <c r="B2252" s="19" t="s">
        <v>38</v>
      </c>
      <c r="C2252" s="19">
        <v>730.01</v>
      </c>
      <c r="D2252" s="19">
        <v>42.31</v>
      </c>
      <c r="E2252" s="19">
        <v>14.17</v>
      </c>
      <c r="F2252" s="19">
        <v>1.52</v>
      </c>
      <c r="G2252" s="19">
        <v>0</v>
      </c>
      <c r="H2252" s="17">
        <f t="shared" si="105"/>
        <v>1084.4820871778172</v>
      </c>
      <c r="I2252" s="18">
        <f t="shared" si="106"/>
        <v>48.06006522430679</v>
      </c>
      <c r="J2252" s="17">
        <f t="shared" si="107"/>
        <v>0.97194506268570935</v>
      </c>
    </row>
    <row r="2253" spans="1:10" x14ac:dyDescent="0.3">
      <c r="A2253" s="2">
        <v>20200403</v>
      </c>
      <c r="B2253" s="2" t="s">
        <v>37</v>
      </c>
      <c r="C2253" s="2">
        <v>859.01</v>
      </c>
      <c r="D2253" s="2">
        <v>50.78</v>
      </c>
      <c r="E2253" s="2">
        <v>15.78</v>
      </c>
      <c r="F2253" s="2">
        <v>1.79</v>
      </c>
      <c r="G2253" s="2">
        <v>0</v>
      </c>
      <c r="H2253" s="16">
        <f t="shared" si="105"/>
        <v>1108.795129301848</v>
      </c>
      <c r="I2253" s="15">
        <f t="shared" si="106"/>
        <v>50.42984779068275</v>
      </c>
      <c r="J2253" s="14">
        <f t="shared" si="107"/>
        <v>0.98191091814046405</v>
      </c>
    </row>
    <row r="2254" spans="1:10" x14ac:dyDescent="0.3">
      <c r="A2254" s="19">
        <v>20200403</v>
      </c>
      <c r="B2254" s="19" t="s">
        <v>36</v>
      </c>
      <c r="C2254" s="19">
        <v>909.01</v>
      </c>
      <c r="D2254" s="19">
        <v>55.85</v>
      </c>
      <c r="E2254" s="19">
        <v>17.02</v>
      </c>
      <c r="F2254" s="19">
        <v>2.41</v>
      </c>
      <c r="G2254" s="19">
        <v>0</v>
      </c>
      <c r="H2254" s="17">
        <f t="shared" si="105"/>
        <v>1098.4075724167942</v>
      </c>
      <c r="I2254" s="18">
        <f t="shared" si="106"/>
        <v>51.345236638024815</v>
      </c>
      <c r="J2254" s="17">
        <f t="shared" si="107"/>
        <v>0.96818743902535964</v>
      </c>
    </row>
    <row r="2255" spans="1:10" x14ac:dyDescent="0.3">
      <c r="A2255" s="2">
        <v>20200403</v>
      </c>
      <c r="B2255" s="2" t="s">
        <v>35</v>
      </c>
      <c r="C2255" s="2">
        <v>918.01</v>
      </c>
      <c r="D2255" s="2">
        <v>55.89</v>
      </c>
      <c r="E2255" s="2">
        <v>17.649999999999999</v>
      </c>
      <c r="F2255" s="2">
        <v>2.97</v>
      </c>
      <c r="G2255" s="2">
        <v>0</v>
      </c>
      <c r="H2255" s="16">
        <f t="shared" si="105"/>
        <v>1108.7579823879464</v>
      </c>
      <c r="I2255" s="15">
        <f t="shared" si="106"/>
        <v>52.298686949623324</v>
      </c>
      <c r="J2255" s="14">
        <f t="shared" si="107"/>
        <v>0.97255361559947595</v>
      </c>
    </row>
    <row r="2256" spans="1:10" x14ac:dyDescent="0.3">
      <c r="A2256" s="19">
        <v>20200403</v>
      </c>
      <c r="B2256" s="19" t="s">
        <v>34</v>
      </c>
      <c r="C2256" s="19">
        <v>859.01</v>
      </c>
      <c r="D2256" s="19">
        <v>50.88</v>
      </c>
      <c r="E2256" s="19">
        <v>17.97</v>
      </c>
      <c r="F2256" s="19">
        <v>3.03</v>
      </c>
      <c r="G2256" s="19">
        <v>0</v>
      </c>
      <c r="H2256" s="17">
        <f t="shared" si="105"/>
        <v>1107.2196147351983</v>
      </c>
      <c r="I2256" s="18">
        <f t="shared" si="106"/>
        <v>52.570612960474946</v>
      </c>
      <c r="J2256" s="17">
        <f t="shared" si="107"/>
        <v>0.96984935916470183</v>
      </c>
    </row>
    <row r="2257" spans="1:10" x14ac:dyDescent="0.3">
      <c r="A2257" s="2">
        <v>20200403</v>
      </c>
      <c r="B2257" s="2" t="s">
        <v>33</v>
      </c>
      <c r="C2257" s="2">
        <v>730.01</v>
      </c>
      <c r="D2257" s="2">
        <v>42.44</v>
      </c>
      <c r="E2257" s="2">
        <v>18.12</v>
      </c>
      <c r="F2257" s="2">
        <v>2.83</v>
      </c>
      <c r="G2257" s="2">
        <v>0</v>
      </c>
      <c r="H2257" s="16">
        <f t="shared" si="105"/>
        <v>1081.7883594385712</v>
      </c>
      <c r="I2257" s="15">
        <f t="shared" si="106"/>
        <v>51.925886232455355</v>
      </c>
      <c r="J2257" s="14">
        <f t="shared" si="107"/>
        <v>0.9507118631163024</v>
      </c>
    </row>
    <row r="2258" spans="1:10" x14ac:dyDescent="0.3">
      <c r="A2258" s="19">
        <v>20200403</v>
      </c>
      <c r="B2258" s="19" t="s">
        <v>32</v>
      </c>
      <c r="C2258" s="19">
        <v>544.01</v>
      </c>
      <c r="D2258" s="19">
        <v>32.119999999999997</v>
      </c>
      <c r="E2258" s="19">
        <v>18.010000000000002</v>
      </c>
      <c r="F2258" s="19">
        <v>2.69</v>
      </c>
      <c r="G2258" s="19">
        <v>0</v>
      </c>
      <c r="H2258" s="17">
        <f t="shared" si="105"/>
        <v>1023.1632212763359</v>
      </c>
      <c r="I2258" s="18">
        <f t="shared" si="106"/>
        <v>49.983850664885495</v>
      </c>
      <c r="J2258" s="17">
        <f t="shared" si="107"/>
        <v>0.90813171420856564</v>
      </c>
    </row>
    <row r="2259" spans="1:10" x14ac:dyDescent="0.3">
      <c r="A2259" s="2">
        <v>20200403</v>
      </c>
      <c r="B2259" s="2" t="s">
        <v>31</v>
      </c>
      <c r="C2259" s="2">
        <v>328</v>
      </c>
      <c r="D2259" s="2">
        <v>20.88</v>
      </c>
      <c r="E2259" s="2">
        <v>17.510000000000002</v>
      </c>
      <c r="F2259" s="2">
        <v>2.5499999999999998</v>
      </c>
      <c r="G2259" s="2">
        <v>0</v>
      </c>
      <c r="H2259" s="16">
        <f t="shared" ref="H2259:H2322" si="108">IF(D2259&gt;0,C2259/SIN(D2259*PI()/180),0)</f>
        <v>920.28358085082425</v>
      </c>
      <c r="I2259" s="15">
        <f t="shared" si="106"/>
        <v>46.268861901588259</v>
      </c>
      <c r="J2259" s="14">
        <f t="shared" si="107"/>
        <v>0.83220335108945531</v>
      </c>
    </row>
    <row r="2260" spans="1:10" x14ac:dyDescent="0.3">
      <c r="A2260" s="19">
        <v>20200403</v>
      </c>
      <c r="B2260" s="19" t="s">
        <v>30</v>
      </c>
      <c r="C2260" s="19">
        <v>124</v>
      </c>
      <c r="D2260" s="19">
        <v>9.25</v>
      </c>
      <c r="E2260" s="19">
        <v>16.64</v>
      </c>
      <c r="F2260" s="19">
        <v>1.79</v>
      </c>
      <c r="G2260" s="19">
        <v>0</v>
      </c>
      <c r="H2260" s="17">
        <f t="shared" si="108"/>
        <v>771.41981362681736</v>
      </c>
      <c r="I2260" s="18">
        <f t="shared" si="106"/>
        <v>40.746869175838043</v>
      </c>
      <c r="J2260" s="17">
        <f t="shared" si="107"/>
        <v>0.71675630264507839</v>
      </c>
    </row>
    <row r="2261" spans="1:10" x14ac:dyDescent="0.3">
      <c r="A2261" s="2">
        <v>20200403</v>
      </c>
      <c r="B2261" s="2" t="s">
        <v>29</v>
      </c>
      <c r="C2261" s="2">
        <v>0</v>
      </c>
      <c r="D2261" s="2">
        <v>0</v>
      </c>
      <c r="E2261" s="2">
        <v>15.35</v>
      </c>
      <c r="F2261" s="2">
        <v>1.45</v>
      </c>
      <c r="G2261" s="2">
        <v>0</v>
      </c>
      <c r="H2261" s="16">
        <f t="shared" si="108"/>
        <v>0</v>
      </c>
      <c r="I2261" s="15">
        <f t="shared" si="106"/>
        <v>15.35</v>
      </c>
      <c r="J2261" s="14">
        <f t="shared" si="107"/>
        <v>0</v>
      </c>
    </row>
    <row r="2262" spans="1:10" x14ac:dyDescent="0.3">
      <c r="A2262" s="19">
        <v>20200403</v>
      </c>
      <c r="B2262" s="19" t="s">
        <v>28</v>
      </c>
      <c r="C2262" s="19">
        <v>0</v>
      </c>
      <c r="D2262" s="19">
        <v>0</v>
      </c>
      <c r="E2262" s="19">
        <v>13.89</v>
      </c>
      <c r="F2262" s="19">
        <v>0.97</v>
      </c>
      <c r="G2262" s="19">
        <v>0</v>
      </c>
      <c r="H2262" s="17">
        <f t="shared" si="108"/>
        <v>0</v>
      </c>
      <c r="I2262" s="18">
        <f t="shared" si="106"/>
        <v>13.89</v>
      </c>
      <c r="J2262" s="17">
        <f t="shared" si="107"/>
        <v>0</v>
      </c>
    </row>
    <row r="2263" spans="1:10" x14ac:dyDescent="0.3">
      <c r="A2263" s="2">
        <v>20200403</v>
      </c>
      <c r="B2263" s="2" t="s">
        <v>27</v>
      </c>
      <c r="C2263" s="2">
        <v>0</v>
      </c>
      <c r="D2263" s="2">
        <v>0</v>
      </c>
      <c r="E2263" s="2">
        <v>14.27</v>
      </c>
      <c r="F2263" s="2">
        <v>0.41</v>
      </c>
      <c r="G2263" s="2">
        <v>0</v>
      </c>
      <c r="H2263" s="16">
        <f t="shared" si="108"/>
        <v>0</v>
      </c>
      <c r="I2263" s="15">
        <f t="shared" si="106"/>
        <v>14.27</v>
      </c>
      <c r="J2263" s="14">
        <f t="shared" si="107"/>
        <v>0</v>
      </c>
    </row>
    <row r="2264" spans="1:10" x14ac:dyDescent="0.3">
      <c r="A2264" s="19">
        <v>20200403</v>
      </c>
      <c r="B2264" s="19" t="s">
        <v>26</v>
      </c>
      <c r="C2264" s="19">
        <v>0</v>
      </c>
      <c r="D2264" s="19">
        <v>0</v>
      </c>
      <c r="E2264" s="19">
        <v>13.02</v>
      </c>
      <c r="F2264" s="19">
        <v>1.03</v>
      </c>
      <c r="G2264" s="19">
        <v>0</v>
      </c>
      <c r="H2264" s="17">
        <f t="shared" si="108"/>
        <v>0</v>
      </c>
      <c r="I2264" s="18">
        <f t="shared" si="106"/>
        <v>13.02</v>
      </c>
      <c r="J2264" s="17">
        <f t="shared" si="107"/>
        <v>0</v>
      </c>
    </row>
    <row r="2265" spans="1:10" x14ac:dyDescent="0.3">
      <c r="A2265" s="2">
        <v>20200403</v>
      </c>
      <c r="B2265" s="2" t="s">
        <v>25</v>
      </c>
      <c r="C2265" s="2">
        <v>0</v>
      </c>
      <c r="D2265" s="2">
        <v>0</v>
      </c>
      <c r="E2265" s="2">
        <v>10.71</v>
      </c>
      <c r="F2265" s="2">
        <v>1.72</v>
      </c>
      <c r="G2265" s="2">
        <v>0</v>
      </c>
      <c r="H2265" s="16">
        <f t="shared" si="108"/>
        <v>0</v>
      </c>
      <c r="I2265" s="15">
        <f t="shared" si="106"/>
        <v>10.71</v>
      </c>
      <c r="J2265" s="14">
        <f t="shared" si="107"/>
        <v>0</v>
      </c>
    </row>
    <row r="2266" spans="1:10" x14ac:dyDescent="0.3">
      <c r="A2266" s="19">
        <v>20200404</v>
      </c>
      <c r="B2266" s="19" t="s">
        <v>48</v>
      </c>
      <c r="C2266" s="19">
        <v>0</v>
      </c>
      <c r="D2266" s="19">
        <v>0</v>
      </c>
      <c r="E2266" s="19">
        <v>10.47</v>
      </c>
      <c r="F2266" s="19">
        <v>2.0699999999999998</v>
      </c>
      <c r="G2266" s="19">
        <v>0</v>
      </c>
      <c r="H2266" s="17">
        <f t="shared" si="108"/>
        <v>0</v>
      </c>
      <c r="I2266" s="18">
        <f t="shared" si="106"/>
        <v>10.47</v>
      </c>
      <c r="J2266" s="17">
        <f t="shared" si="107"/>
        <v>0</v>
      </c>
    </row>
    <row r="2267" spans="1:10" x14ac:dyDescent="0.3">
      <c r="A2267" s="2">
        <v>20200404</v>
      </c>
      <c r="B2267" s="2" t="s">
        <v>47</v>
      </c>
      <c r="C2267" s="2">
        <v>0</v>
      </c>
      <c r="D2267" s="2">
        <v>0</v>
      </c>
      <c r="E2267" s="2">
        <v>10.53</v>
      </c>
      <c r="F2267" s="2">
        <v>2.21</v>
      </c>
      <c r="G2267" s="2">
        <v>0</v>
      </c>
      <c r="H2267" s="16">
        <f t="shared" si="108"/>
        <v>0</v>
      </c>
      <c r="I2267" s="15">
        <f t="shared" si="106"/>
        <v>10.53</v>
      </c>
      <c r="J2267" s="14">
        <f t="shared" si="107"/>
        <v>0</v>
      </c>
    </row>
    <row r="2268" spans="1:10" x14ac:dyDescent="0.3">
      <c r="A2268" s="19">
        <v>20200404</v>
      </c>
      <c r="B2268" s="19" t="s">
        <v>46</v>
      </c>
      <c r="C2268" s="19">
        <v>0</v>
      </c>
      <c r="D2268" s="19">
        <v>0</v>
      </c>
      <c r="E2268" s="19">
        <v>10.77</v>
      </c>
      <c r="F2268" s="19">
        <v>2.21</v>
      </c>
      <c r="G2268" s="19">
        <v>0</v>
      </c>
      <c r="H2268" s="17">
        <f t="shared" si="108"/>
        <v>0</v>
      </c>
      <c r="I2268" s="18">
        <f t="shared" si="106"/>
        <v>10.77</v>
      </c>
      <c r="J2268" s="17">
        <f t="shared" si="107"/>
        <v>0</v>
      </c>
    </row>
    <row r="2269" spans="1:10" x14ac:dyDescent="0.3">
      <c r="A2269" s="2">
        <v>20200404</v>
      </c>
      <c r="B2269" s="2" t="s">
        <v>45</v>
      </c>
      <c r="C2269" s="2">
        <v>0</v>
      </c>
      <c r="D2269" s="2">
        <v>0</v>
      </c>
      <c r="E2269" s="2">
        <v>11.28</v>
      </c>
      <c r="F2269" s="2">
        <v>2.5499999999999998</v>
      </c>
      <c r="G2269" s="2">
        <v>0</v>
      </c>
      <c r="H2269" s="16">
        <f t="shared" si="108"/>
        <v>0</v>
      </c>
      <c r="I2269" s="15">
        <f t="shared" si="106"/>
        <v>11.28</v>
      </c>
      <c r="J2269" s="14">
        <f t="shared" si="107"/>
        <v>0</v>
      </c>
    </row>
    <row r="2270" spans="1:10" x14ac:dyDescent="0.3">
      <c r="A2270" s="19">
        <v>20200404</v>
      </c>
      <c r="B2270" s="19" t="s">
        <v>44</v>
      </c>
      <c r="C2270" s="19">
        <v>0</v>
      </c>
      <c r="D2270" s="19">
        <v>0</v>
      </c>
      <c r="E2270" s="19">
        <v>11.62</v>
      </c>
      <c r="F2270" s="19">
        <v>3.17</v>
      </c>
      <c r="G2270" s="19">
        <v>0</v>
      </c>
      <c r="H2270" s="17">
        <f t="shared" si="108"/>
        <v>0</v>
      </c>
      <c r="I2270" s="18">
        <f t="shared" si="106"/>
        <v>11.62</v>
      </c>
      <c r="J2270" s="17">
        <f t="shared" si="107"/>
        <v>0</v>
      </c>
    </row>
    <row r="2271" spans="1:10" x14ac:dyDescent="0.3">
      <c r="A2271" s="2">
        <v>20200404</v>
      </c>
      <c r="B2271" s="2" t="s">
        <v>43</v>
      </c>
      <c r="C2271" s="2">
        <v>0</v>
      </c>
      <c r="D2271" s="2">
        <v>0</v>
      </c>
      <c r="E2271" s="2">
        <v>12.07</v>
      </c>
      <c r="F2271" s="2">
        <v>3.66</v>
      </c>
      <c r="G2271" s="2">
        <v>0</v>
      </c>
      <c r="H2271" s="16">
        <f t="shared" si="108"/>
        <v>0</v>
      </c>
      <c r="I2271" s="15">
        <f t="shared" si="106"/>
        <v>12.07</v>
      </c>
      <c r="J2271" s="14">
        <f t="shared" si="107"/>
        <v>0</v>
      </c>
    </row>
    <row r="2272" spans="1:10" x14ac:dyDescent="0.3">
      <c r="A2272" s="19">
        <v>20200404</v>
      </c>
      <c r="B2272" s="19" t="s">
        <v>42</v>
      </c>
      <c r="C2272" s="19">
        <v>0</v>
      </c>
      <c r="D2272" s="19">
        <v>0</v>
      </c>
      <c r="E2272" s="19">
        <v>12.61</v>
      </c>
      <c r="F2272" s="19">
        <v>4</v>
      </c>
      <c r="G2272" s="19">
        <v>0</v>
      </c>
      <c r="H2272" s="17">
        <f t="shared" si="108"/>
        <v>0</v>
      </c>
      <c r="I2272" s="18">
        <f t="shared" si="106"/>
        <v>12.61</v>
      </c>
      <c r="J2272" s="17">
        <f t="shared" si="107"/>
        <v>0</v>
      </c>
    </row>
    <row r="2273" spans="1:10" x14ac:dyDescent="0.3">
      <c r="A2273" s="2">
        <v>20200404</v>
      </c>
      <c r="B2273" s="2" t="s">
        <v>41</v>
      </c>
      <c r="C2273" s="2">
        <v>46</v>
      </c>
      <c r="D2273" s="2">
        <v>9.39</v>
      </c>
      <c r="E2273" s="2">
        <v>12.69</v>
      </c>
      <c r="F2273" s="2">
        <v>4.1399999999999997</v>
      </c>
      <c r="G2273" s="2">
        <v>0</v>
      </c>
      <c r="H2273" s="16">
        <f t="shared" si="108"/>
        <v>281.94261081967915</v>
      </c>
      <c r="I2273" s="15">
        <f t="shared" si="106"/>
        <v>21.500706588114973</v>
      </c>
      <c r="J2273" s="14">
        <f t="shared" si="107"/>
        <v>0.28638231046224849</v>
      </c>
    </row>
    <row r="2274" spans="1:10" x14ac:dyDescent="0.3">
      <c r="A2274" s="19">
        <v>20200404</v>
      </c>
      <c r="B2274" s="19" t="s">
        <v>40</v>
      </c>
      <c r="C2274" s="19">
        <v>175</v>
      </c>
      <c r="D2274" s="19">
        <v>21.03</v>
      </c>
      <c r="E2274" s="19">
        <v>13.21</v>
      </c>
      <c r="F2274" s="19">
        <v>4.41</v>
      </c>
      <c r="G2274" s="19">
        <v>0</v>
      </c>
      <c r="H2274" s="17">
        <f t="shared" si="108"/>
        <v>487.65980762690674</v>
      </c>
      <c r="I2274" s="18">
        <f t="shared" si="106"/>
        <v>28.449368988340836</v>
      </c>
      <c r="J2274" s="17">
        <f t="shared" si="107"/>
        <v>0.48009027384910846</v>
      </c>
    </row>
    <row r="2275" spans="1:10" x14ac:dyDescent="0.3">
      <c r="A2275" s="2">
        <v>20200404</v>
      </c>
      <c r="B2275" s="2" t="s">
        <v>39</v>
      </c>
      <c r="C2275" s="2">
        <v>261</v>
      </c>
      <c r="D2275" s="2">
        <v>32.29</v>
      </c>
      <c r="E2275" s="2">
        <v>13.58</v>
      </c>
      <c r="F2275" s="2">
        <v>5.31</v>
      </c>
      <c r="G2275" s="2">
        <v>0</v>
      </c>
      <c r="H2275" s="16">
        <f t="shared" si="108"/>
        <v>488.57665179756901</v>
      </c>
      <c r="I2275" s="15">
        <f t="shared" si="106"/>
        <v>28.848020368674032</v>
      </c>
      <c r="J2275" s="14">
        <f t="shared" si="107"/>
        <v>0.48011641371257879</v>
      </c>
    </row>
    <row r="2276" spans="1:10" x14ac:dyDescent="0.3">
      <c r="A2276" s="19">
        <v>20200404</v>
      </c>
      <c r="B2276" s="19" t="s">
        <v>38</v>
      </c>
      <c r="C2276" s="19">
        <v>269</v>
      </c>
      <c r="D2276" s="19">
        <v>42.65</v>
      </c>
      <c r="E2276" s="19">
        <v>13.94</v>
      </c>
      <c r="F2276" s="19">
        <v>5.52</v>
      </c>
      <c r="G2276" s="19">
        <v>0</v>
      </c>
      <c r="H2276" s="17">
        <f t="shared" si="108"/>
        <v>397.03737631814226</v>
      </c>
      <c r="I2276" s="18">
        <f t="shared" si="106"/>
        <v>26.347418009941947</v>
      </c>
      <c r="J2276" s="17">
        <f t="shared" si="107"/>
        <v>0.39462998741652205</v>
      </c>
    </row>
    <row r="2277" spans="1:10" x14ac:dyDescent="0.3">
      <c r="A2277" s="2">
        <v>20200404</v>
      </c>
      <c r="B2277" s="2" t="s">
        <v>37</v>
      </c>
      <c r="C2277" s="2">
        <v>262</v>
      </c>
      <c r="D2277" s="2">
        <v>51.16</v>
      </c>
      <c r="E2277" s="2">
        <v>14.6</v>
      </c>
      <c r="F2277" s="2">
        <v>5.86</v>
      </c>
      <c r="G2277" s="2">
        <v>0</v>
      </c>
      <c r="H2277" s="16">
        <f t="shared" si="108"/>
        <v>336.37166687754461</v>
      </c>
      <c r="I2277" s="15">
        <f t="shared" si="106"/>
        <v>25.111614589923271</v>
      </c>
      <c r="J2277" s="14">
        <f t="shared" si="107"/>
        <v>0.33620271894207304</v>
      </c>
    </row>
    <row r="2278" spans="1:10" x14ac:dyDescent="0.3">
      <c r="A2278" s="19">
        <v>20200404</v>
      </c>
      <c r="B2278" s="19" t="s">
        <v>36</v>
      </c>
      <c r="C2278" s="19">
        <v>434</v>
      </c>
      <c r="D2278" s="19">
        <v>56.24</v>
      </c>
      <c r="E2278" s="19">
        <v>15.18</v>
      </c>
      <c r="F2278" s="19">
        <v>6.48</v>
      </c>
      <c r="G2278" s="19">
        <v>0</v>
      </c>
      <c r="H2278" s="17">
        <f t="shared" si="108"/>
        <v>522.02824831245493</v>
      </c>
      <c r="I2278" s="18">
        <f t="shared" si="106"/>
        <v>31.493382759764216</v>
      </c>
      <c r="J2278" s="17">
        <f t="shared" si="107"/>
        <v>0.50677446678779592</v>
      </c>
    </row>
    <row r="2279" spans="1:10" x14ac:dyDescent="0.3">
      <c r="A2279" s="2">
        <v>20200404</v>
      </c>
      <c r="B2279" s="2" t="s">
        <v>35</v>
      </c>
      <c r="C2279" s="2">
        <v>567</v>
      </c>
      <c r="D2279" s="2">
        <v>56.25</v>
      </c>
      <c r="E2279" s="2">
        <v>15.63</v>
      </c>
      <c r="F2279" s="2">
        <v>6.97</v>
      </c>
      <c r="G2279" s="2">
        <v>0</v>
      </c>
      <c r="H2279" s="16">
        <f t="shared" si="108"/>
        <v>681.92510178434134</v>
      </c>
      <c r="I2279" s="15">
        <f t="shared" si="106"/>
        <v>36.940159430760666</v>
      </c>
      <c r="J2279" s="14">
        <f t="shared" si="107"/>
        <v>0.645284776826199</v>
      </c>
    </row>
    <row r="2280" spans="1:10" x14ac:dyDescent="0.3">
      <c r="A2280" s="19">
        <v>20200404</v>
      </c>
      <c r="B2280" s="19" t="s">
        <v>34</v>
      </c>
      <c r="C2280" s="19">
        <v>505</v>
      </c>
      <c r="D2280" s="19">
        <v>51.18</v>
      </c>
      <c r="E2280" s="19">
        <v>16.170000000000002</v>
      </c>
      <c r="F2280" s="19">
        <v>7.45</v>
      </c>
      <c r="G2280" s="19">
        <v>0</v>
      </c>
      <c r="H2280" s="17">
        <f t="shared" si="108"/>
        <v>648.16783559304417</v>
      </c>
      <c r="I2280" s="18">
        <f t="shared" si="106"/>
        <v>36.425244862282632</v>
      </c>
      <c r="J2280" s="17">
        <f t="shared" si="107"/>
        <v>0.61484319254226583</v>
      </c>
    </row>
    <row r="2281" spans="1:10" x14ac:dyDescent="0.3">
      <c r="A2281" s="2">
        <v>20200404</v>
      </c>
      <c r="B2281" s="2" t="s">
        <v>33</v>
      </c>
      <c r="C2281" s="2">
        <v>291</v>
      </c>
      <c r="D2281" s="2">
        <v>42.68</v>
      </c>
      <c r="E2281" s="2">
        <v>16.2</v>
      </c>
      <c r="F2281" s="2">
        <v>6.07</v>
      </c>
      <c r="G2281" s="2">
        <v>0</v>
      </c>
      <c r="H2281" s="16">
        <f t="shared" si="108"/>
        <v>429.26489369867323</v>
      </c>
      <c r="I2281" s="15">
        <f t="shared" si="106"/>
        <v>29.61452792808354</v>
      </c>
      <c r="J2281" s="14">
        <f t="shared" si="107"/>
        <v>0.42035104691634068</v>
      </c>
    </row>
    <row r="2282" spans="1:10" x14ac:dyDescent="0.3">
      <c r="A2282" s="19">
        <v>20200404</v>
      </c>
      <c r="B2282" s="19" t="s">
        <v>32</v>
      </c>
      <c r="C2282" s="19">
        <v>195</v>
      </c>
      <c r="D2282" s="19">
        <v>32.33</v>
      </c>
      <c r="E2282" s="19">
        <v>16.420000000000002</v>
      </c>
      <c r="F2282" s="19">
        <v>6.34</v>
      </c>
      <c r="G2282" s="19">
        <v>0</v>
      </c>
      <c r="H2282" s="17">
        <f t="shared" si="108"/>
        <v>364.62579711620026</v>
      </c>
      <c r="I2282" s="18">
        <f t="shared" si="106"/>
        <v>27.81455615988126</v>
      </c>
      <c r="J2282" s="17">
        <f t="shared" si="107"/>
        <v>0.36000762809123771</v>
      </c>
    </row>
    <row r="2283" spans="1:10" x14ac:dyDescent="0.3">
      <c r="A2283" s="2">
        <v>20200404</v>
      </c>
      <c r="B2283" s="2" t="s">
        <v>31</v>
      </c>
      <c r="C2283" s="2">
        <v>186</v>
      </c>
      <c r="D2283" s="2">
        <v>21.07</v>
      </c>
      <c r="E2283" s="2">
        <v>16.649999999999999</v>
      </c>
      <c r="F2283" s="2">
        <v>7.72</v>
      </c>
      <c r="G2283" s="2">
        <v>0</v>
      </c>
      <c r="H2283" s="16">
        <f t="shared" si="108"/>
        <v>517.37336208047282</v>
      </c>
      <c r="I2283" s="15">
        <f t="shared" si="106"/>
        <v>32.817917565014774</v>
      </c>
      <c r="J2283" s="14">
        <f t="shared" si="107"/>
        <v>0.49917184175261425</v>
      </c>
    </row>
    <row r="2284" spans="1:10" x14ac:dyDescent="0.3">
      <c r="A2284" s="19">
        <v>20200404</v>
      </c>
      <c r="B2284" s="19" t="s">
        <v>30</v>
      </c>
      <c r="C2284" s="19">
        <v>65</v>
      </c>
      <c r="D2284" s="19">
        <v>9.43</v>
      </c>
      <c r="E2284" s="19">
        <v>16.190000000000001</v>
      </c>
      <c r="F2284" s="19">
        <v>7.31</v>
      </c>
      <c r="G2284" s="19">
        <v>0</v>
      </c>
      <c r="H2284" s="17">
        <f t="shared" si="108"/>
        <v>396.722443220657</v>
      </c>
      <c r="I2284" s="18">
        <f t="shared" si="106"/>
        <v>28.587576350645534</v>
      </c>
      <c r="J2284" s="17">
        <f t="shared" si="107"/>
        <v>0.39031771897284762</v>
      </c>
    </row>
    <row r="2285" spans="1:10" x14ac:dyDescent="0.3">
      <c r="A2285" s="2">
        <v>20200404</v>
      </c>
      <c r="B2285" s="2" t="s">
        <v>29</v>
      </c>
      <c r="C2285" s="2">
        <v>0</v>
      </c>
      <c r="D2285" s="2">
        <v>0</v>
      </c>
      <c r="E2285" s="2">
        <v>15.88</v>
      </c>
      <c r="F2285" s="2">
        <v>6.9</v>
      </c>
      <c r="G2285" s="2">
        <v>0</v>
      </c>
      <c r="H2285" s="16">
        <f t="shared" si="108"/>
        <v>0</v>
      </c>
      <c r="I2285" s="15">
        <f t="shared" si="106"/>
        <v>15.88</v>
      </c>
      <c r="J2285" s="14">
        <f t="shared" si="107"/>
        <v>0</v>
      </c>
    </row>
    <row r="2286" spans="1:10" x14ac:dyDescent="0.3">
      <c r="A2286" s="19">
        <v>20200404</v>
      </c>
      <c r="B2286" s="19" t="s">
        <v>28</v>
      </c>
      <c r="C2286" s="19">
        <v>0</v>
      </c>
      <c r="D2286" s="19">
        <v>0</v>
      </c>
      <c r="E2286" s="19">
        <v>15.36</v>
      </c>
      <c r="F2286" s="19">
        <v>6.97</v>
      </c>
      <c r="G2286" s="19">
        <v>0</v>
      </c>
      <c r="H2286" s="17">
        <f t="shared" si="108"/>
        <v>0</v>
      </c>
      <c r="I2286" s="18">
        <f t="shared" si="106"/>
        <v>15.36</v>
      </c>
      <c r="J2286" s="17">
        <f t="shared" si="107"/>
        <v>0</v>
      </c>
    </row>
    <row r="2287" spans="1:10" x14ac:dyDescent="0.3">
      <c r="A2287" s="2">
        <v>20200404</v>
      </c>
      <c r="B2287" s="2" t="s">
        <v>27</v>
      </c>
      <c r="C2287" s="2">
        <v>0</v>
      </c>
      <c r="D2287" s="2">
        <v>0</v>
      </c>
      <c r="E2287" s="2">
        <v>15.18</v>
      </c>
      <c r="F2287" s="2">
        <v>6.97</v>
      </c>
      <c r="G2287" s="2">
        <v>0</v>
      </c>
      <c r="H2287" s="16">
        <f t="shared" si="108"/>
        <v>0</v>
      </c>
      <c r="I2287" s="15">
        <f t="shared" si="106"/>
        <v>15.18</v>
      </c>
      <c r="J2287" s="14">
        <f t="shared" si="107"/>
        <v>0</v>
      </c>
    </row>
    <row r="2288" spans="1:10" x14ac:dyDescent="0.3">
      <c r="A2288" s="19">
        <v>20200404</v>
      </c>
      <c r="B2288" s="19" t="s">
        <v>26</v>
      </c>
      <c r="C2288" s="19">
        <v>0</v>
      </c>
      <c r="D2288" s="19">
        <v>0</v>
      </c>
      <c r="E2288" s="19">
        <v>14.96</v>
      </c>
      <c r="F2288" s="19">
        <v>6.97</v>
      </c>
      <c r="G2288" s="19">
        <v>0</v>
      </c>
      <c r="H2288" s="17">
        <f t="shared" si="108"/>
        <v>0</v>
      </c>
      <c r="I2288" s="18">
        <f t="shared" si="106"/>
        <v>14.96</v>
      </c>
      <c r="J2288" s="17">
        <f t="shared" si="107"/>
        <v>0</v>
      </c>
    </row>
    <row r="2289" spans="1:10" x14ac:dyDescent="0.3">
      <c r="A2289" s="2">
        <v>20200404</v>
      </c>
      <c r="B2289" s="2" t="s">
        <v>25</v>
      </c>
      <c r="C2289" s="2">
        <v>0</v>
      </c>
      <c r="D2289" s="2">
        <v>0</v>
      </c>
      <c r="E2289" s="2">
        <v>14.88</v>
      </c>
      <c r="F2289" s="2">
        <v>6.97</v>
      </c>
      <c r="G2289" s="2">
        <v>0</v>
      </c>
      <c r="H2289" s="16">
        <f t="shared" si="108"/>
        <v>0</v>
      </c>
      <c r="I2289" s="15">
        <f t="shared" si="106"/>
        <v>14.88</v>
      </c>
      <c r="J2289" s="14">
        <f t="shared" si="107"/>
        <v>0</v>
      </c>
    </row>
    <row r="2290" spans="1:10" x14ac:dyDescent="0.3">
      <c r="A2290" s="19">
        <v>20200405</v>
      </c>
      <c r="B2290" s="19" t="s">
        <v>48</v>
      </c>
      <c r="C2290" s="19">
        <v>0</v>
      </c>
      <c r="D2290" s="19">
        <v>0</v>
      </c>
      <c r="E2290" s="19">
        <v>14.76</v>
      </c>
      <c r="F2290" s="19">
        <v>6.97</v>
      </c>
      <c r="G2290" s="19">
        <v>0</v>
      </c>
      <c r="H2290" s="17">
        <f t="shared" si="108"/>
        <v>0</v>
      </c>
      <c r="I2290" s="18">
        <f t="shared" si="106"/>
        <v>14.76</v>
      </c>
      <c r="J2290" s="17">
        <f t="shared" si="107"/>
        <v>0</v>
      </c>
    </row>
    <row r="2291" spans="1:10" x14ac:dyDescent="0.3">
      <c r="A2291" s="2">
        <v>20200405</v>
      </c>
      <c r="B2291" s="2" t="s">
        <v>47</v>
      </c>
      <c r="C2291" s="2">
        <v>0</v>
      </c>
      <c r="D2291" s="2">
        <v>0</v>
      </c>
      <c r="E2291" s="2">
        <v>14.65</v>
      </c>
      <c r="F2291" s="2">
        <v>7.24</v>
      </c>
      <c r="G2291" s="2">
        <v>0</v>
      </c>
      <c r="H2291" s="16">
        <f t="shared" si="108"/>
        <v>0</v>
      </c>
      <c r="I2291" s="15">
        <f t="shared" si="106"/>
        <v>14.65</v>
      </c>
      <c r="J2291" s="14">
        <f t="shared" si="107"/>
        <v>0</v>
      </c>
    </row>
    <row r="2292" spans="1:10" x14ac:dyDescent="0.3">
      <c r="A2292" s="19">
        <v>20200405</v>
      </c>
      <c r="B2292" s="19" t="s">
        <v>46</v>
      </c>
      <c r="C2292" s="19">
        <v>0</v>
      </c>
      <c r="D2292" s="19">
        <v>0</v>
      </c>
      <c r="E2292" s="19">
        <v>14.65</v>
      </c>
      <c r="F2292" s="19">
        <v>7.1</v>
      </c>
      <c r="G2292" s="19">
        <v>0</v>
      </c>
      <c r="H2292" s="17">
        <f t="shared" si="108"/>
        <v>0</v>
      </c>
      <c r="I2292" s="18">
        <f t="shared" si="106"/>
        <v>14.65</v>
      </c>
      <c r="J2292" s="17">
        <f t="shared" si="107"/>
        <v>0</v>
      </c>
    </row>
    <row r="2293" spans="1:10" x14ac:dyDescent="0.3">
      <c r="A2293" s="2">
        <v>20200405</v>
      </c>
      <c r="B2293" s="2" t="s">
        <v>45</v>
      </c>
      <c r="C2293" s="2">
        <v>0</v>
      </c>
      <c r="D2293" s="2">
        <v>0</v>
      </c>
      <c r="E2293" s="2">
        <v>14.7</v>
      </c>
      <c r="F2293" s="2">
        <v>6.97</v>
      </c>
      <c r="G2293" s="2">
        <v>0</v>
      </c>
      <c r="H2293" s="16">
        <f t="shared" si="108"/>
        <v>0</v>
      </c>
      <c r="I2293" s="15">
        <f t="shared" si="106"/>
        <v>14.7</v>
      </c>
      <c r="J2293" s="14">
        <f t="shared" si="107"/>
        <v>0</v>
      </c>
    </row>
    <row r="2294" spans="1:10" x14ac:dyDescent="0.3">
      <c r="A2294" s="19">
        <v>20200405</v>
      </c>
      <c r="B2294" s="19" t="s">
        <v>44</v>
      </c>
      <c r="C2294" s="19">
        <v>0</v>
      </c>
      <c r="D2294" s="19">
        <v>0</v>
      </c>
      <c r="E2294" s="19">
        <v>14.8</v>
      </c>
      <c r="F2294" s="19">
        <v>6.69</v>
      </c>
      <c r="G2294" s="19">
        <v>0</v>
      </c>
      <c r="H2294" s="17">
        <f t="shared" si="108"/>
        <v>0</v>
      </c>
      <c r="I2294" s="18">
        <f t="shared" si="106"/>
        <v>14.8</v>
      </c>
      <c r="J2294" s="17">
        <f t="shared" si="107"/>
        <v>0</v>
      </c>
    </row>
    <row r="2295" spans="1:10" x14ac:dyDescent="0.3">
      <c r="A2295" s="2">
        <v>20200405</v>
      </c>
      <c r="B2295" s="2" t="s">
        <v>43</v>
      </c>
      <c r="C2295" s="2">
        <v>0</v>
      </c>
      <c r="D2295" s="2">
        <v>0</v>
      </c>
      <c r="E2295" s="2">
        <v>14.81</v>
      </c>
      <c r="F2295" s="2">
        <v>6.28</v>
      </c>
      <c r="G2295" s="2">
        <v>0</v>
      </c>
      <c r="H2295" s="16">
        <f t="shared" si="108"/>
        <v>0</v>
      </c>
      <c r="I2295" s="15">
        <f t="shared" si="106"/>
        <v>14.81</v>
      </c>
      <c r="J2295" s="14">
        <f t="shared" si="107"/>
        <v>0</v>
      </c>
    </row>
    <row r="2296" spans="1:10" x14ac:dyDescent="0.3">
      <c r="A2296" s="19">
        <v>20200405</v>
      </c>
      <c r="B2296" s="19" t="s">
        <v>42</v>
      </c>
      <c r="C2296" s="19">
        <v>0</v>
      </c>
      <c r="D2296" s="19">
        <v>0</v>
      </c>
      <c r="E2296" s="19">
        <v>14.76</v>
      </c>
      <c r="F2296" s="19">
        <v>6</v>
      </c>
      <c r="G2296" s="19">
        <v>0</v>
      </c>
      <c r="H2296" s="17">
        <f t="shared" si="108"/>
        <v>0</v>
      </c>
      <c r="I2296" s="18">
        <f t="shared" si="106"/>
        <v>14.76</v>
      </c>
      <c r="J2296" s="17">
        <f t="shared" si="107"/>
        <v>0</v>
      </c>
    </row>
    <row r="2297" spans="1:10" x14ac:dyDescent="0.3">
      <c r="A2297" s="2">
        <v>20200405</v>
      </c>
      <c r="B2297" s="2" t="s">
        <v>41</v>
      </c>
      <c r="C2297" s="2">
        <v>60</v>
      </c>
      <c r="D2297" s="2">
        <v>9.69</v>
      </c>
      <c r="E2297" s="2">
        <v>14.82</v>
      </c>
      <c r="F2297" s="2">
        <v>6.41</v>
      </c>
      <c r="G2297" s="2">
        <v>0</v>
      </c>
      <c r="H2297" s="16">
        <f t="shared" si="108"/>
        <v>356.46951320146701</v>
      </c>
      <c r="I2297" s="15">
        <f t="shared" si="106"/>
        <v>25.959672287545843</v>
      </c>
      <c r="J2297" s="14">
        <f t="shared" si="107"/>
        <v>0.35493009059218222</v>
      </c>
    </row>
    <row r="2298" spans="1:10" x14ac:dyDescent="0.3">
      <c r="A2298" s="19">
        <v>20200405</v>
      </c>
      <c r="B2298" s="19" t="s">
        <v>40</v>
      </c>
      <c r="C2298" s="19">
        <v>79</v>
      </c>
      <c r="D2298" s="19">
        <v>21.33</v>
      </c>
      <c r="E2298" s="19">
        <v>15.4</v>
      </c>
      <c r="F2298" s="19">
        <v>6.28</v>
      </c>
      <c r="G2298" s="19">
        <v>0</v>
      </c>
      <c r="H2298" s="17">
        <f t="shared" si="108"/>
        <v>217.18869070187415</v>
      </c>
      <c r="I2298" s="18">
        <f t="shared" si="106"/>
        <v>22.187146584433567</v>
      </c>
      <c r="J2298" s="17">
        <f t="shared" si="107"/>
        <v>0.21993783047895843</v>
      </c>
    </row>
    <row r="2299" spans="1:10" x14ac:dyDescent="0.3">
      <c r="A2299" s="2">
        <v>20200405</v>
      </c>
      <c r="B2299" s="2" t="s">
        <v>39</v>
      </c>
      <c r="C2299" s="2">
        <v>250</v>
      </c>
      <c r="D2299" s="2">
        <v>32.61</v>
      </c>
      <c r="E2299" s="2">
        <v>16.04</v>
      </c>
      <c r="F2299" s="2">
        <v>6.07</v>
      </c>
      <c r="G2299" s="2">
        <v>0</v>
      </c>
      <c r="H2299" s="16">
        <f t="shared" si="108"/>
        <v>463.89262742850485</v>
      </c>
      <c r="I2299" s="15">
        <f t="shared" si="106"/>
        <v>30.536644607140776</v>
      </c>
      <c r="J2299" s="14">
        <f t="shared" si="107"/>
        <v>0.45233478866575505</v>
      </c>
    </row>
    <row r="2300" spans="1:10" x14ac:dyDescent="0.3">
      <c r="A2300" s="19">
        <v>20200405</v>
      </c>
      <c r="B2300" s="19" t="s">
        <v>38</v>
      </c>
      <c r="C2300" s="19">
        <v>265</v>
      </c>
      <c r="D2300" s="19">
        <v>42.99</v>
      </c>
      <c r="E2300" s="19">
        <v>16.47</v>
      </c>
      <c r="F2300" s="19">
        <v>6.48</v>
      </c>
      <c r="G2300" s="19">
        <v>0</v>
      </c>
      <c r="H2300" s="17">
        <f t="shared" si="108"/>
        <v>388.6367287812555</v>
      </c>
      <c r="I2300" s="18">
        <f t="shared" si="106"/>
        <v>28.614897774414231</v>
      </c>
      <c r="J2300" s="17">
        <f t="shared" si="107"/>
        <v>0.38231475957458405</v>
      </c>
    </row>
    <row r="2301" spans="1:10" x14ac:dyDescent="0.3">
      <c r="A2301" s="2">
        <v>20200405</v>
      </c>
      <c r="B2301" s="2" t="s">
        <v>37</v>
      </c>
      <c r="C2301" s="2">
        <v>197</v>
      </c>
      <c r="D2301" s="2">
        <v>51.53</v>
      </c>
      <c r="E2301" s="2">
        <v>17.13</v>
      </c>
      <c r="F2301" s="2">
        <v>7.38</v>
      </c>
      <c r="G2301" s="2">
        <v>0</v>
      </c>
      <c r="H2301" s="16">
        <f t="shared" si="108"/>
        <v>251.61763397540733</v>
      </c>
      <c r="I2301" s="15">
        <f t="shared" si="106"/>
        <v>24.993051061731478</v>
      </c>
      <c r="J2301" s="14">
        <f t="shared" si="107"/>
        <v>0.25162550211473322</v>
      </c>
    </row>
    <row r="2302" spans="1:10" x14ac:dyDescent="0.3">
      <c r="A2302" s="19">
        <v>20200405</v>
      </c>
      <c r="B2302" s="19" t="s">
        <v>36</v>
      </c>
      <c r="C2302" s="19">
        <v>432</v>
      </c>
      <c r="D2302" s="19">
        <v>56.63</v>
      </c>
      <c r="E2302" s="19">
        <v>17.34</v>
      </c>
      <c r="F2302" s="19">
        <v>8.2100000000000009</v>
      </c>
      <c r="G2302" s="19">
        <v>0</v>
      </c>
      <c r="H2302" s="17">
        <f t="shared" si="108"/>
        <v>517.28103018175398</v>
      </c>
      <c r="I2302" s="18">
        <f t="shared" si="106"/>
        <v>33.505032193179815</v>
      </c>
      <c r="J2302" s="17">
        <f t="shared" si="107"/>
        <v>0.49748331701597731</v>
      </c>
    </row>
    <row r="2303" spans="1:10" x14ac:dyDescent="0.3">
      <c r="A2303" s="2">
        <v>20200405</v>
      </c>
      <c r="B2303" s="2" t="s">
        <v>35</v>
      </c>
      <c r="C2303" s="2">
        <v>134</v>
      </c>
      <c r="D2303" s="2">
        <v>56.61</v>
      </c>
      <c r="E2303" s="2">
        <v>17.63</v>
      </c>
      <c r="F2303" s="2">
        <v>8.5500000000000007</v>
      </c>
      <c r="G2303" s="2">
        <v>0</v>
      </c>
      <c r="H2303" s="16">
        <f t="shared" si="108"/>
        <v>160.48981922820596</v>
      </c>
      <c r="I2303" s="15">
        <f t="shared" si="106"/>
        <v>22.645306850881436</v>
      </c>
      <c r="J2303" s="14">
        <f t="shared" si="107"/>
        <v>0.16219038847848566</v>
      </c>
    </row>
    <row r="2304" spans="1:10" x14ac:dyDescent="0.3">
      <c r="A2304" s="19">
        <v>20200405</v>
      </c>
      <c r="B2304" s="19" t="s">
        <v>34</v>
      </c>
      <c r="C2304" s="19">
        <v>164</v>
      </c>
      <c r="D2304" s="19">
        <v>51.48</v>
      </c>
      <c r="E2304" s="19">
        <v>17.8</v>
      </c>
      <c r="F2304" s="19">
        <v>9.3800000000000008</v>
      </c>
      <c r="G2304" s="19">
        <v>0</v>
      </c>
      <c r="H2304" s="17">
        <f t="shared" si="108"/>
        <v>209.61391389443736</v>
      </c>
      <c r="I2304" s="18">
        <f t="shared" si="106"/>
        <v>24.350434809201168</v>
      </c>
      <c r="J2304" s="17">
        <f t="shared" si="107"/>
        <v>0.21022662445331555</v>
      </c>
    </row>
    <row r="2305" spans="1:10" x14ac:dyDescent="0.3">
      <c r="A2305" s="2">
        <v>20200405</v>
      </c>
      <c r="B2305" s="2" t="s">
        <v>33</v>
      </c>
      <c r="C2305" s="2">
        <v>175</v>
      </c>
      <c r="D2305" s="2">
        <v>42.92</v>
      </c>
      <c r="E2305" s="2">
        <v>17.010000000000002</v>
      </c>
      <c r="F2305" s="2">
        <v>7.52</v>
      </c>
      <c r="G2305" s="2">
        <v>0</v>
      </c>
      <c r="H2305" s="16">
        <f t="shared" si="108"/>
        <v>256.98389220516862</v>
      </c>
      <c r="I2305" s="15">
        <f t="shared" si="106"/>
        <v>25.040746631411523</v>
      </c>
      <c r="J2305" s="14">
        <f t="shared" si="107"/>
        <v>0.25693677167946388</v>
      </c>
    </row>
    <row r="2306" spans="1:10" x14ac:dyDescent="0.3">
      <c r="A2306" s="19">
        <v>20200405</v>
      </c>
      <c r="B2306" s="19" t="s">
        <v>32</v>
      </c>
      <c r="C2306" s="19">
        <v>240</v>
      </c>
      <c r="D2306" s="19">
        <v>32.53</v>
      </c>
      <c r="E2306" s="19">
        <v>17.12</v>
      </c>
      <c r="F2306" s="19">
        <v>6.76</v>
      </c>
      <c r="G2306" s="19">
        <v>0</v>
      </c>
      <c r="H2306" s="17">
        <f t="shared" si="108"/>
        <v>446.3114035579398</v>
      </c>
      <c r="I2306" s="18">
        <f t="shared" si="106"/>
        <v>31.06723136118562</v>
      </c>
      <c r="J2306" s="17">
        <f t="shared" si="107"/>
        <v>0.43412596810759307</v>
      </c>
    </row>
    <row r="2307" spans="1:10" x14ac:dyDescent="0.3">
      <c r="A2307" s="2">
        <v>20200405</v>
      </c>
      <c r="B2307" s="2" t="s">
        <v>31</v>
      </c>
      <c r="C2307" s="2">
        <v>105</v>
      </c>
      <c r="D2307" s="2">
        <v>21.25</v>
      </c>
      <c r="E2307" s="2">
        <v>16.989999999999998</v>
      </c>
      <c r="F2307" s="2">
        <v>5.66</v>
      </c>
      <c r="G2307" s="2">
        <v>0</v>
      </c>
      <c r="H2307" s="16">
        <f t="shared" si="108"/>
        <v>289.70469131005035</v>
      </c>
      <c r="I2307" s="15">
        <f t="shared" si="106"/>
        <v>26.043271603439074</v>
      </c>
      <c r="J2307" s="14">
        <f t="shared" si="107"/>
        <v>0.28834460825982949</v>
      </c>
    </row>
    <row r="2308" spans="1:10" x14ac:dyDescent="0.3">
      <c r="A2308" s="19">
        <v>20200405</v>
      </c>
      <c r="B2308" s="19" t="s">
        <v>30</v>
      </c>
      <c r="C2308" s="19">
        <v>80</v>
      </c>
      <c r="D2308" s="19">
        <v>9.61</v>
      </c>
      <c r="E2308" s="19">
        <v>16.53</v>
      </c>
      <c r="F2308" s="19">
        <v>4.55</v>
      </c>
      <c r="G2308" s="19">
        <v>0</v>
      </c>
      <c r="H2308" s="17">
        <f t="shared" si="108"/>
        <v>479.21169786558039</v>
      </c>
      <c r="I2308" s="18">
        <f t="shared" si="106"/>
        <v>31.505365558299388</v>
      </c>
      <c r="J2308" s="17">
        <f t="shared" si="107"/>
        <v>0.46518318513065021</v>
      </c>
    </row>
    <row r="2309" spans="1:10" x14ac:dyDescent="0.3">
      <c r="A2309" s="2">
        <v>20200405</v>
      </c>
      <c r="B2309" s="2" t="s">
        <v>29</v>
      </c>
      <c r="C2309" s="2">
        <v>0</v>
      </c>
      <c r="D2309" s="2">
        <v>0</v>
      </c>
      <c r="E2309" s="2">
        <v>15.55</v>
      </c>
      <c r="F2309" s="2">
        <v>3.72</v>
      </c>
      <c r="G2309" s="2">
        <v>0</v>
      </c>
      <c r="H2309" s="16">
        <f t="shared" si="108"/>
        <v>0</v>
      </c>
      <c r="I2309" s="15">
        <f t="shared" si="106"/>
        <v>15.55</v>
      </c>
      <c r="J2309" s="14">
        <f t="shared" si="107"/>
        <v>0</v>
      </c>
    </row>
    <row r="2310" spans="1:10" x14ac:dyDescent="0.3">
      <c r="A2310" s="19">
        <v>20200405</v>
      </c>
      <c r="B2310" s="19" t="s">
        <v>28</v>
      </c>
      <c r="C2310" s="19">
        <v>0</v>
      </c>
      <c r="D2310" s="19">
        <v>0</v>
      </c>
      <c r="E2310" s="19">
        <v>14.96</v>
      </c>
      <c r="F2310" s="19">
        <v>2.97</v>
      </c>
      <c r="G2310" s="19">
        <v>0</v>
      </c>
      <c r="H2310" s="17">
        <f t="shared" si="108"/>
        <v>0</v>
      </c>
      <c r="I2310" s="18">
        <f t="shared" si="106"/>
        <v>14.96</v>
      </c>
      <c r="J2310" s="17">
        <f t="shared" si="107"/>
        <v>0</v>
      </c>
    </row>
    <row r="2311" spans="1:10" x14ac:dyDescent="0.3">
      <c r="A2311" s="2">
        <v>20200405</v>
      </c>
      <c r="B2311" s="2" t="s">
        <v>27</v>
      </c>
      <c r="C2311" s="2">
        <v>0</v>
      </c>
      <c r="D2311" s="2">
        <v>0</v>
      </c>
      <c r="E2311" s="2">
        <v>14.53</v>
      </c>
      <c r="F2311" s="2">
        <v>2.34</v>
      </c>
      <c r="G2311" s="2">
        <v>0</v>
      </c>
      <c r="H2311" s="16">
        <f t="shared" si="108"/>
        <v>0</v>
      </c>
      <c r="I2311" s="15">
        <f t="shared" si="106"/>
        <v>14.53</v>
      </c>
      <c r="J2311" s="14">
        <f t="shared" si="107"/>
        <v>0</v>
      </c>
    </row>
    <row r="2312" spans="1:10" x14ac:dyDescent="0.3">
      <c r="A2312" s="19">
        <v>20200405</v>
      </c>
      <c r="B2312" s="19" t="s">
        <v>26</v>
      </c>
      <c r="C2312" s="19">
        <v>0</v>
      </c>
      <c r="D2312" s="19">
        <v>0</v>
      </c>
      <c r="E2312" s="19">
        <v>14.23</v>
      </c>
      <c r="F2312" s="19">
        <v>1.66</v>
      </c>
      <c r="G2312" s="19">
        <v>0</v>
      </c>
      <c r="H2312" s="17">
        <f t="shared" si="108"/>
        <v>0</v>
      </c>
      <c r="I2312" s="18">
        <f t="shared" si="106"/>
        <v>14.23</v>
      </c>
      <c r="J2312" s="17">
        <f t="shared" si="107"/>
        <v>0</v>
      </c>
    </row>
    <row r="2313" spans="1:10" x14ac:dyDescent="0.3">
      <c r="A2313" s="2">
        <v>20200405</v>
      </c>
      <c r="B2313" s="2" t="s">
        <v>25</v>
      </c>
      <c r="C2313" s="2">
        <v>0</v>
      </c>
      <c r="D2313" s="2">
        <v>0</v>
      </c>
      <c r="E2313" s="2">
        <v>13.54</v>
      </c>
      <c r="F2313" s="2">
        <v>1.31</v>
      </c>
      <c r="G2313" s="2">
        <v>0</v>
      </c>
      <c r="H2313" s="16">
        <f t="shared" si="108"/>
        <v>0</v>
      </c>
      <c r="I2313" s="15">
        <f t="shared" si="106"/>
        <v>13.54</v>
      </c>
      <c r="J2313" s="14">
        <f t="shared" si="107"/>
        <v>0</v>
      </c>
    </row>
    <row r="2314" spans="1:10" x14ac:dyDescent="0.3">
      <c r="A2314" s="19">
        <v>20200406</v>
      </c>
      <c r="B2314" s="19" t="s">
        <v>48</v>
      </c>
      <c r="C2314" s="19">
        <v>0</v>
      </c>
      <c r="D2314" s="19">
        <v>0</v>
      </c>
      <c r="E2314" s="19">
        <v>12.98</v>
      </c>
      <c r="F2314" s="19">
        <v>1.52</v>
      </c>
      <c r="G2314" s="19">
        <v>0</v>
      </c>
      <c r="H2314" s="17">
        <f t="shared" si="108"/>
        <v>0</v>
      </c>
      <c r="I2314" s="18">
        <f t="shared" ref="I2314:I2377" si="109">E2314+H2314*((NOCT-20)/(800))</f>
        <v>12.98</v>
      </c>
      <c r="J2314" s="17">
        <f t="shared" ref="J2314:J2377" si="110">P_STC__W*(H2314/1000)*(1+(alpha_p/100)*(I2314-25))</f>
        <v>0</v>
      </c>
    </row>
    <row r="2315" spans="1:10" x14ac:dyDescent="0.3">
      <c r="A2315" s="2">
        <v>20200406</v>
      </c>
      <c r="B2315" s="2" t="s">
        <v>47</v>
      </c>
      <c r="C2315" s="2">
        <v>0</v>
      </c>
      <c r="D2315" s="2">
        <v>0</v>
      </c>
      <c r="E2315" s="2">
        <v>12.74</v>
      </c>
      <c r="F2315" s="2">
        <v>1.66</v>
      </c>
      <c r="G2315" s="2">
        <v>0</v>
      </c>
      <c r="H2315" s="16">
        <f t="shared" si="108"/>
        <v>0</v>
      </c>
      <c r="I2315" s="15">
        <f t="shared" si="109"/>
        <v>12.74</v>
      </c>
      <c r="J2315" s="14">
        <f t="shared" si="110"/>
        <v>0</v>
      </c>
    </row>
    <row r="2316" spans="1:10" x14ac:dyDescent="0.3">
      <c r="A2316" s="19">
        <v>20200406</v>
      </c>
      <c r="B2316" s="19" t="s">
        <v>46</v>
      </c>
      <c r="C2316" s="19">
        <v>0</v>
      </c>
      <c r="D2316" s="19">
        <v>0</v>
      </c>
      <c r="E2316" s="19">
        <v>12.75</v>
      </c>
      <c r="F2316" s="19">
        <v>1.66</v>
      </c>
      <c r="G2316" s="19">
        <v>0</v>
      </c>
      <c r="H2316" s="17">
        <f t="shared" si="108"/>
        <v>0</v>
      </c>
      <c r="I2316" s="18">
        <f t="shared" si="109"/>
        <v>12.75</v>
      </c>
      <c r="J2316" s="17">
        <f t="shared" si="110"/>
        <v>0</v>
      </c>
    </row>
    <row r="2317" spans="1:10" x14ac:dyDescent="0.3">
      <c r="A2317" s="2">
        <v>20200406</v>
      </c>
      <c r="B2317" s="2" t="s">
        <v>45</v>
      </c>
      <c r="C2317" s="2">
        <v>0</v>
      </c>
      <c r="D2317" s="2">
        <v>0</v>
      </c>
      <c r="E2317" s="2">
        <v>13.07</v>
      </c>
      <c r="F2317" s="2">
        <v>1.79</v>
      </c>
      <c r="G2317" s="2">
        <v>0</v>
      </c>
      <c r="H2317" s="16">
        <f t="shared" si="108"/>
        <v>0</v>
      </c>
      <c r="I2317" s="15">
        <f t="shared" si="109"/>
        <v>13.07</v>
      </c>
      <c r="J2317" s="14">
        <f t="shared" si="110"/>
        <v>0</v>
      </c>
    </row>
    <row r="2318" spans="1:10" x14ac:dyDescent="0.3">
      <c r="A2318" s="19">
        <v>20200406</v>
      </c>
      <c r="B2318" s="19" t="s">
        <v>44</v>
      </c>
      <c r="C2318" s="19">
        <v>0</v>
      </c>
      <c r="D2318" s="19">
        <v>0</v>
      </c>
      <c r="E2318" s="19">
        <v>13.37</v>
      </c>
      <c r="F2318" s="19">
        <v>2.0699999999999998</v>
      </c>
      <c r="G2318" s="19">
        <v>0</v>
      </c>
      <c r="H2318" s="17">
        <f t="shared" si="108"/>
        <v>0</v>
      </c>
      <c r="I2318" s="18">
        <f t="shared" si="109"/>
        <v>13.37</v>
      </c>
      <c r="J2318" s="17">
        <f t="shared" si="110"/>
        <v>0</v>
      </c>
    </row>
    <row r="2319" spans="1:10" x14ac:dyDescent="0.3">
      <c r="A2319" s="2">
        <v>20200406</v>
      </c>
      <c r="B2319" s="2" t="s">
        <v>43</v>
      </c>
      <c r="C2319" s="2">
        <v>0</v>
      </c>
      <c r="D2319" s="2">
        <v>0</v>
      </c>
      <c r="E2319" s="2">
        <v>13.41</v>
      </c>
      <c r="F2319" s="2">
        <v>2.48</v>
      </c>
      <c r="G2319" s="2">
        <v>0</v>
      </c>
      <c r="H2319" s="16">
        <f t="shared" si="108"/>
        <v>0</v>
      </c>
      <c r="I2319" s="15">
        <f t="shared" si="109"/>
        <v>13.41</v>
      </c>
      <c r="J2319" s="14">
        <f t="shared" si="110"/>
        <v>0</v>
      </c>
    </row>
    <row r="2320" spans="1:10" x14ac:dyDescent="0.3">
      <c r="A2320" s="19">
        <v>20200406</v>
      </c>
      <c r="B2320" s="19" t="s">
        <v>42</v>
      </c>
      <c r="C2320" s="19">
        <v>0</v>
      </c>
      <c r="D2320" s="19">
        <v>0</v>
      </c>
      <c r="E2320" s="19">
        <v>13.56</v>
      </c>
      <c r="F2320" s="19">
        <v>2.83</v>
      </c>
      <c r="G2320" s="19">
        <v>0</v>
      </c>
      <c r="H2320" s="17">
        <f t="shared" si="108"/>
        <v>0</v>
      </c>
      <c r="I2320" s="18">
        <f t="shared" si="109"/>
        <v>13.56</v>
      </c>
      <c r="J2320" s="17">
        <f t="shared" si="110"/>
        <v>0</v>
      </c>
    </row>
    <row r="2321" spans="1:10" x14ac:dyDescent="0.3">
      <c r="A2321" s="2">
        <v>20200406</v>
      </c>
      <c r="B2321" s="2" t="s">
        <v>41</v>
      </c>
      <c r="C2321" s="2">
        <v>37</v>
      </c>
      <c r="D2321" s="2">
        <v>9.98</v>
      </c>
      <c r="E2321" s="2">
        <v>14.03</v>
      </c>
      <c r="F2321" s="2">
        <v>3.38</v>
      </c>
      <c r="G2321" s="2">
        <v>0</v>
      </c>
      <c r="H2321" s="16">
        <f t="shared" si="108"/>
        <v>213.49717072193479</v>
      </c>
      <c r="I2321" s="15">
        <f t="shared" si="109"/>
        <v>20.701786585060461</v>
      </c>
      <c r="J2321" s="14">
        <f t="shared" si="110"/>
        <v>0.21762662453655379</v>
      </c>
    </row>
    <row r="2322" spans="1:10" x14ac:dyDescent="0.3">
      <c r="A2322" s="19">
        <v>20200406</v>
      </c>
      <c r="B2322" s="19" t="s">
        <v>40</v>
      </c>
      <c r="C2322" s="19">
        <v>166</v>
      </c>
      <c r="D2322" s="19">
        <v>21.63</v>
      </c>
      <c r="E2322" s="19">
        <v>14.31</v>
      </c>
      <c r="F2322" s="19">
        <v>4.4800000000000004</v>
      </c>
      <c r="G2322" s="19">
        <v>0</v>
      </c>
      <c r="H2322" s="17">
        <f t="shared" si="108"/>
        <v>450.33884087522119</v>
      </c>
      <c r="I2322" s="18">
        <f t="shared" si="109"/>
        <v>28.383088777350665</v>
      </c>
      <c r="J2322" s="17">
        <f t="shared" si="110"/>
        <v>0.44348292762165586</v>
      </c>
    </row>
    <row r="2323" spans="1:10" x14ac:dyDescent="0.3">
      <c r="A2323" s="2">
        <v>20200406</v>
      </c>
      <c r="B2323" s="2" t="s">
        <v>39</v>
      </c>
      <c r="C2323" s="2">
        <v>193</v>
      </c>
      <c r="D2323" s="2">
        <v>32.92</v>
      </c>
      <c r="E2323" s="2">
        <v>14.76</v>
      </c>
      <c r="F2323" s="2">
        <v>5.03</v>
      </c>
      <c r="G2323" s="2">
        <v>0</v>
      </c>
      <c r="H2323" s="16">
        <f t="shared" ref="H2323:H2386" si="111">IF(D2323&gt;0,C2323/SIN(D2323*PI()/180),0)</f>
        <v>355.12703185850262</v>
      </c>
      <c r="I2323" s="15">
        <f t="shared" si="109"/>
        <v>25.857719745578208</v>
      </c>
      <c r="J2323" s="14">
        <f t="shared" si="110"/>
        <v>0.35375633425514136</v>
      </c>
    </row>
    <row r="2324" spans="1:10" x14ac:dyDescent="0.3">
      <c r="A2324" s="19">
        <v>20200406</v>
      </c>
      <c r="B2324" s="19" t="s">
        <v>38</v>
      </c>
      <c r="C2324" s="19">
        <v>254</v>
      </c>
      <c r="D2324" s="19">
        <v>43.33</v>
      </c>
      <c r="E2324" s="19">
        <v>15.44</v>
      </c>
      <c r="F2324" s="19">
        <v>6.21</v>
      </c>
      <c r="G2324" s="19">
        <v>0</v>
      </c>
      <c r="H2324" s="17">
        <f t="shared" si="111"/>
        <v>370.1548408194854</v>
      </c>
      <c r="I2324" s="18">
        <f t="shared" si="109"/>
        <v>27.007338775608918</v>
      </c>
      <c r="J2324" s="17">
        <f t="shared" si="110"/>
        <v>0.36681122307718206</v>
      </c>
    </row>
    <row r="2325" spans="1:10" x14ac:dyDescent="0.3">
      <c r="A2325" s="2">
        <v>20200406</v>
      </c>
      <c r="B2325" s="2" t="s">
        <v>37</v>
      </c>
      <c r="C2325" s="2">
        <v>229</v>
      </c>
      <c r="D2325" s="2">
        <v>51.9</v>
      </c>
      <c r="E2325" s="2">
        <v>15.87</v>
      </c>
      <c r="F2325" s="2">
        <v>6.41</v>
      </c>
      <c r="G2325" s="2">
        <v>0</v>
      </c>
      <c r="H2325" s="16">
        <f t="shared" si="111"/>
        <v>291.00242537083443</v>
      </c>
      <c r="I2325" s="15">
        <f t="shared" si="109"/>
        <v>24.963825792838577</v>
      </c>
      <c r="J2325" s="14">
        <f t="shared" si="110"/>
        <v>0.29104979588992375</v>
      </c>
    </row>
    <row r="2326" spans="1:10" x14ac:dyDescent="0.3">
      <c r="A2326" s="19">
        <v>20200406</v>
      </c>
      <c r="B2326" s="19" t="s">
        <v>36</v>
      </c>
      <c r="C2326" s="19">
        <v>153</v>
      </c>
      <c r="D2326" s="19">
        <v>57.01</v>
      </c>
      <c r="E2326" s="19">
        <v>16.510000000000002</v>
      </c>
      <c r="F2326" s="19">
        <v>6.62</v>
      </c>
      <c r="G2326" s="19">
        <v>0</v>
      </c>
      <c r="H2326" s="17">
        <f t="shared" si="111"/>
        <v>182.41091158107429</v>
      </c>
      <c r="I2326" s="18">
        <f t="shared" si="109"/>
        <v>22.210340986908573</v>
      </c>
      <c r="J2326" s="17">
        <f t="shared" si="110"/>
        <v>0.18470080067717695</v>
      </c>
    </row>
    <row r="2327" spans="1:10" x14ac:dyDescent="0.3">
      <c r="A2327" s="2">
        <v>20200406</v>
      </c>
      <c r="B2327" s="2" t="s">
        <v>35</v>
      </c>
      <c r="C2327" s="2">
        <v>78</v>
      </c>
      <c r="D2327" s="2">
        <v>56.97</v>
      </c>
      <c r="E2327" s="2">
        <v>16.829999999999998</v>
      </c>
      <c r="F2327" s="2">
        <v>6.97</v>
      </c>
      <c r="G2327" s="2">
        <v>0</v>
      </c>
      <c r="H2327" s="16">
        <f t="shared" si="111"/>
        <v>93.035984527635122</v>
      </c>
      <c r="I2327" s="15">
        <f t="shared" si="109"/>
        <v>19.737374516488597</v>
      </c>
      <c r="J2327" s="14">
        <f t="shared" si="110"/>
        <v>9.5239245471399295E-2</v>
      </c>
    </row>
    <row r="2328" spans="1:10" x14ac:dyDescent="0.3">
      <c r="A2328" s="19">
        <v>20200406</v>
      </c>
      <c r="B2328" s="19" t="s">
        <v>34</v>
      </c>
      <c r="C2328" s="19">
        <v>72</v>
      </c>
      <c r="D2328" s="19">
        <v>51.77</v>
      </c>
      <c r="E2328" s="19">
        <v>17.03</v>
      </c>
      <c r="F2328" s="19">
        <v>7.66</v>
      </c>
      <c r="G2328" s="19">
        <v>0</v>
      </c>
      <c r="H2328" s="17">
        <f t="shared" si="111"/>
        <v>91.657512972278056</v>
      </c>
      <c r="I2328" s="18">
        <f t="shared" si="109"/>
        <v>19.894297280383689</v>
      </c>
      <c r="J2328" s="17">
        <f t="shared" si="110"/>
        <v>9.3763405031929273E-2</v>
      </c>
    </row>
    <row r="2329" spans="1:10" x14ac:dyDescent="0.3">
      <c r="A2329" s="2">
        <v>20200406</v>
      </c>
      <c r="B2329" s="2" t="s">
        <v>33</v>
      </c>
      <c r="C2329" s="2">
        <v>61</v>
      </c>
      <c r="D2329" s="2">
        <v>43.16</v>
      </c>
      <c r="E2329" s="2">
        <v>17.02</v>
      </c>
      <c r="F2329" s="2">
        <v>7.1</v>
      </c>
      <c r="G2329" s="2">
        <v>0</v>
      </c>
      <c r="H2329" s="16">
        <f t="shared" si="111"/>
        <v>89.176329305047815</v>
      </c>
      <c r="I2329" s="15">
        <f t="shared" si="109"/>
        <v>19.806760290782744</v>
      </c>
      <c r="J2329" s="14">
        <f t="shared" si="110"/>
        <v>9.126034255015926E-2</v>
      </c>
    </row>
    <row r="2330" spans="1:10" x14ac:dyDescent="0.3">
      <c r="A2330" s="19">
        <v>20200406</v>
      </c>
      <c r="B2330" s="19" t="s">
        <v>32</v>
      </c>
      <c r="C2330" s="19">
        <v>71</v>
      </c>
      <c r="D2330" s="19">
        <v>32.729999999999997</v>
      </c>
      <c r="E2330" s="19">
        <v>16.829999999999998</v>
      </c>
      <c r="F2330" s="19">
        <v>6.69</v>
      </c>
      <c r="G2330" s="19">
        <v>0</v>
      </c>
      <c r="H2330" s="17">
        <f t="shared" si="111"/>
        <v>131.31591146976953</v>
      </c>
      <c r="I2330" s="18">
        <f t="shared" si="109"/>
        <v>20.933622233430295</v>
      </c>
      <c r="J2330" s="17">
        <f t="shared" si="110"/>
        <v>0.13371882193235829</v>
      </c>
    </row>
    <row r="2331" spans="1:10" x14ac:dyDescent="0.3">
      <c r="A2331" s="2">
        <v>20200406</v>
      </c>
      <c r="B2331" s="2" t="s">
        <v>31</v>
      </c>
      <c r="C2331" s="2">
        <v>165</v>
      </c>
      <c r="D2331" s="2">
        <v>21.43</v>
      </c>
      <c r="E2331" s="2">
        <v>16.350000000000001</v>
      </c>
      <c r="F2331" s="2">
        <v>6</v>
      </c>
      <c r="G2331" s="2">
        <v>0</v>
      </c>
      <c r="H2331" s="16">
        <f t="shared" si="111"/>
        <v>451.60413815221682</v>
      </c>
      <c r="I2331" s="15">
        <f t="shared" si="109"/>
        <v>30.462629317256777</v>
      </c>
      <c r="J2331" s="14">
        <f t="shared" si="110"/>
        <v>0.44050288113032532</v>
      </c>
    </row>
    <row r="2332" spans="1:10" x14ac:dyDescent="0.3">
      <c r="A2332" s="19">
        <v>20200406</v>
      </c>
      <c r="B2332" s="19" t="s">
        <v>30</v>
      </c>
      <c r="C2332" s="19">
        <v>68</v>
      </c>
      <c r="D2332" s="19">
        <v>9.7799999999999994</v>
      </c>
      <c r="E2332" s="19">
        <v>15.91</v>
      </c>
      <c r="F2332" s="19">
        <v>5.86</v>
      </c>
      <c r="G2332" s="19">
        <v>0</v>
      </c>
      <c r="H2332" s="17">
        <f t="shared" si="111"/>
        <v>400.31668215076803</v>
      </c>
      <c r="I2332" s="18">
        <f t="shared" si="109"/>
        <v>28.419896317211503</v>
      </c>
      <c r="J2332" s="17">
        <f t="shared" si="110"/>
        <v>0.39415599518924221</v>
      </c>
    </row>
    <row r="2333" spans="1:10" x14ac:dyDescent="0.3">
      <c r="A2333" s="2">
        <v>20200406</v>
      </c>
      <c r="B2333" s="2" t="s">
        <v>29</v>
      </c>
      <c r="C2333" s="2">
        <v>0</v>
      </c>
      <c r="D2333" s="2">
        <v>0</v>
      </c>
      <c r="E2333" s="2">
        <v>15.46</v>
      </c>
      <c r="F2333" s="2">
        <v>5.24</v>
      </c>
      <c r="G2333" s="2">
        <v>0</v>
      </c>
      <c r="H2333" s="16">
        <f t="shared" si="111"/>
        <v>0</v>
      </c>
      <c r="I2333" s="15">
        <f t="shared" si="109"/>
        <v>15.46</v>
      </c>
      <c r="J2333" s="14">
        <f t="shared" si="110"/>
        <v>0</v>
      </c>
    </row>
    <row r="2334" spans="1:10" x14ac:dyDescent="0.3">
      <c r="A2334" s="19">
        <v>20200406</v>
      </c>
      <c r="B2334" s="19" t="s">
        <v>28</v>
      </c>
      <c r="C2334" s="19">
        <v>0</v>
      </c>
      <c r="D2334" s="19">
        <v>0</v>
      </c>
      <c r="E2334" s="19">
        <v>15.27</v>
      </c>
      <c r="F2334" s="19">
        <v>4.76</v>
      </c>
      <c r="G2334" s="19">
        <v>0</v>
      </c>
      <c r="H2334" s="17">
        <f t="shared" si="111"/>
        <v>0</v>
      </c>
      <c r="I2334" s="18">
        <f t="shared" si="109"/>
        <v>15.27</v>
      </c>
      <c r="J2334" s="17">
        <f t="shared" si="110"/>
        <v>0</v>
      </c>
    </row>
    <row r="2335" spans="1:10" x14ac:dyDescent="0.3">
      <c r="A2335" s="2">
        <v>20200406</v>
      </c>
      <c r="B2335" s="2" t="s">
        <v>27</v>
      </c>
      <c r="C2335" s="2">
        <v>0</v>
      </c>
      <c r="D2335" s="2">
        <v>0</v>
      </c>
      <c r="E2335" s="2">
        <v>15.26</v>
      </c>
      <c r="F2335" s="2">
        <v>4.41</v>
      </c>
      <c r="G2335" s="2">
        <v>0</v>
      </c>
      <c r="H2335" s="16">
        <f t="shared" si="111"/>
        <v>0</v>
      </c>
      <c r="I2335" s="15">
        <f t="shared" si="109"/>
        <v>15.26</v>
      </c>
      <c r="J2335" s="14">
        <f t="shared" si="110"/>
        <v>0</v>
      </c>
    </row>
    <row r="2336" spans="1:10" x14ac:dyDescent="0.3">
      <c r="A2336" s="19">
        <v>20200406</v>
      </c>
      <c r="B2336" s="19" t="s">
        <v>26</v>
      </c>
      <c r="C2336" s="19">
        <v>0</v>
      </c>
      <c r="D2336" s="19">
        <v>0</v>
      </c>
      <c r="E2336" s="19">
        <v>15.34</v>
      </c>
      <c r="F2336" s="19">
        <v>4.07</v>
      </c>
      <c r="G2336" s="19">
        <v>0</v>
      </c>
      <c r="H2336" s="17">
        <f t="shared" si="111"/>
        <v>0</v>
      </c>
      <c r="I2336" s="18">
        <f t="shared" si="109"/>
        <v>15.34</v>
      </c>
      <c r="J2336" s="17">
        <f t="shared" si="110"/>
        <v>0</v>
      </c>
    </row>
    <row r="2337" spans="1:10" x14ac:dyDescent="0.3">
      <c r="A2337" s="2">
        <v>20200406</v>
      </c>
      <c r="B2337" s="2" t="s">
        <v>25</v>
      </c>
      <c r="C2337" s="2">
        <v>0</v>
      </c>
      <c r="D2337" s="2">
        <v>0</v>
      </c>
      <c r="E2337" s="2">
        <v>15.39</v>
      </c>
      <c r="F2337" s="2">
        <v>3.79</v>
      </c>
      <c r="G2337" s="2">
        <v>0</v>
      </c>
      <c r="H2337" s="16">
        <f t="shared" si="111"/>
        <v>0</v>
      </c>
      <c r="I2337" s="15">
        <f t="shared" si="109"/>
        <v>15.39</v>
      </c>
      <c r="J2337" s="14">
        <f t="shared" si="110"/>
        <v>0</v>
      </c>
    </row>
    <row r="2338" spans="1:10" x14ac:dyDescent="0.3">
      <c r="A2338" s="19">
        <v>20200407</v>
      </c>
      <c r="B2338" s="19" t="s">
        <v>48</v>
      </c>
      <c r="C2338" s="19">
        <v>0</v>
      </c>
      <c r="D2338" s="19">
        <v>0</v>
      </c>
      <c r="E2338" s="19">
        <v>15.42</v>
      </c>
      <c r="F2338" s="19">
        <v>3.52</v>
      </c>
      <c r="G2338" s="19">
        <v>0</v>
      </c>
      <c r="H2338" s="17">
        <f t="shared" si="111"/>
        <v>0</v>
      </c>
      <c r="I2338" s="18">
        <f t="shared" si="109"/>
        <v>15.42</v>
      </c>
      <c r="J2338" s="17">
        <f t="shared" si="110"/>
        <v>0</v>
      </c>
    </row>
    <row r="2339" spans="1:10" x14ac:dyDescent="0.3">
      <c r="A2339" s="2">
        <v>20200407</v>
      </c>
      <c r="B2339" s="2" t="s">
        <v>47</v>
      </c>
      <c r="C2339" s="2">
        <v>0</v>
      </c>
      <c r="D2339" s="2">
        <v>0</v>
      </c>
      <c r="E2339" s="2">
        <v>15.46</v>
      </c>
      <c r="F2339" s="2">
        <v>3.31</v>
      </c>
      <c r="G2339" s="2">
        <v>0</v>
      </c>
      <c r="H2339" s="16">
        <f t="shared" si="111"/>
        <v>0</v>
      </c>
      <c r="I2339" s="15">
        <f t="shared" si="109"/>
        <v>15.46</v>
      </c>
      <c r="J2339" s="14">
        <f t="shared" si="110"/>
        <v>0</v>
      </c>
    </row>
    <row r="2340" spans="1:10" x14ac:dyDescent="0.3">
      <c r="A2340" s="19">
        <v>20200407</v>
      </c>
      <c r="B2340" s="19" t="s">
        <v>46</v>
      </c>
      <c r="C2340" s="19">
        <v>0</v>
      </c>
      <c r="D2340" s="19">
        <v>0</v>
      </c>
      <c r="E2340" s="19">
        <v>15.43</v>
      </c>
      <c r="F2340" s="19">
        <v>3.31</v>
      </c>
      <c r="G2340" s="19">
        <v>0</v>
      </c>
      <c r="H2340" s="17">
        <f t="shared" si="111"/>
        <v>0</v>
      </c>
      <c r="I2340" s="18">
        <f t="shared" si="109"/>
        <v>15.43</v>
      </c>
      <c r="J2340" s="17">
        <f t="shared" si="110"/>
        <v>0</v>
      </c>
    </row>
    <row r="2341" spans="1:10" x14ac:dyDescent="0.3">
      <c r="A2341" s="2">
        <v>20200407</v>
      </c>
      <c r="B2341" s="2" t="s">
        <v>45</v>
      </c>
      <c r="C2341" s="2">
        <v>0</v>
      </c>
      <c r="D2341" s="2">
        <v>0</v>
      </c>
      <c r="E2341" s="2">
        <v>15.38</v>
      </c>
      <c r="F2341" s="2">
        <v>3.31</v>
      </c>
      <c r="G2341" s="2">
        <v>0</v>
      </c>
      <c r="H2341" s="16">
        <f t="shared" si="111"/>
        <v>0</v>
      </c>
      <c r="I2341" s="15">
        <f t="shared" si="109"/>
        <v>15.38</v>
      </c>
      <c r="J2341" s="14">
        <f t="shared" si="110"/>
        <v>0</v>
      </c>
    </row>
    <row r="2342" spans="1:10" x14ac:dyDescent="0.3">
      <c r="A2342" s="19">
        <v>20200407</v>
      </c>
      <c r="B2342" s="19" t="s">
        <v>44</v>
      </c>
      <c r="C2342" s="19">
        <v>0</v>
      </c>
      <c r="D2342" s="19">
        <v>0</v>
      </c>
      <c r="E2342" s="19">
        <v>15.32</v>
      </c>
      <c r="F2342" s="19">
        <v>3.1</v>
      </c>
      <c r="G2342" s="19">
        <v>0</v>
      </c>
      <c r="H2342" s="17">
        <f t="shared" si="111"/>
        <v>0</v>
      </c>
      <c r="I2342" s="18">
        <f t="shared" si="109"/>
        <v>15.32</v>
      </c>
      <c r="J2342" s="17">
        <f t="shared" si="110"/>
        <v>0</v>
      </c>
    </row>
    <row r="2343" spans="1:10" x14ac:dyDescent="0.3">
      <c r="A2343" s="2">
        <v>20200407</v>
      </c>
      <c r="B2343" s="2" t="s">
        <v>43</v>
      </c>
      <c r="C2343" s="2">
        <v>0</v>
      </c>
      <c r="D2343" s="2">
        <v>0</v>
      </c>
      <c r="E2343" s="2">
        <v>15.17</v>
      </c>
      <c r="F2343" s="2">
        <v>2.9</v>
      </c>
      <c r="G2343" s="2">
        <v>0</v>
      </c>
      <c r="H2343" s="16">
        <f t="shared" si="111"/>
        <v>0</v>
      </c>
      <c r="I2343" s="15">
        <f t="shared" si="109"/>
        <v>15.17</v>
      </c>
      <c r="J2343" s="14">
        <f t="shared" si="110"/>
        <v>0</v>
      </c>
    </row>
    <row r="2344" spans="1:10" x14ac:dyDescent="0.3">
      <c r="A2344" s="19">
        <v>20200407</v>
      </c>
      <c r="B2344" s="19" t="s">
        <v>42</v>
      </c>
      <c r="C2344" s="19">
        <v>0</v>
      </c>
      <c r="D2344" s="19">
        <v>0</v>
      </c>
      <c r="E2344" s="19">
        <v>15.04</v>
      </c>
      <c r="F2344" s="19">
        <v>2.83</v>
      </c>
      <c r="G2344" s="19">
        <v>0</v>
      </c>
      <c r="H2344" s="17">
        <f t="shared" si="111"/>
        <v>0</v>
      </c>
      <c r="I2344" s="18">
        <f t="shared" si="109"/>
        <v>15.04</v>
      </c>
      <c r="J2344" s="17">
        <f t="shared" si="110"/>
        <v>0</v>
      </c>
    </row>
    <row r="2345" spans="1:10" x14ac:dyDescent="0.3">
      <c r="A2345" s="2">
        <v>20200407</v>
      </c>
      <c r="B2345" s="2" t="s">
        <v>41</v>
      </c>
      <c r="C2345" s="2">
        <v>118</v>
      </c>
      <c r="D2345" s="2">
        <v>10.27</v>
      </c>
      <c r="E2345" s="2">
        <v>15.25</v>
      </c>
      <c r="F2345" s="2">
        <v>2.48</v>
      </c>
      <c r="G2345" s="2">
        <v>0</v>
      </c>
      <c r="H2345" s="16">
        <f t="shared" si="111"/>
        <v>661.85409138078978</v>
      </c>
      <c r="I2345" s="15">
        <f t="shared" si="109"/>
        <v>35.932940355649677</v>
      </c>
      <c r="J2345" s="14">
        <f t="shared" si="110"/>
        <v>0.62929204050734977</v>
      </c>
    </row>
    <row r="2346" spans="1:10" x14ac:dyDescent="0.3">
      <c r="A2346" s="19">
        <v>20200407</v>
      </c>
      <c r="B2346" s="19" t="s">
        <v>40</v>
      </c>
      <c r="C2346" s="19">
        <v>163</v>
      </c>
      <c r="D2346" s="19">
        <v>21.92</v>
      </c>
      <c r="E2346" s="19">
        <v>15.77</v>
      </c>
      <c r="F2346" s="19">
        <v>2.97</v>
      </c>
      <c r="G2346" s="19">
        <v>0</v>
      </c>
      <c r="H2346" s="17">
        <f t="shared" si="111"/>
        <v>436.63251924150632</v>
      </c>
      <c r="I2346" s="18">
        <f t="shared" si="109"/>
        <v>29.414766226297072</v>
      </c>
      <c r="J2346" s="17">
        <f t="shared" si="110"/>
        <v>0.42795818199487951</v>
      </c>
    </row>
    <row r="2347" spans="1:10" x14ac:dyDescent="0.3">
      <c r="A2347" s="2">
        <v>20200407</v>
      </c>
      <c r="B2347" s="2" t="s">
        <v>39</v>
      </c>
      <c r="C2347" s="2">
        <v>239</v>
      </c>
      <c r="D2347" s="2">
        <v>33.229999999999997</v>
      </c>
      <c r="E2347" s="2">
        <v>16.36</v>
      </c>
      <c r="F2347" s="2">
        <v>3.31</v>
      </c>
      <c r="G2347" s="2">
        <v>0</v>
      </c>
      <c r="H2347" s="16">
        <f t="shared" si="111"/>
        <v>436.13037040398194</v>
      </c>
      <c r="I2347" s="15">
        <f t="shared" si="109"/>
        <v>29.989074075124435</v>
      </c>
      <c r="J2347" s="14">
        <f t="shared" si="110"/>
        <v>0.42633888014437576</v>
      </c>
    </row>
    <row r="2348" spans="1:10" x14ac:dyDescent="0.3">
      <c r="A2348" s="19">
        <v>20200407</v>
      </c>
      <c r="B2348" s="19" t="s">
        <v>38</v>
      </c>
      <c r="C2348" s="19">
        <v>217</v>
      </c>
      <c r="D2348" s="19">
        <v>43.66</v>
      </c>
      <c r="E2348" s="19">
        <v>16.899999999999999</v>
      </c>
      <c r="F2348" s="19">
        <v>3.72</v>
      </c>
      <c r="G2348" s="19">
        <v>0</v>
      </c>
      <c r="H2348" s="17">
        <f t="shared" si="111"/>
        <v>314.32078076542217</v>
      </c>
      <c r="I2348" s="18">
        <f t="shared" si="109"/>
        <v>26.72252439891944</v>
      </c>
      <c r="J2348" s="17">
        <f t="shared" si="110"/>
        <v>0.31188436730262087</v>
      </c>
    </row>
    <row r="2349" spans="1:10" x14ac:dyDescent="0.3">
      <c r="A2349" s="2">
        <v>20200407</v>
      </c>
      <c r="B2349" s="2" t="s">
        <v>37</v>
      </c>
      <c r="C2349" s="2">
        <v>433</v>
      </c>
      <c r="D2349" s="2">
        <v>52.26</v>
      </c>
      <c r="E2349" s="2">
        <v>17.420000000000002</v>
      </c>
      <c r="F2349" s="2">
        <v>4.21</v>
      </c>
      <c r="G2349" s="2">
        <v>0</v>
      </c>
      <c r="H2349" s="16">
        <f t="shared" si="111"/>
        <v>547.54927116324836</v>
      </c>
      <c r="I2349" s="15">
        <f t="shared" si="109"/>
        <v>34.53091472385151</v>
      </c>
      <c r="J2349" s="14">
        <f t="shared" si="110"/>
        <v>0.52406536681571048</v>
      </c>
    </row>
    <row r="2350" spans="1:10" x14ac:dyDescent="0.3">
      <c r="A2350" s="19">
        <v>20200407</v>
      </c>
      <c r="B2350" s="19" t="s">
        <v>36</v>
      </c>
      <c r="C2350" s="19">
        <v>391</v>
      </c>
      <c r="D2350" s="19">
        <v>57.4</v>
      </c>
      <c r="E2350" s="19">
        <v>17.95</v>
      </c>
      <c r="F2350" s="19">
        <v>4.41</v>
      </c>
      <c r="G2350" s="19">
        <v>0</v>
      </c>
      <c r="H2350" s="17">
        <f t="shared" si="111"/>
        <v>464.1211792963569</v>
      </c>
      <c r="I2350" s="18">
        <f t="shared" si="109"/>
        <v>32.453786853011152</v>
      </c>
      <c r="J2350" s="17">
        <f t="shared" si="110"/>
        <v>0.44855360774636244</v>
      </c>
    </row>
    <row r="2351" spans="1:10" x14ac:dyDescent="0.3">
      <c r="A2351" s="2">
        <v>20200407</v>
      </c>
      <c r="B2351" s="2" t="s">
        <v>35</v>
      </c>
      <c r="C2351" s="2">
        <v>692</v>
      </c>
      <c r="D2351" s="2">
        <v>57.32</v>
      </c>
      <c r="E2351" s="2">
        <v>18.18</v>
      </c>
      <c r="F2351" s="2">
        <v>4.21</v>
      </c>
      <c r="G2351" s="2">
        <v>0</v>
      </c>
      <c r="H2351" s="16">
        <f t="shared" si="111"/>
        <v>822.14633145042342</v>
      </c>
      <c r="I2351" s="15">
        <f t="shared" si="109"/>
        <v>43.872072857825728</v>
      </c>
      <c r="J2351" s="14">
        <f t="shared" si="110"/>
        <v>0.75232610684925405</v>
      </c>
    </row>
    <row r="2352" spans="1:10" x14ac:dyDescent="0.3">
      <c r="A2352" s="19">
        <v>20200407</v>
      </c>
      <c r="B2352" s="19" t="s">
        <v>34</v>
      </c>
      <c r="C2352" s="19">
        <v>519</v>
      </c>
      <c r="D2352" s="19">
        <v>52.07</v>
      </c>
      <c r="E2352" s="19">
        <v>18.170000000000002</v>
      </c>
      <c r="F2352" s="19">
        <v>3.86</v>
      </c>
      <c r="G2352" s="19">
        <v>0</v>
      </c>
      <c r="H2352" s="17">
        <f t="shared" si="111"/>
        <v>657.99287718303026</v>
      </c>
      <c r="I2352" s="18">
        <f t="shared" si="109"/>
        <v>38.732277411969697</v>
      </c>
      <c r="J2352" s="17">
        <f t="shared" si="110"/>
        <v>0.61733204392243157</v>
      </c>
    </row>
    <row r="2353" spans="1:10" x14ac:dyDescent="0.3">
      <c r="A2353" s="2">
        <v>20200407</v>
      </c>
      <c r="B2353" s="2" t="s">
        <v>33</v>
      </c>
      <c r="C2353" s="2">
        <v>553</v>
      </c>
      <c r="D2353" s="2">
        <v>43.4</v>
      </c>
      <c r="E2353" s="2">
        <v>18.07</v>
      </c>
      <c r="F2353" s="2">
        <v>3.52</v>
      </c>
      <c r="G2353" s="2">
        <v>0</v>
      </c>
      <c r="H2353" s="16">
        <f t="shared" si="111"/>
        <v>804.84653163403152</v>
      </c>
      <c r="I2353" s="15">
        <f t="shared" si="109"/>
        <v>43.221454113563482</v>
      </c>
      <c r="J2353" s="14">
        <f t="shared" si="110"/>
        <v>0.7388518979831955</v>
      </c>
    </row>
    <row r="2354" spans="1:10" x14ac:dyDescent="0.3">
      <c r="A2354" s="19">
        <v>20200407</v>
      </c>
      <c r="B2354" s="19" t="s">
        <v>32</v>
      </c>
      <c r="C2354" s="19">
        <v>352</v>
      </c>
      <c r="D2354" s="19">
        <v>32.93</v>
      </c>
      <c r="E2354" s="19">
        <v>17.96</v>
      </c>
      <c r="F2354" s="19">
        <v>3.17</v>
      </c>
      <c r="G2354" s="19">
        <v>0</v>
      </c>
      <c r="H2354" s="17">
        <f t="shared" si="111"/>
        <v>647.51827654243425</v>
      </c>
      <c r="I2354" s="18">
        <f t="shared" si="109"/>
        <v>38.194946141951071</v>
      </c>
      <c r="J2354" s="17">
        <f t="shared" si="110"/>
        <v>0.60907041701035536</v>
      </c>
    </row>
    <row r="2355" spans="1:10" x14ac:dyDescent="0.3">
      <c r="A2355" s="2">
        <v>20200407</v>
      </c>
      <c r="B2355" s="2" t="s">
        <v>31</v>
      </c>
      <c r="C2355" s="2">
        <v>310</v>
      </c>
      <c r="D2355" s="2">
        <v>21.61</v>
      </c>
      <c r="E2355" s="2">
        <v>17.53</v>
      </c>
      <c r="F2355" s="2">
        <v>2.69</v>
      </c>
      <c r="G2355" s="2">
        <v>0</v>
      </c>
      <c r="H2355" s="16">
        <f t="shared" si="111"/>
        <v>841.73524563447518</v>
      </c>
      <c r="I2355" s="15">
        <f t="shared" si="109"/>
        <v>43.83422642607735</v>
      </c>
      <c r="J2355" s="14">
        <f t="shared" si="110"/>
        <v>0.77039480070257227</v>
      </c>
    </row>
    <row r="2356" spans="1:10" x14ac:dyDescent="0.3">
      <c r="A2356" s="19">
        <v>20200407</v>
      </c>
      <c r="B2356" s="19" t="s">
        <v>30</v>
      </c>
      <c r="C2356" s="19">
        <v>130</v>
      </c>
      <c r="D2356" s="19">
        <v>9.9600000000000009</v>
      </c>
      <c r="E2356" s="19">
        <v>17</v>
      </c>
      <c r="F2356" s="19">
        <v>2.14</v>
      </c>
      <c r="G2356" s="19">
        <v>0</v>
      </c>
      <c r="H2356" s="17">
        <f t="shared" si="111"/>
        <v>751.61622105471474</v>
      </c>
      <c r="I2356" s="18">
        <f t="shared" si="109"/>
        <v>40.488006907959836</v>
      </c>
      <c r="J2356" s="17">
        <f t="shared" si="110"/>
        <v>0.69923155354747935</v>
      </c>
    </row>
    <row r="2357" spans="1:10" x14ac:dyDescent="0.3">
      <c r="A2357" s="2">
        <v>20200407</v>
      </c>
      <c r="B2357" s="2" t="s">
        <v>29</v>
      </c>
      <c r="C2357" s="2">
        <v>0</v>
      </c>
      <c r="D2357" s="2">
        <v>0</v>
      </c>
      <c r="E2357" s="2">
        <v>16.170000000000002</v>
      </c>
      <c r="F2357" s="2">
        <v>1.79</v>
      </c>
      <c r="G2357" s="2">
        <v>0</v>
      </c>
      <c r="H2357" s="16">
        <f t="shared" si="111"/>
        <v>0</v>
      </c>
      <c r="I2357" s="15">
        <f t="shared" si="109"/>
        <v>16.170000000000002</v>
      </c>
      <c r="J2357" s="14">
        <f t="shared" si="110"/>
        <v>0</v>
      </c>
    </row>
    <row r="2358" spans="1:10" x14ac:dyDescent="0.3">
      <c r="A2358" s="19">
        <v>20200407</v>
      </c>
      <c r="B2358" s="19" t="s">
        <v>28</v>
      </c>
      <c r="C2358" s="19">
        <v>0</v>
      </c>
      <c r="D2358" s="19">
        <v>0</v>
      </c>
      <c r="E2358" s="19">
        <v>15.13</v>
      </c>
      <c r="F2358" s="19">
        <v>1.38</v>
      </c>
      <c r="G2358" s="19">
        <v>0</v>
      </c>
      <c r="H2358" s="17">
        <f t="shared" si="111"/>
        <v>0</v>
      </c>
      <c r="I2358" s="18">
        <f t="shared" si="109"/>
        <v>15.13</v>
      </c>
      <c r="J2358" s="17">
        <f t="shared" si="110"/>
        <v>0</v>
      </c>
    </row>
    <row r="2359" spans="1:10" x14ac:dyDescent="0.3">
      <c r="A2359" s="2">
        <v>20200407</v>
      </c>
      <c r="B2359" s="2" t="s">
        <v>27</v>
      </c>
      <c r="C2359" s="2">
        <v>0</v>
      </c>
      <c r="D2359" s="2">
        <v>0</v>
      </c>
      <c r="E2359" s="2">
        <v>14.26</v>
      </c>
      <c r="F2359" s="2">
        <v>1.03</v>
      </c>
      <c r="G2359" s="2">
        <v>0</v>
      </c>
      <c r="H2359" s="16">
        <f t="shared" si="111"/>
        <v>0</v>
      </c>
      <c r="I2359" s="15">
        <f t="shared" si="109"/>
        <v>14.26</v>
      </c>
      <c r="J2359" s="14">
        <f t="shared" si="110"/>
        <v>0</v>
      </c>
    </row>
    <row r="2360" spans="1:10" x14ac:dyDescent="0.3">
      <c r="A2360" s="19">
        <v>20200407</v>
      </c>
      <c r="B2360" s="19" t="s">
        <v>26</v>
      </c>
      <c r="C2360" s="19">
        <v>0</v>
      </c>
      <c r="D2360" s="19">
        <v>0</v>
      </c>
      <c r="E2360" s="19">
        <v>13.71</v>
      </c>
      <c r="F2360" s="19">
        <v>0.97</v>
      </c>
      <c r="G2360" s="19">
        <v>0</v>
      </c>
      <c r="H2360" s="17">
        <f t="shared" si="111"/>
        <v>0</v>
      </c>
      <c r="I2360" s="18">
        <f t="shared" si="109"/>
        <v>13.71</v>
      </c>
      <c r="J2360" s="17">
        <f t="shared" si="110"/>
        <v>0</v>
      </c>
    </row>
    <row r="2361" spans="1:10" x14ac:dyDescent="0.3">
      <c r="A2361" s="2">
        <v>20200407</v>
      </c>
      <c r="B2361" s="2" t="s">
        <v>25</v>
      </c>
      <c r="C2361" s="2">
        <v>0</v>
      </c>
      <c r="D2361" s="2">
        <v>0</v>
      </c>
      <c r="E2361" s="2">
        <v>13.56</v>
      </c>
      <c r="F2361" s="2">
        <v>1.17</v>
      </c>
      <c r="G2361" s="2">
        <v>0</v>
      </c>
      <c r="H2361" s="16">
        <f t="shared" si="111"/>
        <v>0</v>
      </c>
      <c r="I2361" s="15">
        <f t="shared" si="109"/>
        <v>13.56</v>
      </c>
      <c r="J2361" s="14">
        <f t="shared" si="110"/>
        <v>0</v>
      </c>
    </row>
    <row r="2362" spans="1:10" x14ac:dyDescent="0.3">
      <c r="A2362" s="19">
        <v>20200408</v>
      </c>
      <c r="B2362" s="19" t="s">
        <v>48</v>
      </c>
      <c r="C2362" s="19">
        <v>0</v>
      </c>
      <c r="D2362" s="19">
        <v>0</v>
      </c>
      <c r="E2362" s="19">
        <v>13.49</v>
      </c>
      <c r="F2362" s="19">
        <v>1.03</v>
      </c>
      <c r="G2362" s="19">
        <v>0</v>
      </c>
      <c r="H2362" s="17">
        <f t="shared" si="111"/>
        <v>0</v>
      </c>
      <c r="I2362" s="18">
        <f t="shared" si="109"/>
        <v>13.49</v>
      </c>
      <c r="J2362" s="17">
        <f t="shared" si="110"/>
        <v>0</v>
      </c>
    </row>
    <row r="2363" spans="1:10" x14ac:dyDescent="0.3">
      <c r="A2363" s="2">
        <v>20200408</v>
      </c>
      <c r="B2363" s="2" t="s">
        <v>47</v>
      </c>
      <c r="C2363" s="2">
        <v>0</v>
      </c>
      <c r="D2363" s="2">
        <v>0</v>
      </c>
      <c r="E2363" s="2">
        <v>13.24</v>
      </c>
      <c r="F2363" s="2">
        <v>1.17</v>
      </c>
      <c r="G2363" s="2">
        <v>0</v>
      </c>
      <c r="H2363" s="16">
        <f t="shared" si="111"/>
        <v>0</v>
      </c>
      <c r="I2363" s="15">
        <f t="shared" si="109"/>
        <v>13.24</v>
      </c>
      <c r="J2363" s="14">
        <f t="shared" si="110"/>
        <v>0</v>
      </c>
    </row>
    <row r="2364" spans="1:10" x14ac:dyDescent="0.3">
      <c r="A2364" s="19">
        <v>20200408</v>
      </c>
      <c r="B2364" s="19" t="s">
        <v>46</v>
      </c>
      <c r="C2364" s="19">
        <v>0</v>
      </c>
      <c r="D2364" s="19">
        <v>0</v>
      </c>
      <c r="E2364" s="19">
        <v>13.11</v>
      </c>
      <c r="F2364" s="19">
        <v>1.31</v>
      </c>
      <c r="G2364" s="19">
        <v>0</v>
      </c>
      <c r="H2364" s="17">
        <f t="shared" si="111"/>
        <v>0</v>
      </c>
      <c r="I2364" s="18">
        <f t="shared" si="109"/>
        <v>13.11</v>
      </c>
      <c r="J2364" s="17">
        <f t="shared" si="110"/>
        <v>0</v>
      </c>
    </row>
    <row r="2365" spans="1:10" x14ac:dyDescent="0.3">
      <c r="A2365" s="2">
        <v>20200408</v>
      </c>
      <c r="B2365" s="2" t="s">
        <v>45</v>
      </c>
      <c r="C2365" s="2">
        <v>0</v>
      </c>
      <c r="D2365" s="2">
        <v>0</v>
      </c>
      <c r="E2365" s="2">
        <v>13.04</v>
      </c>
      <c r="F2365" s="2">
        <v>1.38</v>
      </c>
      <c r="G2365" s="2">
        <v>0</v>
      </c>
      <c r="H2365" s="16">
        <f t="shared" si="111"/>
        <v>0</v>
      </c>
      <c r="I2365" s="15">
        <f t="shared" si="109"/>
        <v>13.04</v>
      </c>
      <c r="J2365" s="14">
        <f t="shared" si="110"/>
        <v>0</v>
      </c>
    </row>
    <row r="2366" spans="1:10" x14ac:dyDescent="0.3">
      <c r="A2366" s="19">
        <v>20200408</v>
      </c>
      <c r="B2366" s="19" t="s">
        <v>44</v>
      </c>
      <c r="C2366" s="19">
        <v>0</v>
      </c>
      <c r="D2366" s="19">
        <v>0</v>
      </c>
      <c r="E2366" s="19">
        <v>12.95</v>
      </c>
      <c r="F2366" s="19">
        <v>1.66</v>
      </c>
      <c r="G2366" s="19">
        <v>0</v>
      </c>
      <c r="H2366" s="17">
        <f t="shared" si="111"/>
        <v>0</v>
      </c>
      <c r="I2366" s="18">
        <f t="shared" si="109"/>
        <v>12.95</v>
      </c>
      <c r="J2366" s="17">
        <f t="shared" si="110"/>
        <v>0</v>
      </c>
    </row>
    <row r="2367" spans="1:10" x14ac:dyDescent="0.3">
      <c r="A2367" s="2">
        <v>20200408</v>
      </c>
      <c r="B2367" s="2" t="s">
        <v>43</v>
      </c>
      <c r="C2367" s="2">
        <v>0</v>
      </c>
      <c r="D2367" s="2">
        <v>0</v>
      </c>
      <c r="E2367" s="2">
        <v>12.86</v>
      </c>
      <c r="F2367" s="2">
        <v>2.0699999999999998</v>
      </c>
      <c r="G2367" s="2">
        <v>0</v>
      </c>
      <c r="H2367" s="16">
        <f t="shared" si="111"/>
        <v>0</v>
      </c>
      <c r="I2367" s="15">
        <f t="shared" si="109"/>
        <v>12.86</v>
      </c>
      <c r="J2367" s="14">
        <f t="shared" si="110"/>
        <v>0</v>
      </c>
    </row>
    <row r="2368" spans="1:10" x14ac:dyDescent="0.3">
      <c r="A2368" s="19">
        <v>20200408</v>
      </c>
      <c r="B2368" s="19" t="s">
        <v>42</v>
      </c>
      <c r="C2368" s="19">
        <v>0</v>
      </c>
      <c r="D2368" s="19">
        <v>0</v>
      </c>
      <c r="E2368" s="19">
        <v>12.86</v>
      </c>
      <c r="F2368" s="19">
        <v>1.79</v>
      </c>
      <c r="G2368" s="19">
        <v>0</v>
      </c>
      <c r="H2368" s="17">
        <f t="shared" si="111"/>
        <v>0</v>
      </c>
      <c r="I2368" s="18">
        <f t="shared" si="109"/>
        <v>12.86</v>
      </c>
      <c r="J2368" s="17">
        <f t="shared" si="110"/>
        <v>0</v>
      </c>
    </row>
    <row r="2369" spans="1:10" x14ac:dyDescent="0.3">
      <c r="A2369" s="2">
        <v>20200408</v>
      </c>
      <c r="B2369" s="2" t="s">
        <v>41</v>
      </c>
      <c r="C2369" s="2">
        <v>12</v>
      </c>
      <c r="D2369" s="2">
        <v>10.56</v>
      </c>
      <c r="E2369" s="2">
        <v>13.84</v>
      </c>
      <c r="F2369" s="2">
        <v>2.34</v>
      </c>
      <c r="G2369" s="2">
        <v>0</v>
      </c>
      <c r="H2369" s="16">
        <f t="shared" si="111"/>
        <v>65.478919977664148</v>
      </c>
      <c r="I2369" s="15">
        <f t="shared" si="109"/>
        <v>15.886216249302004</v>
      </c>
      <c r="J2369" s="14">
        <f t="shared" si="110"/>
        <v>6.816434320373975E-2</v>
      </c>
    </row>
    <row r="2370" spans="1:10" x14ac:dyDescent="0.3">
      <c r="A2370" s="19">
        <v>20200408</v>
      </c>
      <c r="B2370" s="19" t="s">
        <v>40</v>
      </c>
      <c r="C2370" s="19">
        <v>199</v>
      </c>
      <c r="D2370" s="19">
        <v>22.22</v>
      </c>
      <c r="E2370" s="19">
        <v>14.72</v>
      </c>
      <c r="F2370" s="19">
        <v>2.69</v>
      </c>
      <c r="G2370" s="19">
        <v>0</v>
      </c>
      <c r="H2370" s="17">
        <f t="shared" si="111"/>
        <v>526.22678102424425</v>
      </c>
      <c r="I2370" s="18">
        <f t="shared" si="109"/>
        <v>31.164586907007632</v>
      </c>
      <c r="J2370" s="17">
        <f t="shared" si="110"/>
        <v>0.51162891276435951</v>
      </c>
    </row>
    <row r="2371" spans="1:10" x14ac:dyDescent="0.3">
      <c r="A2371" s="2">
        <v>20200408</v>
      </c>
      <c r="B2371" s="2" t="s">
        <v>39</v>
      </c>
      <c r="C2371" s="2">
        <v>136</v>
      </c>
      <c r="D2371" s="2">
        <v>33.54</v>
      </c>
      <c r="E2371" s="2">
        <v>15.49</v>
      </c>
      <c r="F2371" s="2">
        <v>2.76</v>
      </c>
      <c r="G2371" s="2">
        <v>0</v>
      </c>
      <c r="H2371" s="16">
        <f t="shared" si="111"/>
        <v>246.14537568409867</v>
      </c>
      <c r="I2371" s="15">
        <f t="shared" si="109"/>
        <v>23.182042990128082</v>
      </c>
      <c r="J2371" s="14">
        <f t="shared" si="110"/>
        <v>0.24815904338437472</v>
      </c>
    </row>
    <row r="2372" spans="1:10" x14ac:dyDescent="0.3">
      <c r="A2372" s="19">
        <v>20200408</v>
      </c>
      <c r="B2372" s="19" t="s">
        <v>38</v>
      </c>
      <c r="C2372" s="19">
        <v>343</v>
      </c>
      <c r="D2372" s="19">
        <v>43.99</v>
      </c>
      <c r="E2372" s="19">
        <v>16.14</v>
      </c>
      <c r="F2372" s="19">
        <v>2.9</v>
      </c>
      <c r="G2372" s="19">
        <v>0</v>
      </c>
      <c r="H2372" s="17">
        <f t="shared" si="111"/>
        <v>493.85715745911313</v>
      </c>
      <c r="I2372" s="18">
        <f t="shared" si="109"/>
        <v>31.573036170597284</v>
      </c>
      <c r="J2372" s="17">
        <f t="shared" si="110"/>
        <v>0.47924952314322117</v>
      </c>
    </row>
    <row r="2373" spans="1:10" x14ac:dyDescent="0.3">
      <c r="A2373" s="2">
        <v>20200408</v>
      </c>
      <c r="B2373" s="2" t="s">
        <v>37</v>
      </c>
      <c r="C2373" s="2">
        <v>213</v>
      </c>
      <c r="D2373" s="2">
        <v>52.63</v>
      </c>
      <c r="E2373" s="2">
        <v>16.8</v>
      </c>
      <c r="F2373" s="2">
        <v>2.83</v>
      </c>
      <c r="G2373" s="2">
        <v>0</v>
      </c>
      <c r="H2373" s="16">
        <f t="shared" si="111"/>
        <v>268.01469826676015</v>
      </c>
      <c r="I2373" s="15">
        <f t="shared" si="109"/>
        <v>25.175459320836254</v>
      </c>
      <c r="J2373" s="14">
        <f t="shared" si="110"/>
        <v>0.26780308272056608</v>
      </c>
    </row>
    <row r="2374" spans="1:10" x14ac:dyDescent="0.3">
      <c r="A2374" s="19">
        <v>20200408</v>
      </c>
      <c r="B2374" s="19" t="s">
        <v>36</v>
      </c>
      <c r="C2374" s="19">
        <v>446</v>
      </c>
      <c r="D2374" s="19">
        <v>57.78</v>
      </c>
      <c r="E2374" s="19">
        <v>17.2</v>
      </c>
      <c r="F2374" s="19">
        <v>2.83</v>
      </c>
      <c r="G2374" s="19">
        <v>0</v>
      </c>
      <c r="H2374" s="17">
        <f t="shared" si="111"/>
        <v>527.18233335395621</v>
      </c>
      <c r="I2374" s="18">
        <f t="shared" si="109"/>
        <v>33.674447917311127</v>
      </c>
      <c r="J2374" s="17">
        <f t="shared" si="110"/>
        <v>0.50660376273273167</v>
      </c>
    </row>
    <row r="2375" spans="1:10" x14ac:dyDescent="0.3">
      <c r="A2375" s="2">
        <v>20200408</v>
      </c>
      <c r="B2375" s="2" t="s">
        <v>35</v>
      </c>
      <c r="C2375" s="2">
        <v>233</v>
      </c>
      <c r="D2375" s="2">
        <v>57.68</v>
      </c>
      <c r="E2375" s="2">
        <v>17.28</v>
      </c>
      <c r="F2375" s="2">
        <v>3.03</v>
      </c>
      <c r="G2375" s="2">
        <v>0</v>
      </c>
      <c r="H2375" s="16">
        <f t="shared" si="111"/>
        <v>275.71508917372597</v>
      </c>
      <c r="I2375" s="15">
        <f t="shared" si="109"/>
        <v>25.89609653667894</v>
      </c>
      <c r="J2375" s="14">
        <f t="shared" si="110"/>
        <v>0.27460328615939178</v>
      </c>
    </row>
    <row r="2376" spans="1:10" x14ac:dyDescent="0.3">
      <c r="A2376" s="19">
        <v>20200408</v>
      </c>
      <c r="B2376" s="19" t="s">
        <v>34</v>
      </c>
      <c r="C2376" s="19">
        <v>190</v>
      </c>
      <c r="D2376" s="19">
        <v>52.36</v>
      </c>
      <c r="E2376" s="19">
        <v>17.809999999999999</v>
      </c>
      <c r="F2376" s="19">
        <v>2.9</v>
      </c>
      <c r="G2376" s="19">
        <v>0</v>
      </c>
      <c r="H2376" s="17">
        <f t="shared" si="111"/>
        <v>239.94034669800462</v>
      </c>
      <c r="I2376" s="18">
        <f t="shared" si="109"/>
        <v>25.308135834312644</v>
      </c>
      <c r="J2376" s="17">
        <f t="shared" si="110"/>
        <v>0.2396076427128869</v>
      </c>
    </row>
    <row r="2377" spans="1:10" x14ac:dyDescent="0.3">
      <c r="A2377" s="2">
        <v>20200408</v>
      </c>
      <c r="B2377" s="2" t="s">
        <v>33</v>
      </c>
      <c r="C2377" s="2">
        <v>354</v>
      </c>
      <c r="D2377" s="2">
        <v>43.63</v>
      </c>
      <c r="E2377" s="2">
        <v>17.489999999999998</v>
      </c>
      <c r="F2377" s="2">
        <v>2.41</v>
      </c>
      <c r="G2377" s="2">
        <v>0</v>
      </c>
      <c r="H2377" s="16">
        <f t="shared" si="111"/>
        <v>513.04450086506415</v>
      </c>
      <c r="I2377" s="15">
        <f t="shared" si="109"/>
        <v>33.522640652033253</v>
      </c>
      <c r="J2377" s="14">
        <f t="shared" si="110"/>
        <v>0.49336827822787799</v>
      </c>
    </row>
    <row r="2378" spans="1:10" x14ac:dyDescent="0.3">
      <c r="A2378" s="19">
        <v>20200408</v>
      </c>
      <c r="B2378" s="19" t="s">
        <v>32</v>
      </c>
      <c r="C2378" s="19">
        <v>202</v>
      </c>
      <c r="D2378" s="19">
        <v>33.130000000000003</v>
      </c>
      <c r="E2378" s="19">
        <v>17.12</v>
      </c>
      <c r="F2378" s="19">
        <v>2</v>
      </c>
      <c r="G2378" s="19">
        <v>0</v>
      </c>
      <c r="H2378" s="17">
        <f t="shared" si="111"/>
        <v>369.59748562586611</v>
      </c>
      <c r="I2378" s="18">
        <f t="shared" ref="I2378:I2441" si="112">E2378+H2378*((NOCT-20)/(800))</f>
        <v>28.669921425808319</v>
      </c>
      <c r="J2378" s="17">
        <f t="shared" ref="J2378:J2441" si="113">P_STC__W*(H2378/1000)*(1+(alpha_p/100)*(I2378-25))</f>
        <v>0.36349371383446155</v>
      </c>
    </row>
    <row r="2379" spans="1:10" x14ac:dyDescent="0.3">
      <c r="A2379" s="2">
        <v>20200408</v>
      </c>
      <c r="B2379" s="2" t="s">
        <v>31</v>
      </c>
      <c r="C2379" s="2">
        <v>125</v>
      </c>
      <c r="D2379" s="2">
        <v>21.79</v>
      </c>
      <c r="E2379" s="2">
        <v>16.829999999999998</v>
      </c>
      <c r="F2379" s="2">
        <v>1.38</v>
      </c>
      <c r="G2379" s="2">
        <v>0</v>
      </c>
      <c r="H2379" s="16">
        <f t="shared" si="111"/>
        <v>336.74044754674617</v>
      </c>
      <c r="I2379" s="15">
        <f t="shared" si="112"/>
        <v>27.353138985835816</v>
      </c>
      <c r="J2379" s="14">
        <f t="shared" si="113"/>
        <v>0.33317466070821089</v>
      </c>
    </row>
    <row r="2380" spans="1:10" x14ac:dyDescent="0.3">
      <c r="A2380" s="19">
        <v>20200408</v>
      </c>
      <c r="B2380" s="19" t="s">
        <v>30</v>
      </c>
      <c r="C2380" s="19">
        <v>62</v>
      </c>
      <c r="D2380" s="19">
        <v>10.130000000000001</v>
      </c>
      <c r="E2380" s="19">
        <v>16.54</v>
      </c>
      <c r="F2380" s="19">
        <v>0.9</v>
      </c>
      <c r="G2380" s="19">
        <v>0</v>
      </c>
      <c r="H2380" s="17">
        <f t="shared" si="111"/>
        <v>352.50869441131971</v>
      </c>
      <c r="I2380" s="18">
        <f t="shared" si="112"/>
        <v>27.555896700353742</v>
      </c>
      <c r="J2380" s="17">
        <f t="shared" si="113"/>
        <v>0.34845430327130616</v>
      </c>
    </row>
    <row r="2381" spans="1:10" x14ac:dyDescent="0.3">
      <c r="A2381" s="2">
        <v>20200408</v>
      </c>
      <c r="B2381" s="2" t="s">
        <v>29</v>
      </c>
      <c r="C2381" s="2">
        <v>0</v>
      </c>
      <c r="D2381" s="2">
        <v>0</v>
      </c>
      <c r="E2381" s="2">
        <v>15.53</v>
      </c>
      <c r="F2381" s="2">
        <v>0.83</v>
      </c>
      <c r="G2381" s="2">
        <v>0</v>
      </c>
      <c r="H2381" s="16">
        <f t="shared" si="111"/>
        <v>0</v>
      </c>
      <c r="I2381" s="15">
        <f t="shared" si="112"/>
        <v>15.53</v>
      </c>
      <c r="J2381" s="14">
        <f t="shared" si="113"/>
        <v>0</v>
      </c>
    </row>
    <row r="2382" spans="1:10" x14ac:dyDescent="0.3">
      <c r="A2382" s="19">
        <v>20200408</v>
      </c>
      <c r="B2382" s="19" t="s">
        <v>28</v>
      </c>
      <c r="C2382" s="19">
        <v>0</v>
      </c>
      <c r="D2382" s="19">
        <v>0</v>
      </c>
      <c r="E2382" s="19">
        <v>15.22</v>
      </c>
      <c r="F2382" s="19">
        <v>0.62</v>
      </c>
      <c r="G2382" s="19">
        <v>0</v>
      </c>
      <c r="H2382" s="17">
        <f t="shared" si="111"/>
        <v>0</v>
      </c>
      <c r="I2382" s="18">
        <f t="shared" si="112"/>
        <v>15.22</v>
      </c>
      <c r="J2382" s="17">
        <f t="shared" si="113"/>
        <v>0</v>
      </c>
    </row>
    <row r="2383" spans="1:10" x14ac:dyDescent="0.3">
      <c r="A2383" s="2">
        <v>20200408</v>
      </c>
      <c r="B2383" s="2" t="s">
        <v>27</v>
      </c>
      <c r="C2383" s="2">
        <v>0</v>
      </c>
      <c r="D2383" s="2">
        <v>0</v>
      </c>
      <c r="E2383" s="2">
        <v>14.99</v>
      </c>
      <c r="F2383" s="2">
        <v>0.9</v>
      </c>
      <c r="G2383" s="2">
        <v>0</v>
      </c>
      <c r="H2383" s="16">
        <f t="shared" si="111"/>
        <v>0</v>
      </c>
      <c r="I2383" s="15">
        <f t="shared" si="112"/>
        <v>14.99</v>
      </c>
      <c r="J2383" s="14">
        <f t="shared" si="113"/>
        <v>0</v>
      </c>
    </row>
    <row r="2384" spans="1:10" x14ac:dyDescent="0.3">
      <c r="A2384" s="19">
        <v>20200408</v>
      </c>
      <c r="B2384" s="19" t="s">
        <v>26</v>
      </c>
      <c r="C2384" s="19">
        <v>0</v>
      </c>
      <c r="D2384" s="19">
        <v>0</v>
      </c>
      <c r="E2384" s="19">
        <v>14.88</v>
      </c>
      <c r="F2384" s="19">
        <v>1.17</v>
      </c>
      <c r="G2384" s="19">
        <v>0</v>
      </c>
      <c r="H2384" s="17">
        <f t="shared" si="111"/>
        <v>0</v>
      </c>
      <c r="I2384" s="18">
        <f t="shared" si="112"/>
        <v>14.88</v>
      </c>
      <c r="J2384" s="17">
        <f t="shared" si="113"/>
        <v>0</v>
      </c>
    </row>
    <row r="2385" spans="1:10" x14ac:dyDescent="0.3">
      <c r="A2385" s="2">
        <v>20200408</v>
      </c>
      <c r="B2385" s="2" t="s">
        <v>25</v>
      </c>
      <c r="C2385" s="2">
        <v>0</v>
      </c>
      <c r="D2385" s="2">
        <v>0</v>
      </c>
      <c r="E2385" s="2">
        <v>14.85</v>
      </c>
      <c r="F2385" s="2">
        <v>1.79</v>
      </c>
      <c r="G2385" s="2">
        <v>0</v>
      </c>
      <c r="H2385" s="16">
        <f t="shared" si="111"/>
        <v>0</v>
      </c>
      <c r="I2385" s="15">
        <f t="shared" si="112"/>
        <v>14.85</v>
      </c>
      <c r="J2385" s="14">
        <f t="shared" si="113"/>
        <v>0</v>
      </c>
    </row>
    <row r="2386" spans="1:10" x14ac:dyDescent="0.3">
      <c r="A2386" s="19">
        <v>20200409</v>
      </c>
      <c r="B2386" s="19" t="s">
        <v>48</v>
      </c>
      <c r="C2386" s="19">
        <v>0</v>
      </c>
      <c r="D2386" s="19">
        <v>0</v>
      </c>
      <c r="E2386" s="19">
        <v>14.8</v>
      </c>
      <c r="F2386" s="19">
        <v>2.21</v>
      </c>
      <c r="G2386" s="19">
        <v>0</v>
      </c>
      <c r="H2386" s="17">
        <f t="shared" si="111"/>
        <v>0</v>
      </c>
      <c r="I2386" s="18">
        <f t="shared" si="112"/>
        <v>14.8</v>
      </c>
      <c r="J2386" s="17">
        <f t="shared" si="113"/>
        <v>0</v>
      </c>
    </row>
    <row r="2387" spans="1:10" x14ac:dyDescent="0.3">
      <c r="A2387" s="2">
        <v>20200409</v>
      </c>
      <c r="B2387" s="2" t="s">
        <v>47</v>
      </c>
      <c r="C2387" s="2">
        <v>0</v>
      </c>
      <c r="D2387" s="2">
        <v>0</v>
      </c>
      <c r="E2387" s="2">
        <v>14.59</v>
      </c>
      <c r="F2387" s="2">
        <v>2.34</v>
      </c>
      <c r="G2387" s="2">
        <v>0</v>
      </c>
      <c r="H2387" s="16">
        <f t="shared" ref="H2387:H2450" si="114">IF(D2387&gt;0,C2387/SIN(D2387*PI()/180),0)</f>
        <v>0</v>
      </c>
      <c r="I2387" s="15">
        <f t="shared" si="112"/>
        <v>14.59</v>
      </c>
      <c r="J2387" s="14">
        <f t="shared" si="113"/>
        <v>0</v>
      </c>
    </row>
    <row r="2388" spans="1:10" x14ac:dyDescent="0.3">
      <c r="A2388" s="19">
        <v>20200409</v>
      </c>
      <c r="B2388" s="19" t="s">
        <v>46</v>
      </c>
      <c r="C2388" s="19">
        <v>0</v>
      </c>
      <c r="D2388" s="19">
        <v>0</v>
      </c>
      <c r="E2388" s="19">
        <v>14.47</v>
      </c>
      <c r="F2388" s="19">
        <v>2.2799999999999998</v>
      </c>
      <c r="G2388" s="19">
        <v>0</v>
      </c>
      <c r="H2388" s="17">
        <f t="shared" si="114"/>
        <v>0</v>
      </c>
      <c r="I2388" s="18">
        <f t="shared" si="112"/>
        <v>14.47</v>
      </c>
      <c r="J2388" s="17">
        <f t="shared" si="113"/>
        <v>0</v>
      </c>
    </row>
    <row r="2389" spans="1:10" x14ac:dyDescent="0.3">
      <c r="A2389" s="2">
        <v>20200409</v>
      </c>
      <c r="B2389" s="2" t="s">
        <v>45</v>
      </c>
      <c r="C2389" s="2">
        <v>0</v>
      </c>
      <c r="D2389" s="2">
        <v>0</v>
      </c>
      <c r="E2389" s="2">
        <v>14.31</v>
      </c>
      <c r="F2389" s="2">
        <v>2.34</v>
      </c>
      <c r="G2389" s="2">
        <v>0</v>
      </c>
      <c r="H2389" s="16">
        <f t="shared" si="114"/>
        <v>0</v>
      </c>
      <c r="I2389" s="15">
        <f t="shared" si="112"/>
        <v>14.31</v>
      </c>
      <c r="J2389" s="14">
        <f t="shared" si="113"/>
        <v>0</v>
      </c>
    </row>
    <row r="2390" spans="1:10" x14ac:dyDescent="0.3">
      <c r="A2390" s="19">
        <v>20200409</v>
      </c>
      <c r="B2390" s="19" t="s">
        <v>44</v>
      </c>
      <c r="C2390" s="19">
        <v>0</v>
      </c>
      <c r="D2390" s="19">
        <v>0</v>
      </c>
      <c r="E2390" s="19">
        <v>14.28</v>
      </c>
      <c r="F2390" s="19">
        <v>2.21</v>
      </c>
      <c r="G2390" s="19">
        <v>0</v>
      </c>
      <c r="H2390" s="17">
        <f t="shared" si="114"/>
        <v>0</v>
      </c>
      <c r="I2390" s="18">
        <f t="shared" si="112"/>
        <v>14.28</v>
      </c>
      <c r="J2390" s="17">
        <f t="shared" si="113"/>
        <v>0</v>
      </c>
    </row>
    <row r="2391" spans="1:10" x14ac:dyDescent="0.3">
      <c r="A2391" s="2">
        <v>20200409</v>
      </c>
      <c r="B2391" s="2" t="s">
        <v>43</v>
      </c>
      <c r="C2391" s="2">
        <v>0</v>
      </c>
      <c r="D2391" s="2">
        <v>0</v>
      </c>
      <c r="E2391" s="2">
        <v>14.15</v>
      </c>
      <c r="F2391" s="2">
        <v>2.21</v>
      </c>
      <c r="G2391" s="2">
        <v>0</v>
      </c>
      <c r="H2391" s="16">
        <f t="shared" si="114"/>
        <v>0</v>
      </c>
      <c r="I2391" s="15">
        <f t="shared" si="112"/>
        <v>14.15</v>
      </c>
      <c r="J2391" s="14">
        <f t="shared" si="113"/>
        <v>0</v>
      </c>
    </row>
    <row r="2392" spans="1:10" x14ac:dyDescent="0.3">
      <c r="A2392" s="19">
        <v>20200409</v>
      </c>
      <c r="B2392" s="19" t="s">
        <v>42</v>
      </c>
      <c r="C2392" s="19">
        <v>0</v>
      </c>
      <c r="D2392" s="19">
        <v>0</v>
      </c>
      <c r="E2392" s="19">
        <v>13.96</v>
      </c>
      <c r="F2392" s="19">
        <v>2.48</v>
      </c>
      <c r="G2392" s="19">
        <v>0</v>
      </c>
      <c r="H2392" s="17">
        <f t="shared" si="114"/>
        <v>0</v>
      </c>
      <c r="I2392" s="18">
        <f t="shared" si="112"/>
        <v>13.96</v>
      </c>
      <c r="J2392" s="17">
        <f t="shared" si="113"/>
        <v>0</v>
      </c>
    </row>
    <row r="2393" spans="1:10" x14ac:dyDescent="0.3">
      <c r="A2393" s="2">
        <v>20200409</v>
      </c>
      <c r="B2393" s="2" t="s">
        <v>41</v>
      </c>
      <c r="C2393" s="2">
        <v>15</v>
      </c>
      <c r="D2393" s="2">
        <v>10.85</v>
      </c>
      <c r="E2393" s="2">
        <v>14.5</v>
      </c>
      <c r="F2393" s="2">
        <v>3.24</v>
      </c>
      <c r="G2393" s="2">
        <v>0</v>
      </c>
      <c r="H2393" s="16">
        <f t="shared" si="114"/>
        <v>79.686163815363656</v>
      </c>
      <c r="I2393" s="15">
        <f t="shared" si="112"/>
        <v>16.990192619230115</v>
      </c>
      <c r="J2393" s="14">
        <f t="shared" si="113"/>
        <v>8.2558382519194576E-2</v>
      </c>
    </row>
    <row r="2394" spans="1:10" x14ac:dyDescent="0.3">
      <c r="A2394" s="19">
        <v>20200409</v>
      </c>
      <c r="B2394" s="19" t="s">
        <v>40</v>
      </c>
      <c r="C2394" s="19">
        <v>94</v>
      </c>
      <c r="D2394" s="19">
        <v>22.51</v>
      </c>
      <c r="E2394" s="19">
        <v>14.66</v>
      </c>
      <c r="F2394" s="19">
        <v>3.59</v>
      </c>
      <c r="G2394" s="19">
        <v>0</v>
      </c>
      <c r="H2394" s="17">
        <f t="shared" si="114"/>
        <v>245.5303845142378</v>
      </c>
      <c r="I2394" s="18">
        <f t="shared" si="112"/>
        <v>22.33282451606993</v>
      </c>
      <c r="J2394" s="17">
        <f t="shared" si="113"/>
        <v>0.24847731131385112</v>
      </c>
    </row>
    <row r="2395" spans="1:10" x14ac:dyDescent="0.3">
      <c r="A2395" s="2">
        <v>20200409</v>
      </c>
      <c r="B2395" s="2" t="s">
        <v>39</v>
      </c>
      <c r="C2395" s="2">
        <v>71</v>
      </c>
      <c r="D2395" s="2">
        <v>33.840000000000003</v>
      </c>
      <c r="E2395" s="2">
        <v>15.18</v>
      </c>
      <c r="F2395" s="2">
        <v>4.41</v>
      </c>
      <c r="G2395" s="2">
        <v>0</v>
      </c>
      <c r="H2395" s="16">
        <f t="shared" si="114"/>
        <v>127.49705301831257</v>
      </c>
      <c r="I2395" s="15">
        <f t="shared" si="112"/>
        <v>19.164282906822269</v>
      </c>
      <c r="J2395" s="14">
        <f t="shared" si="113"/>
        <v>0.13084521831064197</v>
      </c>
    </row>
    <row r="2396" spans="1:10" x14ac:dyDescent="0.3">
      <c r="A2396" s="19">
        <v>20200409</v>
      </c>
      <c r="B2396" s="19" t="s">
        <v>38</v>
      </c>
      <c r="C2396" s="19">
        <v>159</v>
      </c>
      <c r="D2396" s="19">
        <v>44.32</v>
      </c>
      <c r="E2396" s="19">
        <v>15.34</v>
      </c>
      <c r="F2396" s="19">
        <v>4.83</v>
      </c>
      <c r="G2396" s="19">
        <v>0</v>
      </c>
      <c r="H2396" s="17">
        <f t="shared" si="114"/>
        <v>227.57685701298416</v>
      </c>
      <c r="I2396" s="18">
        <f t="shared" si="112"/>
        <v>22.451776781655756</v>
      </c>
      <c r="J2396" s="17">
        <f t="shared" si="113"/>
        <v>0.2301864818524765</v>
      </c>
    </row>
    <row r="2397" spans="1:10" x14ac:dyDescent="0.3">
      <c r="A2397" s="2">
        <v>20200409</v>
      </c>
      <c r="B2397" s="2" t="s">
        <v>37</v>
      </c>
      <c r="C2397" s="2">
        <v>144</v>
      </c>
      <c r="D2397" s="2">
        <v>52.99</v>
      </c>
      <c r="E2397" s="2">
        <v>15.66</v>
      </c>
      <c r="F2397" s="2">
        <v>4.9000000000000004</v>
      </c>
      <c r="G2397" s="2">
        <v>0</v>
      </c>
      <c r="H2397" s="16">
        <f t="shared" si="114"/>
        <v>180.33125468627091</v>
      </c>
      <c r="I2397" s="15">
        <f t="shared" si="112"/>
        <v>21.295351708945965</v>
      </c>
      <c r="J2397" s="14">
        <f t="shared" si="113"/>
        <v>0.18333754212150796</v>
      </c>
    </row>
    <row r="2398" spans="1:10" x14ac:dyDescent="0.3">
      <c r="A2398" s="19">
        <v>20200409</v>
      </c>
      <c r="B2398" s="19" t="s">
        <v>36</v>
      </c>
      <c r="C2398" s="19">
        <v>130</v>
      </c>
      <c r="D2398" s="19">
        <v>58.16</v>
      </c>
      <c r="E2398" s="19">
        <v>16.12</v>
      </c>
      <c r="F2398" s="19">
        <v>4.97</v>
      </c>
      <c r="G2398" s="19">
        <v>0</v>
      </c>
      <c r="H2398" s="17">
        <f t="shared" si="114"/>
        <v>153.02676319472792</v>
      </c>
      <c r="I2398" s="18">
        <f t="shared" si="112"/>
        <v>20.902086349835248</v>
      </c>
      <c r="J2398" s="17">
        <f t="shared" si="113"/>
        <v>0.15584867027254082</v>
      </c>
    </row>
    <row r="2399" spans="1:10" x14ac:dyDescent="0.3">
      <c r="A2399" s="2">
        <v>20200409</v>
      </c>
      <c r="B2399" s="2" t="s">
        <v>35</v>
      </c>
      <c r="C2399" s="2">
        <v>166</v>
      </c>
      <c r="D2399" s="2">
        <v>58.03</v>
      </c>
      <c r="E2399" s="2">
        <v>16.02</v>
      </c>
      <c r="F2399" s="2">
        <v>4.34</v>
      </c>
      <c r="G2399" s="2">
        <v>0</v>
      </c>
      <c r="H2399" s="16">
        <f t="shared" si="114"/>
        <v>195.67961916463545</v>
      </c>
      <c r="I2399" s="15">
        <f t="shared" si="112"/>
        <v>22.134988098894858</v>
      </c>
      <c r="J2399" s="14">
        <f t="shared" si="113"/>
        <v>0.19820242913433225</v>
      </c>
    </row>
    <row r="2400" spans="1:10" x14ac:dyDescent="0.3">
      <c r="A2400" s="19">
        <v>20200409</v>
      </c>
      <c r="B2400" s="19" t="s">
        <v>34</v>
      </c>
      <c r="C2400" s="19">
        <v>245</v>
      </c>
      <c r="D2400" s="19">
        <v>52.64</v>
      </c>
      <c r="E2400" s="19">
        <v>16.059999999999999</v>
      </c>
      <c r="F2400" s="19">
        <v>4.28</v>
      </c>
      <c r="G2400" s="19">
        <v>0</v>
      </c>
      <c r="H2400" s="17">
        <f t="shared" si="114"/>
        <v>308.23873503651066</v>
      </c>
      <c r="I2400" s="18">
        <f t="shared" si="112"/>
        <v>25.692460469890957</v>
      </c>
      <c r="J2400" s="17">
        <f t="shared" si="113"/>
        <v>0.30727824090965178</v>
      </c>
    </row>
    <row r="2401" spans="1:10" x14ac:dyDescent="0.3">
      <c r="A2401" s="2">
        <v>20200409</v>
      </c>
      <c r="B2401" s="2" t="s">
        <v>33</v>
      </c>
      <c r="C2401" s="2">
        <v>371</v>
      </c>
      <c r="D2401" s="2">
        <v>43.86</v>
      </c>
      <c r="E2401" s="2">
        <v>16.010000000000002</v>
      </c>
      <c r="F2401" s="2">
        <v>3.45</v>
      </c>
      <c r="G2401" s="2">
        <v>0</v>
      </c>
      <c r="H2401" s="16">
        <f t="shared" si="114"/>
        <v>535.43186465781025</v>
      </c>
      <c r="I2401" s="15">
        <f t="shared" si="112"/>
        <v>32.742245770556572</v>
      </c>
      <c r="J2401" s="14">
        <f t="shared" si="113"/>
        <v>0.51677736175475353</v>
      </c>
    </row>
    <row r="2402" spans="1:10" x14ac:dyDescent="0.3">
      <c r="A2402" s="19">
        <v>20200409</v>
      </c>
      <c r="B2402" s="19" t="s">
        <v>32</v>
      </c>
      <c r="C2402" s="19">
        <v>304</v>
      </c>
      <c r="D2402" s="19">
        <v>33.33</v>
      </c>
      <c r="E2402" s="19">
        <v>16.3</v>
      </c>
      <c r="F2402" s="19">
        <v>2.76</v>
      </c>
      <c r="G2402" s="19">
        <v>0</v>
      </c>
      <c r="H2402" s="17">
        <f t="shared" si="114"/>
        <v>553.27011074868699</v>
      </c>
      <c r="I2402" s="18">
        <f t="shared" si="112"/>
        <v>33.589690960896469</v>
      </c>
      <c r="J2402" s="17">
        <f t="shared" si="113"/>
        <v>0.53188422403714219</v>
      </c>
    </row>
    <row r="2403" spans="1:10" x14ac:dyDescent="0.3">
      <c r="A2403" s="2">
        <v>20200409</v>
      </c>
      <c r="B2403" s="2" t="s">
        <v>31</v>
      </c>
      <c r="C2403" s="2">
        <v>177</v>
      </c>
      <c r="D2403" s="2">
        <v>21.97</v>
      </c>
      <c r="E2403" s="2">
        <v>16.440000000000001</v>
      </c>
      <c r="F2403" s="2">
        <v>2.69</v>
      </c>
      <c r="G2403" s="2">
        <v>0</v>
      </c>
      <c r="H2403" s="16">
        <f t="shared" si="114"/>
        <v>473.10887920599328</v>
      </c>
      <c r="I2403" s="15">
        <f t="shared" si="112"/>
        <v>31.224652475187291</v>
      </c>
      <c r="J2403" s="14">
        <f t="shared" si="113"/>
        <v>0.45985665660407121</v>
      </c>
    </row>
    <row r="2404" spans="1:10" x14ac:dyDescent="0.3">
      <c r="A2404" s="19">
        <v>20200409</v>
      </c>
      <c r="B2404" s="19" t="s">
        <v>30</v>
      </c>
      <c r="C2404" s="19">
        <v>75</v>
      </c>
      <c r="D2404" s="19">
        <v>10.31</v>
      </c>
      <c r="E2404" s="19">
        <v>16.48</v>
      </c>
      <c r="F2404" s="19">
        <v>2.48</v>
      </c>
      <c r="G2404" s="19">
        <v>0</v>
      </c>
      <c r="H2404" s="17">
        <f t="shared" si="114"/>
        <v>419.05543929050981</v>
      </c>
      <c r="I2404" s="18">
        <f t="shared" si="112"/>
        <v>29.57548247782843</v>
      </c>
      <c r="J2404" s="17">
        <f t="shared" si="113"/>
        <v>0.41042722560180389</v>
      </c>
    </row>
    <row r="2405" spans="1:10" x14ac:dyDescent="0.3">
      <c r="A2405" s="2">
        <v>20200409</v>
      </c>
      <c r="B2405" s="2" t="s">
        <v>29</v>
      </c>
      <c r="C2405" s="2">
        <v>0</v>
      </c>
      <c r="D2405" s="2">
        <v>0</v>
      </c>
      <c r="E2405" s="2">
        <v>16</v>
      </c>
      <c r="F2405" s="2">
        <v>1.45</v>
      </c>
      <c r="G2405" s="2">
        <v>0</v>
      </c>
      <c r="H2405" s="16">
        <f t="shared" si="114"/>
        <v>0</v>
      </c>
      <c r="I2405" s="15">
        <f t="shared" si="112"/>
        <v>16</v>
      </c>
      <c r="J2405" s="14">
        <f t="shared" si="113"/>
        <v>0</v>
      </c>
    </row>
    <row r="2406" spans="1:10" x14ac:dyDescent="0.3">
      <c r="A2406" s="19">
        <v>20200409</v>
      </c>
      <c r="B2406" s="19" t="s">
        <v>28</v>
      </c>
      <c r="C2406" s="19">
        <v>0</v>
      </c>
      <c r="D2406" s="19">
        <v>0</v>
      </c>
      <c r="E2406" s="19">
        <v>15.51</v>
      </c>
      <c r="F2406" s="19">
        <v>1.45</v>
      </c>
      <c r="G2406" s="19">
        <v>0</v>
      </c>
      <c r="H2406" s="17">
        <f t="shared" si="114"/>
        <v>0</v>
      </c>
      <c r="I2406" s="18">
        <f t="shared" si="112"/>
        <v>15.51</v>
      </c>
      <c r="J2406" s="17">
        <f t="shared" si="113"/>
        <v>0</v>
      </c>
    </row>
    <row r="2407" spans="1:10" x14ac:dyDescent="0.3">
      <c r="A2407" s="2">
        <v>20200409</v>
      </c>
      <c r="B2407" s="2" t="s">
        <v>27</v>
      </c>
      <c r="C2407" s="2">
        <v>0</v>
      </c>
      <c r="D2407" s="2">
        <v>0</v>
      </c>
      <c r="E2407" s="2">
        <v>15.21</v>
      </c>
      <c r="F2407" s="2">
        <v>1.52</v>
      </c>
      <c r="G2407" s="2">
        <v>0</v>
      </c>
      <c r="H2407" s="16">
        <f t="shared" si="114"/>
        <v>0</v>
      </c>
      <c r="I2407" s="15">
        <f t="shared" si="112"/>
        <v>15.21</v>
      </c>
      <c r="J2407" s="14">
        <f t="shared" si="113"/>
        <v>0</v>
      </c>
    </row>
    <row r="2408" spans="1:10" x14ac:dyDescent="0.3">
      <c r="A2408" s="19">
        <v>20200409</v>
      </c>
      <c r="B2408" s="19" t="s">
        <v>26</v>
      </c>
      <c r="C2408" s="19">
        <v>0</v>
      </c>
      <c r="D2408" s="19">
        <v>0</v>
      </c>
      <c r="E2408" s="19">
        <v>15.06</v>
      </c>
      <c r="F2408" s="19">
        <v>1.52</v>
      </c>
      <c r="G2408" s="19">
        <v>0</v>
      </c>
      <c r="H2408" s="17">
        <f t="shared" si="114"/>
        <v>0</v>
      </c>
      <c r="I2408" s="18">
        <f t="shared" si="112"/>
        <v>15.06</v>
      </c>
      <c r="J2408" s="17">
        <f t="shared" si="113"/>
        <v>0</v>
      </c>
    </row>
    <row r="2409" spans="1:10" x14ac:dyDescent="0.3">
      <c r="A2409" s="2">
        <v>20200409</v>
      </c>
      <c r="B2409" s="2" t="s">
        <v>25</v>
      </c>
      <c r="C2409" s="2">
        <v>0</v>
      </c>
      <c r="D2409" s="2">
        <v>0</v>
      </c>
      <c r="E2409" s="2">
        <v>15.08</v>
      </c>
      <c r="F2409" s="2">
        <v>1.38</v>
      </c>
      <c r="G2409" s="2">
        <v>0</v>
      </c>
      <c r="H2409" s="16">
        <f t="shared" si="114"/>
        <v>0</v>
      </c>
      <c r="I2409" s="15">
        <f t="shared" si="112"/>
        <v>15.08</v>
      </c>
      <c r="J2409" s="14">
        <f t="shared" si="113"/>
        <v>0</v>
      </c>
    </row>
    <row r="2410" spans="1:10" x14ac:dyDescent="0.3">
      <c r="A2410" s="19">
        <v>20200410</v>
      </c>
      <c r="B2410" s="19" t="s">
        <v>48</v>
      </c>
      <c r="C2410" s="19">
        <v>0</v>
      </c>
      <c r="D2410" s="19">
        <v>0</v>
      </c>
      <c r="E2410" s="19">
        <v>15.04</v>
      </c>
      <c r="F2410" s="19">
        <v>1.17</v>
      </c>
      <c r="G2410" s="19">
        <v>0</v>
      </c>
      <c r="H2410" s="17">
        <f t="shared" si="114"/>
        <v>0</v>
      </c>
      <c r="I2410" s="18">
        <f t="shared" si="112"/>
        <v>15.04</v>
      </c>
      <c r="J2410" s="17">
        <f t="shared" si="113"/>
        <v>0</v>
      </c>
    </row>
    <row r="2411" spans="1:10" x14ac:dyDescent="0.3">
      <c r="A2411" s="2">
        <v>20200410</v>
      </c>
      <c r="B2411" s="2" t="s">
        <v>47</v>
      </c>
      <c r="C2411" s="2">
        <v>0</v>
      </c>
      <c r="D2411" s="2">
        <v>0</v>
      </c>
      <c r="E2411" s="2">
        <v>15.07</v>
      </c>
      <c r="F2411" s="2">
        <v>1.03</v>
      </c>
      <c r="G2411" s="2">
        <v>0</v>
      </c>
      <c r="H2411" s="16">
        <f t="shared" si="114"/>
        <v>0</v>
      </c>
      <c r="I2411" s="15">
        <f t="shared" si="112"/>
        <v>15.07</v>
      </c>
      <c r="J2411" s="14">
        <f t="shared" si="113"/>
        <v>0</v>
      </c>
    </row>
    <row r="2412" spans="1:10" x14ac:dyDescent="0.3">
      <c r="A2412" s="19">
        <v>20200410</v>
      </c>
      <c r="B2412" s="19" t="s">
        <v>46</v>
      </c>
      <c r="C2412" s="19">
        <v>0</v>
      </c>
      <c r="D2412" s="19">
        <v>0</v>
      </c>
      <c r="E2412" s="19">
        <v>14.97</v>
      </c>
      <c r="F2412" s="19">
        <v>1.24</v>
      </c>
      <c r="G2412" s="19">
        <v>0</v>
      </c>
      <c r="H2412" s="17">
        <f t="shared" si="114"/>
        <v>0</v>
      </c>
      <c r="I2412" s="18">
        <f t="shared" si="112"/>
        <v>14.97</v>
      </c>
      <c r="J2412" s="17">
        <f t="shared" si="113"/>
        <v>0</v>
      </c>
    </row>
    <row r="2413" spans="1:10" x14ac:dyDescent="0.3">
      <c r="A2413" s="2">
        <v>20200410</v>
      </c>
      <c r="B2413" s="2" t="s">
        <v>45</v>
      </c>
      <c r="C2413" s="2">
        <v>0</v>
      </c>
      <c r="D2413" s="2">
        <v>0</v>
      </c>
      <c r="E2413" s="2">
        <v>14.88</v>
      </c>
      <c r="F2413" s="2">
        <v>1.52</v>
      </c>
      <c r="G2413" s="2">
        <v>0</v>
      </c>
      <c r="H2413" s="16">
        <f t="shared" si="114"/>
        <v>0</v>
      </c>
      <c r="I2413" s="15">
        <f t="shared" si="112"/>
        <v>14.88</v>
      </c>
      <c r="J2413" s="14">
        <f t="shared" si="113"/>
        <v>0</v>
      </c>
    </row>
    <row r="2414" spans="1:10" x14ac:dyDescent="0.3">
      <c r="A2414" s="19">
        <v>20200410</v>
      </c>
      <c r="B2414" s="19" t="s">
        <v>44</v>
      </c>
      <c r="C2414" s="19">
        <v>0</v>
      </c>
      <c r="D2414" s="19">
        <v>0</v>
      </c>
      <c r="E2414" s="19">
        <v>14.82</v>
      </c>
      <c r="F2414" s="19">
        <v>1.86</v>
      </c>
      <c r="G2414" s="19">
        <v>0</v>
      </c>
      <c r="H2414" s="17">
        <f t="shared" si="114"/>
        <v>0</v>
      </c>
      <c r="I2414" s="18">
        <f t="shared" si="112"/>
        <v>14.82</v>
      </c>
      <c r="J2414" s="17">
        <f t="shared" si="113"/>
        <v>0</v>
      </c>
    </row>
    <row r="2415" spans="1:10" x14ac:dyDescent="0.3">
      <c r="A2415" s="2">
        <v>20200410</v>
      </c>
      <c r="B2415" s="2" t="s">
        <v>43</v>
      </c>
      <c r="C2415" s="2">
        <v>0</v>
      </c>
      <c r="D2415" s="2">
        <v>0</v>
      </c>
      <c r="E2415" s="2">
        <v>14.79</v>
      </c>
      <c r="F2415" s="2">
        <v>2</v>
      </c>
      <c r="G2415" s="2">
        <v>0</v>
      </c>
      <c r="H2415" s="16">
        <f t="shared" si="114"/>
        <v>0</v>
      </c>
      <c r="I2415" s="15">
        <f t="shared" si="112"/>
        <v>14.79</v>
      </c>
      <c r="J2415" s="14">
        <f t="shared" si="113"/>
        <v>0</v>
      </c>
    </row>
    <row r="2416" spans="1:10" x14ac:dyDescent="0.3">
      <c r="A2416" s="19">
        <v>20200410</v>
      </c>
      <c r="B2416" s="19" t="s">
        <v>42</v>
      </c>
      <c r="C2416" s="19">
        <v>0</v>
      </c>
      <c r="D2416" s="19">
        <v>0</v>
      </c>
      <c r="E2416" s="19">
        <v>14.76</v>
      </c>
      <c r="F2416" s="19">
        <v>2.0699999999999998</v>
      </c>
      <c r="G2416" s="19">
        <v>0</v>
      </c>
      <c r="H2416" s="17">
        <f t="shared" si="114"/>
        <v>0</v>
      </c>
      <c r="I2416" s="18">
        <f t="shared" si="112"/>
        <v>14.76</v>
      </c>
      <c r="J2416" s="17">
        <f t="shared" si="113"/>
        <v>0</v>
      </c>
    </row>
    <row r="2417" spans="1:10" x14ac:dyDescent="0.3">
      <c r="A2417" s="2">
        <v>20200410</v>
      </c>
      <c r="B2417" s="2" t="s">
        <v>41</v>
      </c>
      <c r="C2417" s="2">
        <v>146</v>
      </c>
      <c r="D2417" s="2">
        <v>11.14</v>
      </c>
      <c r="E2417" s="2">
        <v>14.78</v>
      </c>
      <c r="F2417" s="2">
        <v>1.86</v>
      </c>
      <c r="G2417" s="2">
        <v>0</v>
      </c>
      <c r="H2417" s="16">
        <f t="shared" si="114"/>
        <v>755.6662374958438</v>
      </c>
      <c r="I2417" s="15">
        <f t="shared" si="112"/>
        <v>38.394569921745116</v>
      </c>
      <c r="J2417" s="14">
        <f t="shared" si="113"/>
        <v>0.71011802834546323</v>
      </c>
    </row>
    <row r="2418" spans="1:10" x14ac:dyDescent="0.3">
      <c r="A2418" s="19">
        <v>20200410</v>
      </c>
      <c r="B2418" s="19" t="s">
        <v>40</v>
      </c>
      <c r="C2418" s="19">
        <v>356</v>
      </c>
      <c r="D2418" s="19">
        <v>22.8</v>
      </c>
      <c r="E2418" s="19">
        <v>15.39</v>
      </c>
      <c r="F2418" s="19">
        <v>2</v>
      </c>
      <c r="G2418" s="19">
        <v>0</v>
      </c>
      <c r="H2418" s="17">
        <f t="shared" si="114"/>
        <v>918.67272555242539</v>
      </c>
      <c r="I2418" s="18">
        <f t="shared" si="112"/>
        <v>44.098522673513294</v>
      </c>
      <c r="J2418" s="17">
        <f t="shared" si="113"/>
        <v>0.83971891209916971</v>
      </c>
    </row>
    <row r="2419" spans="1:10" x14ac:dyDescent="0.3">
      <c r="A2419" s="2">
        <v>20200410</v>
      </c>
      <c r="B2419" s="2" t="s">
        <v>39</v>
      </c>
      <c r="C2419" s="2">
        <v>477</v>
      </c>
      <c r="D2419" s="2">
        <v>34.14</v>
      </c>
      <c r="E2419" s="2">
        <v>16.04</v>
      </c>
      <c r="F2419" s="2">
        <v>2</v>
      </c>
      <c r="G2419" s="2">
        <v>0</v>
      </c>
      <c r="H2419" s="16">
        <f t="shared" si="114"/>
        <v>849.93868663038529</v>
      </c>
      <c r="I2419" s="15">
        <f t="shared" si="112"/>
        <v>42.600583957199539</v>
      </c>
      <c r="J2419" s="14">
        <f t="shared" si="113"/>
        <v>0.78262130917409023</v>
      </c>
    </row>
    <row r="2420" spans="1:10" x14ac:dyDescent="0.3">
      <c r="A2420" s="19">
        <v>20200410</v>
      </c>
      <c r="B2420" s="19" t="s">
        <v>38</v>
      </c>
      <c r="C2420" s="19">
        <v>576</v>
      </c>
      <c r="D2420" s="19">
        <v>44.65</v>
      </c>
      <c r="E2420" s="19">
        <v>16.78</v>
      </c>
      <c r="F2420" s="19">
        <v>2</v>
      </c>
      <c r="G2420" s="19">
        <v>0</v>
      </c>
      <c r="H2420" s="17">
        <f t="shared" si="114"/>
        <v>819.60897919872673</v>
      </c>
      <c r="I2420" s="18">
        <f t="shared" si="112"/>
        <v>42.392780599960211</v>
      </c>
      <c r="J2420" s="17">
        <f t="shared" si="113"/>
        <v>0.75546022301040316</v>
      </c>
    </row>
    <row r="2421" spans="1:10" x14ac:dyDescent="0.3">
      <c r="A2421" s="2">
        <v>20200410</v>
      </c>
      <c r="B2421" s="2" t="s">
        <v>37</v>
      </c>
      <c r="C2421" s="2">
        <v>766.01</v>
      </c>
      <c r="D2421" s="2">
        <v>53.35</v>
      </c>
      <c r="E2421" s="2">
        <v>17.29</v>
      </c>
      <c r="F2421" s="2">
        <v>2.0699999999999998</v>
      </c>
      <c r="G2421" s="2">
        <v>0</v>
      </c>
      <c r="H2421" s="16">
        <f t="shared" si="114"/>
        <v>954.77127384768664</v>
      </c>
      <c r="I2421" s="15">
        <f t="shared" si="112"/>
        <v>47.126602307740207</v>
      </c>
      <c r="J2421" s="14">
        <f t="shared" si="113"/>
        <v>0.85970497462691642</v>
      </c>
    </row>
    <row r="2422" spans="1:10" x14ac:dyDescent="0.3">
      <c r="A2422" s="19">
        <v>20200410</v>
      </c>
      <c r="B2422" s="19" t="s">
        <v>36</v>
      </c>
      <c r="C2422" s="19">
        <v>663</v>
      </c>
      <c r="D2422" s="19">
        <v>58.54</v>
      </c>
      <c r="E2422" s="19">
        <v>18.04</v>
      </c>
      <c r="F2422" s="19">
        <v>2.83</v>
      </c>
      <c r="G2422" s="19">
        <v>0</v>
      </c>
      <c r="H2422" s="17">
        <f t="shared" si="114"/>
        <v>777.25243153455233</v>
      </c>
      <c r="I2422" s="18">
        <f t="shared" si="112"/>
        <v>42.329138485454763</v>
      </c>
      <c r="J2422" s="17">
        <f t="shared" si="113"/>
        <v>0.71664141392556824</v>
      </c>
    </row>
    <row r="2423" spans="1:10" x14ac:dyDescent="0.3">
      <c r="A2423" s="2">
        <v>20200410</v>
      </c>
      <c r="B2423" s="2" t="s">
        <v>35</v>
      </c>
      <c r="C2423" s="2">
        <v>438</v>
      </c>
      <c r="D2423" s="2">
        <v>58.38</v>
      </c>
      <c r="E2423" s="2">
        <v>18.25</v>
      </c>
      <c r="F2423" s="2">
        <v>3.59</v>
      </c>
      <c r="G2423" s="2">
        <v>0</v>
      </c>
      <c r="H2423" s="16">
        <f t="shared" si="114"/>
        <v>514.35981229348226</v>
      </c>
      <c r="I2423" s="15">
        <f t="shared" si="112"/>
        <v>34.323744134171321</v>
      </c>
      <c r="J2423" s="14">
        <f t="shared" si="113"/>
        <v>0.49277889552122062</v>
      </c>
    </row>
    <row r="2424" spans="1:10" x14ac:dyDescent="0.3">
      <c r="A2424" s="19">
        <v>20200410</v>
      </c>
      <c r="B2424" s="19" t="s">
        <v>34</v>
      </c>
      <c r="C2424" s="19">
        <v>534</v>
      </c>
      <c r="D2424" s="19">
        <v>52.93</v>
      </c>
      <c r="E2424" s="19">
        <v>18.12</v>
      </c>
      <c r="F2424" s="19">
        <v>3.79</v>
      </c>
      <c r="G2424" s="19">
        <v>0</v>
      </c>
      <c r="H2424" s="17">
        <f t="shared" si="114"/>
        <v>669.25708558602059</v>
      </c>
      <c r="I2424" s="18">
        <f t="shared" si="112"/>
        <v>39.034283924563141</v>
      </c>
      <c r="J2424" s="17">
        <f t="shared" si="113"/>
        <v>0.62699063777664121</v>
      </c>
    </row>
    <row r="2425" spans="1:10" x14ac:dyDescent="0.3">
      <c r="A2425" s="2">
        <v>20200410</v>
      </c>
      <c r="B2425" s="2" t="s">
        <v>33</v>
      </c>
      <c r="C2425" s="2">
        <v>667.01</v>
      </c>
      <c r="D2425" s="2">
        <v>44.09</v>
      </c>
      <c r="E2425" s="2">
        <v>18.21</v>
      </c>
      <c r="F2425" s="2">
        <v>3.79</v>
      </c>
      <c r="G2425" s="2">
        <v>0</v>
      </c>
      <c r="H2425" s="16">
        <f t="shared" si="114"/>
        <v>958.64045932603119</v>
      </c>
      <c r="I2425" s="15">
        <f t="shared" si="112"/>
        <v>48.167514353938472</v>
      </c>
      <c r="J2425" s="14">
        <f t="shared" si="113"/>
        <v>0.8586985346183722</v>
      </c>
    </row>
    <row r="2426" spans="1:10" x14ac:dyDescent="0.3">
      <c r="A2426" s="19">
        <v>20200410</v>
      </c>
      <c r="B2426" s="19" t="s">
        <v>32</v>
      </c>
      <c r="C2426" s="19">
        <v>453</v>
      </c>
      <c r="D2426" s="19">
        <v>33.520000000000003</v>
      </c>
      <c r="E2426" s="19">
        <v>18.11</v>
      </c>
      <c r="F2426" s="19">
        <v>4.07</v>
      </c>
      <c r="G2426" s="19">
        <v>0</v>
      </c>
      <c r="H2426" s="17">
        <f t="shared" si="114"/>
        <v>820.31330019447319</v>
      </c>
      <c r="I2426" s="18">
        <f t="shared" si="112"/>
        <v>43.744790631077286</v>
      </c>
      <c r="J2426" s="17">
        <f t="shared" si="113"/>
        <v>0.75111859540632264</v>
      </c>
    </row>
    <row r="2427" spans="1:10" x14ac:dyDescent="0.3">
      <c r="A2427" s="2">
        <v>20200410</v>
      </c>
      <c r="B2427" s="2" t="s">
        <v>31</v>
      </c>
      <c r="C2427" s="2">
        <v>335</v>
      </c>
      <c r="D2427" s="2">
        <v>22.14</v>
      </c>
      <c r="E2427" s="2">
        <v>17.41</v>
      </c>
      <c r="F2427" s="2">
        <v>4.6900000000000004</v>
      </c>
      <c r="G2427" s="2">
        <v>0</v>
      </c>
      <c r="H2427" s="16">
        <f t="shared" si="114"/>
        <v>888.89829874054078</v>
      </c>
      <c r="I2427" s="15">
        <f t="shared" si="112"/>
        <v>45.1880718356419</v>
      </c>
      <c r="J2427" s="14">
        <f t="shared" si="113"/>
        <v>0.80814515654754826</v>
      </c>
    </row>
    <row r="2428" spans="1:10" x14ac:dyDescent="0.3">
      <c r="A2428" s="19">
        <v>20200410</v>
      </c>
      <c r="B2428" s="19" t="s">
        <v>30</v>
      </c>
      <c r="C2428" s="19">
        <v>141</v>
      </c>
      <c r="D2428" s="19">
        <v>10.48</v>
      </c>
      <c r="E2428" s="19">
        <v>16.579999999999998</v>
      </c>
      <c r="F2428" s="19">
        <v>4.9000000000000004</v>
      </c>
      <c r="G2428" s="19">
        <v>0</v>
      </c>
      <c r="H2428" s="17">
        <f t="shared" si="114"/>
        <v>775.18402315181061</v>
      </c>
      <c r="I2428" s="18">
        <f t="shared" si="112"/>
        <v>40.80450072349408</v>
      </c>
      <c r="J2428" s="17">
        <f t="shared" si="113"/>
        <v>0.7200527391054633</v>
      </c>
    </row>
    <row r="2429" spans="1:10" x14ac:dyDescent="0.3">
      <c r="A2429" s="2">
        <v>20200410</v>
      </c>
      <c r="B2429" s="2" t="s">
        <v>29</v>
      </c>
      <c r="C2429" s="2">
        <v>0</v>
      </c>
      <c r="D2429" s="2">
        <v>0</v>
      </c>
      <c r="E2429" s="2">
        <v>15.9</v>
      </c>
      <c r="F2429" s="2">
        <v>5.03</v>
      </c>
      <c r="G2429" s="2">
        <v>0</v>
      </c>
      <c r="H2429" s="16">
        <f t="shared" si="114"/>
        <v>0</v>
      </c>
      <c r="I2429" s="15">
        <f t="shared" si="112"/>
        <v>15.9</v>
      </c>
      <c r="J2429" s="14">
        <f t="shared" si="113"/>
        <v>0</v>
      </c>
    </row>
    <row r="2430" spans="1:10" x14ac:dyDescent="0.3">
      <c r="A2430" s="19">
        <v>20200410</v>
      </c>
      <c r="B2430" s="19" t="s">
        <v>28</v>
      </c>
      <c r="C2430" s="19">
        <v>0</v>
      </c>
      <c r="D2430" s="19">
        <v>0</v>
      </c>
      <c r="E2430" s="19">
        <v>15.07</v>
      </c>
      <c r="F2430" s="19">
        <v>4.6900000000000004</v>
      </c>
      <c r="G2430" s="19">
        <v>0</v>
      </c>
      <c r="H2430" s="17">
        <f t="shared" si="114"/>
        <v>0</v>
      </c>
      <c r="I2430" s="18">
        <f t="shared" si="112"/>
        <v>15.07</v>
      </c>
      <c r="J2430" s="17">
        <f t="shared" si="113"/>
        <v>0</v>
      </c>
    </row>
    <row r="2431" spans="1:10" x14ac:dyDescent="0.3">
      <c r="A2431" s="2">
        <v>20200410</v>
      </c>
      <c r="B2431" s="2" t="s">
        <v>27</v>
      </c>
      <c r="C2431" s="2">
        <v>0</v>
      </c>
      <c r="D2431" s="2">
        <v>0</v>
      </c>
      <c r="E2431" s="2">
        <v>14.65</v>
      </c>
      <c r="F2431" s="2">
        <v>4.34</v>
      </c>
      <c r="G2431" s="2">
        <v>0</v>
      </c>
      <c r="H2431" s="16">
        <f t="shared" si="114"/>
        <v>0</v>
      </c>
      <c r="I2431" s="15">
        <f t="shared" si="112"/>
        <v>14.65</v>
      </c>
      <c r="J2431" s="14">
        <f t="shared" si="113"/>
        <v>0</v>
      </c>
    </row>
    <row r="2432" spans="1:10" x14ac:dyDescent="0.3">
      <c r="A2432" s="19">
        <v>20200410</v>
      </c>
      <c r="B2432" s="19" t="s">
        <v>26</v>
      </c>
      <c r="C2432" s="19">
        <v>0</v>
      </c>
      <c r="D2432" s="19">
        <v>0</v>
      </c>
      <c r="E2432" s="19">
        <v>14.28</v>
      </c>
      <c r="F2432" s="19">
        <v>3.72</v>
      </c>
      <c r="G2432" s="19">
        <v>0</v>
      </c>
      <c r="H2432" s="17">
        <f t="shared" si="114"/>
        <v>0</v>
      </c>
      <c r="I2432" s="18">
        <f t="shared" si="112"/>
        <v>14.28</v>
      </c>
      <c r="J2432" s="17">
        <f t="shared" si="113"/>
        <v>0</v>
      </c>
    </row>
    <row r="2433" spans="1:10" x14ac:dyDescent="0.3">
      <c r="A2433" s="2">
        <v>20200410</v>
      </c>
      <c r="B2433" s="2" t="s">
        <v>25</v>
      </c>
      <c r="C2433" s="2">
        <v>0</v>
      </c>
      <c r="D2433" s="2">
        <v>0</v>
      </c>
      <c r="E2433" s="2">
        <v>13.88</v>
      </c>
      <c r="F2433" s="2">
        <v>3.17</v>
      </c>
      <c r="G2433" s="2">
        <v>0</v>
      </c>
      <c r="H2433" s="16">
        <f t="shared" si="114"/>
        <v>0</v>
      </c>
      <c r="I2433" s="15">
        <f t="shared" si="112"/>
        <v>13.88</v>
      </c>
      <c r="J2433" s="14">
        <f t="shared" si="113"/>
        <v>0</v>
      </c>
    </row>
    <row r="2434" spans="1:10" x14ac:dyDescent="0.3">
      <c r="A2434" s="19">
        <v>20200411</v>
      </c>
      <c r="B2434" s="19" t="s">
        <v>48</v>
      </c>
      <c r="C2434" s="19">
        <v>0</v>
      </c>
      <c r="D2434" s="19">
        <v>0</v>
      </c>
      <c r="E2434" s="19">
        <v>13.55</v>
      </c>
      <c r="F2434" s="19">
        <v>2.97</v>
      </c>
      <c r="G2434" s="19">
        <v>0</v>
      </c>
      <c r="H2434" s="17">
        <f t="shared" si="114"/>
        <v>0</v>
      </c>
      <c r="I2434" s="18">
        <f t="shared" si="112"/>
        <v>13.55</v>
      </c>
      <c r="J2434" s="17">
        <f t="shared" si="113"/>
        <v>0</v>
      </c>
    </row>
    <row r="2435" spans="1:10" x14ac:dyDescent="0.3">
      <c r="A2435" s="2">
        <v>20200411</v>
      </c>
      <c r="B2435" s="2" t="s">
        <v>47</v>
      </c>
      <c r="C2435" s="2">
        <v>0</v>
      </c>
      <c r="D2435" s="2">
        <v>0</v>
      </c>
      <c r="E2435" s="2">
        <v>13.23</v>
      </c>
      <c r="F2435" s="2">
        <v>2.9</v>
      </c>
      <c r="G2435" s="2">
        <v>0</v>
      </c>
      <c r="H2435" s="16">
        <f t="shared" si="114"/>
        <v>0</v>
      </c>
      <c r="I2435" s="15">
        <f t="shared" si="112"/>
        <v>13.23</v>
      </c>
      <c r="J2435" s="14">
        <f t="shared" si="113"/>
        <v>0</v>
      </c>
    </row>
    <row r="2436" spans="1:10" x14ac:dyDescent="0.3">
      <c r="A2436" s="19">
        <v>20200411</v>
      </c>
      <c r="B2436" s="19" t="s">
        <v>46</v>
      </c>
      <c r="C2436" s="19">
        <v>0</v>
      </c>
      <c r="D2436" s="19">
        <v>0</v>
      </c>
      <c r="E2436" s="19">
        <v>13.01</v>
      </c>
      <c r="F2436" s="19">
        <v>2.83</v>
      </c>
      <c r="G2436" s="19">
        <v>0</v>
      </c>
      <c r="H2436" s="17">
        <f t="shared" si="114"/>
        <v>0</v>
      </c>
      <c r="I2436" s="18">
        <f t="shared" si="112"/>
        <v>13.01</v>
      </c>
      <c r="J2436" s="17">
        <f t="shared" si="113"/>
        <v>0</v>
      </c>
    </row>
    <row r="2437" spans="1:10" x14ac:dyDescent="0.3">
      <c r="A2437" s="2">
        <v>20200411</v>
      </c>
      <c r="B2437" s="2" t="s">
        <v>45</v>
      </c>
      <c r="C2437" s="2">
        <v>0</v>
      </c>
      <c r="D2437" s="2">
        <v>0</v>
      </c>
      <c r="E2437" s="2">
        <v>12.89</v>
      </c>
      <c r="F2437" s="2">
        <v>2.97</v>
      </c>
      <c r="G2437" s="2">
        <v>0</v>
      </c>
      <c r="H2437" s="16">
        <f t="shared" si="114"/>
        <v>0</v>
      </c>
      <c r="I2437" s="15">
        <f t="shared" si="112"/>
        <v>12.89</v>
      </c>
      <c r="J2437" s="14">
        <f t="shared" si="113"/>
        <v>0</v>
      </c>
    </row>
    <row r="2438" spans="1:10" x14ac:dyDescent="0.3">
      <c r="A2438" s="19">
        <v>20200411</v>
      </c>
      <c r="B2438" s="19" t="s">
        <v>44</v>
      </c>
      <c r="C2438" s="19">
        <v>0</v>
      </c>
      <c r="D2438" s="19">
        <v>0</v>
      </c>
      <c r="E2438" s="19">
        <v>12.8</v>
      </c>
      <c r="F2438" s="19">
        <v>3.1</v>
      </c>
      <c r="G2438" s="19">
        <v>0</v>
      </c>
      <c r="H2438" s="17">
        <f t="shared" si="114"/>
        <v>0</v>
      </c>
      <c r="I2438" s="18">
        <f t="shared" si="112"/>
        <v>12.8</v>
      </c>
      <c r="J2438" s="17">
        <f t="shared" si="113"/>
        <v>0</v>
      </c>
    </row>
    <row r="2439" spans="1:10" x14ac:dyDescent="0.3">
      <c r="A2439" s="2">
        <v>20200411</v>
      </c>
      <c r="B2439" s="2" t="s">
        <v>43</v>
      </c>
      <c r="C2439" s="2">
        <v>0</v>
      </c>
      <c r="D2439" s="2">
        <v>0</v>
      </c>
      <c r="E2439" s="2">
        <v>12.81</v>
      </c>
      <c r="F2439" s="2">
        <v>3.31</v>
      </c>
      <c r="G2439" s="2">
        <v>0</v>
      </c>
      <c r="H2439" s="16">
        <f t="shared" si="114"/>
        <v>0</v>
      </c>
      <c r="I2439" s="15">
        <f t="shared" si="112"/>
        <v>12.81</v>
      </c>
      <c r="J2439" s="14">
        <f t="shared" si="113"/>
        <v>0</v>
      </c>
    </row>
    <row r="2440" spans="1:10" x14ac:dyDescent="0.3">
      <c r="A2440" s="19">
        <v>20200411</v>
      </c>
      <c r="B2440" s="19" t="s">
        <v>42</v>
      </c>
      <c r="C2440" s="19">
        <v>0</v>
      </c>
      <c r="D2440" s="19">
        <v>0</v>
      </c>
      <c r="E2440" s="19">
        <v>12.78</v>
      </c>
      <c r="F2440" s="19">
        <v>3.38</v>
      </c>
      <c r="G2440" s="19">
        <v>0</v>
      </c>
      <c r="H2440" s="17">
        <f t="shared" si="114"/>
        <v>0</v>
      </c>
      <c r="I2440" s="18">
        <f t="shared" si="112"/>
        <v>12.78</v>
      </c>
      <c r="J2440" s="17">
        <f t="shared" si="113"/>
        <v>0</v>
      </c>
    </row>
    <row r="2441" spans="1:10" x14ac:dyDescent="0.3">
      <c r="A2441" s="2">
        <v>20200411</v>
      </c>
      <c r="B2441" s="2" t="s">
        <v>41</v>
      </c>
      <c r="C2441" s="2">
        <v>123</v>
      </c>
      <c r="D2441" s="2">
        <v>11.42</v>
      </c>
      <c r="E2441" s="2">
        <v>13.01</v>
      </c>
      <c r="F2441" s="2">
        <v>3.45</v>
      </c>
      <c r="G2441" s="2">
        <v>0</v>
      </c>
      <c r="H2441" s="16">
        <f t="shared" si="114"/>
        <v>621.21366633555647</v>
      </c>
      <c r="I2441" s="15">
        <f t="shared" si="112"/>
        <v>32.422927072986141</v>
      </c>
      <c r="J2441" s="14">
        <f t="shared" si="113"/>
        <v>0.60046315949677609</v>
      </c>
    </row>
    <row r="2442" spans="1:10" x14ac:dyDescent="0.3">
      <c r="A2442" s="19">
        <v>20200411</v>
      </c>
      <c r="B2442" s="19" t="s">
        <v>40</v>
      </c>
      <c r="C2442" s="19">
        <v>236</v>
      </c>
      <c r="D2442" s="19">
        <v>23.08</v>
      </c>
      <c r="E2442" s="19">
        <v>13.87</v>
      </c>
      <c r="F2442" s="19">
        <v>4.21</v>
      </c>
      <c r="G2442" s="19">
        <v>0</v>
      </c>
      <c r="H2442" s="17">
        <f t="shared" si="114"/>
        <v>602.01622206818331</v>
      </c>
      <c r="I2442" s="18">
        <f t="shared" ref="I2442:I2505" si="115">E2442+H2442*((NOCT-20)/(800))</f>
        <v>32.683006939630729</v>
      </c>
      <c r="J2442" s="17">
        <f t="shared" ref="J2442:J2505" si="116">P_STC__W*(H2442/1000)*(1+(alpha_p/100)*(I2442-25))</f>
        <v>0.58120239541454266</v>
      </c>
    </row>
    <row r="2443" spans="1:10" x14ac:dyDescent="0.3">
      <c r="A2443" s="2">
        <v>20200411</v>
      </c>
      <c r="B2443" s="2" t="s">
        <v>39</v>
      </c>
      <c r="C2443" s="2">
        <v>291</v>
      </c>
      <c r="D2443" s="2">
        <v>34.44</v>
      </c>
      <c r="E2443" s="2">
        <v>14.84</v>
      </c>
      <c r="F2443" s="2">
        <v>4.6900000000000004</v>
      </c>
      <c r="G2443" s="2">
        <v>0</v>
      </c>
      <c r="H2443" s="16">
        <f t="shared" si="114"/>
        <v>514.54982133675287</v>
      </c>
      <c r="I2443" s="15">
        <f t="shared" si="115"/>
        <v>30.919681916773527</v>
      </c>
      <c r="J2443" s="14">
        <f t="shared" si="116"/>
        <v>0.50084295060984485</v>
      </c>
    </row>
    <row r="2444" spans="1:10" x14ac:dyDescent="0.3">
      <c r="A2444" s="19">
        <v>20200411</v>
      </c>
      <c r="B2444" s="19" t="s">
        <v>38</v>
      </c>
      <c r="C2444" s="19">
        <v>733.01</v>
      </c>
      <c r="D2444" s="19">
        <v>44.97</v>
      </c>
      <c r="E2444" s="19">
        <v>15.94</v>
      </c>
      <c r="F2444" s="19">
        <v>4.83</v>
      </c>
      <c r="G2444" s="19">
        <v>0</v>
      </c>
      <c r="H2444" s="17">
        <f t="shared" si="114"/>
        <v>1037.1758895299527</v>
      </c>
      <c r="I2444" s="18">
        <f t="shared" si="115"/>
        <v>48.351746547811018</v>
      </c>
      <c r="J2444" s="17">
        <f t="shared" si="116"/>
        <v>0.92818648128983516</v>
      </c>
    </row>
    <row r="2445" spans="1:10" x14ac:dyDescent="0.3">
      <c r="A2445" s="2">
        <v>20200411</v>
      </c>
      <c r="B2445" s="2" t="s">
        <v>37</v>
      </c>
      <c r="C2445" s="2">
        <v>863.01</v>
      </c>
      <c r="D2445" s="2">
        <v>53.7</v>
      </c>
      <c r="E2445" s="2">
        <v>16.989999999999998</v>
      </c>
      <c r="F2445" s="2">
        <v>4.55</v>
      </c>
      <c r="G2445" s="2">
        <v>0</v>
      </c>
      <c r="H2445" s="16">
        <f t="shared" si="114"/>
        <v>1070.8272919672554</v>
      </c>
      <c r="I2445" s="15">
        <f t="shared" si="115"/>
        <v>50.453352873976726</v>
      </c>
      <c r="J2445" s="14">
        <f t="shared" si="116"/>
        <v>0.94817463978438188</v>
      </c>
    </row>
    <row r="2446" spans="1:10" x14ac:dyDescent="0.3">
      <c r="A2446" s="19">
        <v>20200411</v>
      </c>
      <c r="B2446" s="19" t="s">
        <v>36</v>
      </c>
      <c r="C2446" s="19">
        <v>943.01</v>
      </c>
      <c r="D2446" s="19">
        <v>58.91</v>
      </c>
      <c r="E2446" s="19">
        <v>17.739999999999998</v>
      </c>
      <c r="F2446" s="19">
        <v>4.07</v>
      </c>
      <c r="G2446" s="19">
        <v>0</v>
      </c>
      <c r="H2446" s="17">
        <f t="shared" si="114"/>
        <v>1101.1876515755398</v>
      </c>
      <c r="I2446" s="18">
        <f t="shared" si="115"/>
        <v>52.152114111735614</v>
      </c>
      <c r="J2446" s="17">
        <f t="shared" si="116"/>
        <v>0.96663957409248047</v>
      </c>
    </row>
    <row r="2447" spans="1:10" x14ac:dyDescent="0.3">
      <c r="A2447" s="2">
        <v>20200411</v>
      </c>
      <c r="B2447" s="2" t="s">
        <v>35</v>
      </c>
      <c r="C2447" s="2">
        <v>801.01</v>
      </c>
      <c r="D2447" s="2">
        <v>58.72</v>
      </c>
      <c r="E2447" s="2">
        <v>18.37</v>
      </c>
      <c r="F2447" s="2">
        <v>3.79</v>
      </c>
      <c r="G2447" s="2">
        <v>0</v>
      </c>
      <c r="H2447" s="16">
        <f t="shared" si="114"/>
        <v>937.24829560580042</v>
      </c>
      <c r="I2447" s="15">
        <f t="shared" si="115"/>
        <v>47.659009237681261</v>
      </c>
      <c r="J2447" s="14">
        <f t="shared" si="116"/>
        <v>0.84168126555920264</v>
      </c>
    </row>
    <row r="2448" spans="1:10" x14ac:dyDescent="0.3">
      <c r="A2448" s="19">
        <v>20200411</v>
      </c>
      <c r="B2448" s="19" t="s">
        <v>34</v>
      </c>
      <c r="C2448" s="19">
        <v>824.01</v>
      </c>
      <c r="D2448" s="19">
        <v>53.21</v>
      </c>
      <c r="E2448" s="19">
        <v>18.75</v>
      </c>
      <c r="F2448" s="19">
        <v>3.86</v>
      </c>
      <c r="G2448" s="19">
        <v>0</v>
      </c>
      <c r="H2448" s="17">
        <f t="shared" si="114"/>
        <v>1028.9373786471397</v>
      </c>
      <c r="I2448" s="18">
        <f t="shared" si="115"/>
        <v>50.904293082723115</v>
      </c>
      <c r="J2448" s="17">
        <f t="shared" si="116"/>
        <v>0.90899484925604002</v>
      </c>
    </row>
    <row r="2449" spans="1:10" x14ac:dyDescent="0.3">
      <c r="A2449" s="2">
        <v>20200411</v>
      </c>
      <c r="B2449" s="2" t="s">
        <v>33</v>
      </c>
      <c r="C2449" s="2">
        <v>744.01</v>
      </c>
      <c r="D2449" s="2">
        <v>44.32</v>
      </c>
      <c r="E2449" s="2">
        <v>18.78</v>
      </c>
      <c r="F2449" s="2">
        <v>4.55</v>
      </c>
      <c r="G2449" s="2">
        <v>0</v>
      </c>
      <c r="H2449" s="16">
        <f t="shared" si="114"/>
        <v>1064.9022477121405</v>
      </c>
      <c r="I2449" s="15">
        <f t="shared" si="115"/>
        <v>52.058195241004391</v>
      </c>
      <c r="J2449" s="14">
        <f t="shared" si="116"/>
        <v>0.93523774952183247</v>
      </c>
    </row>
    <row r="2450" spans="1:10" x14ac:dyDescent="0.3">
      <c r="A2450" s="19">
        <v>20200411</v>
      </c>
      <c r="B2450" s="19" t="s">
        <v>32</v>
      </c>
      <c r="C2450" s="19">
        <v>542</v>
      </c>
      <c r="D2450" s="19">
        <v>33.71</v>
      </c>
      <c r="E2450" s="19">
        <v>18.22</v>
      </c>
      <c r="F2450" s="19">
        <v>5.45</v>
      </c>
      <c r="G2450" s="19">
        <v>0</v>
      </c>
      <c r="H2450" s="17">
        <f t="shared" si="114"/>
        <v>976.59483734616629</v>
      </c>
      <c r="I2450" s="18">
        <f t="shared" si="115"/>
        <v>48.738588667067695</v>
      </c>
      <c r="J2450" s="17">
        <f t="shared" si="116"/>
        <v>0.87227141322452495</v>
      </c>
    </row>
    <row r="2451" spans="1:10" x14ac:dyDescent="0.3">
      <c r="A2451" s="2">
        <v>20200411</v>
      </c>
      <c r="B2451" s="2" t="s">
        <v>31</v>
      </c>
      <c r="C2451" s="2">
        <v>349</v>
      </c>
      <c r="D2451" s="2">
        <v>22.32</v>
      </c>
      <c r="E2451" s="2">
        <v>17.36</v>
      </c>
      <c r="F2451" s="2">
        <v>6.07</v>
      </c>
      <c r="G2451" s="2">
        <v>0</v>
      </c>
      <c r="H2451" s="16">
        <f t="shared" ref="H2451:H2514" si="117">IF(D2451&gt;0,C2451/SIN(D2451*PI()/180),0)</f>
        <v>918.95526666755609</v>
      </c>
      <c r="I2451" s="15">
        <f t="shared" si="115"/>
        <v>46.077352083361127</v>
      </c>
      <c r="J2451" s="14">
        <f t="shared" si="116"/>
        <v>0.83179411999770625</v>
      </c>
    </row>
    <row r="2452" spans="1:10" x14ac:dyDescent="0.3">
      <c r="A2452" s="19">
        <v>20200411</v>
      </c>
      <c r="B2452" s="19" t="s">
        <v>30</v>
      </c>
      <c r="C2452" s="19">
        <v>146</v>
      </c>
      <c r="D2452" s="19">
        <v>10.65</v>
      </c>
      <c r="E2452" s="19">
        <v>16.32</v>
      </c>
      <c r="F2452" s="19">
        <v>6.14</v>
      </c>
      <c r="G2452" s="19">
        <v>0</v>
      </c>
      <c r="H2452" s="17">
        <f t="shared" si="117"/>
        <v>790.0045876449467</v>
      </c>
      <c r="I2452" s="18">
        <f t="shared" si="115"/>
        <v>41.007643363904585</v>
      </c>
      <c r="J2452" s="17">
        <f t="shared" si="116"/>
        <v>0.73309708501803716</v>
      </c>
    </row>
    <row r="2453" spans="1:10" x14ac:dyDescent="0.3">
      <c r="A2453" s="2">
        <v>20200411</v>
      </c>
      <c r="B2453" s="2" t="s">
        <v>29</v>
      </c>
      <c r="C2453" s="2">
        <v>0</v>
      </c>
      <c r="D2453" s="2">
        <v>0</v>
      </c>
      <c r="E2453" s="2">
        <v>15.36</v>
      </c>
      <c r="F2453" s="2">
        <v>5.38</v>
      </c>
      <c r="G2453" s="2">
        <v>0</v>
      </c>
      <c r="H2453" s="16">
        <f t="shared" si="117"/>
        <v>0</v>
      </c>
      <c r="I2453" s="15">
        <f t="shared" si="115"/>
        <v>15.36</v>
      </c>
      <c r="J2453" s="14">
        <f t="shared" si="116"/>
        <v>0</v>
      </c>
    </row>
    <row r="2454" spans="1:10" x14ac:dyDescent="0.3">
      <c r="A2454" s="19">
        <v>20200411</v>
      </c>
      <c r="B2454" s="19" t="s">
        <v>28</v>
      </c>
      <c r="C2454" s="19">
        <v>0</v>
      </c>
      <c r="D2454" s="19">
        <v>0</v>
      </c>
      <c r="E2454" s="19">
        <v>14.42</v>
      </c>
      <c r="F2454" s="19">
        <v>5.03</v>
      </c>
      <c r="G2454" s="19">
        <v>0</v>
      </c>
      <c r="H2454" s="17">
        <f t="shared" si="117"/>
        <v>0</v>
      </c>
      <c r="I2454" s="18">
        <f t="shared" si="115"/>
        <v>14.42</v>
      </c>
      <c r="J2454" s="17">
        <f t="shared" si="116"/>
        <v>0</v>
      </c>
    </row>
    <row r="2455" spans="1:10" x14ac:dyDescent="0.3">
      <c r="A2455" s="2">
        <v>20200411</v>
      </c>
      <c r="B2455" s="2" t="s">
        <v>27</v>
      </c>
      <c r="C2455" s="2">
        <v>0</v>
      </c>
      <c r="D2455" s="2">
        <v>0</v>
      </c>
      <c r="E2455" s="2">
        <v>13.79</v>
      </c>
      <c r="F2455" s="2">
        <v>4.83</v>
      </c>
      <c r="G2455" s="2">
        <v>0</v>
      </c>
      <c r="H2455" s="16">
        <f t="shared" si="117"/>
        <v>0</v>
      </c>
      <c r="I2455" s="15">
        <f t="shared" si="115"/>
        <v>13.79</v>
      </c>
      <c r="J2455" s="14">
        <f t="shared" si="116"/>
        <v>0</v>
      </c>
    </row>
    <row r="2456" spans="1:10" x14ac:dyDescent="0.3">
      <c r="A2456" s="19">
        <v>20200411</v>
      </c>
      <c r="B2456" s="19" t="s">
        <v>26</v>
      </c>
      <c r="C2456" s="19">
        <v>0</v>
      </c>
      <c r="D2456" s="19">
        <v>0</v>
      </c>
      <c r="E2456" s="19">
        <v>13.34</v>
      </c>
      <c r="F2456" s="19">
        <v>4.76</v>
      </c>
      <c r="G2456" s="19">
        <v>0</v>
      </c>
      <c r="H2456" s="17">
        <f t="shared" si="117"/>
        <v>0</v>
      </c>
      <c r="I2456" s="18">
        <f t="shared" si="115"/>
        <v>13.34</v>
      </c>
      <c r="J2456" s="17">
        <f t="shared" si="116"/>
        <v>0</v>
      </c>
    </row>
    <row r="2457" spans="1:10" x14ac:dyDescent="0.3">
      <c r="A2457" s="2">
        <v>20200411</v>
      </c>
      <c r="B2457" s="2" t="s">
        <v>25</v>
      </c>
      <c r="C2457" s="2">
        <v>0</v>
      </c>
      <c r="D2457" s="2">
        <v>0</v>
      </c>
      <c r="E2457" s="2">
        <v>13.07</v>
      </c>
      <c r="F2457" s="2">
        <v>4.55</v>
      </c>
      <c r="G2457" s="2">
        <v>0</v>
      </c>
      <c r="H2457" s="16">
        <f t="shared" si="117"/>
        <v>0</v>
      </c>
      <c r="I2457" s="15">
        <f t="shared" si="115"/>
        <v>13.07</v>
      </c>
      <c r="J2457" s="14">
        <f t="shared" si="116"/>
        <v>0</v>
      </c>
    </row>
    <row r="2458" spans="1:10" x14ac:dyDescent="0.3">
      <c r="A2458" s="19">
        <v>20200412</v>
      </c>
      <c r="B2458" s="19" t="s">
        <v>48</v>
      </c>
      <c r="C2458" s="19">
        <v>0</v>
      </c>
      <c r="D2458" s="19">
        <v>0</v>
      </c>
      <c r="E2458" s="19">
        <v>12.84</v>
      </c>
      <c r="F2458" s="19">
        <v>4.28</v>
      </c>
      <c r="G2458" s="19">
        <v>0</v>
      </c>
      <c r="H2458" s="17">
        <f t="shared" si="117"/>
        <v>0</v>
      </c>
      <c r="I2458" s="18">
        <f t="shared" si="115"/>
        <v>12.84</v>
      </c>
      <c r="J2458" s="17">
        <f t="shared" si="116"/>
        <v>0</v>
      </c>
    </row>
    <row r="2459" spans="1:10" x14ac:dyDescent="0.3">
      <c r="A2459" s="2">
        <v>20200412</v>
      </c>
      <c r="B2459" s="2" t="s">
        <v>47</v>
      </c>
      <c r="C2459" s="2">
        <v>0</v>
      </c>
      <c r="D2459" s="2">
        <v>0</v>
      </c>
      <c r="E2459" s="2">
        <v>12.73</v>
      </c>
      <c r="F2459" s="2">
        <v>4.1399999999999997</v>
      </c>
      <c r="G2459" s="2">
        <v>0</v>
      </c>
      <c r="H2459" s="16">
        <f t="shared" si="117"/>
        <v>0</v>
      </c>
      <c r="I2459" s="15">
        <f t="shared" si="115"/>
        <v>12.73</v>
      </c>
      <c r="J2459" s="14">
        <f t="shared" si="116"/>
        <v>0</v>
      </c>
    </row>
    <row r="2460" spans="1:10" x14ac:dyDescent="0.3">
      <c r="A2460" s="19">
        <v>20200412</v>
      </c>
      <c r="B2460" s="19" t="s">
        <v>46</v>
      </c>
      <c r="C2460" s="19">
        <v>0</v>
      </c>
      <c r="D2460" s="19">
        <v>0</v>
      </c>
      <c r="E2460" s="19">
        <v>12.59</v>
      </c>
      <c r="F2460" s="19">
        <v>4.1399999999999997</v>
      </c>
      <c r="G2460" s="19">
        <v>0</v>
      </c>
      <c r="H2460" s="17">
        <f t="shared" si="117"/>
        <v>0</v>
      </c>
      <c r="I2460" s="18">
        <f t="shared" si="115"/>
        <v>12.59</v>
      </c>
      <c r="J2460" s="17">
        <f t="shared" si="116"/>
        <v>0</v>
      </c>
    </row>
    <row r="2461" spans="1:10" x14ac:dyDescent="0.3">
      <c r="A2461" s="2">
        <v>20200412</v>
      </c>
      <c r="B2461" s="2" t="s">
        <v>45</v>
      </c>
      <c r="C2461" s="2">
        <v>0</v>
      </c>
      <c r="D2461" s="2">
        <v>0</v>
      </c>
      <c r="E2461" s="2">
        <v>12.54</v>
      </c>
      <c r="F2461" s="2">
        <v>4.41</v>
      </c>
      <c r="G2461" s="2">
        <v>0</v>
      </c>
      <c r="H2461" s="16">
        <f t="shared" si="117"/>
        <v>0</v>
      </c>
      <c r="I2461" s="15">
        <f t="shared" si="115"/>
        <v>12.54</v>
      </c>
      <c r="J2461" s="14">
        <f t="shared" si="116"/>
        <v>0</v>
      </c>
    </row>
    <row r="2462" spans="1:10" x14ac:dyDescent="0.3">
      <c r="A2462" s="19">
        <v>20200412</v>
      </c>
      <c r="B2462" s="19" t="s">
        <v>44</v>
      </c>
      <c r="C2462" s="19">
        <v>0</v>
      </c>
      <c r="D2462" s="19">
        <v>0</v>
      </c>
      <c r="E2462" s="19">
        <v>12.54</v>
      </c>
      <c r="F2462" s="19">
        <v>4.4800000000000004</v>
      </c>
      <c r="G2462" s="19">
        <v>0</v>
      </c>
      <c r="H2462" s="17">
        <f t="shared" si="117"/>
        <v>0</v>
      </c>
      <c r="I2462" s="18">
        <f t="shared" si="115"/>
        <v>12.54</v>
      </c>
      <c r="J2462" s="17">
        <f t="shared" si="116"/>
        <v>0</v>
      </c>
    </row>
    <row r="2463" spans="1:10" x14ac:dyDescent="0.3">
      <c r="A2463" s="2">
        <v>20200412</v>
      </c>
      <c r="B2463" s="2" t="s">
        <v>43</v>
      </c>
      <c r="C2463" s="2">
        <v>0</v>
      </c>
      <c r="D2463" s="2">
        <v>0</v>
      </c>
      <c r="E2463" s="2">
        <v>12.53</v>
      </c>
      <c r="F2463" s="2">
        <v>4.34</v>
      </c>
      <c r="G2463" s="2">
        <v>0</v>
      </c>
      <c r="H2463" s="16">
        <f t="shared" si="117"/>
        <v>0</v>
      </c>
      <c r="I2463" s="15">
        <f t="shared" si="115"/>
        <v>12.53</v>
      </c>
      <c r="J2463" s="14">
        <f t="shared" si="116"/>
        <v>0</v>
      </c>
    </row>
    <row r="2464" spans="1:10" x14ac:dyDescent="0.3">
      <c r="A2464" s="19">
        <v>20200412</v>
      </c>
      <c r="B2464" s="19" t="s">
        <v>42</v>
      </c>
      <c r="C2464" s="19">
        <v>0</v>
      </c>
      <c r="D2464" s="19">
        <v>0</v>
      </c>
      <c r="E2464" s="19">
        <v>12.51</v>
      </c>
      <c r="F2464" s="19">
        <v>3.86</v>
      </c>
      <c r="G2464" s="19">
        <v>0</v>
      </c>
      <c r="H2464" s="17">
        <f t="shared" si="117"/>
        <v>0</v>
      </c>
      <c r="I2464" s="18">
        <f t="shared" si="115"/>
        <v>12.51</v>
      </c>
      <c r="J2464" s="17">
        <f t="shared" si="116"/>
        <v>0</v>
      </c>
    </row>
    <row r="2465" spans="1:10" x14ac:dyDescent="0.3">
      <c r="A2465" s="2">
        <v>20200412</v>
      </c>
      <c r="B2465" s="2" t="s">
        <v>41</v>
      </c>
      <c r="C2465" s="2">
        <v>163</v>
      </c>
      <c r="D2465" s="2">
        <v>11.7</v>
      </c>
      <c r="E2465" s="2">
        <v>12.52</v>
      </c>
      <c r="F2465" s="2">
        <v>3.79</v>
      </c>
      <c r="G2465" s="2">
        <v>0</v>
      </c>
      <c r="H2465" s="16">
        <f t="shared" si="117"/>
        <v>803.79788937682724</v>
      </c>
      <c r="I2465" s="15">
        <f t="shared" si="115"/>
        <v>37.638684043025847</v>
      </c>
      <c r="J2465" s="14">
        <f t="shared" si="116"/>
        <v>0.75808262536454585</v>
      </c>
    </row>
    <row r="2466" spans="1:10" x14ac:dyDescent="0.3">
      <c r="A2466" s="19">
        <v>20200412</v>
      </c>
      <c r="B2466" s="19" t="s">
        <v>40</v>
      </c>
      <c r="C2466" s="19">
        <v>373</v>
      </c>
      <c r="D2466" s="19">
        <v>23.36</v>
      </c>
      <c r="E2466" s="19">
        <v>13.34</v>
      </c>
      <c r="F2466" s="19">
        <v>3.66</v>
      </c>
      <c r="G2466" s="19">
        <v>0</v>
      </c>
      <c r="H2466" s="17">
        <f t="shared" si="117"/>
        <v>940.71460139279213</v>
      </c>
      <c r="I2466" s="18">
        <f t="shared" si="115"/>
        <v>42.737331293524754</v>
      </c>
      <c r="J2466" s="17">
        <f t="shared" si="116"/>
        <v>0.86562865197377203</v>
      </c>
    </row>
    <row r="2467" spans="1:10" x14ac:dyDescent="0.3">
      <c r="A2467" s="2">
        <v>20200412</v>
      </c>
      <c r="B2467" s="2" t="s">
        <v>39</v>
      </c>
      <c r="C2467" s="2">
        <v>554</v>
      </c>
      <c r="D2467" s="2">
        <v>34.74</v>
      </c>
      <c r="E2467" s="2">
        <v>14.51</v>
      </c>
      <c r="F2467" s="2">
        <v>3.38</v>
      </c>
      <c r="G2467" s="2">
        <v>0</v>
      </c>
      <c r="H2467" s="16">
        <f t="shared" si="117"/>
        <v>972.1799486014869</v>
      </c>
      <c r="I2467" s="15">
        <f t="shared" si="115"/>
        <v>44.890623393796467</v>
      </c>
      <c r="J2467" s="14">
        <f t="shared" si="116"/>
        <v>0.88516225507264024</v>
      </c>
    </row>
    <row r="2468" spans="1:10" x14ac:dyDescent="0.3">
      <c r="A2468" s="19">
        <v>20200412</v>
      </c>
      <c r="B2468" s="19" t="s">
        <v>38</v>
      </c>
      <c r="C2468" s="19">
        <v>752.01</v>
      </c>
      <c r="D2468" s="19">
        <v>45.29</v>
      </c>
      <c r="E2468" s="19">
        <v>16.03</v>
      </c>
      <c r="F2468" s="19">
        <v>3.59</v>
      </c>
      <c r="G2468" s="19">
        <v>0</v>
      </c>
      <c r="H2468" s="17">
        <f t="shared" si="117"/>
        <v>1058.1604865225024</v>
      </c>
      <c r="I2468" s="18">
        <f t="shared" si="115"/>
        <v>49.097515203828202</v>
      </c>
      <c r="J2468" s="17">
        <f t="shared" si="116"/>
        <v>0.94341481366820434</v>
      </c>
    </row>
    <row r="2469" spans="1:10" x14ac:dyDescent="0.3">
      <c r="A2469" s="2">
        <v>20200412</v>
      </c>
      <c r="B2469" s="2" t="s">
        <v>37</v>
      </c>
      <c r="C2469" s="2">
        <v>800.01</v>
      </c>
      <c r="D2469" s="2">
        <v>54.05</v>
      </c>
      <c r="E2469" s="2">
        <v>17.39</v>
      </c>
      <c r="F2469" s="2">
        <v>3.66</v>
      </c>
      <c r="G2469" s="2">
        <v>0</v>
      </c>
      <c r="H2469" s="16">
        <f t="shared" si="117"/>
        <v>988.2405469118371</v>
      </c>
      <c r="I2469" s="15">
        <f t="shared" si="115"/>
        <v>48.27251709099491</v>
      </c>
      <c r="J2469" s="14">
        <f t="shared" si="116"/>
        <v>0.88474574433074749</v>
      </c>
    </row>
    <row r="2470" spans="1:10" x14ac:dyDescent="0.3">
      <c r="A2470" s="19">
        <v>20200412</v>
      </c>
      <c r="B2470" s="19" t="s">
        <v>36</v>
      </c>
      <c r="C2470" s="19">
        <v>794.01</v>
      </c>
      <c r="D2470" s="19">
        <v>59.29</v>
      </c>
      <c r="E2470" s="19">
        <v>18.47</v>
      </c>
      <c r="F2470" s="19">
        <v>3.59</v>
      </c>
      <c r="G2470" s="19">
        <v>0</v>
      </c>
      <c r="H2470" s="17">
        <f t="shared" si="117"/>
        <v>923.52178410667068</v>
      </c>
      <c r="I2470" s="18">
        <f t="shared" si="115"/>
        <v>47.330055753333454</v>
      </c>
      <c r="J2470" s="17">
        <f t="shared" si="116"/>
        <v>0.83072146592833085</v>
      </c>
    </row>
    <row r="2471" spans="1:10" x14ac:dyDescent="0.3">
      <c r="A2471" s="2">
        <v>20200412</v>
      </c>
      <c r="B2471" s="2" t="s">
        <v>35</v>
      </c>
      <c r="C2471" s="2">
        <v>729</v>
      </c>
      <c r="D2471" s="2">
        <v>59.07</v>
      </c>
      <c r="E2471" s="2">
        <v>19.399999999999999</v>
      </c>
      <c r="F2471" s="2">
        <v>3.72</v>
      </c>
      <c r="G2471" s="2">
        <v>0</v>
      </c>
      <c r="H2471" s="16">
        <f t="shared" si="117"/>
        <v>849.85251297872787</v>
      </c>
      <c r="I2471" s="15">
        <f t="shared" si="115"/>
        <v>45.957891030585245</v>
      </c>
      <c r="J2471" s="14">
        <f t="shared" si="116"/>
        <v>0.76970248936288044</v>
      </c>
    </row>
    <row r="2472" spans="1:10" x14ac:dyDescent="0.3">
      <c r="A2472" s="19">
        <v>20200412</v>
      </c>
      <c r="B2472" s="19" t="s">
        <v>34</v>
      </c>
      <c r="C2472" s="19">
        <v>609</v>
      </c>
      <c r="D2472" s="19">
        <v>53.49</v>
      </c>
      <c r="E2472" s="19">
        <v>19.46</v>
      </c>
      <c r="F2472" s="19">
        <v>4.34</v>
      </c>
      <c r="G2472" s="19">
        <v>0</v>
      </c>
      <c r="H2472" s="17">
        <f t="shared" si="117"/>
        <v>757.69543080036567</v>
      </c>
      <c r="I2472" s="18">
        <f t="shared" si="115"/>
        <v>43.137982212511432</v>
      </c>
      <c r="J2472" s="17">
        <f t="shared" si="116"/>
        <v>0.69585163269175365</v>
      </c>
    </row>
    <row r="2473" spans="1:10" x14ac:dyDescent="0.3">
      <c r="A2473" s="2">
        <v>20200412</v>
      </c>
      <c r="B2473" s="2" t="s">
        <v>33</v>
      </c>
      <c r="C2473" s="2">
        <v>561</v>
      </c>
      <c r="D2473" s="2">
        <v>44.55</v>
      </c>
      <c r="E2473" s="2">
        <v>18.5</v>
      </c>
      <c r="F2473" s="2">
        <v>5.52</v>
      </c>
      <c r="G2473" s="2">
        <v>0</v>
      </c>
      <c r="H2473" s="16">
        <f t="shared" si="117"/>
        <v>799.67907265674216</v>
      </c>
      <c r="I2473" s="15">
        <f t="shared" si="115"/>
        <v>43.489971020523193</v>
      </c>
      <c r="J2473" s="14">
        <f t="shared" si="116"/>
        <v>0.73314187970060307</v>
      </c>
    </row>
    <row r="2474" spans="1:10" x14ac:dyDescent="0.3">
      <c r="A2474" s="19">
        <v>20200412</v>
      </c>
      <c r="B2474" s="19" t="s">
        <v>32</v>
      </c>
      <c r="C2474" s="19">
        <v>542</v>
      </c>
      <c r="D2474" s="19">
        <v>33.9</v>
      </c>
      <c r="E2474" s="19">
        <v>17.54</v>
      </c>
      <c r="F2474" s="19">
        <v>6.14</v>
      </c>
      <c r="G2474" s="19">
        <v>0</v>
      </c>
      <c r="H2474" s="17">
        <f t="shared" si="117"/>
        <v>971.77006355377387</v>
      </c>
      <c r="I2474" s="18">
        <f t="shared" si="115"/>
        <v>47.907814486055429</v>
      </c>
      <c r="J2474" s="17">
        <f t="shared" si="116"/>
        <v>0.8715949860283092</v>
      </c>
    </row>
    <row r="2475" spans="1:10" x14ac:dyDescent="0.3">
      <c r="A2475" s="2">
        <v>20200412</v>
      </c>
      <c r="B2475" s="2" t="s">
        <v>31</v>
      </c>
      <c r="C2475" s="2">
        <v>344</v>
      </c>
      <c r="D2475" s="2">
        <v>22.49</v>
      </c>
      <c r="E2475" s="2">
        <v>17.13</v>
      </c>
      <c r="F2475" s="2">
        <v>5.93</v>
      </c>
      <c r="G2475" s="2">
        <v>0</v>
      </c>
      <c r="H2475" s="16">
        <f t="shared" si="117"/>
        <v>899.29425993918642</v>
      </c>
      <c r="I2475" s="15">
        <f t="shared" si="115"/>
        <v>45.232945623099575</v>
      </c>
      <c r="J2475" s="14">
        <f t="shared" si="116"/>
        <v>0.81741508656686834</v>
      </c>
    </row>
    <row r="2476" spans="1:10" x14ac:dyDescent="0.3">
      <c r="A2476" s="19">
        <v>20200412</v>
      </c>
      <c r="B2476" s="19" t="s">
        <v>30</v>
      </c>
      <c r="C2476" s="19">
        <v>145</v>
      </c>
      <c r="D2476" s="19">
        <v>10.82</v>
      </c>
      <c r="E2476" s="19">
        <v>16.350000000000001</v>
      </c>
      <c r="F2476" s="19">
        <v>6</v>
      </c>
      <c r="G2476" s="19">
        <v>0</v>
      </c>
      <c r="H2476" s="17">
        <f t="shared" si="117"/>
        <v>772.40979446732251</v>
      </c>
      <c r="I2476" s="18">
        <f t="shared" si="115"/>
        <v>40.487806077103826</v>
      </c>
      <c r="J2476" s="17">
        <f t="shared" si="116"/>
        <v>0.71857659547787767</v>
      </c>
    </row>
    <row r="2477" spans="1:10" x14ac:dyDescent="0.3">
      <c r="A2477" s="2">
        <v>20200412</v>
      </c>
      <c r="B2477" s="2" t="s">
        <v>29</v>
      </c>
      <c r="C2477" s="2">
        <v>0</v>
      </c>
      <c r="D2477" s="2">
        <v>0</v>
      </c>
      <c r="E2477" s="2">
        <v>15.37</v>
      </c>
      <c r="F2477" s="2">
        <v>6.21</v>
      </c>
      <c r="G2477" s="2">
        <v>0</v>
      </c>
      <c r="H2477" s="16">
        <f t="shared" si="117"/>
        <v>0</v>
      </c>
      <c r="I2477" s="15">
        <f t="shared" si="115"/>
        <v>15.37</v>
      </c>
      <c r="J2477" s="14">
        <f t="shared" si="116"/>
        <v>0</v>
      </c>
    </row>
    <row r="2478" spans="1:10" x14ac:dyDescent="0.3">
      <c r="A2478" s="19">
        <v>20200412</v>
      </c>
      <c r="B2478" s="19" t="s">
        <v>28</v>
      </c>
      <c r="C2478" s="19">
        <v>0</v>
      </c>
      <c r="D2478" s="19">
        <v>0</v>
      </c>
      <c r="E2478" s="19">
        <v>14.38</v>
      </c>
      <c r="F2478" s="19">
        <v>6</v>
      </c>
      <c r="G2478" s="19">
        <v>0</v>
      </c>
      <c r="H2478" s="17">
        <f t="shared" si="117"/>
        <v>0</v>
      </c>
      <c r="I2478" s="18">
        <f t="shared" si="115"/>
        <v>14.38</v>
      </c>
      <c r="J2478" s="17">
        <f t="shared" si="116"/>
        <v>0</v>
      </c>
    </row>
    <row r="2479" spans="1:10" x14ac:dyDescent="0.3">
      <c r="A2479" s="2">
        <v>20200412</v>
      </c>
      <c r="B2479" s="2" t="s">
        <v>27</v>
      </c>
      <c r="C2479" s="2">
        <v>0</v>
      </c>
      <c r="D2479" s="2">
        <v>0</v>
      </c>
      <c r="E2479" s="2">
        <v>13.92</v>
      </c>
      <c r="F2479" s="2">
        <v>5.24</v>
      </c>
      <c r="G2479" s="2">
        <v>0</v>
      </c>
      <c r="H2479" s="16">
        <f t="shared" si="117"/>
        <v>0</v>
      </c>
      <c r="I2479" s="15">
        <f t="shared" si="115"/>
        <v>13.92</v>
      </c>
      <c r="J2479" s="14">
        <f t="shared" si="116"/>
        <v>0</v>
      </c>
    </row>
    <row r="2480" spans="1:10" x14ac:dyDescent="0.3">
      <c r="A2480" s="19">
        <v>20200412</v>
      </c>
      <c r="B2480" s="19" t="s">
        <v>26</v>
      </c>
      <c r="C2480" s="19">
        <v>0</v>
      </c>
      <c r="D2480" s="19">
        <v>0</v>
      </c>
      <c r="E2480" s="19">
        <v>13.63</v>
      </c>
      <c r="F2480" s="19">
        <v>5.03</v>
      </c>
      <c r="G2480" s="19">
        <v>0</v>
      </c>
      <c r="H2480" s="17">
        <f t="shared" si="117"/>
        <v>0</v>
      </c>
      <c r="I2480" s="18">
        <f t="shared" si="115"/>
        <v>13.63</v>
      </c>
      <c r="J2480" s="17">
        <f t="shared" si="116"/>
        <v>0</v>
      </c>
    </row>
    <row r="2481" spans="1:10" x14ac:dyDescent="0.3">
      <c r="A2481" s="2">
        <v>20200412</v>
      </c>
      <c r="B2481" s="2" t="s">
        <v>25</v>
      </c>
      <c r="C2481" s="2">
        <v>0</v>
      </c>
      <c r="D2481" s="2">
        <v>0</v>
      </c>
      <c r="E2481" s="2">
        <v>13.42</v>
      </c>
      <c r="F2481" s="2">
        <v>4.76</v>
      </c>
      <c r="G2481" s="2">
        <v>0</v>
      </c>
      <c r="H2481" s="16">
        <f t="shared" si="117"/>
        <v>0</v>
      </c>
      <c r="I2481" s="15">
        <f t="shared" si="115"/>
        <v>13.42</v>
      </c>
      <c r="J2481" s="14">
        <f t="shared" si="116"/>
        <v>0</v>
      </c>
    </row>
    <row r="2482" spans="1:10" x14ac:dyDescent="0.3">
      <c r="A2482" s="19">
        <v>20200413</v>
      </c>
      <c r="B2482" s="19" t="s">
        <v>48</v>
      </c>
      <c r="C2482" s="19">
        <v>0</v>
      </c>
      <c r="D2482" s="19">
        <v>0</v>
      </c>
      <c r="E2482" s="19">
        <v>13.25</v>
      </c>
      <c r="F2482" s="19">
        <v>4.07</v>
      </c>
      <c r="G2482" s="19">
        <v>0</v>
      </c>
      <c r="H2482" s="17">
        <f t="shared" si="117"/>
        <v>0</v>
      </c>
      <c r="I2482" s="18">
        <f t="shared" si="115"/>
        <v>13.25</v>
      </c>
      <c r="J2482" s="17">
        <f t="shared" si="116"/>
        <v>0</v>
      </c>
    </row>
    <row r="2483" spans="1:10" x14ac:dyDescent="0.3">
      <c r="A2483" s="2">
        <v>20200413</v>
      </c>
      <c r="B2483" s="2" t="s">
        <v>47</v>
      </c>
      <c r="C2483" s="2">
        <v>0</v>
      </c>
      <c r="D2483" s="2">
        <v>0</v>
      </c>
      <c r="E2483" s="2">
        <v>13.07</v>
      </c>
      <c r="F2483" s="2">
        <v>3.59</v>
      </c>
      <c r="G2483" s="2">
        <v>0</v>
      </c>
      <c r="H2483" s="16">
        <f t="shared" si="117"/>
        <v>0</v>
      </c>
      <c r="I2483" s="15">
        <f t="shared" si="115"/>
        <v>13.07</v>
      </c>
      <c r="J2483" s="14">
        <f t="shared" si="116"/>
        <v>0</v>
      </c>
    </row>
    <row r="2484" spans="1:10" x14ac:dyDescent="0.3">
      <c r="A2484" s="19">
        <v>20200413</v>
      </c>
      <c r="B2484" s="19" t="s">
        <v>46</v>
      </c>
      <c r="C2484" s="19">
        <v>0</v>
      </c>
      <c r="D2484" s="19">
        <v>0</v>
      </c>
      <c r="E2484" s="19">
        <v>12.96</v>
      </c>
      <c r="F2484" s="19">
        <v>3.66</v>
      </c>
      <c r="G2484" s="19">
        <v>0</v>
      </c>
      <c r="H2484" s="17">
        <f t="shared" si="117"/>
        <v>0</v>
      </c>
      <c r="I2484" s="18">
        <f t="shared" si="115"/>
        <v>12.96</v>
      </c>
      <c r="J2484" s="17">
        <f t="shared" si="116"/>
        <v>0</v>
      </c>
    </row>
    <row r="2485" spans="1:10" x14ac:dyDescent="0.3">
      <c r="A2485" s="2">
        <v>20200413</v>
      </c>
      <c r="B2485" s="2" t="s">
        <v>45</v>
      </c>
      <c r="C2485" s="2">
        <v>0</v>
      </c>
      <c r="D2485" s="2">
        <v>0</v>
      </c>
      <c r="E2485" s="2">
        <v>12.96</v>
      </c>
      <c r="F2485" s="2">
        <v>3.93</v>
      </c>
      <c r="G2485" s="2">
        <v>0</v>
      </c>
      <c r="H2485" s="16">
        <f t="shared" si="117"/>
        <v>0</v>
      </c>
      <c r="I2485" s="15">
        <f t="shared" si="115"/>
        <v>12.96</v>
      </c>
      <c r="J2485" s="14">
        <f t="shared" si="116"/>
        <v>0</v>
      </c>
    </row>
    <row r="2486" spans="1:10" x14ac:dyDescent="0.3">
      <c r="A2486" s="19">
        <v>20200413</v>
      </c>
      <c r="B2486" s="19" t="s">
        <v>44</v>
      </c>
      <c r="C2486" s="19">
        <v>0</v>
      </c>
      <c r="D2486" s="19">
        <v>0</v>
      </c>
      <c r="E2486" s="19">
        <v>13.26</v>
      </c>
      <c r="F2486" s="19">
        <v>3.86</v>
      </c>
      <c r="G2486" s="19">
        <v>0</v>
      </c>
      <c r="H2486" s="17">
        <f t="shared" si="117"/>
        <v>0</v>
      </c>
      <c r="I2486" s="18">
        <f t="shared" si="115"/>
        <v>13.26</v>
      </c>
      <c r="J2486" s="17">
        <f t="shared" si="116"/>
        <v>0</v>
      </c>
    </row>
    <row r="2487" spans="1:10" x14ac:dyDescent="0.3">
      <c r="A2487" s="2">
        <v>20200413</v>
      </c>
      <c r="B2487" s="2" t="s">
        <v>43</v>
      </c>
      <c r="C2487" s="2">
        <v>0</v>
      </c>
      <c r="D2487" s="2">
        <v>0</v>
      </c>
      <c r="E2487" s="2">
        <v>13.44</v>
      </c>
      <c r="F2487" s="2">
        <v>3.72</v>
      </c>
      <c r="G2487" s="2">
        <v>0</v>
      </c>
      <c r="H2487" s="16">
        <f t="shared" si="117"/>
        <v>0</v>
      </c>
      <c r="I2487" s="15">
        <f t="shared" si="115"/>
        <v>13.44</v>
      </c>
      <c r="J2487" s="14">
        <f t="shared" si="116"/>
        <v>0</v>
      </c>
    </row>
    <row r="2488" spans="1:10" x14ac:dyDescent="0.3">
      <c r="A2488" s="19">
        <v>20200413</v>
      </c>
      <c r="B2488" s="19" t="s">
        <v>42</v>
      </c>
      <c r="C2488" s="19">
        <v>0</v>
      </c>
      <c r="D2488" s="19">
        <v>0</v>
      </c>
      <c r="E2488" s="19">
        <v>13.33</v>
      </c>
      <c r="F2488" s="19">
        <v>3.79</v>
      </c>
      <c r="G2488" s="19">
        <v>0</v>
      </c>
      <c r="H2488" s="17">
        <f t="shared" si="117"/>
        <v>0</v>
      </c>
      <c r="I2488" s="18">
        <f t="shared" si="115"/>
        <v>13.33</v>
      </c>
      <c r="J2488" s="17">
        <f t="shared" si="116"/>
        <v>0</v>
      </c>
    </row>
    <row r="2489" spans="1:10" x14ac:dyDescent="0.3">
      <c r="A2489" s="2">
        <v>20200413</v>
      </c>
      <c r="B2489" s="2" t="s">
        <v>41</v>
      </c>
      <c r="C2489" s="2">
        <v>171</v>
      </c>
      <c r="D2489" s="2">
        <v>11.98</v>
      </c>
      <c r="E2489" s="2">
        <v>13.06</v>
      </c>
      <c r="F2489" s="2">
        <v>2.2799999999999998</v>
      </c>
      <c r="G2489" s="2">
        <v>0</v>
      </c>
      <c r="H2489" s="16">
        <f t="shared" si="117"/>
        <v>823.81751742104325</v>
      </c>
      <c r="I2489" s="15">
        <f t="shared" si="115"/>
        <v>38.804297419407604</v>
      </c>
      <c r="J2489" s="14">
        <f t="shared" si="116"/>
        <v>0.77264251828695185</v>
      </c>
    </row>
    <row r="2490" spans="1:10" x14ac:dyDescent="0.3">
      <c r="A2490" s="19">
        <v>20200413</v>
      </c>
      <c r="B2490" s="19" t="s">
        <v>40</v>
      </c>
      <c r="C2490" s="19">
        <v>197</v>
      </c>
      <c r="D2490" s="19">
        <v>23.64</v>
      </c>
      <c r="E2490" s="19">
        <v>13.61</v>
      </c>
      <c r="F2490" s="19">
        <v>2.48</v>
      </c>
      <c r="G2490" s="19">
        <v>0</v>
      </c>
      <c r="H2490" s="17">
        <f t="shared" si="117"/>
        <v>491.28569306647489</v>
      </c>
      <c r="I2490" s="18">
        <f t="shared" si="115"/>
        <v>28.96267790832734</v>
      </c>
      <c r="J2490" s="17">
        <f t="shared" si="116"/>
        <v>0.48252506173481174</v>
      </c>
    </row>
    <row r="2491" spans="1:10" x14ac:dyDescent="0.3">
      <c r="A2491" s="2">
        <v>20200413</v>
      </c>
      <c r="B2491" s="2" t="s">
        <v>39</v>
      </c>
      <c r="C2491" s="2">
        <v>302</v>
      </c>
      <c r="D2491" s="2">
        <v>35.03</v>
      </c>
      <c r="E2491" s="2">
        <v>14.02</v>
      </c>
      <c r="F2491" s="2">
        <v>2.83</v>
      </c>
      <c r="G2491" s="2">
        <v>0</v>
      </c>
      <c r="H2491" s="16">
        <f t="shared" si="117"/>
        <v>526.12757855163716</v>
      </c>
      <c r="I2491" s="15">
        <f t="shared" si="115"/>
        <v>30.461486829738661</v>
      </c>
      <c r="J2491" s="14">
        <f t="shared" si="116"/>
        <v>0.51319710376703787</v>
      </c>
    </row>
    <row r="2492" spans="1:10" x14ac:dyDescent="0.3">
      <c r="A2492" s="19">
        <v>20200413</v>
      </c>
      <c r="B2492" s="19" t="s">
        <v>38</v>
      </c>
      <c r="C2492" s="19">
        <v>147</v>
      </c>
      <c r="D2492" s="19">
        <v>45.61</v>
      </c>
      <c r="E2492" s="19">
        <v>14.09</v>
      </c>
      <c r="F2492" s="19">
        <v>3.79</v>
      </c>
      <c r="G2492" s="19">
        <v>0</v>
      </c>
      <c r="H2492" s="17">
        <f t="shared" si="117"/>
        <v>205.71098962508154</v>
      </c>
      <c r="I2492" s="18">
        <f t="shared" si="115"/>
        <v>20.518468425783798</v>
      </c>
      <c r="J2492" s="17">
        <f t="shared" si="116"/>
        <v>0.20985954095333781</v>
      </c>
    </row>
    <row r="2493" spans="1:10" x14ac:dyDescent="0.3">
      <c r="A2493" s="2">
        <v>20200413</v>
      </c>
      <c r="B2493" s="2" t="s">
        <v>37</v>
      </c>
      <c r="C2493" s="2">
        <v>259</v>
      </c>
      <c r="D2493" s="2">
        <v>54.4</v>
      </c>
      <c r="E2493" s="2">
        <v>14.19</v>
      </c>
      <c r="F2493" s="2">
        <v>5.17</v>
      </c>
      <c r="G2493" s="2">
        <v>0</v>
      </c>
      <c r="H2493" s="16">
        <f t="shared" si="117"/>
        <v>318.53370751551921</v>
      </c>
      <c r="I2493" s="15">
        <f t="shared" si="115"/>
        <v>24.144178359859975</v>
      </c>
      <c r="J2493" s="14">
        <f t="shared" si="116"/>
        <v>0.3197604436955454</v>
      </c>
    </row>
    <row r="2494" spans="1:10" x14ac:dyDescent="0.3">
      <c r="A2494" s="19">
        <v>20200413</v>
      </c>
      <c r="B2494" s="19" t="s">
        <v>36</v>
      </c>
      <c r="C2494" s="19">
        <v>672</v>
      </c>
      <c r="D2494" s="19">
        <v>59.66</v>
      </c>
      <c r="E2494" s="19">
        <v>13.75</v>
      </c>
      <c r="F2494" s="19">
        <v>5.59</v>
      </c>
      <c r="G2494" s="19">
        <v>0</v>
      </c>
      <c r="H2494" s="17">
        <f t="shared" si="117"/>
        <v>778.64012757417083</v>
      </c>
      <c r="I2494" s="18">
        <f t="shared" si="115"/>
        <v>38.082503986692842</v>
      </c>
      <c r="J2494" s="17">
        <f t="shared" si="116"/>
        <v>0.73280059599482428</v>
      </c>
    </row>
    <row r="2495" spans="1:10" x14ac:dyDescent="0.3">
      <c r="A2495" s="2">
        <v>20200413</v>
      </c>
      <c r="B2495" s="2" t="s">
        <v>35</v>
      </c>
      <c r="C2495" s="2">
        <v>689</v>
      </c>
      <c r="D2495" s="2">
        <v>59.41</v>
      </c>
      <c r="E2495" s="2">
        <v>13.28</v>
      </c>
      <c r="F2495" s="2">
        <v>5.0999999999999996</v>
      </c>
      <c r="G2495" s="2">
        <v>0</v>
      </c>
      <c r="H2495" s="16">
        <f t="shared" si="117"/>
        <v>800.38952285684366</v>
      </c>
      <c r="I2495" s="15">
        <f t="shared" si="115"/>
        <v>38.292172589276362</v>
      </c>
      <c r="J2495" s="14">
        <f t="shared" si="116"/>
        <v>0.7525144023127659</v>
      </c>
    </row>
    <row r="2496" spans="1:10" x14ac:dyDescent="0.3">
      <c r="A2496" s="19">
        <v>20200413</v>
      </c>
      <c r="B2496" s="19" t="s">
        <v>34</v>
      </c>
      <c r="C2496" s="19">
        <v>440</v>
      </c>
      <c r="D2496" s="19">
        <v>53.77</v>
      </c>
      <c r="E2496" s="19">
        <v>13.78</v>
      </c>
      <c r="F2496" s="19">
        <v>4.1399999999999997</v>
      </c>
      <c r="G2496" s="19">
        <v>0</v>
      </c>
      <c r="H2496" s="17">
        <f t="shared" si="117"/>
        <v>545.46516547842998</v>
      </c>
      <c r="I2496" s="18">
        <f t="shared" si="115"/>
        <v>30.825786421200938</v>
      </c>
      <c r="J2496" s="17">
        <f t="shared" si="116"/>
        <v>0.53116522948415934</v>
      </c>
    </row>
    <row r="2497" spans="1:10" x14ac:dyDescent="0.3">
      <c r="A2497" s="2">
        <v>20200413</v>
      </c>
      <c r="B2497" s="2" t="s">
        <v>33</v>
      </c>
      <c r="C2497" s="2">
        <v>464</v>
      </c>
      <c r="D2497" s="2">
        <v>44.77</v>
      </c>
      <c r="E2497" s="2">
        <v>14.08</v>
      </c>
      <c r="F2497" s="2">
        <v>3.31</v>
      </c>
      <c r="G2497" s="2">
        <v>0</v>
      </c>
      <c r="H2497" s="16">
        <f t="shared" si="117"/>
        <v>658.84516824531295</v>
      </c>
      <c r="I2497" s="15">
        <f t="shared" si="115"/>
        <v>34.668911507666031</v>
      </c>
      <c r="J2497" s="14">
        <f t="shared" si="116"/>
        <v>0.63017874791473527</v>
      </c>
    </row>
    <row r="2498" spans="1:10" x14ac:dyDescent="0.3">
      <c r="A2498" s="19">
        <v>20200413</v>
      </c>
      <c r="B2498" s="19" t="s">
        <v>32</v>
      </c>
      <c r="C2498" s="19">
        <v>299</v>
      </c>
      <c r="D2498" s="19">
        <v>34.090000000000003</v>
      </c>
      <c r="E2498" s="19">
        <v>14.1</v>
      </c>
      <c r="F2498" s="19">
        <v>2.76</v>
      </c>
      <c r="G2498" s="19">
        <v>0</v>
      </c>
      <c r="H2498" s="17">
        <f t="shared" si="117"/>
        <v>533.45754534139303</v>
      </c>
      <c r="I2498" s="18">
        <f t="shared" si="115"/>
        <v>30.77054829191853</v>
      </c>
      <c r="J2498" s="17">
        <f t="shared" si="116"/>
        <v>0.51960500396952924</v>
      </c>
    </row>
    <row r="2499" spans="1:10" x14ac:dyDescent="0.3">
      <c r="A2499" s="2">
        <v>20200413</v>
      </c>
      <c r="B2499" s="2" t="s">
        <v>31</v>
      </c>
      <c r="C2499" s="2">
        <v>326</v>
      </c>
      <c r="D2499" s="2">
        <v>22.67</v>
      </c>
      <c r="E2499" s="2">
        <v>14</v>
      </c>
      <c r="F2499" s="2">
        <v>2.48</v>
      </c>
      <c r="G2499" s="2">
        <v>0</v>
      </c>
      <c r="H2499" s="16">
        <f t="shared" si="117"/>
        <v>845.8240494249153</v>
      </c>
      <c r="I2499" s="15">
        <f t="shared" si="115"/>
        <v>40.432001544528603</v>
      </c>
      <c r="J2499" s="14">
        <f t="shared" si="116"/>
        <v>0.78708663825785397</v>
      </c>
    </row>
    <row r="2500" spans="1:10" x14ac:dyDescent="0.3">
      <c r="A2500" s="19">
        <v>20200413</v>
      </c>
      <c r="B2500" s="19" t="s">
        <v>30</v>
      </c>
      <c r="C2500" s="19">
        <v>139</v>
      </c>
      <c r="D2500" s="19">
        <v>10.99</v>
      </c>
      <c r="E2500" s="19">
        <v>13.8</v>
      </c>
      <c r="F2500" s="19">
        <v>2.48</v>
      </c>
      <c r="G2500" s="19">
        <v>0</v>
      </c>
      <c r="H2500" s="17">
        <f t="shared" si="117"/>
        <v>729.13188020642895</v>
      </c>
      <c r="I2500" s="18">
        <f t="shared" si="115"/>
        <v>36.585371256450905</v>
      </c>
      <c r="J2500" s="17">
        <f t="shared" si="116"/>
        <v>0.6911191943344539</v>
      </c>
    </row>
    <row r="2501" spans="1:10" x14ac:dyDescent="0.3">
      <c r="A2501" s="2">
        <v>20200413</v>
      </c>
      <c r="B2501" s="2" t="s">
        <v>29</v>
      </c>
      <c r="C2501" s="2">
        <v>0</v>
      </c>
      <c r="D2501" s="2">
        <v>0</v>
      </c>
      <c r="E2501" s="2">
        <v>13.35</v>
      </c>
      <c r="F2501" s="2">
        <v>2.34</v>
      </c>
      <c r="G2501" s="2">
        <v>0</v>
      </c>
      <c r="H2501" s="16">
        <f t="shared" si="117"/>
        <v>0</v>
      </c>
      <c r="I2501" s="15">
        <f t="shared" si="115"/>
        <v>13.35</v>
      </c>
      <c r="J2501" s="14">
        <f t="shared" si="116"/>
        <v>0</v>
      </c>
    </row>
    <row r="2502" spans="1:10" x14ac:dyDescent="0.3">
      <c r="A2502" s="19">
        <v>20200413</v>
      </c>
      <c r="B2502" s="19" t="s">
        <v>28</v>
      </c>
      <c r="C2502" s="19">
        <v>0</v>
      </c>
      <c r="D2502" s="19">
        <v>0</v>
      </c>
      <c r="E2502" s="19">
        <v>12.81</v>
      </c>
      <c r="F2502" s="19">
        <v>1.86</v>
      </c>
      <c r="G2502" s="19">
        <v>0</v>
      </c>
      <c r="H2502" s="17">
        <f t="shared" si="117"/>
        <v>0</v>
      </c>
      <c r="I2502" s="18">
        <f t="shared" si="115"/>
        <v>12.81</v>
      </c>
      <c r="J2502" s="17">
        <f t="shared" si="116"/>
        <v>0</v>
      </c>
    </row>
    <row r="2503" spans="1:10" x14ac:dyDescent="0.3">
      <c r="A2503" s="2">
        <v>20200413</v>
      </c>
      <c r="B2503" s="2" t="s">
        <v>27</v>
      </c>
      <c r="C2503" s="2">
        <v>0</v>
      </c>
      <c r="D2503" s="2">
        <v>0</v>
      </c>
      <c r="E2503" s="2">
        <v>12.15</v>
      </c>
      <c r="F2503" s="2">
        <v>1.38</v>
      </c>
      <c r="G2503" s="2">
        <v>0</v>
      </c>
      <c r="H2503" s="16">
        <f t="shared" si="117"/>
        <v>0</v>
      </c>
      <c r="I2503" s="15">
        <f t="shared" si="115"/>
        <v>12.15</v>
      </c>
      <c r="J2503" s="14">
        <f t="shared" si="116"/>
        <v>0</v>
      </c>
    </row>
    <row r="2504" spans="1:10" x14ac:dyDescent="0.3">
      <c r="A2504" s="19">
        <v>20200413</v>
      </c>
      <c r="B2504" s="19" t="s">
        <v>26</v>
      </c>
      <c r="C2504" s="19">
        <v>0</v>
      </c>
      <c r="D2504" s="19">
        <v>0</v>
      </c>
      <c r="E2504" s="19">
        <v>11.7</v>
      </c>
      <c r="F2504" s="19">
        <v>1.1000000000000001</v>
      </c>
      <c r="G2504" s="19">
        <v>0</v>
      </c>
      <c r="H2504" s="17">
        <f t="shared" si="117"/>
        <v>0</v>
      </c>
      <c r="I2504" s="18">
        <f t="shared" si="115"/>
        <v>11.7</v>
      </c>
      <c r="J2504" s="17">
        <f t="shared" si="116"/>
        <v>0</v>
      </c>
    </row>
    <row r="2505" spans="1:10" x14ac:dyDescent="0.3">
      <c r="A2505" s="2">
        <v>20200413</v>
      </c>
      <c r="B2505" s="2" t="s">
        <v>25</v>
      </c>
      <c r="C2505" s="2">
        <v>0</v>
      </c>
      <c r="D2505" s="2">
        <v>0</v>
      </c>
      <c r="E2505" s="2">
        <v>11.17</v>
      </c>
      <c r="F2505" s="2">
        <v>1.1000000000000001</v>
      </c>
      <c r="G2505" s="2">
        <v>0</v>
      </c>
      <c r="H2505" s="16">
        <f t="shared" si="117"/>
        <v>0</v>
      </c>
      <c r="I2505" s="15">
        <f t="shared" si="115"/>
        <v>11.17</v>
      </c>
      <c r="J2505" s="14">
        <f t="shared" si="116"/>
        <v>0</v>
      </c>
    </row>
    <row r="2506" spans="1:10" x14ac:dyDescent="0.3">
      <c r="A2506" s="19">
        <v>20200414</v>
      </c>
      <c r="B2506" s="19" t="s">
        <v>48</v>
      </c>
      <c r="C2506" s="19">
        <v>0</v>
      </c>
      <c r="D2506" s="19">
        <v>0</v>
      </c>
      <c r="E2506" s="19">
        <v>9.9700000000000006</v>
      </c>
      <c r="F2506" s="19">
        <v>1.45</v>
      </c>
      <c r="G2506" s="19">
        <v>0</v>
      </c>
      <c r="H2506" s="17">
        <f t="shared" si="117"/>
        <v>0</v>
      </c>
      <c r="I2506" s="18">
        <f t="shared" ref="I2506:I2569" si="118">E2506+H2506*((NOCT-20)/(800))</f>
        <v>9.9700000000000006</v>
      </c>
      <c r="J2506" s="17">
        <f t="shared" ref="J2506:J2569" si="119">P_STC__W*(H2506/1000)*(1+(alpha_p/100)*(I2506-25))</f>
        <v>0</v>
      </c>
    </row>
    <row r="2507" spans="1:10" x14ac:dyDescent="0.3">
      <c r="A2507" s="2">
        <v>20200414</v>
      </c>
      <c r="B2507" s="2" t="s">
        <v>47</v>
      </c>
      <c r="C2507" s="2">
        <v>0</v>
      </c>
      <c r="D2507" s="2">
        <v>0</v>
      </c>
      <c r="E2507" s="2">
        <v>9.5500000000000007</v>
      </c>
      <c r="F2507" s="2">
        <v>1.72</v>
      </c>
      <c r="G2507" s="2">
        <v>0</v>
      </c>
      <c r="H2507" s="16">
        <f t="shared" si="117"/>
        <v>0</v>
      </c>
      <c r="I2507" s="15">
        <f t="shared" si="118"/>
        <v>9.5500000000000007</v>
      </c>
      <c r="J2507" s="14">
        <f t="shared" si="119"/>
        <v>0</v>
      </c>
    </row>
    <row r="2508" spans="1:10" x14ac:dyDescent="0.3">
      <c r="A2508" s="19">
        <v>20200414</v>
      </c>
      <c r="B2508" s="19" t="s">
        <v>46</v>
      </c>
      <c r="C2508" s="19">
        <v>0</v>
      </c>
      <c r="D2508" s="19">
        <v>0</v>
      </c>
      <c r="E2508" s="19">
        <v>9.52</v>
      </c>
      <c r="F2508" s="19">
        <v>1.86</v>
      </c>
      <c r="G2508" s="19">
        <v>0</v>
      </c>
      <c r="H2508" s="17">
        <f t="shared" si="117"/>
        <v>0</v>
      </c>
      <c r="I2508" s="18">
        <f t="shared" si="118"/>
        <v>9.52</v>
      </c>
      <c r="J2508" s="17">
        <f t="shared" si="119"/>
        <v>0</v>
      </c>
    </row>
    <row r="2509" spans="1:10" x14ac:dyDescent="0.3">
      <c r="A2509" s="2">
        <v>20200414</v>
      </c>
      <c r="B2509" s="2" t="s">
        <v>45</v>
      </c>
      <c r="C2509" s="2">
        <v>0</v>
      </c>
      <c r="D2509" s="2">
        <v>0</v>
      </c>
      <c r="E2509" s="2">
        <v>9.51</v>
      </c>
      <c r="F2509" s="2">
        <v>2.0699999999999998</v>
      </c>
      <c r="G2509" s="2">
        <v>0</v>
      </c>
      <c r="H2509" s="16">
        <f t="shared" si="117"/>
        <v>0</v>
      </c>
      <c r="I2509" s="15">
        <f t="shared" si="118"/>
        <v>9.51</v>
      </c>
      <c r="J2509" s="14">
        <f t="shared" si="119"/>
        <v>0</v>
      </c>
    </row>
    <row r="2510" spans="1:10" x14ac:dyDescent="0.3">
      <c r="A2510" s="19">
        <v>20200414</v>
      </c>
      <c r="B2510" s="19" t="s">
        <v>44</v>
      </c>
      <c r="C2510" s="19">
        <v>0</v>
      </c>
      <c r="D2510" s="19">
        <v>0</v>
      </c>
      <c r="E2510" s="19">
        <v>10.34</v>
      </c>
      <c r="F2510" s="19">
        <v>2.21</v>
      </c>
      <c r="G2510" s="19">
        <v>0</v>
      </c>
      <c r="H2510" s="17">
        <f t="shared" si="117"/>
        <v>0</v>
      </c>
      <c r="I2510" s="18">
        <f t="shared" si="118"/>
        <v>10.34</v>
      </c>
      <c r="J2510" s="17">
        <f t="shared" si="119"/>
        <v>0</v>
      </c>
    </row>
    <row r="2511" spans="1:10" x14ac:dyDescent="0.3">
      <c r="A2511" s="2">
        <v>20200414</v>
      </c>
      <c r="B2511" s="2" t="s">
        <v>43</v>
      </c>
      <c r="C2511" s="2">
        <v>0</v>
      </c>
      <c r="D2511" s="2">
        <v>0</v>
      </c>
      <c r="E2511" s="2">
        <v>11.11</v>
      </c>
      <c r="F2511" s="2">
        <v>2.41</v>
      </c>
      <c r="G2511" s="2">
        <v>0</v>
      </c>
      <c r="H2511" s="16">
        <f t="shared" si="117"/>
        <v>0</v>
      </c>
      <c r="I2511" s="15">
        <f t="shared" si="118"/>
        <v>11.11</v>
      </c>
      <c r="J2511" s="14">
        <f t="shared" si="119"/>
        <v>0</v>
      </c>
    </row>
    <row r="2512" spans="1:10" x14ac:dyDescent="0.3">
      <c r="A2512" s="19">
        <v>20200414</v>
      </c>
      <c r="B2512" s="19" t="s">
        <v>42</v>
      </c>
      <c r="C2512" s="19">
        <v>0</v>
      </c>
      <c r="D2512" s="19">
        <v>0</v>
      </c>
      <c r="E2512" s="19">
        <v>11.54</v>
      </c>
      <c r="F2512" s="19">
        <v>2.62</v>
      </c>
      <c r="G2512" s="19">
        <v>0</v>
      </c>
      <c r="H2512" s="17">
        <f t="shared" si="117"/>
        <v>0</v>
      </c>
      <c r="I2512" s="18">
        <f t="shared" si="118"/>
        <v>11.54</v>
      </c>
      <c r="J2512" s="17">
        <f t="shared" si="119"/>
        <v>0</v>
      </c>
    </row>
    <row r="2513" spans="1:10" x14ac:dyDescent="0.3">
      <c r="A2513" s="2">
        <v>20200414</v>
      </c>
      <c r="B2513" s="2" t="s">
        <v>41</v>
      </c>
      <c r="C2513" s="2">
        <v>82</v>
      </c>
      <c r="D2513" s="2">
        <v>12.25</v>
      </c>
      <c r="E2513" s="2">
        <v>12.3</v>
      </c>
      <c r="F2513" s="2">
        <v>3.03</v>
      </c>
      <c r="G2513" s="2">
        <v>0</v>
      </c>
      <c r="H2513" s="16">
        <f t="shared" si="117"/>
        <v>386.4685627219929</v>
      </c>
      <c r="I2513" s="15">
        <f t="shared" si="118"/>
        <v>24.37714258506228</v>
      </c>
      <c r="J2513" s="14">
        <f t="shared" si="119"/>
        <v>0.38755177936668561</v>
      </c>
    </row>
    <row r="2514" spans="1:10" x14ac:dyDescent="0.3">
      <c r="A2514" s="19">
        <v>20200414</v>
      </c>
      <c r="B2514" s="19" t="s">
        <v>40</v>
      </c>
      <c r="C2514" s="19">
        <v>264</v>
      </c>
      <c r="D2514" s="19">
        <v>23.92</v>
      </c>
      <c r="E2514" s="19">
        <v>13.62</v>
      </c>
      <c r="F2514" s="19">
        <v>3.72</v>
      </c>
      <c r="G2514" s="19">
        <v>0</v>
      </c>
      <c r="H2514" s="17">
        <f t="shared" si="117"/>
        <v>651.11119771187634</v>
      </c>
      <c r="I2514" s="18">
        <f t="shared" si="118"/>
        <v>33.967224928496137</v>
      </c>
      <c r="J2514" s="17">
        <f t="shared" si="119"/>
        <v>0.62483722517682416</v>
      </c>
    </row>
    <row r="2515" spans="1:10" x14ac:dyDescent="0.3">
      <c r="A2515" s="2">
        <v>20200414</v>
      </c>
      <c r="B2515" s="2" t="s">
        <v>39</v>
      </c>
      <c r="C2515" s="2">
        <v>570</v>
      </c>
      <c r="D2515" s="2">
        <v>35.32</v>
      </c>
      <c r="E2515" s="2">
        <v>14.7</v>
      </c>
      <c r="F2515" s="2">
        <v>4.6900000000000004</v>
      </c>
      <c r="G2515" s="2">
        <v>0</v>
      </c>
      <c r="H2515" s="16">
        <f t="shared" ref="H2515:H2578" si="120">IF(D2515&gt;0,C2515/SIN(D2515*PI()/180),0)</f>
        <v>985.91614474361836</v>
      </c>
      <c r="I2515" s="15">
        <f t="shared" si="118"/>
        <v>45.50987952323807</v>
      </c>
      <c r="J2515" s="14">
        <f t="shared" si="119"/>
        <v>0.89492154867443696</v>
      </c>
    </row>
    <row r="2516" spans="1:10" x14ac:dyDescent="0.3">
      <c r="A2516" s="19">
        <v>20200414</v>
      </c>
      <c r="B2516" s="19" t="s">
        <v>38</v>
      </c>
      <c r="C2516" s="19">
        <v>719.01</v>
      </c>
      <c r="D2516" s="19">
        <v>45.92</v>
      </c>
      <c r="E2516" s="19">
        <v>15.48</v>
      </c>
      <c r="F2516" s="19">
        <v>5.38</v>
      </c>
      <c r="G2516" s="19">
        <v>0</v>
      </c>
      <c r="H2516" s="17">
        <f t="shared" si="120"/>
        <v>1000.8920574881037</v>
      </c>
      <c r="I2516" s="18">
        <f t="shared" si="118"/>
        <v>46.75787679650324</v>
      </c>
      <c r="J2516" s="17">
        <f t="shared" si="119"/>
        <v>0.90289427015769219</v>
      </c>
    </row>
    <row r="2517" spans="1:10" x14ac:dyDescent="0.3">
      <c r="A2517" s="2">
        <v>20200414</v>
      </c>
      <c r="B2517" s="2" t="s">
        <v>37</v>
      </c>
      <c r="C2517" s="2">
        <v>843.01</v>
      </c>
      <c r="D2517" s="2">
        <v>54.75</v>
      </c>
      <c r="E2517" s="2">
        <v>15.65</v>
      </c>
      <c r="F2517" s="2">
        <v>5.66</v>
      </c>
      <c r="G2517" s="2">
        <v>0</v>
      </c>
      <c r="H2517" s="16">
        <f t="shared" si="120"/>
        <v>1032.2888844826182</v>
      </c>
      <c r="I2517" s="15">
        <f t="shared" si="118"/>
        <v>47.909027640081817</v>
      </c>
      <c r="J2517" s="14">
        <f t="shared" si="119"/>
        <v>0.92586957884039123</v>
      </c>
    </row>
    <row r="2518" spans="1:10" x14ac:dyDescent="0.3">
      <c r="A2518" s="19">
        <v>20200414</v>
      </c>
      <c r="B2518" s="19" t="s">
        <v>36</v>
      </c>
      <c r="C2518" s="19">
        <v>828.01</v>
      </c>
      <c r="D2518" s="19">
        <v>60.02</v>
      </c>
      <c r="E2518" s="19">
        <v>16.170000000000002</v>
      </c>
      <c r="F2518" s="19">
        <v>5.45</v>
      </c>
      <c r="G2518" s="19">
        <v>0</v>
      </c>
      <c r="H2518" s="17">
        <f t="shared" si="120"/>
        <v>955.91100316143331</v>
      </c>
      <c r="I2518" s="18">
        <f t="shared" si="118"/>
        <v>46.042218848794789</v>
      </c>
      <c r="J2518" s="17">
        <f t="shared" si="119"/>
        <v>0.86539580478321099</v>
      </c>
    </row>
    <row r="2519" spans="1:10" x14ac:dyDescent="0.3">
      <c r="A2519" s="2">
        <v>20200414</v>
      </c>
      <c r="B2519" s="2" t="s">
        <v>35</v>
      </c>
      <c r="C2519" s="2">
        <v>790.01</v>
      </c>
      <c r="D2519" s="2">
        <v>59.74</v>
      </c>
      <c r="E2519" s="2">
        <v>16.12</v>
      </c>
      <c r="F2519" s="2">
        <v>5.52</v>
      </c>
      <c r="G2519" s="2">
        <v>0</v>
      </c>
      <c r="H2519" s="16">
        <f t="shared" si="120"/>
        <v>914.63065167697755</v>
      </c>
      <c r="I2519" s="15">
        <f t="shared" si="118"/>
        <v>44.702207864905546</v>
      </c>
      <c r="J2519" s="14">
        <f t="shared" si="119"/>
        <v>0.83353955719168527</v>
      </c>
    </row>
    <row r="2520" spans="1:10" x14ac:dyDescent="0.3">
      <c r="A2520" s="19">
        <v>20200414</v>
      </c>
      <c r="B2520" s="19" t="s">
        <v>34</v>
      </c>
      <c r="C2520" s="19">
        <v>431</v>
      </c>
      <c r="D2520" s="19">
        <v>54.04</v>
      </c>
      <c r="E2520" s="19">
        <v>16.47</v>
      </c>
      <c r="F2520" s="19">
        <v>5.0999999999999996</v>
      </c>
      <c r="G2520" s="19">
        <v>0</v>
      </c>
      <c r="H2520" s="17">
        <f t="shared" si="120"/>
        <v>532.47534467864693</v>
      </c>
      <c r="I2520" s="18">
        <f t="shared" si="118"/>
        <v>33.109854521207716</v>
      </c>
      <c r="J2520" s="17">
        <f t="shared" si="119"/>
        <v>0.5130430055620151</v>
      </c>
    </row>
    <row r="2521" spans="1:10" x14ac:dyDescent="0.3">
      <c r="A2521" s="2">
        <v>20200414</v>
      </c>
      <c r="B2521" s="2" t="s">
        <v>33</v>
      </c>
      <c r="C2521" s="2">
        <v>87</v>
      </c>
      <c r="D2521" s="2">
        <v>44.99</v>
      </c>
      <c r="E2521" s="2">
        <v>16.7</v>
      </c>
      <c r="F2521" s="2">
        <v>5.38</v>
      </c>
      <c r="G2521" s="2">
        <v>0</v>
      </c>
      <c r="H2521" s="16">
        <f t="shared" si="120"/>
        <v>123.0580594837227</v>
      </c>
      <c r="I2521" s="15">
        <f t="shared" si="118"/>
        <v>20.545564358866333</v>
      </c>
      <c r="J2521" s="14">
        <f t="shared" si="119"/>
        <v>0.12552475341114136</v>
      </c>
    </row>
    <row r="2522" spans="1:10" x14ac:dyDescent="0.3">
      <c r="A2522" s="19">
        <v>20200414</v>
      </c>
      <c r="B2522" s="19" t="s">
        <v>32</v>
      </c>
      <c r="C2522" s="19">
        <v>219</v>
      </c>
      <c r="D2522" s="19">
        <v>34.28</v>
      </c>
      <c r="E2522" s="19">
        <v>15.86</v>
      </c>
      <c r="F2522" s="19">
        <v>5.93</v>
      </c>
      <c r="G2522" s="19">
        <v>0</v>
      </c>
      <c r="H2522" s="17">
        <f t="shared" si="120"/>
        <v>388.82343759905223</v>
      </c>
      <c r="I2522" s="18">
        <f t="shared" si="118"/>
        <v>28.010732424970382</v>
      </c>
      <c r="J2522" s="17">
        <f t="shared" si="119"/>
        <v>0.38355554260879665</v>
      </c>
    </row>
    <row r="2523" spans="1:10" x14ac:dyDescent="0.3">
      <c r="A2523" s="2">
        <v>20200414</v>
      </c>
      <c r="B2523" s="2" t="s">
        <v>31</v>
      </c>
      <c r="C2523" s="2">
        <v>192</v>
      </c>
      <c r="D2523" s="2">
        <v>22.84</v>
      </c>
      <c r="E2523" s="2">
        <v>15.65</v>
      </c>
      <c r="F2523" s="2">
        <v>5.52</v>
      </c>
      <c r="G2523" s="2">
        <v>0</v>
      </c>
      <c r="H2523" s="16">
        <f t="shared" si="120"/>
        <v>494.64256520754543</v>
      </c>
      <c r="I2523" s="15">
        <f t="shared" si="118"/>
        <v>31.107580162735793</v>
      </c>
      <c r="J2523" s="14">
        <f t="shared" si="119"/>
        <v>0.48104775417246681</v>
      </c>
    </row>
    <row r="2524" spans="1:10" x14ac:dyDescent="0.3">
      <c r="A2524" s="19">
        <v>20200414</v>
      </c>
      <c r="B2524" s="19" t="s">
        <v>30</v>
      </c>
      <c r="C2524" s="19">
        <v>55</v>
      </c>
      <c r="D2524" s="19">
        <v>11.16</v>
      </c>
      <c r="E2524" s="19">
        <v>15.08</v>
      </c>
      <c r="F2524" s="19">
        <v>5.17</v>
      </c>
      <c r="G2524" s="19">
        <v>0</v>
      </c>
      <c r="H2524" s="17">
        <f t="shared" si="120"/>
        <v>284.16507962474634</v>
      </c>
      <c r="I2524" s="18">
        <f t="shared" si="118"/>
        <v>23.960158738273321</v>
      </c>
      <c r="J2524" s="17">
        <f t="shared" si="119"/>
        <v>0.28549476921195682</v>
      </c>
    </row>
    <row r="2525" spans="1:10" x14ac:dyDescent="0.3">
      <c r="A2525" s="2">
        <v>20200414</v>
      </c>
      <c r="B2525" s="2" t="s">
        <v>29</v>
      </c>
      <c r="C2525" s="2">
        <v>0</v>
      </c>
      <c r="D2525" s="2">
        <v>0</v>
      </c>
      <c r="E2525" s="2">
        <v>14.38</v>
      </c>
      <c r="F2525" s="2">
        <v>6.34</v>
      </c>
      <c r="G2525" s="2">
        <v>0</v>
      </c>
      <c r="H2525" s="16">
        <f t="shared" si="120"/>
        <v>0</v>
      </c>
      <c r="I2525" s="15">
        <f t="shared" si="118"/>
        <v>14.38</v>
      </c>
      <c r="J2525" s="14">
        <f t="shared" si="119"/>
        <v>0</v>
      </c>
    </row>
    <row r="2526" spans="1:10" x14ac:dyDescent="0.3">
      <c r="A2526" s="19">
        <v>20200414</v>
      </c>
      <c r="B2526" s="19" t="s">
        <v>28</v>
      </c>
      <c r="C2526" s="19">
        <v>0</v>
      </c>
      <c r="D2526" s="19">
        <v>0</v>
      </c>
      <c r="E2526" s="19">
        <v>13.92</v>
      </c>
      <c r="F2526" s="19">
        <v>5.66</v>
      </c>
      <c r="G2526" s="19">
        <v>0</v>
      </c>
      <c r="H2526" s="17">
        <f t="shared" si="120"/>
        <v>0</v>
      </c>
      <c r="I2526" s="18">
        <f t="shared" si="118"/>
        <v>13.92</v>
      </c>
      <c r="J2526" s="17">
        <f t="shared" si="119"/>
        <v>0</v>
      </c>
    </row>
    <row r="2527" spans="1:10" x14ac:dyDescent="0.3">
      <c r="A2527" s="2">
        <v>20200414</v>
      </c>
      <c r="B2527" s="2" t="s">
        <v>27</v>
      </c>
      <c r="C2527" s="2">
        <v>0</v>
      </c>
      <c r="D2527" s="2">
        <v>0</v>
      </c>
      <c r="E2527" s="2">
        <v>13.82</v>
      </c>
      <c r="F2527" s="2">
        <v>5.72</v>
      </c>
      <c r="G2527" s="2">
        <v>0</v>
      </c>
      <c r="H2527" s="16">
        <f t="shared" si="120"/>
        <v>0</v>
      </c>
      <c r="I2527" s="15">
        <f t="shared" si="118"/>
        <v>13.82</v>
      </c>
      <c r="J2527" s="14">
        <f t="shared" si="119"/>
        <v>0</v>
      </c>
    </row>
    <row r="2528" spans="1:10" x14ac:dyDescent="0.3">
      <c r="A2528" s="19">
        <v>20200414</v>
      </c>
      <c r="B2528" s="19" t="s">
        <v>26</v>
      </c>
      <c r="C2528" s="19">
        <v>0</v>
      </c>
      <c r="D2528" s="19">
        <v>0</v>
      </c>
      <c r="E2528" s="19">
        <v>13.57</v>
      </c>
      <c r="F2528" s="19">
        <v>5.86</v>
      </c>
      <c r="G2528" s="19">
        <v>0</v>
      </c>
      <c r="H2528" s="17">
        <f t="shared" si="120"/>
        <v>0</v>
      </c>
      <c r="I2528" s="18">
        <f t="shared" si="118"/>
        <v>13.57</v>
      </c>
      <c r="J2528" s="17">
        <f t="shared" si="119"/>
        <v>0</v>
      </c>
    </row>
    <row r="2529" spans="1:10" x14ac:dyDescent="0.3">
      <c r="A2529" s="2">
        <v>20200414</v>
      </c>
      <c r="B2529" s="2" t="s">
        <v>25</v>
      </c>
      <c r="C2529" s="2">
        <v>0</v>
      </c>
      <c r="D2529" s="2">
        <v>0</v>
      </c>
      <c r="E2529" s="2">
        <v>13.17</v>
      </c>
      <c r="F2529" s="2">
        <v>5.59</v>
      </c>
      <c r="G2529" s="2">
        <v>0</v>
      </c>
      <c r="H2529" s="16">
        <f t="shared" si="120"/>
        <v>0</v>
      </c>
      <c r="I2529" s="15">
        <f t="shared" si="118"/>
        <v>13.17</v>
      </c>
      <c r="J2529" s="14">
        <f t="shared" si="119"/>
        <v>0</v>
      </c>
    </row>
    <row r="2530" spans="1:10" x14ac:dyDescent="0.3">
      <c r="A2530" s="19">
        <v>20200415</v>
      </c>
      <c r="B2530" s="19" t="s">
        <v>48</v>
      </c>
      <c r="C2530" s="19">
        <v>0</v>
      </c>
      <c r="D2530" s="19">
        <v>0</v>
      </c>
      <c r="E2530" s="19">
        <v>12.96</v>
      </c>
      <c r="F2530" s="19">
        <v>5.38</v>
      </c>
      <c r="G2530" s="19">
        <v>0</v>
      </c>
      <c r="H2530" s="17">
        <f t="shared" si="120"/>
        <v>0</v>
      </c>
      <c r="I2530" s="18">
        <f t="shared" si="118"/>
        <v>12.96</v>
      </c>
      <c r="J2530" s="17">
        <f t="shared" si="119"/>
        <v>0</v>
      </c>
    </row>
    <row r="2531" spans="1:10" x14ac:dyDescent="0.3">
      <c r="A2531" s="2">
        <v>20200415</v>
      </c>
      <c r="B2531" s="2" t="s">
        <v>47</v>
      </c>
      <c r="C2531" s="2">
        <v>0</v>
      </c>
      <c r="D2531" s="2">
        <v>0</v>
      </c>
      <c r="E2531" s="2">
        <v>13.07</v>
      </c>
      <c r="F2531" s="2">
        <v>5.24</v>
      </c>
      <c r="G2531" s="2">
        <v>0</v>
      </c>
      <c r="H2531" s="16">
        <f t="shared" si="120"/>
        <v>0</v>
      </c>
      <c r="I2531" s="15">
        <f t="shared" si="118"/>
        <v>13.07</v>
      </c>
      <c r="J2531" s="14">
        <f t="shared" si="119"/>
        <v>0</v>
      </c>
    </row>
    <row r="2532" spans="1:10" x14ac:dyDescent="0.3">
      <c r="A2532" s="19">
        <v>20200415</v>
      </c>
      <c r="B2532" s="19" t="s">
        <v>46</v>
      </c>
      <c r="C2532" s="19">
        <v>0</v>
      </c>
      <c r="D2532" s="19">
        <v>0</v>
      </c>
      <c r="E2532" s="19">
        <v>12.95</v>
      </c>
      <c r="F2532" s="19">
        <v>5.17</v>
      </c>
      <c r="G2532" s="19">
        <v>0</v>
      </c>
      <c r="H2532" s="17">
        <f t="shared" si="120"/>
        <v>0</v>
      </c>
      <c r="I2532" s="18">
        <f t="shared" si="118"/>
        <v>12.95</v>
      </c>
      <c r="J2532" s="17">
        <f t="shared" si="119"/>
        <v>0</v>
      </c>
    </row>
    <row r="2533" spans="1:10" x14ac:dyDescent="0.3">
      <c r="A2533" s="2">
        <v>20200415</v>
      </c>
      <c r="B2533" s="2" t="s">
        <v>45</v>
      </c>
      <c r="C2533" s="2">
        <v>0</v>
      </c>
      <c r="D2533" s="2">
        <v>0</v>
      </c>
      <c r="E2533" s="2">
        <v>12.97</v>
      </c>
      <c r="F2533" s="2">
        <v>4.83</v>
      </c>
      <c r="G2533" s="2">
        <v>0</v>
      </c>
      <c r="H2533" s="16">
        <f t="shared" si="120"/>
        <v>0</v>
      </c>
      <c r="I2533" s="15">
        <f t="shared" si="118"/>
        <v>12.97</v>
      </c>
      <c r="J2533" s="14">
        <f t="shared" si="119"/>
        <v>0</v>
      </c>
    </row>
    <row r="2534" spans="1:10" x14ac:dyDescent="0.3">
      <c r="A2534" s="19">
        <v>20200415</v>
      </c>
      <c r="B2534" s="19" t="s">
        <v>44</v>
      </c>
      <c r="C2534" s="19">
        <v>0</v>
      </c>
      <c r="D2534" s="19">
        <v>0</v>
      </c>
      <c r="E2534" s="19">
        <v>12.94</v>
      </c>
      <c r="F2534" s="19">
        <v>4.83</v>
      </c>
      <c r="G2534" s="19">
        <v>0</v>
      </c>
      <c r="H2534" s="17">
        <f t="shared" si="120"/>
        <v>0</v>
      </c>
      <c r="I2534" s="18">
        <f t="shared" si="118"/>
        <v>12.94</v>
      </c>
      <c r="J2534" s="17">
        <f t="shared" si="119"/>
        <v>0</v>
      </c>
    </row>
    <row r="2535" spans="1:10" x14ac:dyDescent="0.3">
      <c r="A2535" s="2">
        <v>20200415</v>
      </c>
      <c r="B2535" s="2" t="s">
        <v>43</v>
      </c>
      <c r="C2535" s="2">
        <v>0</v>
      </c>
      <c r="D2535" s="2">
        <v>0</v>
      </c>
      <c r="E2535" s="2">
        <v>12.8</v>
      </c>
      <c r="F2535" s="2">
        <v>5.52</v>
      </c>
      <c r="G2535" s="2">
        <v>0</v>
      </c>
      <c r="H2535" s="16">
        <f t="shared" si="120"/>
        <v>0</v>
      </c>
      <c r="I2535" s="15">
        <f t="shared" si="118"/>
        <v>12.8</v>
      </c>
      <c r="J2535" s="14">
        <f t="shared" si="119"/>
        <v>0</v>
      </c>
    </row>
    <row r="2536" spans="1:10" x14ac:dyDescent="0.3">
      <c r="A2536" s="19">
        <v>20200415</v>
      </c>
      <c r="B2536" s="19" t="s">
        <v>42</v>
      </c>
      <c r="C2536" s="19">
        <v>0</v>
      </c>
      <c r="D2536" s="19">
        <v>0</v>
      </c>
      <c r="E2536" s="19">
        <v>12.73</v>
      </c>
      <c r="F2536" s="19">
        <v>5.93</v>
      </c>
      <c r="G2536" s="19">
        <v>0</v>
      </c>
      <c r="H2536" s="17">
        <f t="shared" si="120"/>
        <v>0</v>
      </c>
      <c r="I2536" s="18">
        <f t="shared" si="118"/>
        <v>12.73</v>
      </c>
      <c r="J2536" s="17">
        <f t="shared" si="119"/>
        <v>0</v>
      </c>
    </row>
    <row r="2537" spans="1:10" x14ac:dyDescent="0.3">
      <c r="A2537" s="2">
        <v>20200415</v>
      </c>
      <c r="B2537" s="2" t="s">
        <v>41</v>
      </c>
      <c r="C2537" s="2">
        <v>154</v>
      </c>
      <c r="D2537" s="2">
        <v>12.52</v>
      </c>
      <c r="E2537" s="2">
        <v>12.62</v>
      </c>
      <c r="F2537" s="2">
        <v>5.24</v>
      </c>
      <c r="G2537" s="2">
        <v>0</v>
      </c>
      <c r="H2537" s="16">
        <f t="shared" si="120"/>
        <v>710.39635244238639</v>
      </c>
      <c r="I2537" s="15">
        <f t="shared" si="118"/>
        <v>34.819886013824572</v>
      </c>
      <c r="J2537" s="14">
        <f t="shared" si="119"/>
        <v>0.67900430201709194</v>
      </c>
    </row>
    <row r="2538" spans="1:10" x14ac:dyDescent="0.3">
      <c r="A2538" s="19">
        <v>20200415</v>
      </c>
      <c r="B2538" s="19" t="s">
        <v>40</v>
      </c>
      <c r="C2538" s="19">
        <v>309</v>
      </c>
      <c r="D2538" s="19">
        <v>24.19</v>
      </c>
      <c r="E2538" s="19">
        <v>12.94</v>
      </c>
      <c r="F2538" s="19">
        <v>6.28</v>
      </c>
      <c r="G2538" s="19">
        <v>0</v>
      </c>
      <c r="H2538" s="17">
        <f t="shared" si="120"/>
        <v>754.09290769798963</v>
      </c>
      <c r="I2538" s="18">
        <f t="shared" si="118"/>
        <v>36.505403365562174</v>
      </c>
      <c r="J2538" s="17">
        <f t="shared" si="119"/>
        <v>0.71505026384620207</v>
      </c>
    </row>
    <row r="2539" spans="1:10" x14ac:dyDescent="0.3">
      <c r="A2539" s="2">
        <v>20200415</v>
      </c>
      <c r="B2539" s="2" t="s">
        <v>39</v>
      </c>
      <c r="C2539" s="2">
        <v>256</v>
      </c>
      <c r="D2539" s="2">
        <v>35.6</v>
      </c>
      <c r="E2539" s="2">
        <v>13.6</v>
      </c>
      <c r="F2539" s="2">
        <v>6.14</v>
      </c>
      <c r="G2539" s="2">
        <v>0</v>
      </c>
      <c r="H2539" s="16">
        <f t="shared" si="120"/>
        <v>439.76962450189671</v>
      </c>
      <c r="I2539" s="15">
        <f t="shared" si="118"/>
        <v>27.342800765684274</v>
      </c>
      <c r="J2539" s="14">
        <f t="shared" si="119"/>
        <v>0.43513330774336195</v>
      </c>
    </row>
    <row r="2540" spans="1:10" x14ac:dyDescent="0.3">
      <c r="A2540" s="19">
        <v>20200415</v>
      </c>
      <c r="B2540" s="19" t="s">
        <v>38</v>
      </c>
      <c r="C2540" s="19">
        <v>368</v>
      </c>
      <c r="D2540" s="19">
        <v>46.23</v>
      </c>
      <c r="E2540" s="19">
        <v>14.5</v>
      </c>
      <c r="F2540" s="19">
        <v>6.28</v>
      </c>
      <c r="G2540" s="19">
        <v>0</v>
      </c>
      <c r="H2540" s="17">
        <f t="shared" si="120"/>
        <v>509.60880243646778</v>
      </c>
      <c r="I2540" s="18">
        <f t="shared" si="118"/>
        <v>30.42527507613962</v>
      </c>
      <c r="J2540" s="17">
        <f t="shared" si="119"/>
        <v>0.49716734673148805</v>
      </c>
    </row>
    <row r="2541" spans="1:10" x14ac:dyDescent="0.3">
      <c r="A2541" s="2">
        <v>20200415</v>
      </c>
      <c r="B2541" s="2" t="s">
        <v>37</v>
      </c>
      <c r="C2541" s="2">
        <v>732</v>
      </c>
      <c r="D2541" s="2">
        <v>55.09</v>
      </c>
      <c r="E2541" s="2">
        <v>15.21</v>
      </c>
      <c r="F2541" s="2">
        <v>6.9</v>
      </c>
      <c r="G2541" s="2">
        <v>0</v>
      </c>
      <c r="H2541" s="16">
        <f t="shared" si="120"/>
        <v>892.62631571751945</v>
      </c>
      <c r="I2541" s="15">
        <f t="shared" si="118"/>
        <v>43.104572366172484</v>
      </c>
      <c r="J2541" s="14">
        <f t="shared" si="119"/>
        <v>0.81990353593765963</v>
      </c>
    </row>
    <row r="2542" spans="1:10" x14ac:dyDescent="0.3">
      <c r="A2542" s="19">
        <v>20200415</v>
      </c>
      <c r="B2542" s="19" t="s">
        <v>36</v>
      </c>
      <c r="C2542" s="19">
        <v>768.01</v>
      </c>
      <c r="D2542" s="19">
        <v>60.39</v>
      </c>
      <c r="E2542" s="19">
        <v>15.67</v>
      </c>
      <c r="F2542" s="19">
        <v>7.72</v>
      </c>
      <c r="G2542" s="19">
        <v>0</v>
      </c>
      <c r="H2542" s="17">
        <f t="shared" si="120"/>
        <v>883.37049501519914</v>
      </c>
      <c r="I2542" s="18">
        <f t="shared" si="118"/>
        <v>43.275327969224975</v>
      </c>
      <c r="J2542" s="17">
        <f t="shared" si="119"/>
        <v>0.81072301019887194</v>
      </c>
    </row>
    <row r="2543" spans="1:10" x14ac:dyDescent="0.3">
      <c r="A2543" s="2">
        <v>20200415</v>
      </c>
      <c r="B2543" s="2" t="s">
        <v>35</v>
      </c>
      <c r="C2543" s="2">
        <v>834.01</v>
      </c>
      <c r="D2543" s="2">
        <v>60.08</v>
      </c>
      <c r="E2543" s="2">
        <v>16.010000000000002</v>
      </c>
      <c r="F2543" s="2">
        <v>8.14</v>
      </c>
      <c r="G2543" s="2">
        <v>0</v>
      </c>
      <c r="H2543" s="16">
        <f t="shared" si="120"/>
        <v>962.2570270575352</v>
      </c>
      <c r="I2543" s="15">
        <f t="shared" si="118"/>
        <v>46.08053209554798</v>
      </c>
      <c r="J2543" s="14">
        <f t="shared" si="119"/>
        <v>0.8709750214137969</v>
      </c>
    </row>
    <row r="2544" spans="1:10" x14ac:dyDescent="0.3">
      <c r="A2544" s="19">
        <v>20200415</v>
      </c>
      <c r="B2544" s="19" t="s">
        <v>34</v>
      </c>
      <c r="C2544" s="19">
        <v>590</v>
      </c>
      <c r="D2544" s="19">
        <v>54.31</v>
      </c>
      <c r="E2544" s="19">
        <v>15.99</v>
      </c>
      <c r="F2544" s="19">
        <v>8</v>
      </c>
      <c r="G2544" s="19">
        <v>0</v>
      </c>
      <c r="H2544" s="17">
        <f t="shared" si="120"/>
        <v>726.43515610976408</v>
      </c>
      <c r="I2544" s="18">
        <f t="shared" si="118"/>
        <v>38.691098628430126</v>
      </c>
      <c r="J2544" s="17">
        <f t="shared" si="119"/>
        <v>0.68167952694720391</v>
      </c>
    </row>
    <row r="2545" spans="1:10" x14ac:dyDescent="0.3">
      <c r="A2545" s="2">
        <v>20200415</v>
      </c>
      <c r="B2545" s="2" t="s">
        <v>33</v>
      </c>
      <c r="C2545" s="2">
        <v>423</v>
      </c>
      <c r="D2545" s="2">
        <v>45.21</v>
      </c>
      <c r="E2545" s="2">
        <v>16.21</v>
      </c>
      <c r="F2545" s="2">
        <v>7.72</v>
      </c>
      <c r="G2545" s="2">
        <v>0</v>
      </c>
      <c r="H2545" s="16">
        <f t="shared" si="120"/>
        <v>596.03177465310182</v>
      </c>
      <c r="I2545" s="15">
        <f t="shared" si="118"/>
        <v>34.835992957909433</v>
      </c>
      <c r="J2545" s="14">
        <f t="shared" si="119"/>
        <v>0.56965023513130009</v>
      </c>
    </row>
    <row r="2546" spans="1:10" x14ac:dyDescent="0.3">
      <c r="A2546" s="19">
        <v>20200415</v>
      </c>
      <c r="B2546" s="19" t="s">
        <v>32</v>
      </c>
      <c r="C2546" s="19">
        <v>507</v>
      </c>
      <c r="D2546" s="19">
        <v>34.47</v>
      </c>
      <c r="E2546" s="19">
        <v>16.22</v>
      </c>
      <c r="F2546" s="19">
        <v>7.31</v>
      </c>
      <c r="G2546" s="19">
        <v>0</v>
      </c>
      <c r="H2546" s="17">
        <f t="shared" si="120"/>
        <v>895.79984180452038</v>
      </c>
      <c r="I2546" s="18">
        <f t="shared" si="118"/>
        <v>44.213745056391261</v>
      </c>
      <c r="J2546" s="17">
        <f t="shared" si="119"/>
        <v>0.81834732778557584</v>
      </c>
    </row>
    <row r="2547" spans="1:10" x14ac:dyDescent="0.3">
      <c r="A2547" s="2">
        <v>20200415</v>
      </c>
      <c r="B2547" s="2" t="s">
        <v>31</v>
      </c>
      <c r="C2547" s="2">
        <v>300</v>
      </c>
      <c r="D2547" s="2">
        <v>23.01</v>
      </c>
      <c r="E2547" s="2">
        <v>16</v>
      </c>
      <c r="F2547" s="2">
        <v>6.76</v>
      </c>
      <c r="G2547" s="2">
        <v>0</v>
      </c>
      <c r="H2547" s="16">
        <f t="shared" si="120"/>
        <v>767.47584530180052</v>
      </c>
      <c r="I2547" s="15">
        <f t="shared" si="118"/>
        <v>39.983620165681266</v>
      </c>
      <c r="J2547" s="14">
        <f t="shared" si="119"/>
        <v>0.71572779581628243</v>
      </c>
    </row>
    <row r="2548" spans="1:10" x14ac:dyDescent="0.3">
      <c r="A2548" s="19">
        <v>20200415</v>
      </c>
      <c r="B2548" s="19" t="s">
        <v>30</v>
      </c>
      <c r="C2548" s="19">
        <v>155</v>
      </c>
      <c r="D2548" s="19">
        <v>11.33</v>
      </c>
      <c r="E2548" s="19">
        <v>15.59</v>
      </c>
      <c r="F2548" s="19">
        <v>6.14</v>
      </c>
      <c r="G2548" s="19">
        <v>0</v>
      </c>
      <c r="H2548" s="17">
        <f t="shared" si="120"/>
        <v>788.96641767469373</v>
      </c>
      <c r="I2548" s="18">
        <f t="shared" si="118"/>
        <v>40.245200552334182</v>
      </c>
      <c r="J2548" s="17">
        <f t="shared" si="119"/>
        <v>0.73484063697541069</v>
      </c>
    </row>
    <row r="2549" spans="1:10" x14ac:dyDescent="0.3">
      <c r="A2549" s="2">
        <v>20200415</v>
      </c>
      <c r="B2549" s="2" t="s">
        <v>29</v>
      </c>
      <c r="C2549" s="2">
        <v>0</v>
      </c>
      <c r="D2549" s="2">
        <v>0</v>
      </c>
      <c r="E2549" s="2">
        <v>15.43</v>
      </c>
      <c r="F2549" s="2">
        <v>4.97</v>
      </c>
      <c r="G2549" s="2">
        <v>0</v>
      </c>
      <c r="H2549" s="16">
        <f t="shared" si="120"/>
        <v>0</v>
      </c>
      <c r="I2549" s="15">
        <f t="shared" si="118"/>
        <v>15.43</v>
      </c>
      <c r="J2549" s="14">
        <f t="shared" si="119"/>
        <v>0</v>
      </c>
    </row>
    <row r="2550" spans="1:10" x14ac:dyDescent="0.3">
      <c r="A2550" s="19">
        <v>20200415</v>
      </c>
      <c r="B2550" s="19" t="s">
        <v>28</v>
      </c>
      <c r="C2550" s="19">
        <v>0</v>
      </c>
      <c r="D2550" s="19">
        <v>0</v>
      </c>
      <c r="E2550" s="19">
        <v>14.97</v>
      </c>
      <c r="F2550" s="19">
        <v>4.62</v>
      </c>
      <c r="G2550" s="19">
        <v>0</v>
      </c>
      <c r="H2550" s="17">
        <f t="shared" si="120"/>
        <v>0</v>
      </c>
      <c r="I2550" s="18">
        <f t="shared" si="118"/>
        <v>14.97</v>
      </c>
      <c r="J2550" s="17">
        <f t="shared" si="119"/>
        <v>0</v>
      </c>
    </row>
    <row r="2551" spans="1:10" x14ac:dyDescent="0.3">
      <c r="A2551" s="2">
        <v>20200415</v>
      </c>
      <c r="B2551" s="2" t="s">
        <v>27</v>
      </c>
      <c r="C2551" s="2">
        <v>0</v>
      </c>
      <c r="D2551" s="2">
        <v>0</v>
      </c>
      <c r="E2551" s="2">
        <v>14.88</v>
      </c>
      <c r="F2551" s="2">
        <v>4.55</v>
      </c>
      <c r="G2551" s="2">
        <v>0</v>
      </c>
      <c r="H2551" s="16">
        <f t="shared" si="120"/>
        <v>0</v>
      </c>
      <c r="I2551" s="15">
        <f t="shared" si="118"/>
        <v>14.88</v>
      </c>
      <c r="J2551" s="14">
        <f t="shared" si="119"/>
        <v>0</v>
      </c>
    </row>
    <row r="2552" spans="1:10" x14ac:dyDescent="0.3">
      <c r="A2552" s="19">
        <v>20200415</v>
      </c>
      <c r="B2552" s="19" t="s">
        <v>26</v>
      </c>
      <c r="C2552" s="19">
        <v>0</v>
      </c>
      <c r="D2552" s="19">
        <v>0</v>
      </c>
      <c r="E2552" s="19">
        <v>14.81</v>
      </c>
      <c r="F2552" s="19">
        <v>4.55</v>
      </c>
      <c r="G2552" s="19">
        <v>0</v>
      </c>
      <c r="H2552" s="17">
        <f t="shared" si="120"/>
        <v>0</v>
      </c>
      <c r="I2552" s="18">
        <f t="shared" si="118"/>
        <v>14.81</v>
      </c>
      <c r="J2552" s="17">
        <f t="shared" si="119"/>
        <v>0</v>
      </c>
    </row>
    <row r="2553" spans="1:10" x14ac:dyDescent="0.3">
      <c r="A2553" s="2">
        <v>20200415</v>
      </c>
      <c r="B2553" s="2" t="s">
        <v>25</v>
      </c>
      <c r="C2553" s="2">
        <v>0</v>
      </c>
      <c r="D2553" s="2">
        <v>0</v>
      </c>
      <c r="E2553" s="2">
        <v>14.78</v>
      </c>
      <c r="F2553" s="2">
        <v>4.83</v>
      </c>
      <c r="G2553" s="2">
        <v>0</v>
      </c>
      <c r="H2553" s="16">
        <f t="shared" si="120"/>
        <v>0</v>
      </c>
      <c r="I2553" s="15">
        <f t="shared" si="118"/>
        <v>14.78</v>
      </c>
      <c r="J2553" s="14">
        <f t="shared" si="119"/>
        <v>0</v>
      </c>
    </row>
    <row r="2554" spans="1:10" x14ac:dyDescent="0.3">
      <c r="A2554" s="19">
        <v>20200416</v>
      </c>
      <c r="B2554" s="19" t="s">
        <v>48</v>
      </c>
      <c r="C2554" s="19">
        <v>0</v>
      </c>
      <c r="D2554" s="19">
        <v>0</v>
      </c>
      <c r="E2554" s="19">
        <v>14.75</v>
      </c>
      <c r="F2554" s="19">
        <v>5.45</v>
      </c>
      <c r="G2554" s="19">
        <v>0</v>
      </c>
      <c r="H2554" s="17">
        <f t="shared" si="120"/>
        <v>0</v>
      </c>
      <c r="I2554" s="18">
        <f t="shared" si="118"/>
        <v>14.75</v>
      </c>
      <c r="J2554" s="17">
        <f t="shared" si="119"/>
        <v>0</v>
      </c>
    </row>
    <row r="2555" spans="1:10" x14ac:dyDescent="0.3">
      <c r="A2555" s="2">
        <v>20200416</v>
      </c>
      <c r="B2555" s="2" t="s">
        <v>47</v>
      </c>
      <c r="C2555" s="2">
        <v>0</v>
      </c>
      <c r="D2555" s="2">
        <v>0</v>
      </c>
      <c r="E2555" s="2">
        <v>14.68</v>
      </c>
      <c r="F2555" s="2">
        <v>6.34</v>
      </c>
      <c r="G2555" s="2">
        <v>0</v>
      </c>
      <c r="H2555" s="16">
        <f t="shared" si="120"/>
        <v>0</v>
      </c>
      <c r="I2555" s="15">
        <f t="shared" si="118"/>
        <v>14.68</v>
      </c>
      <c r="J2555" s="14">
        <f t="shared" si="119"/>
        <v>0</v>
      </c>
    </row>
    <row r="2556" spans="1:10" x14ac:dyDescent="0.3">
      <c r="A2556" s="19">
        <v>20200416</v>
      </c>
      <c r="B2556" s="19" t="s">
        <v>46</v>
      </c>
      <c r="C2556" s="19">
        <v>0</v>
      </c>
      <c r="D2556" s="19">
        <v>0</v>
      </c>
      <c r="E2556" s="19">
        <v>14.51</v>
      </c>
      <c r="F2556" s="19">
        <v>6.83</v>
      </c>
      <c r="G2556" s="19">
        <v>0</v>
      </c>
      <c r="H2556" s="17">
        <f t="shared" si="120"/>
        <v>0</v>
      </c>
      <c r="I2556" s="18">
        <f t="shared" si="118"/>
        <v>14.51</v>
      </c>
      <c r="J2556" s="17">
        <f t="shared" si="119"/>
        <v>0</v>
      </c>
    </row>
    <row r="2557" spans="1:10" x14ac:dyDescent="0.3">
      <c r="A2557" s="2">
        <v>20200416</v>
      </c>
      <c r="B2557" s="2" t="s">
        <v>45</v>
      </c>
      <c r="C2557" s="2">
        <v>0</v>
      </c>
      <c r="D2557" s="2">
        <v>0</v>
      </c>
      <c r="E2557" s="2">
        <v>14.32</v>
      </c>
      <c r="F2557" s="2">
        <v>7.31</v>
      </c>
      <c r="G2557" s="2">
        <v>0</v>
      </c>
      <c r="H2557" s="16">
        <f t="shared" si="120"/>
        <v>0</v>
      </c>
      <c r="I2557" s="15">
        <f t="shared" si="118"/>
        <v>14.32</v>
      </c>
      <c r="J2557" s="14">
        <f t="shared" si="119"/>
        <v>0</v>
      </c>
    </row>
    <row r="2558" spans="1:10" x14ac:dyDescent="0.3">
      <c r="A2558" s="19">
        <v>20200416</v>
      </c>
      <c r="B2558" s="19" t="s">
        <v>44</v>
      </c>
      <c r="C2558" s="19">
        <v>0</v>
      </c>
      <c r="D2558" s="19">
        <v>0</v>
      </c>
      <c r="E2558" s="19">
        <v>14.07</v>
      </c>
      <c r="F2558" s="19">
        <v>7.17</v>
      </c>
      <c r="G2558" s="19">
        <v>0</v>
      </c>
      <c r="H2558" s="17">
        <f t="shared" si="120"/>
        <v>0</v>
      </c>
      <c r="I2558" s="18">
        <f t="shared" si="118"/>
        <v>14.07</v>
      </c>
      <c r="J2558" s="17">
        <f t="shared" si="119"/>
        <v>0</v>
      </c>
    </row>
    <row r="2559" spans="1:10" x14ac:dyDescent="0.3">
      <c r="A2559" s="2">
        <v>20200416</v>
      </c>
      <c r="B2559" s="2" t="s">
        <v>43</v>
      </c>
      <c r="C2559" s="2">
        <v>0</v>
      </c>
      <c r="D2559" s="2">
        <v>0</v>
      </c>
      <c r="E2559" s="2">
        <v>13.8</v>
      </c>
      <c r="F2559" s="2">
        <v>7.59</v>
      </c>
      <c r="G2559" s="2">
        <v>0</v>
      </c>
      <c r="H2559" s="16">
        <f t="shared" si="120"/>
        <v>0</v>
      </c>
      <c r="I2559" s="15">
        <f t="shared" si="118"/>
        <v>13.8</v>
      </c>
      <c r="J2559" s="14">
        <f t="shared" si="119"/>
        <v>0</v>
      </c>
    </row>
    <row r="2560" spans="1:10" x14ac:dyDescent="0.3">
      <c r="A2560" s="19">
        <v>20200416</v>
      </c>
      <c r="B2560" s="19" t="s">
        <v>42</v>
      </c>
      <c r="C2560" s="19">
        <v>0</v>
      </c>
      <c r="D2560" s="19">
        <v>0</v>
      </c>
      <c r="E2560" s="19">
        <v>13.97</v>
      </c>
      <c r="F2560" s="19">
        <v>7.45</v>
      </c>
      <c r="G2560" s="19">
        <v>0</v>
      </c>
      <c r="H2560" s="17">
        <f t="shared" si="120"/>
        <v>0</v>
      </c>
      <c r="I2560" s="18">
        <f t="shared" si="118"/>
        <v>13.97</v>
      </c>
      <c r="J2560" s="17">
        <f t="shared" si="119"/>
        <v>0</v>
      </c>
    </row>
    <row r="2561" spans="1:10" x14ac:dyDescent="0.3">
      <c r="A2561" s="2">
        <v>20200416</v>
      </c>
      <c r="B2561" s="2" t="s">
        <v>41</v>
      </c>
      <c r="C2561" s="2">
        <v>100</v>
      </c>
      <c r="D2561" s="2">
        <v>12.79</v>
      </c>
      <c r="E2561" s="2">
        <v>14.21</v>
      </c>
      <c r="F2561" s="2">
        <v>6.14</v>
      </c>
      <c r="G2561" s="2">
        <v>0</v>
      </c>
      <c r="H2561" s="16">
        <f t="shared" si="120"/>
        <v>451.71546011037685</v>
      </c>
      <c r="I2561" s="15">
        <f t="shared" si="118"/>
        <v>28.326108128449278</v>
      </c>
      <c r="J2561" s="14">
        <f t="shared" si="119"/>
        <v>0.44495441502408989</v>
      </c>
    </row>
    <row r="2562" spans="1:10" x14ac:dyDescent="0.3">
      <c r="A2562" s="19">
        <v>20200416</v>
      </c>
      <c r="B2562" s="19" t="s">
        <v>40</v>
      </c>
      <c r="C2562" s="19">
        <v>338</v>
      </c>
      <c r="D2562" s="19">
        <v>24.46</v>
      </c>
      <c r="E2562" s="19">
        <v>13.94</v>
      </c>
      <c r="F2562" s="19">
        <v>5.66</v>
      </c>
      <c r="G2562" s="19">
        <v>0</v>
      </c>
      <c r="H2562" s="17">
        <f t="shared" si="120"/>
        <v>816.31101697688962</v>
      </c>
      <c r="I2562" s="18">
        <f t="shared" si="118"/>
        <v>39.449719280527802</v>
      </c>
      <c r="J2562" s="17">
        <f t="shared" si="119"/>
        <v>0.76323142429275759</v>
      </c>
    </row>
    <row r="2563" spans="1:10" x14ac:dyDescent="0.3">
      <c r="A2563" s="2">
        <v>20200416</v>
      </c>
      <c r="B2563" s="2" t="s">
        <v>39</v>
      </c>
      <c r="C2563" s="2">
        <v>392</v>
      </c>
      <c r="D2563" s="2">
        <v>35.880000000000003</v>
      </c>
      <c r="E2563" s="2">
        <v>14.78</v>
      </c>
      <c r="F2563" s="2">
        <v>5.86</v>
      </c>
      <c r="G2563" s="2">
        <v>0</v>
      </c>
      <c r="H2563" s="16">
        <f t="shared" si="120"/>
        <v>668.83975530537089</v>
      </c>
      <c r="I2563" s="15">
        <f t="shared" si="118"/>
        <v>35.681242353292838</v>
      </c>
      <c r="J2563" s="14">
        <f t="shared" si="119"/>
        <v>0.63669157745666904</v>
      </c>
    </row>
    <row r="2564" spans="1:10" x14ac:dyDescent="0.3">
      <c r="A2564" s="19">
        <v>20200416</v>
      </c>
      <c r="B2564" s="19" t="s">
        <v>38</v>
      </c>
      <c r="C2564" s="19">
        <v>374</v>
      </c>
      <c r="D2564" s="19">
        <v>46.53</v>
      </c>
      <c r="E2564" s="19">
        <v>16.14</v>
      </c>
      <c r="F2564" s="19">
        <v>6.07</v>
      </c>
      <c r="G2564" s="19">
        <v>0</v>
      </c>
      <c r="H2564" s="17">
        <f t="shared" si="120"/>
        <v>515.33983908532605</v>
      </c>
      <c r="I2564" s="18">
        <f t="shared" si="118"/>
        <v>32.24436997141644</v>
      </c>
      <c r="J2564" s="17">
        <f t="shared" si="119"/>
        <v>0.49853993303627664</v>
      </c>
    </row>
    <row r="2565" spans="1:10" x14ac:dyDescent="0.3">
      <c r="A2565" s="2">
        <v>20200416</v>
      </c>
      <c r="B2565" s="2" t="s">
        <v>37</v>
      </c>
      <c r="C2565" s="2">
        <v>616</v>
      </c>
      <c r="D2565" s="2">
        <v>55.43</v>
      </c>
      <c r="E2565" s="2">
        <v>16.79</v>
      </c>
      <c r="F2565" s="2">
        <v>6.55</v>
      </c>
      <c r="G2565" s="2">
        <v>0</v>
      </c>
      <c r="H2565" s="16">
        <f t="shared" si="120"/>
        <v>748.08705459105829</v>
      </c>
      <c r="I2565" s="15">
        <f t="shared" si="118"/>
        <v>40.167720455970567</v>
      </c>
      <c r="J2565" s="14">
        <f t="shared" si="119"/>
        <v>0.69702656564760423</v>
      </c>
    </row>
    <row r="2566" spans="1:10" x14ac:dyDescent="0.3">
      <c r="A2566" s="19">
        <v>20200416</v>
      </c>
      <c r="B2566" s="19" t="s">
        <v>36</v>
      </c>
      <c r="C2566" s="19">
        <v>303</v>
      </c>
      <c r="D2566" s="19">
        <v>60.75</v>
      </c>
      <c r="E2566" s="19">
        <v>17.3</v>
      </c>
      <c r="F2566" s="19">
        <v>7.1</v>
      </c>
      <c r="G2566" s="19">
        <v>0</v>
      </c>
      <c r="H2566" s="17">
        <f t="shared" si="120"/>
        <v>347.27952626001996</v>
      </c>
      <c r="I2566" s="18">
        <f t="shared" si="118"/>
        <v>28.152485195625623</v>
      </c>
      <c r="J2566" s="17">
        <f t="shared" si="119"/>
        <v>0.3423529552162663</v>
      </c>
    </row>
    <row r="2567" spans="1:10" x14ac:dyDescent="0.3">
      <c r="A2567" s="2">
        <v>20200416</v>
      </c>
      <c r="B2567" s="2" t="s">
        <v>35</v>
      </c>
      <c r="C2567" s="2">
        <v>768.01</v>
      </c>
      <c r="D2567" s="2">
        <v>60.41</v>
      </c>
      <c r="E2567" s="2">
        <v>17.14</v>
      </c>
      <c r="F2567" s="2">
        <v>8</v>
      </c>
      <c r="G2567" s="2">
        <v>0</v>
      </c>
      <c r="H2567" s="16">
        <f t="shared" si="120"/>
        <v>883.19534265876689</v>
      </c>
      <c r="I2567" s="15">
        <f t="shared" si="118"/>
        <v>44.739854458086469</v>
      </c>
      <c r="J2567" s="14">
        <f t="shared" si="119"/>
        <v>0.80474167880911951</v>
      </c>
    </row>
    <row r="2568" spans="1:10" x14ac:dyDescent="0.3">
      <c r="A2568" s="19">
        <v>20200416</v>
      </c>
      <c r="B2568" s="19" t="s">
        <v>34</v>
      </c>
      <c r="C2568" s="19">
        <v>871.01</v>
      </c>
      <c r="D2568" s="19">
        <v>54.58</v>
      </c>
      <c r="E2568" s="19">
        <v>16.97</v>
      </c>
      <c r="F2568" s="19">
        <v>9.0299999999999994</v>
      </c>
      <c r="G2568" s="19">
        <v>0</v>
      </c>
      <c r="H2568" s="17">
        <f t="shared" si="120"/>
        <v>1068.8215775954047</v>
      </c>
      <c r="I2568" s="18">
        <f t="shared" si="118"/>
        <v>50.370674299856397</v>
      </c>
      <c r="J2568" s="17">
        <f t="shared" si="119"/>
        <v>0.9467963190111619</v>
      </c>
    </row>
    <row r="2569" spans="1:10" x14ac:dyDescent="0.3">
      <c r="A2569" s="2">
        <v>20200416</v>
      </c>
      <c r="B2569" s="2" t="s">
        <v>33</v>
      </c>
      <c r="C2569" s="2">
        <v>558</v>
      </c>
      <c r="D2569" s="2">
        <v>45.42</v>
      </c>
      <c r="E2569" s="2">
        <v>17.399999999999999</v>
      </c>
      <c r="F2569" s="2">
        <v>8.9</v>
      </c>
      <c r="G2569" s="2">
        <v>0</v>
      </c>
      <c r="H2569" s="16">
        <f t="shared" si="120"/>
        <v>783.4095750855704</v>
      </c>
      <c r="I2569" s="15">
        <f t="shared" si="118"/>
        <v>41.881549221424073</v>
      </c>
      <c r="J2569" s="14">
        <f t="shared" si="119"/>
        <v>0.72389632222503153</v>
      </c>
    </row>
    <row r="2570" spans="1:10" x14ac:dyDescent="0.3">
      <c r="A2570" s="19">
        <v>20200416</v>
      </c>
      <c r="B2570" s="19" t="s">
        <v>32</v>
      </c>
      <c r="C2570" s="19">
        <v>555</v>
      </c>
      <c r="D2570" s="19">
        <v>34.65</v>
      </c>
      <c r="E2570" s="19">
        <v>16.77</v>
      </c>
      <c r="F2570" s="19">
        <v>8.9</v>
      </c>
      <c r="G2570" s="19">
        <v>0</v>
      </c>
      <c r="H2570" s="17">
        <f t="shared" si="120"/>
        <v>976.14709689587937</v>
      </c>
      <c r="I2570" s="18">
        <f t="shared" ref="I2570:I2633" si="121">E2570+H2570*((NOCT-20)/(800))</f>
        <v>47.27459677799623</v>
      </c>
      <c r="J2570" s="17">
        <f t="shared" ref="J2570:J2633" si="122">P_STC__W*(H2570/1000)*(1+(alpha_p/100)*(I2570-25))</f>
        <v>0.87830232348872639</v>
      </c>
    </row>
    <row r="2571" spans="1:10" x14ac:dyDescent="0.3">
      <c r="A2571" s="2">
        <v>20200416</v>
      </c>
      <c r="B2571" s="2" t="s">
        <v>31</v>
      </c>
      <c r="C2571" s="2">
        <v>229</v>
      </c>
      <c r="D2571" s="2">
        <v>23.18</v>
      </c>
      <c r="E2571" s="2">
        <v>16.079999999999998</v>
      </c>
      <c r="F2571" s="2">
        <v>8.9</v>
      </c>
      <c r="G2571" s="2">
        <v>0</v>
      </c>
      <c r="H2571" s="16">
        <f t="shared" si="120"/>
        <v>581.77783388208718</v>
      </c>
      <c r="I2571" s="15">
        <f t="shared" si="121"/>
        <v>34.260557308815223</v>
      </c>
      <c r="J2571" s="14">
        <f t="shared" si="122"/>
        <v>0.55753369250960161</v>
      </c>
    </row>
    <row r="2572" spans="1:10" x14ac:dyDescent="0.3">
      <c r="A2572" s="19">
        <v>20200416</v>
      </c>
      <c r="B2572" s="19" t="s">
        <v>30</v>
      </c>
      <c r="C2572" s="19">
        <v>68</v>
      </c>
      <c r="D2572" s="19">
        <v>11.5</v>
      </c>
      <c r="E2572" s="19">
        <v>15.92</v>
      </c>
      <c r="F2572" s="19">
        <v>7.93</v>
      </c>
      <c r="G2572" s="19">
        <v>0</v>
      </c>
      <c r="H2572" s="17">
        <f t="shared" si="120"/>
        <v>341.07791806531566</v>
      </c>
      <c r="I2572" s="18">
        <f t="shared" si="121"/>
        <v>26.578684939541112</v>
      </c>
      <c r="J2572" s="17">
        <f t="shared" si="122"/>
        <v>0.33865487248924681</v>
      </c>
    </row>
    <row r="2573" spans="1:10" x14ac:dyDescent="0.3">
      <c r="A2573" s="2">
        <v>20200416</v>
      </c>
      <c r="B2573" s="2" t="s">
        <v>29</v>
      </c>
      <c r="C2573" s="2">
        <v>0</v>
      </c>
      <c r="D2573" s="2">
        <v>0</v>
      </c>
      <c r="E2573" s="2">
        <v>15.26</v>
      </c>
      <c r="F2573" s="2">
        <v>7.24</v>
      </c>
      <c r="G2573" s="2">
        <v>0</v>
      </c>
      <c r="H2573" s="16">
        <f t="shared" si="120"/>
        <v>0</v>
      </c>
      <c r="I2573" s="15">
        <f t="shared" si="121"/>
        <v>15.26</v>
      </c>
      <c r="J2573" s="14">
        <f t="shared" si="122"/>
        <v>0</v>
      </c>
    </row>
    <row r="2574" spans="1:10" x14ac:dyDescent="0.3">
      <c r="A2574" s="19">
        <v>20200416</v>
      </c>
      <c r="B2574" s="19" t="s">
        <v>28</v>
      </c>
      <c r="C2574" s="19">
        <v>0</v>
      </c>
      <c r="D2574" s="19">
        <v>0</v>
      </c>
      <c r="E2574" s="19">
        <v>15.1</v>
      </c>
      <c r="F2574" s="19">
        <v>6.55</v>
      </c>
      <c r="G2574" s="19">
        <v>0</v>
      </c>
      <c r="H2574" s="17">
        <f t="shared" si="120"/>
        <v>0</v>
      </c>
      <c r="I2574" s="18">
        <f t="shared" si="121"/>
        <v>15.1</v>
      </c>
      <c r="J2574" s="17">
        <f t="shared" si="122"/>
        <v>0</v>
      </c>
    </row>
    <row r="2575" spans="1:10" x14ac:dyDescent="0.3">
      <c r="A2575" s="2">
        <v>20200416</v>
      </c>
      <c r="B2575" s="2" t="s">
        <v>27</v>
      </c>
      <c r="C2575" s="2">
        <v>0</v>
      </c>
      <c r="D2575" s="2">
        <v>0</v>
      </c>
      <c r="E2575" s="2">
        <v>15.01</v>
      </c>
      <c r="F2575" s="2">
        <v>6.28</v>
      </c>
      <c r="G2575" s="2">
        <v>0</v>
      </c>
      <c r="H2575" s="16">
        <f t="shared" si="120"/>
        <v>0</v>
      </c>
      <c r="I2575" s="15">
        <f t="shared" si="121"/>
        <v>15.01</v>
      </c>
      <c r="J2575" s="14">
        <f t="shared" si="122"/>
        <v>0</v>
      </c>
    </row>
    <row r="2576" spans="1:10" x14ac:dyDescent="0.3">
      <c r="A2576" s="19">
        <v>20200416</v>
      </c>
      <c r="B2576" s="19" t="s">
        <v>26</v>
      </c>
      <c r="C2576" s="19">
        <v>0</v>
      </c>
      <c r="D2576" s="19">
        <v>0</v>
      </c>
      <c r="E2576" s="19">
        <v>14.73</v>
      </c>
      <c r="F2576" s="19">
        <v>6.34</v>
      </c>
      <c r="G2576" s="19">
        <v>0</v>
      </c>
      <c r="H2576" s="17">
        <f t="shared" si="120"/>
        <v>0</v>
      </c>
      <c r="I2576" s="18">
        <f t="shared" si="121"/>
        <v>14.73</v>
      </c>
      <c r="J2576" s="17">
        <f t="shared" si="122"/>
        <v>0</v>
      </c>
    </row>
    <row r="2577" spans="1:10" x14ac:dyDescent="0.3">
      <c r="A2577" s="2">
        <v>20200416</v>
      </c>
      <c r="B2577" s="2" t="s">
        <v>25</v>
      </c>
      <c r="C2577" s="2">
        <v>0</v>
      </c>
      <c r="D2577" s="2">
        <v>0</v>
      </c>
      <c r="E2577" s="2">
        <v>14.63</v>
      </c>
      <c r="F2577" s="2">
        <v>6.21</v>
      </c>
      <c r="G2577" s="2">
        <v>0</v>
      </c>
      <c r="H2577" s="16">
        <f t="shared" si="120"/>
        <v>0</v>
      </c>
      <c r="I2577" s="15">
        <f t="shared" si="121"/>
        <v>14.63</v>
      </c>
      <c r="J2577" s="14">
        <f t="shared" si="122"/>
        <v>0</v>
      </c>
    </row>
    <row r="2578" spans="1:10" x14ac:dyDescent="0.3">
      <c r="A2578" s="19">
        <v>20200417</v>
      </c>
      <c r="B2578" s="19" t="s">
        <v>48</v>
      </c>
      <c r="C2578" s="19">
        <v>0</v>
      </c>
      <c r="D2578" s="19">
        <v>0</v>
      </c>
      <c r="E2578" s="19">
        <v>14.44</v>
      </c>
      <c r="F2578" s="19">
        <v>6.41</v>
      </c>
      <c r="G2578" s="19">
        <v>0</v>
      </c>
      <c r="H2578" s="17">
        <f t="shared" si="120"/>
        <v>0</v>
      </c>
      <c r="I2578" s="18">
        <f t="shared" si="121"/>
        <v>14.44</v>
      </c>
      <c r="J2578" s="17">
        <f t="shared" si="122"/>
        <v>0</v>
      </c>
    </row>
    <row r="2579" spans="1:10" x14ac:dyDescent="0.3">
      <c r="A2579" s="2">
        <v>20200417</v>
      </c>
      <c r="B2579" s="2" t="s">
        <v>47</v>
      </c>
      <c r="C2579" s="2">
        <v>0</v>
      </c>
      <c r="D2579" s="2">
        <v>0</v>
      </c>
      <c r="E2579" s="2">
        <v>14.47</v>
      </c>
      <c r="F2579" s="2">
        <v>6.21</v>
      </c>
      <c r="G2579" s="2">
        <v>0</v>
      </c>
      <c r="H2579" s="16">
        <f t="shared" ref="H2579:H2642" si="123">IF(D2579&gt;0,C2579/SIN(D2579*PI()/180),0)</f>
        <v>0</v>
      </c>
      <c r="I2579" s="15">
        <f t="shared" si="121"/>
        <v>14.47</v>
      </c>
      <c r="J2579" s="14">
        <f t="shared" si="122"/>
        <v>0</v>
      </c>
    </row>
    <row r="2580" spans="1:10" x14ac:dyDescent="0.3">
      <c r="A2580" s="19">
        <v>20200417</v>
      </c>
      <c r="B2580" s="19" t="s">
        <v>46</v>
      </c>
      <c r="C2580" s="19">
        <v>0</v>
      </c>
      <c r="D2580" s="19">
        <v>0</v>
      </c>
      <c r="E2580" s="19">
        <v>14.28</v>
      </c>
      <c r="F2580" s="19">
        <v>6.21</v>
      </c>
      <c r="G2580" s="19">
        <v>0</v>
      </c>
      <c r="H2580" s="17">
        <f t="shared" si="123"/>
        <v>0</v>
      </c>
      <c r="I2580" s="18">
        <f t="shared" si="121"/>
        <v>14.28</v>
      </c>
      <c r="J2580" s="17">
        <f t="shared" si="122"/>
        <v>0</v>
      </c>
    </row>
    <row r="2581" spans="1:10" x14ac:dyDescent="0.3">
      <c r="A2581" s="2">
        <v>20200417</v>
      </c>
      <c r="B2581" s="2" t="s">
        <v>45</v>
      </c>
      <c r="C2581" s="2">
        <v>0</v>
      </c>
      <c r="D2581" s="2">
        <v>0</v>
      </c>
      <c r="E2581" s="2">
        <v>13.94</v>
      </c>
      <c r="F2581" s="2">
        <v>6.28</v>
      </c>
      <c r="G2581" s="2">
        <v>0</v>
      </c>
      <c r="H2581" s="16">
        <f t="shared" si="123"/>
        <v>0</v>
      </c>
      <c r="I2581" s="15">
        <f t="shared" si="121"/>
        <v>13.94</v>
      </c>
      <c r="J2581" s="14">
        <f t="shared" si="122"/>
        <v>0</v>
      </c>
    </row>
    <row r="2582" spans="1:10" x14ac:dyDescent="0.3">
      <c r="A2582" s="19">
        <v>20200417</v>
      </c>
      <c r="B2582" s="19" t="s">
        <v>44</v>
      </c>
      <c r="C2582" s="19">
        <v>0</v>
      </c>
      <c r="D2582" s="19">
        <v>0</v>
      </c>
      <c r="E2582" s="19">
        <v>13.88</v>
      </c>
      <c r="F2582" s="19">
        <v>5.66</v>
      </c>
      <c r="G2582" s="19">
        <v>0</v>
      </c>
      <c r="H2582" s="17">
        <f t="shared" si="123"/>
        <v>0</v>
      </c>
      <c r="I2582" s="18">
        <f t="shared" si="121"/>
        <v>13.88</v>
      </c>
      <c r="J2582" s="17">
        <f t="shared" si="122"/>
        <v>0</v>
      </c>
    </row>
    <row r="2583" spans="1:10" x14ac:dyDescent="0.3">
      <c r="A2583" s="2">
        <v>20200417</v>
      </c>
      <c r="B2583" s="2" t="s">
        <v>43</v>
      </c>
      <c r="C2583" s="2">
        <v>0</v>
      </c>
      <c r="D2583" s="2">
        <v>0</v>
      </c>
      <c r="E2583" s="2">
        <v>13.84</v>
      </c>
      <c r="F2583" s="2">
        <v>5.45</v>
      </c>
      <c r="G2583" s="2">
        <v>0</v>
      </c>
      <c r="H2583" s="16">
        <f t="shared" si="123"/>
        <v>0</v>
      </c>
      <c r="I2583" s="15">
        <f t="shared" si="121"/>
        <v>13.84</v>
      </c>
      <c r="J2583" s="14">
        <f t="shared" si="122"/>
        <v>0</v>
      </c>
    </row>
    <row r="2584" spans="1:10" x14ac:dyDescent="0.3">
      <c r="A2584" s="19">
        <v>20200417</v>
      </c>
      <c r="B2584" s="19" t="s">
        <v>42</v>
      </c>
      <c r="C2584" s="19">
        <v>0</v>
      </c>
      <c r="D2584" s="19">
        <v>0</v>
      </c>
      <c r="E2584" s="19">
        <v>13.87</v>
      </c>
      <c r="F2584" s="19">
        <v>5.03</v>
      </c>
      <c r="G2584" s="19">
        <v>0</v>
      </c>
      <c r="H2584" s="17">
        <f t="shared" si="123"/>
        <v>0</v>
      </c>
      <c r="I2584" s="18">
        <f t="shared" si="121"/>
        <v>13.87</v>
      </c>
      <c r="J2584" s="17">
        <f t="shared" si="122"/>
        <v>0</v>
      </c>
    </row>
    <row r="2585" spans="1:10" x14ac:dyDescent="0.3">
      <c r="A2585" s="2">
        <v>20200417</v>
      </c>
      <c r="B2585" s="2" t="s">
        <v>41</v>
      </c>
      <c r="C2585" s="2">
        <v>188</v>
      </c>
      <c r="D2585" s="2">
        <v>13.05</v>
      </c>
      <c r="E2585" s="2">
        <v>14.35</v>
      </c>
      <c r="F2585" s="2">
        <v>5.03</v>
      </c>
      <c r="G2585" s="2">
        <v>0</v>
      </c>
      <c r="H2585" s="16">
        <f t="shared" si="123"/>
        <v>832.59054568982117</v>
      </c>
      <c r="I2585" s="15">
        <f t="shared" si="121"/>
        <v>40.368454552806909</v>
      </c>
      <c r="J2585" s="14">
        <f t="shared" si="122"/>
        <v>0.77501021085843291</v>
      </c>
    </row>
    <row r="2586" spans="1:10" x14ac:dyDescent="0.3">
      <c r="A2586" s="19">
        <v>20200417</v>
      </c>
      <c r="B2586" s="19" t="s">
        <v>40</v>
      </c>
      <c r="C2586" s="19">
        <v>363</v>
      </c>
      <c r="D2586" s="19">
        <v>24.73</v>
      </c>
      <c r="E2586" s="19">
        <v>15.05</v>
      </c>
      <c r="F2586" s="19">
        <v>5.03</v>
      </c>
      <c r="G2586" s="19">
        <v>0</v>
      </c>
      <c r="H2586" s="17">
        <f t="shared" si="123"/>
        <v>867.709633967581</v>
      </c>
      <c r="I2586" s="18">
        <f t="shared" si="121"/>
        <v>42.165926061486907</v>
      </c>
      <c r="J2586" s="17">
        <f t="shared" si="122"/>
        <v>0.80068195657970798</v>
      </c>
    </row>
    <row r="2587" spans="1:10" x14ac:dyDescent="0.3">
      <c r="A2587" s="2">
        <v>20200417</v>
      </c>
      <c r="B2587" s="2" t="s">
        <v>39</v>
      </c>
      <c r="C2587" s="2">
        <v>537</v>
      </c>
      <c r="D2587" s="2">
        <v>36.159999999999997</v>
      </c>
      <c r="E2587" s="2">
        <v>15.56</v>
      </c>
      <c r="F2587" s="2">
        <v>4.97</v>
      </c>
      <c r="G2587" s="2">
        <v>0</v>
      </c>
      <c r="H2587" s="16">
        <f t="shared" si="123"/>
        <v>910.10445891073198</v>
      </c>
      <c r="I2587" s="15">
        <f t="shared" si="121"/>
        <v>44.000764340960373</v>
      </c>
      <c r="J2587" s="14">
        <f t="shared" si="122"/>
        <v>0.83228739733834167</v>
      </c>
    </row>
    <row r="2588" spans="1:10" x14ac:dyDescent="0.3">
      <c r="A2588" s="19">
        <v>20200417</v>
      </c>
      <c r="B2588" s="19" t="s">
        <v>38</v>
      </c>
      <c r="C2588" s="19">
        <v>753.01</v>
      </c>
      <c r="D2588" s="19">
        <v>46.83</v>
      </c>
      <c r="E2588" s="19">
        <v>16.149999999999999</v>
      </c>
      <c r="F2588" s="19">
        <v>4.83</v>
      </c>
      <c r="G2588" s="19">
        <v>0</v>
      </c>
      <c r="H2588" s="17">
        <f t="shared" si="123"/>
        <v>1032.4724656275318</v>
      </c>
      <c r="I2588" s="18">
        <f t="shared" si="121"/>
        <v>48.414764550860369</v>
      </c>
      <c r="J2588" s="17">
        <f t="shared" si="122"/>
        <v>0.92368451703191468</v>
      </c>
    </row>
    <row r="2589" spans="1:10" x14ac:dyDescent="0.3">
      <c r="A2589" s="2">
        <v>20200417</v>
      </c>
      <c r="B2589" s="2" t="s">
        <v>37</v>
      </c>
      <c r="C2589" s="2">
        <v>810.01</v>
      </c>
      <c r="D2589" s="2">
        <v>55.77</v>
      </c>
      <c r="E2589" s="2">
        <v>16.579999999999998</v>
      </c>
      <c r="F2589" s="2">
        <v>4.83</v>
      </c>
      <c r="G2589" s="2">
        <v>0</v>
      </c>
      <c r="H2589" s="16">
        <f t="shared" si="123"/>
        <v>979.70919729499144</v>
      </c>
      <c r="I2589" s="15">
        <f t="shared" si="121"/>
        <v>47.195912415468484</v>
      </c>
      <c r="J2589" s="14">
        <f t="shared" si="122"/>
        <v>0.88185426938394285</v>
      </c>
    </row>
    <row r="2590" spans="1:10" x14ac:dyDescent="0.3">
      <c r="A2590" s="19">
        <v>20200417</v>
      </c>
      <c r="B2590" s="19" t="s">
        <v>36</v>
      </c>
      <c r="C2590" s="19">
        <v>865.01</v>
      </c>
      <c r="D2590" s="19">
        <v>61.11</v>
      </c>
      <c r="E2590" s="19">
        <v>17.12</v>
      </c>
      <c r="F2590" s="19">
        <v>4.97</v>
      </c>
      <c r="G2590" s="19">
        <v>0</v>
      </c>
      <c r="H2590" s="17">
        <f t="shared" si="123"/>
        <v>987.9631362603568</v>
      </c>
      <c r="I2590" s="18">
        <f t="shared" si="121"/>
        <v>47.993848008136155</v>
      </c>
      <c r="J2590" s="17">
        <f t="shared" si="122"/>
        <v>0.88573630239270218</v>
      </c>
    </row>
    <row r="2591" spans="1:10" x14ac:dyDescent="0.3">
      <c r="A2591" s="2">
        <v>20200417</v>
      </c>
      <c r="B2591" s="2" t="s">
        <v>35</v>
      </c>
      <c r="C2591" s="2">
        <v>941.01</v>
      </c>
      <c r="D2591" s="2">
        <v>60.74</v>
      </c>
      <c r="E2591" s="2">
        <v>17.27</v>
      </c>
      <c r="F2591" s="2">
        <v>5.0999999999999996</v>
      </c>
      <c r="G2591" s="2">
        <v>0</v>
      </c>
      <c r="H2591" s="16">
        <f t="shared" si="123"/>
        <v>1078.6318710502269</v>
      </c>
      <c r="I2591" s="15">
        <f t="shared" si="121"/>
        <v>50.977245970319586</v>
      </c>
      <c r="J2591" s="14">
        <f t="shared" si="122"/>
        <v>0.9525423866345869</v>
      </c>
    </row>
    <row r="2592" spans="1:10" x14ac:dyDescent="0.3">
      <c r="A2592" s="19">
        <v>20200417</v>
      </c>
      <c r="B2592" s="19" t="s">
        <v>34</v>
      </c>
      <c r="C2592" s="19">
        <v>804.01</v>
      </c>
      <c r="D2592" s="19">
        <v>54.85</v>
      </c>
      <c r="E2592" s="19">
        <v>17.63</v>
      </c>
      <c r="F2592" s="19">
        <v>5.03</v>
      </c>
      <c r="G2592" s="19">
        <v>0</v>
      </c>
      <c r="H2592" s="17">
        <f t="shared" si="123"/>
        <v>983.32090879167754</v>
      </c>
      <c r="I2592" s="18">
        <f t="shared" si="121"/>
        <v>48.358778399739919</v>
      </c>
      <c r="J2592" s="17">
        <f t="shared" si="122"/>
        <v>0.8799596203723471</v>
      </c>
    </row>
    <row r="2593" spans="1:10" x14ac:dyDescent="0.3">
      <c r="A2593" s="2">
        <v>20200417</v>
      </c>
      <c r="B2593" s="2" t="s">
        <v>33</v>
      </c>
      <c r="C2593" s="2">
        <v>715.01</v>
      </c>
      <c r="D2593" s="2">
        <v>45.63</v>
      </c>
      <c r="E2593" s="2">
        <v>17.489999999999998</v>
      </c>
      <c r="F2593" s="2">
        <v>4.76</v>
      </c>
      <c r="G2593" s="2">
        <v>0</v>
      </c>
      <c r="H2593" s="16">
        <f t="shared" si="123"/>
        <v>1000.2393202832222</v>
      </c>
      <c r="I2593" s="15">
        <f t="shared" si="121"/>
        <v>48.74747875885069</v>
      </c>
      <c r="J2593" s="14">
        <f t="shared" si="122"/>
        <v>0.8933500912283534</v>
      </c>
    </row>
    <row r="2594" spans="1:10" x14ac:dyDescent="0.3">
      <c r="A2594" s="19">
        <v>20200417</v>
      </c>
      <c r="B2594" s="19" t="s">
        <v>32</v>
      </c>
      <c r="C2594" s="19">
        <v>539</v>
      </c>
      <c r="D2594" s="19">
        <v>34.83</v>
      </c>
      <c r="E2594" s="19">
        <v>17.190000000000001</v>
      </c>
      <c r="F2594" s="19">
        <v>4.4800000000000004</v>
      </c>
      <c r="G2594" s="19">
        <v>0</v>
      </c>
      <c r="H2594" s="17">
        <f t="shared" si="123"/>
        <v>943.72089429598077</v>
      </c>
      <c r="I2594" s="18">
        <f t="shared" si="121"/>
        <v>46.681277946749404</v>
      </c>
      <c r="J2594" s="17">
        <f t="shared" si="122"/>
        <v>0.85164605673574334</v>
      </c>
    </row>
    <row r="2595" spans="1:10" x14ac:dyDescent="0.3">
      <c r="A2595" s="2">
        <v>20200417</v>
      </c>
      <c r="B2595" s="2" t="s">
        <v>31</v>
      </c>
      <c r="C2595" s="2">
        <v>340</v>
      </c>
      <c r="D2595" s="2">
        <v>23.35</v>
      </c>
      <c r="E2595" s="2">
        <v>16.78</v>
      </c>
      <c r="F2595" s="2">
        <v>3.93</v>
      </c>
      <c r="G2595" s="2">
        <v>0</v>
      </c>
      <c r="H2595" s="16">
        <f t="shared" si="123"/>
        <v>857.8345005905411</v>
      </c>
      <c r="I2595" s="15">
        <f t="shared" si="121"/>
        <v>43.587328143454414</v>
      </c>
      <c r="J2595" s="14">
        <f t="shared" si="122"/>
        <v>0.78608266949190386</v>
      </c>
    </row>
    <row r="2596" spans="1:10" x14ac:dyDescent="0.3">
      <c r="A2596" s="19">
        <v>20200417</v>
      </c>
      <c r="B2596" s="19" t="s">
        <v>30</v>
      </c>
      <c r="C2596" s="19">
        <v>154</v>
      </c>
      <c r="D2596" s="19">
        <v>11.67</v>
      </c>
      <c r="E2596" s="19">
        <v>16.37</v>
      </c>
      <c r="F2596" s="19">
        <v>3.31</v>
      </c>
      <c r="G2596" s="19">
        <v>0</v>
      </c>
      <c r="H2596" s="17">
        <f t="shared" si="123"/>
        <v>761.34146256992233</v>
      </c>
      <c r="I2596" s="18">
        <f t="shared" si="121"/>
        <v>40.161920705310074</v>
      </c>
      <c r="J2596" s="17">
        <f t="shared" si="122"/>
        <v>0.70939616758674751</v>
      </c>
    </row>
    <row r="2597" spans="1:10" x14ac:dyDescent="0.3">
      <c r="A2597" s="2">
        <v>20200417</v>
      </c>
      <c r="B2597" s="2" t="s">
        <v>29</v>
      </c>
      <c r="C2597" s="2">
        <v>0</v>
      </c>
      <c r="D2597" s="2">
        <v>0</v>
      </c>
      <c r="E2597" s="2">
        <v>15.66</v>
      </c>
      <c r="F2597" s="2">
        <v>2</v>
      </c>
      <c r="G2597" s="2">
        <v>0</v>
      </c>
      <c r="H2597" s="16">
        <f t="shared" si="123"/>
        <v>0</v>
      </c>
      <c r="I2597" s="15">
        <f t="shared" si="121"/>
        <v>15.66</v>
      </c>
      <c r="J2597" s="14">
        <f t="shared" si="122"/>
        <v>0</v>
      </c>
    </row>
    <row r="2598" spans="1:10" x14ac:dyDescent="0.3">
      <c r="A2598" s="19">
        <v>20200417</v>
      </c>
      <c r="B2598" s="19" t="s">
        <v>28</v>
      </c>
      <c r="C2598" s="19">
        <v>0</v>
      </c>
      <c r="D2598" s="19">
        <v>0</v>
      </c>
      <c r="E2598" s="19">
        <v>14.88</v>
      </c>
      <c r="F2598" s="19">
        <v>1.38</v>
      </c>
      <c r="G2598" s="19">
        <v>0</v>
      </c>
      <c r="H2598" s="17">
        <f t="shared" si="123"/>
        <v>0</v>
      </c>
      <c r="I2598" s="18">
        <f t="shared" si="121"/>
        <v>14.88</v>
      </c>
      <c r="J2598" s="17">
        <f t="shared" si="122"/>
        <v>0</v>
      </c>
    </row>
    <row r="2599" spans="1:10" x14ac:dyDescent="0.3">
      <c r="A2599" s="2">
        <v>20200417</v>
      </c>
      <c r="B2599" s="2" t="s">
        <v>27</v>
      </c>
      <c r="C2599" s="2">
        <v>0</v>
      </c>
      <c r="D2599" s="2">
        <v>0</v>
      </c>
      <c r="E2599" s="2">
        <v>14.24</v>
      </c>
      <c r="F2599" s="2">
        <v>0.83</v>
      </c>
      <c r="G2599" s="2">
        <v>0</v>
      </c>
      <c r="H2599" s="16">
        <f t="shared" si="123"/>
        <v>0</v>
      </c>
      <c r="I2599" s="15">
        <f t="shared" si="121"/>
        <v>14.24</v>
      </c>
      <c r="J2599" s="14">
        <f t="shared" si="122"/>
        <v>0</v>
      </c>
    </row>
    <row r="2600" spans="1:10" x14ac:dyDescent="0.3">
      <c r="A2600" s="19">
        <v>20200417</v>
      </c>
      <c r="B2600" s="19" t="s">
        <v>26</v>
      </c>
      <c r="C2600" s="19">
        <v>0</v>
      </c>
      <c r="D2600" s="19">
        <v>0</v>
      </c>
      <c r="E2600" s="19">
        <v>14.63</v>
      </c>
      <c r="F2600" s="19">
        <v>0.48</v>
      </c>
      <c r="G2600" s="19">
        <v>0</v>
      </c>
      <c r="H2600" s="17">
        <f t="shared" si="123"/>
        <v>0</v>
      </c>
      <c r="I2600" s="18">
        <f t="shared" si="121"/>
        <v>14.63</v>
      </c>
      <c r="J2600" s="17">
        <f t="shared" si="122"/>
        <v>0</v>
      </c>
    </row>
    <row r="2601" spans="1:10" x14ac:dyDescent="0.3">
      <c r="A2601" s="2">
        <v>20200417</v>
      </c>
      <c r="B2601" s="2" t="s">
        <v>25</v>
      </c>
      <c r="C2601" s="2">
        <v>0</v>
      </c>
      <c r="D2601" s="2">
        <v>0</v>
      </c>
      <c r="E2601" s="2">
        <v>14.32</v>
      </c>
      <c r="F2601" s="2">
        <v>0.14000000000000001</v>
      </c>
      <c r="G2601" s="2">
        <v>0</v>
      </c>
      <c r="H2601" s="16">
        <f t="shared" si="123"/>
        <v>0</v>
      </c>
      <c r="I2601" s="15">
        <f t="shared" si="121"/>
        <v>14.32</v>
      </c>
      <c r="J2601" s="14">
        <f t="shared" si="122"/>
        <v>0</v>
      </c>
    </row>
    <row r="2602" spans="1:10" x14ac:dyDescent="0.3">
      <c r="A2602" s="19">
        <v>20200418</v>
      </c>
      <c r="B2602" s="19" t="s">
        <v>48</v>
      </c>
      <c r="C2602" s="19">
        <v>0</v>
      </c>
      <c r="D2602" s="19">
        <v>0</v>
      </c>
      <c r="E2602" s="19">
        <v>14.07</v>
      </c>
      <c r="F2602" s="19">
        <v>0.21</v>
      </c>
      <c r="G2602" s="19">
        <v>0</v>
      </c>
      <c r="H2602" s="17">
        <f t="shared" si="123"/>
        <v>0</v>
      </c>
      <c r="I2602" s="18">
        <f t="shared" si="121"/>
        <v>14.07</v>
      </c>
      <c r="J2602" s="17">
        <f t="shared" si="122"/>
        <v>0</v>
      </c>
    </row>
    <row r="2603" spans="1:10" x14ac:dyDescent="0.3">
      <c r="A2603" s="2">
        <v>20200418</v>
      </c>
      <c r="B2603" s="2" t="s">
        <v>47</v>
      </c>
      <c r="C2603" s="2">
        <v>0</v>
      </c>
      <c r="D2603" s="2">
        <v>0</v>
      </c>
      <c r="E2603" s="2">
        <v>13.85</v>
      </c>
      <c r="F2603" s="2">
        <v>0.48</v>
      </c>
      <c r="G2603" s="2">
        <v>0</v>
      </c>
      <c r="H2603" s="16">
        <f t="shared" si="123"/>
        <v>0</v>
      </c>
      <c r="I2603" s="15">
        <f t="shared" si="121"/>
        <v>13.85</v>
      </c>
      <c r="J2603" s="14">
        <f t="shared" si="122"/>
        <v>0</v>
      </c>
    </row>
    <row r="2604" spans="1:10" x14ac:dyDescent="0.3">
      <c r="A2604" s="19">
        <v>20200418</v>
      </c>
      <c r="B2604" s="19" t="s">
        <v>46</v>
      </c>
      <c r="C2604" s="19">
        <v>0</v>
      </c>
      <c r="D2604" s="19">
        <v>0</v>
      </c>
      <c r="E2604" s="19">
        <v>13.58</v>
      </c>
      <c r="F2604" s="19">
        <v>0.62</v>
      </c>
      <c r="G2604" s="19">
        <v>0</v>
      </c>
      <c r="H2604" s="17">
        <f t="shared" si="123"/>
        <v>0</v>
      </c>
      <c r="I2604" s="18">
        <f t="shared" si="121"/>
        <v>13.58</v>
      </c>
      <c r="J2604" s="17">
        <f t="shared" si="122"/>
        <v>0</v>
      </c>
    </row>
    <row r="2605" spans="1:10" x14ac:dyDescent="0.3">
      <c r="A2605" s="2">
        <v>20200418</v>
      </c>
      <c r="B2605" s="2" t="s">
        <v>45</v>
      </c>
      <c r="C2605" s="2">
        <v>0</v>
      </c>
      <c r="D2605" s="2">
        <v>0</v>
      </c>
      <c r="E2605" s="2">
        <v>12.86</v>
      </c>
      <c r="F2605" s="2">
        <v>0.83</v>
      </c>
      <c r="G2605" s="2">
        <v>0</v>
      </c>
      <c r="H2605" s="16">
        <f t="shared" si="123"/>
        <v>0</v>
      </c>
      <c r="I2605" s="15">
        <f t="shared" si="121"/>
        <v>12.86</v>
      </c>
      <c r="J2605" s="14">
        <f t="shared" si="122"/>
        <v>0</v>
      </c>
    </row>
    <row r="2606" spans="1:10" x14ac:dyDescent="0.3">
      <c r="A2606" s="19">
        <v>20200418</v>
      </c>
      <c r="B2606" s="19" t="s">
        <v>44</v>
      </c>
      <c r="C2606" s="19">
        <v>0</v>
      </c>
      <c r="D2606" s="19">
        <v>0</v>
      </c>
      <c r="E2606" s="19">
        <v>11.17</v>
      </c>
      <c r="F2606" s="19">
        <v>0.9</v>
      </c>
      <c r="G2606" s="19">
        <v>0</v>
      </c>
      <c r="H2606" s="17">
        <f t="shared" si="123"/>
        <v>0</v>
      </c>
      <c r="I2606" s="18">
        <f t="shared" si="121"/>
        <v>11.17</v>
      </c>
      <c r="J2606" s="17">
        <f t="shared" si="122"/>
        <v>0</v>
      </c>
    </row>
    <row r="2607" spans="1:10" x14ac:dyDescent="0.3">
      <c r="A2607" s="2">
        <v>20200418</v>
      </c>
      <c r="B2607" s="2" t="s">
        <v>43</v>
      </c>
      <c r="C2607" s="2">
        <v>0</v>
      </c>
      <c r="D2607" s="2">
        <v>0</v>
      </c>
      <c r="E2607" s="2">
        <v>10.77</v>
      </c>
      <c r="F2607" s="2">
        <v>0.83</v>
      </c>
      <c r="G2607" s="2">
        <v>0</v>
      </c>
      <c r="H2607" s="16">
        <f t="shared" si="123"/>
        <v>0</v>
      </c>
      <c r="I2607" s="15">
        <f t="shared" si="121"/>
        <v>10.77</v>
      </c>
      <c r="J2607" s="14">
        <f t="shared" si="122"/>
        <v>0</v>
      </c>
    </row>
    <row r="2608" spans="1:10" x14ac:dyDescent="0.3">
      <c r="A2608" s="19">
        <v>20200418</v>
      </c>
      <c r="B2608" s="19" t="s">
        <v>42</v>
      </c>
      <c r="C2608" s="19">
        <v>0</v>
      </c>
      <c r="D2608" s="19">
        <v>0</v>
      </c>
      <c r="E2608" s="19">
        <v>10.47</v>
      </c>
      <c r="F2608" s="19">
        <v>0.9</v>
      </c>
      <c r="G2608" s="19">
        <v>0</v>
      </c>
      <c r="H2608" s="17">
        <f t="shared" si="123"/>
        <v>0</v>
      </c>
      <c r="I2608" s="18">
        <f t="shared" si="121"/>
        <v>10.47</v>
      </c>
      <c r="J2608" s="17">
        <f t="shared" si="122"/>
        <v>0</v>
      </c>
    </row>
    <row r="2609" spans="1:10" x14ac:dyDescent="0.3">
      <c r="A2609" s="2">
        <v>20200418</v>
      </c>
      <c r="B2609" s="2" t="s">
        <v>41</v>
      </c>
      <c r="C2609" s="2">
        <v>155</v>
      </c>
      <c r="D2609" s="2">
        <v>13.31</v>
      </c>
      <c r="E2609" s="2">
        <v>11.73</v>
      </c>
      <c r="F2609" s="2">
        <v>1.38</v>
      </c>
      <c r="G2609" s="2">
        <v>0</v>
      </c>
      <c r="H2609" s="16">
        <f t="shared" si="123"/>
        <v>673.27025936813402</v>
      </c>
      <c r="I2609" s="15">
        <f t="shared" si="121"/>
        <v>32.769695605254185</v>
      </c>
      <c r="J2609" s="14">
        <f t="shared" si="122"/>
        <v>0.64973028697900981</v>
      </c>
    </row>
    <row r="2610" spans="1:10" x14ac:dyDescent="0.3">
      <c r="A2610" s="19">
        <v>20200418</v>
      </c>
      <c r="B2610" s="19" t="s">
        <v>40</v>
      </c>
      <c r="C2610" s="19">
        <v>397</v>
      </c>
      <c r="D2610" s="19">
        <v>24.99</v>
      </c>
      <c r="E2610" s="19">
        <v>12.75</v>
      </c>
      <c r="F2610" s="19">
        <v>1.24</v>
      </c>
      <c r="G2610" s="19">
        <v>0</v>
      </c>
      <c r="H2610" s="17">
        <f t="shared" si="123"/>
        <v>939.73377301939468</v>
      </c>
      <c r="I2610" s="18">
        <f t="shared" si="121"/>
        <v>42.116680406856084</v>
      </c>
      <c r="J2610" s="17">
        <f t="shared" si="122"/>
        <v>0.86735072104803557</v>
      </c>
    </row>
    <row r="2611" spans="1:10" x14ac:dyDescent="0.3">
      <c r="A2611" s="2">
        <v>20200418</v>
      </c>
      <c r="B2611" s="2" t="s">
        <v>39</v>
      </c>
      <c r="C2611" s="2">
        <v>545</v>
      </c>
      <c r="D2611" s="2">
        <v>36.44</v>
      </c>
      <c r="E2611" s="2">
        <v>14.29</v>
      </c>
      <c r="F2611" s="2">
        <v>1.1000000000000001</v>
      </c>
      <c r="G2611" s="2">
        <v>0</v>
      </c>
      <c r="H2611" s="16">
        <f t="shared" si="123"/>
        <v>917.53828566390439</v>
      </c>
      <c r="I2611" s="15">
        <f t="shared" si="121"/>
        <v>42.963071426997011</v>
      </c>
      <c r="J2611" s="14">
        <f t="shared" si="122"/>
        <v>0.84337015973317142</v>
      </c>
    </row>
    <row r="2612" spans="1:10" x14ac:dyDescent="0.3">
      <c r="A2612" s="19">
        <v>20200418</v>
      </c>
      <c r="B2612" s="19" t="s">
        <v>38</v>
      </c>
      <c r="C2612" s="19">
        <v>733.01</v>
      </c>
      <c r="D2612" s="19">
        <v>47.13</v>
      </c>
      <c r="E2612" s="19">
        <v>15.85</v>
      </c>
      <c r="F2612" s="19">
        <v>1.45</v>
      </c>
      <c r="G2612" s="19">
        <v>0</v>
      </c>
      <c r="H2612" s="17">
        <f t="shared" si="123"/>
        <v>1000.1511490629537</v>
      </c>
      <c r="I2612" s="18">
        <f t="shared" si="121"/>
        <v>47.104723408217303</v>
      </c>
      <c r="J2612" s="17">
        <f t="shared" si="122"/>
        <v>0.90066485873894087</v>
      </c>
    </row>
    <row r="2613" spans="1:10" x14ac:dyDescent="0.3">
      <c r="A2613" s="2">
        <v>20200418</v>
      </c>
      <c r="B2613" s="2" t="s">
        <v>37</v>
      </c>
      <c r="C2613" s="2">
        <v>466</v>
      </c>
      <c r="D2613" s="2">
        <v>56.1</v>
      </c>
      <c r="E2613" s="2">
        <v>16.989999999999998</v>
      </c>
      <c r="F2613" s="2">
        <v>1.72</v>
      </c>
      <c r="G2613" s="2">
        <v>0</v>
      </c>
      <c r="H2613" s="16">
        <f t="shared" si="123"/>
        <v>561.4374731169878</v>
      </c>
      <c r="I2613" s="15">
        <f t="shared" si="121"/>
        <v>34.534921034905864</v>
      </c>
      <c r="J2613" s="14">
        <f t="shared" si="122"/>
        <v>0.53734779424205381</v>
      </c>
    </row>
    <row r="2614" spans="1:10" x14ac:dyDescent="0.3">
      <c r="A2614" s="19">
        <v>20200418</v>
      </c>
      <c r="B2614" s="19" t="s">
        <v>36</v>
      </c>
      <c r="C2614" s="19">
        <v>735</v>
      </c>
      <c r="D2614" s="19">
        <v>61.46</v>
      </c>
      <c r="E2614" s="19">
        <v>17.829999999999998</v>
      </c>
      <c r="F2614" s="19">
        <v>2.34</v>
      </c>
      <c r="G2614" s="19">
        <v>0</v>
      </c>
      <c r="H2614" s="17">
        <f t="shared" si="123"/>
        <v>836.66883518966972</v>
      </c>
      <c r="I2614" s="18">
        <f t="shared" si="121"/>
        <v>43.975901099677174</v>
      </c>
      <c r="J2614" s="17">
        <f t="shared" si="122"/>
        <v>0.7652243823758339</v>
      </c>
    </row>
    <row r="2615" spans="1:10" x14ac:dyDescent="0.3">
      <c r="A2615" s="2">
        <v>20200418</v>
      </c>
      <c r="B2615" s="2" t="s">
        <v>35</v>
      </c>
      <c r="C2615" s="2">
        <v>398</v>
      </c>
      <c r="D2615" s="2">
        <v>61.07</v>
      </c>
      <c r="E2615" s="2">
        <v>18.23</v>
      </c>
      <c r="F2615" s="2">
        <v>2.9</v>
      </c>
      <c r="G2615" s="2">
        <v>0</v>
      </c>
      <c r="H2615" s="16">
        <f t="shared" si="123"/>
        <v>454.7472962099564</v>
      </c>
      <c r="I2615" s="15">
        <f t="shared" si="121"/>
        <v>32.440853006561142</v>
      </c>
      <c r="J2615" s="14">
        <f t="shared" si="122"/>
        <v>0.43952061117192409</v>
      </c>
    </row>
    <row r="2616" spans="1:10" x14ac:dyDescent="0.3">
      <c r="A2616" s="19">
        <v>20200418</v>
      </c>
      <c r="B2616" s="19" t="s">
        <v>34</v>
      </c>
      <c r="C2616" s="19">
        <v>592</v>
      </c>
      <c r="D2616" s="19">
        <v>55.11</v>
      </c>
      <c r="E2616" s="19">
        <v>18.25</v>
      </c>
      <c r="F2616" s="19">
        <v>3.31</v>
      </c>
      <c r="G2616" s="19">
        <v>0</v>
      </c>
      <c r="H2616" s="17">
        <f t="shared" si="123"/>
        <v>721.72966463442765</v>
      </c>
      <c r="I2616" s="18">
        <f t="shared" si="121"/>
        <v>40.80405201982586</v>
      </c>
      <c r="J2616" s="17">
        <f t="shared" si="122"/>
        <v>0.67040152539582487</v>
      </c>
    </row>
    <row r="2617" spans="1:10" x14ac:dyDescent="0.3">
      <c r="A2617" s="2">
        <v>20200418</v>
      </c>
      <c r="B2617" s="2" t="s">
        <v>33</v>
      </c>
      <c r="C2617" s="2">
        <v>636</v>
      </c>
      <c r="D2617" s="2">
        <v>45.85</v>
      </c>
      <c r="E2617" s="2">
        <v>18.149999999999999</v>
      </c>
      <c r="F2617" s="2">
        <v>3.59</v>
      </c>
      <c r="G2617" s="2">
        <v>0</v>
      </c>
      <c r="H2617" s="16">
        <f t="shared" si="123"/>
        <v>886.38801612677662</v>
      </c>
      <c r="I2617" s="15">
        <f t="shared" si="121"/>
        <v>45.849625503961768</v>
      </c>
      <c r="J2617" s="14">
        <f t="shared" si="122"/>
        <v>0.80322415428328342</v>
      </c>
    </row>
    <row r="2618" spans="1:10" x14ac:dyDescent="0.3">
      <c r="A2618" s="19">
        <v>20200418</v>
      </c>
      <c r="B2618" s="19" t="s">
        <v>32</v>
      </c>
      <c r="C2618" s="19">
        <v>482</v>
      </c>
      <c r="D2618" s="19">
        <v>35.01</v>
      </c>
      <c r="E2618" s="19">
        <v>17.87</v>
      </c>
      <c r="F2618" s="19">
        <v>4.1399999999999997</v>
      </c>
      <c r="G2618" s="19">
        <v>0</v>
      </c>
      <c r="H2618" s="17">
        <f t="shared" si="123"/>
        <v>840.13195796132743</v>
      </c>
      <c r="I2618" s="18">
        <f t="shared" si="121"/>
        <v>44.124123686291483</v>
      </c>
      <c r="J2618" s="17">
        <f t="shared" si="122"/>
        <v>0.76783141431546353</v>
      </c>
    </row>
    <row r="2619" spans="1:10" x14ac:dyDescent="0.3">
      <c r="A2619" s="2">
        <v>20200418</v>
      </c>
      <c r="B2619" s="2" t="s">
        <v>31</v>
      </c>
      <c r="C2619" s="2">
        <v>322</v>
      </c>
      <c r="D2619" s="2">
        <v>23.52</v>
      </c>
      <c r="E2619" s="2">
        <v>17.29</v>
      </c>
      <c r="F2619" s="2">
        <v>4.55</v>
      </c>
      <c r="G2619" s="2">
        <v>0</v>
      </c>
      <c r="H2619" s="16">
        <f t="shared" si="123"/>
        <v>806.87768712264585</v>
      </c>
      <c r="I2619" s="15">
        <f t="shared" si="121"/>
        <v>42.504927722582678</v>
      </c>
      <c r="J2619" s="14">
        <f t="shared" si="122"/>
        <v>0.74331817694943625</v>
      </c>
    </row>
    <row r="2620" spans="1:10" x14ac:dyDescent="0.3">
      <c r="A2620" s="19">
        <v>20200418</v>
      </c>
      <c r="B2620" s="19" t="s">
        <v>30</v>
      </c>
      <c r="C2620" s="19">
        <v>163</v>
      </c>
      <c r="D2620" s="19">
        <v>11.84</v>
      </c>
      <c r="E2620" s="19">
        <v>16.63</v>
      </c>
      <c r="F2620" s="19">
        <v>4.4800000000000004</v>
      </c>
      <c r="G2620" s="19">
        <v>0</v>
      </c>
      <c r="H2620" s="17">
        <f t="shared" si="123"/>
        <v>794.42680719800524</v>
      </c>
      <c r="I2620" s="18">
        <f t="shared" si="121"/>
        <v>41.455837724937666</v>
      </c>
      <c r="J2620" s="17">
        <f t="shared" si="122"/>
        <v>0.73559849339184691</v>
      </c>
    </row>
    <row r="2621" spans="1:10" x14ac:dyDescent="0.3">
      <c r="A2621" s="2">
        <v>20200418</v>
      </c>
      <c r="B2621" s="2" t="s">
        <v>29</v>
      </c>
      <c r="C2621" s="2">
        <v>0</v>
      </c>
      <c r="D2621" s="2">
        <v>0</v>
      </c>
      <c r="E2621" s="2">
        <v>15.76</v>
      </c>
      <c r="F2621" s="2">
        <v>4.28</v>
      </c>
      <c r="G2621" s="2">
        <v>0</v>
      </c>
      <c r="H2621" s="16">
        <f t="shared" si="123"/>
        <v>0</v>
      </c>
      <c r="I2621" s="15">
        <f t="shared" si="121"/>
        <v>15.76</v>
      </c>
      <c r="J2621" s="14">
        <f t="shared" si="122"/>
        <v>0</v>
      </c>
    </row>
    <row r="2622" spans="1:10" x14ac:dyDescent="0.3">
      <c r="A2622" s="19">
        <v>20200418</v>
      </c>
      <c r="B2622" s="19" t="s">
        <v>28</v>
      </c>
      <c r="C2622" s="19">
        <v>0</v>
      </c>
      <c r="D2622" s="19">
        <v>0</v>
      </c>
      <c r="E2622" s="19">
        <v>14.9</v>
      </c>
      <c r="F2622" s="19">
        <v>4.41</v>
      </c>
      <c r="G2622" s="19">
        <v>0</v>
      </c>
      <c r="H2622" s="17">
        <f t="shared" si="123"/>
        <v>0</v>
      </c>
      <c r="I2622" s="18">
        <f t="shared" si="121"/>
        <v>14.9</v>
      </c>
      <c r="J2622" s="17">
        <f t="shared" si="122"/>
        <v>0</v>
      </c>
    </row>
    <row r="2623" spans="1:10" x14ac:dyDescent="0.3">
      <c r="A2623" s="2">
        <v>20200418</v>
      </c>
      <c r="B2623" s="2" t="s">
        <v>27</v>
      </c>
      <c r="C2623" s="2">
        <v>0</v>
      </c>
      <c r="D2623" s="2">
        <v>0</v>
      </c>
      <c r="E2623" s="2">
        <v>14.38</v>
      </c>
      <c r="F2623" s="2">
        <v>4.4800000000000004</v>
      </c>
      <c r="G2623" s="2">
        <v>0</v>
      </c>
      <c r="H2623" s="16">
        <f t="shared" si="123"/>
        <v>0</v>
      </c>
      <c r="I2623" s="15">
        <f t="shared" si="121"/>
        <v>14.38</v>
      </c>
      <c r="J2623" s="14">
        <f t="shared" si="122"/>
        <v>0</v>
      </c>
    </row>
    <row r="2624" spans="1:10" x14ac:dyDescent="0.3">
      <c r="A2624" s="19">
        <v>20200418</v>
      </c>
      <c r="B2624" s="19" t="s">
        <v>26</v>
      </c>
      <c r="C2624" s="19">
        <v>0</v>
      </c>
      <c r="D2624" s="19">
        <v>0</v>
      </c>
      <c r="E2624" s="19">
        <v>14.05</v>
      </c>
      <c r="F2624" s="19">
        <v>4.4800000000000004</v>
      </c>
      <c r="G2624" s="19">
        <v>0</v>
      </c>
      <c r="H2624" s="17">
        <f t="shared" si="123"/>
        <v>0</v>
      </c>
      <c r="I2624" s="18">
        <f t="shared" si="121"/>
        <v>14.05</v>
      </c>
      <c r="J2624" s="17">
        <f t="shared" si="122"/>
        <v>0</v>
      </c>
    </row>
    <row r="2625" spans="1:10" x14ac:dyDescent="0.3">
      <c r="A2625" s="2">
        <v>20200418</v>
      </c>
      <c r="B2625" s="2" t="s">
        <v>25</v>
      </c>
      <c r="C2625" s="2">
        <v>0</v>
      </c>
      <c r="D2625" s="2">
        <v>0</v>
      </c>
      <c r="E2625" s="2">
        <v>13.78</v>
      </c>
      <c r="F2625" s="2">
        <v>4.1399999999999997</v>
      </c>
      <c r="G2625" s="2">
        <v>0</v>
      </c>
      <c r="H2625" s="16">
        <f t="shared" si="123"/>
        <v>0</v>
      </c>
      <c r="I2625" s="15">
        <f t="shared" si="121"/>
        <v>13.78</v>
      </c>
      <c r="J2625" s="14">
        <f t="shared" si="122"/>
        <v>0</v>
      </c>
    </row>
    <row r="2626" spans="1:10" x14ac:dyDescent="0.3">
      <c r="A2626" s="19">
        <v>20200419</v>
      </c>
      <c r="B2626" s="19" t="s">
        <v>48</v>
      </c>
      <c r="C2626" s="19">
        <v>0</v>
      </c>
      <c r="D2626" s="19">
        <v>0</v>
      </c>
      <c r="E2626" s="19">
        <v>13.58</v>
      </c>
      <c r="F2626" s="19">
        <v>3.72</v>
      </c>
      <c r="G2626" s="19">
        <v>0</v>
      </c>
      <c r="H2626" s="17">
        <f t="shared" si="123"/>
        <v>0</v>
      </c>
      <c r="I2626" s="18">
        <f t="shared" si="121"/>
        <v>13.58</v>
      </c>
      <c r="J2626" s="17">
        <f t="shared" si="122"/>
        <v>0</v>
      </c>
    </row>
    <row r="2627" spans="1:10" x14ac:dyDescent="0.3">
      <c r="A2627" s="2">
        <v>20200419</v>
      </c>
      <c r="B2627" s="2" t="s">
        <v>47</v>
      </c>
      <c r="C2627" s="2">
        <v>0</v>
      </c>
      <c r="D2627" s="2">
        <v>0</v>
      </c>
      <c r="E2627" s="2">
        <v>13.38</v>
      </c>
      <c r="F2627" s="2">
        <v>3.59</v>
      </c>
      <c r="G2627" s="2">
        <v>0</v>
      </c>
      <c r="H2627" s="16">
        <f t="shared" si="123"/>
        <v>0</v>
      </c>
      <c r="I2627" s="15">
        <f t="shared" si="121"/>
        <v>13.38</v>
      </c>
      <c r="J2627" s="14">
        <f t="shared" si="122"/>
        <v>0</v>
      </c>
    </row>
    <row r="2628" spans="1:10" x14ac:dyDescent="0.3">
      <c r="A2628" s="19">
        <v>20200419</v>
      </c>
      <c r="B2628" s="19" t="s">
        <v>46</v>
      </c>
      <c r="C2628" s="19">
        <v>0</v>
      </c>
      <c r="D2628" s="19">
        <v>0</v>
      </c>
      <c r="E2628" s="19">
        <v>13.16</v>
      </c>
      <c r="F2628" s="19">
        <v>3.52</v>
      </c>
      <c r="G2628" s="19">
        <v>0</v>
      </c>
      <c r="H2628" s="17">
        <f t="shared" si="123"/>
        <v>0</v>
      </c>
      <c r="I2628" s="18">
        <f t="shared" si="121"/>
        <v>13.16</v>
      </c>
      <c r="J2628" s="17">
        <f t="shared" si="122"/>
        <v>0</v>
      </c>
    </row>
    <row r="2629" spans="1:10" x14ac:dyDescent="0.3">
      <c r="A2629" s="2">
        <v>20200419</v>
      </c>
      <c r="B2629" s="2" t="s">
        <v>45</v>
      </c>
      <c r="C2629" s="2">
        <v>0</v>
      </c>
      <c r="D2629" s="2">
        <v>0</v>
      </c>
      <c r="E2629" s="2">
        <v>13.15</v>
      </c>
      <c r="F2629" s="2">
        <v>3.52</v>
      </c>
      <c r="G2629" s="2">
        <v>0</v>
      </c>
      <c r="H2629" s="16">
        <f t="shared" si="123"/>
        <v>0</v>
      </c>
      <c r="I2629" s="15">
        <f t="shared" si="121"/>
        <v>13.15</v>
      </c>
      <c r="J2629" s="14">
        <f t="shared" si="122"/>
        <v>0</v>
      </c>
    </row>
    <row r="2630" spans="1:10" x14ac:dyDescent="0.3">
      <c r="A2630" s="19">
        <v>20200419</v>
      </c>
      <c r="B2630" s="19" t="s">
        <v>44</v>
      </c>
      <c r="C2630" s="19">
        <v>0</v>
      </c>
      <c r="D2630" s="19">
        <v>0</v>
      </c>
      <c r="E2630" s="19">
        <v>13.06</v>
      </c>
      <c r="F2630" s="19">
        <v>3.59</v>
      </c>
      <c r="G2630" s="19">
        <v>0</v>
      </c>
      <c r="H2630" s="17">
        <f t="shared" si="123"/>
        <v>0</v>
      </c>
      <c r="I2630" s="18">
        <f t="shared" si="121"/>
        <v>13.06</v>
      </c>
      <c r="J2630" s="17">
        <f t="shared" si="122"/>
        <v>0</v>
      </c>
    </row>
    <row r="2631" spans="1:10" x14ac:dyDescent="0.3">
      <c r="A2631" s="2">
        <v>20200419</v>
      </c>
      <c r="B2631" s="2" t="s">
        <v>43</v>
      </c>
      <c r="C2631" s="2">
        <v>0</v>
      </c>
      <c r="D2631" s="2">
        <v>0</v>
      </c>
      <c r="E2631" s="2">
        <v>13.04</v>
      </c>
      <c r="F2631" s="2">
        <v>3.72</v>
      </c>
      <c r="G2631" s="2">
        <v>0</v>
      </c>
      <c r="H2631" s="16">
        <f t="shared" si="123"/>
        <v>0</v>
      </c>
      <c r="I2631" s="15">
        <f t="shared" si="121"/>
        <v>13.04</v>
      </c>
      <c r="J2631" s="14">
        <f t="shared" si="122"/>
        <v>0</v>
      </c>
    </row>
    <row r="2632" spans="1:10" x14ac:dyDescent="0.3">
      <c r="A2632" s="19">
        <v>20200419</v>
      </c>
      <c r="B2632" s="19" t="s">
        <v>42</v>
      </c>
      <c r="C2632" s="19">
        <v>0</v>
      </c>
      <c r="D2632" s="19">
        <v>0</v>
      </c>
      <c r="E2632" s="19">
        <v>12.99</v>
      </c>
      <c r="F2632" s="19">
        <v>3.72</v>
      </c>
      <c r="G2632" s="19">
        <v>0</v>
      </c>
      <c r="H2632" s="17">
        <f t="shared" si="123"/>
        <v>0</v>
      </c>
      <c r="I2632" s="18">
        <f t="shared" si="121"/>
        <v>12.99</v>
      </c>
      <c r="J2632" s="17">
        <f t="shared" si="122"/>
        <v>0</v>
      </c>
    </row>
    <row r="2633" spans="1:10" x14ac:dyDescent="0.3">
      <c r="A2633" s="2">
        <v>20200419</v>
      </c>
      <c r="B2633" s="2" t="s">
        <v>41</v>
      </c>
      <c r="C2633" s="2">
        <v>191</v>
      </c>
      <c r="D2633" s="2">
        <v>13.57</v>
      </c>
      <c r="E2633" s="2">
        <v>13.32</v>
      </c>
      <c r="F2633" s="2">
        <v>3.93</v>
      </c>
      <c r="G2633" s="2">
        <v>0</v>
      </c>
      <c r="H2633" s="16">
        <f t="shared" si="123"/>
        <v>814.03667457337156</v>
      </c>
      <c r="I2633" s="15">
        <f t="shared" si="121"/>
        <v>38.758646080417861</v>
      </c>
      <c r="J2633" s="14">
        <f t="shared" si="122"/>
        <v>0.76363648331466272</v>
      </c>
    </row>
    <row r="2634" spans="1:10" x14ac:dyDescent="0.3">
      <c r="A2634" s="19">
        <v>20200419</v>
      </c>
      <c r="B2634" s="19" t="s">
        <v>40</v>
      </c>
      <c r="C2634" s="19">
        <v>325</v>
      </c>
      <c r="D2634" s="19">
        <v>25.25</v>
      </c>
      <c r="E2634" s="19">
        <v>14.22</v>
      </c>
      <c r="F2634" s="19">
        <v>4.76</v>
      </c>
      <c r="G2634" s="19">
        <v>0</v>
      </c>
      <c r="H2634" s="17">
        <f t="shared" si="123"/>
        <v>761.89361666557716</v>
      </c>
      <c r="I2634" s="18">
        <f t="shared" ref="I2634:I2697" si="124">E2634+H2634*((NOCT-20)/(800))</f>
        <v>38.029175520799285</v>
      </c>
      <c r="J2634" s="17">
        <f t="shared" ref="J2634:J2697" si="125">P_STC__W*(H2634/1000)*(1+(alpha_p/100)*(I2634-25))</f>
        <v>0.71722281119687148</v>
      </c>
    </row>
    <row r="2635" spans="1:10" x14ac:dyDescent="0.3">
      <c r="A2635" s="2">
        <v>20200419</v>
      </c>
      <c r="B2635" s="2" t="s">
        <v>39</v>
      </c>
      <c r="C2635" s="2">
        <v>340</v>
      </c>
      <c r="D2635" s="2">
        <v>36.700000000000003</v>
      </c>
      <c r="E2635" s="2">
        <v>15.21</v>
      </c>
      <c r="F2635" s="2">
        <v>5.17</v>
      </c>
      <c r="G2635" s="2">
        <v>0</v>
      </c>
      <c r="H2635" s="16">
        <f t="shared" si="123"/>
        <v>568.91849635290941</v>
      </c>
      <c r="I2635" s="15">
        <f t="shared" si="124"/>
        <v>32.98870301102842</v>
      </c>
      <c r="J2635" s="14">
        <f t="shared" si="125"/>
        <v>0.54846635228111029</v>
      </c>
    </row>
    <row r="2636" spans="1:10" x14ac:dyDescent="0.3">
      <c r="A2636" s="19">
        <v>20200419</v>
      </c>
      <c r="B2636" s="19" t="s">
        <v>38</v>
      </c>
      <c r="C2636" s="19">
        <v>614</v>
      </c>
      <c r="D2636" s="19">
        <v>47.42</v>
      </c>
      <c r="E2636" s="19">
        <v>16.149999999999999</v>
      </c>
      <c r="F2636" s="19">
        <v>5.52</v>
      </c>
      <c r="G2636" s="19">
        <v>0</v>
      </c>
      <c r="H2636" s="17">
        <f t="shared" si="123"/>
        <v>833.8614947811883</v>
      </c>
      <c r="I2636" s="18">
        <f t="shared" si="124"/>
        <v>42.208171711912129</v>
      </c>
      <c r="J2636" s="17">
        <f t="shared" si="125"/>
        <v>0.76928995174352943</v>
      </c>
    </row>
    <row r="2637" spans="1:10" x14ac:dyDescent="0.3">
      <c r="A2637" s="2">
        <v>20200419</v>
      </c>
      <c r="B2637" s="2" t="s">
        <v>37</v>
      </c>
      <c r="C2637" s="2">
        <v>827.01</v>
      </c>
      <c r="D2637" s="2">
        <v>56.42</v>
      </c>
      <c r="E2637" s="2">
        <v>16.7</v>
      </c>
      <c r="F2637" s="2">
        <v>5.66</v>
      </c>
      <c r="G2637" s="2">
        <v>0</v>
      </c>
      <c r="H2637" s="16">
        <f t="shared" si="123"/>
        <v>992.67284259382859</v>
      </c>
      <c r="I2637" s="15">
        <f t="shared" si="124"/>
        <v>47.721026331057146</v>
      </c>
      <c r="J2637" s="14">
        <f t="shared" si="125"/>
        <v>0.89117738651767975</v>
      </c>
    </row>
    <row r="2638" spans="1:10" x14ac:dyDescent="0.3">
      <c r="A2638" s="19">
        <v>20200419</v>
      </c>
      <c r="B2638" s="19" t="s">
        <v>36</v>
      </c>
      <c r="C2638" s="19">
        <v>867.01</v>
      </c>
      <c r="D2638" s="19">
        <v>61.82</v>
      </c>
      <c r="E2638" s="19">
        <v>17.329999999999998</v>
      </c>
      <c r="F2638" s="19">
        <v>6</v>
      </c>
      <c r="G2638" s="19">
        <v>0</v>
      </c>
      <c r="H2638" s="17">
        <f t="shared" si="123"/>
        <v>983.59742614806942</v>
      </c>
      <c r="I2638" s="18">
        <f t="shared" si="124"/>
        <v>48.067419567127168</v>
      </c>
      <c r="J2638" s="17">
        <f t="shared" si="125"/>
        <v>0.88149668083460198</v>
      </c>
    </row>
    <row r="2639" spans="1:10" x14ac:dyDescent="0.3">
      <c r="A2639" s="2">
        <v>20200419</v>
      </c>
      <c r="B2639" s="2" t="s">
        <v>35</v>
      </c>
      <c r="C2639" s="2">
        <v>933.01</v>
      </c>
      <c r="D2639" s="2">
        <v>61.39</v>
      </c>
      <c r="E2639" s="2">
        <v>17.43</v>
      </c>
      <c r="F2639" s="2">
        <v>6.55</v>
      </c>
      <c r="G2639" s="2">
        <v>0</v>
      </c>
      <c r="H2639" s="16">
        <f t="shared" si="123"/>
        <v>1062.7755122282865</v>
      </c>
      <c r="I2639" s="15">
        <f t="shared" si="124"/>
        <v>50.641734757133953</v>
      </c>
      <c r="J2639" s="14">
        <f t="shared" si="125"/>
        <v>0.9401441771690795</v>
      </c>
    </row>
    <row r="2640" spans="1:10" x14ac:dyDescent="0.3">
      <c r="A2640" s="19">
        <v>20200419</v>
      </c>
      <c r="B2640" s="19" t="s">
        <v>34</v>
      </c>
      <c r="C2640" s="19">
        <v>581</v>
      </c>
      <c r="D2640" s="19">
        <v>55.37</v>
      </c>
      <c r="E2640" s="19">
        <v>17.27</v>
      </c>
      <c r="F2640" s="19">
        <v>6.9</v>
      </c>
      <c r="G2640" s="19">
        <v>0</v>
      </c>
      <c r="H2640" s="17">
        <f t="shared" si="123"/>
        <v>706.092014365306</v>
      </c>
      <c r="I2640" s="18">
        <f t="shared" si="124"/>
        <v>39.335375448915812</v>
      </c>
      <c r="J2640" s="17">
        <f t="shared" si="125"/>
        <v>0.66054259079197031</v>
      </c>
    </row>
    <row r="2641" spans="1:10" x14ac:dyDescent="0.3">
      <c r="A2641" s="2">
        <v>20200419</v>
      </c>
      <c r="B2641" s="2" t="s">
        <v>33</v>
      </c>
      <c r="C2641" s="2">
        <v>693</v>
      </c>
      <c r="D2641" s="2">
        <v>46.05</v>
      </c>
      <c r="E2641" s="2">
        <v>16.91</v>
      </c>
      <c r="F2641" s="2">
        <v>6.69</v>
      </c>
      <c r="G2641" s="2">
        <v>0</v>
      </c>
      <c r="H2641" s="16">
        <f t="shared" si="123"/>
        <v>962.57255371307087</v>
      </c>
      <c r="I2641" s="15">
        <f t="shared" si="124"/>
        <v>46.990392303533469</v>
      </c>
      <c r="J2641" s="14">
        <f t="shared" si="125"/>
        <v>0.86731948736763076</v>
      </c>
    </row>
    <row r="2642" spans="1:10" x14ac:dyDescent="0.3">
      <c r="A2642" s="19">
        <v>20200419</v>
      </c>
      <c r="B2642" s="19" t="s">
        <v>32</v>
      </c>
      <c r="C2642" s="19">
        <v>509</v>
      </c>
      <c r="D2642" s="19">
        <v>35.19</v>
      </c>
      <c r="E2642" s="19">
        <v>16.61</v>
      </c>
      <c r="F2642" s="19">
        <v>6.55</v>
      </c>
      <c r="G2642" s="19">
        <v>0</v>
      </c>
      <c r="H2642" s="17">
        <f t="shared" si="123"/>
        <v>883.2363479326749</v>
      </c>
      <c r="I2642" s="18">
        <f t="shared" si="124"/>
        <v>44.211135872896094</v>
      </c>
      <c r="J2642" s="17">
        <f t="shared" si="125"/>
        <v>0.80688046723660678</v>
      </c>
    </row>
    <row r="2643" spans="1:10" x14ac:dyDescent="0.3">
      <c r="A2643" s="2">
        <v>20200419</v>
      </c>
      <c r="B2643" s="2" t="s">
        <v>31</v>
      </c>
      <c r="C2643" s="2">
        <v>287</v>
      </c>
      <c r="D2643" s="2">
        <v>23.68</v>
      </c>
      <c r="E2643" s="2">
        <v>16.14</v>
      </c>
      <c r="F2643" s="2">
        <v>6.69</v>
      </c>
      <c r="G2643" s="2">
        <v>0</v>
      </c>
      <c r="H2643" s="16">
        <f t="shared" ref="H2643:H2706" si="126">IF(D2643&gt;0,C2643/SIN(D2643*PI()/180),0)</f>
        <v>714.59138860848191</v>
      </c>
      <c r="I2643" s="15">
        <f t="shared" si="124"/>
        <v>38.470980894015057</v>
      </c>
      <c r="J2643" s="14">
        <f t="shared" si="125"/>
        <v>0.67127327736510545</v>
      </c>
    </row>
    <row r="2644" spans="1:10" x14ac:dyDescent="0.3">
      <c r="A2644" s="19">
        <v>20200419</v>
      </c>
      <c r="B2644" s="19" t="s">
        <v>30</v>
      </c>
      <c r="C2644" s="19">
        <v>166</v>
      </c>
      <c r="D2644" s="19">
        <v>12</v>
      </c>
      <c r="E2644" s="19">
        <v>15.44</v>
      </c>
      <c r="F2644" s="19">
        <v>6.62</v>
      </c>
      <c r="G2644" s="19">
        <v>0</v>
      </c>
      <c r="H2644" s="17">
        <f t="shared" si="126"/>
        <v>798.41590122752575</v>
      </c>
      <c r="I2644" s="18">
        <f t="shared" si="124"/>
        <v>40.390496913360181</v>
      </c>
      <c r="J2644" s="17">
        <f t="shared" si="125"/>
        <v>0.74311982264213605</v>
      </c>
    </row>
    <row r="2645" spans="1:10" x14ac:dyDescent="0.3">
      <c r="A2645" s="2">
        <v>20200419</v>
      </c>
      <c r="B2645" s="2" t="s">
        <v>29</v>
      </c>
      <c r="C2645" s="2">
        <v>0</v>
      </c>
      <c r="D2645" s="2">
        <v>0</v>
      </c>
      <c r="E2645" s="2">
        <v>15</v>
      </c>
      <c r="F2645" s="2">
        <v>5.66</v>
      </c>
      <c r="G2645" s="2">
        <v>0</v>
      </c>
      <c r="H2645" s="16">
        <f t="shared" si="126"/>
        <v>0</v>
      </c>
      <c r="I2645" s="15">
        <f t="shared" si="124"/>
        <v>15</v>
      </c>
      <c r="J2645" s="14">
        <f t="shared" si="125"/>
        <v>0</v>
      </c>
    </row>
    <row r="2646" spans="1:10" x14ac:dyDescent="0.3">
      <c r="A2646" s="19">
        <v>20200419</v>
      </c>
      <c r="B2646" s="19" t="s">
        <v>28</v>
      </c>
      <c r="C2646" s="19">
        <v>0</v>
      </c>
      <c r="D2646" s="19">
        <v>0</v>
      </c>
      <c r="E2646" s="19">
        <v>14.6</v>
      </c>
      <c r="F2646" s="19">
        <v>4.97</v>
      </c>
      <c r="G2646" s="19">
        <v>0</v>
      </c>
      <c r="H2646" s="17">
        <f t="shared" si="126"/>
        <v>0</v>
      </c>
      <c r="I2646" s="18">
        <f t="shared" si="124"/>
        <v>14.6</v>
      </c>
      <c r="J2646" s="17">
        <f t="shared" si="125"/>
        <v>0</v>
      </c>
    </row>
    <row r="2647" spans="1:10" x14ac:dyDescent="0.3">
      <c r="A2647" s="2">
        <v>20200419</v>
      </c>
      <c r="B2647" s="2" t="s">
        <v>27</v>
      </c>
      <c r="C2647" s="2">
        <v>0</v>
      </c>
      <c r="D2647" s="2">
        <v>0</v>
      </c>
      <c r="E2647" s="2">
        <v>14.39</v>
      </c>
      <c r="F2647" s="2">
        <v>4.28</v>
      </c>
      <c r="G2647" s="2">
        <v>0</v>
      </c>
      <c r="H2647" s="16">
        <f t="shared" si="126"/>
        <v>0</v>
      </c>
      <c r="I2647" s="15">
        <f t="shared" si="124"/>
        <v>14.39</v>
      </c>
      <c r="J2647" s="14">
        <f t="shared" si="125"/>
        <v>0</v>
      </c>
    </row>
    <row r="2648" spans="1:10" x14ac:dyDescent="0.3">
      <c r="A2648" s="19">
        <v>20200419</v>
      </c>
      <c r="B2648" s="19" t="s">
        <v>26</v>
      </c>
      <c r="C2648" s="19">
        <v>0</v>
      </c>
      <c r="D2648" s="19">
        <v>0</v>
      </c>
      <c r="E2648" s="19">
        <v>14.43</v>
      </c>
      <c r="F2648" s="19">
        <v>3.45</v>
      </c>
      <c r="G2648" s="19">
        <v>0</v>
      </c>
      <c r="H2648" s="17">
        <f t="shared" si="126"/>
        <v>0</v>
      </c>
      <c r="I2648" s="18">
        <f t="shared" si="124"/>
        <v>14.43</v>
      </c>
      <c r="J2648" s="17">
        <f t="shared" si="125"/>
        <v>0</v>
      </c>
    </row>
    <row r="2649" spans="1:10" x14ac:dyDescent="0.3">
      <c r="A2649" s="2">
        <v>20200419</v>
      </c>
      <c r="B2649" s="2" t="s">
        <v>25</v>
      </c>
      <c r="C2649" s="2">
        <v>0</v>
      </c>
      <c r="D2649" s="2">
        <v>0</v>
      </c>
      <c r="E2649" s="2">
        <v>14.3</v>
      </c>
      <c r="F2649" s="2">
        <v>2.83</v>
      </c>
      <c r="G2649" s="2">
        <v>0</v>
      </c>
      <c r="H2649" s="16">
        <f t="shared" si="126"/>
        <v>0</v>
      </c>
      <c r="I2649" s="15">
        <f t="shared" si="124"/>
        <v>14.3</v>
      </c>
      <c r="J2649" s="14">
        <f t="shared" si="125"/>
        <v>0</v>
      </c>
    </row>
    <row r="2650" spans="1:10" x14ac:dyDescent="0.3">
      <c r="A2650" s="19">
        <v>20200420</v>
      </c>
      <c r="B2650" s="19" t="s">
        <v>48</v>
      </c>
      <c r="C2650" s="19">
        <v>0</v>
      </c>
      <c r="D2650" s="19">
        <v>0</v>
      </c>
      <c r="E2650" s="19">
        <v>14.26</v>
      </c>
      <c r="F2650" s="19">
        <v>2.48</v>
      </c>
      <c r="G2650" s="19">
        <v>0</v>
      </c>
      <c r="H2650" s="17">
        <f t="shared" si="126"/>
        <v>0</v>
      </c>
      <c r="I2650" s="18">
        <f t="shared" si="124"/>
        <v>14.26</v>
      </c>
      <c r="J2650" s="17">
        <f t="shared" si="125"/>
        <v>0</v>
      </c>
    </row>
    <row r="2651" spans="1:10" x14ac:dyDescent="0.3">
      <c r="A2651" s="2">
        <v>20200420</v>
      </c>
      <c r="B2651" s="2" t="s">
        <v>47</v>
      </c>
      <c r="C2651" s="2">
        <v>0</v>
      </c>
      <c r="D2651" s="2">
        <v>0</v>
      </c>
      <c r="E2651" s="2">
        <v>14.09</v>
      </c>
      <c r="F2651" s="2">
        <v>2.83</v>
      </c>
      <c r="G2651" s="2">
        <v>0</v>
      </c>
      <c r="H2651" s="16">
        <f t="shared" si="126"/>
        <v>0</v>
      </c>
      <c r="I2651" s="15">
        <f t="shared" si="124"/>
        <v>14.09</v>
      </c>
      <c r="J2651" s="14">
        <f t="shared" si="125"/>
        <v>0</v>
      </c>
    </row>
    <row r="2652" spans="1:10" x14ac:dyDescent="0.3">
      <c r="A2652" s="19">
        <v>20200420</v>
      </c>
      <c r="B2652" s="19" t="s">
        <v>46</v>
      </c>
      <c r="C2652" s="19">
        <v>0</v>
      </c>
      <c r="D2652" s="19">
        <v>0</v>
      </c>
      <c r="E2652" s="19">
        <v>14.04</v>
      </c>
      <c r="F2652" s="19">
        <v>3.66</v>
      </c>
      <c r="G2652" s="19">
        <v>0</v>
      </c>
      <c r="H2652" s="17">
        <f t="shared" si="126"/>
        <v>0</v>
      </c>
      <c r="I2652" s="18">
        <f t="shared" si="124"/>
        <v>14.04</v>
      </c>
      <c r="J2652" s="17">
        <f t="shared" si="125"/>
        <v>0</v>
      </c>
    </row>
    <row r="2653" spans="1:10" x14ac:dyDescent="0.3">
      <c r="A2653" s="2">
        <v>20200420</v>
      </c>
      <c r="B2653" s="2" t="s">
        <v>45</v>
      </c>
      <c r="C2653" s="2">
        <v>0</v>
      </c>
      <c r="D2653" s="2">
        <v>0</v>
      </c>
      <c r="E2653" s="2">
        <v>13.96</v>
      </c>
      <c r="F2653" s="2">
        <v>3.93</v>
      </c>
      <c r="G2653" s="2">
        <v>0</v>
      </c>
      <c r="H2653" s="16">
        <f t="shared" si="126"/>
        <v>0</v>
      </c>
      <c r="I2653" s="15">
        <f t="shared" si="124"/>
        <v>13.96</v>
      </c>
      <c r="J2653" s="14">
        <f t="shared" si="125"/>
        <v>0</v>
      </c>
    </row>
    <row r="2654" spans="1:10" x14ac:dyDescent="0.3">
      <c r="A2654" s="19">
        <v>20200420</v>
      </c>
      <c r="B2654" s="19" t="s">
        <v>44</v>
      </c>
      <c r="C2654" s="19">
        <v>0</v>
      </c>
      <c r="D2654" s="19">
        <v>0</v>
      </c>
      <c r="E2654" s="19">
        <v>14.06</v>
      </c>
      <c r="F2654" s="19">
        <v>3.59</v>
      </c>
      <c r="G2654" s="19">
        <v>0</v>
      </c>
      <c r="H2654" s="17">
        <f t="shared" si="126"/>
        <v>0</v>
      </c>
      <c r="I2654" s="18">
        <f t="shared" si="124"/>
        <v>14.06</v>
      </c>
      <c r="J2654" s="17">
        <f t="shared" si="125"/>
        <v>0</v>
      </c>
    </row>
    <row r="2655" spans="1:10" x14ac:dyDescent="0.3">
      <c r="A2655" s="2">
        <v>20200420</v>
      </c>
      <c r="B2655" s="2" t="s">
        <v>43</v>
      </c>
      <c r="C2655" s="2">
        <v>0</v>
      </c>
      <c r="D2655" s="2">
        <v>0</v>
      </c>
      <c r="E2655" s="2">
        <v>14.03</v>
      </c>
      <c r="F2655" s="2">
        <v>3.1</v>
      </c>
      <c r="G2655" s="2">
        <v>0</v>
      </c>
      <c r="H2655" s="16">
        <f t="shared" si="126"/>
        <v>0</v>
      </c>
      <c r="I2655" s="15">
        <f t="shared" si="124"/>
        <v>14.03</v>
      </c>
      <c r="J2655" s="14">
        <f t="shared" si="125"/>
        <v>0</v>
      </c>
    </row>
    <row r="2656" spans="1:10" x14ac:dyDescent="0.3">
      <c r="A2656" s="19">
        <v>20200420</v>
      </c>
      <c r="B2656" s="19" t="s">
        <v>42</v>
      </c>
      <c r="C2656" s="19">
        <v>8</v>
      </c>
      <c r="D2656" s="19">
        <v>2.27</v>
      </c>
      <c r="E2656" s="19">
        <v>13.67</v>
      </c>
      <c r="F2656" s="19">
        <v>3.1</v>
      </c>
      <c r="G2656" s="19">
        <v>0</v>
      </c>
      <c r="H2656" s="17">
        <f t="shared" si="126"/>
        <v>201.97628700253659</v>
      </c>
      <c r="I2656" s="18">
        <f t="shared" si="124"/>
        <v>19.981758968829268</v>
      </c>
      <c r="J2656" s="17">
        <f t="shared" si="125"/>
        <v>0.20653733261095497</v>
      </c>
    </row>
    <row r="2657" spans="1:10" x14ac:dyDescent="0.3">
      <c r="A2657" s="2">
        <v>20200420</v>
      </c>
      <c r="B2657" s="2" t="s">
        <v>41</v>
      </c>
      <c r="C2657" s="2">
        <v>94</v>
      </c>
      <c r="D2657" s="2">
        <v>13.82</v>
      </c>
      <c r="E2657" s="2">
        <v>14.01</v>
      </c>
      <c r="F2657" s="2">
        <v>3.1</v>
      </c>
      <c r="G2657" s="2">
        <v>0</v>
      </c>
      <c r="H2657" s="16">
        <f t="shared" si="126"/>
        <v>393.51547969528315</v>
      </c>
      <c r="I2657" s="15">
        <f t="shared" si="124"/>
        <v>26.307358740477596</v>
      </c>
      <c r="J2657" s="14">
        <f t="shared" si="125"/>
        <v>0.39120038313676531</v>
      </c>
    </row>
    <row r="2658" spans="1:10" x14ac:dyDescent="0.3">
      <c r="A2658" s="19">
        <v>20200420</v>
      </c>
      <c r="B2658" s="19" t="s">
        <v>40</v>
      </c>
      <c r="C2658" s="19">
        <v>188</v>
      </c>
      <c r="D2658" s="19">
        <v>25.5</v>
      </c>
      <c r="E2658" s="19">
        <v>15.11</v>
      </c>
      <c r="F2658" s="19">
        <v>4.34</v>
      </c>
      <c r="G2658" s="19">
        <v>0</v>
      </c>
      <c r="H2658" s="17">
        <f t="shared" si="126"/>
        <v>436.69025350051703</v>
      </c>
      <c r="I2658" s="18">
        <f t="shared" si="124"/>
        <v>28.756570421891155</v>
      </c>
      <c r="J2658" s="17">
        <f t="shared" si="125"/>
        <v>0.42930819389629021</v>
      </c>
    </row>
    <row r="2659" spans="1:10" x14ac:dyDescent="0.3">
      <c r="A2659" s="2">
        <v>20200420</v>
      </c>
      <c r="B2659" s="2" t="s">
        <v>39</v>
      </c>
      <c r="C2659" s="2">
        <v>409</v>
      </c>
      <c r="D2659" s="2">
        <v>36.97</v>
      </c>
      <c r="E2659" s="2">
        <v>15.41</v>
      </c>
      <c r="F2659" s="2">
        <v>6</v>
      </c>
      <c r="G2659" s="2">
        <v>0</v>
      </c>
      <c r="H2659" s="16">
        <f t="shared" si="126"/>
        <v>680.08345946252541</v>
      </c>
      <c r="I2659" s="15">
        <f t="shared" si="124"/>
        <v>36.662608108203919</v>
      </c>
      <c r="J2659" s="14">
        <f t="shared" si="125"/>
        <v>0.64439149855390188</v>
      </c>
    </row>
    <row r="2660" spans="1:10" x14ac:dyDescent="0.3">
      <c r="A2660" s="19">
        <v>20200420</v>
      </c>
      <c r="B2660" s="19" t="s">
        <v>38</v>
      </c>
      <c r="C2660" s="19">
        <v>170</v>
      </c>
      <c r="D2660" s="19">
        <v>47.71</v>
      </c>
      <c r="E2660" s="19">
        <v>15.28</v>
      </c>
      <c r="F2660" s="19">
        <v>6.62</v>
      </c>
      <c r="G2660" s="19">
        <v>0</v>
      </c>
      <c r="H2660" s="17">
        <f t="shared" si="126"/>
        <v>229.80781887518509</v>
      </c>
      <c r="I2660" s="18">
        <f t="shared" si="124"/>
        <v>22.461494339849533</v>
      </c>
      <c r="J2660" s="17">
        <f t="shared" si="125"/>
        <v>0.23243297689551179</v>
      </c>
    </row>
    <row r="2661" spans="1:10" x14ac:dyDescent="0.3">
      <c r="A2661" s="2">
        <v>20200420</v>
      </c>
      <c r="B2661" s="2" t="s">
        <v>37</v>
      </c>
      <c r="C2661" s="2">
        <v>109</v>
      </c>
      <c r="D2661" s="2">
        <v>56.75</v>
      </c>
      <c r="E2661" s="2">
        <v>14.77</v>
      </c>
      <c r="F2661" s="2">
        <v>7.17</v>
      </c>
      <c r="G2661" s="2">
        <v>0</v>
      </c>
      <c r="H2661" s="16">
        <f t="shared" si="126"/>
        <v>130.33816145085481</v>
      </c>
      <c r="I2661" s="15">
        <f t="shared" si="124"/>
        <v>18.843067545339213</v>
      </c>
      <c r="J2661" s="14">
        <f t="shared" si="125"/>
        <v>0.13394933610428392</v>
      </c>
    </row>
    <row r="2662" spans="1:10" x14ac:dyDescent="0.3">
      <c r="A2662" s="19">
        <v>20200420</v>
      </c>
      <c r="B2662" s="19" t="s">
        <v>36</v>
      </c>
      <c r="C2662" s="19">
        <v>83</v>
      </c>
      <c r="D2662" s="19">
        <v>62.16</v>
      </c>
      <c r="E2662" s="19">
        <v>14.78</v>
      </c>
      <c r="F2662" s="19">
        <v>6.69</v>
      </c>
      <c r="G2662" s="19">
        <v>0</v>
      </c>
      <c r="H2662" s="17">
        <f t="shared" si="126"/>
        <v>93.864309442876461</v>
      </c>
      <c r="I2662" s="18">
        <f t="shared" si="124"/>
        <v>17.71325967008989</v>
      </c>
      <c r="J2662" s="17">
        <f t="shared" si="125"/>
        <v>9.6942151264081025E-2</v>
      </c>
    </row>
    <row r="2663" spans="1:10" x14ac:dyDescent="0.3">
      <c r="A2663" s="2">
        <v>20200420</v>
      </c>
      <c r="B2663" s="2" t="s">
        <v>35</v>
      </c>
      <c r="C2663" s="2">
        <v>545</v>
      </c>
      <c r="D2663" s="2">
        <v>61.71</v>
      </c>
      <c r="E2663" s="2">
        <v>15.28</v>
      </c>
      <c r="F2663" s="2">
        <v>5.79</v>
      </c>
      <c r="G2663" s="2">
        <v>0</v>
      </c>
      <c r="H2663" s="16">
        <f t="shared" si="126"/>
        <v>618.92426177469531</v>
      </c>
      <c r="I2663" s="15">
        <f t="shared" si="124"/>
        <v>34.621383180459226</v>
      </c>
      <c r="J2663" s="14">
        <f t="shared" si="125"/>
        <v>0.59212717810471793</v>
      </c>
    </row>
    <row r="2664" spans="1:10" x14ac:dyDescent="0.3">
      <c r="A2664" s="19">
        <v>20200420</v>
      </c>
      <c r="B2664" s="19" t="s">
        <v>34</v>
      </c>
      <c r="C2664" s="19">
        <v>638</v>
      </c>
      <c r="D2664" s="19">
        <v>55.63</v>
      </c>
      <c r="E2664" s="19">
        <v>14.56</v>
      </c>
      <c r="F2664" s="19">
        <v>6.41</v>
      </c>
      <c r="G2664" s="19">
        <v>0</v>
      </c>
      <c r="H2664" s="17">
        <f t="shared" si="126"/>
        <v>772.9499490425128</v>
      </c>
      <c r="I2664" s="18">
        <f t="shared" si="124"/>
        <v>38.714685907578527</v>
      </c>
      <c r="J2664" s="17">
        <f t="shared" si="125"/>
        <v>0.72524650306222682</v>
      </c>
    </row>
    <row r="2665" spans="1:10" x14ac:dyDescent="0.3">
      <c r="A2665" s="2">
        <v>20200420</v>
      </c>
      <c r="B2665" s="2" t="s">
        <v>33</v>
      </c>
      <c r="C2665" s="2">
        <v>370</v>
      </c>
      <c r="D2665" s="2">
        <v>46.26</v>
      </c>
      <c r="E2665" s="2">
        <v>15.5</v>
      </c>
      <c r="F2665" s="2">
        <v>7.24</v>
      </c>
      <c r="G2665" s="2">
        <v>0</v>
      </c>
      <c r="H2665" s="16">
        <f t="shared" si="126"/>
        <v>512.12161207847669</v>
      </c>
      <c r="I2665" s="15">
        <f t="shared" si="124"/>
        <v>31.503800377452396</v>
      </c>
      <c r="J2665" s="14">
        <f t="shared" si="125"/>
        <v>0.4971332967757579</v>
      </c>
    </row>
    <row r="2666" spans="1:10" x14ac:dyDescent="0.3">
      <c r="A2666" s="19">
        <v>20200420</v>
      </c>
      <c r="B2666" s="19" t="s">
        <v>32</v>
      </c>
      <c r="C2666" s="19">
        <v>529</v>
      </c>
      <c r="D2666" s="19">
        <v>35.369999999999997</v>
      </c>
      <c r="E2666" s="19">
        <v>14.93</v>
      </c>
      <c r="F2666" s="19">
        <v>7.79</v>
      </c>
      <c r="G2666" s="19">
        <v>0</v>
      </c>
      <c r="H2666" s="17">
        <f t="shared" si="126"/>
        <v>913.87419314458452</v>
      </c>
      <c r="I2666" s="18">
        <f t="shared" si="124"/>
        <v>43.488568535768266</v>
      </c>
      <c r="J2666" s="17">
        <f t="shared" si="125"/>
        <v>0.83784117770597832</v>
      </c>
    </row>
    <row r="2667" spans="1:10" x14ac:dyDescent="0.3">
      <c r="A2667" s="2">
        <v>20200420</v>
      </c>
      <c r="B2667" s="2" t="s">
        <v>31</v>
      </c>
      <c r="C2667" s="2">
        <v>332</v>
      </c>
      <c r="D2667" s="2">
        <v>23.85</v>
      </c>
      <c r="E2667" s="2">
        <v>14.92</v>
      </c>
      <c r="F2667" s="2">
        <v>7.72</v>
      </c>
      <c r="G2667" s="2">
        <v>0</v>
      </c>
      <c r="H2667" s="16">
        <f t="shared" si="126"/>
        <v>821.08385954736343</v>
      </c>
      <c r="I2667" s="15">
        <f t="shared" si="124"/>
        <v>40.578870610855105</v>
      </c>
      <c r="J2667" s="14">
        <f t="shared" si="125"/>
        <v>0.76352184310888882</v>
      </c>
    </row>
    <row r="2668" spans="1:10" x14ac:dyDescent="0.3">
      <c r="A2668" s="19">
        <v>20200420</v>
      </c>
      <c r="B2668" s="19" t="s">
        <v>30</v>
      </c>
      <c r="C2668" s="19">
        <v>138</v>
      </c>
      <c r="D2668" s="19">
        <v>12.17</v>
      </c>
      <c r="E2668" s="19">
        <v>14.31</v>
      </c>
      <c r="F2668" s="19">
        <v>6.76</v>
      </c>
      <c r="G2668" s="19">
        <v>0</v>
      </c>
      <c r="H2668" s="17">
        <f t="shared" si="126"/>
        <v>654.60860617875414</v>
      </c>
      <c r="I2668" s="18">
        <f t="shared" si="124"/>
        <v>34.766518943086069</v>
      </c>
      <c r="J2668" s="17">
        <f t="shared" si="125"/>
        <v>0.62583899309227031</v>
      </c>
    </row>
    <row r="2669" spans="1:10" x14ac:dyDescent="0.3">
      <c r="A2669" s="2">
        <v>20200420</v>
      </c>
      <c r="B2669" s="2" t="s">
        <v>29</v>
      </c>
      <c r="C2669" s="2">
        <v>0</v>
      </c>
      <c r="D2669" s="2">
        <v>0</v>
      </c>
      <c r="E2669" s="2">
        <v>13.22</v>
      </c>
      <c r="F2669" s="2">
        <v>5.24</v>
      </c>
      <c r="G2669" s="2">
        <v>0</v>
      </c>
      <c r="H2669" s="16">
        <f t="shared" si="126"/>
        <v>0</v>
      </c>
      <c r="I2669" s="15">
        <f t="shared" si="124"/>
        <v>13.22</v>
      </c>
      <c r="J2669" s="14">
        <f t="shared" si="125"/>
        <v>0</v>
      </c>
    </row>
    <row r="2670" spans="1:10" x14ac:dyDescent="0.3">
      <c r="A2670" s="19">
        <v>20200420</v>
      </c>
      <c r="B2670" s="19" t="s">
        <v>28</v>
      </c>
      <c r="C2670" s="19">
        <v>0</v>
      </c>
      <c r="D2670" s="19">
        <v>0</v>
      </c>
      <c r="E2670" s="19">
        <v>12.42</v>
      </c>
      <c r="F2670" s="19">
        <v>4.6900000000000004</v>
      </c>
      <c r="G2670" s="19">
        <v>0</v>
      </c>
      <c r="H2670" s="17">
        <f t="shared" si="126"/>
        <v>0</v>
      </c>
      <c r="I2670" s="18">
        <f t="shared" si="124"/>
        <v>12.42</v>
      </c>
      <c r="J2670" s="17">
        <f t="shared" si="125"/>
        <v>0</v>
      </c>
    </row>
    <row r="2671" spans="1:10" x14ac:dyDescent="0.3">
      <c r="A2671" s="2">
        <v>20200420</v>
      </c>
      <c r="B2671" s="2" t="s">
        <v>27</v>
      </c>
      <c r="C2671" s="2">
        <v>0</v>
      </c>
      <c r="D2671" s="2">
        <v>0</v>
      </c>
      <c r="E2671" s="2">
        <v>12.18</v>
      </c>
      <c r="F2671" s="2">
        <v>4.4800000000000004</v>
      </c>
      <c r="G2671" s="2">
        <v>0</v>
      </c>
      <c r="H2671" s="16">
        <f t="shared" si="126"/>
        <v>0</v>
      </c>
      <c r="I2671" s="15">
        <f t="shared" si="124"/>
        <v>12.18</v>
      </c>
      <c r="J2671" s="14">
        <f t="shared" si="125"/>
        <v>0</v>
      </c>
    </row>
    <row r="2672" spans="1:10" x14ac:dyDescent="0.3">
      <c r="A2672" s="19">
        <v>20200420</v>
      </c>
      <c r="B2672" s="19" t="s">
        <v>26</v>
      </c>
      <c r="C2672" s="19">
        <v>0</v>
      </c>
      <c r="D2672" s="19">
        <v>0</v>
      </c>
      <c r="E2672" s="19">
        <v>11.96</v>
      </c>
      <c r="F2672" s="19">
        <v>4.34</v>
      </c>
      <c r="G2672" s="19">
        <v>0</v>
      </c>
      <c r="H2672" s="17">
        <f t="shared" si="126"/>
        <v>0</v>
      </c>
      <c r="I2672" s="18">
        <f t="shared" si="124"/>
        <v>11.96</v>
      </c>
      <c r="J2672" s="17">
        <f t="shared" si="125"/>
        <v>0</v>
      </c>
    </row>
    <row r="2673" spans="1:10" x14ac:dyDescent="0.3">
      <c r="A2673" s="2">
        <v>20200420</v>
      </c>
      <c r="B2673" s="2" t="s">
        <v>25</v>
      </c>
      <c r="C2673" s="2">
        <v>0</v>
      </c>
      <c r="D2673" s="2">
        <v>0</v>
      </c>
      <c r="E2673" s="2">
        <v>11.76</v>
      </c>
      <c r="F2673" s="2">
        <v>3.93</v>
      </c>
      <c r="G2673" s="2">
        <v>0</v>
      </c>
      <c r="H2673" s="16">
        <f t="shared" si="126"/>
        <v>0</v>
      </c>
      <c r="I2673" s="15">
        <f t="shared" si="124"/>
        <v>11.76</v>
      </c>
      <c r="J2673" s="14">
        <f t="shared" si="125"/>
        <v>0</v>
      </c>
    </row>
    <row r="2674" spans="1:10" x14ac:dyDescent="0.3">
      <c r="A2674" s="19">
        <v>20200421</v>
      </c>
      <c r="B2674" s="19" t="s">
        <v>48</v>
      </c>
      <c r="C2674" s="19">
        <v>0</v>
      </c>
      <c r="D2674" s="19">
        <v>0</v>
      </c>
      <c r="E2674" s="19">
        <v>12.07</v>
      </c>
      <c r="F2674" s="19">
        <v>3.45</v>
      </c>
      <c r="G2674" s="19">
        <v>0</v>
      </c>
      <c r="H2674" s="17">
        <f t="shared" si="126"/>
        <v>0</v>
      </c>
      <c r="I2674" s="18">
        <f t="shared" si="124"/>
        <v>12.07</v>
      </c>
      <c r="J2674" s="17">
        <f t="shared" si="125"/>
        <v>0</v>
      </c>
    </row>
    <row r="2675" spans="1:10" x14ac:dyDescent="0.3">
      <c r="A2675" s="2">
        <v>20200421</v>
      </c>
      <c r="B2675" s="2" t="s">
        <v>47</v>
      </c>
      <c r="C2675" s="2">
        <v>0</v>
      </c>
      <c r="D2675" s="2">
        <v>0</v>
      </c>
      <c r="E2675" s="2">
        <v>12.21</v>
      </c>
      <c r="F2675" s="2">
        <v>2.0699999999999998</v>
      </c>
      <c r="G2675" s="2">
        <v>0</v>
      </c>
      <c r="H2675" s="16">
        <f t="shared" si="126"/>
        <v>0</v>
      </c>
      <c r="I2675" s="15">
        <f t="shared" si="124"/>
        <v>12.21</v>
      </c>
      <c r="J2675" s="14">
        <f t="shared" si="125"/>
        <v>0</v>
      </c>
    </row>
    <row r="2676" spans="1:10" x14ac:dyDescent="0.3">
      <c r="A2676" s="19">
        <v>20200421</v>
      </c>
      <c r="B2676" s="19" t="s">
        <v>46</v>
      </c>
      <c r="C2676" s="19">
        <v>0</v>
      </c>
      <c r="D2676" s="19">
        <v>0</v>
      </c>
      <c r="E2676" s="19">
        <v>11.84</v>
      </c>
      <c r="F2676" s="19">
        <v>0.76</v>
      </c>
      <c r="G2676" s="19">
        <v>0</v>
      </c>
      <c r="H2676" s="17">
        <f t="shared" si="126"/>
        <v>0</v>
      </c>
      <c r="I2676" s="18">
        <f t="shared" si="124"/>
        <v>11.84</v>
      </c>
      <c r="J2676" s="17">
        <f t="shared" si="125"/>
        <v>0</v>
      </c>
    </row>
    <row r="2677" spans="1:10" x14ac:dyDescent="0.3">
      <c r="A2677" s="2">
        <v>20200421</v>
      </c>
      <c r="B2677" s="2" t="s">
        <v>45</v>
      </c>
      <c r="C2677" s="2">
        <v>0</v>
      </c>
      <c r="D2677" s="2">
        <v>0</v>
      </c>
      <c r="E2677" s="2">
        <v>11.97</v>
      </c>
      <c r="F2677" s="2">
        <v>3.24</v>
      </c>
      <c r="G2677" s="2">
        <v>0</v>
      </c>
      <c r="H2677" s="16">
        <f t="shared" si="126"/>
        <v>0</v>
      </c>
      <c r="I2677" s="15">
        <f t="shared" si="124"/>
        <v>11.97</v>
      </c>
      <c r="J2677" s="14">
        <f t="shared" si="125"/>
        <v>0</v>
      </c>
    </row>
    <row r="2678" spans="1:10" x14ac:dyDescent="0.3">
      <c r="A2678" s="19">
        <v>20200421</v>
      </c>
      <c r="B2678" s="19" t="s">
        <v>44</v>
      </c>
      <c r="C2678" s="19">
        <v>0</v>
      </c>
      <c r="D2678" s="19">
        <v>0</v>
      </c>
      <c r="E2678" s="19">
        <v>11.83</v>
      </c>
      <c r="F2678" s="19">
        <v>5.72</v>
      </c>
      <c r="G2678" s="19">
        <v>0</v>
      </c>
      <c r="H2678" s="17">
        <f t="shared" si="126"/>
        <v>0</v>
      </c>
      <c r="I2678" s="18">
        <f t="shared" si="124"/>
        <v>11.83</v>
      </c>
      <c r="J2678" s="17">
        <f t="shared" si="125"/>
        <v>0</v>
      </c>
    </row>
    <row r="2679" spans="1:10" x14ac:dyDescent="0.3">
      <c r="A2679" s="2">
        <v>20200421</v>
      </c>
      <c r="B2679" s="2" t="s">
        <v>43</v>
      </c>
      <c r="C2679" s="2">
        <v>0</v>
      </c>
      <c r="D2679" s="2">
        <v>0</v>
      </c>
      <c r="E2679" s="2">
        <v>11.44</v>
      </c>
      <c r="F2679" s="2">
        <v>6.34</v>
      </c>
      <c r="G2679" s="2">
        <v>0</v>
      </c>
      <c r="H2679" s="16">
        <f t="shared" si="126"/>
        <v>0</v>
      </c>
      <c r="I2679" s="15">
        <f t="shared" si="124"/>
        <v>11.44</v>
      </c>
      <c r="J2679" s="14">
        <f t="shared" si="125"/>
        <v>0</v>
      </c>
    </row>
    <row r="2680" spans="1:10" x14ac:dyDescent="0.3">
      <c r="A2680" s="19">
        <v>20200421</v>
      </c>
      <c r="B2680" s="19" t="s">
        <v>42</v>
      </c>
      <c r="C2680" s="19">
        <v>10</v>
      </c>
      <c r="D2680" s="19">
        <v>2.52</v>
      </c>
      <c r="E2680" s="19">
        <v>11.34</v>
      </c>
      <c r="F2680" s="19">
        <v>5.93</v>
      </c>
      <c r="G2680" s="19">
        <v>0</v>
      </c>
      <c r="H2680" s="17">
        <f t="shared" si="126"/>
        <v>227.43752479252339</v>
      </c>
      <c r="I2680" s="18">
        <f t="shared" si="124"/>
        <v>18.447422649766356</v>
      </c>
      <c r="J2680" s="17">
        <f t="shared" si="125"/>
        <v>0.23414388367349251</v>
      </c>
    </row>
    <row r="2681" spans="1:10" x14ac:dyDescent="0.3">
      <c r="A2681" s="2">
        <v>20200421</v>
      </c>
      <c r="B2681" s="2" t="s">
        <v>41</v>
      </c>
      <c r="C2681" s="2">
        <v>199</v>
      </c>
      <c r="D2681" s="2">
        <v>14.07</v>
      </c>
      <c r="E2681" s="2">
        <v>11.46</v>
      </c>
      <c r="F2681" s="2">
        <v>4.83</v>
      </c>
      <c r="G2681" s="2">
        <v>0</v>
      </c>
      <c r="H2681" s="16">
        <f t="shared" si="126"/>
        <v>818.56908043240901</v>
      </c>
      <c r="I2681" s="15">
        <f t="shared" si="124"/>
        <v>37.040283763512782</v>
      </c>
      <c r="J2681" s="14">
        <f t="shared" si="125"/>
        <v>0.77421796239441143</v>
      </c>
    </row>
    <row r="2682" spans="1:10" x14ac:dyDescent="0.3">
      <c r="A2682" s="19">
        <v>20200421</v>
      </c>
      <c r="B2682" s="19" t="s">
        <v>40</v>
      </c>
      <c r="C2682" s="19">
        <v>413</v>
      </c>
      <c r="D2682" s="19">
        <v>25.75</v>
      </c>
      <c r="E2682" s="19">
        <v>12.51</v>
      </c>
      <c r="F2682" s="19">
        <v>4.97</v>
      </c>
      <c r="G2682" s="19">
        <v>0</v>
      </c>
      <c r="H2682" s="17">
        <f t="shared" si="126"/>
        <v>950.63760729593139</v>
      </c>
      <c r="I2682" s="18">
        <f t="shared" si="124"/>
        <v>42.217425227997857</v>
      </c>
      <c r="J2682" s="17">
        <f t="shared" si="125"/>
        <v>0.87698371364449912</v>
      </c>
    </row>
    <row r="2683" spans="1:10" x14ac:dyDescent="0.3">
      <c r="A2683" s="2">
        <v>20200421</v>
      </c>
      <c r="B2683" s="2" t="s">
        <v>39</v>
      </c>
      <c r="C2683" s="2">
        <v>430</v>
      </c>
      <c r="D2683" s="2">
        <v>37.229999999999997</v>
      </c>
      <c r="E2683" s="2">
        <v>13.79</v>
      </c>
      <c r="F2683" s="2">
        <v>5.52</v>
      </c>
      <c r="G2683" s="2">
        <v>0</v>
      </c>
      <c r="H2683" s="16">
        <f t="shared" si="126"/>
        <v>710.72489513016194</v>
      </c>
      <c r="I2683" s="15">
        <f t="shared" si="124"/>
        <v>36.00015297281756</v>
      </c>
      <c r="J2683" s="14">
        <f t="shared" si="125"/>
        <v>0.67554352357406511</v>
      </c>
    </row>
    <row r="2684" spans="1:10" x14ac:dyDescent="0.3">
      <c r="A2684" s="19">
        <v>20200421</v>
      </c>
      <c r="B2684" s="19" t="s">
        <v>38</v>
      </c>
      <c r="C2684" s="19">
        <v>547</v>
      </c>
      <c r="D2684" s="19">
        <v>48</v>
      </c>
      <c r="E2684" s="19">
        <v>14.73</v>
      </c>
      <c r="F2684" s="19">
        <v>5.86</v>
      </c>
      <c r="G2684" s="19">
        <v>0</v>
      </c>
      <c r="H2684" s="17">
        <f t="shared" si="126"/>
        <v>736.06110309468784</v>
      </c>
      <c r="I2684" s="18">
        <f t="shared" si="124"/>
        <v>37.731909471708995</v>
      </c>
      <c r="J2684" s="17">
        <f t="shared" si="125"/>
        <v>0.69388951810857258</v>
      </c>
    </row>
    <row r="2685" spans="1:10" x14ac:dyDescent="0.3">
      <c r="A2685" s="2">
        <v>20200421</v>
      </c>
      <c r="B2685" s="2" t="s">
        <v>37</v>
      </c>
      <c r="C2685" s="2">
        <v>766.01</v>
      </c>
      <c r="D2685" s="2">
        <v>57.07</v>
      </c>
      <c r="E2685" s="2">
        <v>15.39</v>
      </c>
      <c r="F2685" s="2">
        <v>5.86</v>
      </c>
      <c r="G2685" s="2">
        <v>0</v>
      </c>
      <c r="H2685" s="16">
        <f t="shared" si="126"/>
        <v>912.63879865972183</v>
      </c>
      <c r="I2685" s="15">
        <f t="shared" si="124"/>
        <v>43.909962458116311</v>
      </c>
      <c r="J2685" s="14">
        <f t="shared" si="125"/>
        <v>0.83497795426758115</v>
      </c>
    </row>
    <row r="2686" spans="1:10" x14ac:dyDescent="0.3">
      <c r="A2686" s="19">
        <v>20200421</v>
      </c>
      <c r="B2686" s="19" t="s">
        <v>36</v>
      </c>
      <c r="C2686" s="19">
        <v>686</v>
      </c>
      <c r="D2686" s="19">
        <v>62.51</v>
      </c>
      <c r="E2686" s="19">
        <v>15.92</v>
      </c>
      <c r="F2686" s="19">
        <v>5.66</v>
      </c>
      <c r="G2686" s="19">
        <v>0</v>
      </c>
      <c r="H2686" s="17">
        <f t="shared" si="126"/>
        <v>773.31376706361755</v>
      </c>
      <c r="I2686" s="18">
        <f t="shared" si="124"/>
        <v>40.086055220738047</v>
      </c>
      <c r="J2686" s="17">
        <f t="shared" si="125"/>
        <v>0.7208156231956635</v>
      </c>
    </row>
    <row r="2687" spans="1:10" x14ac:dyDescent="0.3">
      <c r="A2687" s="2">
        <v>20200421</v>
      </c>
      <c r="B2687" s="2" t="s">
        <v>35</v>
      </c>
      <c r="C2687" s="2">
        <v>317</v>
      </c>
      <c r="D2687" s="2">
        <v>62.03</v>
      </c>
      <c r="E2687" s="2">
        <v>16.04</v>
      </c>
      <c r="F2687" s="2">
        <v>6</v>
      </c>
      <c r="G2687" s="2">
        <v>0</v>
      </c>
      <c r="H2687" s="16">
        <f t="shared" si="126"/>
        <v>358.92482973695854</v>
      </c>
      <c r="I2687" s="15">
        <f t="shared" si="124"/>
        <v>27.256400929279955</v>
      </c>
      <c r="J2687" s="14">
        <f t="shared" si="125"/>
        <v>0.35528037729983797</v>
      </c>
    </row>
    <row r="2688" spans="1:10" x14ac:dyDescent="0.3">
      <c r="A2688" s="19">
        <v>20200421</v>
      </c>
      <c r="B2688" s="19" t="s">
        <v>34</v>
      </c>
      <c r="C2688" s="19">
        <v>500</v>
      </c>
      <c r="D2688" s="19">
        <v>55.88</v>
      </c>
      <c r="E2688" s="19">
        <v>16.8</v>
      </c>
      <c r="F2688" s="19">
        <v>6.41</v>
      </c>
      <c r="G2688" s="19">
        <v>0</v>
      </c>
      <c r="H2688" s="17">
        <f t="shared" si="126"/>
        <v>603.96350986861319</v>
      </c>
      <c r="I2688" s="18">
        <f t="shared" si="124"/>
        <v>35.673859683394163</v>
      </c>
      <c r="J2688" s="17">
        <f t="shared" si="125"/>
        <v>0.57495371195658795</v>
      </c>
    </row>
    <row r="2689" spans="1:10" x14ac:dyDescent="0.3">
      <c r="A2689" s="2">
        <v>20200421</v>
      </c>
      <c r="B2689" s="2" t="s">
        <v>33</v>
      </c>
      <c r="C2689" s="2">
        <v>483</v>
      </c>
      <c r="D2689" s="2">
        <v>46.46</v>
      </c>
      <c r="E2689" s="2">
        <v>16.87</v>
      </c>
      <c r="F2689" s="2">
        <v>6.48</v>
      </c>
      <c r="G2689" s="2">
        <v>0</v>
      </c>
      <c r="H2689" s="16">
        <f t="shared" si="126"/>
        <v>666.30465297356079</v>
      </c>
      <c r="I2689" s="15">
        <f t="shared" si="124"/>
        <v>37.692020405423776</v>
      </c>
      <c r="J2689" s="14">
        <f t="shared" si="125"/>
        <v>0.6282492678405992</v>
      </c>
    </row>
    <row r="2690" spans="1:10" x14ac:dyDescent="0.3">
      <c r="A2690" s="19">
        <v>20200421</v>
      </c>
      <c r="B2690" s="19" t="s">
        <v>32</v>
      </c>
      <c r="C2690" s="19">
        <v>433</v>
      </c>
      <c r="D2690" s="19">
        <v>35.549999999999997</v>
      </c>
      <c r="E2690" s="19">
        <v>16.420000000000002</v>
      </c>
      <c r="F2690" s="19">
        <v>6.34</v>
      </c>
      <c r="G2690" s="19">
        <v>0</v>
      </c>
      <c r="H2690" s="17">
        <f t="shared" si="126"/>
        <v>744.73715367591387</v>
      </c>
      <c r="I2690" s="18">
        <f t="shared" si="124"/>
        <v>39.693036052372307</v>
      </c>
      <c r="J2690" s="17">
        <f t="shared" si="125"/>
        <v>0.69549612935765781</v>
      </c>
    </row>
    <row r="2691" spans="1:10" x14ac:dyDescent="0.3">
      <c r="A2691" s="2">
        <v>20200421</v>
      </c>
      <c r="B2691" s="2" t="s">
        <v>31</v>
      </c>
      <c r="C2691" s="2">
        <v>263</v>
      </c>
      <c r="D2691" s="2">
        <v>24.01</v>
      </c>
      <c r="E2691" s="2">
        <v>16.23</v>
      </c>
      <c r="F2691" s="2">
        <v>6.62</v>
      </c>
      <c r="G2691" s="2">
        <v>0</v>
      </c>
      <c r="H2691" s="16">
        <f t="shared" si="126"/>
        <v>646.35668052060123</v>
      </c>
      <c r="I2691" s="15">
        <f t="shared" si="124"/>
        <v>36.428646266268785</v>
      </c>
      <c r="J2691" s="14">
        <f t="shared" si="125"/>
        <v>0.61311526213480783</v>
      </c>
    </row>
    <row r="2692" spans="1:10" x14ac:dyDescent="0.3">
      <c r="A2692" s="19">
        <v>20200421</v>
      </c>
      <c r="B2692" s="19" t="s">
        <v>30</v>
      </c>
      <c r="C2692" s="19">
        <v>145</v>
      </c>
      <c r="D2692" s="19">
        <v>12.33</v>
      </c>
      <c r="E2692" s="19">
        <v>15.88</v>
      </c>
      <c r="F2692" s="19">
        <v>6.41</v>
      </c>
      <c r="G2692" s="19">
        <v>0</v>
      </c>
      <c r="H2692" s="17">
        <f t="shared" si="126"/>
        <v>679.0235308992751</v>
      </c>
      <c r="I2692" s="18">
        <f t="shared" si="124"/>
        <v>37.099485340602349</v>
      </c>
      <c r="J2692" s="17">
        <f t="shared" si="125"/>
        <v>0.64205227223809591</v>
      </c>
    </row>
    <row r="2693" spans="1:10" x14ac:dyDescent="0.3">
      <c r="A2693" s="2">
        <v>20200421</v>
      </c>
      <c r="B2693" s="2" t="s">
        <v>29</v>
      </c>
      <c r="C2693" s="2">
        <v>0</v>
      </c>
      <c r="D2693" s="2">
        <v>0</v>
      </c>
      <c r="E2693" s="2">
        <v>15.11</v>
      </c>
      <c r="F2693" s="2">
        <v>6.41</v>
      </c>
      <c r="G2693" s="2">
        <v>0</v>
      </c>
      <c r="H2693" s="16">
        <f t="shared" si="126"/>
        <v>0</v>
      </c>
      <c r="I2693" s="15">
        <f t="shared" si="124"/>
        <v>15.11</v>
      </c>
      <c r="J2693" s="14">
        <f t="shared" si="125"/>
        <v>0</v>
      </c>
    </row>
    <row r="2694" spans="1:10" x14ac:dyDescent="0.3">
      <c r="A2694" s="19">
        <v>20200421</v>
      </c>
      <c r="B2694" s="19" t="s">
        <v>28</v>
      </c>
      <c r="C2694" s="19">
        <v>0</v>
      </c>
      <c r="D2694" s="19">
        <v>0</v>
      </c>
      <c r="E2694" s="19">
        <v>14.42</v>
      </c>
      <c r="F2694" s="19">
        <v>6</v>
      </c>
      <c r="G2694" s="19">
        <v>0</v>
      </c>
      <c r="H2694" s="17">
        <f t="shared" si="126"/>
        <v>0</v>
      </c>
      <c r="I2694" s="18">
        <f t="shared" si="124"/>
        <v>14.42</v>
      </c>
      <c r="J2694" s="17">
        <f t="shared" si="125"/>
        <v>0</v>
      </c>
    </row>
    <row r="2695" spans="1:10" x14ac:dyDescent="0.3">
      <c r="A2695" s="2">
        <v>20200421</v>
      </c>
      <c r="B2695" s="2" t="s">
        <v>27</v>
      </c>
      <c r="C2695" s="2">
        <v>0</v>
      </c>
      <c r="D2695" s="2">
        <v>0</v>
      </c>
      <c r="E2695" s="2">
        <v>14.13</v>
      </c>
      <c r="F2695" s="2">
        <v>5.72</v>
      </c>
      <c r="G2695" s="2">
        <v>0</v>
      </c>
      <c r="H2695" s="16">
        <f t="shared" si="126"/>
        <v>0</v>
      </c>
      <c r="I2695" s="15">
        <f t="shared" si="124"/>
        <v>14.13</v>
      </c>
      <c r="J2695" s="14">
        <f t="shared" si="125"/>
        <v>0</v>
      </c>
    </row>
    <row r="2696" spans="1:10" x14ac:dyDescent="0.3">
      <c r="A2696" s="19">
        <v>20200421</v>
      </c>
      <c r="B2696" s="19" t="s">
        <v>26</v>
      </c>
      <c r="C2696" s="19">
        <v>0</v>
      </c>
      <c r="D2696" s="19">
        <v>0</v>
      </c>
      <c r="E2696" s="19">
        <v>13.85</v>
      </c>
      <c r="F2696" s="19">
        <v>5.52</v>
      </c>
      <c r="G2696" s="19">
        <v>0</v>
      </c>
      <c r="H2696" s="17">
        <f t="shared" si="126"/>
        <v>0</v>
      </c>
      <c r="I2696" s="18">
        <f t="shared" si="124"/>
        <v>13.85</v>
      </c>
      <c r="J2696" s="17">
        <f t="shared" si="125"/>
        <v>0</v>
      </c>
    </row>
    <row r="2697" spans="1:10" x14ac:dyDescent="0.3">
      <c r="A2697" s="2">
        <v>20200421</v>
      </c>
      <c r="B2697" s="2" t="s">
        <v>25</v>
      </c>
      <c r="C2697" s="2">
        <v>0</v>
      </c>
      <c r="D2697" s="2">
        <v>0</v>
      </c>
      <c r="E2697" s="2">
        <v>13.66</v>
      </c>
      <c r="F2697" s="2">
        <v>5.31</v>
      </c>
      <c r="G2697" s="2">
        <v>0</v>
      </c>
      <c r="H2697" s="16">
        <f t="shared" si="126"/>
        <v>0</v>
      </c>
      <c r="I2697" s="15">
        <f t="shared" si="124"/>
        <v>13.66</v>
      </c>
      <c r="J2697" s="14">
        <f t="shared" si="125"/>
        <v>0</v>
      </c>
    </row>
    <row r="2698" spans="1:10" x14ac:dyDescent="0.3">
      <c r="A2698" s="19">
        <v>20200422</v>
      </c>
      <c r="B2698" s="19" t="s">
        <v>48</v>
      </c>
      <c r="C2698" s="19">
        <v>0</v>
      </c>
      <c r="D2698" s="19">
        <v>0</v>
      </c>
      <c r="E2698" s="19">
        <v>13.47</v>
      </c>
      <c r="F2698" s="19">
        <v>5.17</v>
      </c>
      <c r="G2698" s="19">
        <v>0</v>
      </c>
      <c r="H2698" s="17">
        <f t="shared" si="126"/>
        <v>0</v>
      </c>
      <c r="I2698" s="18">
        <f t="shared" ref="I2698:I2761" si="127">E2698+H2698*((NOCT-20)/(800))</f>
        <v>13.47</v>
      </c>
      <c r="J2698" s="17">
        <f t="shared" ref="J2698:J2761" si="128">P_STC__W*(H2698/1000)*(1+(alpha_p/100)*(I2698-25))</f>
        <v>0</v>
      </c>
    </row>
    <row r="2699" spans="1:10" x14ac:dyDescent="0.3">
      <c r="A2699" s="2">
        <v>20200422</v>
      </c>
      <c r="B2699" s="2" t="s">
        <v>47</v>
      </c>
      <c r="C2699" s="2">
        <v>0</v>
      </c>
      <c r="D2699" s="2">
        <v>0</v>
      </c>
      <c r="E2699" s="2">
        <v>13.26</v>
      </c>
      <c r="F2699" s="2">
        <v>4.97</v>
      </c>
      <c r="G2699" s="2">
        <v>0</v>
      </c>
      <c r="H2699" s="16">
        <f t="shared" si="126"/>
        <v>0</v>
      </c>
      <c r="I2699" s="15">
        <f t="shared" si="127"/>
        <v>13.26</v>
      </c>
      <c r="J2699" s="14">
        <f t="shared" si="128"/>
        <v>0</v>
      </c>
    </row>
    <row r="2700" spans="1:10" x14ac:dyDescent="0.3">
      <c r="A2700" s="19">
        <v>20200422</v>
      </c>
      <c r="B2700" s="19" t="s">
        <v>46</v>
      </c>
      <c r="C2700" s="19">
        <v>0</v>
      </c>
      <c r="D2700" s="19">
        <v>0</v>
      </c>
      <c r="E2700" s="19">
        <v>13.04</v>
      </c>
      <c r="F2700" s="19">
        <v>4.62</v>
      </c>
      <c r="G2700" s="19">
        <v>0</v>
      </c>
      <c r="H2700" s="17">
        <f t="shared" si="126"/>
        <v>0</v>
      </c>
      <c r="I2700" s="18">
        <f t="shared" si="127"/>
        <v>13.04</v>
      </c>
      <c r="J2700" s="17">
        <f t="shared" si="128"/>
        <v>0</v>
      </c>
    </row>
    <row r="2701" spans="1:10" x14ac:dyDescent="0.3">
      <c r="A2701" s="2">
        <v>20200422</v>
      </c>
      <c r="B2701" s="2" t="s">
        <v>45</v>
      </c>
      <c r="C2701" s="2">
        <v>0</v>
      </c>
      <c r="D2701" s="2">
        <v>0</v>
      </c>
      <c r="E2701" s="2">
        <v>13.07</v>
      </c>
      <c r="F2701" s="2">
        <v>4.4800000000000004</v>
      </c>
      <c r="G2701" s="2">
        <v>0</v>
      </c>
      <c r="H2701" s="16">
        <f t="shared" si="126"/>
        <v>0</v>
      </c>
      <c r="I2701" s="15">
        <f t="shared" si="127"/>
        <v>13.07</v>
      </c>
      <c r="J2701" s="14">
        <f t="shared" si="128"/>
        <v>0</v>
      </c>
    </row>
    <row r="2702" spans="1:10" x14ac:dyDescent="0.3">
      <c r="A2702" s="19">
        <v>20200422</v>
      </c>
      <c r="B2702" s="19" t="s">
        <v>44</v>
      </c>
      <c r="C2702" s="19">
        <v>0</v>
      </c>
      <c r="D2702" s="19">
        <v>0</v>
      </c>
      <c r="E2702" s="19">
        <v>13.1</v>
      </c>
      <c r="F2702" s="19">
        <v>4.41</v>
      </c>
      <c r="G2702" s="19">
        <v>0</v>
      </c>
      <c r="H2702" s="17">
        <f t="shared" si="126"/>
        <v>0</v>
      </c>
      <c r="I2702" s="18">
        <f t="shared" si="127"/>
        <v>13.1</v>
      </c>
      <c r="J2702" s="17">
        <f t="shared" si="128"/>
        <v>0</v>
      </c>
    </row>
    <row r="2703" spans="1:10" x14ac:dyDescent="0.3">
      <c r="A2703" s="2">
        <v>20200422</v>
      </c>
      <c r="B2703" s="2" t="s">
        <v>43</v>
      </c>
      <c r="C2703" s="2">
        <v>0</v>
      </c>
      <c r="D2703" s="2">
        <v>0</v>
      </c>
      <c r="E2703" s="2">
        <v>13.24</v>
      </c>
      <c r="F2703" s="2">
        <v>4.41</v>
      </c>
      <c r="G2703" s="2">
        <v>0</v>
      </c>
      <c r="H2703" s="16">
        <f t="shared" si="126"/>
        <v>0</v>
      </c>
      <c r="I2703" s="15">
        <f t="shared" si="127"/>
        <v>13.24</v>
      </c>
      <c r="J2703" s="14">
        <f t="shared" si="128"/>
        <v>0</v>
      </c>
    </row>
    <row r="2704" spans="1:10" x14ac:dyDescent="0.3">
      <c r="A2704" s="19">
        <v>20200422</v>
      </c>
      <c r="B2704" s="19" t="s">
        <v>42</v>
      </c>
      <c r="C2704" s="19">
        <v>12.82</v>
      </c>
      <c r="D2704" s="19">
        <v>2.78</v>
      </c>
      <c r="E2704" s="19">
        <v>13.42</v>
      </c>
      <c r="F2704" s="19">
        <v>4.55</v>
      </c>
      <c r="G2704" s="19">
        <v>0</v>
      </c>
      <c r="H2704" s="17">
        <f t="shared" si="126"/>
        <v>264.32380539954681</v>
      </c>
      <c r="I2704" s="18">
        <f t="shared" si="127"/>
        <v>21.680118918735836</v>
      </c>
      <c r="J2704" s="17">
        <f t="shared" si="128"/>
        <v>0.26827266160347846</v>
      </c>
    </row>
    <row r="2705" spans="1:10" x14ac:dyDescent="0.3">
      <c r="A2705" s="2">
        <v>20200422</v>
      </c>
      <c r="B2705" s="2" t="s">
        <v>41</v>
      </c>
      <c r="C2705" s="2">
        <v>207</v>
      </c>
      <c r="D2705" s="2">
        <v>14.32</v>
      </c>
      <c r="E2705" s="2">
        <v>13.69</v>
      </c>
      <c r="F2705" s="2">
        <v>4.9000000000000004</v>
      </c>
      <c r="G2705" s="2">
        <v>0</v>
      </c>
      <c r="H2705" s="16">
        <f t="shared" si="126"/>
        <v>836.91397757705113</v>
      </c>
      <c r="I2705" s="15">
        <f t="shared" si="127"/>
        <v>39.843561799282845</v>
      </c>
      <c r="J2705" s="14">
        <f t="shared" si="128"/>
        <v>0.78101144801623257</v>
      </c>
    </row>
    <row r="2706" spans="1:10" x14ac:dyDescent="0.3">
      <c r="A2706" s="19">
        <v>20200422</v>
      </c>
      <c r="B2706" s="19" t="s">
        <v>40</v>
      </c>
      <c r="C2706" s="19">
        <v>424</v>
      </c>
      <c r="D2706" s="19">
        <v>26</v>
      </c>
      <c r="E2706" s="19">
        <v>14.38</v>
      </c>
      <c r="F2706" s="19">
        <v>6.62</v>
      </c>
      <c r="G2706" s="19">
        <v>0</v>
      </c>
      <c r="H2706" s="17">
        <f t="shared" si="126"/>
        <v>967.21694186686034</v>
      </c>
      <c r="I2706" s="18">
        <f t="shared" si="127"/>
        <v>44.605529433339385</v>
      </c>
      <c r="J2706" s="17">
        <f t="shared" si="128"/>
        <v>0.88188434086698175</v>
      </c>
    </row>
    <row r="2707" spans="1:10" x14ac:dyDescent="0.3">
      <c r="A2707" s="2">
        <v>20200422</v>
      </c>
      <c r="B2707" s="2" t="s">
        <v>39</v>
      </c>
      <c r="C2707" s="2">
        <v>585</v>
      </c>
      <c r="D2707" s="2">
        <v>37.49</v>
      </c>
      <c r="E2707" s="2">
        <v>15.27</v>
      </c>
      <c r="F2707" s="2">
        <v>6.69</v>
      </c>
      <c r="G2707" s="2">
        <v>0</v>
      </c>
      <c r="H2707" s="16">
        <f t="shared" ref="H2707:H2770" si="129">IF(D2707&gt;0,C2707/SIN(D2707*PI()/180),0)</f>
        <v>961.18622650685279</v>
      </c>
      <c r="I2707" s="15">
        <f t="shared" si="127"/>
        <v>45.307069578339153</v>
      </c>
      <c r="J2707" s="14">
        <f t="shared" si="128"/>
        <v>0.87335128639948112</v>
      </c>
    </row>
    <row r="2708" spans="1:10" x14ac:dyDescent="0.3">
      <c r="A2708" s="19">
        <v>20200422</v>
      </c>
      <c r="B2708" s="19" t="s">
        <v>38</v>
      </c>
      <c r="C2708" s="19">
        <v>742.01</v>
      </c>
      <c r="D2708" s="19">
        <v>48.28</v>
      </c>
      <c r="E2708" s="19">
        <v>16.07</v>
      </c>
      <c r="F2708" s="19">
        <v>6.55</v>
      </c>
      <c r="G2708" s="19">
        <v>0</v>
      </c>
      <c r="H2708" s="17">
        <f t="shared" si="129"/>
        <v>994.11054033698849</v>
      </c>
      <c r="I2708" s="18">
        <f t="shared" si="127"/>
        <v>47.135954385530894</v>
      </c>
      <c r="J2708" s="17">
        <f t="shared" si="128"/>
        <v>0.89508540524915081</v>
      </c>
    </row>
    <row r="2709" spans="1:10" x14ac:dyDescent="0.3">
      <c r="A2709" s="2">
        <v>20200422</v>
      </c>
      <c r="B2709" s="2" t="s">
        <v>37</v>
      </c>
      <c r="C2709" s="2">
        <v>848.01</v>
      </c>
      <c r="D2709" s="2">
        <v>57.38</v>
      </c>
      <c r="E2709" s="2">
        <v>16.559999999999999</v>
      </c>
      <c r="F2709" s="2">
        <v>6.28</v>
      </c>
      <c r="G2709" s="2">
        <v>0</v>
      </c>
      <c r="H2709" s="16">
        <f t="shared" si="129"/>
        <v>1006.8217552830795</v>
      </c>
      <c r="I2709" s="15">
        <f t="shared" si="127"/>
        <v>48.023179852596229</v>
      </c>
      <c r="J2709" s="14">
        <f t="shared" si="128"/>
        <v>0.90251068270182899</v>
      </c>
    </row>
    <row r="2710" spans="1:10" x14ac:dyDescent="0.3">
      <c r="A2710" s="19">
        <v>20200422</v>
      </c>
      <c r="B2710" s="19" t="s">
        <v>36</v>
      </c>
      <c r="C2710" s="19">
        <v>770</v>
      </c>
      <c r="D2710" s="19">
        <v>62.85</v>
      </c>
      <c r="E2710" s="19">
        <v>16.96</v>
      </c>
      <c r="F2710" s="19">
        <v>6.14</v>
      </c>
      <c r="G2710" s="19">
        <v>0</v>
      </c>
      <c r="H2710" s="17">
        <f t="shared" si="129"/>
        <v>865.34848536628192</v>
      </c>
      <c r="I2710" s="18">
        <f t="shared" si="127"/>
        <v>44.002140167696311</v>
      </c>
      <c r="J2710" s="17">
        <f t="shared" si="128"/>
        <v>0.79135285590852988</v>
      </c>
    </row>
    <row r="2711" spans="1:10" x14ac:dyDescent="0.3">
      <c r="A2711" s="2">
        <v>20200422</v>
      </c>
      <c r="B2711" s="2" t="s">
        <v>35</v>
      </c>
      <c r="C2711" s="2">
        <v>807.01</v>
      </c>
      <c r="D2711" s="2">
        <v>62.34</v>
      </c>
      <c r="E2711" s="2">
        <v>17.02</v>
      </c>
      <c r="F2711" s="2">
        <v>6.14</v>
      </c>
      <c r="G2711" s="2">
        <v>0</v>
      </c>
      <c r="H2711" s="16">
        <f t="shared" si="129"/>
        <v>911.13657273680917</v>
      </c>
      <c r="I2711" s="15">
        <f t="shared" si="127"/>
        <v>45.493017898025286</v>
      </c>
      <c r="J2711" s="14">
        <f t="shared" si="128"/>
        <v>0.8271128513199254</v>
      </c>
    </row>
    <row r="2712" spans="1:10" x14ac:dyDescent="0.3">
      <c r="A2712" s="19">
        <v>20200422</v>
      </c>
      <c r="B2712" s="19" t="s">
        <v>34</v>
      </c>
      <c r="C2712" s="19">
        <v>645</v>
      </c>
      <c r="D2712" s="19">
        <v>56.13</v>
      </c>
      <c r="E2712" s="19">
        <v>16.940000000000001</v>
      </c>
      <c r="F2712" s="19">
        <v>6.34</v>
      </c>
      <c r="G2712" s="19">
        <v>0</v>
      </c>
      <c r="H2712" s="17">
        <f t="shared" si="129"/>
        <v>776.8237175828566</v>
      </c>
      <c r="I2712" s="18">
        <f t="shared" si="127"/>
        <v>41.21574117446427</v>
      </c>
      <c r="J2712" s="17">
        <f t="shared" si="128"/>
        <v>0.7201382420415674</v>
      </c>
    </row>
    <row r="2713" spans="1:10" x14ac:dyDescent="0.3">
      <c r="A2713" s="2">
        <v>20200422</v>
      </c>
      <c r="B2713" s="2" t="s">
        <v>33</v>
      </c>
      <c r="C2713" s="2">
        <v>735.01</v>
      </c>
      <c r="D2713" s="2">
        <v>46.67</v>
      </c>
      <c r="E2713" s="2">
        <v>16.71</v>
      </c>
      <c r="F2713" s="2">
        <v>6.62</v>
      </c>
      <c r="G2713" s="2">
        <v>0</v>
      </c>
      <c r="H2713" s="16">
        <f t="shared" si="129"/>
        <v>1010.4430768286215</v>
      </c>
      <c r="I2713" s="15">
        <f t="shared" si="127"/>
        <v>48.286346150894424</v>
      </c>
      <c r="J2713" s="14">
        <f t="shared" si="128"/>
        <v>0.90456020419099403</v>
      </c>
    </row>
    <row r="2714" spans="1:10" x14ac:dyDescent="0.3">
      <c r="A2714" s="19">
        <v>20200422</v>
      </c>
      <c r="B2714" s="19" t="s">
        <v>32</v>
      </c>
      <c r="C2714" s="19">
        <v>578</v>
      </c>
      <c r="D2714" s="19">
        <v>35.72</v>
      </c>
      <c r="E2714" s="19">
        <v>16.3</v>
      </c>
      <c r="F2714" s="19">
        <v>6.76</v>
      </c>
      <c r="G2714" s="19">
        <v>0</v>
      </c>
      <c r="H2714" s="17">
        <f t="shared" si="129"/>
        <v>990.0232947314496</v>
      </c>
      <c r="I2714" s="18">
        <f t="shared" si="127"/>
        <v>47.238227960357804</v>
      </c>
      <c r="J2714" s="17">
        <f t="shared" si="128"/>
        <v>0.89094965801708836</v>
      </c>
    </row>
    <row r="2715" spans="1:10" x14ac:dyDescent="0.3">
      <c r="A2715" s="2">
        <v>20200422</v>
      </c>
      <c r="B2715" s="2" t="s">
        <v>31</v>
      </c>
      <c r="C2715" s="2">
        <v>385</v>
      </c>
      <c r="D2715" s="2">
        <v>24.18</v>
      </c>
      <c r="E2715" s="2">
        <v>15.98</v>
      </c>
      <c r="F2715" s="2">
        <v>6.69</v>
      </c>
      <c r="G2715" s="2">
        <v>0</v>
      </c>
      <c r="H2715" s="16">
        <f t="shared" si="129"/>
        <v>939.93080703837336</v>
      </c>
      <c r="I2715" s="15">
        <f t="shared" si="127"/>
        <v>45.352837719949164</v>
      </c>
      <c r="J2715" s="14">
        <f t="shared" si="128"/>
        <v>0.85384464071202548</v>
      </c>
    </row>
    <row r="2716" spans="1:10" x14ac:dyDescent="0.3">
      <c r="A2716" s="19">
        <v>20200422</v>
      </c>
      <c r="B2716" s="19" t="s">
        <v>30</v>
      </c>
      <c r="C2716" s="19">
        <v>177</v>
      </c>
      <c r="D2716" s="19">
        <v>12.5</v>
      </c>
      <c r="E2716" s="19">
        <v>15.36</v>
      </c>
      <c r="F2716" s="19">
        <v>6.34</v>
      </c>
      <c r="G2716" s="19">
        <v>0</v>
      </c>
      <c r="H2716" s="17">
        <f t="shared" si="129"/>
        <v>817.78005781611785</v>
      </c>
      <c r="I2716" s="18">
        <f t="shared" si="127"/>
        <v>40.915626806753679</v>
      </c>
      <c r="J2716" s="17">
        <f t="shared" si="128"/>
        <v>0.75921038787018735</v>
      </c>
    </row>
    <row r="2717" spans="1:10" x14ac:dyDescent="0.3">
      <c r="A2717" s="2">
        <v>20200422</v>
      </c>
      <c r="B2717" s="2" t="s">
        <v>29</v>
      </c>
      <c r="C2717" s="2">
        <v>0</v>
      </c>
      <c r="D2717" s="2">
        <v>0</v>
      </c>
      <c r="E2717" s="2">
        <v>14.42</v>
      </c>
      <c r="F2717" s="2">
        <v>6.07</v>
      </c>
      <c r="G2717" s="2">
        <v>0</v>
      </c>
      <c r="H2717" s="16">
        <f t="shared" si="129"/>
        <v>0</v>
      </c>
      <c r="I2717" s="15">
        <f t="shared" si="127"/>
        <v>14.42</v>
      </c>
      <c r="J2717" s="14">
        <f t="shared" si="128"/>
        <v>0</v>
      </c>
    </row>
    <row r="2718" spans="1:10" x14ac:dyDescent="0.3">
      <c r="A2718" s="19">
        <v>20200422</v>
      </c>
      <c r="B2718" s="19" t="s">
        <v>28</v>
      </c>
      <c r="C2718" s="19">
        <v>0</v>
      </c>
      <c r="D2718" s="19">
        <v>0</v>
      </c>
      <c r="E2718" s="19">
        <v>13.6</v>
      </c>
      <c r="F2718" s="19">
        <v>5.79</v>
      </c>
      <c r="G2718" s="19">
        <v>0</v>
      </c>
      <c r="H2718" s="17">
        <f t="shared" si="129"/>
        <v>0</v>
      </c>
      <c r="I2718" s="18">
        <f t="shared" si="127"/>
        <v>13.6</v>
      </c>
      <c r="J2718" s="17">
        <f t="shared" si="128"/>
        <v>0</v>
      </c>
    </row>
    <row r="2719" spans="1:10" x14ac:dyDescent="0.3">
      <c r="A2719" s="2">
        <v>20200422</v>
      </c>
      <c r="B2719" s="2" t="s">
        <v>27</v>
      </c>
      <c r="C2719" s="2">
        <v>0</v>
      </c>
      <c r="D2719" s="2">
        <v>0</v>
      </c>
      <c r="E2719" s="2">
        <v>13.18</v>
      </c>
      <c r="F2719" s="2">
        <v>5.66</v>
      </c>
      <c r="G2719" s="2">
        <v>0</v>
      </c>
      <c r="H2719" s="16">
        <f t="shared" si="129"/>
        <v>0</v>
      </c>
      <c r="I2719" s="15">
        <f t="shared" si="127"/>
        <v>13.18</v>
      </c>
      <c r="J2719" s="14">
        <f t="shared" si="128"/>
        <v>0</v>
      </c>
    </row>
    <row r="2720" spans="1:10" x14ac:dyDescent="0.3">
      <c r="A2720" s="19">
        <v>20200422</v>
      </c>
      <c r="B2720" s="19" t="s">
        <v>26</v>
      </c>
      <c r="C2720" s="19">
        <v>0</v>
      </c>
      <c r="D2720" s="19">
        <v>0</v>
      </c>
      <c r="E2720" s="19">
        <v>12.86</v>
      </c>
      <c r="F2720" s="19">
        <v>5.59</v>
      </c>
      <c r="G2720" s="19">
        <v>0</v>
      </c>
      <c r="H2720" s="17">
        <f t="shared" si="129"/>
        <v>0</v>
      </c>
      <c r="I2720" s="18">
        <f t="shared" si="127"/>
        <v>12.86</v>
      </c>
      <c r="J2720" s="17">
        <f t="shared" si="128"/>
        <v>0</v>
      </c>
    </row>
    <row r="2721" spans="1:10" x14ac:dyDescent="0.3">
      <c r="A2721" s="2">
        <v>20200422</v>
      </c>
      <c r="B2721" s="2" t="s">
        <v>25</v>
      </c>
      <c r="C2721" s="2">
        <v>0</v>
      </c>
      <c r="D2721" s="2">
        <v>0</v>
      </c>
      <c r="E2721" s="2">
        <v>12.66</v>
      </c>
      <c r="F2721" s="2">
        <v>5.45</v>
      </c>
      <c r="G2721" s="2">
        <v>0</v>
      </c>
      <c r="H2721" s="16">
        <f t="shared" si="129"/>
        <v>0</v>
      </c>
      <c r="I2721" s="15">
        <f t="shared" si="127"/>
        <v>12.66</v>
      </c>
      <c r="J2721" s="14">
        <f t="shared" si="128"/>
        <v>0</v>
      </c>
    </row>
    <row r="2722" spans="1:10" x14ac:dyDescent="0.3">
      <c r="A2722" s="19">
        <v>20200423</v>
      </c>
      <c r="B2722" s="19" t="s">
        <v>48</v>
      </c>
      <c r="C2722" s="19">
        <v>0</v>
      </c>
      <c r="D2722" s="19">
        <v>0</v>
      </c>
      <c r="E2722" s="19">
        <v>12.5</v>
      </c>
      <c r="F2722" s="19">
        <v>5.17</v>
      </c>
      <c r="G2722" s="19">
        <v>0</v>
      </c>
      <c r="H2722" s="17">
        <f t="shared" si="129"/>
        <v>0</v>
      </c>
      <c r="I2722" s="18">
        <f t="shared" si="127"/>
        <v>12.5</v>
      </c>
      <c r="J2722" s="17">
        <f t="shared" si="128"/>
        <v>0</v>
      </c>
    </row>
    <row r="2723" spans="1:10" x14ac:dyDescent="0.3">
      <c r="A2723" s="2">
        <v>20200423</v>
      </c>
      <c r="B2723" s="2" t="s">
        <v>47</v>
      </c>
      <c r="C2723" s="2">
        <v>0</v>
      </c>
      <c r="D2723" s="2">
        <v>0</v>
      </c>
      <c r="E2723" s="2">
        <v>12.48</v>
      </c>
      <c r="F2723" s="2">
        <v>4.83</v>
      </c>
      <c r="G2723" s="2">
        <v>0</v>
      </c>
      <c r="H2723" s="16">
        <f t="shared" si="129"/>
        <v>0</v>
      </c>
      <c r="I2723" s="15">
        <f t="shared" si="127"/>
        <v>12.48</v>
      </c>
      <c r="J2723" s="14">
        <f t="shared" si="128"/>
        <v>0</v>
      </c>
    </row>
    <row r="2724" spans="1:10" x14ac:dyDescent="0.3">
      <c r="A2724" s="19">
        <v>20200423</v>
      </c>
      <c r="B2724" s="19" t="s">
        <v>46</v>
      </c>
      <c r="C2724" s="19">
        <v>0</v>
      </c>
      <c r="D2724" s="19">
        <v>0</v>
      </c>
      <c r="E2724" s="19">
        <v>12.46</v>
      </c>
      <c r="F2724" s="19">
        <v>4.62</v>
      </c>
      <c r="G2724" s="19">
        <v>0</v>
      </c>
      <c r="H2724" s="17">
        <f t="shared" si="129"/>
        <v>0</v>
      </c>
      <c r="I2724" s="18">
        <f t="shared" si="127"/>
        <v>12.46</v>
      </c>
      <c r="J2724" s="17">
        <f t="shared" si="128"/>
        <v>0</v>
      </c>
    </row>
    <row r="2725" spans="1:10" x14ac:dyDescent="0.3">
      <c r="A2725" s="2">
        <v>20200423</v>
      </c>
      <c r="B2725" s="2" t="s">
        <v>45</v>
      </c>
      <c r="C2725" s="2">
        <v>0</v>
      </c>
      <c r="D2725" s="2">
        <v>0</v>
      </c>
      <c r="E2725" s="2">
        <v>12.57</v>
      </c>
      <c r="F2725" s="2">
        <v>4.41</v>
      </c>
      <c r="G2725" s="2">
        <v>0</v>
      </c>
      <c r="H2725" s="16">
        <f t="shared" si="129"/>
        <v>0</v>
      </c>
      <c r="I2725" s="15">
        <f t="shared" si="127"/>
        <v>12.57</v>
      </c>
      <c r="J2725" s="14">
        <f t="shared" si="128"/>
        <v>0</v>
      </c>
    </row>
    <row r="2726" spans="1:10" x14ac:dyDescent="0.3">
      <c r="A2726" s="19">
        <v>20200423</v>
      </c>
      <c r="B2726" s="19" t="s">
        <v>44</v>
      </c>
      <c r="C2726" s="19">
        <v>0</v>
      </c>
      <c r="D2726" s="19">
        <v>0</v>
      </c>
      <c r="E2726" s="19">
        <v>12.57</v>
      </c>
      <c r="F2726" s="19">
        <v>4.1399999999999997</v>
      </c>
      <c r="G2726" s="19">
        <v>0</v>
      </c>
      <c r="H2726" s="17">
        <f t="shared" si="129"/>
        <v>0</v>
      </c>
      <c r="I2726" s="18">
        <f t="shared" si="127"/>
        <v>12.57</v>
      </c>
      <c r="J2726" s="17">
        <f t="shared" si="128"/>
        <v>0</v>
      </c>
    </row>
    <row r="2727" spans="1:10" x14ac:dyDescent="0.3">
      <c r="A2727" s="2">
        <v>20200423</v>
      </c>
      <c r="B2727" s="2" t="s">
        <v>43</v>
      </c>
      <c r="C2727" s="2">
        <v>0</v>
      </c>
      <c r="D2727" s="2">
        <v>0</v>
      </c>
      <c r="E2727" s="2">
        <v>12.52</v>
      </c>
      <c r="F2727" s="2">
        <v>4</v>
      </c>
      <c r="G2727" s="2">
        <v>0</v>
      </c>
      <c r="H2727" s="16">
        <f t="shared" si="129"/>
        <v>0</v>
      </c>
      <c r="I2727" s="15">
        <f t="shared" si="127"/>
        <v>12.52</v>
      </c>
      <c r="J2727" s="14">
        <f t="shared" si="128"/>
        <v>0</v>
      </c>
    </row>
    <row r="2728" spans="1:10" x14ac:dyDescent="0.3">
      <c r="A2728" s="19">
        <v>20200423</v>
      </c>
      <c r="B2728" s="19" t="s">
        <v>42</v>
      </c>
      <c r="C2728" s="19">
        <v>15.61</v>
      </c>
      <c r="D2728" s="19">
        <v>3.03</v>
      </c>
      <c r="E2728" s="19">
        <v>12.59</v>
      </c>
      <c r="F2728" s="19">
        <v>4</v>
      </c>
      <c r="G2728" s="19">
        <v>0</v>
      </c>
      <c r="H2728" s="17">
        <f t="shared" si="129"/>
        <v>295.31489681416724</v>
      </c>
      <c r="I2728" s="18">
        <f t="shared" si="127"/>
        <v>21.818590525442726</v>
      </c>
      <c r="J2728" s="17">
        <f t="shared" si="128"/>
        <v>0.29954272606232846</v>
      </c>
    </row>
    <row r="2729" spans="1:10" x14ac:dyDescent="0.3">
      <c r="A2729" s="2">
        <v>20200423</v>
      </c>
      <c r="B2729" s="2" t="s">
        <v>41</v>
      </c>
      <c r="C2729" s="2">
        <v>145</v>
      </c>
      <c r="D2729" s="2">
        <v>14.56</v>
      </c>
      <c r="E2729" s="2">
        <v>13.13</v>
      </c>
      <c r="F2729" s="2">
        <v>3.79</v>
      </c>
      <c r="G2729" s="2">
        <v>0</v>
      </c>
      <c r="H2729" s="16">
        <f t="shared" si="129"/>
        <v>576.78452221677856</v>
      </c>
      <c r="I2729" s="15">
        <f t="shared" si="127"/>
        <v>31.154516319274329</v>
      </c>
      <c r="J2729" s="14">
        <f t="shared" si="128"/>
        <v>0.56081028832068247</v>
      </c>
    </row>
    <row r="2730" spans="1:10" x14ac:dyDescent="0.3">
      <c r="A2730" s="19">
        <v>20200423</v>
      </c>
      <c r="B2730" s="19" t="s">
        <v>40</v>
      </c>
      <c r="C2730" s="19">
        <v>321</v>
      </c>
      <c r="D2730" s="19">
        <v>26.24</v>
      </c>
      <c r="E2730" s="19">
        <v>14.24</v>
      </c>
      <c r="F2730" s="19">
        <v>4.41</v>
      </c>
      <c r="G2730" s="19">
        <v>0</v>
      </c>
      <c r="H2730" s="17">
        <f t="shared" si="129"/>
        <v>726.02727543489686</v>
      </c>
      <c r="I2730" s="18">
        <f t="shared" si="127"/>
        <v>36.928352357340529</v>
      </c>
      <c r="J2730" s="17">
        <f t="shared" si="128"/>
        <v>0.68705588420397368</v>
      </c>
    </row>
    <row r="2731" spans="1:10" x14ac:dyDescent="0.3">
      <c r="A2731" s="2">
        <v>20200423</v>
      </c>
      <c r="B2731" s="2" t="s">
        <v>39</v>
      </c>
      <c r="C2731" s="2">
        <v>263</v>
      </c>
      <c r="D2731" s="2">
        <v>37.74</v>
      </c>
      <c r="E2731" s="2">
        <v>15.29</v>
      </c>
      <c r="F2731" s="2">
        <v>4.1399999999999997</v>
      </c>
      <c r="G2731" s="2">
        <v>0</v>
      </c>
      <c r="H2731" s="16">
        <f t="shared" si="129"/>
        <v>429.68290738040565</v>
      </c>
      <c r="I2731" s="15">
        <f t="shared" si="127"/>
        <v>28.717590855637674</v>
      </c>
      <c r="J2731" s="14">
        <f t="shared" si="128"/>
        <v>0.42249467376755023</v>
      </c>
    </row>
    <row r="2732" spans="1:10" x14ac:dyDescent="0.3">
      <c r="A2732" s="19">
        <v>20200423</v>
      </c>
      <c r="B2732" s="19" t="s">
        <v>38</v>
      </c>
      <c r="C2732" s="19">
        <v>436</v>
      </c>
      <c r="D2732" s="19">
        <v>48.55</v>
      </c>
      <c r="E2732" s="19">
        <v>16.43</v>
      </c>
      <c r="F2732" s="19">
        <v>3.72</v>
      </c>
      <c r="G2732" s="19">
        <v>0</v>
      </c>
      <c r="H2732" s="17">
        <f t="shared" si="129"/>
        <v>581.69500754735202</v>
      </c>
      <c r="I2732" s="18">
        <f t="shared" si="127"/>
        <v>34.607968985854754</v>
      </c>
      <c r="J2732" s="17">
        <f t="shared" si="128"/>
        <v>0.55654492338451522</v>
      </c>
    </row>
    <row r="2733" spans="1:10" x14ac:dyDescent="0.3">
      <c r="A2733" s="2">
        <v>20200423</v>
      </c>
      <c r="B2733" s="2" t="s">
        <v>37</v>
      </c>
      <c r="C2733" s="2">
        <v>807.01</v>
      </c>
      <c r="D2733" s="2">
        <v>57.69</v>
      </c>
      <c r="E2733" s="2">
        <v>17.68</v>
      </c>
      <c r="F2733" s="2">
        <v>3.31</v>
      </c>
      <c r="G2733" s="2">
        <v>0</v>
      </c>
      <c r="H2733" s="16">
        <f t="shared" si="129"/>
        <v>954.8509490843411</v>
      </c>
      <c r="I2733" s="15">
        <f t="shared" si="127"/>
        <v>47.519092158885655</v>
      </c>
      <c r="J2733" s="14">
        <f t="shared" si="128"/>
        <v>0.85809025474240741</v>
      </c>
    </row>
    <row r="2734" spans="1:10" x14ac:dyDescent="0.3">
      <c r="A2734" s="19">
        <v>20200423</v>
      </c>
      <c r="B2734" s="19" t="s">
        <v>36</v>
      </c>
      <c r="C2734" s="19">
        <v>940.01</v>
      </c>
      <c r="D2734" s="19">
        <v>63.19</v>
      </c>
      <c r="E2734" s="19">
        <v>18.28</v>
      </c>
      <c r="F2734" s="19">
        <v>3.03</v>
      </c>
      <c r="G2734" s="19">
        <v>0</v>
      </c>
      <c r="H2734" s="17">
        <f t="shared" si="129"/>
        <v>1053.2241003864633</v>
      </c>
      <c r="I2734" s="18">
        <f t="shared" si="127"/>
        <v>51.193253137076979</v>
      </c>
      <c r="J2734" s="17">
        <f t="shared" si="128"/>
        <v>0.92908095576474559</v>
      </c>
    </row>
    <row r="2735" spans="1:10" x14ac:dyDescent="0.3">
      <c r="A2735" s="2">
        <v>20200423</v>
      </c>
      <c r="B2735" s="2" t="s">
        <v>35</v>
      </c>
      <c r="C2735" s="2">
        <v>935.01</v>
      </c>
      <c r="D2735" s="2">
        <v>62.65</v>
      </c>
      <c r="E2735" s="2">
        <v>18.86</v>
      </c>
      <c r="F2735" s="2">
        <v>2.9</v>
      </c>
      <c r="G2735" s="2">
        <v>0</v>
      </c>
      <c r="H2735" s="16">
        <f t="shared" si="129"/>
        <v>1052.6823642059769</v>
      </c>
      <c r="I2735" s="15">
        <f t="shared" si="127"/>
        <v>51.756323881436778</v>
      </c>
      <c r="J2735" s="14">
        <f t="shared" si="128"/>
        <v>0.92593576794160415</v>
      </c>
    </row>
    <row r="2736" spans="1:10" x14ac:dyDescent="0.3">
      <c r="A2736" s="19">
        <v>20200423</v>
      </c>
      <c r="B2736" s="19" t="s">
        <v>34</v>
      </c>
      <c r="C2736" s="19">
        <v>844.01</v>
      </c>
      <c r="D2736" s="19">
        <v>56.38</v>
      </c>
      <c r="E2736" s="19">
        <v>19.07</v>
      </c>
      <c r="F2736" s="19">
        <v>3.52</v>
      </c>
      <c r="G2736" s="19">
        <v>0</v>
      </c>
      <c r="H2736" s="17">
        <f t="shared" si="129"/>
        <v>1013.5482172484558</v>
      </c>
      <c r="I2736" s="18">
        <f t="shared" si="127"/>
        <v>50.743381789014244</v>
      </c>
      <c r="J2736" s="17">
        <f t="shared" si="128"/>
        <v>0.89613350301654793</v>
      </c>
    </row>
    <row r="2737" spans="1:10" x14ac:dyDescent="0.3">
      <c r="A2737" s="2">
        <v>20200423</v>
      </c>
      <c r="B2737" s="2" t="s">
        <v>33</v>
      </c>
      <c r="C2737" s="2">
        <v>635</v>
      </c>
      <c r="D2737" s="2">
        <v>46.87</v>
      </c>
      <c r="E2737" s="2">
        <v>19.03</v>
      </c>
      <c r="F2737" s="2">
        <v>4.07</v>
      </c>
      <c r="G2737" s="2">
        <v>0</v>
      </c>
      <c r="H2737" s="16">
        <f t="shared" si="129"/>
        <v>870.09613362508367</v>
      </c>
      <c r="I2737" s="15">
        <f t="shared" si="127"/>
        <v>46.220504175783866</v>
      </c>
      <c r="J2737" s="14">
        <f t="shared" si="128"/>
        <v>0.78700867975892352</v>
      </c>
    </row>
    <row r="2738" spans="1:10" x14ac:dyDescent="0.3">
      <c r="A2738" s="19">
        <v>20200423</v>
      </c>
      <c r="B2738" s="19" t="s">
        <v>32</v>
      </c>
      <c r="C2738" s="19">
        <v>488</v>
      </c>
      <c r="D2738" s="19">
        <v>35.9</v>
      </c>
      <c r="E2738" s="19">
        <v>18.79</v>
      </c>
      <c r="F2738" s="19">
        <v>4.62</v>
      </c>
      <c r="G2738" s="19">
        <v>0</v>
      </c>
      <c r="H2738" s="17">
        <f t="shared" si="129"/>
        <v>832.23568504591969</v>
      </c>
      <c r="I2738" s="18">
        <f t="shared" si="127"/>
        <v>44.797365157684993</v>
      </c>
      <c r="J2738" s="17">
        <f t="shared" si="128"/>
        <v>0.75809335315242388</v>
      </c>
    </row>
    <row r="2739" spans="1:10" x14ac:dyDescent="0.3">
      <c r="A2739" s="2">
        <v>20200423</v>
      </c>
      <c r="B2739" s="2" t="s">
        <v>31</v>
      </c>
      <c r="C2739" s="2">
        <v>382</v>
      </c>
      <c r="D2739" s="2">
        <v>24.34</v>
      </c>
      <c r="E2739" s="2">
        <v>18.260000000000002</v>
      </c>
      <c r="F2739" s="2">
        <v>4.83</v>
      </c>
      <c r="G2739" s="2">
        <v>0</v>
      </c>
      <c r="H2739" s="16">
        <f t="shared" si="129"/>
        <v>926.84581233058555</v>
      </c>
      <c r="I2739" s="15">
        <f t="shared" si="127"/>
        <v>47.2239316353308</v>
      </c>
      <c r="J2739" s="14">
        <f t="shared" si="128"/>
        <v>0.83415410146681135</v>
      </c>
    </row>
    <row r="2740" spans="1:10" x14ac:dyDescent="0.3">
      <c r="A2740" s="19">
        <v>20200423</v>
      </c>
      <c r="B2740" s="19" t="s">
        <v>30</v>
      </c>
      <c r="C2740" s="19">
        <v>171</v>
      </c>
      <c r="D2740" s="19">
        <v>12.66</v>
      </c>
      <c r="E2740" s="19">
        <v>17.34</v>
      </c>
      <c r="F2740" s="19">
        <v>4.83</v>
      </c>
      <c r="G2740" s="19">
        <v>0</v>
      </c>
      <c r="H2740" s="17">
        <f t="shared" si="129"/>
        <v>780.23371691446539</v>
      </c>
      <c r="I2740" s="18">
        <f t="shared" si="127"/>
        <v>41.722303653577043</v>
      </c>
      <c r="J2740" s="17">
        <f t="shared" si="128"/>
        <v>0.72152084380695292</v>
      </c>
    </row>
    <row r="2741" spans="1:10" x14ac:dyDescent="0.3">
      <c r="A2741" s="2">
        <v>20200423</v>
      </c>
      <c r="B2741" s="2" t="s">
        <v>29</v>
      </c>
      <c r="C2741" s="2">
        <v>0</v>
      </c>
      <c r="D2741" s="2">
        <v>0</v>
      </c>
      <c r="E2741" s="2">
        <v>16.149999999999999</v>
      </c>
      <c r="F2741" s="2">
        <v>5.17</v>
      </c>
      <c r="G2741" s="2">
        <v>0</v>
      </c>
      <c r="H2741" s="16">
        <f t="shared" si="129"/>
        <v>0</v>
      </c>
      <c r="I2741" s="15">
        <f t="shared" si="127"/>
        <v>16.149999999999999</v>
      </c>
      <c r="J2741" s="14">
        <f t="shared" si="128"/>
        <v>0</v>
      </c>
    </row>
    <row r="2742" spans="1:10" x14ac:dyDescent="0.3">
      <c r="A2742" s="19">
        <v>20200423</v>
      </c>
      <c r="B2742" s="19" t="s">
        <v>28</v>
      </c>
      <c r="C2742" s="19">
        <v>0</v>
      </c>
      <c r="D2742" s="19">
        <v>0</v>
      </c>
      <c r="E2742" s="19">
        <v>15.17</v>
      </c>
      <c r="F2742" s="19">
        <v>5.24</v>
      </c>
      <c r="G2742" s="19">
        <v>0</v>
      </c>
      <c r="H2742" s="17">
        <f t="shared" si="129"/>
        <v>0</v>
      </c>
      <c r="I2742" s="18">
        <f t="shared" si="127"/>
        <v>15.17</v>
      </c>
      <c r="J2742" s="17">
        <f t="shared" si="128"/>
        <v>0</v>
      </c>
    </row>
    <row r="2743" spans="1:10" x14ac:dyDescent="0.3">
      <c r="A2743" s="2">
        <v>20200423</v>
      </c>
      <c r="B2743" s="2" t="s">
        <v>27</v>
      </c>
      <c r="C2743" s="2">
        <v>0</v>
      </c>
      <c r="D2743" s="2">
        <v>0</v>
      </c>
      <c r="E2743" s="2">
        <v>14.6</v>
      </c>
      <c r="F2743" s="2">
        <v>5.03</v>
      </c>
      <c r="G2743" s="2">
        <v>0</v>
      </c>
      <c r="H2743" s="16">
        <f t="shared" si="129"/>
        <v>0</v>
      </c>
      <c r="I2743" s="15">
        <f t="shared" si="127"/>
        <v>14.6</v>
      </c>
      <c r="J2743" s="14">
        <f t="shared" si="128"/>
        <v>0</v>
      </c>
    </row>
    <row r="2744" spans="1:10" x14ac:dyDescent="0.3">
      <c r="A2744" s="19">
        <v>20200423</v>
      </c>
      <c r="B2744" s="19" t="s">
        <v>26</v>
      </c>
      <c r="C2744" s="19">
        <v>0</v>
      </c>
      <c r="D2744" s="19">
        <v>0</v>
      </c>
      <c r="E2744" s="19">
        <v>14.26</v>
      </c>
      <c r="F2744" s="19">
        <v>4.76</v>
      </c>
      <c r="G2744" s="19">
        <v>0</v>
      </c>
      <c r="H2744" s="17">
        <f t="shared" si="129"/>
        <v>0</v>
      </c>
      <c r="I2744" s="18">
        <f t="shared" si="127"/>
        <v>14.26</v>
      </c>
      <c r="J2744" s="17">
        <f t="shared" si="128"/>
        <v>0</v>
      </c>
    </row>
    <row r="2745" spans="1:10" x14ac:dyDescent="0.3">
      <c r="A2745" s="2">
        <v>20200423</v>
      </c>
      <c r="B2745" s="2" t="s">
        <v>25</v>
      </c>
      <c r="C2745" s="2">
        <v>0</v>
      </c>
      <c r="D2745" s="2">
        <v>0</v>
      </c>
      <c r="E2745" s="2">
        <v>14.11</v>
      </c>
      <c r="F2745" s="2">
        <v>4.41</v>
      </c>
      <c r="G2745" s="2">
        <v>0</v>
      </c>
      <c r="H2745" s="16">
        <f t="shared" si="129"/>
        <v>0</v>
      </c>
      <c r="I2745" s="15">
        <f t="shared" si="127"/>
        <v>14.11</v>
      </c>
      <c r="J2745" s="14">
        <f t="shared" si="128"/>
        <v>0</v>
      </c>
    </row>
    <row r="2746" spans="1:10" x14ac:dyDescent="0.3">
      <c r="A2746" s="19">
        <v>20200424</v>
      </c>
      <c r="B2746" s="19" t="s">
        <v>48</v>
      </c>
      <c r="C2746" s="19">
        <v>0</v>
      </c>
      <c r="D2746" s="19">
        <v>0</v>
      </c>
      <c r="E2746" s="19">
        <v>13.88</v>
      </c>
      <c r="F2746" s="19">
        <v>4.07</v>
      </c>
      <c r="G2746" s="19">
        <v>0</v>
      </c>
      <c r="H2746" s="17">
        <f t="shared" si="129"/>
        <v>0</v>
      </c>
      <c r="I2746" s="18">
        <f t="shared" si="127"/>
        <v>13.88</v>
      </c>
      <c r="J2746" s="17">
        <f t="shared" si="128"/>
        <v>0</v>
      </c>
    </row>
    <row r="2747" spans="1:10" x14ac:dyDescent="0.3">
      <c r="A2747" s="2">
        <v>20200424</v>
      </c>
      <c r="B2747" s="2" t="s">
        <v>47</v>
      </c>
      <c r="C2747" s="2">
        <v>0</v>
      </c>
      <c r="D2747" s="2">
        <v>0</v>
      </c>
      <c r="E2747" s="2">
        <v>13.74</v>
      </c>
      <c r="F2747" s="2">
        <v>3.72</v>
      </c>
      <c r="G2747" s="2">
        <v>0</v>
      </c>
      <c r="H2747" s="16">
        <f t="shared" si="129"/>
        <v>0</v>
      </c>
      <c r="I2747" s="15">
        <f t="shared" si="127"/>
        <v>13.74</v>
      </c>
      <c r="J2747" s="14">
        <f t="shared" si="128"/>
        <v>0</v>
      </c>
    </row>
    <row r="2748" spans="1:10" x14ac:dyDescent="0.3">
      <c r="A2748" s="19">
        <v>20200424</v>
      </c>
      <c r="B2748" s="19" t="s">
        <v>46</v>
      </c>
      <c r="C2748" s="19">
        <v>0</v>
      </c>
      <c r="D2748" s="19">
        <v>0</v>
      </c>
      <c r="E2748" s="19">
        <v>13.59</v>
      </c>
      <c r="F2748" s="19">
        <v>3.59</v>
      </c>
      <c r="G2748" s="19">
        <v>0</v>
      </c>
      <c r="H2748" s="17">
        <f t="shared" si="129"/>
        <v>0</v>
      </c>
      <c r="I2748" s="18">
        <f t="shared" si="127"/>
        <v>13.59</v>
      </c>
      <c r="J2748" s="17">
        <f t="shared" si="128"/>
        <v>0</v>
      </c>
    </row>
    <row r="2749" spans="1:10" x14ac:dyDescent="0.3">
      <c r="A2749" s="2">
        <v>20200424</v>
      </c>
      <c r="B2749" s="2" t="s">
        <v>45</v>
      </c>
      <c r="C2749" s="2">
        <v>0</v>
      </c>
      <c r="D2749" s="2">
        <v>0</v>
      </c>
      <c r="E2749" s="2">
        <v>13.52</v>
      </c>
      <c r="F2749" s="2">
        <v>3.59</v>
      </c>
      <c r="G2749" s="2">
        <v>0</v>
      </c>
      <c r="H2749" s="16">
        <f t="shared" si="129"/>
        <v>0</v>
      </c>
      <c r="I2749" s="15">
        <f t="shared" si="127"/>
        <v>13.52</v>
      </c>
      <c r="J2749" s="14">
        <f t="shared" si="128"/>
        <v>0</v>
      </c>
    </row>
    <row r="2750" spans="1:10" x14ac:dyDescent="0.3">
      <c r="A2750" s="19">
        <v>20200424</v>
      </c>
      <c r="B2750" s="19" t="s">
        <v>44</v>
      </c>
      <c r="C2750" s="19">
        <v>0</v>
      </c>
      <c r="D2750" s="19">
        <v>0</v>
      </c>
      <c r="E2750" s="19">
        <v>13.46</v>
      </c>
      <c r="F2750" s="19">
        <v>3.66</v>
      </c>
      <c r="G2750" s="19">
        <v>0</v>
      </c>
      <c r="H2750" s="17">
        <f t="shared" si="129"/>
        <v>0</v>
      </c>
      <c r="I2750" s="18">
        <f t="shared" si="127"/>
        <v>13.46</v>
      </c>
      <c r="J2750" s="17">
        <f t="shared" si="128"/>
        <v>0</v>
      </c>
    </row>
    <row r="2751" spans="1:10" x14ac:dyDescent="0.3">
      <c r="A2751" s="2">
        <v>20200424</v>
      </c>
      <c r="B2751" s="2" t="s">
        <v>43</v>
      </c>
      <c r="C2751" s="2">
        <v>0</v>
      </c>
      <c r="D2751" s="2">
        <v>0</v>
      </c>
      <c r="E2751" s="2">
        <v>13.47</v>
      </c>
      <c r="F2751" s="2">
        <v>3.93</v>
      </c>
      <c r="G2751" s="2">
        <v>0</v>
      </c>
      <c r="H2751" s="16">
        <f t="shared" si="129"/>
        <v>0</v>
      </c>
      <c r="I2751" s="15">
        <f t="shared" si="127"/>
        <v>13.47</v>
      </c>
      <c r="J2751" s="14">
        <f t="shared" si="128"/>
        <v>0</v>
      </c>
    </row>
    <row r="2752" spans="1:10" x14ac:dyDescent="0.3">
      <c r="A2752" s="19">
        <v>20200424</v>
      </c>
      <c r="B2752" s="19" t="s">
        <v>42</v>
      </c>
      <c r="C2752" s="19">
        <v>15.81</v>
      </c>
      <c r="D2752" s="19">
        <v>3.27</v>
      </c>
      <c r="E2752" s="19">
        <v>13.48</v>
      </c>
      <c r="F2752" s="19">
        <v>4.34</v>
      </c>
      <c r="G2752" s="19">
        <v>0</v>
      </c>
      <c r="H2752" s="17">
        <f t="shared" si="129"/>
        <v>277.16765179564885</v>
      </c>
      <c r="I2752" s="18">
        <f t="shared" si="127"/>
        <v>22.141489118614025</v>
      </c>
      <c r="J2752" s="17">
        <f t="shared" si="128"/>
        <v>0.28073294216446615</v>
      </c>
    </row>
    <row r="2753" spans="1:10" x14ac:dyDescent="0.3">
      <c r="A2753" s="2">
        <v>20200424</v>
      </c>
      <c r="B2753" s="2" t="s">
        <v>41</v>
      </c>
      <c r="C2753" s="2">
        <v>181</v>
      </c>
      <c r="D2753" s="2">
        <v>14.8</v>
      </c>
      <c r="E2753" s="2">
        <v>13.77</v>
      </c>
      <c r="F2753" s="2">
        <v>4.9000000000000004</v>
      </c>
      <c r="G2753" s="2">
        <v>0</v>
      </c>
      <c r="H2753" s="16">
        <f t="shared" si="129"/>
        <v>708.56529958699343</v>
      </c>
      <c r="I2753" s="15">
        <f t="shared" si="127"/>
        <v>35.912665612093548</v>
      </c>
      <c r="J2753" s="14">
        <f t="shared" si="128"/>
        <v>0.67376978678272759</v>
      </c>
    </row>
    <row r="2754" spans="1:10" x14ac:dyDescent="0.3">
      <c r="A2754" s="19">
        <v>20200424</v>
      </c>
      <c r="B2754" s="19" t="s">
        <v>40</v>
      </c>
      <c r="C2754" s="19">
        <v>414</v>
      </c>
      <c r="D2754" s="19">
        <v>26.48</v>
      </c>
      <c r="E2754" s="19">
        <v>14.61</v>
      </c>
      <c r="F2754" s="19">
        <v>5.24</v>
      </c>
      <c r="G2754" s="19">
        <v>0</v>
      </c>
      <c r="H2754" s="17">
        <f t="shared" si="129"/>
        <v>928.48970773127598</v>
      </c>
      <c r="I2754" s="18">
        <f t="shared" si="127"/>
        <v>43.625303366602374</v>
      </c>
      <c r="J2754" s="17">
        <f t="shared" si="128"/>
        <v>0.85066939657459262</v>
      </c>
    </row>
    <row r="2755" spans="1:10" x14ac:dyDescent="0.3">
      <c r="A2755" s="2">
        <v>20200424</v>
      </c>
      <c r="B2755" s="2" t="s">
        <v>39</v>
      </c>
      <c r="C2755" s="2">
        <v>623</v>
      </c>
      <c r="D2755" s="2">
        <v>37.99</v>
      </c>
      <c r="E2755" s="2">
        <v>15.62</v>
      </c>
      <c r="F2755" s="2">
        <v>5.31</v>
      </c>
      <c r="G2755" s="2">
        <v>0</v>
      </c>
      <c r="H2755" s="16">
        <f t="shared" si="129"/>
        <v>1012.1458605951855</v>
      </c>
      <c r="I2755" s="15">
        <f t="shared" si="127"/>
        <v>47.249558143599543</v>
      </c>
      <c r="J2755" s="14">
        <f t="shared" si="128"/>
        <v>0.9108067688071626</v>
      </c>
    </row>
    <row r="2756" spans="1:10" x14ac:dyDescent="0.3">
      <c r="A2756" s="19">
        <v>20200424</v>
      </c>
      <c r="B2756" s="19" t="s">
        <v>38</v>
      </c>
      <c r="C2756" s="19">
        <v>768.01</v>
      </c>
      <c r="D2756" s="19">
        <v>48.82</v>
      </c>
      <c r="E2756" s="19">
        <v>16.75</v>
      </c>
      <c r="F2756" s="19">
        <v>5.0999999999999996</v>
      </c>
      <c r="G2756" s="19">
        <v>0</v>
      </c>
      <c r="H2756" s="17">
        <f t="shared" si="129"/>
        <v>1020.4149569301807</v>
      </c>
      <c r="I2756" s="18">
        <f t="shared" si="127"/>
        <v>48.637967404068149</v>
      </c>
      <c r="J2756" s="17">
        <f t="shared" si="128"/>
        <v>0.91187254722275413</v>
      </c>
    </row>
    <row r="2757" spans="1:10" x14ac:dyDescent="0.3">
      <c r="A2757" s="2">
        <v>20200424</v>
      </c>
      <c r="B2757" s="2" t="s">
        <v>37</v>
      </c>
      <c r="C2757" s="2">
        <v>897.01</v>
      </c>
      <c r="D2757" s="2">
        <v>58</v>
      </c>
      <c r="E2757" s="2">
        <v>17.84</v>
      </c>
      <c r="F2757" s="2">
        <v>4.62</v>
      </c>
      <c r="G2757" s="2">
        <v>0</v>
      </c>
      <c r="H2757" s="16">
        <f t="shared" si="129"/>
        <v>1057.7348195998341</v>
      </c>
      <c r="I2757" s="15">
        <f t="shared" si="127"/>
        <v>50.894213112494811</v>
      </c>
      <c r="J2757" s="14">
        <f t="shared" si="128"/>
        <v>0.93448337084132427</v>
      </c>
    </row>
    <row r="2758" spans="1:10" x14ac:dyDescent="0.3">
      <c r="A2758" s="19">
        <v>20200424</v>
      </c>
      <c r="B2758" s="19" t="s">
        <v>36</v>
      </c>
      <c r="C2758" s="19">
        <v>973.01</v>
      </c>
      <c r="D2758" s="19">
        <v>63.52</v>
      </c>
      <c r="E2758" s="19">
        <v>18.850000000000001</v>
      </c>
      <c r="F2758" s="19">
        <v>4.1399999999999997</v>
      </c>
      <c r="G2758" s="19">
        <v>0</v>
      </c>
      <c r="H2758" s="17">
        <f t="shared" si="129"/>
        <v>1087.0526263563936</v>
      </c>
      <c r="I2758" s="18">
        <f t="shared" si="127"/>
        <v>52.820394573637302</v>
      </c>
      <c r="J2758" s="17">
        <f t="shared" si="128"/>
        <v>0.95096257791244743</v>
      </c>
    </row>
    <row r="2759" spans="1:10" x14ac:dyDescent="0.3">
      <c r="A2759" s="2">
        <v>20200424</v>
      </c>
      <c r="B2759" s="2" t="s">
        <v>35</v>
      </c>
      <c r="C2759" s="2">
        <v>919.01</v>
      </c>
      <c r="D2759" s="2">
        <v>62.96</v>
      </c>
      <c r="E2759" s="2">
        <v>19.420000000000002</v>
      </c>
      <c r="F2759" s="2">
        <v>3.93</v>
      </c>
      <c r="G2759" s="2">
        <v>0</v>
      </c>
      <c r="H2759" s="16">
        <f t="shared" si="129"/>
        <v>1031.7963133829246</v>
      </c>
      <c r="I2759" s="15">
        <f t="shared" si="127"/>
        <v>51.663634793216396</v>
      </c>
      <c r="J2759" s="14">
        <f t="shared" si="128"/>
        <v>0.90799483301829254</v>
      </c>
    </row>
    <row r="2760" spans="1:10" x14ac:dyDescent="0.3">
      <c r="A2760" s="19">
        <v>20200424</v>
      </c>
      <c r="B2760" s="19" t="s">
        <v>34</v>
      </c>
      <c r="C2760" s="19">
        <v>787.01</v>
      </c>
      <c r="D2760" s="19">
        <v>56.63</v>
      </c>
      <c r="E2760" s="19">
        <v>19.78</v>
      </c>
      <c r="F2760" s="19">
        <v>3.79</v>
      </c>
      <c r="G2760" s="19">
        <v>0</v>
      </c>
      <c r="H2760" s="17">
        <f t="shared" si="129"/>
        <v>942.37348047069952</v>
      </c>
      <c r="I2760" s="18">
        <f t="shared" si="127"/>
        <v>49.229171264709365</v>
      </c>
      <c r="J2760" s="17">
        <f t="shared" si="128"/>
        <v>0.83962530242929778</v>
      </c>
    </row>
    <row r="2761" spans="1:10" x14ac:dyDescent="0.3">
      <c r="A2761" s="2">
        <v>20200424</v>
      </c>
      <c r="B2761" s="2" t="s">
        <v>33</v>
      </c>
      <c r="C2761" s="2">
        <v>540</v>
      </c>
      <c r="D2761" s="2">
        <v>47.06</v>
      </c>
      <c r="E2761" s="2">
        <v>19.03</v>
      </c>
      <c r="F2761" s="2">
        <v>4.97</v>
      </c>
      <c r="G2761" s="2">
        <v>0</v>
      </c>
      <c r="H2761" s="16">
        <f t="shared" si="129"/>
        <v>737.6369108402904</v>
      </c>
      <c r="I2761" s="15">
        <f t="shared" si="127"/>
        <v>42.08115346375908</v>
      </c>
      <c r="J2761" s="14">
        <f t="shared" si="128"/>
        <v>0.68093830910460762</v>
      </c>
    </row>
    <row r="2762" spans="1:10" x14ac:dyDescent="0.3">
      <c r="A2762" s="19">
        <v>20200424</v>
      </c>
      <c r="B2762" s="19" t="s">
        <v>32</v>
      </c>
      <c r="C2762" s="19">
        <v>320</v>
      </c>
      <c r="D2762" s="19">
        <v>36.07</v>
      </c>
      <c r="E2762" s="19">
        <v>18.47</v>
      </c>
      <c r="F2762" s="19">
        <v>5.79</v>
      </c>
      <c r="G2762" s="19">
        <v>0</v>
      </c>
      <c r="H2762" s="17">
        <f t="shared" si="129"/>
        <v>543.5029861080784</v>
      </c>
      <c r="I2762" s="18">
        <f t="shared" ref="I2762:I2825" si="130">E2762+H2762*((NOCT-20)/(800))</f>
        <v>35.454468315877449</v>
      </c>
      <c r="J2762" s="17">
        <f t="shared" ref="J2762:J2825" si="131">P_STC__W*(H2762/1000)*(1+(alpha_p/100)*(I2762-25))</f>
        <v>0.51793382974274582</v>
      </c>
    </row>
    <row r="2763" spans="1:10" x14ac:dyDescent="0.3">
      <c r="A2763" s="2">
        <v>20200424</v>
      </c>
      <c r="B2763" s="2" t="s">
        <v>31</v>
      </c>
      <c r="C2763" s="2">
        <v>180</v>
      </c>
      <c r="D2763" s="2">
        <v>24.5</v>
      </c>
      <c r="E2763" s="2">
        <v>17.61</v>
      </c>
      <c r="F2763" s="2">
        <v>6.48</v>
      </c>
      <c r="G2763" s="2">
        <v>0</v>
      </c>
      <c r="H2763" s="16">
        <f t="shared" si="129"/>
        <v>434.05578264802216</v>
      </c>
      <c r="I2763" s="15">
        <f t="shared" si="130"/>
        <v>31.174243207750692</v>
      </c>
      <c r="J2763" s="14">
        <f t="shared" si="131"/>
        <v>0.42199593579292455</v>
      </c>
    </row>
    <row r="2764" spans="1:10" x14ac:dyDescent="0.3">
      <c r="A2764" s="19">
        <v>20200424</v>
      </c>
      <c r="B2764" s="19" t="s">
        <v>30</v>
      </c>
      <c r="C2764" s="19">
        <v>170</v>
      </c>
      <c r="D2764" s="19">
        <v>12.83</v>
      </c>
      <c r="E2764" s="19">
        <v>16.5</v>
      </c>
      <c r="F2764" s="19">
        <v>6.83</v>
      </c>
      <c r="G2764" s="19">
        <v>0</v>
      </c>
      <c r="H2764" s="17">
        <f t="shared" si="129"/>
        <v>765.56211853596108</v>
      </c>
      <c r="I2764" s="18">
        <f t="shared" si="130"/>
        <v>40.42381620424878</v>
      </c>
      <c r="J2764" s="17">
        <f t="shared" si="131"/>
        <v>0.71242661619440828</v>
      </c>
    </row>
    <row r="2765" spans="1:10" x14ac:dyDescent="0.3">
      <c r="A2765" s="2">
        <v>20200424</v>
      </c>
      <c r="B2765" s="2" t="s">
        <v>29</v>
      </c>
      <c r="C2765" s="2">
        <v>0</v>
      </c>
      <c r="D2765" s="2">
        <v>0</v>
      </c>
      <c r="E2765" s="2">
        <v>15.26</v>
      </c>
      <c r="F2765" s="2">
        <v>6.55</v>
      </c>
      <c r="G2765" s="2">
        <v>0</v>
      </c>
      <c r="H2765" s="16">
        <f t="shared" si="129"/>
        <v>0</v>
      </c>
      <c r="I2765" s="15">
        <f t="shared" si="130"/>
        <v>15.26</v>
      </c>
      <c r="J2765" s="14">
        <f t="shared" si="131"/>
        <v>0</v>
      </c>
    </row>
    <row r="2766" spans="1:10" x14ac:dyDescent="0.3">
      <c r="A2766" s="19">
        <v>20200424</v>
      </c>
      <c r="B2766" s="19" t="s">
        <v>28</v>
      </c>
      <c r="C2766" s="19">
        <v>0</v>
      </c>
      <c r="D2766" s="19">
        <v>0</v>
      </c>
      <c r="E2766" s="19">
        <v>14.52</v>
      </c>
      <c r="F2766" s="19">
        <v>6.48</v>
      </c>
      <c r="G2766" s="19">
        <v>0</v>
      </c>
      <c r="H2766" s="17">
        <f t="shared" si="129"/>
        <v>0</v>
      </c>
      <c r="I2766" s="18">
        <f t="shared" si="130"/>
        <v>14.52</v>
      </c>
      <c r="J2766" s="17">
        <f t="shared" si="131"/>
        <v>0</v>
      </c>
    </row>
    <row r="2767" spans="1:10" x14ac:dyDescent="0.3">
      <c r="A2767" s="2">
        <v>20200424</v>
      </c>
      <c r="B2767" s="2" t="s">
        <v>27</v>
      </c>
      <c r="C2767" s="2">
        <v>0</v>
      </c>
      <c r="D2767" s="2">
        <v>0</v>
      </c>
      <c r="E2767" s="2">
        <v>14.1</v>
      </c>
      <c r="F2767" s="2">
        <v>6.07</v>
      </c>
      <c r="G2767" s="2">
        <v>0</v>
      </c>
      <c r="H2767" s="16">
        <f t="shared" si="129"/>
        <v>0</v>
      </c>
      <c r="I2767" s="15">
        <f t="shared" si="130"/>
        <v>14.1</v>
      </c>
      <c r="J2767" s="14">
        <f t="shared" si="131"/>
        <v>0</v>
      </c>
    </row>
    <row r="2768" spans="1:10" x14ac:dyDescent="0.3">
      <c r="A2768" s="19">
        <v>20200424</v>
      </c>
      <c r="B2768" s="19" t="s">
        <v>26</v>
      </c>
      <c r="C2768" s="19">
        <v>0</v>
      </c>
      <c r="D2768" s="19">
        <v>0</v>
      </c>
      <c r="E2768" s="19">
        <v>13.81</v>
      </c>
      <c r="F2768" s="19">
        <v>5.24</v>
      </c>
      <c r="G2768" s="19">
        <v>0</v>
      </c>
      <c r="H2768" s="17">
        <f t="shared" si="129"/>
        <v>0</v>
      </c>
      <c r="I2768" s="18">
        <f t="shared" si="130"/>
        <v>13.81</v>
      </c>
      <c r="J2768" s="17">
        <f t="shared" si="131"/>
        <v>0</v>
      </c>
    </row>
    <row r="2769" spans="1:10" x14ac:dyDescent="0.3">
      <c r="A2769" s="2">
        <v>20200424</v>
      </c>
      <c r="B2769" s="2" t="s">
        <v>25</v>
      </c>
      <c r="C2769" s="2">
        <v>0</v>
      </c>
      <c r="D2769" s="2">
        <v>0</v>
      </c>
      <c r="E2769" s="2">
        <v>13.65</v>
      </c>
      <c r="F2769" s="2">
        <v>4.62</v>
      </c>
      <c r="G2769" s="2">
        <v>0</v>
      </c>
      <c r="H2769" s="16">
        <f t="shared" si="129"/>
        <v>0</v>
      </c>
      <c r="I2769" s="15">
        <f t="shared" si="130"/>
        <v>13.65</v>
      </c>
      <c r="J2769" s="14">
        <f t="shared" si="131"/>
        <v>0</v>
      </c>
    </row>
    <row r="2770" spans="1:10" x14ac:dyDescent="0.3">
      <c r="A2770" s="19">
        <v>20200425</v>
      </c>
      <c r="B2770" s="19" t="s">
        <v>48</v>
      </c>
      <c r="C2770" s="19">
        <v>0</v>
      </c>
      <c r="D2770" s="19">
        <v>0</v>
      </c>
      <c r="E2770" s="19">
        <v>13.6</v>
      </c>
      <c r="F2770" s="19">
        <v>4.4800000000000004</v>
      </c>
      <c r="G2770" s="19">
        <v>0</v>
      </c>
      <c r="H2770" s="17">
        <f t="shared" si="129"/>
        <v>0</v>
      </c>
      <c r="I2770" s="18">
        <f t="shared" si="130"/>
        <v>13.6</v>
      </c>
      <c r="J2770" s="17">
        <f t="shared" si="131"/>
        <v>0</v>
      </c>
    </row>
    <row r="2771" spans="1:10" x14ac:dyDescent="0.3">
      <c r="A2771" s="2">
        <v>20200425</v>
      </c>
      <c r="B2771" s="2" t="s">
        <v>47</v>
      </c>
      <c r="C2771" s="2">
        <v>0</v>
      </c>
      <c r="D2771" s="2">
        <v>0</v>
      </c>
      <c r="E2771" s="2">
        <v>13.61</v>
      </c>
      <c r="F2771" s="2">
        <v>4.34</v>
      </c>
      <c r="G2771" s="2">
        <v>0</v>
      </c>
      <c r="H2771" s="16">
        <f t="shared" ref="H2771:H2834" si="132">IF(D2771&gt;0,C2771/SIN(D2771*PI()/180),0)</f>
        <v>0</v>
      </c>
      <c r="I2771" s="15">
        <f t="shared" si="130"/>
        <v>13.61</v>
      </c>
      <c r="J2771" s="14">
        <f t="shared" si="131"/>
        <v>0</v>
      </c>
    </row>
    <row r="2772" spans="1:10" x14ac:dyDescent="0.3">
      <c r="A2772" s="19">
        <v>20200425</v>
      </c>
      <c r="B2772" s="19" t="s">
        <v>46</v>
      </c>
      <c r="C2772" s="19">
        <v>0</v>
      </c>
      <c r="D2772" s="19">
        <v>0</v>
      </c>
      <c r="E2772" s="19">
        <v>13.61</v>
      </c>
      <c r="F2772" s="19">
        <v>4.34</v>
      </c>
      <c r="G2772" s="19">
        <v>0</v>
      </c>
      <c r="H2772" s="17">
        <f t="shared" si="132"/>
        <v>0</v>
      </c>
      <c r="I2772" s="18">
        <f t="shared" si="130"/>
        <v>13.61</v>
      </c>
      <c r="J2772" s="17">
        <f t="shared" si="131"/>
        <v>0</v>
      </c>
    </row>
    <row r="2773" spans="1:10" x14ac:dyDescent="0.3">
      <c r="A2773" s="2">
        <v>20200425</v>
      </c>
      <c r="B2773" s="2" t="s">
        <v>45</v>
      </c>
      <c r="C2773" s="2">
        <v>0</v>
      </c>
      <c r="D2773" s="2">
        <v>0</v>
      </c>
      <c r="E2773" s="2">
        <v>13.61</v>
      </c>
      <c r="F2773" s="2">
        <v>4.62</v>
      </c>
      <c r="G2773" s="2">
        <v>0</v>
      </c>
      <c r="H2773" s="16">
        <f t="shared" si="132"/>
        <v>0</v>
      </c>
      <c r="I2773" s="15">
        <f t="shared" si="130"/>
        <v>13.61</v>
      </c>
      <c r="J2773" s="14">
        <f t="shared" si="131"/>
        <v>0</v>
      </c>
    </row>
    <row r="2774" spans="1:10" x14ac:dyDescent="0.3">
      <c r="A2774" s="19">
        <v>20200425</v>
      </c>
      <c r="B2774" s="19" t="s">
        <v>44</v>
      </c>
      <c r="C2774" s="19">
        <v>0</v>
      </c>
      <c r="D2774" s="19">
        <v>0</v>
      </c>
      <c r="E2774" s="19">
        <v>13.63</v>
      </c>
      <c r="F2774" s="19">
        <v>4.97</v>
      </c>
      <c r="G2774" s="19">
        <v>0</v>
      </c>
      <c r="H2774" s="17">
        <f t="shared" si="132"/>
        <v>0</v>
      </c>
      <c r="I2774" s="18">
        <f t="shared" si="130"/>
        <v>13.63</v>
      </c>
      <c r="J2774" s="17">
        <f t="shared" si="131"/>
        <v>0</v>
      </c>
    </row>
    <row r="2775" spans="1:10" x14ac:dyDescent="0.3">
      <c r="A2775" s="2">
        <v>20200425</v>
      </c>
      <c r="B2775" s="2" t="s">
        <v>43</v>
      </c>
      <c r="C2775" s="2">
        <v>0</v>
      </c>
      <c r="D2775" s="2">
        <v>0</v>
      </c>
      <c r="E2775" s="2">
        <v>13.65</v>
      </c>
      <c r="F2775" s="2">
        <v>5.17</v>
      </c>
      <c r="G2775" s="2">
        <v>0</v>
      </c>
      <c r="H2775" s="16">
        <f t="shared" si="132"/>
        <v>0</v>
      </c>
      <c r="I2775" s="15">
        <f t="shared" si="130"/>
        <v>13.65</v>
      </c>
      <c r="J2775" s="14">
        <f t="shared" si="131"/>
        <v>0</v>
      </c>
    </row>
    <row r="2776" spans="1:10" x14ac:dyDescent="0.3">
      <c r="A2776" s="19">
        <v>20200425</v>
      </c>
      <c r="B2776" s="19" t="s">
        <v>42</v>
      </c>
      <c r="C2776" s="19">
        <v>20.54</v>
      </c>
      <c r="D2776" s="19">
        <v>3.51</v>
      </c>
      <c r="E2776" s="19">
        <v>13.64</v>
      </c>
      <c r="F2776" s="19">
        <v>4.97</v>
      </c>
      <c r="G2776" s="19">
        <v>0</v>
      </c>
      <c r="H2776" s="17">
        <f t="shared" si="132"/>
        <v>335.49622232343336</v>
      </c>
      <c r="I2776" s="18">
        <f t="shared" si="130"/>
        <v>24.124256947607293</v>
      </c>
      <c r="J2776" s="17">
        <f t="shared" si="131"/>
        <v>0.33681836050955016</v>
      </c>
    </row>
    <row r="2777" spans="1:10" x14ac:dyDescent="0.3">
      <c r="A2777" s="2">
        <v>20200425</v>
      </c>
      <c r="B2777" s="2" t="s">
        <v>41</v>
      </c>
      <c r="C2777" s="2">
        <v>180</v>
      </c>
      <c r="D2777" s="2">
        <v>15.03</v>
      </c>
      <c r="E2777" s="2">
        <v>13.75</v>
      </c>
      <c r="F2777" s="2">
        <v>5.24</v>
      </c>
      <c r="G2777" s="2">
        <v>0</v>
      </c>
      <c r="H2777" s="16">
        <f t="shared" si="132"/>
        <v>694.11033105970853</v>
      </c>
      <c r="I2777" s="15">
        <f t="shared" si="130"/>
        <v>35.440947845615895</v>
      </c>
      <c r="J2777" s="14">
        <f t="shared" si="131"/>
        <v>0.66149806711406933</v>
      </c>
    </row>
    <row r="2778" spans="1:10" x14ac:dyDescent="0.3">
      <c r="A2778" s="19">
        <v>20200425</v>
      </c>
      <c r="B2778" s="19" t="s">
        <v>40</v>
      </c>
      <c r="C2778" s="19">
        <v>252</v>
      </c>
      <c r="D2778" s="19">
        <v>26.72</v>
      </c>
      <c r="E2778" s="19">
        <v>14.13</v>
      </c>
      <c r="F2778" s="19">
        <v>5.38</v>
      </c>
      <c r="G2778" s="19">
        <v>0</v>
      </c>
      <c r="H2778" s="17">
        <f t="shared" si="132"/>
        <v>560.4598053606685</v>
      </c>
      <c r="I2778" s="18">
        <f t="shared" si="130"/>
        <v>31.644368917520893</v>
      </c>
      <c r="J2778" s="17">
        <f t="shared" si="131"/>
        <v>0.54370224766450648</v>
      </c>
    </row>
    <row r="2779" spans="1:10" x14ac:dyDescent="0.3">
      <c r="A2779" s="2">
        <v>20200425</v>
      </c>
      <c r="B2779" s="2" t="s">
        <v>39</v>
      </c>
      <c r="C2779" s="2">
        <v>595</v>
      </c>
      <c r="D2779" s="2">
        <v>38.229999999999997</v>
      </c>
      <c r="E2779" s="2">
        <v>14.6</v>
      </c>
      <c r="F2779" s="2">
        <v>5.66</v>
      </c>
      <c r="G2779" s="2">
        <v>0</v>
      </c>
      <c r="H2779" s="16">
        <f t="shared" si="132"/>
        <v>961.50772021032071</v>
      </c>
      <c r="I2779" s="15">
        <f t="shared" si="130"/>
        <v>44.647116256572524</v>
      </c>
      <c r="J2779" s="14">
        <f t="shared" si="131"/>
        <v>0.87649887738778187</v>
      </c>
    </row>
    <row r="2780" spans="1:10" x14ac:dyDescent="0.3">
      <c r="A2780" s="19">
        <v>20200425</v>
      </c>
      <c r="B2780" s="19" t="s">
        <v>38</v>
      </c>
      <c r="C2780" s="19">
        <v>640</v>
      </c>
      <c r="D2780" s="19">
        <v>49.09</v>
      </c>
      <c r="E2780" s="19">
        <v>15.15</v>
      </c>
      <c r="F2780" s="19">
        <v>5.79</v>
      </c>
      <c r="G2780" s="19">
        <v>0</v>
      </c>
      <c r="H2780" s="17">
        <f t="shared" si="132"/>
        <v>846.85300656181596</v>
      </c>
      <c r="I2780" s="18">
        <f t="shared" si="130"/>
        <v>41.614156455056751</v>
      </c>
      <c r="J2780" s="17">
        <f t="shared" si="131"/>
        <v>0.78353913900727656</v>
      </c>
    </row>
    <row r="2781" spans="1:10" x14ac:dyDescent="0.3">
      <c r="A2781" s="2">
        <v>20200425</v>
      </c>
      <c r="B2781" s="2" t="s">
        <v>37</v>
      </c>
      <c r="C2781" s="2">
        <v>763</v>
      </c>
      <c r="D2781" s="2">
        <v>58.3</v>
      </c>
      <c r="E2781" s="2">
        <v>15.58</v>
      </c>
      <c r="F2781" s="2">
        <v>5.79</v>
      </c>
      <c r="G2781" s="2">
        <v>0</v>
      </c>
      <c r="H2781" s="16">
        <f t="shared" si="132"/>
        <v>896.79129897176108</v>
      </c>
      <c r="I2781" s="15">
        <f t="shared" si="130"/>
        <v>43.604728092867532</v>
      </c>
      <c r="J2781" s="14">
        <f t="shared" si="131"/>
        <v>0.82171078674137521</v>
      </c>
    </row>
    <row r="2782" spans="1:10" x14ac:dyDescent="0.3">
      <c r="A2782" s="19">
        <v>20200425</v>
      </c>
      <c r="B2782" s="19" t="s">
        <v>36</v>
      </c>
      <c r="C2782" s="19">
        <v>852.01</v>
      </c>
      <c r="D2782" s="19">
        <v>63.85</v>
      </c>
      <c r="E2782" s="19">
        <v>16.16</v>
      </c>
      <c r="F2782" s="19">
        <v>5.66</v>
      </c>
      <c r="G2782" s="19">
        <v>0</v>
      </c>
      <c r="H2782" s="17">
        <f t="shared" si="132"/>
        <v>949.16319903818362</v>
      </c>
      <c r="I2782" s="18">
        <f t="shared" si="130"/>
        <v>45.821349969943242</v>
      </c>
      <c r="J2782" s="17">
        <f t="shared" si="131"/>
        <v>0.86023033288224138</v>
      </c>
    </row>
    <row r="2783" spans="1:10" x14ac:dyDescent="0.3">
      <c r="A2783" s="2">
        <v>20200425</v>
      </c>
      <c r="B2783" s="2" t="s">
        <v>35</v>
      </c>
      <c r="C2783" s="2">
        <v>882.01</v>
      </c>
      <c r="D2783" s="2">
        <v>63.27</v>
      </c>
      <c r="E2783" s="2">
        <v>16.5</v>
      </c>
      <c r="F2783" s="2">
        <v>5.72</v>
      </c>
      <c r="G2783" s="2">
        <v>0</v>
      </c>
      <c r="H2783" s="16">
        <f t="shared" si="132"/>
        <v>987.54276732516064</v>
      </c>
      <c r="I2783" s="15">
        <f t="shared" si="130"/>
        <v>47.36071147891127</v>
      </c>
      <c r="J2783" s="14">
        <f t="shared" si="131"/>
        <v>0.88817305230556476</v>
      </c>
    </row>
    <row r="2784" spans="1:10" x14ac:dyDescent="0.3">
      <c r="A2784" s="19">
        <v>20200425</v>
      </c>
      <c r="B2784" s="19" t="s">
        <v>34</v>
      </c>
      <c r="C2784" s="19">
        <v>725</v>
      </c>
      <c r="D2784" s="19">
        <v>56.87</v>
      </c>
      <c r="E2784" s="19">
        <v>16.73</v>
      </c>
      <c r="F2784" s="19">
        <v>5.86</v>
      </c>
      <c r="G2784" s="19">
        <v>0</v>
      </c>
      <c r="H2784" s="17">
        <f t="shared" si="132"/>
        <v>865.74124895592934</v>
      </c>
      <c r="I2784" s="18">
        <f t="shared" si="130"/>
        <v>43.784414029872792</v>
      </c>
      <c r="J2784" s="17">
        <f t="shared" si="131"/>
        <v>0.79256025967185617</v>
      </c>
    </row>
    <row r="2785" spans="1:10" x14ac:dyDescent="0.3">
      <c r="A2785" s="2">
        <v>20200425</v>
      </c>
      <c r="B2785" s="2" t="s">
        <v>33</v>
      </c>
      <c r="C2785" s="2">
        <v>706</v>
      </c>
      <c r="D2785" s="2">
        <v>47.26</v>
      </c>
      <c r="E2785" s="2">
        <v>16.53</v>
      </c>
      <c r="F2785" s="2">
        <v>5.79</v>
      </c>
      <c r="G2785" s="2">
        <v>0</v>
      </c>
      <c r="H2785" s="16">
        <f t="shared" si="132"/>
        <v>961.27534758996831</v>
      </c>
      <c r="I2785" s="15">
        <f t="shared" si="130"/>
        <v>46.569854612186511</v>
      </c>
      <c r="J2785" s="14">
        <f t="shared" si="131"/>
        <v>0.86796978488589227</v>
      </c>
    </row>
    <row r="2786" spans="1:10" x14ac:dyDescent="0.3">
      <c r="A2786" s="19">
        <v>20200425</v>
      </c>
      <c r="B2786" s="19" t="s">
        <v>32</v>
      </c>
      <c r="C2786" s="19">
        <v>569</v>
      </c>
      <c r="D2786" s="19">
        <v>36.24</v>
      </c>
      <c r="E2786" s="19">
        <v>16.32</v>
      </c>
      <c r="F2786" s="19">
        <v>5.72</v>
      </c>
      <c r="G2786" s="19">
        <v>0</v>
      </c>
      <c r="H2786" s="17">
        <f t="shared" si="132"/>
        <v>962.49990710944837</v>
      </c>
      <c r="I2786" s="18">
        <f t="shared" si="130"/>
        <v>46.398122097170258</v>
      </c>
      <c r="J2786" s="17">
        <f t="shared" si="131"/>
        <v>0.86981929972065486</v>
      </c>
    </row>
    <row r="2787" spans="1:10" x14ac:dyDescent="0.3">
      <c r="A2787" s="2">
        <v>20200425</v>
      </c>
      <c r="B2787" s="2" t="s">
        <v>31</v>
      </c>
      <c r="C2787" s="2">
        <v>371</v>
      </c>
      <c r="D2787" s="2">
        <v>24.66</v>
      </c>
      <c r="E2787" s="2">
        <v>15.88</v>
      </c>
      <c r="F2787" s="2">
        <v>5.72</v>
      </c>
      <c r="G2787" s="2">
        <v>0</v>
      </c>
      <c r="H2787" s="16">
        <f t="shared" si="132"/>
        <v>889.19202126790947</v>
      </c>
      <c r="I2787" s="15">
        <f t="shared" si="130"/>
        <v>43.667250664622173</v>
      </c>
      <c r="J2787" s="14">
        <f t="shared" si="131"/>
        <v>0.81449755469295382</v>
      </c>
    </row>
    <row r="2788" spans="1:10" x14ac:dyDescent="0.3">
      <c r="A2788" s="19">
        <v>20200425</v>
      </c>
      <c r="B2788" s="19" t="s">
        <v>30</v>
      </c>
      <c r="C2788" s="19">
        <v>151</v>
      </c>
      <c r="D2788" s="19">
        <v>12.99</v>
      </c>
      <c r="E2788" s="19">
        <v>15.3</v>
      </c>
      <c r="F2788" s="19">
        <v>5.45</v>
      </c>
      <c r="G2788" s="19">
        <v>0</v>
      </c>
      <c r="H2788" s="17">
        <f t="shared" si="132"/>
        <v>671.76498845821197</v>
      </c>
      <c r="I2788" s="18">
        <f t="shared" si="130"/>
        <v>36.292655889319121</v>
      </c>
      <c r="J2788" s="17">
        <f t="shared" si="131"/>
        <v>0.6376279396190323</v>
      </c>
    </row>
    <row r="2789" spans="1:10" x14ac:dyDescent="0.3">
      <c r="A2789" s="2">
        <v>20200425</v>
      </c>
      <c r="B2789" s="2" t="s">
        <v>29</v>
      </c>
      <c r="C2789" s="2">
        <v>0</v>
      </c>
      <c r="D2789" s="2">
        <v>0</v>
      </c>
      <c r="E2789" s="2">
        <v>14.94</v>
      </c>
      <c r="F2789" s="2">
        <v>4.41</v>
      </c>
      <c r="G2789" s="2">
        <v>0</v>
      </c>
      <c r="H2789" s="16">
        <f t="shared" si="132"/>
        <v>0</v>
      </c>
      <c r="I2789" s="15">
        <f t="shared" si="130"/>
        <v>14.94</v>
      </c>
      <c r="J2789" s="14">
        <f t="shared" si="131"/>
        <v>0</v>
      </c>
    </row>
    <row r="2790" spans="1:10" x14ac:dyDescent="0.3">
      <c r="A2790" s="19">
        <v>20200425</v>
      </c>
      <c r="B2790" s="19" t="s">
        <v>28</v>
      </c>
      <c r="C2790" s="19">
        <v>0</v>
      </c>
      <c r="D2790" s="19">
        <v>0</v>
      </c>
      <c r="E2790" s="19">
        <v>14.32</v>
      </c>
      <c r="F2790" s="19">
        <v>4</v>
      </c>
      <c r="G2790" s="19">
        <v>0</v>
      </c>
      <c r="H2790" s="17">
        <f t="shared" si="132"/>
        <v>0</v>
      </c>
      <c r="I2790" s="18">
        <f t="shared" si="130"/>
        <v>14.32</v>
      </c>
      <c r="J2790" s="17">
        <f t="shared" si="131"/>
        <v>0</v>
      </c>
    </row>
    <row r="2791" spans="1:10" x14ac:dyDescent="0.3">
      <c r="A2791" s="2">
        <v>20200425</v>
      </c>
      <c r="B2791" s="2" t="s">
        <v>27</v>
      </c>
      <c r="C2791" s="2">
        <v>0</v>
      </c>
      <c r="D2791" s="2">
        <v>0</v>
      </c>
      <c r="E2791" s="2">
        <v>13.92</v>
      </c>
      <c r="F2791" s="2">
        <v>3.59</v>
      </c>
      <c r="G2791" s="2">
        <v>0</v>
      </c>
      <c r="H2791" s="16">
        <f t="shared" si="132"/>
        <v>0</v>
      </c>
      <c r="I2791" s="15">
        <f t="shared" si="130"/>
        <v>13.92</v>
      </c>
      <c r="J2791" s="14">
        <f t="shared" si="131"/>
        <v>0</v>
      </c>
    </row>
    <row r="2792" spans="1:10" x14ac:dyDescent="0.3">
      <c r="A2792" s="19">
        <v>20200425</v>
      </c>
      <c r="B2792" s="19" t="s">
        <v>26</v>
      </c>
      <c r="C2792" s="19">
        <v>0</v>
      </c>
      <c r="D2792" s="19">
        <v>0</v>
      </c>
      <c r="E2792" s="19">
        <v>13.61</v>
      </c>
      <c r="F2792" s="19">
        <v>3.1</v>
      </c>
      <c r="G2792" s="19">
        <v>0</v>
      </c>
      <c r="H2792" s="17">
        <f t="shared" si="132"/>
        <v>0</v>
      </c>
      <c r="I2792" s="18">
        <f t="shared" si="130"/>
        <v>13.61</v>
      </c>
      <c r="J2792" s="17">
        <f t="shared" si="131"/>
        <v>0</v>
      </c>
    </row>
    <row r="2793" spans="1:10" x14ac:dyDescent="0.3">
      <c r="A2793" s="2">
        <v>20200425</v>
      </c>
      <c r="B2793" s="2" t="s">
        <v>25</v>
      </c>
      <c r="C2793" s="2">
        <v>0</v>
      </c>
      <c r="D2793" s="2">
        <v>0</v>
      </c>
      <c r="E2793" s="2">
        <v>13.36</v>
      </c>
      <c r="F2793" s="2">
        <v>2.83</v>
      </c>
      <c r="G2793" s="2">
        <v>0</v>
      </c>
      <c r="H2793" s="16">
        <f t="shared" si="132"/>
        <v>0</v>
      </c>
      <c r="I2793" s="15">
        <f t="shared" si="130"/>
        <v>13.36</v>
      </c>
      <c r="J2793" s="14">
        <f t="shared" si="131"/>
        <v>0</v>
      </c>
    </row>
    <row r="2794" spans="1:10" x14ac:dyDescent="0.3">
      <c r="A2794" s="19">
        <v>20200426</v>
      </c>
      <c r="B2794" s="19" t="s">
        <v>48</v>
      </c>
      <c r="C2794" s="19">
        <v>0</v>
      </c>
      <c r="D2794" s="19">
        <v>0</v>
      </c>
      <c r="E2794" s="19">
        <v>13.16</v>
      </c>
      <c r="F2794" s="19">
        <v>2.76</v>
      </c>
      <c r="G2794" s="19">
        <v>0</v>
      </c>
      <c r="H2794" s="17">
        <f t="shared" si="132"/>
        <v>0</v>
      </c>
      <c r="I2794" s="18">
        <f t="shared" si="130"/>
        <v>13.16</v>
      </c>
      <c r="J2794" s="17">
        <f t="shared" si="131"/>
        <v>0</v>
      </c>
    </row>
    <row r="2795" spans="1:10" x14ac:dyDescent="0.3">
      <c r="A2795" s="2">
        <v>20200426</v>
      </c>
      <c r="B2795" s="2" t="s">
        <v>47</v>
      </c>
      <c r="C2795" s="2">
        <v>0</v>
      </c>
      <c r="D2795" s="2">
        <v>0</v>
      </c>
      <c r="E2795" s="2">
        <v>13.15</v>
      </c>
      <c r="F2795" s="2">
        <v>2.83</v>
      </c>
      <c r="G2795" s="2">
        <v>0</v>
      </c>
      <c r="H2795" s="16">
        <f t="shared" si="132"/>
        <v>0</v>
      </c>
      <c r="I2795" s="15">
        <f t="shared" si="130"/>
        <v>13.15</v>
      </c>
      <c r="J2795" s="14">
        <f t="shared" si="131"/>
        <v>0</v>
      </c>
    </row>
    <row r="2796" spans="1:10" x14ac:dyDescent="0.3">
      <c r="A2796" s="19">
        <v>20200426</v>
      </c>
      <c r="B2796" s="19" t="s">
        <v>46</v>
      </c>
      <c r="C2796" s="19">
        <v>0</v>
      </c>
      <c r="D2796" s="19">
        <v>0</v>
      </c>
      <c r="E2796" s="19">
        <v>12.99</v>
      </c>
      <c r="F2796" s="19">
        <v>2.97</v>
      </c>
      <c r="G2796" s="19">
        <v>0</v>
      </c>
      <c r="H2796" s="17">
        <f t="shared" si="132"/>
        <v>0</v>
      </c>
      <c r="I2796" s="18">
        <f t="shared" si="130"/>
        <v>12.99</v>
      </c>
      <c r="J2796" s="17">
        <f t="shared" si="131"/>
        <v>0</v>
      </c>
    </row>
    <row r="2797" spans="1:10" x14ac:dyDescent="0.3">
      <c r="A2797" s="2">
        <v>20200426</v>
      </c>
      <c r="B2797" s="2" t="s">
        <v>45</v>
      </c>
      <c r="C2797" s="2">
        <v>0</v>
      </c>
      <c r="D2797" s="2">
        <v>0</v>
      </c>
      <c r="E2797" s="2">
        <v>12.87</v>
      </c>
      <c r="F2797" s="2">
        <v>3.03</v>
      </c>
      <c r="G2797" s="2">
        <v>0</v>
      </c>
      <c r="H2797" s="16">
        <f t="shared" si="132"/>
        <v>0</v>
      </c>
      <c r="I2797" s="15">
        <f t="shared" si="130"/>
        <v>12.87</v>
      </c>
      <c r="J2797" s="14">
        <f t="shared" si="131"/>
        <v>0</v>
      </c>
    </row>
    <row r="2798" spans="1:10" x14ac:dyDescent="0.3">
      <c r="A2798" s="19">
        <v>20200426</v>
      </c>
      <c r="B2798" s="19" t="s">
        <v>44</v>
      </c>
      <c r="C2798" s="19">
        <v>0</v>
      </c>
      <c r="D2798" s="19">
        <v>0</v>
      </c>
      <c r="E2798" s="19">
        <v>12.85</v>
      </c>
      <c r="F2798" s="19">
        <v>2.9</v>
      </c>
      <c r="G2798" s="19">
        <v>0</v>
      </c>
      <c r="H2798" s="17">
        <f t="shared" si="132"/>
        <v>0</v>
      </c>
      <c r="I2798" s="18">
        <f t="shared" si="130"/>
        <v>12.85</v>
      </c>
      <c r="J2798" s="17">
        <f t="shared" si="131"/>
        <v>0</v>
      </c>
    </row>
    <row r="2799" spans="1:10" x14ac:dyDescent="0.3">
      <c r="A2799" s="2">
        <v>20200426</v>
      </c>
      <c r="B2799" s="2" t="s">
        <v>43</v>
      </c>
      <c r="C2799" s="2">
        <v>0</v>
      </c>
      <c r="D2799" s="2">
        <v>0</v>
      </c>
      <c r="E2799" s="2">
        <v>12.84</v>
      </c>
      <c r="F2799" s="2">
        <v>2.69</v>
      </c>
      <c r="G2799" s="2">
        <v>0</v>
      </c>
      <c r="H2799" s="16">
        <f t="shared" si="132"/>
        <v>0</v>
      </c>
      <c r="I2799" s="15">
        <f t="shared" si="130"/>
        <v>12.84</v>
      </c>
      <c r="J2799" s="14">
        <f t="shared" si="131"/>
        <v>0</v>
      </c>
    </row>
    <row r="2800" spans="1:10" x14ac:dyDescent="0.3">
      <c r="A2800" s="19">
        <v>20200426</v>
      </c>
      <c r="B2800" s="19" t="s">
        <v>42</v>
      </c>
      <c r="C2800" s="19">
        <v>20.57</v>
      </c>
      <c r="D2800" s="19">
        <v>3.75</v>
      </c>
      <c r="E2800" s="19">
        <v>12.77</v>
      </c>
      <c r="F2800" s="19">
        <v>2.48</v>
      </c>
      <c r="G2800" s="19">
        <v>0</v>
      </c>
      <c r="H2800" s="17">
        <f t="shared" si="132"/>
        <v>314.51094530381704</v>
      </c>
      <c r="I2800" s="18">
        <f t="shared" si="130"/>
        <v>22.598467040744282</v>
      </c>
      <c r="J2800" s="17">
        <f t="shared" si="131"/>
        <v>0.31790983310918908</v>
      </c>
    </row>
    <row r="2801" spans="1:10" x14ac:dyDescent="0.3">
      <c r="A2801" s="2">
        <v>20200426</v>
      </c>
      <c r="B2801" s="2" t="s">
        <v>41</v>
      </c>
      <c r="C2801" s="2">
        <v>185</v>
      </c>
      <c r="D2801" s="2">
        <v>15.26</v>
      </c>
      <c r="E2801" s="2">
        <v>13.35</v>
      </c>
      <c r="F2801" s="2">
        <v>2.0699999999999998</v>
      </c>
      <c r="G2801" s="2">
        <v>0</v>
      </c>
      <c r="H2801" s="16">
        <f t="shared" si="132"/>
        <v>702.88861261033423</v>
      </c>
      <c r="I2801" s="15">
        <f t="shared" si="130"/>
        <v>35.315269144072943</v>
      </c>
      <c r="J2801" s="14">
        <f t="shared" si="131"/>
        <v>0.67026142913212583</v>
      </c>
    </row>
    <row r="2802" spans="1:10" x14ac:dyDescent="0.3">
      <c r="A2802" s="19">
        <v>20200426</v>
      </c>
      <c r="B2802" s="19" t="s">
        <v>40</v>
      </c>
      <c r="C2802" s="19">
        <v>361</v>
      </c>
      <c r="D2802" s="19">
        <v>26.94</v>
      </c>
      <c r="E2802" s="19">
        <v>14.54</v>
      </c>
      <c r="F2802" s="19">
        <v>2.5499999999999998</v>
      </c>
      <c r="G2802" s="19">
        <v>0</v>
      </c>
      <c r="H2802" s="17">
        <f t="shared" si="132"/>
        <v>796.80889535872609</v>
      </c>
      <c r="I2802" s="18">
        <f t="shared" si="130"/>
        <v>39.440277979960186</v>
      </c>
      <c r="J2802" s="17">
        <f t="shared" si="131"/>
        <v>0.74503125660224356</v>
      </c>
    </row>
    <row r="2803" spans="1:10" x14ac:dyDescent="0.3">
      <c r="A2803" s="2">
        <v>20200426</v>
      </c>
      <c r="B2803" s="2" t="s">
        <v>39</v>
      </c>
      <c r="C2803" s="2">
        <v>566</v>
      </c>
      <c r="D2803" s="2">
        <v>38.47</v>
      </c>
      <c r="E2803" s="2">
        <v>15.18</v>
      </c>
      <c r="F2803" s="2">
        <v>2.83</v>
      </c>
      <c r="G2803" s="2">
        <v>0</v>
      </c>
      <c r="H2803" s="16">
        <f t="shared" si="132"/>
        <v>909.81458336910453</v>
      </c>
      <c r="I2803" s="15">
        <f t="shared" si="130"/>
        <v>43.611705730284513</v>
      </c>
      <c r="J2803" s="14">
        <f t="shared" si="131"/>
        <v>0.8336151775425622</v>
      </c>
    </row>
    <row r="2804" spans="1:10" x14ac:dyDescent="0.3">
      <c r="A2804" s="19">
        <v>20200426</v>
      </c>
      <c r="B2804" s="19" t="s">
        <v>38</v>
      </c>
      <c r="C2804" s="19">
        <v>647</v>
      </c>
      <c r="D2804" s="19">
        <v>49.35</v>
      </c>
      <c r="E2804" s="19">
        <v>15.77</v>
      </c>
      <c r="F2804" s="19">
        <v>3.03</v>
      </c>
      <c r="G2804" s="19">
        <v>0</v>
      </c>
      <c r="H2804" s="17">
        <f t="shared" si="132"/>
        <v>852.77098631906574</v>
      </c>
      <c r="I2804" s="18">
        <f t="shared" si="130"/>
        <v>42.4190933224708</v>
      </c>
      <c r="J2804" s="17">
        <f t="shared" si="131"/>
        <v>0.78592574804882298</v>
      </c>
    </row>
    <row r="2805" spans="1:10" x14ac:dyDescent="0.3">
      <c r="A2805" s="2">
        <v>20200426</v>
      </c>
      <c r="B2805" s="2" t="s">
        <v>37</v>
      </c>
      <c r="C2805" s="2">
        <v>131</v>
      </c>
      <c r="D2805" s="2">
        <v>58.59</v>
      </c>
      <c r="E2805" s="2">
        <v>16.079999999999998</v>
      </c>
      <c r="F2805" s="2">
        <v>3.38</v>
      </c>
      <c r="G2805" s="2">
        <v>0</v>
      </c>
      <c r="H2805" s="16">
        <f t="shared" si="132"/>
        <v>153.49286771446918</v>
      </c>
      <c r="I2805" s="15">
        <f t="shared" si="130"/>
        <v>20.87665211607716</v>
      </c>
      <c r="J2805" s="14">
        <f t="shared" si="131"/>
        <v>0.15634093792526385</v>
      </c>
    </row>
    <row r="2806" spans="1:10" x14ac:dyDescent="0.3">
      <c r="A2806" s="19">
        <v>20200426</v>
      </c>
      <c r="B2806" s="19" t="s">
        <v>36</v>
      </c>
      <c r="C2806" s="19">
        <v>439</v>
      </c>
      <c r="D2806" s="19">
        <v>64.180000000000007</v>
      </c>
      <c r="E2806" s="19">
        <v>16.23</v>
      </c>
      <c r="F2806" s="19">
        <v>3.72</v>
      </c>
      <c r="G2806" s="19">
        <v>0</v>
      </c>
      <c r="H2806" s="17">
        <f t="shared" si="132"/>
        <v>487.6873972512816</v>
      </c>
      <c r="I2806" s="18">
        <f t="shared" si="130"/>
        <v>31.47023116410255</v>
      </c>
      <c r="J2806" s="17">
        <f t="shared" si="131"/>
        <v>0.47348787136912274</v>
      </c>
    </row>
    <row r="2807" spans="1:10" x14ac:dyDescent="0.3">
      <c r="A2807" s="2">
        <v>20200426</v>
      </c>
      <c r="B2807" s="2" t="s">
        <v>35</v>
      </c>
      <c r="C2807" s="2">
        <v>456</v>
      </c>
      <c r="D2807" s="2">
        <v>63.57</v>
      </c>
      <c r="E2807" s="2">
        <v>16.27</v>
      </c>
      <c r="F2807" s="2">
        <v>4</v>
      </c>
      <c r="G2807" s="2">
        <v>0</v>
      </c>
      <c r="H2807" s="16">
        <f t="shared" si="132"/>
        <v>509.22477029542887</v>
      </c>
      <c r="I2807" s="15">
        <f t="shared" si="130"/>
        <v>32.18327407173215</v>
      </c>
      <c r="J2807" s="14">
        <f t="shared" si="131"/>
        <v>0.49276421539426773</v>
      </c>
    </row>
    <row r="2808" spans="1:10" x14ac:dyDescent="0.3">
      <c r="A2808" s="19">
        <v>20200426</v>
      </c>
      <c r="B2808" s="19" t="s">
        <v>34</v>
      </c>
      <c r="C2808" s="19">
        <v>699</v>
      </c>
      <c r="D2808" s="19">
        <v>57.11</v>
      </c>
      <c r="E2808" s="19">
        <v>16.45</v>
      </c>
      <c r="F2808" s="19">
        <v>4.1399999999999997</v>
      </c>
      <c r="G2808" s="19">
        <v>0</v>
      </c>
      <c r="H2808" s="17">
        <f t="shared" si="132"/>
        <v>832.42563057229881</v>
      </c>
      <c r="I2808" s="18">
        <f t="shared" si="130"/>
        <v>42.463300955384341</v>
      </c>
      <c r="J2808" s="17">
        <f t="shared" si="131"/>
        <v>0.76700958367883043</v>
      </c>
    </row>
    <row r="2809" spans="1:10" x14ac:dyDescent="0.3">
      <c r="A2809" s="2">
        <v>20200426</v>
      </c>
      <c r="B2809" s="2" t="s">
        <v>33</v>
      </c>
      <c r="C2809" s="2">
        <v>673</v>
      </c>
      <c r="D2809" s="2">
        <v>47.45</v>
      </c>
      <c r="E2809" s="2">
        <v>16.3</v>
      </c>
      <c r="F2809" s="2">
        <v>4.1399999999999997</v>
      </c>
      <c r="G2809" s="2">
        <v>0</v>
      </c>
      <c r="H2809" s="16">
        <f t="shared" si="132"/>
        <v>913.54883430859763</v>
      </c>
      <c r="I2809" s="15">
        <f t="shared" si="130"/>
        <v>44.848401072143673</v>
      </c>
      <c r="J2809" s="14">
        <f t="shared" si="131"/>
        <v>0.83195265782803896</v>
      </c>
    </row>
    <row r="2810" spans="1:10" x14ac:dyDescent="0.3">
      <c r="A2810" s="19">
        <v>20200426</v>
      </c>
      <c r="B2810" s="19" t="s">
        <v>32</v>
      </c>
      <c r="C2810" s="19">
        <v>341</v>
      </c>
      <c r="D2810" s="19">
        <v>36.4</v>
      </c>
      <c r="E2810" s="19">
        <v>16.239999999999998</v>
      </c>
      <c r="F2810" s="19">
        <v>4.1399999999999997</v>
      </c>
      <c r="G2810" s="19">
        <v>0</v>
      </c>
      <c r="H2810" s="17">
        <f t="shared" si="132"/>
        <v>574.63624380348972</v>
      </c>
      <c r="I2810" s="18">
        <f t="shared" si="130"/>
        <v>34.197382618859052</v>
      </c>
      <c r="J2810" s="17">
        <f t="shared" si="131"/>
        <v>0.55085307149932872</v>
      </c>
    </row>
    <row r="2811" spans="1:10" x14ac:dyDescent="0.3">
      <c r="A2811" s="2">
        <v>20200426</v>
      </c>
      <c r="B2811" s="2" t="s">
        <v>31</v>
      </c>
      <c r="C2811" s="2">
        <v>117</v>
      </c>
      <c r="D2811" s="2">
        <v>24.82</v>
      </c>
      <c r="E2811" s="2">
        <v>15.81</v>
      </c>
      <c r="F2811" s="2">
        <v>3.93</v>
      </c>
      <c r="G2811" s="2">
        <v>0</v>
      </c>
      <c r="H2811" s="16">
        <f t="shared" si="132"/>
        <v>278.72477298522585</v>
      </c>
      <c r="I2811" s="15">
        <f t="shared" si="130"/>
        <v>24.52014915578831</v>
      </c>
      <c r="J2811" s="14">
        <f t="shared" si="131"/>
        <v>0.27932663141451436</v>
      </c>
    </row>
    <row r="2812" spans="1:10" x14ac:dyDescent="0.3">
      <c r="A2812" s="19">
        <v>20200426</v>
      </c>
      <c r="B2812" s="19" t="s">
        <v>30</v>
      </c>
      <c r="C2812" s="19">
        <v>73</v>
      </c>
      <c r="D2812" s="19">
        <v>13.15</v>
      </c>
      <c r="E2812" s="19">
        <v>15.46</v>
      </c>
      <c r="F2812" s="19">
        <v>3.52</v>
      </c>
      <c r="G2812" s="19">
        <v>0</v>
      </c>
      <c r="H2812" s="17">
        <f t="shared" si="132"/>
        <v>320.87746303605172</v>
      </c>
      <c r="I2812" s="18">
        <f t="shared" si="130"/>
        <v>25.487420719876617</v>
      </c>
      <c r="J2812" s="17">
        <f t="shared" si="131"/>
        <v>0.32017365257793828</v>
      </c>
    </row>
    <row r="2813" spans="1:10" x14ac:dyDescent="0.3">
      <c r="A2813" s="2">
        <v>20200426</v>
      </c>
      <c r="B2813" s="2" t="s">
        <v>29</v>
      </c>
      <c r="C2813" s="2">
        <v>0</v>
      </c>
      <c r="D2813" s="2">
        <v>0</v>
      </c>
      <c r="E2813" s="2">
        <v>15.01</v>
      </c>
      <c r="F2813" s="2">
        <v>2.69</v>
      </c>
      <c r="G2813" s="2">
        <v>0</v>
      </c>
      <c r="H2813" s="16">
        <f t="shared" si="132"/>
        <v>0</v>
      </c>
      <c r="I2813" s="15">
        <f t="shared" si="130"/>
        <v>15.01</v>
      </c>
      <c r="J2813" s="14">
        <f t="shared" si="131"/>
        <v>0</v>
      </c>
    </row>
    <row r="2814" spans="1:10" x14ac:dyDescent="0.3">
      <c r="A2814" s="19">
        <v>20200426</v>
      </c>
      <c r="B2814" s="19" t="s">
        <v>28</v>
      </c>
      <c r="C2814" s="19">
        <v>0</v>
      </c>
      <c r="D2814" s="19">
        <v>0</v>
      </c>
      <c r="E2814" s="19">
        <v>14.36</v>
      </c>
      <c r="F2814" s="19">
        <v>2.2799999999999998</v>
      </c>
      <c r="G2814" s="19">
        <v>0</v>
      </c>
      <c r="H2814" s="17">
        <f t="shared" si="132"/>
        <v>0</v>
      </c>
      <c r="I2814" s="18">
        <f t="shared" si="130"/>
        <v>14.36</v>
      </c>
      <c r="J2814" s="17">
        <f t="shared" si="131"/>
        <v>0</v>
      </c>
    </row>
    <row r="2815" spans="1:10" x14ac:dyDescent="0.3">
      <c r="A2815" s="2">
        <v>20200426</v>
      </c>
      <c r="B2815" s="2" t="s">
        <v>27</v>
      </c>
      <c r="C2815" s="2">
        <v>0</v>
      </c>
      <c r="D2815" s="2">
        <v>0</v>
      </c>
      <c r="E2815" s="2">
        <v>13.96</v>
      </c>
      <c r="F2815" s="2">
        <v>2</v>
      </c>
      <c r="G2815" s="2">
        <v>0</v>
      </c>
      <c r="H2815" s="16">
        <f t="shared" si="132"/>
        <v>0</v>
      </c>
      <c r="I2815" s="15">
        <f t="shared" si="130"/>
        <v>13.96</v>
      </c>
      <c r="J2815" s="14">
        <f t="shared" si="131"/>
        <v>0</v>
      </c>
    </row>
    <row r="2816" spans="1:10" x14ac:dyDescent="0.3">
      <c r="A2816" s="19">
        <v>20200426</v>
      </c>
      <c r="B2816" s="19" t="s">
        <v>26</v>
      </c>
      <c r="C2816" s="19">
        <v>0</v>
      </c>
      <c r="D2816" s="19">
        <v>0</v>
      </c>
      <c r="E2816" s="19">
        <v>13.42</v>
      </c>
      <c r="F2816" s="19">
        <v>1.93</v>
      </c>
      <c r="G2816" s="19">
        <v>0</v>
      </c>
      <c r="H2816" s="17">
        <f t="shared" si="132"/>
        <v>0</v>
      </c>
      <c r="I2816" s="18">
        <f t="shared" si="130"/>
        <v>13.42</v>
      </c>
      <c r="J2816" s="17">
        <f t="shared" si="131"/>
        <v>0</v>
      </c>
    </row>
    <row r="2817" spans="1:10" x14ac:dyDescent="0.3">
      <c r="A2817" s="2">
        <v>20200426</v>
      </c>
      <c r="B2817" s="2" t="s">
        <v>25</v>
      </c>
      <c r="C2817" s="2">
        <v>0</v>
      </c>
      <c r="D2817" s="2">
        <v>0</v>
      </c>
      <c r="E2817" s="2">
        <v>12.53</v>
      </c>
      <c r="F2817" s="2">
        <v>1.72</v>
      </c>
      <c r="G2817" s="2">
        <v>0</v>
      </c>
      <c r="H2817" s="16">
        <f t="shared" si="132"/>
        <v>0</v>
      </c>
      <c r="I2817" s="15">
        <f t="shared" si="130"/>
        <v>12.53</v>
      </c>
      <c r="J2817" s="14">
        <f t="shared" si="131"/>
        <v>0</v>
      </c>
    </row>
    <row r="2818" spans="1:10" x14ac:dyDescent="0.3">
      <c r="A2818" s="19">
        <v>20200427</v>
      </c>
      <c r="B2818" s="19" t="s">
        <v>48</v>
      </c>
      <c r="C2818" s="19">
        <v>0</v>
      </c>
      <c r="D2818" s="19">
        <v>0</v>
      </c>
      <c r="E2818" s="19">
        <v>11.76</v>
      </c>
      <c r="F2818" s="19">
        <v>1.52</v>
      </c>
      <c r="G2818" s="19">
        <v>0</v>
      </c>
      <c r="H2818" s="17">
        <f t="shared" si="132"/>
        <v>0</v>
      </c>
      <c r="I2818" s="18">
        <f t="shared" si="130"/>
        <v>11.76</v>
      </c>
      <c r="J2818" s="17">
        <f t="shared" si="131"/>
        <v>0</v>
      </c>
    </row>
    <row r="2819" spans="1:10" x14ac:dyDescent="0.3">
      <c r="A2819" s="2">
        <v>20200427</v>
      </c>
      <c r="B2819" s="2" t="s">
        <v>47</v>
      </c>
      <c r="C2819" s="2">
        <v>0</v>
      </c>
      <c r="D2819" s="2">
        <v>0</v>
      </c>
      <c r="E2819" s="2">
        <v>11.88</v>
      </c>
      <c r="F2819" s="2">
        <v>1.31</v>
      </c>
      <c r="G2819" s="2">
        <v>0</v>
      </c>
      <c r="H2819" s="16">
        <f t="shared" si="132"/>
        <v>0</v>
      </c>
      <c r="I2819" s="15">
        <f t="shared" si="130"/>
        <v>11.88</v>
      </c>
      <c r="J2819" s="14">
        <f t="shared" si="131"/>
        <v>0</v>
      </c>
    </row>
    <row r="2820" spans="1:10" x14ac:dyDescent="0.3">
      <c r="A2820" s="19">
        <v>20200427</v>
      </c>
      <c r="B2820" s="19" t="s">
        <v>46</v>
      </c>
      <c r="C2820" s="19">
        <v>0</v>
      </c>
      <c r="D2820" s="19">
        <v>0</v>
      </c>
      <c r="E2820" s="19">
        <v>12.1</v>
      </c>
      <c r="F2820" s="19">
        <v>1.24</v>
      </c>
      <c r="G2820" s="19">
        <v>0</v>
      </c>
      <c r="H2820" s="17">
        <f t="shared" si="132"/>
        <v>0</v>
      </c>
      <c r="I2820" s="18">
        <f t="shared" si="130"/>
        <v>12.1</v>
      </c>
      <c r="J2820" s="17">
        <f t="shared" si="131"/>
        <v>0</v>
      </c>
    </row>
    <row r="2821" spans="1:10" x14ac:dyDescent="0.3">
      <c r="A2821" s="2">
        <v>20200427</v>
      </c>
      <c r="B2821" s="2" t="s">
        <v>45</v>
      </c>
      <c r="C2821" s="2">
        <v>0</v>
      </c>
      <c r="D2821" s="2">
        <v>0</v>
      </c>
      <c r="E2821" s="2">
        <v>11.39</v>
      </c>
      <c r="F2821" s="2">
        <v>1.38</v>
      </c>
      <c r="G2821" s="2">
        <v>0</v>
      </c>
      <c r="H2821" s="16">
        <f t="shared" si="132"/>
        <v>0</v>
      </c>
      <c r="I2821" s="15">
        <f t="shared" si="130"/>
        <v>11.39</v>
      </c>
      <c r="J2821" s="14">
        <f t="shared" si="131"/>
        <v>0</v>
      </c>
    </row>
    <row r="2822" spans="1:10" x14ac:dyDescent="0.3">
      <c r="A2822" s="19">
        <v>20200427</v>
      </c>
      <c r="B2822" s="19" t="s">
        <v>44</v>
      </c>
      <c r="C2822" s="19">
        <v>0</v>
      </c>
      <c r="D2822" s="19">
        <v>0</v>
      </c>
      <c r="E2822" s="19">
        <v>11.01</v>
      </c>
      <c r="F2822" s="19">
        <v>1.45</v>
      </c>
      <c r="G2822" s="19">
        <v>0</v>
      </c>
      <c r="H2822" s="17">
        <f t="shared" si="132"/>
        <v>0</v>
      </c>
      <c r="I2822" s="18">
        <f t="shared" si="130"/>
        <v>11.01</v>
      </c>
      <c r="J2822" s="17">
        <f t="shared" si="131"/>
        <v>0</v>
      </c>
    </row>
    <row r="2823" spans="1:10" x14ac:dyDescent="0.3">
      <c r="A2823" s="2">
        <v>20200427</v>
      </c>
      <c r="B2823" s="2" t="s">
        <v>43</v>
      </c>
      <c r="C2823" s="2">
        <v>0</v>
      </c>
      <c r="D2823" s="2">
        <v>0</v>
      </c>
      <c r="E2823" s="2">
        <v>10.74</v>
      </c>
      <c r="F2823" s="2">
        <v>1.52</v>
      </c>
      <c r="G2823" s="2">
        <v>0</v>
      </c>
      <c r="H2823" s="16">
        <f t="shared" si="132"/>
        <v>0</v>
      </c>
      <c r="I2823" s="15">
        <f t="shared" si="130"/>
        <v>10.74</v>
      </c>
      <c r="J2823" s="14">
        <f t="shared" si="131"/>
        <v>0</v>
      </c>
    </row>
    <row r="2824" spans="1:10" x14ac:dyDescent="0.3">
      <c r="A2824" s="19">
        <v>20200427</v>
      </c>
      <c r="B2824" s="19" t="s">
        <v>42</v>
      </c>
      <c r="C2824" s="19">
        <v>9</v>
      </c>
      <c r="D2824" s="19">
        <v>3.98</v>
      </c>
      <c r="E2824" s="19">
        <v>10.3</v>
      </c>
      <c r="F2824" s="19">
        <v>1.72</v>
      </c>
      <c r="G2824" s="19">
        <v>0</v>
      </c>
      <c r="H2824" s="17">
        <f t="shared" si="132"/>
        <v>129.66757535010797</v>
      </c>
      <c r="I2824" s="18">
        <f t="shared" si="130"/>
        <v>14.352111729690876</v>
      </c>
      <c r="J2824" s="17">
        <f t="shared" si="131"/>
        <v>0.13588066169585225</v>
      </c>
    </row>
    <row r="2825" spans="1:10" x14ac:dyDescent="0.3">
      <c r="A2825" s="2">
        <v>20200427</v>
      </c>
      <c r="B2825" s="2" t="s">
        <v>41</v>
      </c>
      <c r="C2825" s="2">
        <v>123</v>
      </c>
      <c r="D2825" s="2">
        <v>15.49</v>
      </c>
      <c r="E2825" s="2">
        <v>11.85</v>
      </c>
      <c r="F2825" s="2">
        <v>1.03</v>
      </c>
      <c r="G2825" s="2">
        <v>0</v>
      </c>
      <c r="H2825" s="16">
        <f t="shared" si="132"/>
        <v>460.55309088953493</v>
      </c>
      <c r="I2825" s="15">
        <f t="shared" si="130"/>
        <v>26.242284090297964</v>
      </c>
      <c r="J2825" s="14">
        <f t="shared" si="131"/>
        <v>0.45797847089056165</v>
      </c>
    </row>
    <row r="2826" spans="1:10" x14ac:dyDescent="0.3">
      <c r="A2826" s="19">
        <v>20200427</v>
      </c>
      <c r="B2826" s="19" t="s">
        <v>40</v>
      </c>
      <c r="C2826" s="19">
        <v>370</v>
      </c>
      <c r="D2826" s="19">
        <v>27.17</v>
      </c>
      <c r="E2826" s="19">
        <v>14.2</v>
      </c>
      <c r="F2826" s="19">
        <v>1.24</v>
      </c>
      <c r="G2826" s="19">
        <v>0</v>
      </c>
      <c r="H2826" s="17">
        <f t="shared" si="132"/>
        <v>810.2801919354323</v>
      </c>
      <c r="I2826" s="18">
        <f t="shared" ref="I2826:I2889" si="133">E2826+H2826*((NOCT-20)/(800))</f>
        <v>39.521255997982259</v>
      </c>
      <c r="J2826" s="17">
        <f t="shared" ref="J2826:J2889" si="134">P_STC__W*(H2826/1000)*(1+(alpha_p/100)*(I2826-25))</f>
        <v>0.75733190449808363</v>
      </c>
    </row>
    <row r="2827" spans="1:10" x14ac:dyDescent="0.3">
      <c r="A2827" s="2">
        <v>20200427</v>
      </c>
      <c r="B2827" s="2" t="s">
        <v>39</v>
      </c>
      <c r="C2827" s="2">
        <v>444</v>
      </c>
      <c r="D2827" s="2">
        <v>38.700000000000003</v>
      </c>
      <c r="E2827" s="2">
        <v>14.84</v>
      </c>
      <c r="F2827" s="2">
        <v>1.52</v>
      </c>
      <c r="G2827" s="2">
        <v>0</v>
      </c>
      <c r="H2827" s="16">
        <f t="shared" si="132"/>
        <v>710.12429414541987</v>
      </c>
      <c r="I2827" s="15">
        <f t="shared" si="133"/>
        <v>37.031384192044371</v>
      </c>
      <c r="J2827" s="14">
        <f t="shared" si="134"/>
        <v>0.67167729221406447</v>
      </c>
    </row>
    <row r="2828" spans="1:10" x14ac:dyDescent="0.3">
      <c r="A2828" s="19">
        <v>20200427</v>
      </c>
      <c r="B2828" s="19" t="s">
        <v>38</v>
      </c>
      <c r="C2828" s="19">
        <v>255</v>
      </c>
      <c r="D2828" s="19">
        <v>49.6</v>
      </c>
      <c r="E2828" s="19">
        <v>15.53</v>
      </c>
      <c r="F2828" s="19">
        <v>2</v>
      </c>
      <c r="G2828" s="19">
        <v>0</v>
      </c>
      <c r="H2828" s="17">
        <f t="shared" si="132"/>
        <v>334.84855256306167</v>
      </c>
      <c r="I2828" s="18">
        <f t="shared" si="133"/>
        <v>25.994017267595677</v>
      </c>
      <c r="J2828" s="17">
        <f t="shared" si="134"/>
        <v>0.33335074896831468</v>
      </c>
    </row>
    <row r="2829" spans="1:10" x14ac:dyDescent="0.3">
      <c r="A2829" s="2">
        <v>20200427</v>
      </c>
      <c r="B2829" s="2" t="s">
        <v>37</v>
      </c>
      <c r="C2829" s="2">
        <v>544</v>
      </c>
      <c r="D2829" s="2">
        <v>58.89</v>
      </c>
      <c r="E2829" s="2">
        <v>16.07</v>
      </c>
      <c r="F2829" s="2">
        <v>2.5499999999999998</v>
      </c>
      <c r="G2829" s="2">
        <v>0</v>
      </c>
      <c r="H2829" s="16">
        <f t="shared" si="132"/>
        <v>635.38269675201332</v>
      </c>
      <c r="I2829" s="15">
        <f t="shared" si="133"/>
        <v>35.925709273500416</v>
      </c>
      <c r="J2829" s="14">
        <f t="shared" si="134"/>
        <v>0.60414366695245003</v>
      </c>
    </row>
    <row r="2830" spans="1:10" x14ac:dyDescent="0.3">
      <c r="A2830" s="19">
        <v>20200427</v>
      </c>
      <c r="B2830" s="19" t="s">
        <v>36</v>
      </c>
      <c r="C2830" s="19">
        <v>777</v>
      </c>
      <c r="D2830" s="19">
        <v>64.5</v>
      </c>
      <c r="E2830" s="19">
        <v>16.559999999999999</v>
      </c>
      <c r="F2830" s="19">
        <v>3.1</v>
      </c>
      <c r="G2830" s="19">
        <v>0</v>
      </c>
      <c r="H2830" s="17">
        <f t="shared" si="132"/>
        <v>860.86047875207646</v>
      </c>
      <c r="I2830" s="18">
        <f t="shared" si="133"/>
        <v>43.461889961002385</v>
      </c>
      <c r="J2830" s="17">
        <f t="shared" si="134"/>
        <v>0.7893414773148415</v>
      </c>
    </row>
    <row r="2831" spans="1:10" x14ac:dyDescent="0.3">
      <c r="A2831" s="2">
        <v>20200427</v>
      </c>
      <c r="B2831" s="2" t="s">
        <v>35</v>
      </c>
      <c r="C2831" s="2">
        <v>353</v>
      </c>
      <c r="D2831" s="2">
        <v>63.86</v>
      </c>
      <c r="E2831" s="2">
        <v>16.809999999999999</v>
      </c>
      <c r="F2831" s="2">
        <v>3.59</v>
      </c>
      <c r="G2831" s="2">
        <v>0</v>
      </c>
      <c r="H2831" s="16">
        <f t="shared" si="132"/>
        <v>393.21827843599954</v>
      </c>
      <c r="I2831" s="15">
        <f t="shared" si="133"/>
        <v>29.098071201124984</v>
      </c>
      <c r="J2831" s="14">
        <f t="shared" si="134"/>
        <v>0.38596681417423423</v>
      </c>
    </row>
    <row r="2832" spans="1:10" x14ac:dyDescent="0.3">
      <c r="A2832" s="19">
        <v>20200427</v>
      </c>
      <c r="B2832" s="19" t="s">
        <v>34</v>
      </c>
      <c r="C2832" s="19">
        <v>806.01</v>
      </c>
      <c r="D2832" s="19">
        <v>57.34</v>
      </c>
      <c r="E2832" s="19">
        <v>16.420000000000002</v>
      </c>
      <c r="F2832" s="19">
        <v>4</v>
      </c>
      <c r="G2832" s="19">
        <v>0</v>
      </c>
      <c r="H2832" s="17">
        <f t="shared" si="132"/>
        <v>957.38418055709815</v>
      </c>
      <c r="I2832" s="18">
        <f t="shared" si="133"/>
        <v>46.338255642409322</v>
      </c>
      <c r="J2832" s="17">
        <f t="shared" si="134"/>
        <v>0.86545409278983154</v>
      </c>
    </row>
    <row r="2833" spans="1:10" x14ac:dyDescent="0.3">
      <c r="A2833" s="2">
        <v>20200427</v>
      </c>
      <c r="B2833" s="2" t="s">
        <v>33</v>
      </c>
      <c r="C2833" s="2">
        <v>575</v>
      </c>
      <c r="D2833" s="2">
        <v>47.64</v>
      </c>
      <c r="E2833" s="2">
        <v>16.3</v>
      </c>
      <c r="F2833" s="2">
        <v>4.41</v>
      </c>
      <c r="G2833" s="2">
        <v>0</v>
      </c>
      <c r="H2833" s="16">
        <f t="shared" si="132"/>
        <v>778.1564975195862</v>
      </c>
      <c r="I2833" s="15">
        <f t="shared" si="133"/>
        <v>40.617390547487069</v>
      </c>
      <c r="J2833" s="14">
        <f t="shared" si="134"/>
        <v>0.72346901483986004</v>
      </c>
    </row>
    <row r="2834" spans="1:10" x14ac:dyDescent="0.3">
      <c r="A2834" s="19">
        <v>20200427</v>
      </c>
      <c r="B2834" s="19" t="s">
        <v>32</v>
      </c>
      <c r="C2834" s="19">
        <v>576</v>
      </c>
      <c r="D2834" s="19">
        <v>36.57</v>
      </c>
      <c r="E2834" s="19">
        <v>16.27</v>
      </c>
      <c r="F2834" s="19">
        <v>4.41</v>
      </c>
      <c r="G2834" s="19">
        <v>0</v>
      </c>
      <c r="H2834" s="17">
        <f t="shared" si="132"/>
        <v>966.7601687534866</v>
      </c>
      <c r="I2834" s="18">
        <f t="shared" si="133"/>
        <v>46.481255273546452</v>
      </c>
      <c r="J2834" s="17">
        <f t="shared" si="134"/>
        <v>0.87330766987367936</v>
      </c>
    </row>
    <row r="2835" spans="1:10" x14ac:dyDescent="0.3">
      <c r="A2835" s="2">
        <v>20200427</v>
      </c>
      <c r="B2835" s="2" t="s">
        <v>31</v>
      </c>
      <c r="C2835" s="2">
        <v>386</v>
      </c>
      <c r="D2835" s="2">
        <v>24.98</v>
      </c>
      <c r="E2835" s="2">
        <v>16.05</v>
      </c>
      <c r="F2835" s="2">
        <v>4.4800000000000004</v>
      </c>
      <c r="G2835" s="2">
        <v>0</v>
      </c>
      <c r="H2835" s="16">
        <f t="shared" ref="H2835:H2898" si="135">IF(D2835&gt;0,C2835/SIN(D2835*PI()/180),0)</f>
        <v>914.038092040621</v>
      </c>
      <c r="I2835" s="15">
        <f t="shared" si="133"/>
        <v>44.613690376269403</v>
      </c>
      <c r="J2835" s="14">
        <f t="shared" si="134"/>
        <v>0.83336362145831744</v>
      </c>
    </row>
    <row r="2836" spans="1:10" x14ac:dyDescent="0.3">
      <c r="A2836" s="19">
        <v>20200427</v>
      </c>
      <c r="B2836" s="19" t="s">
        <v>30</v>
      </c>
      <c r="C2836" s="19">
        <v>190</v>
      </c>
      <c r="D2836" s="19">
        <v>13.31</v>
      </c>
      <c r="E2836" s="19">
        <v>15.51</v>
      </c>
      <c r="F2836" s="19">
        <v>4.41</v>
      </c>
      <c r="G2836" s="19">
        <v>0</v>
      </c>
      <c r="H2836" s="17">
        <f t="shared" si="135"/>
        <v>825.29902761255141</v>
      </c>
      <c r="I2836" s="18">
        <f t="shared" si="133"/>
        <v>41.300594612892233</v>
      </c>
      <c r="J2836" s="17">
        <f t="shared" si="134"/>
        <v>0.7647611356366828</v>
      </c>
    </row>
    <row r="2837" spans="1:10" x14ac:dyDescent="0.3">
      <c r="A2837" s="2">
        <v>20200427</v>
      </c>
      <c r="B2837" s="2" t="s">
        <v>29</v>
      </c>
      <c r="C2837" s="2">
        <v>0</v>
      </c>
      <c r="D2837" s="2">
        <v>0</v>
      </c>
      <c r="E2837" s="2">
        <v>14.99</v>
      </c>
      <c r="F2837" s="2">
        <v>3.72</v>
      </c>
      <c r="G2837" s="2">
        <v>0</v>
      </c>
      <c r="H2837" s="16">
        <f t="shared" si="135"/>
        <v>0</v>
      </c>
      <c r="I2837" s="15">
        <f t="shared" si="133"/>
        <v>14.99</v>
      </c>
      <c r="J2837" s="14">
        <f t="shared" si="134"/>
        <v>0</v>
      </c>
    </row>
    <row r="2838" spans="1:10" x14ac:dyDescent="0.3">
      <c r="A2838" s="19">
        <v>20200427</v>
      </c>
      <c r="B2838" s="19" t="s">
        <v>28</v>
      </c>
      <c r="C2838" s="19">
        <v>0</v>
      </c>
      <c r="D2838" s="19">
        <v>0</v>
      </c>
      <c r="E2838" s="19">
        <v>14.31</v>
      </c>
      <c r="F2838" s="19">
        <v>3.03</v>
      </c>
      <c r="G2838" s="19">
        <v>0</v>
      </c>
      <c r="H2838" s="17">
        <f t="shared" si="135"/>
        <v>0</v>
      </c>
      <c r="I2838" s="18">
        <f t="shared" si="133"/>
        <v>14.31</v>
      </c>
      <c r="J2838" s="17">
        <f t="shared" si="134"/>
        <v>0</v>
      </c>
    </row>
    <row r="2839" spans="1:10" x14ac:dyDescent="0.3">
      <c r="A2839" s="2">
        <v>20200427</v>
      </c>
      <c r="B2839" s="2" t="s">
        <v>27</v>
      </c>
      <c r="C2839" s="2">
        <v>0</v>
      </c>
      <c r="D2839" s="2">
        <v>0</v>
      </c>
      <c r="E2839" s="2">
        <v>13.93</v>
      </c>
      <c r="F2839" s="2">
        <v>2.5499999999999998</v>
      </c>
      <c r="G2839" s="2">
        <v>0</v>
      </c>
      <c r="H2839" s="16">
        <f t="shared" si="135"/>
        <v>0</v>
      </c>
      <c r="I2839" s="15">
        <f t="shared" si="133"/>
        <v>13.93</v>
      </c>
      <c r="J2839" s="14">
        <f t="shared" si="134"/>
        <v>0</v>
      </c>
    </row>
    <row r="2840" spans="1:10" x14ac:dyDescent="0.3">
      <c r="A2840" s="19">
        <v>20200427</v>
      </c>
      <c r="B2840" s="19" t="s">
        <v>26</v>
      </c>
      <c r="C2840" s="19">
        <v>0</v>
      </c>
      <c r="D2840" s="19">
        <v>0</v>
      </c>
      <c r="E2840" s="19">
        <v>13.53</v>
      </c>
      <c r="F2840" s="19">
        <v>2.21</v>
      </c>
      <c r="G2840" s="19">
        <v>0</v>
      </c>
      <c r="H2840" s="17">
        <f t="shared" si="135"/>
        <v>0</v>
      </c>
      <c r="I2840" s="18">
        <f t="shared" si="133"/>
        <v>13.53</v>
      </c>
      <c r="J2840" s="17">
        <f t="shared" si="134"/>
        <v>0</v>
      </c>
    </row>
    <row r="2841" spans="1:10" x14ac:dyDescent="0.3">
      <c r="A2841" s="2">
        <v>20200427</v>
      </c>
      <c r="B2841" s="2" t="s">
        <v>25</v>
      </c>
      <c r="C2841" s="2">
        <v>0</v>
      </c>
      <c r="D2841" s="2">
        <v>0</v>
      </c>
      <c r="E2841" s="2">
        <v>12.97</v>
      </c>
      <c r="F2841" s="2">
        <v>2</v>
      </c>
      <c r="G2841" s="2">
        <v>0</v>
      </c>
      <c r="H2841" s="16">
        <f t="shared" si="135"/>
        <v>0</v>
      </c>
      <c r="I2841" s="15">
        <f t="shared" si="133"/>
        <v>12.97</v>
      </c>
      <c r="J2841" s="14">
        <f t="shared" si="134"/>
        <v>0</v>
      </c>
    </row>
    <row r="2842" spans="1:10" x14ac:dyDescent="0.3">
      <c r="A2842" s="19">
        <v>20200428</v>
      </c>
      <c r="B2842" s="19" t="s">
        <v>48</v>
      </c>
      <c r="C2842" s="19">
        <v>0</v>
      </c>
      <c r="D2842" s="19">
        <v>0</v>
      </c>
      <c r="E2842" s="19">
        <v>12.21</v>
      </c>
      <c r="F2842" s="19">
        <v>1.86</v>
      </c>
      <c r="G2842" s="19">
        <v>0</v>
      </c>
      <c r="H2842" s="17">
        <f t="shared" si="135"/>
        <v>0</v>
      </c>
      <c r="I2842" s="18">
        <f t="shared" si="133"/>
        <v>12.21</v>
      </c>
      <c r="J2842" s="17">
        <f t="shared" si="134"/>
        <v>0</v>
      </c>
    </row>
    <row r="2843" spans="1:10" x14ac:dyDescent="0.3">
      <c r="A2843" s="2">
        <v>20200428</v>
      </c>
      <c r="B2843" s="2" t="s">
        <v>47</v>
      </c>
      <c r="C2843" s="2">
        <v>0</v>
      </c>
      <c r="D2843" s="2">
        <v>0</v>
      </c>
      <c r="E2843" s="2">
        <v>11.56</v>
      </c>
      <c r="F2843" s="2">
        <v>1.86</v>
      </c>
      <c r="G2843" s="2">
        <v>0</v>
      </c>
      <c r="H2843" s="16">
        <f t="shared" si="135"/>
        <v>0</v>
      </c>
      <c r="I2843" s="15">
        <f t="shared" si="133"/>
        <v>11.56</v>
      </c>
      <c r="J2843" s="14">
        <f t="shared" si="134"/>
        <v>0</v>
      </c>
    </row>
    <row r="2844" spans="1:10" x14ac:dyDescent="0.3">
      <c r="A2844" s="19">
        <v>20200428</v>
      </c>
      <c r="B2844" s="19" t="s">
        <v>46</v>
      </c>
      <c r="C2844" s="19">
        <v>0</v>
      </c>
      <c r="D2844" s="19">
        <v>0</v>
      </c>
      <c r="E2844" s="19">
        <v>11.12</v>
      </c>
      <c r="F2844" s="19">
        <v>1.79</v>
      </c>
      <c r="G2844" s="19">
        <v>0</v>
      </c>
      <c r="H2844" s="17">
        <f t="shared" si="135"/>
        <v>0</v>
      </c>
      <c r="I2844" s="18">
        <f t="shared" si="133"/>
        <v>11.12</v>
      </c>
      <c r="J2844" s="17">
        <f t="shared" si="134"/>
        <v>0</v>
      </c>
    </row>
    <row r="2845" spans="1:10" x14ac:dyDescent="0.3">
      <c r="A2845" s="2">
        <v>20200428</v>
      </c>
      <c r="B2845" s="2" t="s">
        <v>45</v>
      </c>
      <c r="C2845" s="2">
        <v>0</v>
      </c>
      <c r="D2845" s="2">
        <v>0</v>
      </c>
      <c r="E2845" s="2">
        <v>10.87</v>
      </c>
      <c r="F2845" s="2">
        <v>1.66</v>
      </c>
      <c r="G2845" s="2">
        <v>0</v>
      </c>
      <c r="H2845" s="16">
        <f t="shared" si="135"/>
        <v>0</v>
      </c>
      <c r="I2845" s="15">
        <f t="shared" si="133"/>
        <v>10.87</v>
      </c>
      <c r="J2845" s="14">
        <f t="shared" si="134"/>
        <v>0</v>
      </c>
    </row>
    <row r="2846" spans="1:10" x14ac:dyDescent="0.3">
      <c r="A2846" s="19">
        <v>20200428</v>
      </c>
      <c r="B2846" s="19" t="s">
        <v>44</v>
      </c>
      <c r="C2846" s="19">
        <v>0</v>
      </c>
      <c r="D2846" s="19">
        <v>0</v>
      </c>
      <c r="E2846" s="19">
        <v>10.7</v>
      </c>
      <c r="F2846" s="19">
        <v>1.66</v>
      </c>
      <c r="G2846" s="19">
        <v>0</v>
      </c>
      <c r="H2846" s="17">
        <f t="shared" si="135"/>
        <v>0</v>
      </c>
      <c r="I2846" s="18">
        <f t="shared" si="133"/>
        <v>10.7</v>
      </c>
      <c r="J2846" s="17">
        <f t="shared" si="134"/>
        <v>0</v>
      </c>
    </row>
    <row r="2847" spans="1:10" x14ac:dyDescent="0.3">
      <c r="A2847" s="2">
        <v>20200428</v>
      </c>
      <c r="B2847" s="2" t="s">
        <v>43</v>
      </c>
      <c r="C2847" s="2">
        <v>0</v>
      </c>
      <c r="D2847" s="2">
        <v>0</v>
      </c>
      <c r="E2847" s="2">
        <v>10.74</v>
      </c>
      <c r="F2847" s="2">
        <v>1.59</v>
      </c>
      <c r="G2847" s="2">
        <v>0</v>
      </c>
      <c r="H2847" s="16">
        <f t="shared" si="135"/>
        <v>0</v>
      </c>
      <c r="I2847" s="15">
        <f t="shared" si="133"/>
        <v>10.74</v>
      </c>
      <c r="J2847" s="14">
        <f t="shared" si="134"/>
        <v>0</v>
      </c>
    </row>
    <row r="2848" spans="1:10" x14ac:dyDescent="0.3">
      <c r="A2848" s="19">
        <v>20200428</v>
      </c>
      <c r="B2848" s="19" t="s">
        <v>42</v>
      </c>
      <c r="C2848" s="19">
        <v>26.07</v>
      </c>
      <c r="D2848" s="19">
        <v>4.21</v>
      </c>
      <c r="E2848" s="19">
        <v>11.38</v>
      </c>
      <c r="F2848" s="19">
        <v>1.45</v>
      </c>
      <c r="G2848" s="19">
        <v>0</v>
      </c>
      <c r="H2848" s="17">
        <f t="shared" si="135"/>
        <v>355.11779531565867</v>
      </c>
      <c r="I2848" s="18">
        <f t="shared" si="133"/>
        <v>22.477431103614336</v>
      </c>
      <c r="J2848" s="17">
        <f t="shared" si="134"/>
        <v>0.35914893628823219</v>
      </c>
    </row>
    <row r="2849" spans="1:10" x14ac:dyDescent="0.3">
      <c r="A2849" s="2">
        <v>20200428</v>
      </c>
      <c r="B2849" s="2" t="s">
        <v>41</v>
      </c>
      <c r="C2849" s="2">
        <v>231</v>
      </c>
      <c r="D2849" s="2">
        <v>15.71</v>
      </c>
      <c r="E2849" s="2">
        <v>12.34</v>
      </c>
      <c r="F2849" s="2">
        <v>1.86</v>
      </c>
      <c r="G2849" s="2">
        <v>0</v>
      </c>
      <c r="H2849" s="16">
        <f t="shared" si="135"/>
        <v>853.12741823297995</v>
      </c>
      <c r="I2849" s="15">
        <f t="shared" si="133"/>
        <v>39.000231819780623</v>
      </c>
      <c r="J2849" s="14">
        <f t="shared" si="134"/>
        <v>0.79937950091115306</v>
      </c>
    </row>
    <row r="2850" spans="1:10" x14ac:dyDescent="0.3">
      <c r="A2850" s="19">
        <v>20200428</v>
      </c>
      <c r="B2850" s="19" t="s">
        <v>40</v>
      </c>
      <c r="C2850" s="19">
        <v>443</v>
      </c>
      <c r="D2850" s="19">
        <v>27.39</v>
      </c>
      <c r="E2850" s="19">
        <v>14.66</v>
      </c>
      <c r="F2850" s="19">
        <v>1.86</v>
      </c>
      <c r="G2850" s="19">
        <v>0</v>
      </c>
      <c r="H2850" s="17">
        <f t="shared" si="135"/>
        <v>962.94964350895157</v>
      </c>
      <c r="I2850" s="18">
        <f t="shared" si="133"/>
        <v>44.75217635965474</v>
      </c>
      <c r="J2850" s="17">
        <f t="shared" si="134"/>
        <v>0.87735806318070186</v>
      </c>
    </row>
    <row r="2851" spans="1:10" x14ac:dyDescent="0.3">
      <c r="A2851" s="2">
        <v>20200428</v>
      </c>
      <c r="B2851" s="2" t="s">
        <v>39</v>
      </c>
      <c r="C2851" s="2">
        <v>615</v>
      </c>
      <c r="D2851" s="2">
        <v>38.93</v>
      </c>
      <c r="E2851" s="2">
        <v>15.26</v>
      </c>
      <c r="F2851" s="2">
        <v>1.93</v>
      </c>
      <c r="G2851" s="2">
        <v>0</v>
      </c>
      <c r="H2851" s="16">
        <f t="shared" si="135"/>
        <v>978.72201258788652</v>
      </c>
      <c r="I2851" s="15">
        <f t="shared" si="133"/>
        <v>45.845062893371455</v>
      </c>
      <c r="J2851" s="14">
        <f t="shared" si="134"/>
        <v>0.88691516400403936</v>
      </c>
    </row>
    <row r="2852" spans="1:10" x14ac:dyDescent="0.3">
      <c r="A2852" s="19">
        <v>20200428</v>
      </c>
      <c r="B2852" s="19" t="s">
        <v>38</v>
      </c>
      <c r="C2852" s="19">
        <v>325</v>
      </c>
      <c r="D2852" s="19">
        <v>49.85</v>
      </c>
      <c r="E2852" s="19">
        <v>15.81</v>
      </c>
      <c r="F2852" s="19">
        <v>1.86</v>
      </c>
      <c r="G2852" s="19">
        <v>0</v>
      </c>
      <c r="H2852" s="17">
        <f t="shared" si="135"/>
        <v>425.19287078998758</v>
      </c>
      <c r="I2852" s="18">
        <f t="shared" si="133"/>
        <v>29.097277212187112</v>
      </c>
      <c r="J2852" s="17">
        <f t="shared" si="134"/>
        <v>0.41735327201876249</v>
      </c>
    </row>
    <row r="2853" spans="1:10" x14ac:dyDescent="0.3">
      <c r="A2853" s="2">
        <v>20200428</v>
      </c>
      <c r="B2853" s="2" t="s">
        <v>37</v>
      </c>
      <c r="C2853" s="2">
        <v>171</v>
      </c>
      <c r="D2853" s="2">
        <v>59.17</v>
      </c>
      <c r="E2853" s="2">
        <v>16.399999999999999</v>
      </c>
      <c r="F2853" s="2">
        <v>2.2799999999999998</v>
      </c>
      <c r="G2853" s="2">
        <v>0</v>
      </c>
      <c r="H2853" s="16">
        <f t="shared" si="135"/>
        <v>199.14016304281273</v>
      </c>
      <c r="I2853" s="15">
        <f t="shared" si="133"/>
        <v>22.623130095087895</v>
      </c>
      <c r="J2853" s="14">
        <f t="shared" si="134"/>
        <v>0.2012701492145936</v>
      </c>
    </row>
    <row r="2854" spans="1:10" x14ac:dyDescent="0.3">
      <c r="A2854" s="19">
        <v>20200428</v>
      </c>
      <c r="B2854" s="19" t="s">
        <v>36</v>
      </c>
      <c r="C2854" s="19">
        <v>755</v>
      </c>
      <c r="D2854" s="19">
        <v>64.819999999999993</v>
      </c>
      <c r="E2854" s="19">
        <v>16.86</v>
      </c>
      <c r="F2854" s="19">
        <v>2.9</v>
      </c>
      <c r="G2854" s="19">
        <v>0</v>
      </c>
      <c r="H2854" s="17">
        <f t="shared" si="135"/>
        <v>834.27661624838777</v>
      </c>
      <c r="I2854" s="18">
        <f t="shared" si="133"/>
        <v>42.931144257762114</v>
      </c>
      <c r="J2854" s="17">
        <f t="shared" si="134"/>
        <v>0.76695871164266405</v>
      </c>
    </row>
    <row r="2855" spans="1:10" x14ac:dyDescent="0.3">
      <c r="A2855" s="2">
        <v>20200428</v>
      </c>
      <c r="B2855" s="2" t="s">
        <v>35</v>
      </c>
      <c r="C2855" s="2">
        <v>253</v>
      </c>
      <c r="D2855" s="2">
        <v>64.16</v>
      </c>
      <c r="E2855" s="2">
        <v>17.02</v>
      </c>
      <c r="F2855" s="2">
        <v>3.45</v>
      </c>
      <c r="G2855" s="2">
        <v>0</v>
      </c>
      <c r="H2855" s="16">
        <f t="shared" si="135"/>
        <v>281.10651864361438</v>
      </c>
      <c r="I2855" s="15">
        <f t="shared" si="133"/>
        <v>25.804578707612947</v>
      </c>
      <c r="J2855" s="14">
        <f t="shared" si="134"/>
        <v>0.28008874320599103</v>
      </c>
    </row>
    <row r="2856" spans="1:10" x14ac:dyDescent="0.3">
      <c r="A2856" s="19">
        <v>20200428</v>
      </c>
      <c r="B2856" s="19" t="s">
        <v>34</v>
      </c>
      <c r="C2856" s="19">
        <v>664</v>
      </c>
      <c r="D2856" s="19">
        <v>57.58</v>
      </c>
      <c r="E2856" s="19">
        <v>17.059999999999999</v>
      </c>
      <c r="F2856" s="19">
        <v>3.79</v>
      </c>
      <c r="G2856" s="19">
        <v>0</v>
      </c>
      <c r="H2856" s="17">
        <f t="shared" si="135"/>
        <v>786.598600953409</v>
      </c>
      <c r="I2856" s="18">
        <f t="shared" si="133"/>
        <v>41.641206279794034</v>
      </c>
      <c r="J2856" s="17">
        <f t="shared" si="134"/>
        <v>0.72769382785302517</v>
      </c>
    </row>
    <row r="2857" spans="1:10" x14ac:dyDescent="0.3">
      <c r="A2857" s="2">
        <v>20200428</v>
      </c>
      <c r="B2857" s="2" t="s">
        <v>33</v>
      </c>
      <c r="C2857" s="2">
        <v>765</v>
      </c>
      <c r="D2857" s="2">
        <v>47.83</v>
      </c>
      <c r="E2857" s="2">
        <v>17.22</v>
      </c>
      <c r="F2857" s="2">
        <v>3.86</v>
      </c>
      <c r="G2857" s="2">
        <v>0</v>
      </c>
      <c r="H2857" s="16">
        <f t="shared" si="135"/>
        <v>1032.1710767316058</v>
      </c>
      <c r="I2857" s="15">
        <f t="shared" si="133"/>
        <v>49.47534614786268</v>
      </c>
      <c r="J2857" s="14">
        <f t="shared" si="134"/>
        <v>0.91848872699092399</v>
      </c>
    </row>
    <row r="2858" spans="1:10" x14ac:dyDescent="0.3">
      <c r="A2858" s="19">
        <v>20200428</v>
      </c>
      <c r="B2858" s="19" t="s">
        <v>32</v>
      </c>
      <c r="C2858" s="19">
        <v>556</v>
      </c>
      <c r="D2858" s="19">
        <v>36.74</v>
      </c>
      <c r="E2858" s="19">
        <v>17</v>
      </c>
      <c r="F2858" s="19">
        <v>3.79</v>
      </c>
      <c r="G2858" s="19">
        <v>0</v>
      </c>
      <c r="H2858" s="17">
        <f t="shared" si="135"/>
        <v>929.47873286893207</v>
      </c>
      <c r="I2858" s="18">
        <f t="shared" si="133"/>
        <v>46.046210402154131</v>
      </c>
      <c r="J2858" s="17">
        <f t="shared" si="134"/>
        <v>0.84144971047563988</v>
      </c>
    </row>
    <row r="2859" spans="1:10" x14ac:dyDescent="0.3">
      <c r="A2859" s="2">
        <v>20200428</v>
      </c>
      <c r="B2859" s="2" t="s">
        <v>31</v>
      </c>
      <c r="C2859" s="2">
        <v>328</v>
      </c>
      <c r="D2859" s="2">
        <v>25.14</v>
      </c>
      <c r="E2859" s="2">
        <v>16.87</v>
      </c>
      <c r="F2859" s="2">
        <v>3.93</v>
      </c>
      <c r="G2859" s="2">
        <v>0</v>
      </c>
      <c r="H2859" s="16">
        <f t="shared" si="135"/>
        <v>772.07076271671303</v>
      </c>
      <c r="I2859" s="15">
        <f t="shared" si="133"/>
        <v>40.997211334897287</v>
      </c>
      <c r="J2859" s="14">
        <f t="shared" si="134"/>
        <v>0.71649135651167739</v>
      </c>
    </row>
    <row r="2860" spans="1:10" x14ac:dyDescent="0.3">
      <c r="A2860" s="19">
        <v>20200428</v>
      </c>
      <c r="B2860" s="19" t="s">
        <v>30</v>
      </c>
      <c r="C2860" s="19">
        <v>187</v>
      </c>
      <c r="D2860" s="19">
        <v>13.47</v>
      </c>
      <c r="E2860" s="19">
        <v>16.350000000000001</v>
      </c>
      <c r="F2860" s="19">
        <v>4</v>
      </c>
      <c r="G2860" s="19">
        <v>0</v>
      </c>
      <c r="H2860" s="17">
        <f t="shared" si="135"/>
        <v>802.79492777898474</v>
      </c>
      <c r="I2860" s="18">
        <f t="shared" si="133"/>
        <v>41.437341493093271</v>
      </c>
      <c r="J2860" s="17">
        <f t="shared" si="134"/>
        <v>0.74341376308326634</v>
      </c>
    </row>
    <row r="2861" spans="1:10" x14ac:dyDescent="0.3">
      <c r="A2861" s="2">
        <v>20200428</v>
      </c>
      <c r="B2861" s="2" t="s">
        <v>29</v>
      </c>
      <c r="C2861" s="2">
        <v>0</v>
      </c>
      <c r="D2861" s="2">
        <v>0</v>
      </c>
      <c r="E2861" s="2">
        <v>15.83</v>
      </c>
      <c r="F2861" s="2">
        <v>3.66</v>
      </c>
      <c r="G2861" s="2">
        <v>0</v>
      </c>
      <c r="H2861" s="16">
        <f t="shared" si="135"/>
        <v>0</v>
      </c>
      <c r="I2861" s="15">
        <f t="shared" si="133"/>
        <v>15.83</v>
      </c>
      <c r="J2861" s="14">
        <f t="shared" si="134"/>
        <v>0</v>
      </c>
    </row>
    <row r="2862" spans="1:10" x14ac:dyDescent="0.3">
      <c r="A2862" s="19">
        <v>20200428</v>
      </c>
      <c r="B2862" s="19" t="s">
        <v>28</v>
      </c>
      <c r="C2862" s="19">
        <v>0</v>
      </c>
      <c r="D2862" s="19">
        <v>0</v>
      </c>
      <c r="E2862" s="19">
        <v>15.15</v>
      </c>
      <c r="F2862" s="19">
        <v>3.31</v>
      </c>
      <c r="G2862" s="19">
        <v>0</v>
      </c>
      <c r="H2862" s="17">
        <f t="shared" si="135"/>
        <v>0</v>
      </c>
      <c r="I2862" s="18">
        <f t="shared" si="133"/>
        <v>15.15</v>
      </c>
      <c r="J2862" s="17">
        <f t="shared" si="134"/>
        <v>0</v>
      </c>
    </row>
    <row r="2863" spans="1:10" x14ac:dyDescent="0.3">
      <c r="A2863" s="2">
        <v>20200428</v>
      </c>
      <c r="B2863" s="2" t="s">
        <v>27</v>
      </c>
      <c r="C2863" s="2">
        <v>0</v>
      </c>
      <c r="D2863" s="2">
        <v>0</v>
      </c>
      <c r="E2863" s="2">
        <v>14.69</v>
      </c>
      <c r="F2863" s="2">
        <v>2.76</v>
      </c>
      <c r="G2863" s="2">
        <v>0</v>
      </c>
      <c r="H2863" s="16">
        <f t="shared" si="135"/>
        <v>0</v>
      </c>
      <c r="I2863" s="15">
        <f t="shared" si="133"/>
        <v>14.69</v>
      </c>
      <c r="J2863" s="14">
        <f t="shared" si="134"/>
        <v>0</v>
      </c>
    </row>
    <row r="2864" spans="1:10" x14ac:dyDescent="0.3">
      <c r="A2864" s="19">
        <v>20200428</v>
      </c>
      <c r="B2864" s="19" t="s">
        <v>26</v>
      </c>
      <c r="C2864" s="19">
        <v>0</v>
      </c>
      <c r="D2864" s="19">
        <v>0</v>
      </c>
      <c r="E2864" s="19">
        <v>14.34</v>
      </c>
      <c r="F2864" s="19">
        <v>2.5499999999999998</v>
      </c>
      <c r="G2864" s="19">
        <v>0</v>
      </c>
      <c r="H2864" s="17">
        <f t="shared" si="135"/>
        <v>0</v>
      </c>
      <c r="I2864" s="18">
        <f t="shared" si="133"/>
        <v>14.34</v>
      </c>
      <c r="J2864" s="17">
        <f t="shared" si="134"/>
        <v>0</v>
      </c>
    </row>
    <row r="2865" spans="1:10" x14ac:dyDescent="0.3">
      <c r="A2865" s="2">
        <v>20200428</v>
      </c>
      <c r="B2865" s="2" t="s">
        <v>25</v>
      </c>
      <c r="C2865" s="2">
        <v>0</v>
      </c>
      <c r="D2865" s="2">
        <v>0</v>
      </c>
      <c r="E2865" s="2">
        <v>14.05</v>
      </c>
      <c r="F2865" s="2">
        <v>2.76</v>
      </c>
      <c r="G2865" s="2">
        <v>0</v>
      </c>
      <c r="H2865" s="16">
        <f t="shared" si="135"/>
        <v>0</v>
      </c>
      <c r="I2865" s="15">
        <f t="shared" si="133"/>
        <v>14.05</v>
      </c>
      <c r="J2865" s="14">
        <f t="shared" si="134"/>
        <v>0</v>
      </c>
    </row>
    <row r="2866" spans="1:10" x14ac:dyDescent="0.3">
      <c r="A2866" s="19">
        <v>20200429</v>
      </c>
      <c r="B2866" s="19" t="s">
        <v>48</v>
      </c>
      <c r="C2866" s="19">
        <v>0</v>
      </c>
      <c r="D2866" s="19">
        <v>0</v>
      </c>
      <c r="E2866" s="19">
        <v>13.87</v>
      </c>
      <c r="F2866" s="19">
        <v>2.97</v>
      </c>
      <c r="G2866" s="19">
        <v>0</v>
      </c>
      <c r="H2866" s="17">
        <f t="shared" si="135"/>
        <v>0</v>
      </c>
      <c r="I2866" s="18">
        <f t="shared" si="133"/>
        <v>13.87</v>
      </c>
      <c r="J2866" s="17">
        <f t="shared" si="134"/>
        <v>0</v>
      </c>
    </row>
    <row r="2867" spans="1:10" x14ac:dyDescent="0.3">
      <c r="A2867" s="2">
        <v>20200429</v>
      </c>
      <c r="B2867" s="2" t="s">
        <v>47</v>
      </c>
      <c r="C2867" s="2">
        <v>0</v>
      </c>
      <c r="D2867" s="2">
        <v>0</v>
      </c>
      <c r="E2867" s="2">
        <v>13.82</v>
      </c>
      <c r="F2867" s="2">
        <v>3.31</v>
      </c>
      <c r="G2867" s="2">
        <v>0</v>
      </c>
      <c r="H2867" s="16">
        <f t="shared" si="135"/>
        <v>0</v>
      </c>
      <c r="I2867" s="15">
        <f t="shared" si="133"/>
        <v>13.82</v>
      </c>
      <c r="J2867" s="14">
        <f t="shared" si="134"/>
        <v>0</v>
      </c>
    </row>
    <row r="2868" spans="1:10" x14ac:dyDescent="0.3">
      <c r="A2868" s="19">
        <v>20200429</v>
      </c>
      <c r="B2868" s="19" t="s">
        <v>46</v>
      </c>
      <c r="C2868" s="19">
        <v>0</v>
      </c>
      <c r="D2868" s="19">
        <v>0</v>
      </c>
      <c r="E2868" s="19">
        <v>13.8</v>
      </c>
      <c r="F2868" s="19">
        <v>3.59</v>
      </c>
      <c r="G2868" s="19">
        <v>0</v>
      </c>
      <c r="H2868" s="17">
        <f t="shared" si="135"/>
        <v>0</v>
      </c>
      <c r="I2868" s="18">
        <f t="shared" si="133"/>
        <v>13.8</v>
      </c>
      <c r="J2868" s="17">
        <f t="shared" si="134"/>
        <v>0</v>
      </c>
    </row>
    <row r="2869" spans="1:10" x14ac:dyDescent="0.3">
      <c r="A2869" s="2">
        <v>20200429</v>
      </c>
      <c r="B2869" s="2" t="s">
        <v>45</v>
      </c>
      <c r="C2869" s="2">
        <v>0</v>
      </c>
      <c r="D2869" s="2">
        <v>0</v>
      </c>
      <c r="E2869" s="2">
        <v>13.85</v>
      </c>
      <c r="F2869" s="2">
        <v>3.93</v>
      </c>
      <c r="G2869" s="2">
        <v>0</v>
      </c>
      <c r="H2869" s="16">
        <f t="shared" si="135"/>
        <v>0</v>
      </c>
      <c r="I2869" s="15">
        <f t="shared" si="133"/>
        <v>13.85</v>
      </c>
      <c r="J2869" s="14">
        <f t="shared" si="134"/>
        <v>0</v>
      </c>
    </row>
    <row r="2870" spans="1:10" x14ac:dyDescent="0.3">
      <c r="A2870" s="19">
        <v>20200429</v>
      </c>
      <c r="B2870" s="19" t="s">
        <v>44</v>
      </c>
      <c r="C2870" s="19">
        <v>0</v>
      </c>
      <c r="D2870" s="19">
        <v>0</v>
      </c>
      <c r="E2870" s="19">
        <v>14.01</v>
      </c>
      <c r="F2870" s="19">
        <v>4.21</v>
      </c>
      <c r="G2870" s="19">
        <v>0</v>
      </c>
      <c r="H2870" s="17">
        <f t="shared" si="135"/>
        <v>0</v>
      </c>
      <c r="I2870" s="18">
        <f t="shared" si="133"/>
        <v>14.01</v>
      </c>
      <c r="J2870" s="17">
        <f t="shared" si="134"/>
        <v>0</v>
      </c>
    </row>
    <row r="2871" spans="1:10" x14ac:dyDescent="0.3">
      <c r="A2871" s="2">
        <v>20200429</v>
      </c>
      <c r="B2871" s="2" t="s">
        <v>43</v>
      </c>
      <c r="C2871" s="2">
        <v>0</v>
      </c>
      <c r="D2871" s="2">
        <v>0</v>
      </c>
      <c r="E2871" s="2">
        <v>14.3</v>
      </c>
      <c r="F2871" s="2">
        <v>4.41</v>
      </c>
      <c r="G2871" s="2">
        <v>0</v>
      </c>
      <c r="H2871" s="16">
        <f t="shared" si="135"/>
        <v>0</v>
      </c>
      <c r="I2871" s="15">
        <f t="shared" si="133"/>
        <v>14.3</v>
      </c>
      <c r="J2871" s="14">
        <f t="shared" si="134"/>
        <v>0</v>
      </c>
    </row>
    <row r="2872" spans="1:10" x14ac:dyDescent="0.3">
      <c r="A2872" s="19">
        <v>20200429</v>
      </c>
      <c r="B2872" s="19" t="s">
        <v>42</v>
      </c>
      <c r="C2872" s="19">
        <v>16</v>
      </c>
      <c r="D2872" s="19">
        <v>4.4400000000000004</v>
      </c>
      <c r="E2872" s="19">
        <v>14.57</v>
      </c>
      <c r="F2872" s="19">
        <v>4.6900000000000004</v>
      </c>
      <c r="G2872" s="19">
        <v>0</v>
      </c>
      <c r="H2872" s="17">
        <f t="shared" si="135"/>
        <v>206.67806937577166</v>
      </c>
      <c r="I2872" s="18">
        <f t="shared" si="133"/>
        <v>21.028689667992865</v>
      </c>
      <c r="J2872" s="17">
        <f t="shared" si="134"/>
        <v>0.21037159176117248</v>
      </c>
    </row>
    <row r="2873" spans="1:10" x14ac:dyDescent="0.3">
      <c r="A2873" s="2">
        <v>20200429</v>
      </c>
      <c r="B2873" s="2" t="s">
        <v>41</v>
      </c>
      <c r="C2873" s="2">
        <v>81</v>
      </c>
      <c r="D2873" s="2">
        <v>15.93</v>
      </c>
      <c r="E2873" s="2">
        <v>15.35</v>
      </c>
      <c r="F2873" s="2">
        <v>4.6900000000000004</v>
      </c>
      <c r="G2873" s="2">
        <v>0</v>
      </c>
      <c r="H2873" s="16">
        <f t="shared" si="135"/>
        <v>295.12201813316591</v>
      </c>
      <c r="I2873" s="15">
        <f t="shared" si="133"/>
        <v>24.572563066661434</v>
      </c>
      <c r="J2873" s="14">
        <f t="shared" si="134"/>
        <v>0.29568967535992779</v>
      </c>
    </row>
    <row r="2874" spans="1:10" x14ac:dyDescent="0.3">
      <c r="A2874" s="19">
        <v>20200429</v>
      </c>
      <c r="B2874" s="19" t="s">
        <v>40</v>
      </c>
      <c r="C2874" s="19">
        <v>135</v>
      </c>
      <c r="D2874" s="19">
        <v>27.61</v>
      </c>
      <c r="E2874" s="19">
        <v>16.13</v>
      </c>
      <c r="F2874" s="19">
        <v>6.14</v>
      </c>
      <c r="G2874" s="19">
        <v>0</v>
      </c>
      <c r="H2874" s="17">
        <f t="shared" si="135"/>
        <v>291.29311935067932</v>
      </c>
      <c r="I2874" s="18">
        <f t="shared" si="133"/>
        <v>25.23290997970873</v>
      </c>
      <c r="J2874" s="17">
        <f t="shared" si="134"/>
        <v>0.29098781651535166</v>
      </c>
    </row>
    <row r="2875" spans="1:10" x14ac:dyDescent="0.3">
      <c r="A2875" s="2">
        <v>20200429</v>
      </c>
      <c r="B2875" s="2" t="s">
        <v>39</v>
      </c>
      <c r="C2875" s="2">
        <v>122</v>
      </c>
      <c r="D2875" s="2">
        <v>39.159999999999997</v>
      </c>
      <c r="E2875" s="2">
        <v>16.27</v>
      </c>
      <c r="F2875" s="2">
        <v>6.76</v>
      </c>
      <c r="G2875" s="2">
        <v>0</v>
      </c>
      <c r="H2875" s="16">
        <f t="shared" si="135"/>
        <v>193.19444525732067</v>
      </c>
      <c r="I2875" s="15">
        <f t="shared" si="133"/>
        <v>22.307326414291271</v>
      </c>
      <c r="J2875" s="14">
        <f t="shared" si="134"/>
        <v>0.19553538836574583</v>
      </c>
    </row>
    <row r="2876" spans="1:10" x14ac:dyDescent="0.3">
      <c r="A2876" s="19">
        <v>20200429</v>
      </c>
      <c r="B2876" s="19" t="s">
        <v>38</v>
      </c>
      <c r="C2876" s="19">
        <v>274</v>
      </c>
      <c r="D2876" s="19">
        <v>50.1</v>
      </c>
      <c r="E2876" s="19">
        <v>15.88</v>
      </c>
      <c r="F2876" s="19">
        <v>6.69</v>
      </c>
      <c r="G2876" s="19">
        <v>0</v>
      </c>
      <c r="H2876" s="17">
        <f t="shared" si="135"/>
        <v>357.15908022105708</v>
      </c>
      <c r="I2876" s="18">
        <f t="shared" si="133"/>
        <v>27.041221256908035</v>
      </c>
      <c r="J2876" s="17">
        <f t="shared" si="134"/>
        <v>0.35387839704115481</v>
      </c>
    </row>
    <row r="2877" spans="1:10" x14ac:dyDescent="0.3">
      <c r="A2877" s="2">
        <v>20200429</v>
      </c>
      <c r="B2877" s="2" t="s">
        <v>37</v>
      </c>
      <c r="C2877" s="2">
        <v>238</v>
      </c>
      <c r="D2877" s="2">
        <v>59.45</v>
      </c>
      <c r="E2877" s="2">
        <v>16.21</v>
      </c>
      <c r="F2877" s="2">
        <v>6.07</v>
      </c>
      <c r="G2877" s="2">
        <v>0</v>
      </c>
      <c r="H2877" s="16">
        <f t="shared" si="135"/>
        <v>276.36308724986549</v>
      </c>
      <c r="I2877" s="15">
        <f t="shared" si="133"/>
        <v>24.846346476558296</v>
      </c>
      <c r="J2877" s="14">
        <f t="shared" si="134"/>
        <v>0.27655417597933873</v>
      </c>
    </row>
    <row r="2878" spans="1:10" x14ac:dyDescent="0.3">
      <c r="A2878" s="19">
        <v>20200429</v>
      </c>
      <c r="B2878" s="19" t="s">
        <v>36</v>
      </c>
      <c r="C2878" s="19">
        <v>298</v>
      </c>
      <c r="D2878" s="19">
        <v>65.13</v>
      </c>
      <c r="E2878" s="19">
        <v>16.88</v>
      </c>
      <c r="F2878" s="19">
        <v>5.66</v>
      </c>
      <c r="G2878" s="19">
        <v>0</v>
      </c>
      <c r="H2878" s="17">
        <f t="shared" si="135"/>
        <v>328.45994890279042</v>
      </c>
      <c r="I2878" s="18">
        <f t="shared" si="133"/>
        <v>27.144373403212199</v>
      </c>
      <c r="J2878" s="17">
        <f t="shared" si="134"/>
        <v>0.32529041539977627</v>
      </c>
    </row>
    <row r="2879" spans="1:10" x14ac:dyDescent="0.3">
      <c r="A2879" s="2">
        <v>20200429</v>
      </c>
      <c r="B2879" s="2" t="s">
        <v>35</v>
      </c>
      <c r="C2879" s="2">
        <v>765</v>
      </c>
      <c r="D2879" s="2">
        <v>64.45</v>
      </c>
      <c r="E2879" s="2">
        <v>17.52</v>
      </c>
      <c r="F2879" s="2">
        <v>5.86</v>
      </c>
      <c r="G2879" s="2">
        <v>0</v>
      </c>
      <c r="H2879" s="16">
        <f t="shared" si="135"/>
        <v>847.91859640260634</v>
      </c>
      <c r="I2879" s="15">
        <f t="shared" si="133"/>
        <v>44.017456137581448</v>
      </c>
      <c r="J2879" s="14">
        <f t="shared" si="134"/>
        <v>0.77535495018363854</v>
      </c>
    </row>
    <row r="2880" spans="1:10" x14ac:dyDescent="0.3">
      <c r="A2880" s="19">
        <v>20200429</v>
      </c>
      <c r="B2880" s="19" t="s">
        <v>34</v>
      </c>
      <c r="C2880" s="19">
        <v>840.01</v>
      </c>
      <c r="D2880" s="19">
        <v>57.81</v>
      </c>
      <c r="E2880" s="19">
        <v>17.96</v>
      </c>
      <c r="F2880" s="19">
        <v>6.14</v>
      </c>
      <c r="G2880" s="19">
        <v>0</v>
      </c>
      <c r="H2880" s="17">
        <f t="shared" si="135"/>
        <v>992.58388237004135</v>
      </c>
      <c r="I2880" s="18">
        <f t="shared" si="133"/>
        <v>48.97824632406379</v>
      </c>
      <c r="J2880" s="17">
        <f t="shared" si="134"/>
        <v>0.88548198864060146</v>
      </c>
    </row>
    <row r="2881" spans="1:10" x14ac:dyDescent="0.3">
      <c r="A2881" s="2">
        <v>20200429</v>
      </c>
      <c r="B2881" s="2" t="s">
        <v>33</v>
      </c>
      <c r="C2881" s="2">
        <v>634</v>
      </c>
      <c r="D2881" s="2">
        <v>48.02</v>
      </c>
      <c r="E2881" s="2">
        <v>17.95</v>
      </c>
      <c r="F2881" s="2">
        <v>6</v>
      </c>
      <c r="G2881" s="2">
        <v>0</v>
      </c>
      <c r="H2881" s="16">
        <f t="shared" si="135"/>
        <v>852.86314738927501</v>
      </c>
      <c r="I2881" s="15">
        <f t="shared" si="133"/>
        <v>44.601973355914843</v>
      </c>
      <c r="J2881" s="14">
        <f t="shared" si="134"/>
        <v>0.77763304427812696</v>
      </c>
    </row>
    <row r="2882" spans="1:10" x14ac:dyDescent="0.3">
      <c r="A2882" s="19">
        <v>20200429</v>
      </c>
      <c r="B2882" s="19" t="s">
        <v>32</v>
      </c>
      <c r="C2882" s="19">
        <v>549</v>
      </c>
      <c r="D2882" s="19">
        <v>36.9</v>
      </c>
      <c r="E2882" s="19">
        <v>17.61</v>
      </c>
      <c r="F2882" s="19">
        <v>5.72</v>
      </c>
      <c r="G2882" s="19">
        <v>0</v>
      </c>
      <c r="H2882" s="17">
        <f t="shared" si="135"/>
        <v>914.35960489509625</v>
      </c>
      <c r="I2882" s="18">
        <f t="shared" si="133"/>
        <v>46.183737652971757</v>
      </c>
      <c r="J2882" s="17">
        <f t="shared" si="134"/>
        <v>0.82719661193751937</v>
      </c>
    </row>
    <row r="2883" spans="1:10" x14ac:dyDescent="0.3">
      <c r="A2883" s="2">
        <v>20200429</v>
      </c>
      <c r="B2883" s="2" t="s">
        <v>31</v>
      </c>
      <c r="C2883" s="2">
        <v>342</v>
      </c>
      <c r="D2883" s="2">
        <v>25.29</v>
      </c>
      <c r="E2883" s="2">
        <v>17.21</v>
      </c>
      <c r="F2883" s="2">
        <v>5.66</v>
      </c>
      <c r="G2883" s="2">
        <v>0</v>
      </c>
      <c r="H2883" s="16">
        <f t="shared" si="135"/>
        <v>800.56167649367524</v>
      </c>
      <c r="I2883" s="15">
        <f t="shared" si="133"/>
        <v>42.227552390427348</v>
      </c>
      <c r="J2883" s="14">
        <f t="shared" si="134"/>
        <v>0.73849894448764108</v>
      </c>
    </row>
    <row r="2884" spans="1:10" x14ac:dyDescent="0.3">
      <c r="A2884" s="19">
        <v>20200429</v>
      </c>
      <c r="B2884" s="19" t="s">
        <v>30</v>
      </c>
      <c r="C2884" s="19">
        <v>137</v>
      </c>
      <c r="D2884" s="19">
        <v>13.63</v>
      </c>
      <c r="E2884" s="19">
        <v>16.739999999999998</v>
      </c>
      <c r="F2884" s="19">
        <v>5.03</v>
      </c>
      <c r="G2884" s="19">
        <v>0</v>
      </c>
      <c r="H2884" s="17">
        <f t="shared" si="135"/>
        <v>581.36821362535852</v>
      </c>
      <c r="I2884" s="18">
        <f t="shared" si="133"/>
        <v>34.907756675792456</v>
      </c>
      <c r="J2884" s="17">
        <f t="shared" si="134"/>
        <v>0.55544796702697774</v>
      </c>
    </row>
    <row r="2885" spans="1:10" x14ac:dyDescent="0.3">
      <c r="A2885" s="2">
        <v>20200429</v>
      </c>
      <c r="B2885" s="2" t="s">
        <v>29</v>
      </c>
      <c r="C2885" s="2">
        <v>0</v>
      </c>
      <c r="D2885" s="2">
        <v>0</v>
      </c>
      <c r="E2885" s="2">
        <v>16.03</v>
      </c>
      <c r="F2885" s="2">
        <v>3.79</v>
      </c>
      <c r="G2885" s="2">
        <v>0</v>
      </c>
      <c r="H2885" s="16">
        <f t="shared" si="135"/>
        <v>0</v>
      </c>
      <c r="I2885" s="15">
        <f t="shared" si="133"/>
        <v>16.03</v>
      </c>
      <c r="J2885" s="14">
        <f t="shared" si="134"/>
        <v>0</v>
      </c>
    </row>
    <row r="2886" spans="1:10" x14ac:dyDescent="0.3">
      <c r="A2886" s="19">
        <v>20200429</v>
      </c>
      <c r="B2886" s="19" t="s">
        <v>28</v>
      </c>
      <c r="C2886" s="19">
        <v>0</v>
      </c>
      <c r="D2886" s="19">
        <v>0</v>
      </c>
      <c r="E2886" s="19">
        <v>15.58</v>
      </c>
      <c r="F2886" s="19">
        <v>3.24</v>
      </c>
      <c r="G2886" s="19">
        <v>0</v>
      </c>
      <c r="H2886" s="17">
        <f t="shared" si="135"/>
        <v>0</v>
      </c>
      <c r="I2886" s="18">
        <f t="shared" si="133"/>
        <v>15.58</v>
      </c>
      <c r="J2886" s="17">
        <f t="shared" si="134"/>
        <v>0</v>
      </c>
    </row>
    <row r="2887" spans="1:10" x14ac:dyDescent="0.3">
      <c r="A2887" s="2">
        <v>20200429</v>
      </c>
      <c r="B2887" s="2" t="s">
        <v>27</v>
      </c>
      <c r="C2887" s="2">
        <v>0</v>
      </c>
      <c r="D2887" s="2">
        <v>0</v>
      </c>
      <c r="E2887" s="2">
        <v>15.53</v>
      </c>
      <c r="F2887" s="2">
        <v>3.03</v>
      </c>
      <c r="G2887" s="2">
        <v>0</v>
      </c>
      <c r="H2887" s="16">
        <f t="shared" si="135"/>
        <v>0</v>
      </c>
      <c r="I2887" s="15">
        <f t="shared" si="133"/>
        <v>15.53</v>
      </c>
      <c r="J2887" s="14">
        <f t="shared" si="134"/>
        <v>0</v>
      </c>
    </row>
    <row r="2888" spans="1:10" x14ac:dyDescent="0.3">
      <c r="A2888" s="19">
        <v>20200429</v>
      </c>
      <c r="B2888" s="19" t="s">
        <v>26</v>
      </c>
      <c r="C2888" s="19">
        <v>0</v>
      </c>
      <c r="D2888" s="19">
        <v>0</v>
      </c>
      <c r="E2888" s="19">
        <v>15.39</v>
      </c>
      <c r="F2888" s="19">
        <v>2.62</v>
      </c>
      <c r="G2888" s="19">
        <v>0</v>
      </c>
      <c r="H2888" s="17">
        <f t="shared" si="135"/>
        <v>0</v>
      </c>
      <c r="I2888" s="18">
        <f t="shared" si="133"/>
        <v>15.39</v>
      </c>
      <c r="J2888" s="17">
        <f t="shared" si="134"/>
        <v>0</v>
      </c>
    </row>
    <row r="2889" spans="1:10" x14ac:dyDescent="0.3">
      <c r="A2889" s="2">
        <v>20200429</v>
      </c>
      <c r="B2889" s="2" t="s">
        <v>25</v>
      </c>
      <c r="C2889" s="2">
        <v>0</v>
      </c>
      <c r="D2889" s="2">
        <v>0</v>
      </c>
      <c r="E2889" s="2">
        <v>15.23</v>
      </c>
      <c r="F2889" s="2">
        <v>2.69</v>
      </c>
      <c r="G2889" s="2">
        <v>0</v>
      </c>
      <c r="H2889" s="16">
        <f t="shared" si="135"/>
        <v>0</v>
      </c>
      <c r="I2889" s="15">
        <f t="shared" si="133"/>
        <v>15.23</v>
      </c>
      <c r="J2889" s="14">
        <f t="shared" si="134"/>
        <v>0</v>
      </c>
    </row>
    <row r="2890" spans="1:10" x14ac:dyDescent="0.3">
      <c r="A2890" s="19">
        <v>20200430</v>
      </c>
      <c r="B2890" s="19" t="s">
        <v>48</v>
      </c>
      <c r="C2890" s="19">
        <v>0</v>
      </c>
      <c r="D2890" s="19">
        <v>0</v>
      </c>
      <c r="E2890" s="19">
        <v>15.09</v>
      </c>
      <c r="F2890" s="19">
        <v>2.97</v>
      </c>
      <c r="G2890" s="19">
        <v>0</v>
      </c>
      <c r="H2890" s="17">
        <f t="shared" si="135"/>
        <v>0</v>
      </c>
      <c r="I2890" s="18">
        <f t="shared" ref="I2890:I2953" si="136">E2890+H2890*((NOCT-20)/(800))</f>
        <v>15.09</v>
      </c>
      <c r="J2890" s="17">
        <f t="shared" ref="J2890:J2953" si="137">P_STC__W*(H2890/1000)*(1+(alpha_p/100)*(I2890-25))</f>
        <v>0</v>
      </c>
    </row>
    <row r="2891" spans="1:10" x14ac:dyDescent="0.3">
      <c r="A2891" s="2">
        <v>20200430</v>
      </c>
      <c r="B2891" s="2" t="s">
        <v>47</v>
      </c>
      <c r="C2891" s="2">
        <v>0</v>
      </c>
      <c r="D2891" s="2">
        <v>0</v>
      </c>
      <c r="E2891" s="2">
        <v>15.1</v>
      </c>
      <c r="F2891" s="2">
        <v>3.38</v>
      </c>
      <c r="G2891" s="2">
        <v>0</v>
      </c>
      <c r="H2891" s="16">
        <f t="shared" si="135"/>
        <v>0</v>
      </c>
      <c r="I2891" s="15">
        <f t="shared" si="136"/>
        <v>15.1</v>
      </c>
      <c r="J2891" s="14">
        <f t="shared" si="137"/>
        <v>0</v>
      </c>
    </row>
    <row r="2892" spans="1:10" x14ac:dyDescent="0.3">
      <c r="A2892" s="19">
        <v>20200430</v>
      </c>
      <c r="B2892" s="19" t="s">
        <v>46</v>
      </c>
      <c r="C2892" s="19">
        <v>0</v>
      </c>
      <c r="D2892" s="19">
        <v>0</v>
      </c>
      <c r="E2892" s="19">
        <v>14.91</v>
      </c>
      <c r="F2892" s="19">
        <v>3.72</v>
      </c>
      <c r="G2892" s="19">
        <v>0</v>
      </c>
      <c r="H2892" s="17">
        <f t="shared" si="135"/>
        <v>0</v>
      </c>
      <c r="I2892" s="18">
        <f t="shared" si="136"/>
        <v>14.91</v>
      </c>
      <c r="J2892" s="17">
        <f t="shared" si="137"/>
        <v>0</v>
      </c>
    </row>
    <row r="2893" spans="1:10" x14ac:dyDescent="0.3">
      <c r="A2893" s="2">
        <v>20200430</v>
      </c>
      <c r="B2893" s="2" t="s">
        <v>45</v>
      </c>
      <c r="C2893" s="2">
        <v>0</v>
      </c>
      <c r="D2893" s="2">
        <v>0</v>
      </c>
      <c r="E2893" s="2">
        <v>14.7</v>
      </c>
      <c r="F2893" s="2">
        <v>4.1399999999999997</v>
      </c>
      <c r="G2893" s="2">
        <v>0</v>
      </c>
      <c r="H2893" s="16">
        <f t="shared" si="135"/>
        <v>0</v>
      </c>
      <c r="I2893" s="15">
        <f t="shared" si="136"/>
        <v>14.7</v>
      </c>
      <c r="J2893" s="14">
        <f t="shared" si="137"/>
        <v>0</v>
      </c>
    </row>
    <row r="2894" spans="1:10" x14ac:dyDescent="0.3">
      <c r="A2894" s="19">
        <v>20200430</v>
      </c>
      <c r="B2894" s="19" t="s">
        <v>44</v>
      </c>
      <c r="C2894" s="19">
        <v>0</v>
      </c>
      <c r="D2894" s="19">
        <v>0</v>
      </c>
      <c r="E2894" s="19">
        <v>14.6</v>
      </c>
      <c r="F2894" s="19">
        <v>4</v>
      </c>
      <c r="G2894" s="19">
        <v>0</v>
      </c>
      <c r="H2894" s="17">
        <f t="shared" si="135"/>
        <v>0</v>
      </c>
      <c r="I2894" s="18">
        <f t="shared" si="136"/>
        <v>14.6</v>
      </c>
      <c r="J2894" s="17">
        <f t="shared" si="137"/>
        <v>0</v>
      </c>
    </row>
    <row r="2895" spans="1:10" x14ac:dyDescent="0.3">
      <c r="A2895" s="2">
        <v>20200430</v>
      </c>
      <c r="B2895" s="2" t="s">
        <v>43</v>
      </c>
      <c r="C2895" s="2">
        <v>0</v>
      </c>
      <c r="D2895" s="2">
        <v>0</v>
      </c>
      <c r="E2895" s="2">
        <v>14.46</v>
      </c>
      <c r="F2895" s="2">
        <v>3.72</v>
      </c>
      <c r="G2895" s="2">
        <v>0</v>
      </c>
      <c r="H2895" s="16">
        <f t="shared" si="135"/>
        <v>0</v>
      </c>
      <c r="I2895" s="15">
        <f t="shared" si="136"/>
        <v>14.46</v>
      </c>
      <c r="J2895" s="14">
        <f t="shared" si="137"/>
        <v>0</v>
      </c>
    </row>
    <row r="2896" spans="1:10" x14ac:dyDescent="0.3">
      <c r="A2896" s="19">
        <v>20200430</v>
      </c>
      <c r="B2896" s="19" t="s">
        <v>42</v>
      </c>
      <c r="C2896" s="19">
        <v>29.05</v>
      </c>
      <c r="D2896" s="19">
        <v>4.66</v>
      </c>
      <c r="E2896" s="19">
        <v>14.35</v>
      </c>
      <c r="F2896" s="19">
        <v>3.45</v>
      </c>
      <c r="G2896" s="19">
        <v>0</v>
      </c>
      <c r="H2896" s="17">
        <f t="shared" si="135"/>
        <v>357.57056779003659</v>
      </c>
      <c r="I2896" s="18">
        <f t="shared" si="136"/>
        <v>25.524080243438643</v>
      </c>
      <c r="J2896" s="17">
        <f t="shared" si="137"/>
        <v>0.35672728727407405</v>
      </c>
    </row>
    <row r="2897" spans="1:10" x14ac:dyDescent="0.3">
      <c r="A2897" s="2">
        <v>20200430</v>
      </c>
      <c r="B2897" s="2" t="s">
        <v>41</v>
      </c>
      <c r="C2897" s="2">
        <v>227</v>
      </c>
      <c r="D2897" s="2">
        <v>16.14</v>
      </c>
      <c r="E2897" s="2">
        <v>15.18</v>
      </c>
      <c r="F2897" s="2">
        <v>4.1399999999999997</v>
      </c>
      <c r="G2897" s="2">
        <v>0</v>
      </c>
      <c r="H2897" s="16">
        <f t="shared" si="135"/>
        <v>816.58983607947744</v>
      </c>
      <c r="I2897" s="15">
        <f t="shared" si="136"/>
        <v>40.69843237748367</v>
      </c>
      <c r="J2897" s="14">
        <f t="shared" si="137"/>
        <v>0.75890352463122368</v>
      </c>
    </row>
    <row r="2898" spans="1:10" x14ac:dyDescent="0.3">
      <c r="A2898" s="19">
        <v>20200430</v>
      </c>
      <c r="B2898" s="19" t="s">
        <v>40</v>
      </c>
      <c r="C2898" s="19">
        <v>398</v>
      </c>
      <c r="D2898" s="19">
        <v>27.82</v>
      </c>
      <c r="E2898" s="19">
        <v>15.96</v>
      </c>
      <c r="F2898" s="19">
        <v>5.0999999999999996</v>
      </c>
      <c r="G2898" s="19">
        <v>0</v>
      </c>
      <c r="H2898" s="17">
        <f t="shared" si="135"/>
        <v>852.80465468585635</v>
      </c>
      <c r="I2898" s="18">
        <f t="shared" si="136"/>
        <v>42.610145458933012</v>
      </c>
      <c r="J2898" s="17">
        <f t="shared" si="137"/>
        <v>0.78522359160902744</v>
      </c>
    </row>
    <row r="2899" spans="1:10" x14ac:dyDescent="0.3">
      <c r="A2899" s="2">
        <v>20200430</v>
      </c>
      <c r="B2899" s="2" t="s">
        <v>39</v>
      </c>
      <c r="C2899" s="2">
        <v>481</v>
      </c>
      <c r="D2899" s="2">
        <v>39.380000000000003</v>
      </c>
      <c r="E2899" s="2">
        <v>16.649999999999999</v>
      </c>
      <c r="F2899" s="2">
        <v>4.9000000000000004</v>
      </c>
      <c r="G2899" s="2">
        <v>0</v>
      </c>
      <c r="H2899" s="16">
        <f t="shared" ref="H2899:H2962" si="138">IF(D2899&gt;0,C2899/SIN(D2899*PI()/180),0)</f>
        <v>758.12413590180324</v>
      </c>
      <c r="I2899" s="15">
        <f t="shared" si="136"/>
        <v>40.341379246931353</v>
      </c>
      <c r="J2899" s="14">
        <f t="shared" si="137"/>
        <v>0.70578612141875563</v>
      </c>
    </row>
    <row r="2900" spans="1:10" x14ac:dyDescent="0.3">
      <c r="A2900" s="19">
        <v>20200430</v>
      </c>
      <c r="B2900" s="19" t="s">
        <v>38</v>
      </c>
      <c r="C2900" s="19">
        <v>595</v>
      </c>
      <c r="D2900" s="19">
        <v>50.34</v>
      </c>
      <c r="E2900" s="19">
        <v>17.3</v>
      </c>
      <c r="F2900" s="19">
        <v>4.83</v>
      </c>
      <c r="G2900" s="19">
        <v>0</v>
      </c>
      <c r="H2900" s="17">
        <f t="shared" si="138"/>
        <v>772.88254023694833</v>
      </c>
      <c r="I2900" s="18">
        <f t="shared" si="136"/>
        <v>41.452579382404636</v>
      </c>
      <c r="J2900" s="17">
        <f t="shared" si="137"/>
        <v>0.7156609391775951</v>
      </c>
    </row>
    <row r="2901" spans="1:10" x14ac:dyDescent="0.3">
      <c r="A2901" s="2">
        <v>20200430</v>
      </c>
      <c r="B2901" s="2" t="s">
        <v>37</v>
      </c>
      <c r="C2901" s="2">
        <v>870.01</v>
      </c>
      <c r="D2901" s="2">
        <v>59.73</v>
      </c>
      <c r="E2901" s="2">
        <v>17.77</v>
      </c>
      <c r="F2901" s="2">
        <v>4.83</v>
      </c>
      <c r="G2901" s="2">
        <v>0</v>
      </c>
      <c r="H2901" s="16">
        <f t="shared" si="138"/>
        <v>1007.3528942360869</v>
      </c>
      <c r="I2901" s="15">
        <f t="shared" si="136"/>
        <v>49.249777944877714</v>
      </c>
      <c r="J2901" s="14">
        <f t="shared" si="137"/>
        <v>0.8974265162479893</v>
      </c>
    </row>
    <row r="2902" spans="1:10" x14ac:dyDescent="0.3">
      <c r="A2902" s="19">
        <v>20200430</v>
      </c>
      <c r="B2902" s="19" t="s">
        <v>36</v>
      </c>
      <c r="C2902" s="19">
        <v>924.01</v>
      </c>
      <c r="D2902" s="19">
        <v>65.44</v>
      </c>
      <c r="E2902" s="19">
        <v>17.989999999999998</v>
      </c>
      <c r="F2902" s="19">
        <v>4.62</v>
      </c>
      <c r="G2902" s="19">
        <v>0</v>
      </c>
      <c r="H2902" s="17">
        <f t="shared" si="138"/>
        <v>1015.9242129114106</v>
      </c>
      <c r="I2902" s="18">
        <f t="shared" si="136"/>
        <v>49.737631653481579</v>
      </c>
      <c r="J2902" s="17">
        <f t="shared" si="137"/>
        <v>0.9028321975605601</v>
      </c>
    </row>
    <row r="2903" spans="1:10" x14ac:dyDescent="0.3">
      <c r="A2903" s="2">
        <v>20200430</v>
      </c>
      <c r="B2903" s="2" t="s">
        <v>35</v>
      </c>
      <c r="C2903" s="2">
        <v>977.01</v>
      </c>
      <c r="D2903" s="2">
        <v>64.73</v>
      </c>
      <c r="E2903" s="2">
        <v>18.41</v>
      </c>
      <c r="F2903" s="2">
        <v>4.28</v>
      </c>
      <c r="G2903" s="2">
        <v>0</v>
      </c>
      <c r="H2903" s="16">
        <f t="shared" si="138"/>
        <v>1080.397337812331</v>
      </c>
      <c r="I2903" s="15">
        <f t="shared" si="136"/>
        <v>52.17241680663534</v>
      </c>
      <c r="J2903" s="14">
        <f t="shared" si="137"/>
        <v>0.94829080730315962</v>
      </c>
    </row>
    <row r="2904" spans="1:10" x14ac:dyDescent="0.3">
      <c r="A2904" s="19">
        <v>20200430</v>
      </c>
      <c r="B2904" s="19" t="s">
        <v>34</v>
      </c>
      <c r="C2904" s="19">
        <v>907.01</v>
      </c>
      <c r="D2904" s="19">
        <v>58.03</v>
      </c>
      <c r="E2904" s="19">
        <v>18.61</v>
      </c>
      <c r="F2904" s="19">
        <v>4.28</v>
      </c>
      <c r="G2904" s="19">
        <v>0</v>
      </c>
      <c r="H2904" s="17">
        <f t="shared" si="138"/>
        <v>1069.1769360151566</v>
      </c>
      <c r="I2904" s="18">
        <f t="shared" si="136"/>
        <v>52.021779250473642</v>
      </c>
      <c r="J2904" s="17">
        <f t="shared" si="137"/>
        <v>0.93916715186400956</v>
      </c>
    </row>
    <row r="2905" spans="1:10" x14ac:dyDescent="0.3">
      <c r="A2905" s="2">
        <v>20200430</v>
      </c>
      <c r="B2905" s="2" t="s">
        <v>33</v>
      </c>
      <c r="C2905" s="2">
        <v>757</v>
      </c>
      <c r="D2905" s="2">
        <v>48.2</v>
      </c>
      <c r="E2905" s="2">
        <v>18.53</v>
      </c>
      <c r="F2905" s="2">
        <v>4.55</v>
      </c>
      <c r="G2905" s="2">
        <v>0</v>
      </c>
      <c r="H2905" s="16">
        <f t="shared" si="138"/>
        <v>1015.4585799167785</v>
      </c>
      <c r="I2905" s="15">
        <f t="shared" si="136"/>
        <v>50.263080622399329</v>
      </c>
      <c r="J2905" s="14">
        <f t="shared" si="137"/>
        <v>0.9000173260376273</v>
      </c>
    </row>
    <row r="2906" spans="1:10" x14ac:dyDescent="0.3">
      <c r="A2906" s="19">
        <v>20200430</v>
      </c>
      <c r="B2906" s="19" t="s">
        <v>32</v>
      </c>
      <c r="C2906" s="19">
        <v>595</v>
      </c>
      <c r="D2906" s="19">
        <v>37.06</v>
      </c>
      <c r="E2906" s="19">
        <v>18.28</v>
      </c>
      <c r="F2906" s="19">
        <v>4.62</v>
      </c>
      <c r="G2906" s="19">
        <v>0</v>
      </c>
      <c r="H2906" s="17">
        <f t="shared" si="138"/>
        <v>987.30439029189426</v>
      </c>
      <c r="I2906" s="18">
        <f t="shared" si="136"/>
        <v>49.1332621966217</v>
      </c>
      <c r="J2906" s="17">
        <f t="shared" si="137"/>
        <v>0.88008344955733919</v>
      </c>
    </row>
    <row r="2907" spans="1:10" x14ac:dyDescent="0.3">
      <c r="A2907" s="2">
        <v>20200430</v>
      </c>
      <c r="B2907" s="2" t="s">
        <v>31</v>
      </c>
      <c r="C2907" s="2">
        <v>371</v>
      </c>
      <c r="D2907" s="2">
        <v>25.45</v>
      </c>
      <c r="E2907" s="2">
        <v>17.77</v>
      </c>
      <c r="F2907" s="2">
        <v>4.4800000000000004</v>
      </c>
      <c r="G2907" s="2">
        <v>0</v>
      </c>
      <c r="H2907" s="16">
        <f t="shared" si="138"/>
        <v>863.34629367658556</v>
      </c>
      <c r="I2907" s="15">
        <f t="shared" si="136"/>
        <v>44.749571677393298</v>
      </c>
      <c r="J2907" s="14">
        <f t="shared" si="137"/>
        <v>0.78661805588438649</v>
      </c>
    </row>
    <row r="2908" spans="1:10" x14ac:dyDescent="0.3">
      <c r="A2908" s="19">
        <v>20200430</v>
      </c>
      <c r="B2908" s="19" t="s">
        <v>30</v>
      </c>
      <c r="C2908" s="19">
        <v>162</v>
      </c>
      <c r="D2908" s="19">
        <v>13.79</v>
      </c>
      <c r="E2908" s="19">
        <v>17.28</v>
      </c>
      <c r="F2908" s="19">
        <v>4.07</v>
      </c>
      <c r="G2908" s="19">
        <v>0</v>
      </c>
      <c r="H2908" s="17">
        <f t="shared" si="138"/>
        <v>679.63294724851755</v>
      </c>
      <c r="I2908" s="18">
        <f t="shared" si="136"/>
        <v>38.518529601516178</v>
      </c>
      <c r="J2908" s="17">
        <f t="shared" si="137"/>
        <v>0.63828857572856601</v>
      </c>
    </row>
    <row r="2909" spans="1:10" x14ac:dyDescent="0.3">
      <c r="A2909" s="2">
        <v>20200430</v>
      </c>
      <c r="B2909" s="2" t="s">
        <v>29</v>
      </c>
      <c r="C2909" s="2">
        <v>7</v>
      </c>
      <c r="D2909" s="2">
        <v>2.38</v>
      </c>
      <c r="E2909" s="2">
        <v>16.670000000000002</v>
      </c>
      <c r="F2909" s="2">
        <v>3.86</v>
      </c>
      <c r="G2909" s="2">
        <v>0</v>
      </c>
      <c r="H2909" s="16">
        <f t="shared" si="138"/>
        <v>168.56547030088583</v>
      </c>
      <c r="I2909" s="15">
        <f t="shared" si="136"/>
        <v>21.937670946902685</v>
      </c>
      <c r="J2909" s="14">
        <f t="shared" si="137"/>
        <v>0.1708883835176172</v>
      </c>
    </row>
    <row r="2910" spans="1:10" x14ac:dyDescent="0.3">
      <c r="A2910" s="19">
        <v>20200430</v>
      </c>
      <c r="B2910" s="19" t="s">
        <v>28</v>
      </c>
      <c r="C2910" s="19">
        <v>0</v>
      </c>
      <c r="D2910" s="19">
        <v>0</v>
      </c>
      <c r="E2910" s="19">
        <v>15.98</v>
      </c>
      <c r="F2910" s="19">
        <v>3.38</v>
      </c>
      <c r="G2910" s="19">
        <v>0</v>
      </c>
      <c r="H2910" s="17">
        <f t="shared" si="138"/>
        <v>0</v>
      </c>
      <c r="I2910" s="18">
        <f t="shared" si="136"/>
        <v>15.98</v>
      </c>
      <c r="J2910" s="17">
        <f t="shared" si="137"/>
        <v>0</v>
      </c>
    </row>
    <row r="2911" spans="1:10" x14ac:dyDescent="0.3">
      <c r="A2911" s="2">
        <v>20200430</v>
      </c>
      <c r="B2911" s="2" t="s">
        <v>27</v>
      </c>
      <c r="C2911" s="2">
        <v>0</v>
      </c>
      <c r="D2911" s="2">
        <v>0</v>
      </c>
      <c r="E2911" s="2">
        <v>15.59</v>
      </c>
      <c r="F2911" s="2">
        <v>3.31</v>
      </c>
      <c r="G2911" s="2">
        <v>0</v>
      </c>
      <c r="H2911" s="16">
        <f t="shared" si="138"/>
        <v>0</v>
      </c>
      <c r="I2911" s="15">
        <f t="shared" si="136"/>
        <v>15.59</v>
      </c>
      <c r="J2911" s="14">
        <f t="shared" si="137"/>
        <v>0</v>
      </c>
    </row>
    <row r="2912" spans="1:10" x14ac:dyDescent="0.3">
      <c r="A2912" s="19">
        <v>20200430</v>
      </c>
      <c r="B2912" s="19" t="s">
        <v>26</v>
      </c>
      <c r="C2912" s="19">
        <v>0</v>
      </c>
      <c r="D2912" s="19">
        <v>0</v>
      </c>
      <c r="E2912" s="19">
        <v>15.46</v>
      </c>
      <c r="F2912" s="19">
        <v>3.38</v>
      </c>
      <c r="G2912" s="19">
        <v>0</v>
      </c>
      <c r="H2912" s="17">
        <f t="shared" si="138"/>
        <v>0</v>
      </c>
      <c r="I2912" s="18">
        <f t="shared" si="136"/>
        <v>15.46</v>
      </c>
      <c r="J2912" s="17">
        <f t="shared" si="137"/>
        <v>0</v>
      </c>
    </row>
    <row r="2913" spans="1:10" x14ac:dyDescent="0.3">
      <c r="A2913" s="2">
        <v>20200430</v>
      </c>
      <c r="B2913" s="2" t="s">
        <v>25</v>
      </c>
      <c r="C2913" s="2">
        <v>0</v>
      </c>
      <c r="D2913" s="2">
        <v>0</v>
      </c>
      <c r="E2913" s="2">
        <v>15.38</v>
      </c>
      <c r="F2913" s="2">
        <v>3.45</v>
      </c>
      <c r="G2913" s="2">
        <v>0</v>
      </c>
      <c r="H2913" s="16">
        <f t="shared" si="138"/>
        <v>0</v>
      </c>
      <c r="I2913" s="15">
        <f t="shared" si="136"/>
        <v>15.38</v>
      </c>
      <c r="J2913" s="14">
        <f t="shared" si="137"/>
        <v>0</v>
      </c>
    </row>
    <row r="2914" spans="1:10" x14ac:dyDescent="0.3">
      <c r="A2914" s="19">
        <v>20200501</v>
      </c>
      <c r="B2914" s="19" t="s">
        <v>48</v>
      </c>
      <c r="C2914" s="19">
        <v>0</v>
      </c>
      <c r="D2914" s="19">
        <v>0</v>
      </c>
      <c r="E2914" s="19">
        <v>15.59</v>
      </c>
      <c r="F2914" s="19">
        <v>3.66</v>
      </c>
      <c r="G2914" s="19">
        <v>0</v>
      </c>
      <c r="H2914" s="17">
        <f t="shared" si="138"/>
        <v>0</v>
      </c>
      <c r="I2914" s="18">
        <f t="shared" si="136"/>
        <v>15.59</v>
      </c>
      <c r="J2914" s="17">
        <f t="shared" si="137"/>
        <v>0</v>
      </c>
    </row>
    <row r="2915" spans="1:10" x14ac:dyDescent="0.3">
      <c r="A2915" s="2">
        <v>20200501</v>
      </c>
      <c r="B2915" s="2" t="s">
        <v>47</v>
      </c>
      <c r="C2915" s="2">
        <v>0</v>
      </c>
      <c r="D2915" s="2">
        <v>0</v>
      </c>
      <c r="E2915" s="2">
        <v>15.73</v>
      </c>
      <c r="F2915" s="2">
        <v>3.66</v>
      </c>
      <c r="G2915" s="2">
        <v>0</v>
      </c>
      <c r="H2915" s="16">
        <f t="shared" si="138"/>
        <v>0</v>
      </c>
      <c r="I2915" s="15">
        <f t="shared" si="136"/>
        <v>15.73</v>
      </c>
      <c r="J2915" s="14">
        <f t="shared" si="137"/>
        <v>0</v>
      </c>
    </row>
    <row r="2916" spans="1:10" x14ac:dyDescent="0.3">
      <c r="A2916" s="19">
        <v>20200501</v>
      </c>
      <c r="B2916" s="19" t="s">
        <v>46</v>
      </c>
      <c r="C2916" s="19">
        <v>0</v>
      </c>
      <c r="D2916" s="19">
        <v>0</v>
      </c>
      <c r="E2916" s="19">
        <v>15.94</v>
      </c>
      <c r="F2916" s="19">
        <v>3.66</v>
      </c>
      <c r="G2916" s="19">
        <v>0</v>
      </c>
      <c r="H2916" s="17">
        <f t="shared" si="138"/>
        <v>0</v>
      </c>
      <c r="I2916" s="18">
        <f t="shared" si="136"/>
        <v>15.94</v>
      </c>
      <c r="J2916" s="17">
        <f t="shared" si="137"/>
        <v>0</v>
      </c>
    </row>
    <row r="2917" spans="1:10" x14ac:dyDescent="0.3">
      <c r="A2917" s="2">
        <v>20200501</v>
      </c>
      <c r="B2917" s="2" t="s">
        <v>45</v>
      </c>
      <c r="C2917" s="2">
        <v>0</v>
      </c>
      <c r="D2917" s="2">
        <v>0</v>
      </c>
      <c r="E2917" s="2">
        <v>16.04</v>
      </c>
      <c r="F2917" s="2">
        <v>3.66</v>
      </c>
      <c r="G2917" s="2">
        <v>0</v>
      </c>
      <c r="H2917" s="16">
        <f t="shared" si="138"/>
        <v>0</v>
      </c>
      <c r="I2917" s="15">
        <f t="shared" si="136"/>
        <v>16.04</v>
      </c>
      <c r="J2917" s="14">
        <f t="shared" si="137"/>
        <v>0</v>
      </c>
    </row>
    <row r="2918" spans="1:10" x14ac:dyDescent="0.3">
      <c r="A2918" s="19">
        <v>20200501</v>
      </c>
      <c r="B2918" s="19" t="s">
        <v>44</v>
      </c>
      <c r="C2918" s="19">
        <v>0</v>
      </c>
      <c r="D2918" s="19">
        <v>0</v>
      </c>
      <c r="E2918" s="19">
        <v>16.170000000000002</v>
      </c>
      <c r="F2918" s="19">
        <v>3.52</v>
      </c>
      <c r="G2918" s="19">
        <v>0</v>
      </c>
      <c r="H2918" s="17">
        <f t="shared" si="138"/>
        <v>0</v>
      </c>
      <c r="I2918" s="18">
        <f t="shared" si="136"/>
        <v>16.170000000000002</v>
      </c>
      <c r="J2918" s="17">
        <f t="shared" si="137"/>
        <v>0</v>
      </c>
    </row>
    <row r="2919" spans="1:10" x14ac:dyDescent="0.3">
      <c r="A2919" s="2">
        <v>20200501</v>
      </c>
      <c r="B2919" s="2" t="s">
        <v>43</v>
      </c>
      <c r="C2919" s="2">
        <v>0</v>
      </c>
      <c r="D2919" s="2">
        <v>0</v>
      </c>
      <c r="E2919" s="2">
        <v>16.11</v>
      </c>
      <c r="F2919" s="2">
        <v>3.38</v>
      </c>
      <c r="G2919" s="2">
        <v>0</v>
      </c>
      <c r="H2919" s="16">
        <f t="shared" si="138"/>
        <v>0</v>
      </c>
      <c r="I2919" s="15">
        <f t="shared" si="136"/>
        <v>16.11</v>
      </c>
      <c r="J2919" s="14">
        <f t="shared" si="137"/>
        <v>0</v>
      </c>
    </row>
    <row r="2920" spans="1:10" x14ac:dyDescent="0.3">
      <c r="A2920" s="19">
        <v>20200501</v>
      </c>
      <c r="B2920" s="19" t="s">
        <v>42</v>
      </c>
      <c r="C2920" s="19">
        <v>22.81</v>
      </c>
      <c r="D2920" s="19">
        <v>4.88</v>
      </c>
      <c r="E2920" s="19">
        <v>15.98</v>
      </c>
      <c r="F2920" s="19">
        <v>3.31</v>
      </c>
      <c r="G2920" s="19">
        <v>0</v>
      </c>
      <c r="H2920" s="17">
        <f t="shared" si="138"/>
        <v>268.13487552867866</v>
      </c>
      <c r="I2920" s="18">
        <f t="shared" si="136"/>
        <v>24.359214860271209</v>
      </c>
      <c r="J2920" s="17">
        <f t="shared" si="137"/>
        <v>0.26890805132524676</v>
      </c>
    </row>
    <row r="2921" spans="1:10" x14ac:dyDescent="0.3">
      <c r="A2921" s="2">
        <v>20200501</v>
      </c>
      <c r="B2921" s="2" t="s">
        <v>41</v>
      </c>
      <c r="C2921" s="2">
        <v>169</v>
      </c>
      <c r="D2921" s="2">
        <v>16.350000000000001</v>
      </c>
      <c r="E2921" s="2">
        <v>16.34</v>
      </c>
      <c r="F2921" s="2">
        <v>3.93</v>
      </c>
      <c r="G2921" s="2">
        <v>0</v>
      </c>
      <c r="H2921" s="16">
        <f t="shared" si="138"/>
        <v>600.34630375331278</v>
      </c>
      <c r="I2921" s="15">
        <f t="shared" si="136"/>
        <v>35.100821992291024</v>
      </c>
      <c r="J2921" s="14">
        <f t="shared" si="137"/>
        <v>0.57305834358757335</v>
      </c>
    </row>
    <row r="2922" spans="1:10" x14ac:dyDescent="0.3">
      <c r="A2922" s="19">
        <v>20200501</v>
      </c>
      <c r="B2922" s="19" t="s">
        <v>40</v>
      </c>
      <c r="C2922" s="19">
        <v>322</v>
      </c>
      <c r="D2922" s="19">
        <v>28.02</v>
      </c>
      <c r="E2922" s="19">
        <v>16.52</v>
      </c>
      <c r="F2922" s="19">
        <v>3.79</v>
      </c>
      <c r="G2922" s="19">
        <v>0</v>
      </c>
      <c r="H2922" s="17">
        <f t="shared" si="138"/>
        <v>685.42759909975746</v>
      </c>
      <c r="I2922" s="18">
        <f t="shared" si="136"/>
        <v>37.93961247186742</v>
      </c>
      <c r="J2922" s="17">
        <f t="shared" si="137"/>
        <v>0.64551634530532731</v>
      </c>
    </row>
    <row r="2923" spans="1:10" x14ac:dyDescent="0.3">
      <c r="A2923" s="2">
        <v>20200501</v>
      </c>
      <c r="B2923" s="2" t="s">
        <v>39</v>
      </c>
      <c r="C2923" s="2">
        <v>621</v>
      </c>
      <c r="D2923" s="2">
        <v>39.590000000000003</v>
      </c>
      <c r="E2923" s="2">
        <v>16.91</v>
      </c>
      <c r="F2923" s="2">
        <v>3.45</v>
      </c>
      <c r="G2923" s="2">
        <v>0</v>
      </c>
      <c r="H2923" s="16">
        <f t="shared" si="138"/>
        <v>974.43940295916661</v>
      </c>
      <c r="I2923" s="15">
        <f t="shared" si="136"/>
        <v>47.361231342473957</v>
      </c>
      <c r="J2923" s="14">
        <f t="shared" si="137"/>
        <v>0.87638591082460204</v>
      </c>
    </row>
    <row r="2924" spans="1:10" x14ac:dyDescent="0.3">
      <c r="A2924" s="19">
        <v>20200501</v>
      </c>
      <c r="B2924" s="19" t="s">
        <v>38</v>
      </c>
      <c r="C2924" s="19">
        <v>405</v>
      </c>
      <c r="D2924" s="19">
        <v>50.57</v>
      </c>
      <c r="E2924" s="19">
        <v>17.5</v>
      </c>
      <c r="F2924" s="19">
        <v>3.38</v>
      </c>
      <c r="G2924" s="19">
        <v>0</v>
      </c>
      <c r="H2924" s="17">
        <f t="shared" si="138"/>
        <v>524.33895769262028</v>
      </c>
      <c r="I2924" s="18">
        <f t="shared" si="136"/>
        <v>33.88559242789438</v>
      </c>
      <c r="J2924" s="17">
        <f t="shared" si="137"/>
        <v>0.5033731774680642</v>
      </c>
    </row>
    <row r="2925" spans="1:10" x14ac:dyDescent="0.3">
      <c r="A2925" s="2">
        <v>20200501</v>
      </c>
      <c r="B2925" s="2" t="s">
        <v>37</v>
      </c>
      <c r="C2925" s="2">
        <v>630</v>
      </c>
      <c r="D2925" s="2">
        <v>60</v>
      </c>
      <c r="E2925" s="2">
        <v>17.989999999999998</v>
      </c>
      <c r="F2925" s="2">
        <v>3.45</v>
      </c>
      <c r="G2925" s="2">
        <v>0</v>
      </c>
      <c r="H2925" s="16">
        <f t="shared" si="138"/>
        <v>727.46133917892848</v>
      </c>
      <c r="I2925" s="15">
        <f t="shared" si="136"/>
        <v>40.72316684934151</v>
      </c>
      <c r="J2925" s="14">
        <f t="shared" si="137"/>
        <v>0.67599035712332789</v>
      </c>
    </row>
    <row r="2926" spans="1:10" x14ac:dyDescent="0.3">
      <c r="A2926" s="19">
        <v>20200501</v>
      </c>
      <c r="B2926" s="19" t="s">
        <v>36</v>
      </c>
      <c r="C2926" s="19">
        <v>663</v>
      </c>
      <c r="D2926" s="19">
        <v>65.75</v>
      </c>
      <c r="E2926" s="19">
        <v>18.600000000000001</v>
      </c>
      <c r="F2926" s="19">
        <v>3.59</v>
      </c>
      <c r="G2926" s="19">
        <v>0</v>
      </c>
      <c r="H2926" s="17">
        <f t="shared" si="138"/>
        <v>727.16341360172453</v>
      </c>
      <c r="I2926" s="18">
        <f t="shared" si="136"/>
        <v>41.323856675053889</v>
      </c>
      <c r="J2926" s="17">
        <f t="shared" si="137"/>
        <v>0.67374791255832589</v>
      </c>
    </row>
    <row r="2927" spans="1:10" x14ac:dyDescent="0.3">
      <c r="A2927" s="2">
        <v>20200501</v>
      </c>
      <c r="B2927" s="2" t="s">
        <v>35</v>
      </c>
      <c r="C2927" s="2">
        <v>583</v>
      </c>
      <c r="D2927" s="2">
        <v>65.010000000000005</v>
      </c>
      <c r="E2927" s="2">
        <v>19.02</v>
      </c>
      <c r="F2927" s="2">
        <v>3.52</v>
      </c>
      <c r="G2927" s="2">
        <v>0</v>
      </c>
      <c r="H2927" s="16">
        <f t="shared" si="138"/>
        <v>643.21698766891029</v>
      </c>
      <c r="I2927" s="15">
        <f t="shared" si="136"/>
        <v>39.120530864653446</v>
      </c>
      <c r="J2927" s="14">
        <f t="shared" si="137"/>
        <v>0.60234544369719312</v>
      </c>
    </row>
    <row r="2928" spans="1:10" x14ac:dyDescent="0.3">
      <c r="A2928" s="19">
        <v>20200501</v>
      </c>
      <c r="B2928" s="19" t="s">
        <v>34</v>
      </c>
      <c r="C2928" s="19">
        <v>870.01</v>
      </c>
      <c r="D2928" s="19">
        <v>58.26</v>
      </c>
      <c r="E2928" s="19">
        <v>19.13</v>
      </c>
      <c r="F2928" s="19">
        <v>3.45</v>
      </c>
      <c r="G2928" s="19">
        <v>0</v>
      </c>
      <c r="H2928" s="17">
        <f t="shared" si="138"/>
        <v>1023.0067412618548</v>
      </c>
      <c r="I2928" s="18">
        <f t="shared" si="136"/>
        <v>51.098960664432965</v>
      </c>
      <c r="J2928" s="17">
        <f t="shared" si="137"/>
        <v>0.90285938411346178</v>
      </c>
    </row>
    <row r="2929" spans="1:10" x14ac:dyDescent="0.3">
      <c r="A2929" s="2">
        <v>20200501</v>
      </c>
      <c r="B2929" s="2" t="s">
        <v>33</v>
      </c>
      <c r="C2929" s="2">
        <v>756</v>
      </c>
      <c r="D2929" s="2">
        <v>48.38</v>
      </c>
      <c r="E2929" s="2">
        <v>19.05</v>
      </c>
      <c r="F2929" s="2">
        <v>3.45</v>
      </c>
      <c r="G2929" s="2">
        <v>0</v>
      </c>
      <c r="H2929" s="16">
        <f t="shared" si="138"/>
        <v>1011.2815533887015</v>
      </c>
      <c r="I2929" s="15">
        <f t="shared" si="136"/>
        <v>50.652548543396918</v>
      </c>
      <c r="J2929" s="14">
        <f t="shared" si="137"/>
        <v>0.89454278226164663</v>
      </c>
    </row>
    <row r="2930" spans="1:10" x14ac:dyDescent="0.3">
      <c r="A2930" s="19">
        <v>20200501</v>
      </c>
      <c r="B2930" s="19" t="s">
        <v>32</v>
      </c>
      <c r="C2930" s="19">
        <v>573</v>
      </c>
      <c r="D2930" s="19">
        <v>37.22</v>
      </c>
      <c r="E2930" s="19">
        <v>18.82</v>
      </c>
      <c r="F2930" s="19">
        <v>3.31</v>
      </c>
      <c r="G2930" s="19">
        <v>0</v>
      </c>
      <c r="H2930" s="17">
        <f t="shared" si="138"/>
        <v>947.29984257555805</v>
      </c>
      <c r="I2930" s="18">
        <f t="shared" si="136"/>
        <v>48.423120080486186</v>
      </c>
      <c r="J2930" s="17">
        <f t="shared" si="137"/>
        <v>0.84745061173362968</v>
      </c>
    </row>
    <row r="2931" spans="1:10" x14ac:dyDescent="0.3">
      <c r="A2931" s="2">
        <v>20200501</v>
      </c>
      <c r="B2931" s="2" t="s">
        <v>31</v>
      </c>
      <c r="C2931" s="2">
        <v>342</v>
      </c>
      <c r="D2931" s="2">
        <v>25.6</v>
      </c>
      <c r="E2931" s="2">
        <v>18.48</v>
      </c>
      <c r="F2931" s="2">
        <v>2.97</v>
      </c>
      <c r="G2931" s="2">
        <v>0</v>
      </c>
      <c r="H2931" s="16">
        <f t="shared" si="138"/>
        <v>791.50955787882947</v>
      </c>
      <c r="I2931" s="15">
        <f t="shared" si="136"/>
        <v>43.214673683713421</v>
      </c>
      <c r="J2931" s="14">
        <f t="shared" si="137"/>
        <v>0.72663266046446517</v>
      </c>
    </row>
    <row r="2932" spans="1:10" x14ac:dyDescent="0.3">
      <c r="A2932" s="19">
        <v>20200501</v>
      </c>
      <c r="B2932" s="19" t="s">
        <v>30</v>
      </c>
      <c r="C2932" s="19">
        <v>180</v>
      </c>
      <c r="D2932" s="19">
        <v>13.94</v>
      </c>
      <c r="E2932" s="19">
        <v>17.88</v>
      </c>
      <c r="F2932" s="19">
        <v>2.62</v>
      </c>
      <c r="G2932" s="19">
        <v>0</v>
      </c>
      <c r="H2932" s="17">
        <f t="shared" si="138"/>
        <v>747.18041561194161</v>
      </c>
      <c r="I2932" s="18">
        <f t="shared" si="136"/>
        <v>41.229387987873174</v>
      </c>
      <c r="J2932" s="17">
        <f t="shared" si="137"/>
        <v>0.69261215173336221</v>
      </c>
    </row>
    <row r="2933" spans="1:10" x14ac:dyDescent="0.3">
      <c r="A2933" s="2">
        <v>20200501</v>
      </c>
      <c r="B2933" s="2" t="s">
        <v>29</v>
      </c>
      <c r="C2933" s="2">
        <v>10</v>
      </c>
      <c r="D2933" s="2">
        <v>2.5499999999999998</v>
      </c>
      <c r="E2933" s="2">
        <v>17.21</v>
      </c>
      <c r="F2933" s="2">
        <v>2.76</v>
      </c>
      <c r="G2933" s="2">
        <v>0</v>
      </c>
      <c r="H2933" s="16">
        <f t="shared" si="138"/>
        <v>224.76352506211765</v>
      </c>
      <c r="I2933" s="15">
        <f t="shared" si="136"/>
        <v>24.233860158191177</v>
      </c>
      <c r="J2933" s="14">
        <f t="shared" si="137"/>
        <v>0.22553842637402735</v>
      </c>
    </row>
    <row r="2934" spans="1:10" x14ac:dyDescent="0.3">
      <c r="A2934" s="19">
        <v>20200501</v>
      </c>
      <c r="B2934" s="19" t="s">
        <v>28</v>
      </c>
      <c r="C2934" s="19">
        <v>0</v>
      </c>
      <c r="D2934" s="19">
        <v>0</v>
      </c>
      <c r="E2934" s="19">
        <v>16.57</v>
      </c>
      <c r="F2934" s="19">
        <v>2.41</v>
      </c>
      <c r="G2934" s="19">
        <v>0</v>
      </c>
      <c r="H2934" s="17">
        <f t="shared" si="138"/>
        <v>0</v>
      </c>
      <c r="I2934" s="18">
        <f t="shared" si="136"/>
        <v>16.57</v>
      </c>
      <c r="J2934" s="17">
        <f t="shared" si="137"/>
        <v>0</v>
      </c>
    </row>
    <row r="2935" spans="1:10" x14ac:dyDescent="0.3">
      <c r="A2935" s="2">
        <v>20200501</v>
      </c>
      <c r="B2935" s="2" t="s">
        <v>27</v>
      </c>
      <c r="C2935" s="2">
        <v>0</v>
      </c>
      <c r="D2935" s="2">
        <v>0</v>
      </c>
      <c r="E2935" s="2">
        <v>16</v>
      </c>
      <c r="F2935" s="2">
        <v>2.0699999999999998</v>
      </c>
      <c r="G2935" s="2">
        <v>0</v>
      </c>
      <c r="H2935" s="16">
        <f t="shared" si="138"/>
        <v>0</v>
      </c>
      <c r="I2935" s="15">
        <f t="shared" si="136"/>
        <v>16</v>
      </c>
      <c r="J2935" s="14">
        <f t="shared" si="137"/>
        <v>0</v>
      </c>
    </row>
    <row r="2936" spans="1:10" x14ac:dyDescent="0.3">
      <c r="A2936" s="19">
        <v>20200501</v>
      </c>
      <c r="B2936" s="19" t="s">
        <v>26</v>
      </c>
      <c r="C2936" s="19">
        <v>0</v>
      </c>
      <c r="D2936" s="19">
        <v>0</v>
      </c>
      <c r="E2936" s="19">
        <v>15.6</v>
      </c>
      <c r="F2936" s="19">
        <v>1.79</v>
      </c>
      <c r="G2936" s="19">
        <v>0</v>
      </c>
      <c r="H2936" s="17">
        <f t="shared" si="138"/>
        <v>0</v>
      </c>
      <c r="I2936" s="18">
        <f t="shared" si="136"/>
        <v>15.6</v>
      </c>
      <c r="J2936" s="17">
        <f t="shared" si="137"/>
        <v>0</v>
      </c>
    </row>
    <row r="2937" spans="1:10" x14ac:dyDescent="0.3">
      <c r="A2937" s="2">
        <v>20200501</v>
      </c>
      <c r="B2937" s="2" t="s">
        <v>25</v>
      </c>
      <c r="C2937" s="2">
        <v>0</v>
      </c>
      <c r="D2937" s="2">
        <v>0</v>
      </c>
      <c r="E2937" s="2">
        <v>15.1</v>
      </c>
      <c r="F2937" s="2">
        <v>1.59</v>
      </c>
      <c r="G2937" s="2">
        <v>0</v>
      </c>
      <c r="H2937" s="16">
        <f t="shared" si="138"/>
        <v>0</v>
      </c>
      <c r="I2937" s="15">
        <f t="shared" si="136"/>
        <v>15.1</v>
      </c>
      <c r="J2937" s="14">
        <f t="shared" si="137"/>
        <v>0</v>
      </c>
    </row>
    <row r="2938" spans="1:10" x14ac:dyDescent="0.3">
      <c r="A2938" s="19">
        <v>20200502</v>
      </c>
      <c r="B2938" s="19" t="s">
        <v>48</v>
      </c>
      <c r="C2938" s="19">
        <v>0</v>
      </c>
      <c r="D2938" s="19">
        <v>0</v>
      </c>
      <c r="E2938" s="19">
        <v>14.65</v>
      </c>
      <c r="F2938" s="19">
        <v>1.59</v>
      </c>
      <c r="G2938" s="19">
        <v>0</v>
      </c>
      <c r="H2938" s="17">
        <f t="shared" si="138"/>
        <v>0</v>
      </c>
      <c r="I2938" s="18">
        <f t="shared" si="136"/>
        <v>14.65</v>
      </c>
      <c r="J2938" s="17">
        <f t="shared" si="137"/>
        <v>0</v>
      </c>
    </row>
    <row r="2939" spans="1:10" x14ac:dyDescent="0.3">
      <c r="A2939" s="2">
        <v>20200502</v>
      </c>
      <c r="B2939" s="2" t="s">
        <v>47</v>
      </c>
      <c r="C2939" s="2">
        <v>0</v>
      </c>
      <c r="D2939" s="2">
        <v>0</v>
      </c>
      <c r="E2939" s="2">
        <v>14.08</v>
      </c>
      <c r="F2939" s="2">
        <v>1.59</v>
      </c>
      <c r="G2939" s="2">
        <v>0</v>
      </c>
      <c r="H2939" s="16">
        <f t="shared" si="138"/>
        <v>0</v>
      </c>
      <c r="I2939" s="15">
        <f t="shared" si="136"/>
        <v>14.08</v>
      </c>
      <c r="J2939" s="14">
        <f t="shared" si="137"/>
        <v>0</v>
      </c>
    </row>
    <row r="2940" spans="1:10" x14ac:dyDescent="0.3">
      <c r="A2940" s="19">
        <v>20200502</v>
      </c>
      <c r="B2940" s="19" t="s">
        <v>46</v>
      </c>
      <c r="C2940" s="19">
        <v>0</v>
      </c>
      <c r="D2940" s="19">
        <v>0</v>
      </c>
      <c r="E2940" s="19">
        <v>13.8</v>
      </c>
      <c r="F2940" s="19">
        <v>1.52</v>
      </c>
      <c r="G2940" s="19">
        <v>0</v>
      </c>
      <c r="H2940" s="17">
        <f t="shared" si="138"/>
        <v>0</v>
      </c>
      <c r="I2940" s="18">
        <f t="shared" si="136"/>
        <v>13.8</v>
      </c>
      <c r="J2940" s="17">
        <f t="shared" si="137"/>
        <v>0</v>
      </c>
    </row>
    <row r="2941" spans="1:10" x14ac:dyDescent="0.3">
      <c r="A2941" s="2">
        <v>20200502</v>
      </c>
      <c r="B2941" s="2" t="s">
        <v>45</v>
      </c>
      <c r="C2941" s="2">
        <v>0</v>
      </c>
      <c r="D2941" s="2">
        <v>0</v>
      </c>
      <c r="E2941" s="2">
        <v>14</v>
      </c>
      <c r="F2941" s="2">
        <v>1.72</v>
      </c>
      <c r="G2941" s="2">
        <v>0</v>
      </c>
      <c r="H2941" s="16">
        <f t="shared" si="138"/>
        <v>0</v>
      </c>
      <c r="I2941" s="15">
        <f t="shared" si="136"/>
        <v>14</v>
      </c>
      <c r="J2941" s="14">
        <f t="shared" si="137"/>
        <v>0</v>
      </c>
    </row>
    <row r="2942" spans="1:10" x14ac:dyDescent="0.3">
      <c r="A2942" s="19">
        <v>20200502</v>
      </c>
      <c r="B2942" s="19" t="s">
        <v>44</v>
      </c>
      <c r="C2942" s="19">
        <v>0</v>
      </c>
      <c r="D2942" s="19">
        <v>0</v>
      </c>
      <c r="E2942" s="19">
        <v>13.98</v>
      </c>
      <c r="F2942" s="19">
        <v>1.66</v>
      </c>
      <c r="G2942" s="19">
        <v>0</v>
      </c>
      <c r="H2942" s="17">
        <f t="shared" si="138"/>
        <v>0</v>
      </c>
      <c r="I2942" s="18">
        <f t="shared" si="136"/>
        <v>13.98</v>
      </c>
      <c r="J2942" s="17">
        <f t="shared" si="137"/>
        <v>0</v>
      </c>
    </row>
    <row r="2943" spans="1:10" x14ac:dyDescent="0.3">
      <c r="A2943" s="2">
        <v>20200502</v>
      </c>
      <c r="B2943" s="2" t="s">
        <v>43</v>
      </c>
      <c r="C2943" s="2">
        <v>0</v>
      </c>
      <c r="D2943" s="2">
        <v>0</v>
      </c>
      <c r="E2943" s="2">
        <v>13.89</v>
      </c>
      <c r="F2943" s="2">
        <v>1.45</v>
      </c>
      <c r="G2943" s="2">
        <v>0</v>
      </c>
      <c r="H2943" s="16">
        <f t="shared" si="138"/>
        <v>0</v>
      </c>
      <c r="I2943" s="15">
        <f t="shared" si="136"/>
        <v>13.89</v>
      </c>
      <c r="J2943" s="14">
        <f t="shared" si="137"/>
        <v>0</v>
      </c>
    </row>
    <row r="2944" spans="1:10" x14ac:dyDescent="0.3">
      <c r="A2944" s="19">
        <v>20200502</v>
      </c>
      <c r="B2944" s="19" t="s">
        <v>42</v>
      </c>
      <c r="C2944" s="19">
        <v>34.49</v>
      </c>
      <c r="D2944" s="19">
        <v>5.09</v>
      </c>
      <c r="E2944" s="19">
        <v>13.83</v>
      </c>
      <c r="F2944" s="19">
        <v>1.17</v>
      </c>
      <c r="G2944" s="19">
        <v>0</v>
      </c>
      <c r="H2944" s="17">
        <f t="shared" si="138"/>
        <v>388.74913978593884</v>
      </c>
      <c r="I2944" s="18">
        <f t="shared" si="136"/>
        <v>25.978410618310591</v>
      </c>
      <c r="J2944" s="17">
        <f t="shared" si="137"/>
        <v>0.38703753649792333</v>
      </c>
    </row>
    <row r="2945" spans="1:10" x14ac:dyDescent="0.3">
      <c r="A2945" s="2">
        <v>20200502</v>
      </c>
      <c r="B2945" s="2" t="s">
        <v>41</v>
      </c>
      <c r="C2945" s="2">
        <v>187</v>
      </c>
      <c r="D2945" s="2">
        <v>16.55</v>
      </c>
      <c r="E2945" s="2">
        <v>14.01</v>
      </c>
      <c r="F2945" s="2">
        <v>0.76</v>
      </c>
      <c r="G2945" s="2">
        <v>0</v>
      </c>
      <c r="H2945" s="16">
        <f t="shared" si="138"/>
        <v>656.4813422171926</v>
      </c>
      <c r="I2945" s="15">
        <f t="shared" si="136"/>
        <v>34.525041944287267</v>
      </c>
      <c r="J2945" s="14">
        <f t="shared" si="137"/>
        <v>0.62834278677601918</v>
      </c>
    </row>
    <row r="2946" spans="1:10" x14ac:dyDescent="0.3">
      <c r="A2946" s="19">
        <v>20200502</v>
      </c>
      <c r="B2946" s="19" t="s">
        <v>40</v>
      </c>
      <c r="C2946" s="19">
        <v>381</v>
      </c>
      <c r="D2946" s="19">
        <v>28.22</v>
      </c>
      <c r="E2946" s="19">
        <v>14.59</v>
      </c>
      <c r="F2946" s="19">
        <v>1.03</v>
      </c>
      <c r="G2946" s="19">
        <v>0</v>
      </c>
      <c r="H2946" s="17">
        <f t="shared" si="138"/>
        <v>805.73809192763031</v>
      </c>
      <c r="I2946" s="18">
        <f t="shared" si="136"/>
        <v>39.769315372738447</v>
      </c>
      <c r="J2946" s="17">
        <f t="shared" si="137"/>
        <v>0.75218719198384576</v>
      </c>
    </row>
    <row r="2947" spans="1:10" x14ac:dyDescent="0.3">
      <c r="A2947" s="2">
        <v>20200502</v>
      </c>
      <c r="B2947" s="2" t="s">
        <v>39</v>
      </c>
      <c r="C2947" s="2">
        <v>597</v>
      </c>
      <c r="D2947" s="2">
        <v>39.799999999999997</v>
      </c>
      <c r="E2947" s="2">
        <v>15.72</v>
      </c>
      <c r="F2947" s="2">
        <v>1.17</v>
      </c>
      <c r="G2947" s="2">
        <v>0</v>
      </c>
      <c r="H2947" s="16">
        <f t="shared" si="138"/>
        <v>932.65263825928218</v>
      </c>
      <c r="I2947" s="15">
        <f t="shared" si="136"/>
        <v>44.865394945602567</v>
      </c>
      <c r="J2947" s="14">
        <f t="shared" si="137"/>
        <v>0.84927882973192736</v>
      </c>
    </row>
    <row r="2948" spans="1:10" x14ac:dyDescent="0.3">
      <c r="A2948" s="19">
        <v>20200502</v>
      </c>
      <c r="B2948" s="19" t="s">
        <v>38</v>
      </c>
      <c r="C2948" s="19">
        <v>747</v>
      </c>
      <c r="D2948" s="19">
        <v>50.8</v>
      </c>
      <c r="E2948" s="19">
        <v>17.09</v>
      </c>
      <c r="F2948" s="19">
        <v>1.31</v>
      </c>
      <c r="G2948" s="19">
        <v>0</v>
      </c>
      <c r="H2948" s="17">
        <f t="shared" si="138"/>
        <v>963.94001233442305</v>
      </c>
      <c r="I2948" s="18">
        <f t="shared" si="136"/>
        <v>47.213125385450724</v>
      </c>
      <c r="J2948" s="17">
        <f t="shared" si="137"/>
        <v>0.86758547072325454</v>
      </c>
    </row>
    <row r="2949" spans="1:10" x14ac:dyDescent="0.3">
      <c r="A2949" s="2">
        <v>20200502</v>
      </c>
      <c r="B2949" s="2" t="s">
        <v>37</v>
      </c>
      <c r="C2949" s="2">
        <v>926.01</v>
      </c>
      <c r="D2949" s="2">
        <v>60.27</v>
      </c>
      <c r="E2949" s="2">
        <v>18.22</v>
      </c>
      <c r="F2949" s="2">
        <v>0.97</v>
      </c>
      <c r="G2949" s="2">
        <v>0</v>
      </c>
      <c r="H2949" s="16">
        <f t="shared" si="138"/>
        <v>1066.374811612317</v>
      </c>
      <c r="I2949" s="15">
        <f t="shared" si="136"/>
        <v>51.544212862884905</v>
      </c>
      <c r="J2949" s="14">
        <f t="shared" si="137"/>
        <v>0.93899745165256454</v>
      </c>
    </row>
    <row r="2950" spans="1:10" x14ac:dyDescent="0.3">
      <c r="A2950" s="19">
        <v>20200502</v>
      </c>
      <c r="B2950" s="19" t="s">
        <v>36</v>
      </c>
      <c r="C2950" s="19">
        <v>1003.01</v>
      </c>
      <c r="D2950" s="19">
        <v>66.05</v>
      </c>
      <c r="E2950" s="19">
        <v>19.190000000000001</v>
      </c>
      <c r="F2950" s="19">
        <v>0.41</v>
      </c>
      <c r="G2950" s="19">
        <v>0</v>
      </c>
      <c r="H2950" s="17">
        <f t="shared" si="138"/>
        <v>1097.5051321451513</v>
      </c>
      <c r="I2950" s="18">
        <f t="shared" si="136"/>
        <v>53.487035379535982</v>
      </c>
      <c r="J2950" s="17">
        <f t="shared" si="137"/>
        <v>0.95681412826626555</v>
      </c>
    </row>
    <row r="2951" spans="1:10" x14ac:dyDescent="0.3">
      <c r="A2951" s="2">
        <v>20200502</v>
      </c>
      <c r="B2951" s="2" t="s">
        <v>35</v>
      </c>
      <c r="C2951" s="2">
        <v>996.01</v>
      </c>
      <c r="D2951" s="2">
        <v>65.290000000000006</v>
      </c>
      <c r="E2951" s="2">
        <v>19.98</v>
      </c>
      <c r="F2951" s="2">
        <v>0.97</v>
      </c>
      <c r="G2951" s="2">
        <v>0</v>
      </c>
      <c r="H2951" s="16">
        <f t="shared" si="138"/>
        <v>1096.4017739250035</v>
      </c>
      <c r="I2951" s="15">
        <f t="shared" si="136"/>
        <v>54.242555435156362</v>
      </c>
      <c r="J2951" s="14">
        <f t="shared" si="137"/>
        <v>0.95212462048557767</v>
      </c>
    </row>
    <row r="2952" spans="1:10" x14ac:dyDescent="0.3">
      <c r="A2952" s="19">
        <v>20200502</v>
      </c>
      <c r="B2952" s="19" t="s">
        <v>34</v>
      </c>
      <c r="C2952" s="19">
        <v>916.01</v>
      </c>
      <c r="D2952" s="19">
        <v>58.48</v>
      </c>
      <c r="E2952" s="19">
        <v>20.48</v>
      </c>
      <c r="F2952" s="19">
        <v>1.59</v>
      </c>
      <c r="G2952" s="19">
        <v>0</v>
      </c>
      <c r="H2952" s="17">
        <f t="shared" si="138"/>
        <v>1074.5518188820756</v>
      </c>
      <c r="I2952" s="18">
        <f t="shared" si="136"/>
        <v>54.059744340064867</v>
      </c>
      <c r="J2952" s="17">
        <f t="shared" si="137"/>
        <v>0.93403391376618394</v>
      </c>
    </row>
    <row r="2953" spans="1:10" x14ac:dyDescent="0.3">
      <c r="A2953" s="2">
        <v>20200502</v>
      </c>
      <c r="B2953" s="2" t="s">
        <v>33</v>
      </c>
      <c r="C2953" s="2">
        <v>784</v>
      </c>
      <c r="D2953" s="2">
        <v>48.56</v>
      </c>
      <c r="E2953" s="2">
        <v>20.65</v>
      </c>
      <c r="F2953" s="2">
        <v>2.14</v>
      </c>
      <c r="G2953" s="2">
        <v>0</v>
      </c>
      <c r="H2953" s="16">
        <f t="shared" si="138"/>
        <v>1045.822493666753</v>
      </c>
      <c r="I2953" s="15">
        <f t="shared" si="136"/>
        <v>53.331952927086029</v>
      </c>
      <c r="J2953" s="14">
        <f t="shared" si="137"/>
        <v>0.91248662219380927</v>
      </c>
    </row>
    <row r="2954" spans="1:10" x14ac:dyDescent="0.3">
      <c r="A2954" s="19">
        <v>20200502</v>
      </c>
      <c r="B2954" s="19" t="s">
        <v>32</v>
      </c>
      <c r="C2954" s="19">
        <v>615</v>
      </c>
      <c r="D2954" s="19">
        <v>37.380000000000003</v>
      </c>
      <c r="E2954" s="19">
        <v>20.47</v>
      </c>
      <c r="F2954" s="19">
        <v>2.69</v>
      </c>
      <c r="G2954" s="19">
        <v>0</v>
      </c>
      <c r="H2954" s="17">
        <f t="shared" si="138"/>
        <v>1013.0151866515725</v>
      </c>
      <c r="I2954" s="18">
        <f t="shared" ref="I2954:I3017" si="139">E2954+H2954*((NOCT-20)/(800))</f>
        <v>52.126724582861641</v>
      </c>
      <c r="J2954" s="17">
        <f t="shared" ref="J2954:J3017" si="140">P_STC__W*(H2954/1000)*(1+(alpha_p/100)*(I2954-25))</f>
        <v>0.88935615880208241</v>
      </c>
    </row>
    <row r="2955" spans="1:10" x14ac:dyDescent="0.3">
      <c r="A2955" s="2">
        <v>20200502</v>
      </c>
      <c r="B2955" s="2" t="s">
        <v>31</v>
      </c>
      <c r="C2955" s="2">
        <v>412</v>
      </c>
      <c r="D2955" s="2">
        <v>25.75</v>
      </c>
      <c r="E2955" s="2">
        <v>19.96</v>
      </c>
      <c r="F2955" s="2">
        <v>3.24</v>
      </c>
      <c r="G2955" s="2">
        <v>0</v>
      </c>
      <c r="H2955" s="16">
        <f t="shared" si="138"/>
        <v>948.33582132184915</v>
      </c>
      <c r="I2955" s="15">
        <f t="shared" si="139"/>
        <v>49.595494416307787</v>
      </c>
      <c r="J2955" s="14">
        <f t="shared" si="140"/>
        <v>0.8433742735303712</v>
      </c>
    </row>
    <row r="2956" spans="1:10" x14ac:dyDescent="0.3">
      <c r="A2956" s="19">
        <v>20200502</v>
      </c>
      <c r="B2956" s="19" t="s">
        <v>30</v>
      </c>
      <c r="C2956" s="19">
        <v>205</v>
      </c>
      <c r="D2956" s="19">
        <v>14.1</v>
      </c>
      <c r="E2956" s="19">
        <v>19.2</v>
      </c>
      <c r="F2956" s="19">
        <v>3.59</v>
      </c>
      <c r="G2956" s="19">
        <v>0</v>
      </c>
      <c r="H2956" s="17">
        <f t="shared" si="138"/>
        <v>841.49165725493253</v>
      </c>
      <c r="I2956" s="18">
        <f t="shared" si="139"/>
        <v>45.496614289216637</v>
      </c>
      <c r="J2956" s="17">
        <f t="shared" si="140"/>
        <v>0.76387687258636638</v>
      </c>
    </row>
    <row r="2957" spans="1:10" x14ac:dyDescent="0.3">
      <c r="A2957" s="2">
        <v>20200502</v>
      </c>
      <c r="B2957" s="2" t="s">
        <v>29</v>
      </c>
      <c r="C2957" s="2">
        <v>10</v>
      </c>
      <c r="D2957" s="2">
        <v>2.72</v>
      </c>
      <c r="E2957" s="2">
        <v>18.3</v>
      </c>
      <c r="F2957" s="2">
        <v>3.38</v>
      </c>
      <c r="G2957" s="2">
        <v>0</v>
      </c>
      <c r="H2957" s="16">
        <f t="shared" si="138"/>
        <v>210.72539061096487</v>
      </c>
      <c r="I2957" s="15">
        <f t="shared" si="139"/>
        <v>24.885168456592652</v>
      </c>
      <c r="J2957" s="14">
        <f t="shared" si="140"/>
        <v>0.21083428125924028</v>
      </c>
    </row>
    <row r="2958" spans="1:10" x14ac:dyDescent="0.3">
      <c r="A2958" s="19">
        <v>20200502</v>
      </c>
      <c r="B2958" s="19" t="s">
        <v>28</v>
      </c>
      <c r="C2958" s="19">
        <v>0</v>
      </c>
      <c r="D2958" s="19">
        <v>0</v>
      </c>
      <c r="E2958" s="19">
        <v>17.21</v>
      </c>
      <c r="F2958" s="19">
        <v>3.52</v>
      </c>
      <c r="G2958" s="19">
        <v>0</v>
      </c>
      <c r="H2958" s="17">
        <f t="shared" si="138"/>
        <v>0</v>
      </c>
      <c r="I2958" s="18">
        <f t="shared" si="139"/>
        <v>17.21</v>
      </c>
      <c r="J2958" s="17">
        <f t="shared" si="140"/>
        <v>0</v>
      </c>
    </row>
    <row r="2959" spans="1:10" x14ac:dyDescent="0.3">
      <c r="A2959" s="2">
        <v>20200502</v>
      </c>
      <c r="B2959" s="2" t="s">
        <v>27</v>
      </c>
      <c r="C2959" s="2">
        <v>0</v>
      </c>
      <c r="D2959" s="2">
        <v>0</v>
      </c>
      <c r="E2959" s="2">
        <v>16.600000000000001</v>
      </c>
      <c r="F2959" s="2">
        <v>3.52</v>
      </c>
      <c r="G2959" s="2">
        <v>0</v>
      </c>
      <c r="H2959" s="16">
        <f t="shared" si="138"/>
        <v>0</v>
      </c>
      <c r="I2959" s="15">
        <f t="shared" si="139"/>
        <v>16.600000000000001</v>
      </c>
      <c r="J2959" s="14">
        <f t="shared" si="140"/>
        <v>0</v>
      </c>
    </row>
    <row r="2960" spans="1:10" x14ac:dyDescent="0.3">
      <c r="A2960" s="19">
        <v>20200502</v>
      </c>
      <c r="B2960" s="19" t="s">
        <v>26</v>
      </c>
      <c r="C2960" s="19">
        <v>0</v>
      </c>
      <c r="D2960" s="19">
        <v>0</v>
      </c>
      <c r="E2960" s="19">
        <v>16.12</v>
      </c>
      <c r="F2960" s="19">
        <v>3.45</v>
      </c>
      <c r="G2960" s="19">
        <v>0</v>
      </c>
      <c r="H2960" s="17">
        <f t="shared" si="138"/>
        <v>0</v>
      </c>
      <c r="I2960" s="18">
        <f t="shared" si="139"/>
        <v>16.12</v>
      </c>
      <c r="J2960" s="17">
        <f t="shared" si="140"/>
        <v>0</v>
      </c>
    </row>
    <row r="2961" spans="1:10" x14ac:dyDescent="0.3">
      <c r="A2961" s="2">
        <v>20200502</v>
      </c>
      <c r="B2961" s="2" t="s">
        <v>25</v>
      </c>
      <c r="C2961" s="2">
        <v>0</v>
      </c>
      <c r="D2961" s="2">
        <v>0</v>
      </c>
      <c r="E2961" s="2">
        <v>15.71</v>
      </c>
      <c r="F2961" s="2">
        <v>3.24</v>
      </c>
      <c r="G2961" s="2">
        <v>0</v>
      </c>
      <c r="H2961" s="16">
        <f t="shared" si="138"/>
        <v>0</v>
      </c>
      <c r="I2961" s="15">
        <f t="shared" si="139"/>
        <v>15.71</v>
      </c>
      <c r="J2961" s="14">
        <f t="shared" si="140"/>
        <v>0</v>
      </c>
    </row>
    <row r="2962" spans="1:10" x14ac:dyDescent="0.3">
      <c r="A2962" s="19">
        <v>20200503</v>
      </c>
      <c r="B2962" s="19" t="s">
        <v>48</v>
      </c>
      <c r="C2962" s="19">
        <v>0</v>
      </c>
      <c r="D2962" s="19">
        <v>0</v>
      </c>
      <c r="E2962" s="19">
        <v>15.36</v>
      </c>
      <c r="F2962" s="19">
        <v>3.17</v>
      </c>
      <c r="G2962" s="19">
        <v>0</v>
      </c>
      <c r="H2962" s="17">
        <f t="shared" si="138"/>
        <v>0</v>
      </c>
      <c r="I2962" s="18">
        <f t="shared" si="139"/>
        <v>15.36</v>
      </c>
      <c r="J2962" s="17">
        <f t="shared" si="140"/>
        <v>0</v>
      </c>
    </row>
    <row r="2963" spans="1:10" x14ac:dyDescent="0.3">
      <c r="A2963" s="2">
        <v>20200503</v>
      </c>
      <c r="B2963" s="2" t="s">
        <v>47</v>
      </c>
      <c r="C2963" s="2">
        <v>0</v>
      </c>
      <c r="D2963" s="2">
        <v>0</v>
      </c>
      <c r="E2963" s="2">
        <v>15.15</v>
      </c>
      <c r="F2963" s="2">
        <v>3.1</v>
      </c>
      <c r="G2963" s="2">
        <v>0</v>
      </c>
      <c r="H2963" s="16">
        <f t="shared" ref="H2963:H3026" si="141">IF(D2963&gt;0,C2963/SIN(D2963*PI()/180),0)</f>
        <v>0</v>
      </c>
      <c r="I2963" s="15">
        <f t="shared" si="139"/>
        <v>15.15</v>
      </c>
      <c r="J2963" s="14">
        <f t="shared" si="140"/>
        <v>0</v>
      </c>
    </row>
    <row r="2964" spans="1:10" x14ac:dyDescent="0.3">
      <c r="A2964" s="19">
        <v>20200503</v>
      </c>
      <c r="B2964" s="19" t="s">
        <v>46</v>
      </c>
      <c r="C2964" s="19">
        <v>0</v>
      </c>
      <c r="D2964" s="19">
        <v>0</v>
      </c>
      <c r="E2964" s="19">
        <v>14.89</v>
      </c>
      <c r="F2964" s="19">
        <v>3.03</v>
      </c>
      <c r="G2964" s="19">
        <v>0</v>
      </c>
      <c r="H2964" s="17">
        <f t="shared" si="141"/>
        <v>0</v>
      </c>
      <c r="I2964" s="18">
        <f t="shared" si="139"/>
        <v>14.89</v>
      </c>
      <c r="J2964" s="17">
        <f t="shared" si="140"/>
        <v>0</v>
      </c>
    </row>
    <row r="2965" spans="1:10" x14ac:dyDescent="0.3">
      <c r="A2965" s="2">
        <v>20200503</v>
      </c>
      <c r="B2965" s="2" t="s">
        <v>45</v>
      </c>
      <c r="C2965" s="2">
        <v>0</v>
      </c>
      <c r="D2965" s="2">
        <v>0</v>
      </c>
      <c r="E2965" s="2">
        <v>14.77</v>
      </c>
      <c r="F2965" s="2">
        <v>3.03</v>
      </c>
      <c r="G2965" s="2">
        <v>0</v>
      </c>
      <c r="H2965" s="16">
        <f t="shared" si="141"/>
        <v>0</v>
      </c>
      <c r="I2965" s="15">
        <f t="shared" si="139"/>
        <v>14.77</v>
      </c>
      <c r="J2965" s="14">
        <f t="shared" si="140"/>
        <v>0</v>
      </c>
    </row>
    <row r="2966" spans="1:10" x14ac:dyDescent="0.3">
      <c r="A2966" s="19">
        <v>20200503</v>
      </c>
      <c r="B2966" s="19" t="s">
        <v>44</v>
      </c>
      <c r="C2966" s="19">
        <v>0</v>
      </c>
      <c r="D2966" s="19">
        <v>0</v>
      </c>
      <c r="E2966" s="19">
        <v>14.72</v>
      </c>
      <c r="F2966" s="19">
        <v>3.03</v>
      </c>
      <c r="G2966" s="19">
        <v>0</v>
      </c>
      <c r="H2966" s="17">
        <f t="shared" si="141"/>
        <v>0</v>
      </c>
      <c r="I2966" s="18">
        <f t="shared" si="139"/>
        <v>14.72</v>
      </c>
      <c r="J2966" s="17">
        <f t="shared" si="140"/>
        <v>0</v>
      </c>
    </row>
    <row r="2967" spans="1:10" x14ac:dyDescent="0.3">
      <c r="A2967" s="2">
        <v>20200503</v>
      </c>
      <c r="B2967" s="2" t="s">
        <v>43</v>
      </c>
      <c r="C2967" s="2">
        <v>0</v>
      </c>
      <c r="D2967" s="2">
        <v>0</v>
      </c>
      <c r="E2967" s="2">
        <v>14.75</v>
      </c>
      <c r="F2967" s="2">
        <v>3.17</v>
      </c>
      <c r="G2967" s="2">
        <v>0</v>
      </c>
      <c r="H2967" s="16">
        <f t="shared" si="141"/>
        <v>0</v>
      </c>
      <c r="I2967" s="15">
        <f t="shared" si="139"/>
        <v>14.75</v>
      </c>
      <c r="J2967" s="14">
        <f t="shared" si="140"/>
        <v>0</v>
      </c>
    </row>
    <row r="2968" spans="1:10" x14ac:dyDescent="0.3">
      <c r="A2968" s="19">
        <v>20200503</v>
      </c>
      <c r="B2968" s="19" t="s">
        <v>42</v>
      </c>
      <c r="C2968" s="19">
        <v>40.340000000000003</v>
      </c>
      <c r="D2968" s="19">
        <v>5.29</v>
      </c>
      <c r="E2968" s="19">
        <v>14.9</v>
      </c>
      <c r="F2968" s="19">
        <v>3.24</v>
      </c>
      <c r="G2968" s="19">
        <v>0</v>
      </c>
      <c r="H2968" s="17">
        <f t="shared" si="141"/>
        <v>437.54230415699959</v>
      </c>
      <c r="I2968" s="18">
        <f t="shared" si="139"/>
        <v>28.573197004906238</v>
      </c>
      <c r="J2968" s="17">
        <f t="shared" si="140"/>
        <v>0.43050689232869854</v>
      </c>
    </row>
    <row r="2969" spans="1:10" x14ac:dyDescent="0.3">
      <c r="A2969" s="2">
        <v>20200503</v>
      </c>
      <c r="B2969" s="2" t="s">
        <v>41</v>
      </c>
      <c r="C2969" s="2">
        <v>235</v>
      </c>
      <c r="D2969" s="2">
        <v>16.75</v>
      </c>
      <c r="E2969" s="2">
        <v>16.32</v>
      </c>
      <c r="F2969" s="2">
        <v>3.38</v>
      </c>
      <c r="G2969" s="2">
        <v>0</v>
      </c>
      <c r="H2969" s="16">
        <f t="shared" si="141"/>
        <v>815.41652680478637</v>
      </c>
      <c r="I2969" s="15">
        <f t="shared" si="139"/>
        <v>41.801766462649574</v>
      </c>
      <c r="J2969" s="14">
        <f t="shared" si="140"/>
        <v>0.75376455556557154</v>
      </c>
    </row>
    <row r="2970" spans="1:10" x14ac:dyDescent="0.3">
      <c r="A2970" s="19">
        <v>20200503</v>
      </c>
      <c r="B2970" s="19" t="s">
        <v>40</v>
      </c>
      <c r="C2970" s="19">
        <v>450</v>
      </c>
      <c r="D2970" s="19">
        <v>28.42</v>
      </c>
      <c r="E2970" s="19">
        <v>18.48</v>
      </c>
      <c r="F2970" s="19">
        <v>3.52</v>
      </c>
      <c r="G2970" s="19">
        <v>0</v>
      </c>
      <c r="H2970" s="17">
        <f t="shared" si="141"/>
        <v>945.51474364855198</v>
      </c>
      <c r="I2970" s="18">
        <f t="shared" si="139"/>
        <v>48.027335739017246</v>
      </c>
      <c r="J2970" s="17">
        <f t="shared" si="140"/>
        <v>0.84753765913171497</v>
      </c>
    </row>
    <row r="2971" spans="1:10" x14ac:dyDescent="0.3">
      <c r="A2971" s="2">
        <v>20200503</v>
      </c>
      <c r="B2971" s="2" t="s">
        <v>39</v>
      </c>
      <c r="C2971" s="2">
        <v>660</v>
      </c>
      <c r="D2971" s="2">
        <v>40</v>
      </c>
      <c r="E2971" s="2">
        <v>20.77</v>
      </c>
      <c r="F2971" s="2">
        <v>3.72</v>
      </c>
      <c r="G2971" s="2">
        <v>0</v>
      </c>
      <c r="H2971" s="16">
        <f t="shared" si="141"/>
        <v>1026.7777257278722</v>
      </c>
      <c r="I2971" s="15">
        <f t="shared" si="139"/>
        <v>52.856803928996001</v>
      </c>
      <c r="J2971" s="14">
        <f t="shared" si="140"/>
        <v>0.8980653696986941</v>
      </c>
    </row>
    <row r="2972" spans="1:10" x14ac:dyDescent="0.3">
      <c r="A2972" s="19">
        <v>20200503</v>
      </c>
      <c r="B2972" s="19" t="s">
        <v>38</v>
      </c>
      <c r="C2972" s="19">
        <v>814</v>
      </c>
      <c r="D2972" s="19">
        <v>51.02</v>
      </c>
      <c r="E2972" s="19">
        <v>22.84</v>
      </c>
      <c r="F2972" s="19">
        <v>4.07</v>
      </c>
      <c r="G2972" s="19">
        <v>0</v>
      </c>
      <c r="H2972" s="17">
        <f t="shared" si="141"/>
        <v>1047.1263613733845</v>
      </c>
      <c r="I2972" s="18">
        <f t="shared" si="139"/>
        <v>55.562698792918269</v>
      </c>
      <c r="J2972" s="17">
        <f t="shared" si="140"/>
        <v>0.90311282725987796</v>
      </c>
    </row>
    <row r="2973" spans="1:10" x14ac:dyDescent="0.3">
      <c r="A2973" s="2">
        <v>20200503</v>
      </c>
      <c r="B2973" s="2" t="s">
        <v>37</v>
      </c>
      <c r="C2973" s="2">
        <v>928.01</v>
      </c>
      <c r="D2973" s="2">
        <v>60.53</v>
      </c>
      <c r="E2973" s="2">
        <v>24.41</v>
      </c>
      <c r="F2973" s="2">
        <v>4.4800000000000004</v>
      </c>
      <c r="G2973" s="2">
        <v>0</v>
      </c>
      <c r="H2973" s="16">
        <f t="shared" si="141"/>
        <v>1065.9266103786301</v>
      </c>
      <c r="I2973" s="15">
        <f t="shared" si="139"/>
        <v>57.720206574332195</v>
      </c>
      <c r="J2973" s="14">
        <f t="shared" si="140"/>
        <v>0.9089785853976311</v>
      </c>
    </row>
    <row r="2974" spans="1:10" x14ac:dyDescent="0.3">
      <c r="A2974" s="19">
        <v>20200503</v>
      </c>
      <c r="B2974" s="19" t="s">
        <v>36</v>
      </c>
      <c r="C2974" s="19">
        <v>998.01</v>
      </c>
      <c r="D2974" s="19">
        <v>66.34</v>
      </c>
      <c r="E2974" s="19">
        <v>25.44</v>
      </c>
      <c r="F2974" s="19">
        <v>4.62</v>
      </c>
      <c r="G2974" s="19">
        <v>0</v>
      </c>
      <c r="H2974" s="17">
        <f t="shared" si="141"/>
        <v>1089.5983908314229</v>
      </c>
      <c r="I2974" s="18">
        <f t="shared" si="139"/>
        <v>59.489949713481963</v>
      </c>
      <c r="J2974" s="17">
        <f t="shared" si="140"/>
        <v>0.92048751914692295</v>
      </c>
    </row>
    <row r="2975" spans="1:10" x14ac:dyDescent="0.3">
      <c r="A2975" s="2">
        <v>20200503</v>
      </c>
      <c r="B2975" s="2" t="s">
        <v>35</v>
      </c>
      <c r="C2975" s="2">
        <v>967.01</v>
      </c>
      <c r="D2975" s="2">
        <v>65.569999999999993</v>
      </c>
      <c r="E2975" s="2">
        <v>26.19</v>
      </c>
      <c r="F2975" s="2">
        <v>4.55</v>
      </c>
      <c r="G2975" s="2">
        <v>0</v>
      </c>
      <c r="H2975" s="16">
        <f t="shared" si="141"/>
        <v>1062.103020095662</v>
      </c>
      <c r="I2975" s="15">
        <f t="shared" si="139"/>
        <v>59.380719377989436</v>
      </c>
      <c r="J2975" s="14">
        <f t="shared" si="140"/>
        <v>0.89778162361575387</v>
      </c>
    </row>
    <row r="2976" spans="1:10" x14ac:dyDescent="0.3">
      <c r="A2976" s="19">
        <v>20200503</v>
      </c>
      <c r="B2976" s="19" t="s">
        <v>34</v>
      </c>
      <c r="C2976" s="19">
        <v>869.01</v>
      </c>
      <c r="D2976" s="19">
        <v>58.7</v>
      </c>
      <c r="E2976" s="19">
        <v>26.74</v>
      </c>
      <c r="F2976" s="19">
        <v>4.4800000000000004</v>
      </c>
      <c r="G2976" s="19">
        <v>0</v>
      </c>
      <c r="H2976" s="17">
        <f t="shared" si="141"/>
        <v>1017.0296910208428</v>
      </c>
      <c r="I2976" s="18">
        <f t="shared" si="139"/>
        <v>58.522177844401341</v>
      </c>
      <c r="J2976" s="17">
        <f t="shared" si="140"/>
        <v>0.86361096523137537</v>
      </c>
    </row>
    <row r="2977" spans="1:10" x14ac:dyDescent="0.3">
      <c r="A2977" s="2">
        <v>20200503</v>
      </c>
      <c r="B2977" s="2" t="s">
        <v>33</v>
      </c>
      <c r="C2977" s="2">
        <v>752</v>
      </c>
      <c r="D2977" s="2">
        <v>48.74</v>
      </c>
      <c r="E2977" s="2">
        <v>26.75</v>
      </c>
      <c r="F2977" s="2">
        <v>4.4800000000000004</v>
      </c>
      <c r="G2977" s="2">
        <v>0</v>
      </c>
      <c r="H2977" s="16">
        <f t="shared" si="141"/>
        <v>1000.366199911584</v>
      </c>
      <c r="I2977" s="15">
        <f t="shared" si="139"/>
        <v>58.011443747236996</v>
      </c>
      <c r="J2977" s="14">
        <f t="shared" si="140"/>
        <v>0.85176030350400078</v>
      </c>
    </row>
    <row r="2978" spans="1:10" x14ac:dyDescent="0.3">
      <c r="A2978" s="19">
        <v>20200503</v>
      </c>
      <c r="B2978" s="19" t="s">
        <v>32</v>
      </c>
      <c r="C2978" s="19">
        <v>574</v>
      </c>
      <c r="D2978" s="19">
        <v>37.54</v>
      </c>
      <c r="E2978" s="19">
        <v>26.05</v>
      </c>
      <c r="F2978" s="19">
        <v>4.21</v>
      </c>
      <c r="G2978" s="19">
        <v>0</v>
      </c>
      <c r="H2978" s="17">
        <f t="shared" si="141"/>
        <v>942.0412474946728</v>
      </c>
      <c r="I2978" s="18">
        <f t="shared" si="139"/>
        <v>55.488788984208526</v>
      </c>
      <c r="J2978" s="17">
        <f t="shared" si="140"/>
        <v>0.81279361185288734</v>
      </c>
    </row>
    <row r="2979" spans="1:10" x14ac:dyDescent="0.3">
      <c r="A2979" s="2">
        <v>20200503</v>
      </c>
      <c r="B2979" s="2" t="s">
        <v>31</v>
      </c>
      <c r="C2979" s="2">
        <v>340</v>
      </c>
      <c r="D2979" s="2">
        <v>25.91</v>
      </c>
      <c r="E2979" s="2">
        <v>24.83</v>
      </c>
      <c r="F2979" s="2">
        <v>3.86</v>
      </c>
      <c r="G2979" s="2">
        <v>0</v>
      </c>
      <c r="H2979" s="16">
        <f t="shared" si="141"/>
        <v>778.10542394758011</v>
      </c>
      <c r="I2979" s="15">
        <f t="shared" si="139"/>
        <v>49.14579449836188</v>
      </c>
      <c r="J2979" s="14">
        <f t="shared" si="140"/>
        <v>0.69355954245643447</v>
      </c>
    </row>
    <row r="2980" spans="1:10" x14ac:dyDescent="0.3">
      <c r="A2980" s="19">
        <v>20200503</v>
      </c>
      <c r="B2980" s="19" t="s">
        <v>30</v>
      </c>
      <c r="C2980" s="19">
        <v>115</v>
      </c>
      <c r="D2980" s="19">
        <v>14.26</v>
      </c>
      <c r="E2980" s="19">
        <v>22.91</v>
      </c>
      <c r="F2980" s="19">
        <v>4</v>
      </c>
      <c r="G2980" s="19">
        <v>0</v>
      </c>
      <c r="H2980" s="17">
        <f t="shared" si="141"/>
        <v>466.86771373591114</v>
      </c>
      <c r="I2980" s="18">
        <f t="shared" si="139"/>
        <v>37.499616054247227</v>
      </c>
      <c r="J2980" s="17">
        <f t="shared" si="140"/>
        <v>0.44060721147170717</v>
      </c>
    </row>
    <row r="2981" spans="1:10" x14ac:dyDescent="0.3">
      <c r="A2981" s="2">
        <v>20200503</v>
      </c>
      <c r="B2981" s="2" t="s">
        <v>29</v>
      </c>
      <c r="C2981" s="2">
        <v>3</v>
      </c>
      <c r="D2981" s="2">
        <v>2.89</v>
      </c>
      <c r="E2981" s="2">
        <v>21.05</v>
      </c>
      <c r="F2981" s="2">
        <v>4.41</v>
      </c>
      <c r="G2981" s="2">
        <v>0</v>
      </c>
      <c r="H2981" s="16">
        <f t="shared" si="141"/>
        <v>59.501815225415776</v>
      </c>
      <c r="I2981" s="15">
        <f t="shared" si="139"/>
        <v>22.909431725794242</v>
      </c>
      <c r="J2981" s="14">
        <f t="shared" si="140"/>
        <v>6.0061581957671355E-2</v>
      </c>
    </row>
    <row r="2982" spans="1:10" x14ac:dyDescent="0.3">
      <c r="A2982" s="19">
        <v>20200503</v>
      </c>
      <c r="B2982" s="19" t="s">
        <v>28</v>
      </c>
      <c r="C2982" s="19">
        <v>0</v>
      </c>
      <c r="D2982" s="19">
        <v>0</v>
      </c>
      <c r="E2982" s="19">
        <v>19.510000000000002</v>
      </c>
      <c r="F2982" s="19">
        <v>4.34</v>
      </c>
      <c r="G2982" s="19">
        <v>0</v>
      </c>
      <c r="H2982" s="17">
        <f t="shared" si="141"/>
        <v>0</v>
      </c>
      <c r="I2982" s="18">
        <f t="shared" si="139"/>
        <v>19.510000000000002</v>
      </c>
      <c r="J2982" s="17">
        <f t="shared" si="140"/>
        <v>0</v>
      </c>
    </row>
    <row r="2983" spans="1:10" x14ac:dyDescent="0.3">
      <c r="A2983" s="2">
        <v>20200503</v>
      </c>
      <c r="B2983" s="2" t="s">
        <v>27</v>
      </c>
      <c r="C2983" s="2">
        <v>0</v>
      </c>
      <c r="D2983" s="2">
        <v>0</v>
      </c>
      <c r="E2983" s="2">
        <v>18.73</v>
      </c>
      <c r="F2983" s="2">
        <v>4.07</v>
      </c>
      <c r="G2983" s="2">
        <v>0</v>
      </c>
      <c r="H2983" s="16">
        <f t="shared" si="141"/>
        <v>0</v>
      </c>
      <c r="I2983" s="15">
        <f t="shared" si="139"/>
        <v>18.73</v>
      </c>
      <c r="J2983" s="14">
        <f t="shared" si="140"/>
        <v>0</v>
      </c>
    </row>
    <row r="2984" spans="1:10" x14ac:dyDescent="0.3">
      <c r="A2984" s="19">
        <v>20200503</v>
      </c>
      <c r="B2984" s="19" t="s">
        <v>26</v>
      </c>
      <c r="C2984" s="19">
        <v>0</v>
      </c>
      <c r="D2984" s="19">
        <v>0</v>
      </c>
      <c r="E2984" s="19">
        <v>18.21</v>
      </c>
      <c r="F2984" s="19">
        <v>3.59</v>
      </c>
      <c r="G2984" s="19">
        <v>0</v>
      </c>
      <c r="H2984" s="17">
        <f t="shared" si="141"/>
        <v>0</v>
      </c>
      <c r="I2984" s="18">
        <f t="shared" si="139"/>
        <v>18.21</v>
      </c>
      <c r="J2984" s="17">
        <f t="shared" si="140"/>
        <v>0</v>
      </c>
    </row>
    <row r="2985" spans="1:10" x14ac:dyDescent="0.3">
      <c r="A2985" s="2">
        <v>20200503</v>
      </c>
      <c r="B2985" s="2" t="s">
        <v>25</v>
      </c>
      <c r="C2985" s="2">
        <v>0</v>
      </c>
      <c r="D2985" s="2">
        <v>0</v>
      </c>
      <c r="E2985" s="2">
        <v>17.71</v>
      </c>
      <c r="F2985" s="2">
        <v>3.24</v>
      </c>
      <c r="G2985" s="2">
        <v>0</v>
      </c>
      <c r="H2985" s="16">
        <f t="shared" si="141"/>
        <v>0</v>
      </c>
      <c r="I2985" s="15">
        <f t="shared" si="139"/>
        <v>17.71</v>
      </c>
      <c r="J2985" s="14">
        <f t="shared" si="140"/>
        <v>0</v>
      </c>
    </row>
    <row r="2986" spans="1:10" x14ac:dyDescent="0.3">
      <c r="A2986" s="19">
        <v>20200504</v>
      </c>
      <c r="B2986" s="19" t="s">
        <v>48</v>
      </c>
      <c r="C2986" s="19">
        <v>0</v>
      </c>
      <c r="D2986" s="19">
        <v>0</v>
      </c>
      <c r="E2986" s="19">
        <v>17.28</v>
      </c>
      <c r="F2986" s="19">
        <v>2.9</v>
      </c>
      <c r="G2986" s="19">
        <v>0</v>
      </c>
      <c r="H2986" s="17">
        <f t="shared" si="141"/>
        <v>0</v>
      </c>
      <c r="I2986" s="18">
        <f t="shared" si="139"/>
        <v>17.28</v>
      </c>
      <c r="J2986" s="17">
        <f t="shared" si="140"/>
        <v>0</v>
      </c>
    </row>
    <row r="2987" spans="1:10" x14ac:dyDescent="0.3">
      <c r="A2987" s="2">
        <v>20200504</v>
      </c>
      <c r="B2987" s="2" t="s">
        <v>47</v>
      </c>
      <c r="C2987" s="2">
        <v>0</v>
      </c>
      <c r="D2987" s="2">
        <v>0</v>
      </c>
      <c r="E2987" s="2">
        <v>16.829999999999998</v>
      </c>
      <c r="F2987" s="2">
        <v>2.76</v>
      </c>
      <c r="G2987" s="2">
        <v>0</v>
      </c>
      <c r="H2987" s="16">
        <f t="shared" si="141"/>
        <v>0</v>
      </c>
      <c r="I2987" s="15">
        <f t="shared" si="139"/>
        <v>16.829999999999998</v>
      </c>
      <c r="J2987" s="14">
        <f t="shared" si="140"/>
        <v>0</v>
      </c>
    </row>
    <row r="2988" spans="1:10" x14ac:dyDescent="0.3">
      <c r="A2988" s="19">
        <v>20200504</v>
      </c>
      <c r="B2988" s="19" t="s">
        <v>46</v>
      </c>
      <c r="C2988" s="19">
        <v>0</v>
      </c>
      <c r="D2988" s="19">
        <v>0</v>
      </c>
      <c r="E2988" s="19">
        <v>16.579999999999998</v>
      </c>
      <c r="F2988" s="19">
        <v>2.76</v>
      </c>
      <c r="G2988" s="19">
        <v>0</v>
      </c>
      <c r="H2988" s="17">
        <f t="shared" si="141"/>
        <v>0</v>
      </c>
      <c r="I2988" s="18">
        <f t="shared" si="139"/>
        <v>16.579999999999998</v>
      </c>
      <c r="J2988" s="17">
        <f t="shared" si="140"/>
        <v>0</v>
      </c>
    </row>
    <row r="2989" spans="1:10" x14ac:dyDescent="0.3">
      <c r="A2989" s="2">
        <v>20200504</v>
      </c>
      <c r="B2989" s="2" t="s">
        <v>45</v>
      </c>
      <c r="C2989" s="2">
        <v>0</v>
      </c>
      <c r="D2989" s="2">
        <v>0</v>
      </c>
      <c r="E2989" s="2">
        <v>16.41</v>
      </c>
      <c r="F2989" s="2">
        <v>2.97</v>
      </c>
      <c r="G2989" s="2">
        <v>0</v>
      </c>
      <c r="H2989" s="16">
        <f t="shared" si="141"/>
        <v>0</v>
      </c>
      <c r="I2989" s="15">
        <f t="shared" si="139"/>
        <v>16.41</v>
      </c>
      <c r="J2989" s="14">
        <f t="shared" si="140"/>
        <v>0</v>
      </c>
    </row>
    <row r="2990" spans="1:10" x14ac:dyDescent="0.3">
      <c r="A2990" s="19">
        <v>20200504</v>
      </c>
      <c r="B2990" s="19" t="s">
        <v>44</v>
      </c>
      <c r="C2990" s="19">
        <v>0</v>
      </c>
      <c r="D2990" s="19">
        <v>0</v>
      </c>
      <c r="E2990" s="19">
        <v>16.63</v>
      </c>
      <c r="F2990" s="19">
        <v>3.45</v>
      </c>
      <c r="G2990" s="19">
        <v>0</v>
      </c>
      <c r="H2990" s="17">
        <f t="shared" si="141"/>
        <v>0</v>
      </c>
      <c r="I2990" s="18">
        <f t="shared" si="139"/>
        <v>16.63</v>
      </c>
      <c r="J2990" s="17">
        <f t="shared" si="140"/>
        <v>0</v>
      </c>
    </row>
    <row r="2991" spans="1:10" x14ac:dyDescent="0.3">
      <c r="A2991" s="2">
        <v>20200504</v>
      </c>
      <c r="B2991" s="2" t="s">
        <v>43</v>
      </c>
      <c r="C2991" s="2">
        <v>0</v>
      </c>
      <c r="D2991" s="2">
        <v>0</v>
      </c>
      <c r="E2991" s="2">
        <v>16.440000000000001</v>
      </c>
      <c r="F2991" s="2">
        <v>2.9</v>
      </c>
      <c r="G2991" s="2">
        <v>0</v>
      </c>
      <c r="H2991" s="16">
        <f t="shared" si="141"/>
        <v>0</v>
      </c>
      <c r="I2991" s="15">
        <f t="shared" si="139"/>
        <v>16.440000000000001</v>
      </c>
      <c r="J2991" s="14">
        <f t="shared" si="140"/>
        <v>0</v>
      </c>
    </row>
    <row r="2992" spans="1:10" x14ac:dyDescent="0.3">
      <c r="A2992" s="19">
        <v>20200504</v>
      </c>
      <c r="B2992" s="19" t="s">
        <v>42</v>
      </c>
      <c r="C2992" s="19">
        <v>39.89</v>
      </c>
      <c r="D2992" s="19">
        <v>5.5</v>
      </c>
      <c r="E2992" s="19">
        <v>16.25</v>
      </c>
      <c r="F2992" s="19">
        <v>3.1</v>
      </c>
      <c r="G2992" s="19">
        <v>0</v>
      </c>
      <c r="H2992" s="17">
        <f t="shared" si="141"/>
        <v>416.18954362722531</v>
      </c>
      <c r="I2992" s="18">
        <f t="shared" si="139"/>
        <v>29.255923238350789</v>
      </c>
      <c r="J2992" s="17">
        <f t="shared" si="140"/>
        <v>0.4082188252509576</v>
      </c>
    </row>
    <row r="2993" spans="1:10" x14ac:dyDescent="0.3">
      <c r="A2993" s="2">
        <v>20200504</v>
      </c>
      <c r="B2993" s="2" t="s">
        <v>41</v>
      </c>
      <c r="C2993" s="2">
        <v>217</v>
      </c>
      <c r="D2993" s="2">
        <v>16.940000000000001</v>
      </c>
      <c r="E2993" s="2">
        <v>16.16</v>
      </c>
      <c r="F2993" s="2">
        <v>4.4800000000000004</v>
      </c>
      <c r="G2993" s="2">
        <v>0</v>
      </c>
      <c r="H2993" s="16">
        <f t="shared" si="141"/>
        <v>744.7572574426307</v>
      </c>
      <c r="I2993" s="15">
        <f t="shared" si="139"/>
        <v>39.43366429508221</v>
      </c>
      <c r="J2993" s="14">
        <f t="shared" si="140"/>
        <v>0.69638416438399187</v>
      </c>
    </row>
    <row r="2994" spans="1:10" x14ac:dyDescent="0.3">
      <c r="A2994" s="19">
        <v>20200504</v>
      </c>
      <c r="B2994" s="19" t="s">
        <v>40</v>
      </c>
      <c r="C2994" s="19">
        <v>372</v>
      </c>
      <c r="D2994" s="19">
        <v>28.61</v>
      </c>
      <c r="E2994" s="19">
        <v>16.88</v>
      </c>
      <c r="F2994" s="19">
        <v>6.34</v>
      </c>
      <c r="G2994" s="19">
        <v>0</v>
      </c>
      <c r="H2994" s="17">
        <f t="shared" si="141"/>
        <v>776.86919975608589</v>
      </c>
      <c r="I2994" s="18">
        <f t="shared" si="139"/>
        <v>41.15716249237768</v>
      </c>
      <c r="J2994" s="17">
        <f t="shared" si="140"/>
        <v>0.72038519122506472</v>
      </c>
    </row>
    <row r="2995" spans="1:10" x14ac:dyDescent="0.3">
      <c r="A2995" s="2">
        <v>20200504</v>
      </c>
      <c r="B2995" s="2" t="s">
        <v>39</v>
      </c>
      <c r="C2995" s="2">
        <v>351</v>
      </c>
      <c r="D2995" s="2">
        <v>40.200000000000003</v>
      </c>
      <c r="E2995" s="2">
        <v>18</v>
      </c>
      <c r="F2995" s="2">
        <v>6.76</v>
      </c>
      <c r="G2995" s="2">
        <v>0</v>
      </c>
      <c r="H2995" s="16">
        <f t="shared" si="141"/>
        <v>543.80016951648076</v>
      </c>
      <c r="I2995" s="15">
        <f t="shared" si="139"/>
        <v>34.993755297390024</v>
      </c>
      <c r="J2995" s="14">
        <f t="shared" si="140"/>
        <v>0.5193444433047596</v>
      </c>
    </row>
    <row r="2996" spans="1:10" x14ac:dyDescent="0.3">
      <c r="A2996" s="19">
        <v>20200504</v>
      </c>
      <c r="B2996" s="19" t="s">
        <v>38</v>
      </c>
      <c r="C2996" s="19">
        <v>235</v>
      </c>
      <c r="D2996" s="19">
        <v>51.24</v>
      </c>
      <c r="E2996" s="19">
        <v>18.73</v>
      </c>
      <c r="F2996" s="19">
        <v>7.38</v>
      </c>
      <c r="G2996" s="19">
        <v>0</v>
      </c>
      <c r="H2996" s="17">
        <f t="shared" si="141"/>
        <v>301.36889692686327</v>
      </c>
      <c r="I2996" s="18">
        <f t="shared" si="139"/>
        <v>28.147778028964478</v>
      </c>
      <c r="J2996" s="17">
        <f t="shared" si="140"/>
        <v>0.29710000616124488</v>
      </c>
    </row>
    <row r="2997" spans="1:10" x14ac:dyDescent="0.3">
      <c r="A2997" s="2">
        <v>20200504</v>
      </c>
      <c r="B2997" s="2" t="s">
        <v>37</v>
      </c>
      <c r="C2997" s="2">
        <v>379</v>
      </c>
      <c r="D2997" s="2">
        <v>60.78</v>
      </c>
      <c r="E2997" s="2">
        <v>18.77</v>
      </c>
      <c r="F2997" s="2">
        <v>8.14</v>
      </c>
      <c r="G2997" s="2">
        <v>0</v>
      </c>
      <c r="H2997" s="16">
        <f t="shared" si="141"/>
        <v>434.25866421156616</v>
      </c>
      <c r="I2997" s="15">
        <f t="shared" si="139"/>
        <v>32.340583256611438</v>
      </c>
      <c r="J2997" s="14">
        <f t="shared" si="140"/>
        <v>0.41991396075359178</v>
      </c>
    </row>
    <row r="2998" spans="1:10" x14ac:dyDescent="0.3">
      <c r="A2998" s="19">
        <v>20200504</v>
      </c>
      <c r="B2998" s="19" t="s">
        <v>36</v>
      </c>
      <c r="C2998" s="19">
        <v>830</v>
      </c>
      <c r="D2998" s="19">
        <v>66.63</v>
      </c>
      <c r="E2998" s="19">
        <v>18.97</v>
      </c>
      <c r="F2998" s="19">
        <v>7.86</v>
      </c>
      <c r="G2998" s="19">
        <v>0</v>
      </c>
      <c r="H2998" s="17">
        <f t="shared" si="141"/>
        <v>904.17642202977481</v>
      </c>
      <c r="I2998" s="18">
        <f t="shared" si="139"/>
        <v>47.225513188430462</v>
      </c>
      <c r="J2998" s="17">
        <f t="shared" si="140"/>
        <v>0.81374538956356701</v>
      </c>
    </row>
    <row r="2999" spans="1:10" x14ac:dyDescent="0.3">
      <c r="A2999" s="2">
        <v>20200504</v>
      </c>
      <c r="B2999" s="2" t="s">
        <v>35</v>
      </c>
      <c r="C2999" s="2">
        <v>788</v>
      </c>
      <c r="D2999" s="2">
        <v>65.84</v>
      </c>
      <c r="E2999" s="2">
        <v>19.68</v>
      </c>
      <c r="F2999" s="2">
        <v>8.2799999999999994</v>
      </c>
      <c r="G2999" s="2">
        <v>0</v>
      </c>
      <c r="H2999" s="16">
        <f t="shared" si="141"/>
        <v>863.65054150526987</v>
      </c>
      <c r="I2999" s="15">
        <f t="shared" si="139"/>
        <v>46.669079422039687</v>
      </c>
      <c r="J2999" s="14">
        <f t="shared" si="140"/>
        <v>0.77943523670982606</v>
      </c>
    </row>
    <row r="3000" spans="1:10" x14ac:dyDescent="0.3">
      <c r="A3000" s="19">
        <v>20200504</v>
      </c>
      <c r="B3000" s="19" t="s">
        <v>34</v>
      </c>
      <c r="C3000" s="19">
        <v>851.01</v>
      </c>
      <c r="D3000" s="19">
        <v>58.91</v>
      </c>
      <c r="E3000" s="19">
        <v>19.68</v>
      </c>
      <c r="F3000" s="19">
        <v>8.41</v>
      </c>
      <c r="G3000" s="19">
        <v>0</v>
      </c>
      <c r="H3000" s="17">
        <f t="shared" si="141"/>
        <v>993.75584921400628</v>
      </c>
      <c r="I3000" s="18">
        <f t="shared" si="139"/>
        <v>50.734870287937696</v>
      </c>
      <c r="J3000" s="17">
        <f t="shared" si="140"/>
        <v>0.87867204876569815</v>
      </c>
    </row>
    <row r="3001" spans="1:10" x14ac:dyDescent="0.3">
      <c r="A3001" s="2">
        <v>20200504</v>
      </c>
      <c r="B3001" s="2" t="s">
        <v>33</v>
      </c>
      <c r="C3001" s="2">
        <v>585</v>
      </c>
      <c r="D3001" s="2">
        <v>48.91</v>
      </c>
      <c r="E3001" s="2">
        <v>19.57</v>
      </c>
      <c r="F3001" s="2">
        <v>7.72</v>
      </c>
      <c r="G3001" s="2">
        <v>0</v>
      </c>
      <c r="H3001" s="16">
        <f t="shared" si="141"/>
        <v>776.19342897900071</v>
      </c>
      <c r="I3001" s="15">
        <f t="shared" si="139"/>
        <v>43.826044655593776</v>
      </c>
      <c r="J3001" s="14">
        <f t="shared" si="140"/>
        <v>0.71043649427998368</v>
      </c>
    </row>
    <row r="3002" spans="1:10" x14ac:dyDescent="0.3">
      <c r="A3002" s="19">
        <v>20200504</v>
      </c>
      <c r="B3002" s="19" t="s">
        <v>32</v>
      </c>
      <c r="C3002" s="19">
        <v>428</v>
      </c>
      <c r="D3002" s="19">
        <v>37.69</v>
      </c>
      <c r="E3002" s="19">
        <v>19.2</v>
      </c>
      <c r="F3002" s="19">
        <v>7.03</v>
      </c>
      <c r="G3002" s="19">
        <v>0</v>
      </c>
      <c r="H3002" s="17">
        <f t="shared" si="141"/>
        <v>700.04537959068102</v>
      </c>
      <c r="I3002" s="18">
        <f t="shared" si="139"/>
        <v>41.076418112208785</v>
      </c>
      <c r="J3002" s="17">
        <f t="shared" si="140"/>
        <v>0.64940137960149236</v>
      </c>
    </row>
    <row r="3003" spans="1:10" x14ac:dyDescent="0.3">
      <c r="A3003" s="2">
        <v>20200504</v>
      </c>
      <c r="B3003" s="2" t="s">
        <v>31</v>
      </c>
      <c r="C3003" s="2">
        <v>245</v>
      </c>
      <c r="D3003" s="2">
        <v>26.06</v>
      </c>
      <c r="E3003" s="2">
        <v>18.73</v>
      </c>
      <c r="F3003" s="2">
        <v>6.34</v>
      </c>
      <c r="G3003" s="2">
        <v>0</v>
      </c>
      <c r="H3003" s="16">
        <f t="shared" si="141"/>
        <v>557.69005267442753</v>
      </c>
      <c r="I3003" s="15">
        <f t="shared" si="139"/>
        <v>36.157814146075864</v>
      </c>
      <c r="J3003" s="14">
        <f t="shared" si="140"/>
        <v>0.52968834385957309</v>
      </c>
    </row>
    <row r="3004" spans="1:10" x14ac:dyDescent="0.3">
      <c r="A3004" s="19">
        <v>20200504</v>
      </c>
      <c r="B3004" s="19" t="s">
        <v>30</v>
      </c>
      <c r="C3004" s="19">
        <v>93</v>
      </c>
      <c r="D3004" s="19">
        <v>14.41</v>
      </c>
      <c r="E3004" s="19">
        <v>18.190000000000001</v>
      </c>
      <c r="F3004" s="19">
        <v>5.59</v>
      </c>
      <c r="G3004" s="19">
        <v>0</v>
      </c>
      <c r="H3004" s="17">
        <f t="shared" si="141"/>
        <v>373.70569289267064</v>
      </c>
      <c r="I3004" s="18">
        <f t="shared" si="139"/>
        <v>29.868302902895959</v>
      </c>
      <c r="J3004" s="17">
        <f t="shared" si="140"/>
        <v>0.36551878659974901</v>
      </c>
    </row>
    <row r="3005" spans="1:10" x14ac:dyDescent="0.3">
      <c r="A3005" s="2">
        <v>20200504</v>
      </c>
      <c r="B3005" s="2" t="s">
        <v>29</v>
      </c>
      <c r="C3005" s="2">
        <v>2</v>
      </c>
      <c r="D3005" s="2">
        <v>3.05</v>
      </c>
      <c r="E3005" s="2">
        <v>17.600000000000001</v>
      </c>
      <c r="F3005" s="2">
        <v>4.76</v>
      </c>
      <c r="G3005" s="2">
        <v>0</v>
      </c>
      <c r="H3005" s="16">
        <f t="shared" si="141"/>
        <v>37.588753008084062</v>
      </c>
      <c r="I3005" s="15">
        <f t="shared" si="139"/>
        <v>18.774648531502628</v>
      </c>
      <c r="J3005" s="14">
        <f t="shared" si="140"/>
        <v>3.8641767402404437E-2</v>
      </c>
    </row>
    <row r="3006" spans="1:10" x14ac:dyDescent="0.3">
      <c r="A3006" s="19">
        <v>20200504</v>
      </c>
      <c r="B3006" s="19" t="s">
        <v>28</v>
      </c>
      <c r="C3006" s="19">
        <v>0</v>
      </c>
      <c r="D3006" s="19">
        <v>0</v>
      </c>
      <c r="E3006" s="19">
        <v>16.87</v>
      </c>
      <c r="F3006" s="19">
        <v>4.21</v>
      </c>
      <c r="G3006" s="19">
        <v>0</v>
      </c>
      <c r="H3006" s="17">
        <f t="shared" si="141"/>
        <v>0</v>
      </c>
      <c r="I3006" s="18">
        <f t="shared" si="139"/>
        <v>16.87</v>
      </c>
      <c r="J3006" s="17">
        <f t="shared" si="140"/>
        <v>0</v>
      </c>
    </row>
    <row r="3007" spans="1:10" x14ac:dyDescent="0.3">
      <c r="A3007" s="2">
        <v>20200504</v>
      </c>
      <c r="B3007" s="2" t="s">
        <v>27</v>
      </c>
      <c r="C3007" s="2">
        <v>0</v>
      </c>
      <c r="D3007" s="2">
        <v>0</v>
      </c>
      <c r="E3007" s="2">
        <v>16.440000000000001</v>
      </c>
      <c r="F3007" s="2">
        <v>3.79</v>
      </c>
      <c r="G3007" s="2">
        <v>0</v>
      </c>
      <c r="H3007" s="16">
        <f t="shared" si="141"/>
        <v>0</v>
      </c>
      <c r="I3007" s="15">
        <f t="shared" si="139"/>
        <v>16.440000000000001</v>
      </c>
      <c r="J3007" s="14">
        <f t="shared" si="140"/>
        <v>0</v>
      </c>
    </row>
    <row r="3008" spans="1:10" x14ac:dyDescent="0.3">
      <c r="A3008" s="19">
        <v>20200504</v>
      </c>
      <c r="B3008" s="19" t="s">
        <v>26</v>
      </c>
      <c r="C3008" s="19">
        <v>0</v>
      </c>
      <c r="D3008" s="19">
        <v>0</v>
      </c>
      <c r="E3008" s="19">
        <v>16.149999999999999</v>
      </c>
      <c r="F3008" s="19">
        <v>3.52</v>
      </c>
      <c r="G3008" s="19">
        <v>0</v>
      </c>
      <c r="H3008" s="17">
        <f t="shared" si="141"/>
        <v>0</v>
      </c>
      <c r="I3008" s="18">
        <f t="shared" si="139"/>
        <v>16.149999999999999</v>
      </c>
      <c r="J3008" s="17">
        <f t="shared" si="140"/>
        <v>0</v>
      </c>
    </row>
    <row r="3009" spans="1:10" x14ac:dyDescent="0.3">
      <c r="A3009" s="2">
        <v>20200504</v>
      </c>
      <c r="B3009" s="2" t="s">
        <v>25</v>
      </c>
      <c r="C3009" s="2">
        <v>0</v>
      </c>
      <c r="D3009" s="2">
        <v>0</v>
      </c>
      <c r="E3009" s="2">
        <v>15.88</v>
      </c>
      <c r="F3009" s="2">
        <v>3.24</v>
      </c>
      <c r="G3009" s="2">
        <v>0</v>
      </c>
      <c r="H3009" s="16">
        <f t="shared" si="141"/>
        <v>0</v>
      </c>
      <c r="I3009" s="15">
        <f t="shared" si="139"/>
        <v>15.88</v>
      </c>
      <c r="J3009" s="14">
        <f t="shared" si="140"/>
        <v>0</v>
      </c>
    </row>
    <row r="3010" spans="1:10" x14ac:dyDescent="0.3">
      <c r="A3010" s="19">
        <v>20200505</v>
      </c>
      <c r="B3010" s="19" t="s">
        <v>48</v>
      </c>
      <c r="C3010" s="19">
        <v>0</v>
      </c>
      <c r="D3010" s="19">
        <v>0</v>
      </c>
      <c r="E3010" s="19">
        <v>15.68</v>
      </c>
      <c r="F3010" s="19">
        <v>3.17</v>
      </c>
      <c r="G3010" s="19">
        <v>0</v>
      </c>
      <c r="H3010" s="17">
        <f t="shared" si="141"/>
        <v>0</v>
      </c>
      <c r="I3010" s="18">
        <f t="shared" si="139"/>
        <v>15.68</v>
      </c>
      <c r="J3010" s="17">
        <f t="shared" si="140"/>
        <v>0</v>
      </c>
    </row>
    <row r="3011" spans="1:10" x14ac:dyDescent="0.3">
      <c r="A3011" s="2">
        <v>20200505</v>
      </c>
      <c r="B3011" s="2" t="s">
        <v>47</v>
      </c>
      <c r="C3011" s="2">
        <v>0</v>
      </c>
      <c r="D3011" s="2">
        <v>0</v>
      </c>
      <c r="E3011" s="2">
        <v>15.59</v>
      </c>
      <c r="F3011" s="2">
        <v>3.1</v>
      </c>
      <c r="G3011" s="2">
        <v>0</v>
      </c>
      <c r="H3011" s="16">
        <f t="shared" si="141"/>
        <v>0</v>
      </c>
      <c r="I3011" s="15">
        <f t="shared" si="139"/>
        <v>15.59</v>
      </c>
      <c r="J3011" s="14">
        <f t="shared" si="140"/>
        <v>0</v>
      </c>
    </row>
    <row r="3012" spans="1:10" x14ac:dyDescent="0.3">
      <c r="A3012" s="19">
        <v>20200505</v>
      </c>
      <c r="B3012" s="19" t="s">
        <v>46</v>
      </c>
      <c r="C3012" s="19">
        <v>0</v>
      </c>
      <c r="D3012" s="19">
        <v>0</v>
      </c>
      <c r="E3012" s="19">
        <v>15.49</v>
      </c>
      <c r="F3012" s="19">
        <v>3.17</v>
      </c>
      <c r="G3012" s="19">
        <v>0</v>
      </c>
      <c r="H3012" s="17">
        <f t="shared" si="141"/>
        <v>0</v>
      </c>
      <c r="I3012" s="18">
        <f t="shared" si="139"/>
        <v>15.49</v>
      </c>
      <c r="J3012" s="17">
        <f t="shared" si="140"/>
        <v>0</v>
      </c>
    </row>
    <row r="3013" spans="1:10" x14ac:dyDescent="0.3">
      <c r="A3013" s="2">
        <v>20200505</v>
      </c>
      <c r="B3013" s="2" t="s">
        <v>45</v>
      </c>
      <c r="C3013" s="2">
        <v>0</v>
      </c>
      <c r="D3013" s="2">
        <v>0</v>
      </c>
      <c r="E3013" s="2">
        <v>15.41</v>
      </c>
      <c r="F3013" s="2">
        <v>3.24</v>
      </c>
      <c r="G3013" s="2">
        <v>0</v>
      </c>
      <c r="H3013" s="16">
        <f t="shared" si="141"/>
        <v>0</v>
      </c>
      <c r="I3013" s="15">
        <f t="shared" si="139"/>
        <v>15.41</v>
      </c>
      <c r="J3013" s="14">
        <f t="shared" si="140"/>
        <v>0</v>
      </c>
    </row>
    <row r="3014" spans="1:10" x14ac:dyDescent="0.3">
      <c r="A3014" s="19">
        <v>20200505</v>
      </c>
      <c r="B3014" s="19" t="s">
        <v>44</v>
      </c>
      <c r="C3014" s="19">
        <v>0</v>
      </c>
      <c r="D3014" s="19">
        <v>0</v>
      </c>
      <c r="E3014" s="19">
        <v>15.33</v>
      </c>
      <c r="F3014" s="19">
        <v>3.1</v>
      </c>
      <c r="G3014" s="19">
        <v>0</v>
      </c>
      <c r="H3014" s="17">
        <f t="shared" si="141"/>
        <v>0</v>
      </c>
      <c r="I3014" s="18">
        <f t="shared" si="139"/>
        <v>15.33</v>
      </c>
      <c r="J3014" s="17">
        <f t="shared" si="140"/>
        <v>0</v>
      </c>
    </row>
    <row r="3015" spans="1:10" x14ac:dyDescent="0.3">
      <c r="A3015" s="2">
        <v>20200505</v>
      </c>
      <c r="B3015" s="2" t="s">
        <v>43</v>
      </c>
      <c r="C3015" s="2">
        <v>0</v>
      </c>
      <c r="D3015" s="2">
        <v>0</v>
      </c>
      <c r="E3015" s="2">
        <v>15.25</v>
      </c>
      <c r="F3015" s="2">
        <v>3.1</v>
      </c>
      <c r="G3015" s="2">
        <v>0</v>
      </c>
      <c r="H3015" s="16">
        <f t="shared" si="141"/>
        <v>0</v>
      </c>
      <c r="I3015" s="15">
        <f t="shared" si="139"/>
        <v>15.25</v>
      </c>
      <c r="J3015" s="14">
        <f t="shared" si="140"/>
        <v>0</v>
      </c>
    </row>
    <row r="3016" spans="1:10" x14ac:dyDescent="0.3">
      <c r="A3016" s="19">
        <v>20200505</v>
      </c>
      <c r="B3016" s="19" t="s">
        <v>42</v>
      </c>
      <c r="C3016" s="19">
        <v>52.56</v>
      </c>
      <c r="D3016" s="19">
        <v>5.69</v>
      </c>
      <c r="E3016" s="19">
        <v>15.23</v>
      </c>
      <c r="F3016" s="19">
        <v>3.17</v>
      </c>
      <c r="G3016" s="19">
        <v>0</v>
      </c>
      <c r="H3016" s="17">
        <f t="shared" si="141"/>
        <v>530.12686851391027</v>
      </c>
      <c r="I3016" s="18">
        <f t="shared" si="139"/>
        <v>31.796464641059696</v>
      </c>
      <c r="J3016" s="17">
        <f t="shared" si="140"/>
        <v>0.51391342018682296</v>
      </c>
    </row>
    <row r="3017" spans="1:10" x14ac:dyDescent="0.3">
      <c r="A3017" s="2">
        <v>20200505</v>
      </c>
      <c r="B3017" s="2" t="s">
        <v>41</v>
      </c>
      <c r="C3017" s="2">
        <v>129</v>
      </c>
      <c r="D3017" s="2">
        <v>17.13</v>
      </c>
      <c r="E3017" s="2">
        <v>16.010000000000002</v>
      </c>
      <c r="F3017" s="2">
        <v>3.24</v>
      </c>
      <c r="G3017" s="2">
        <v>0</v>
      </c>
      <c r="H3017" s="16">
        <f t="shared" si="141"/>
        <v>437.96997771339704</v>
      </c>
      <c r="I3017" s="15">
        <f t="shared" si="139"/>
        <v>29.696561803543659</v>
      </c>
      <c r="J3017" s="14">
        <f t="shared" si="140"/>
        <v>0.42871368890547273</v>
      </c>
    </row>
    <row r="3018" spans="1:10" x14ac:dyDescent="0.3">
      <c r="A3018" s="19">
        <v>20200505</v>
      </c>
      <c r="B3018" s="19" t="s">
        <v>40</v>
      </c>
      <c r="C3018" s="19">
        <v>387</v>
      </c>
      <c r="D3018" s="19">
        <v>28.8</v>
      </c>
      <c r="E3018" s="19">
        <v>16.98</v>
      </c>
      <c r="F3018" s="19">
        <v>4.21</v>
      </c>
      <c r="G3018" s="19">
        <v>0</v>
      </c>
      <c r="H3018" s="17">
        <f t="shared" si="141"/>
        <v>803.31509816008281</v>
      </c>
      <c r="I3018" s="18">
        <f t="shared" ref="I3018:I3081" si="142">E3018+H3018*((NOCT-20)/(800))</f>
        <v>42.083596817502588</v>
      </c>
      <c r="J3018" s="17">
        <f t="shared" ref="J3018:J3081" si="143">P_STC__W*(H3018/1000)*(1+(alpha_p/100)*(I3018-25))</f>
        <v>0.74155929751537564</v>
      </c>
    </row>
    <row r="3019" spans="1:10" x14ac:dyDescent="0.3">
      <c r="A3019" s="2">
        <v>20200505</v>
      </c>
      <c r="B3019" s="2" t="s">
        <v>39</v>
      </c>
      <c r="C3019" s="2">
        <v>592</v>
      </c>
      <c r="D3019" s="2">
        <v>40.39</v>
      </c>
      <c r="E3019" s="2">
        <v>17.68</v>
      </c>
      <c r="F3019" s="2">
        <v>4.34</v>
      </c>
      <c r="G3019" s="2">
        <v>0</v>
      </c>
      <c r="H3019" s="16">
        <f t="shared" si="141"/>
        <v>913.5986067435756</v>
      </c>
      <c r="I3019" s="15">
        <f t="shared" si="142"/>
        <v>46.229956460736737</v>
      </c>
      <c r="J3019" s="14">
        <f t="shared" si="143"/>
        <v>0.82631814284667437</v>
      </c>
    </row>
    <row r="3020" spans="1:10" x14ac:dyDescent="0.3">
      <c r="A3020" s="19">
        <v>20200505</v>
      </c>
      <c r="B3020" s="19" t="s">
        <v>38</v>
      </c>
      <c r="C3020" s="19">
        <v>630</v>
      </c>
      <c r="D3020" s="19">
        <v>51.46</v>
      </c>
      <c r="E3020" s="19">
        <v>18.34</v>
      </c>
      <c r="F3020" s="19">
        <v>4.4800000000000004</v>
      </c>
      <c r="G3020" s="19">
        <v>0</v>
      </c>
      <c r="H3020" s="17">
        <f t="shared" si="141"/>
        <v>805.44803108109613</v>
      </c>
      <c r="I3020" s="18">
        <f t="shared" si="142"/>
        <v>43.51025097128425</v>
      </c>
      <c r="J3020" s="17">
        <f t="shared" si="143"/>
        <v>0.73835732768272577</v>
      </c>
    </row>
    <row r="3021" spans="1:10" x14ac:dyDescent="0.3">
      <c r="A3021" s="2">
        <v>20200505</v>
      </c>
      <c r="B3021" s="2" t="s">
        <v>37</v>
      </c>
      <c r="C3021" s="2">
        <v>806</v>
      </c>
      <c r="D3021" s="2">
        <v>61.03</v>
      </c>
      <c r="E3021" s="2">
        <v>18.95</v>
      </c>
      <c r="F3021" s="2">
        <v>4.76</v>
      </c>
      <c r="G3021" s="2">
        <v>0</v>
      </c>
      <c r="H3021" s="16">
        <f t="shared" si="141"/>
        <v>921.27611793247968</v>
      </c>
      <c r="I3021" s="15">
        <f t="shared" si="142"/>
        <v>47.739878685389989</v>
      </c>
      <c r="J3021" s="14">
        <f t="shared" si="143"/>
        <v>0.82700243572358734</v>
      </c>
    </row>
    <row r="3022" spans="1:10" x14ac:dyDescent="0.3">
      <c r="A3022" s="19">
        <v>20200505</v>
      </c>
      <c r="B3022" s="19" t="s">
        <v>36</v>
      </c>
      <c r="C3022" s="19">
        <v>942.01</v>
      </c>
      <c r="D3022" s="19">
        <v>66.92</v>
      </c>
      <c r="E3022" s="19">
        <v>19.309999999999999</v>
      </c>
      <c r="F3022" s="19">
        <v>5.03</v>
      </c>
      <c r="G3022" s="19">
        <v>0</v>
      </c>
      <c r="H3022" s="17">
        <f t="shared" si="141"/>
        <v>1023.9702223533588</v>
      </c>
      <c r="I3022" s="18">
        <f t="shared" si="142"/>
        <v>51.309069448542459</v>
      </c>
      <c r="J3022" s="17">
        <f t="shared" si="143"/>
        <v>0.90274155573425596</v>
      </c>
    </row>
    <row r="3023" spans="1:10" x14ac:dyDescent="0.3">
      <c r="A3023" s="2">
        <v>20200505</v>
      </c>
      <c r="B3023" s="2" t="s">
        <v>35</v>
      </c>
      <c r="C3023" s="2">
        <v>956.01</v>
      </c>
      <c r="D3023" s="2">
        <v>66.099999999999994</v>
      </c>
      <c r="E3023" s="2">
        <v>19.34</v>
      </c>
      <c r="F3023" s="2">
        <v>4.97</v>
      </c>
      <c r="G3023" s="2">
        <v>0</v>
      </c>
      <c r="H3023" s="16">
        <f t="shared" si="141"/>
        <v>1045.6722604552879</v>
      </c>
      <c r="I3023" s="15">
        <f t="shared" si="142"/>
        <v>52.017258139227749</v>
      </c>
      <c r="J3023" s="14">
        <f t="shared" si="143"/>
        <v>0.91854187220141148</v>
      </c>
    </row>
    <row r="3024" spans="1:10" x14ac:dyDescent="0.3">
      <c r="A3024" s="19">
        <v>20200505</v>
      </c>
      <c r="B3024" s="19" t="s">
        <v>34</v>
      </c>
      <c r="C3024" s="19">
        <v>869.01</v>
      </c>
      <c r="D3024" s="19">
        <v>59.12</v>
      </c>
      <c r="E3024" s="19">
        <v>19.38</v>
      </c>
      <c r="F3024" s="19">
        <v>4.9000000000000004</v>
      </c>
      <c r="G3024" s="19">
        <v>0</v>
      </c>
      <c r="H3024" s="17">
        <f t="shared" si="141"/>
        <v>1012.5440846926703</v>
      </c>
      <c r="I3024" s="18">
        <f t="shared" si="142"/>
        <v>51.022002646645944</v>
      </c>
      <c r="J3024" s="17">
        <f t="shared" si="143"/>
        <v>0.89397617285993769</v>
      </c>
    </row>
    <row r="3025" spans="1:10" x14ac:dyDescent="0.3">
      <c r="A3025" s="2">
        <v>20200505</v>
      </c>
      <c r="B3025" s="2" t="s">
        <v>33</v>
      </c>
      <c r="C3025" s="2">
        <v>712</v>
      </c>
      <c r="D3025" s="2">
        <v>49.09</v>
      </c>
      <c r="E3025" s="2">
        <v>19.649999999999999</v>
      </c>
      <c r="F3025" s="2">
        <v>4.83</v>
      </c>
      <c r="G3025" s="2">
        <v>0</v>
      </c>
      <c r="H3025" s="16">
        <f t="shared" si="141"/>
        <v>942.12396980002018</v>
      </c>
      <c r="I3025" s="15">
        <f t="shared" si="142"/>
        <v>49.091374056250629</v>
      </c>
      <c r="J3025" s="14">
        <f t="shared" si="143"/>
        <v>0.83998719546286593</v>
      </c>
    </row>
    <row r="3026" spans="1:10" x14ac:dyDescent="0.3">
      <c r="A3026" s="19">
        <v>20200505</v>
      </c>
      <c r="B3026" s="19" t="s">
        <v>32</v>
      </c>
      <c r="C3026" s="19">
        <v>554</v>
      </c>
      <c r="D3026" s="19">
        <v>37.85</v>
      </c>
      <c r="E3026" s="19">
        <v>19.2</v>
      </c>
      <c r="F3026" s="19">
        <v>4.55</v>
      </c>
      <c r="G3026" s="19">
        <v>0</v>
      </c>
      <c r="H3026" s="17">
        <f t="shared" si="141"/>
        <v>902.873673393383</v>
      </c>
      <c r="I3026" s="18">
        <f t="shared" si="142"/>
        <v>47.414802293543218</v>
      </c>
      <c r="J3026" s="17">
        <f t="shared" si="143"/>
        <v>0.81180386641017299</v>
      </c>
    </row>
    <row r="3027" spans="1:10" x14ac:dyDescent="0.3">
      <c r="A3027" s="2">
        <v>20200505</v>
      </c>
      <c r="B3027" s="2" t="s">
        <v>31</v>
      </c>
      <c r="C3027" s="2">
        <v>390</v>
      </c>
      <c r="D3027" s="2">
        <v>26.21</v>
      </c>
      <c r="E3027" s="2">
        <v>19.12</v>
      </c>
      <c r="F3027" s="2">
        <v>4.21</v>
      </c>
      <c r="G3027" s="2">
        <v>0</v>
      </c>
      <c r="H3027" s="16">
        <f t="shared" ref="H3027:H3090" si="144">IF(D3027&gt;0,C3027/SIN(D3027*PI()/180),0)</f>
        <v>883.02730394550235</v>
      </c>
      <c r="I3027" s="15">
        <f t="shared" si="142"/>
        <v>46.714603248296953</v>
      </c>
      <c r="J3027" s="14">
        <f t="shared" si="143"/>
        <v>0.79674165991384771</v>
      </c>
    </row>
    <row r="3028" spans="1:10" x14ac:dyDescent="0.3">
      <c r="A3028" s="19">
        <v>20200505</v>
      </c>
      <c r="B3028" s="19" t="s">
        <v>30</v>
      </c>
      <c r="C3028" s="19">
        <v>179</v>
      </c>
      <c r="D3028" s="19">
        <v>14.57</v>
      </c>
      <c r="E3028" s="19">
        <v>18.670000000000002</v>
      </c>
      <c r="F3028" s="19">
        <v>3.59</v>
      </c>
      <c r="G3028" s="19">
        <v>0</v>
      </c>
      <c r="H3028" s="17">
        <f t="shared" si="144"/>
        <v>711.55242060041553</v>
      </c>
      <c r="I3028" s="18">
        <f t="shared" si="142"/>
        <v>40.906013143762991</v>
      </c>
      <c r="J3028" s="17">
        <f t="shared" si="143"/>
        <v>0.66062159090495598</v>
      </c>
    </row>
    <row r="3029" spans="1:10" x14ac:dyDescent="0.3">
      <c r="A3029" s="2">
        <v>20200505</v>
      </c>
      <c r="B3029" s="2" t="s">
        <v>29</v>
      </c>
      <c r="C3029" s="2">
        <v>9</v>
      </c>
      <c r="D3029" s="2">
        <v>3.22</v>
      </c>
      <c r="E3029" s="2">
        <v>17.95</v>
      </c>
      <c r="F3029" s="2">
        <v>3.1</v>
      </c>
      <c r="G3029" s="2">
        <v>0</v>
      </c>
      <c r="H3029" s="16">
        <f t="shared" si="144"/>
        <v>160.22781358691634</v>
      </c>
      <c r="I3029" s="15">
        <f t="shared" si="142"/>
        <v>22.957119174591135</v>
      </c>
      <c r="J3029" s="14">
        <f t="shared" si="143"/>
        <v>0.16170078206324889</v>
      </c>
    </row>
    <row r="3030" spans="1:10" x14ac:dyDescent="0.3">
      <c r="A3030" s="19">
        <v>20200505</v>
      </c>
      <c r="B3030" s="19" t="s">
        <v>28</v>
      </c>
      <c r="C3030" s="19">
        <v>0</v>
      </c>
      <c r="D3030" s="19">
        <v>0</v>
      </c>
      <c r="E3030" s="19">
        <v>17.100000000000001</v>
      </c>
      <c r="F3030" s="19">
        <v>2.5499999999999998</v>
      </c>
      <c r="G3030" s="19">
        <v>0</v>
      </c>
      <c r="H3030" s="17">
        <f t="shared" si="144"/>
        <v>0</v>
      </c>
      <c r="I3030" s="18">
        <f t="shared" si="142"/>
        <v>17.100000000000001</v>
      </c>
      <c r="J3030" s="17">
        <f t="shared" si="143"/>
        <v>0</v>
      </c>
    </row>
    <row r="3031" spans="1:10" x14ac:dyDescent="0.3">
      <c r="A3031" s="2">
        <v>20200505</v>
      </c>
      <c r="B3031" s="2" t="s">
        <v>27</v>
      </c>
      <c r="C3031" s="2">
        <v>0</v>
      </c>
      <c r="D3031" s="2">
        <v>0</v>
      </c>
      <c r="E3031" s="2">
        <v>16.559999999999999</v>
      </c>
      <c r="F3031" s="2">
        <v>2.34</v>
      </c>
      <c r="G3031" s="2">
        <v>0</v>
      </c>
      <c r="H3031" s="16">
        <f t="shared" si="144"/>
        <v>0</v>
      </c>
      <c r="I3031" s="15">
        <f t="shared" si="142"/>
        <v>16.559999999999999</v>
      </c>
      <c r="J3031" s="14">
        <f t="shared" si="143"/>
        <v>0</v>
      </c>
    </row>
    <row r="3032" spans="1:10" x14ac:dyDescent="0.3">
      <c r="A3032" s="19">
        <v>20200505</v>
      </c>
      <c r="B3032" s="19" t="s">
        <v>26</v>
      </c>
      <c r="C3032" s="19">
        <v>0</v>
      </c>
      <c r="D3032" s="19">
        <v>0</v>
      </c>
      <c r="E3032" s="19">
        <v>16.09</v>
      </c>
      <c r="F3032" s="19">
        <v>2.2799999999999998</v>
      </c>
      <c r="G3032" s="19">
        <v>0</v>
      </c>
      <c r="H3032" s="17">
        <f t="shared" si="144"/>
        <v>0</v>
      </c>
      <c r="I3032" s="18">
        <f t="shared" si="142"/>
        <v>16.09</v>
      </c>
      <c r="J3032" s="17">
        <f t="shared" si="143"/>
        <v>0</v>
      </c>
    </row>
    <row r="3033" spans="1:10" x14ac:dyDescent="0.3">
      <c r="A3033" s="2">
        <v>20200505</v>
      </c>
      <c r="B3033" s="2" t="s">
        <v>25</v>
      </c>
      <c r="C3033" s="2">
        <v>0</v>
      </c>
      <c r="D3033" s="2">
        <v>0</v>
      </c>
      <c r="E3033" s="2">
        <v>15.82</v>
      </c>
      <c r="F3033" s="2">
        <v>2.21</v>
      </c>
      <c r="G3033" s="2">
        <v>0</v>
      </c>
      <c r="H3033" s="16">
        <f t="shared" si="144"/>
        <v>0</v>
      </c>
      <c r="I3033" s="15">
        <f t="shared" si="142"/>
        <v>15.82</v>
      </c>
      <c r="J3033" s="14">
        <f t="shared" si="143"/>
        <v>0</v>
      </c>
    </row>
    <row r="3034" spans="1:10" x14ac:dyDescent="0.3">
      <c r="A3034" s="19">
        <v>20200506</v>
      </c>
      <c r="B3034" s="19" t="s">
        <v>48</v>
      </c>
      <c r="C3034" s="19">
        <v>0</v>
      </c>
      <c r="D3034" s="19">
        <v>0</v>
      </c>
      <c r="E3034" s="19">
        <v>15.58</v>
      </c>
      <c r="F3034" s="19">
        <v>2.14</v>
      </c>
      <c r="G3034" s="19">
        <v>0</v>
      </c>
      <c r="H3034" s="17">
        <f t="shared" si="144"/>
        <v>0</v>
      </c>
      <c r="I3034" s="18">
        <f t="shared" si="142"/>
        <v>15.58</v>
      </c>
      <c r="J3034" s="17">
        <f t="shared" si="143"/>
        <v>0</v>
      </c>
    </row>
    <row r="3035" spans="1:10" x14ac:dyDescent="0.3">
      <c r="A3035" s="2">
        <v>20200506</v>
      </c>
      <c r="B3035" s="2" t="s">
        <v>47</v>
      </c>
      <c r="C3035" s="2">
        <v>0</v>
      </c>
      <c r="D3035" s="2">
        <v>0</v>
      </c>
      <c r="E3035" s="2">
        <v>15.4</v>
      </c>
      <c r="F3035" s="2">
        <v>2.21</v>
      </c>
      <c r="G3035" s="2">
        <v>0</v>
      </c>
      <c r="H3035" s="16">
        <f t="shared" si="144"/>
        <v>0</v>
      </c>
      <c r="I3035" s="15">
        <f t="shared" si="142"/>
        <v>15.4</v>
      </c>
      <c r="J3035" s="14">
        <f t="shared" si="143"/>
        <v>0</v>
      </c>
    </row>
    <row r="3036" spans="1:10" x14ac:dyDescent="0.3">
      <c r="A3036" s="19">
        <v>20200506</v>
      </c>
      <c r="B3036" s="19" t="s">
        <v>46</v>
      </c>
      <c r="C3036" s="19">
        <v>0</v>
      </c>
      <c r="D3036" s="19">
        <v>0</v>
      </c>
      <c r="E3036" s="19">
        <v>15.24</v>
      </c>
      <c r="F3036" s="19">
        <v>2.21</v>
      </c>
      <c r="G3036" s="19">
        <v>0</v>
      </c>
      <c r="H3036" s="17">
        <f t="shared" si="144"/>
        <v>0</v>
      </c>
      <c r="I3036" s="18">
        <f t="shared" si="142"/>
        <v>15.24</v>
      </c>
      <c r="J3036" s="17">
        <f t="shared" si="143"/>
        <v>0</v>
      </c>
    </row>
    <row r="3037" spans="1:10" x14ac:dyDescent="0.3">
      <c r="A3037" s="2">
        <v>20200506</v>
      </c>
      <c r="B3037" s="2" t="s">
        <v>45</v>
      </c>
      <c r="C3037" s="2">
        <v>0</v>
      </c>
      <c r="D3037" s="2">
        <v>0</v>
      </c>
      <c r="E3037" s="2">
        <v>15.01</v>
      </c>
      <c r="F3037" s="2">
        <v>2</v>
      </c>
      <c r="G3037" s="2">
        <v>0</v>
      </c>
      <c r="H3037" s="16">
        <f t="shared" si="144"/>
        <v>0</v>
      </c>
      <c r="I3037" s="15">
        <f t="shared" si="142"/>
        <v>15.01</v>
      </c>
      <c r="J3037" s="14">
        <f t="shared" si="143"/>
        <v>0</v>
      </c>
    </row>
    <row r="3038" spans="1:10" x14ac:dyDescent="0.3">
      <c r="A3038" s="19">
        <v>20200506</v>
      </c>
      <c r="B3038" s="19" t="s">
        <v>44</v>
      </c>
      <c r="C3038" s="19">
        <v>0</v>
      </c>
      <c r="D3038" s="19">
        <v>0</v>
      </c>
      <c r="E3038" s="19">
        <v>14.19</v>
      </c>
      <c r="F3038" s="19">
        <v>1.45</v>
      </c>
      <c r="G3038" s="19">
        <v>0</v>
      </c>
      <c r="H3038" s="17">
        <f t="shared" si="144"/>
        <v>0</v>
      </c>
      <c r="I3038" s="18">
        <f t="shared" si="142"/>
        <v>14.19</v>
      </c>
      <c r="J3038" s="17">
        <f t="shared" si="143"/>
        <v>0</v>
      </c>
    </row>
    <row r="3039" spans="1:10" x14ac:dyDescent="0.3">
      <c r="A3039" s="2">
        <v>20200506</v>
      </c>
      <c r="B3039" s="2" t="s">
        <v>43</v>
      </c>
      <c r="C3039" s="2">
        <v>0</v>
      </c>
      <c r="D3039" s="2">
        <v>0</v>
      </c>
      <c r="E3039" s="2">
        <v>15.3</v>
      </c>
      <c r="F3039" s="2">
        <v>0.9</v>
      </c>
      <c r="G3039" s="2">
        <v>0</v>
      </c>
      <c r="H3039" s="16">
        <f t="shared" si="144"/>
        <v>0</v>
      </c>
      <c r="I3039" s="15">
        <f t="shared" si="142"/>
        <v>15.3</v>
      </c>
      <c r="J3039" s="14">
        <f t="shared" si="143"/>
        <v>0</v>
      </c>
    </row>
    <row r="3040" spans="1:10" x14ac:dyDescent="0.3">
      <c r="A3040" s="19">
        <v>20200506</v>
      </c>
      <c r="B3040" s="19" t="s">
        <v>42</v>
      </c>
      <c r="C3040" s="19">
        <v>65</v>
      </c>
      <c r="D3040" s="19">
        <v>5.89</v>
      </c>
      <c r="E3040" s="19">
        <v>14.78</v>
      </c>
      <c r="F3040" s="19">
        <v>0.41</v>
      </c>
      <c r="G3040" s="19">
        <v>0</v>
      </c>
      <c r="H3040" s="17">
        <f t="shared" si="144"/>
        <v>633.4114184179283</v>
      </c>
      <c r="I3040" s="18">
        <f t="shared" si="142"/>
        <v>34.574106825560257</v>
      </c>
      <c r="J3040" s="17">
        <f t="shared" si="143"/>
        <v>0.60612184978784522</v>
      </c>
    </row>
    <row r="3041" spans="1:10" x14ac:dyDescent="0.3">
      <c r="A3041" s="2">
        <v>20200506</v>
      </c>
      <c r="B3041" s="2" t="s">
        <v>41</v>
      </c>
      <c r="C3041" s="2">
        <v>206</v>
      </c>
      <c r="D3041" s="2">
        <v>17.309999999999999</v>
      </c>
      <c r="E3041" s="2">
        <v>15.14</v>
      </c>
      <c r="F3041" s="2">
        <v>0.83</v>
      </c>
      <c r="G3041" s="2">
        <v>0</v>
      </c>
      <c r="H3041" s="16">
        <f t="shared" si="144"/>
        <v>692.34038052386836</v>
      </c>
      <c r="I3041" s="15">
        <f t="shared" si="142"/>
        <v>36.775636891370887</v>
      </c>
      <c r="J3041" s="14">
        <f t="shared" si="143"/>
        <v>0.65565301035559653</v>
      </c>
    </row>
    <row r="3042" spans="1:10" x14ac:dyDescent="0.3">
      <c r="A3042" s="19">
        <v>20200506</v>
      </c>
      <c r="B3042" s="19" t="s">
        <v>40</v>
      </c>
      <c r="C3042" s="19">
        <v>417</v>
      </c>
      <c r="D3042" s="19">
        <v>28.98</v>
      </c>
      <c r="E3042" s="19">
        <v>15.71</v>
      </c>
      <c r="F3042" s="19">
        <v>1.59</v>
      </c>
      <c r="G3042" s="19">
        <v>0</v>
      </c>
      <c r="H3042" s="17">
        <f t="shared" si="144"/>
        <v>860.67349222697101</v>
      </c>
      <c r="I3042" s="18">
        <f t="shared" si="142"/>
        <v>42.606046632092841</v>
      </c>
      <c r="J3042" s="17">
        <f t="shared" si="143"/>
        <v>0.79248473285077692</v>
      </c>
    </row>
    <row r="3043" spans="1:10" x14ac:dyDescent="0.3">
      <c r="A3043" s="2">
        <v>20200506</v>
      </c>
      <c r="B3043" s="2" t="s">
        <v>39</v>
      </c>
      <c r="C3043" s="2">
        <v>544</v>
      </c>
      <c r="D3043" s="2">
        <v>40.58</v>
      </c>
      <c r="E3043" s="2">
        <v>17.14</v>
      </c>
      <c r="F3043" s="2">
        <v>1.59</v>
      </c>
      <c r="G3043" s="2">
        <v>0</v>
      </c>
      <c r="H3043" s="16">
        <f t="shared" si="144"/>
        <v>836.26803211141669</v>
      </c>
      <c r="I3043" s="15">
        <f t="shared" si="142"/>
        <v>43.273376003481772</v>
      </c>
      <c r="J3043" s="14">
        <f t="shared" si="143"/>
        <v>0.76750155125433006</v>
      </c>
    </row>
    <row r="3044" spans="1:10" x14ac:dyDescent="0.3">
      <c r="A3044" s="19">
        <v>20200506</v>
      </c>
      <c r="B3044" s="19" t="s">
        <v>38</v>
      </c>
      <c r="C3044" s="19">
        <v>656</v>
      </c>
      <c r="D3044" s="19">
        <v>51.66</v>
      </c>
      <c r="E3044" s="19">
        <v>18.28</v>
      </c>
      <c r="F3044" s="19">
        <v>1.31</v>
      </c>
      <c r="G3044" s="19">
        <v>0</v>
      </c>
      <c r="H3044" s="17">
        <f t="shared" si="144"/>
        <v>836.36825797197253</v>
      </c>
      <c r="I3044" s="18">
        <f t="shared" si="142"/>
        <v>44.416508061624143</v>
      </c>
      <c r="J3044" s="17">
        <f t="shared" si="143"/>
        <v>0.76329117836667548</v>
      </c>
    </row>
    <row r="3045" spans="1:10" x14ac:dyDescent="0.3">
      <c r="A3045" s="2">
        <v>20200506</v>
      </c>
      <c r="B3045" s="2" t="s">
        <v>37</v>
      </c>
      <c r="C3045" s="2">
        <v>917.01</v>
      </c>
      <c r="D3045" s="2">
        <v>61.27</v>
      </c>
      <c r="E3045" s="2">
        <v>19.27</v>
      </c>
      <c r="F3045" s="2">
        <v>0.62</v>
      </c>
      <c r="G3045" s="2">
        <v>0</v>
      </c>
      <c r="H3045" s="16">
        <f t="shared" si="144"/>
        <v>1045.7471182958657</v>
      </c>
      <c r="I3045" s="15">
        <f t="shared" si="142"/>
        <v>51.949597446745798</v>
      </c>
      <c r="J3045" s="14">
        <f t="shared" si="143"/>
        <v>0.91892603088460956</v>
      </c>
    </row>
    <row r="3046" spans="1:10" x14ac:dyDescent="0.3">
      <c r="A3046" s="19">
        <v>20200506</v>
      </c>
      <c r="B3046" s="19" t="s">
        <v>36</v>
      </c>
      <c r="C3046" s="19">
        <v>837</v>
      </c>
      <c r="D3046" s="19">
        <v>67.2</v>
      </c>
      <c r="E3046" s="19">
        <v>20.059999999999999</v>
      </c>
      <c r="F3046" s="19">
        <v>0.55000000000000004</v>
      </c>
      <c r="G3046" s="19">
        <v>0</v>
      </c>
      <c r="H3046" s="17">
        <f t="shared" si="144"/>
        <v>907.94387275131965</v>
      </c>
      <c r="I3046" s="18">
        <f t="shared" si="142"/>
        <v>48.433246023478738</v>
      </c>
      <c r="J3046" s="17">
        <f t="shared" si="143"/>
        <v>0.81220154809570677</v>
      </c>
    </row>
    <row r="3047" spans="1:10" x14ac:dyDescent="0.3">
      <c r="A3047" s="2">
        <v>20200506</v>
      </c>
      <c r="B3047" s="2" t="s">
        <v>35</v>
      </c>
      <c r="C3047" s="2">
        <v>965.01</v>
      </c>
      <c r="D3047" s="2">
        <v>66.37</v>
      </c>
      <c r="E3047" s="2">
        <v>20.8</v>
      </c>
      <c r="F3047" s="2">
        <v>1.66</v>
      </c>
      <c r="G3047" s="2">
        <v>0</v>
      </c>
      <c r="H3047" s="16">
        <f t="shared" si="144"/>
        <v>1053.3284498119956</v>
      </c>
      <c r="I3047" s="15">
        <f t="shared" si="142"/>
        <v>53.71651405662486</v>
      </c>
      <c r="J3047" s="14">
        <f t="shared" si="143"/>
        <v>0.917212804253285</v>
      </c>
    </row>
    <row r="3048" spans="1:10" x14ac:dyDescent="0.3">
      <c r="A3048" s="19">
        <v>20200506</v>
      </c>
      <c r="B3048" s="19" t="s">
        <v>34</v>
      </c>
      <c r="C3048" s="19">
        <v>720</v>
      </c>
      <c r="D3048" s="19">
        <v>59.33</v>
      </c>
      <c r="E3048" s="19">
        <v>21.15</v>
      </c>
      <c r="F3048" s="19">
        <v>2.83</v>
      </c>
      <c r="G3048" s="19">
        <v>0</v>
      </c>
      <c r="H3048" s="17">
        <f t="shared" si="144"/>
        <v>837.09301125743673</v>
      </c>
      <c r="I3048" s="18">
        <f t="shared" si="142"/>
        <v>47.309156601794896</v>
      </c>
      <c r="J3048" s="17">
        <f t="shared" si="143"/>
        <v>0.75305623540459077</v>
      </c>
    </row>
    <row r="3049" spans="1:10" x14ac:dyDescent="0.3">
      <c r="A3049" s="2">
        <v>20200506</v>
      </c>
      <c r="B3049" s="2" t="s">
        <v>33</v>
      </c>
      <c r="C3049" s="2">
        <v>690</v>
      </c>
      <c r="D3049" s="2">
        <v>49.26</v>
      </c>
      <c r="E3049" s="2">
        <v>20.98</v>
      </c>
      <c r="F3049" s="2">
        <v>3.93</v>
      </c>
      <c r="G3049" s="2">
        <v>0</v>
      </c>
      <c r="H3049" s="16">
        <f t="shared" si="144"/>
        <v>910.67601218340474</v>
      </c>
      <c r="I3049" s="15">
        <f t="shared" si="142"/>
        <v>49.438625380731395</v>
      </c>
      <c r="J3049" s="14">
        <f t="shared" si="143"/>
        <v>0.81052549761104598</v>
      </c>
    </row>
    <row r="3050" spans="1:10" x14ac:dyDescent="0.3">
      <c r="A3050" s="19">
        <v>20200506</v>
      </c>
      <c r="B3050" s="19" t="s">
        <v>32</v>
      </c>
      <c r="C3050" s="19">
        <v>338</v>
      </c>
      <c r="D3050" s="19">
        <v>38</v>
      </c>
      <c r="E3050" s="19">
        <v>20.6</v>
      </c>
      <c r="F3050" s="19">
        <v>4.76</v>
      </c>
      <c r="G3050" s="19">
        <v>0</v>
      </c>
      <c r="H3050" s="17">
        <f t="shared" si="144"/>
        <v>549.00300497316755</v>
      </c>
      <c r="I3050" s="18">
        <f t="shared" si="142"/>
        <v>37.756343905411484</v>
      </c>
      <c r="J3050" s="17">
        <f t="shared" si="143"/>
        <v>0.51748828485872833</v>
      </c>
    </row>
    <row r="3051" spans="1:10" x14ac:dyDescent="0.3">
      <c r="A3051" s="2">
        <v>20200506</v>
      </c>
      <c r="B3051" s="2" t="s">
        <v>31</v>
      </c>
      <c r="C3051" s="2">
        <v>192</v>
      </c>
      <c r="D3051" s="2">
        <v>26.35</v>
      </c>
      <c r="E3051" s="2">
        <v>19.89</v>
      </c>
      <c r="F3051" s="2">
        <v>5.17</v>
      </c>
      <c r="G3051" s="2">
        <v>0</v>
      </c>
      <c r="H3051" s="16">
        <f t="shared" si="144"/>
        <v>432.57530502986953</v>
      </c>
      <c r="I3051" s="15">
        <f t="shared" si="142"/>
        <v>33.407978282183421</v>
      </c>
      <c r="J3051" s="14">
        <f t="shared" si="143"/>
        <v>0.41620842806441949</v>
      </c>
    </row>
    <row r="3052" spans="1:10" x14ac:dyDescent="0.3">
      <c r="A3052" s="19">
        <v>20200506</v>
      </c>
      <c r="B3052" s="19" t="s">
        <v>30</v>
      </c>
      <c r="C3052" s="19">
        <v>177</v>
      </c>
      <c r="D3052" s="19">
        <v>14.72</v>
      </c>
      <c r="E3052" s="19">
        <v>19.07</v>
      </c>
      <c r="F3052" s="19">
        <v>5.31</v>
      </c>
      <c r="G3052" s="19">
        <v>0</v>
      </c>
      <c r="H3052" s="17">
        <f t="shared" si="144"/>
        <v>696.58829753033217</v>
      </c>
      <c r="I3052" s="18">
        <f t="shared" si="142"/>
        <v>40.838384297822884</v>
      </c>
      <c r="J3052" s="17">
        <f t="shared" si="143"/>
        <v>0.64694054833889991</v>
      </c>
    </row>
    <row r="3053" spans="1:10" x14ac:dyDescent="0.3">
      <c r="A3053" s="2">
        <v>20200506</v>
      </c>
      <c r="B3053" s="2" t="s">
        <v>29</v>
      </c>
      <c r="C3053" s="2">
        <v>2</v>
      </c>
      <c r="D3053" s="2">
        <v>3.38</v>
      </c>
      <c r="E3053" s="2">
        <v>18.03</v>
      </c>
      <c r="F3053" s="2">
        <v>4.9000000000000004</v>
      </c>
      <c r="G3053" s="2">
        <v>0</v>
      </c>
      <c r="H3053" s="16">
        <f t="shared" si="144"/>
        <v>33.922500143851231</v>
      </c>
      <c r="I3053" s="15">
        <f t="shared" si="142"/>
        <v>19.090078129495353</v>
      </c>
      <c r="J3053" s="14">
        <f t="shared" si="143"/>
        <v>3.4824657108611781E-2</v>
      </c>
    </row>
    <row r="3054" spans="1:10" x14ac:dyDescent="0.3">
      <c r="A3054" s="19">
        <v>20200506</v>
      </c>
      <c r="B3054" s="19" t="s">
        <v>28</v>
      </c>
      <c r="C3054" s="19">
        <v>0</v>
      </c>
      <c r="D3054" s="19">
        <v>0</v>
      </c>
      <c r="E3054" s="19">
        <v>17.28</v>
      </c>
      <c r="F3054" s="19">
        <v>4.97</v>
      </c>
      <c r="G3054" s="19">
        <v>0</v>
      </c>
      <c r="H3054" s="17">
        <f t="shared" si="144"/>
        <v>0</v>
      </c>
      <c r="I3054" s="18">
        <f t="shared" si="142"/>
        <v>17.28</v>
      </c>
      <c r="J3054" s="17">
        <f t="shared" si="143"/>
        <v>0</v>
      </c>
    </row>
    <row r="3055" spans="1:10" x14ac:dyDescent="0.3">
      <c r="A3055" s="2">
        <v>20200506</v>
      </c>
      <c r="B3055" s="2" t="s">
        <v>27</v>
      </c>
      <c r="C3055" s="2">
        <v>0</v>
      </c>
      <c r="D3055" s="2">
        <v>0</v>
      </c>
      <c r="E3055" s="2">
        <v>16.77</v>
      </c>
      <c r="F3055" s="2">
        <v>4.97</v>
      </c>
      <c r="G3055" s="2">
        <v>0</v>
      </c>
      <c r="H3055" s="16">
        <f t="shared" si="144"/>
        <v>0</v>
      </c>
      <c r="I3055" s="15">
        <f t="shared" si="142"/>
        <v>16.77</v>
      </c>
      <c r="J3055" s="14">
        <f t="shared" si="143"/>
        <v>0</v>
      </c>
    </row>
    <row r="3056" spans="1:10" x14ac:dyDescent="0.3">
      <c r="A3056" s="19">
        <v>20200506</v>
      </c>
      <c r="B3056" s="19" t="s">
        <v>26</v>
      </c>
      <c r="C3056" s="19">
        <v>0</v>
      </c>
      <c r="D3056" s="19">
        <v>0</v>
      </c>
      <c r="E3056" s="19">
        <v>16.399999999999999</v>
      </c>
      <c r="F3056" s="19">
        <v>4.9000000000000004</v>
      </c>
      <c r="G3056" s="19">
        <v>0</v>
      </c>
      <c r="H3056" s="17">
        <f t="shared" si="144"/>
        <v>0</v>
      </c>
      <c r="I3056" s="18">
        <f t="shared" si="142"/>
        <v>16.399999999999999</v>
      </c>
      <c r="J3056" s="17">
        <f t="shared" si="143"/>
        <v>0</v>
      </c>
    </row>
    <row r="3057" spans="1:10" x14ac:dyDescent="0.3">
      <c r="A3057" s="2">
        <v>20200506</v>
      </c>
      <c r="B3057" s="2" t="s">
        <v>25</v>
      </c>
      <c r="C3057" s="2">
        <v>0</v>
      </c>
      <c r="D3057" s="2">
        <v>0</v>
      </c>
      <c r="E3057" s="2">
        <v>16.16</v>
      </c>
      <c r="F3057" s="2">
        <v>4.76</v>
      </c>
      <c r="G3057" s="2">
        <v>0</v>
      </c>
      <c r="H3057" s="16">
        <f t="shared" si="144"/>
        <v>0</v>
      </c>
      <c r="I3057" s="15">
        <f t="shared" si="142"/>
        <v>16.16</v>
      </c>
      <c r="J3057" s="14">
        <f t="shared" si="143"/>
        <v>0</v>
      </c>
    </row>
    <row r="3058" spans="1:10" x14ac:dyDescent="0.3">
      <c r="A3058" s="19">
        <v>20200507</v>
      </c>
      <c r="B3058" s="19" t="s">
        <v>48</v>
      </c>
      <c r="C3058" s="19">
        <v>0</v>
      </c>
      <c r="D3058" s="19">
        <v>0</v>
      </c>
      <c r="E3058" s="19">
        <v>15.98</v>
      </c>
      <c r="F3058" s="19">
        <v>4.6900000000000004</v>
      </c>
      <c r="G3058" s="19">
        <v>0</v>
      </c>
      <c r="H3058" s="17">
        <f t="shared" si="144"/>
        <v>0</v>
      </c>
      <c r="I3058" s="18">
        <f t="shared" si="142"/>
        <v>15.98</v>
      </c>
      <c r="J3058" s="17">
        <f t="shared" si="143"/>
        <v>0</v>
      </c>
    </row>
    <row r="3059" spans="1:10" x14ac:dyDescent="0.3">
      <c r="A3059" s="2">
        <v>20200507</v>
      </c>
      <c r="B3059" s="2" t="s">
        <v>47</v>
      </c>
      <c r="C3059" s="2">
        <v>0</v>
      </c>
      <c r="D3059" s="2">
        <v>0</v>
      </c>
      <c r="E3059" s="2">
        <v>15.8</v>
      </c>
      <c r="F3059" s="2">
        <v>4.76</v>
      </c>
      <c r="G3059" s="2">
        <v>0</v>
      </c>
      <c r="H3059" s="16">
        <f t="shared" si="144"/>
        <v>0</v>
      </c>
      <c r="I3059" s="15">
        <f t="shared" si="142"/>
        <v>15.8</v>
      </c>
      <c r="J3059" s="14">
        <f t="shared" si="143"/>
        <v>0</v>
      </c>
    </row>
    <row r="3060" spans="1:10" x14ac:dyDescent="0.3">
      <c r="A3060" s="19">
        <v>20200507</v>
      </c>
      <c r="B3060" s="19" t="s">
        <v>46</v>
      </c>
      <c r="C3060" s="19">
        <v>0</v>
      </c>
      <c r="D3060" s="19">
        <v>0</v>
      </c>
      <c r="E3060" s="19">
        <v>15.66</v>
      </c>
      <c r="F3060" s="19">
        <v>4.9000000000000004</v>
      </c>
      <c r="G3060" s="19">
        <v>0</v>
      </c>
      <c r="H3060" s="17">
        <f t="shared" si="144"/>
        <v>0</v>
      </c>
      <c r="I3060" s="18">
        <f t="shared" si="142"/>
        <v>15.66</v>
      </c>
      <c r="J3060" s="17">
        <f t="shared" si="143"/>
        <v>0</v>
      </c>
    </row>
    <row r="3061" spans="1:10" x14ac:dyDescent="0.3">
      <c r="A3061" s="2">
        <v>20200507</v>
      </c>
      <c r="B3061" s="2" t="s">
        <v>45</v>
      </c>
      <c r="C3061" s="2">
        <v>0</v>
      </c>
      <c r="D3061" s="2">
        <v>0</v>
      </c>
      <c r="E3061" s="2">
        <v>15.5</v>
      </c>
      <c r="F3061" s="2">
        <v>5.03</v>
      </c>
      <c r="G3061" s="2">
        <v>0</v>
      </c>
      <c r="H3061" s="16">
        <f t="shared" si="144"/>
        <v>0</v>
      </c>
      <c r="I3061" s="15">
        <f t="shared" si="142"/>
        <v>15.5</v>
      </c>
      <c r="J3061" s="14">
        <f t="shared" si="143"/>
        <v>0</v>
      </c>
    </row>
    <row r="3062" spans="1:10" x14ac:dyDescent="0.3">
      <c r="A3062" s="19">
        <v>20200507</v>
      </c>
      <c r="B3062" s="19" t="s">
        <v>44</v>
      </c>
      <c r="C3062" s="19">
        <v>0</v>
      </c>
      <c r="D3062" s="19">
        <v>0</v>
      </c>
      <c r="E3062" s="19">
        <v>15.4</v>
      </c>
      <c r="F3062" s="19">
        <v>5.17</v>
      </c>
      <c r="G3062" s="19">
        <v>0</v>
      </c>
      <c r="H3062" s="17">
        <f t="shared" si="144"/>
        <v>0</v>
      </c>
      <c r="I3062" s="18">
        <f t="shared" si="142"/>
        <v>15.4</v>
      </c>
      <c r="J3062" s="17">
        <f t="shared" si="143"/>
        <v>0</v>
      </c>
    </row>
    <row r="3063" spans="1:10" x14ac:dyDescent="0.3">
      <c r="A3063" s="2">
        <v>20200507</v>
      </c>
      <c r="B3063" s="2" t="s">
        <v>43</v>
      </c>
      <c r="C3063" s="2">
        <v>0</v>
      </c>
      <c r="D3063" s="2">
        <v>0</v>
      </c>
      <c r="E3063" s="2">
        <v>15.25</v>
      </c>
      <c r="F3063" s="2">
        <v>5.0999999999999996</v>
      </c>
      <c r="G3063" s="2">
        <v>0</v>
      </c>
      <c r="H3063" s="16">
        <f t="shared" si="144"/>
        <v>0</v>
      </c>
      <c r="I3063" s="15">
        <f t="shared" si="142"/>
        <v>15.25</v>
      </c>
      <c r="J3063" s="14">
        <f t="shared" si="143"/>
        <v>0</v>
      </c>
    </row>
    <row r="3064" spans="1:10" x14ac:dyDescent="0.3">
      <c r="A3064" s="19">
        <v>20200507</v>
      </c>
      <c r="B3064" s="19" t="s">
        <v>42</v>
      </c>
      <c r="C3064" s="19">
        <v>58</v>
      </c>
      <c r="D3064" s="19">
        <v>6.08</v>
      </c>
      <c r="E3064" s="19">
        <v>15.21</v>
      </c>
      <c r="F3064" s="19">
        <v>4.97</v>
      </c>
      <c r="G3064" s="19">
        <v>0</v>
      </c>
      <c r="H3064" s="17">
        <f t="shared" si="144"/>
        <v>547.59871827901361</v>
      </c>
      <c r="I3064" s="18">
        <f t="shared" si="142"/>
        <v>32.322459946219176</v>
      </c>
      <c r="J3064" s="17">
        <f t="shared" si="143"/>
        <v>0.5295547547136179</v>
      </c>
    </row>
    <row r="3065" spans="1:10" x14ac:dyDescent="0.3">
      <c r="A3065" s="2">
        <v>20200507</v>
      </c>
      <c r="B3065" s="2" t="s">
        <v>41</v>
      </c>
      <c r="C3065" s="2">
        <v>251</v>
      </c>
      <c r="D3065" s="2">
        <v>17.489999999999998</v>
      </c>
      <c r="E3065" s="2">
        <v>16.02</v>
      </c>
      <c r="F3065" s="2">
        <v>5.31</v>
      </c>
      <c r="G3065" s="2">
        <v>0</v>
      </c>
      <c r="H3065" s="16">
        <f t="shared" si="144"/>
        <v>835.16520689189508</v>
      </c>
      <c r="I3065" s="15">
        <f t="shared" si="142"/>
        <v>42.118912715371721</v>
      </c>
      <c r="J3065" s="14">
        <f t="shared" si="143"/>
        <v>0.7708281656332554</v>
      </c>
    </row>
    <row r="3066" spans="1:10" x14ac:dyDescent="0.3">
      <c r="A3066" s="19">
        <v>20200507</v>
      </c>
      <c r="B3066" s="19" t="s">
        <v>40</v>
      </c>
      <c r="C3066" s="19">
        <v>454</v>
      </c>
      <c r="D3066" s="19">
        <v>29.16</v>
      </c>
      <c r="E3066" s="19">
        <v>17.28</v>
      </c>
      <c r="F3066" s="19">
        <v>5.31</v>
      </c>
      <c r="G3066" s="19">
        <v>0</v>
      </c>
      <c r="H3066" s="17">
        <f t="shared" si="144"/>
        <v>931.75963643757848</v>
      </c>
      <c r="I3066" s="18">
        <f t="shared" si="142"/>
        <v>46.397488638674332</v>
      </c>
      <c r="J3066" s="17">
        <f t="shared" si="143"/>
        <v>0.84204171338166067</v>
      </c>
    </row>
    <row r="3067" spans="1:10" x14ac:dyDescent="0.3">
      <c r="A3067" s="2">
        <v>20200507</v>
      </c>
      <c r="B3067" s="2" t="s">
        <v>39</v>
      </c>
      <c r="C3067" s="2">
        <v>654</v>
      </c>
      <c r="D3067" s="2">
        <v>40.76</v>
      </c>
      <c r="E3067" s="2">
        <v>18.73</v>
      </c>
      <c r="F3067" s="2">
        <v>4.9000000000000004</v>
      </c>
      <c r="G3067" s="2">
        <v>0</v>
      </c>
      <c r="H3067" s="16">
        <f t="shared" si="144"/>
        <v>1001.6971222052771</v>
      </c>
      <c r="I3067" s="15">
        <f t="shared" si="142"/>
        <v>50.033035068914913</v>
      </c>
      <c r="J3067" s="14">
        <f t="shared" si="143"/>
        <v>0.88885728585659574</v>
      </c>
    </row>
    <row r="3068" spans="1:10" x14ac:dyDescent="0.3">
      <c r="A3068" s="19">
        <v>20200507</v>
      </c>
      <c r="B3068" s="19" t="s">
        <v>38</v>
      </c>
      <c r="C3068" s="19">
        <v>796</v>
      </c>
      <c r="D3068" s="19">
        <v>51.86</v>
      </c>
      <c r="E3068" s="19">
        <v>20.190000000000001</v>
      </c>
      <c r="F3068" s="19">
        <v>4.4800000000000004</v>
      </c>
      <c r="G3068" s="19">
        <v>0</v>
      </c>
      <c r="H3068" s="17">
        <f t="shared" si="144"/>
        <v>1012.0736085011855</v>
      </c>
      <c r="I3068" s="18">
        <f t="shared" si="142"/>
        <v>51.817300265662048</v>
      </c>
      <c r="J3068" s="17">
        <f t="shared" si="143"/>
        <v>0.8899387401756077</v>
      </c>
    </row>
    <row r="3069" spans="1:10" x14ac:dyDescent="0.3">
      <c r="A3069" s="2">
        <v>20200507</v>
      </c>
      <c r="B3069" s="2" t="s">
        <v>37</v>
      </c>
      <c r="C3069" s="2">
        <v>916.01</v>
      </c>
      <c r="D3069" s="2">
        <v>61.51</v>
      </c>
      <c r="E3069" s="2">
        <v>21.39</v>
      </c>
      <c r="F3069" s="2">
        <v>4.21</v>
      </c>
      <c r="G3069" s="2">
        <v>0</v>
      </c>
      <c r="H3069" s="16">
        <f t="shared" si="144"/>
        <v>1042.2227839332256</v>
      </c>
      <c r="I3069" s="15">
        <f t="shared" si="142"/>
        <v>53.959461997913301</v>
      </c>
      <c r="J3069" s="14">
        <f t="shared" si="143"/>
        <v>0.90640283396219412</v>
      </c>
    </row>
    <row r="3070" spans="1:10" x14ac:dyDescent="0.3">
      <c r="A3070" s="19">
        <v>20200507</v>
      </c>
      <c r="B3070" s="19" t="s">
        <v>36</v>
      </c>
      <c r="C3070" s="19">
        <v>959.01</v>
      </c>
      <c r="D3070" s="19">
        <v>67.47</v>
      </c>
      <c r="E3070" s="19">
        <v>22.15</v>
      </c>
      <c r="F3070" s="19">
        <v>4.55</v>
      </c>
      <c r="G3070" s="19">
        <v>0</v>
      </c>
      <c r="H3070" s="17">
        <f t="shared" si="144"/>
        <v>1038.2502638100934</v>
      </c>
      <c r="I3070" s="18">
        <f t="shared" si="142"/>
        <v>54.595320744065418</v>
      </c>
      <c r="J3070" s="17">
        <f t="shared" si="143"/>
        <v>0.89997719074477733</v>
      </c>
    </row>
    <row r="3071" spans="1:10" x14ac:dyDescent="0.3">
      <c r="A3071" s="2">
        <v>20200507</v>
      </c>
      <c r="B3071" s="2" t="s">
        <v>35</v>
      </c>
      <c r="C3071" s="2">
        <v>983.01</v>
      </c>
      <c r="D3071" s="2">
        <v>66.62</v>
      </c>
      <c r="E3071" s="2">
        <v>22.32</v>
      </c>
      <c r="F3071" s="2">
        <v>5.17</v>
      </c>
      <c r="G3071" s="2">
        <v>0</v>
      </c>
      <c r="H3071" s="16">
        <f t="shared" si="144"/>
        <v>1070.9415860445893</v>
      </c>
      <c r="I3071" s="15">
        <f t="shared" si="142"/>
        <v>55.786924563893415</v>
      </c>
      <c r="J3071" s="14">
        <f t="shared" si="143"/>
        <v>0.92257209584607902</v>
      </c>
    </row>
    <row r="3072" spans="1:10" x14ac:dyDescent="0.3">
      <c r="A3072" s="19">
        <v>20200507</v>
      </c>
      <c r="B3072" s="19" t="s">
        <v>34</v>
      </c>
      <c r="C3072" s="19">
        <v>861.01</v>
      </c>
      <c r="D3072" s="19">
        <v>59.53</v>
      </c>
      <c r="E3072" s="19">
        <v>22.13</v>
      </c>
      <c r="F3072" s="19">
        <v>5.72</v>
      </c>
      <c r="G3072" s="19">
        <v>0</v>
      </c>
      <c r="H3072" s="17">
        <f t="shared" si="144"/>
        <v>998.97343759812532</v>
      </c>
      <c r="I3072" s="18">
        <f t="shared" si="142"/>
        <v>53.347919924941415</v>
      </c>
      <c r="J3072" s="17">
        <f t="shared" si="143"/>
        <v>0.87153875202533715</v>
      </c>
    </row>
    <row r="3073" spans="1:10" x14ac:dyDescent="0.3">
      <c r="A3073" s="2">
        <v>20200507</v>
      </c>
      <c r="B3073" s="2" t="s">
        <v>33</v>
      </c>
      <c r="C3073" s="2">
        <v>768</v>
      </c>
      <c r="D3073" s="2">
        <v>49.42</v>
      </c>
      <c r="E3073" s="2">
        <v>21.62</v>
      </c>
      <c r="F3073" s="2">
        <v>6.07</v>
      </c>
      <c r="G3073" s="2">
        <v>0</v>
      </c>
      <c r="H3073" s="16">
        <f t="shared" si="144"/>
        <v>1011.1936715094232</v>
      </c>
      <c r="I3073" s="15">
        <f t="shared" si="142"/>
        <v>53.219802234669473</v>
      </c>
      <c r="J3073" s="14">
        <f t="shared" si="143"/>
        <v>0.8827830870701695</v>
      </c>
    </row>
    <row r="3074" spans="1:10" x14ac:dyDescent="0.3">
      <c r="A3074" s="19">
        <v>20200507</v>
      </c>
      <c r="B3074" s="19" t="s">
        <v>32</v>
      </c>
      <c r="C3074" s="19">
        <v>627</v>
      </c>
      <c r="D3074" s="19">
        <v>38.15</v>
      </c>
      <c r="E3074" s="19">
        <v>21.07</v>
      </c>
      <c r="F3074" s="19">
        <v>6.28</v>
      </c>
      <c r="G3074" s="19">
        <v>0</v>
      </c>
      <c r="H3074" s="17">
        <f t="shared" si="144"/>
        <v>1015.0190926916016</v>
      </c>
      <c r="I3074" s="18">
        <f t="shared" si="142"/>
        <v>52.78934664661255</v>
      </c>
      <c r="J3074" s="17">
        <f t="shared" si="143"/>
        <v>0.88808886430278489</v>
      </c>
    </row>
    <row r="3075" spans="1:10" x14ac:dyDescent="0.3">
      <c r="A3075" s="2">
        <v>20200507</v>
      </c>
      <c r="B3075" s="2" t="s">
        <v>31</v>
      </c>
      <c r="C3075" s="2">
        <v>394</v>
      </c>
      <c r="D3075" s="2">
        <v>26.5</v>
      </c>
      <c r="E3075" s="2">
        <v>20.28</v>
      </c>
      <c r="F3075" s="2">
        <v>6.28</v>
      </c>
      <c r="G3075" s="2">
        <v>0</v>
      </c>
      <c r="H3075" s="16">
        <f t="shared" si="144"/>
        <v>883.01642998648458</v>
      </c>
      <c r="I3075" s="15">
        <f t="shared" si="142"/>
        <v>47.874263437077644</v>
      </c>
      <c r="J3075" s="14">
        <f t="shared" si="143"/>
        <v>0.79212385301198052</v>
      </c>
    </row>
    <row r="3076" spans="1:10" x14ac:dyDescent="0.3">
      <c r="A3076" s="19">
        <v>20200507</v>
      </c>
      <c r="B3076" s="19" t="s">
        <v>30</v>
      </c>
      <c r="C3076" s="19">
        <v>129</v>
      </c>
      <c r="D3076" s="19">
        <v>14.87</v>
      </c>
      <c r="E3076" s="19">
        <v>19.38</v>
      </c>
      <c r="F3076" s="19">
        <v>6.07</v>
      </c>
      <c r="G3076" s="19">
        <v>0</v>
      </c>
      <c r="H3076" s="17">
        <f t="shared" si="144"/>
        <v>502.67554984656022</v>
      </c>
      <c r="I3076" s="18">
        <f t="shared" si="142"/>
        <v>35.088610932705009</v>
      </c>
      <c r="J3076" s="17">
        <f t="shared" si="143"/>
        <v>0.47985470863152546</v>
      </c>
    </row>
    <row r="3077" spans="1:10" x14ac:dyDescent="0.3">
      <c r="A3077" s="2">
        <v>20200507</v>
      </c>
      <c r="B3077" s="2" t="s">
        <v>29</v>
      </c>
      <c r="C3077" s="2">
        <v>14.83</v>
      </c>
      <c r="D3077" s="2">
        <v>3.55</v>
      </c>
      <c r="E3077" s="2">
        <v>18.16</v>
      </c>
      <c r="F3077" s="2">
        <v>5.79</v>
      </c>
      <c r="G3077" s="2">
        <v>0</v>
      </c>
      <c r="H3077" s="16">
        <f t="shared" si="144"/>
        <v>239.50431253632854</v>
      </c>
      <c r="I3077" s="15">
        <f t="shared" si="142"/>
        <v>25.644509766760265</v>
      </c>
      <c r="J3077" s="14">
        <f t="shared" si="143"/>
        <v>0.23880967962757962</v>
      </c>
    </row>
    <row r="3078" spans="1:10" x14ac:dyDescent="0.3">
      <c r="A3078" s="19">
        <v>20200507</v>
      </c>
      <c r="B3078" s="19" t="s">
        <v>28</v>
      </c>
      <c r="C3078" s="19">
        <v>0</v>
      </c>
      <c r="D3078" s="19">
        <v>0</v>
      </c>
      <c r="E3078" s="19">
        <v>17.329999999999998</v>
      </c>
      <c r="F3078" s="19">
        <v>5.52</v>
      </c>
      <c r="G3078" s="19">
        <v>0</v>
      </c>
      <c r="H3078" s="17">
        <f t="shared" si="144"/>
        <v>0</v>
      </c>
      <c r="I3078" s="18">
        <f t="shared" si="142"/>
        <v>17.329999999999998</v>
      </c>
      <c r="J3078" s="17">
        <f t="shared" si="143"/>
        <v>0</v>
      </c>
    </row>
    <row r="3079" spans="1:10" x14ac:dyDescent="0.3">
      <c r="A3079" s="2">
        <v>20200507</v>
      </c>
      <c r="B3079" s="2" t="s">
        <v>27</v>
      </c>
      <c r="C3079" s="2">
        <v>0</v>
      </c>
      <c r="D3079" s="2">
        <v>0</v>
      </c>
      <c r="E3079" s="2">
        <v>16.86</v>
      </c>
      <c r="F3079" s="2">
        <v>4.9000000000000004</v>
      </c>
      <c r="G3079" s="2">
        <v>0</v>
      </c>
      <c r="H3079" s="16">
        <f t="shared" si="144"/>
        <v>0</v>
      </c>
      <c r="I3079" s="15">
        <f t="shared" si="142"/>
        <v>16.86</v>
      </c>
      <c r="J3079" s="14">
        <f t="shared" si="143"/>
        <v>0</v>
      </c>
    </row>
    <row r="3080" spans="1:10" x14ac:dyDescent="0.3">
      <c r="A3080" s="19">
        <v>20200507</v>
      </c>
      <c r="B3080" s="19" t="s">
        <v>26</v>
      </c>
      <c r="C3080" s="19">
        <v>0</v>
      </c>
      <c r="D3080" s="19">
        <v>0</v>
      </c>
      <c r="E3080" s="19">
        <v>16.690000000000001</v>
      </c>
      <c r="F3080" s="19">
        <v>4.28</v>
      </c>
      <c r="G3080" s="19">
        <v>0</v>
      </c>
      <c r="H3080" s="17">
        <f t="shared" si="144"/>
        <v>0</v>
      </c>
      <c r="I3080" s="18">
        <f t="shared" si="142"/>
        <v>16.690000000000001</v>
      </c>
      <c r="J3080" s="17">
        <f t="shared" si="143"/>
        <v>0</v>
      </c>
    </row>
    <row r="3081" spans="1:10" x14ac:dyDescent="0.3">
      <c r="A3081" s="2">
        <v>20200507</v>
      </c>
      <c r="B3081" s="2" t="s">
        <v>25</v>
      </c>
      <c r="C3081" s="2">
        <v>0</v>
      </c>
      <c r="D3081" s="2">
        <v>0</v>
      </c>
      <c r="E3081" s="2">
        <v>16.36</v>
      </c>
      <c r="F3081" s="2">
        <v>3.93</v>
      </c>
      <c r="G3081" s="2">
        <v>0</v>
      </c>
      <c r="H3081" s="16">
        <f t="shared" si="144"/>
        <v>0</v>
      </c>
      <c r="I3081" s="15">
        <f t="shared" si="142"/>
        <v>16.36</v>
      </c>
      <c r="J3081" s="14">
        <f t="shared" si="143"/>
        <v>0</v>
      </c>
    </row>
    <row r="3082" spans="1:10" x14ac:dyDescent="0.3">
      <c r="A3082" s="19">
        <v>20200508</v>
      </c>
      <c r="B3082" s="19" t="s">
        <v>48</v>
      </c>
      <c r="C3082" s="19">
        <v>0</v>
      </c>
      <c r="D3082" s="19">
        <v>0</v>
      </c>
      <c r="E3082" s="19">
        <v>16.13</v>
      </c>
      <c r="F3082" s="19">
        <v>3.79</v>
      </c>
      <c r="G3082" s="19">
        <v>0</v>
      </c>
      <c r="H3082" s="17">
        <f t="shared" si="144"/>
        <v>0</v>
      </c>
      <c r="I3082" s="18">
        <f t="shared" ref="I3082:I3145" si="145">E3082+H3082*((NOCT-20)/(800))</f>
        <v>16.13</v>
      </c>
      <c r="J3082" s="17">
        <f t="shared" ref="J3082:J3145" si="146">P_STC__W*(H3082/1000)*(1+(alpha_p/100)*(I3082-25))</f>
        <v>0</v>
      </c>
    </row>
    <row r="3083" spans="1:10" x14ac:dyDescent="0.3">
      <c r="A3083" s="2">
        <v>20200508</v>
      </c>
      <c r="B3083" s="2" t="s">
        <v>47</v>
      </c>
      <c r="C3083" s="2">
        <v>0</v>
      </c>
      <c r="D3083" s="2">
        <v>0</v>
      </c>
      <c r="E3083" s="2">
        <v>15.84</v>
      </c>
      <c r="F3083" s="2">
        <v>3.59</v>
      </c>
      <c r="G3083" s="2">
        <v>0</v>
      </c>
      <c r="H3083" s="16">
        <f t="shared" si="144"/>
        <v>0</v>
      </c>
      <c r="I3083" s="15">
        <f t="shared" si="145"/>
        <v>15.84</v>
      </c>
      <c r="J3083" s="14">
        <f t="shared" si="146"/>
        <v>0</v>
      </c>
    </row>
    <row r="3084" spans="1:10" x14ac:dyDescent="0.3">
      <c r="A3084" s="19">
        <v>20200508</v>
      </c>
      <c r="B3084" s="19" t="s">
        <v>46</v>
      </c>
      <c r="C3084" s="19">
        <v>0</v>
      </c>
      <c r="D3084" s="19">
        <v>0</v>
      </c>
      <c r="E3084" s="19">
        <v>15.63</v>
      </c>
      <c r="F3084" s="19">
        <v>3.52</v>
      </c>
      <c r="G3084" s="19">
        <v>0</v>
      </c>
      <c r="H3084" s="17">
        <f t="shared" si="144"/>
        <v>0</v>
      </c>
      <c r="I3084" s="18">
        <f t="shared" si="145"/>
        <v>15.63</v>
      </c>
      <c r="J3084" s="17">
        <f t="shared" si="146"/>
        <v>0</v>
      </c>
    </row>
    <row r="3085" spans="1:10" x14ac:dyDescent="0.3">
      <c r="A3085" s="2">
        <v>20200508</v>
      </c>
      <c r="B3085" s="2" t="s">
        <v>45</v>
      </c>
      <c r="C3085" s="2">
        <v>0</v>
      </c>
      <c r="D3085" s="2">
        <v>0</v>
      </c>
      <c r="E3085" s="2">
        <v>15.51</v>
      </c>
      <c r="F3085" s="2">
        <v>3.52</v>
      </c>
      <c r="G3085" s="2">
        <v>0</v>
      </c>
      <c r="H3085" s="16">
        <f t="shared" si="144"/>
        <v>0</v>
      </c>
      <c r="I3085" s="15">
        <f t="shared" si="145"/>
        <v>15.51</v>
      </c>
      <c r="J3085" s="14">
        <f t="shared" si="146"/>
        <v>0</v>
      </c>
    </row>
    <row r="3086" spans="1:10" x14ac:dyDescent="0.3">
      <c r="A3086" s="19">
        <v>20200508</v>
      </c>
      <c r="B3086" s="19" t="s">
        <v>44</v>
      </c>
      <c r="C3086" s="19">
        <v>0</v>
      </c>
      <c r="D3086" s="19">
        <v>0</v>
      </c>
      <c r="E3086" s="19">
        <v>15.46</v>
      </c>
      <c r="F3086" s="19">
        <v>3.59</v>
      </c>
      <c r="G3086" s="19">
        <v>0</v>
      </c>
      <c r="H3086" s="17">
        <f t="shared" si="144"/>
        <v>0</v>
      </c>
      <c r="I3086" s="18">
        <f t="shared" si="145"/>
        <v>15.46</v>
      </c>
      <c r="J3086" s="17">
        <f t="shared" si="146"/>
        <v>0</v>
      </c>
    </row>
    <row r="3087" spans="1:10" x14ac:dyDescent="0.3">
      <c r="A3087" s="2">
        <v>20200508</v>
      </c>
      <c r="B3087" s="2" t="s">
        <v>43</v>
      </c>
      <c r="C3087" s="2">
        <v>0</v>
      </c>
      <c r="D3087" s="2">
        <v>0</v>
      </c>
      <c r="E3087" s="2">
        <v>15.42</v>
      </c>
      <c r="F3087" s="2">
        <v>3.45</v>
      </c>
      <c r="G3087" s="2">
        <v>0</v>
      </c>
      <c r="H3087" s="16">
        <f t="shared" si="144"/>
        <v>0</v>
      </c>
      <c r="I3087" s="15">
        <f t="shared" si="145"/>
        <v>15.42</v>
      </c>
      <c r="J3087" s="14">
        <f t="shared" si="146"/>
        <v>0</v>
      </c>
    </row>
    <row r="3088" spans="1:10" x14ac:dyDescent="0.3">
      <c r="A3088" s="19">
        <v>20200508</v>
      </c>
      <c r="B3088" s="19" t="s">
        <v>42</v>
      </c>
      <c r="C3088" s="19">
        <v>70</v>
      </c>
      <c r="D3088" s="19">
        <v>6.26</v>
      </c>
      <c r="E3088" s="19">
        <v>15.45</v>
      </c>
      <c r="F3088" s="19">
        <v>3.24</v>
      </c>
      <c r="G3088" s="19">
        <v>0</v>
      </c>
      <c r="H3088" s="17">
        <f t="shared" si="144"/>
        <v>641.96407991120975</v>
      </c>
      <c r="I3088" s="18">
        <f t="shared" si="145"/>
        <v>35.511377497225304</v>
      </c>
      <c r="J3088" s="17">
        <f t="shared" si="146"/>
        <v>0.61159840938498444</v>
      </c>
    </row>
    <row r="3089" spans="1:10" x14ac:dyDescent="0.3">
      <c r="A3089" s="2">
        <v>20200508</v>
      </c>
      <c r="B3089" s="2" t="s">
        <v>41</v>
      </c>
      <c r="C3089" s="2">
        <v>211</v>
      </c>
      <c r="D3089" s="2">
        <v>17.670000000000002</v>
      </c>
      <c r="E3089" s="2">
        <v>15.55</v>
      </c>
      <c r="F3089" s="2">
        <v>4.1399999999999997</v>
      </c>
      <c r="G3089" s="2">
        <v>0</v>
      </c>
      <c r="H3089" s="16">
        <f t="shared" si="144"/>
        <v>695.14405695497112</v>
      </c>
      <c r="I3089" s="15">
        <f t="shared" si="145"/>
        <v>37.273251779842852</v>
      </c>
      <c r="J3089" s="14">
        <f t="shared" si="146"/>
        <v>0.65675150580075714</v>
      </c>
    </row>
    <row r="3090" spans="1:10" x14ac:dyDescent="0.3">
      <c r="A3090" s="19">
        <v>20200508</v>
      </c>
      <c r="B3090" s="19" t="s">
        <v>40</v>
      </c>
      <c r="C3090" s="19">
        <v>270</v>
      </c>
      <c r="D3090" s="19">
        <v>29.33</v>
      </c>
      <c r="E3090" s="19">
        <v>16.350000000000001</v>
      </c>
      <c r="F3090" s="19">
        <v>3.86</v>
      </c>
      <c r="G3090" s="19">
        <v>0</v>
      </c>
      <c r="H3090" s="17">
        <f t="shared" si="144"/>
        <v>551.20151830472173</v>
      </c>
      <c r="I3090" s="18">
        <f t="shared" si="145"/>
        <v>33.575047447022556</v>
      </c>
      <c r="J3090" s="17">
        <f t="shared" si="146"/>
        <v>0.52993191202921941</v>
      </c>
    </row>
    <row r="3091" spans="1:10" x14ac:dyDescent="0.3">
      <c r="A3091" s="2">
        <v>20200508</v>
      </c>
      <c r="B3091" s="2" t="s">
        <v>39</v>
      </c>
      <c r="C3091" s="2">
        <v>388</v>
      </c>
      <c r="D3091" s="2">
        <v>40.94</v>
      </c>
      <c r="E3091" s="2">
        <v>17.36</v>
      </c>
      <c r="F3091" s="2">
        <v>3.1</v>
      </c>
      <c r="G3091" s="2">
        <v>0</v>
      </c>
      <c r="H3091" s="16">
        <f t="shared" ref="H3091:H3154" si="147">IF(D3091&gt;0,C3091/SIN(D3091*PI()/180),0)</f>
        <v>592.12383183888471</v>
      </c>
      <c r="I3091" s="15">
        <f t="shared" si="145"/>
        <v>35.863869744965143</v>
      </c>
      <c r="J3091" s="14">
        <f t="shared" si="146"/>
        <v>0.56317642901994192</v>
      </c>
    </row>
    <row r="3092" spans="1:10" x14ac:dyDescent="0.3">
      <c r="A3092" s="19">
        <v>20200508</v>
      </c>
      <c r="B3092" s="19" t="s">
        <v>38</v>
      </c>
      <c r="C3092" s="19">
        <v>363</v>
      </c>
      <c r="D3092" s="19">
        <v>52.06</v>
      </c>
      <c r="E3092" s="19">
        <v>18.63</v>
      </c>
      <c r="F3092" s="19">
        <v>2.41</v>
      </c>
      <c r="G3092" s="19">
        <v>0</v>
      </c>
      <c r="H3092" s="17">
        <f t="shared" si="147"/>
        <v>460.27728387109391</v>
      </c>
      <c r="I3092" s="18">
        <f t="shared" si="145"/>
        <v>33.01366512097168</v>
      </c>
      <c r="J3092" s="17">
        <f t="shared" si="146"/>
        <v>0.44367899780029374</v>
      </c>
    </row>
    <row r="3093" spans="1:10" x14ac:dyDescent="0.3">
      <c r="A3093" s="2">
        <v>20200508</v>
      </c>
      <c r="B3093" s="2" t="s">
        <v>37</v>
      </c>
      <c r="C3093" s="2">
        <v>244</v>
      </c>
      <c r="D3093" s="2">
        <v>61.74</v>
      </c>
      <c r="E3093" s="2">
        <v>19.16</v>
      </c>
      <c r="F3093" s="2">
        <v>2.5499999999999998</v>
      </c>
      <c r="G3093" s="2">
        <v>0</v>
      </c>
      <c r="H3093" s="16">
        <f t="shared" si="147"/>
        <v>277.01833789454747</v>
      </c>
      <c r="I3093" s="15">
        <f t="shared" si="145"/>
        <v>27.816823059204609</v>
      </c>
      <c r="J3093" s="14">
        <f t="shared" si="146"/>
        <v>0.27350693550552996</v>
      </c>
    </row>
    <row r="3094" spans="1:10" x14ac:dyDescent="0.3">
      <c r="A3094" s="19">
        <v>20200508</v>
      </c>
      <c r="B3094" s="19" t="s">
        <v>36</v>
      </c>
      <c r="C3094" s="19">
        <v>396</v>
      </c>
      <c r="D3094" s="19">
        <v>67.75</v>
      </c>
      <c r="E3094" s="19">
        <v>19.8</v>
      </c>
      <c r="F3094" s="19">
        <v>3.52</v>
      </c>
      <c r="G3094" s="19">
        <v>0</v>
      </c>
      <c r="H3094" s="17">
        <f t="shared" si="147"/>
        <v>427.85809835555733</v>
      </c>
      <c r="I3094" s="18">
        <f t="shared" si="145"/>
        <v>33.170565573611171</v>
      </c>
      <c r="J3094" s="17">
        <f t="shared" si="146"/>
        <v>0.41212680643589139</v>
      </c>
    </row>
    <row r="3095" spans="1:10" x14ac:dyDescent="0.3">
      <c r="A3095" s="2">
        <v>20200508</v>
      </c>
      <c r="B3095" s="2" t="s">
        <v>35</v>
      </c>
      <c r="C3095" s="2">
        <v>561</v>
      </c>
      <c r="D3095" s="2">
        <v>66.88</v>
      </c>
      <c r="E3095" s="2">
        <v>19.77</v>
      </c>
      <c r="F3095" s="2">
        <v>4.6900000000000004</v>
      </c>
      <c r="G3095" s="2">
        <v>0</v>
      </c>
      <c r="H3095" s="16">
        <f t="shared" si="147"/>
        <v>609.991802867209</v>
      </c>
      <c r="I3095" s="15">
        <f t="shared" si="145"/>
        <v>38.832243839600281</v>
      </c>
      <c r="J3095" s="14">
        <f t="shared" si="146"/>
        <v>0.57202280375883419</v>
      </c>
    </row>
    <row r="3096" spans="1:10" x14ac:dyDescent="0.3">
      <c r="A3096" s="19">
        <v>20200508</v>
      </c>
      <c r="B3096" s="19" t="s">
        <v>34</v>
      </c>
      <c r="C3096" s="19">
        <v>460</v>
      </c>
      <c r="D3096" s="19">
        <v>59.74</v>
      </c>
      <c r="E3096" s="19">
        <v>19.399999999999999</v>
      </c>
      <c r="F3096" s="19">
        <v>5.17</v>
      </c>
      <c r="G3096" s="19">
        <v>0</v>
      </c>
      <c r="H3096" s="17">
        <f t="shared" si="147"/>
        <v>532.56300524222434</v>
      </c>
      <c r="I3096" s="18">
        <f t="shared" si="145"/>
        <v>36.042593913819509</v>
      </c>
      <c r="J3096" s="17">
        <f t="shared" si="146"/>
        <v>0.50609905874036487</v>
      </c>
    </row>
    <row r="3097" spans="1:10" x14ac:dyDescent="0.3">
      <c r="A3097" s="2">
        <v>20200508</v>
      </c>
      <c r="B3097" s="2" t="s">
        <v>33</v>
      </c>
      <c r="C3097" s="2">
        <v>549</v>
      </c>
      <c r="D3097" s="2">
        <v>49.59</v>
      </c>
      <c r="E3097" s="2">
        <v>19.02</v>
      </c>
      <c r="F3097" s="2">
        <v>5.17</v>
      </c>
      <c r="G3097" s="2">
        <v>0</v>
      </c>
      <c r="H3097" s="16">
        <f t="shared" si="147"/>
        <v>721.01634683987311</v>
      </c>
      <c r="I3097" s="15">
        <f t="shared" si="145"/>
        <v>41.551760838746034</v>
      </c>
      <c r="J3097" s="14">
        <f t="shared" si="146"/>
        <v>0.66731294123813345</v>
      </c>
    </row>
    <row r="3098" spans="1:10" x14ac:dyDescent="0.3">
      <c r="A3098" s="19">
        <v>20200508</v>
      </c>
      <c r="B3098" s="19" t="s">
        <v>32</v>
      </c>
      <c r="C3098" s="19">
        <v>453</v>
      </c>
      <c r="D3098" s="19">
        <v>38.299999999999997</v>
      </c>
      <c r="E3098" s="19">
        <v>18.670000000000002</v>
      </c>
      <c r="F3098" s="19">
        <v>4.97</v>
      </c>
      <c r="G3098" s="19">
        <v>0</v>
      </c>
      <c r="H3098" s="17">
        <f t="shared" si="147"/>
        <v>730.90565630773597</v>
      </c>
      <c r="I3098" s="18">
        <f t="shared" si="145"/>
        <v>41.510801759616754</v>
      </c>
      <c r="J3098" s="17">
        <f t="shared" si="146"/>
        <v>0.67660038352447771</v>
      </c>
    </row>
    <row r="3099" spans="1:10" x14ac:dyDescent="0.3">
      <c r="A3099" s="2">
        <v>20200508</v>
      </c>
      <c r="B3099" s="2" t="s">
        <v>31</v>
      </c>
      <c r="C3099" s="2">
        <v>362</v>
      </c>
      <c r="D3099" s="2">
        <v>26.65</v>
      </c>
      <c r="E3099" s="2">
        <v>18.25</v>
      </c>
      <c r="F3099" s="2">
        <v>4.6900000000000004</v>
      </c>
      <c r="G3099" s="2">
        <v>0</v>
      </c>
      <c r="H3099" s="16">
        <f t="shared" si="147"/>
        <v>807.06432946385416</v>
      </c>
      <c r="I3099" s="15">
        <f t="shared" si="145"/>
        <v>43.470760295745443</v>
      </c>
      <c r="J3099" s="14">
        <f t="shared" si="146"/>
        <v>0.73998241648637408</v>
      </c>
    </row>
    <row r="3100" spans="1:10" x14ac:dyDescent="0.3">
      <c r="A3100" s="19">
        <v>20200508</v>
      </c>
      <c r="B3100" s="19" t="s">
        <v>30</v>
      </c>
      <c r="C3100" s="19">
        <v>208</v>
      </c>
      <c r="D3100" s="19">
        <v>15.02</v>
      </c>
      <c r="E3100" s="19">
        <v>17.579999999999998</v>
      </c>
      <c r="F3100" s="19">
        <v>4.55</v>
      </c>
      <c r="G3100" s="19">
        <v>0</v>
      </c>
      <c r="H3100" s="17">
        <f t="shared" si="147"/>
        <v>802.60475789997793</v>
      </c>
      <c r="I3100" s="18">
        <f t="shared" si="145"/>
        <v>42.661398684374305</v>
      </c>
      <c r="J3100" s="17">
        <f t="shared" si="146"/>
        <v>0.7388167061313653</v>
      </c>
    </row>
    <row r="3101" spans="1:10" x14ac:dyDescent="0.3">
      <c r="A3101" s="2">
        <v>20200508</v>
      </c>
      <c r="B3101" s="2" t="s">
        <v>29</v>
      </c>
      <c r="C3101" s="2">
        <v>28.46</v>
      </c>
      <c r="D3101" s="2">
        <v>3.71</v>
      </c>
      <c r="E3101" s="2">
        <v>16.690000000000001</v>
      </c>
      <c r="F3101" s="2">
        <v>3.66</v>
      </c>
      <c r="G3101" s="2">
        <v>0</v>
      </c>
      <c r="H3101" s="16">
        <f t="shared" si="147"/>
        <v>439.8323256479211</v>
      </c>
      <c r="I3101" s="15">
        <f t="shared" si="145"/>
        <v>30.434760176497534</v>
      </c>
      <c r="J3101" s="14">
        <f t="shared" si="146"/>
        <v>0.42907560121296678</v>
      </c>
    </row>
    <row r="3102" spans="1:10" x14ac:dyDescent="0.3">
      <c r="A3102" s="19">
        <v>20200508</v>
      </c>
      <c r="B3102" s="19" t="s">
        <v>28</v>
      </c>
      <c r="C3102" s="19">
        <v>0</v>
      </c>
      <c r="D3102" s="19">
        <v>0</v>
      </c>
      <c r="E3102" s="19">
        <v>15.87</v>
      </c>
      <c r="F3102" s="19">
        <v>3.24</v>
      </c>
      <c r="G3102" s="19">
        <v>0</v>
      </c>
      <c r="H3102" s="17">
        <f t="shared" si="147"/>
        <v>0</v>
      </c>
      <c r="I3102" s="18">
        <f t="shared" si="145"/>
        <v>15.87</v>
      </c>
      <c r="J3102" s="17">
        <f t="shared" si="146"/>
        <v>0</v>
      </c>
    </row>
    <row r="3103" spans="1:10" x14ac:dyDescent="0.3">
      <c r="A3103" s="2">
        <v>20200508</v>
      </c>
      <c r="B3103" s="2" t="s">
        <v>27</v>
      </c>
      <c r="C3103" s="2">
        <v>0</v>
      </c>
      <c r="D3103" s="2">
        <v>0</v>
      </c>
      <c r="E3103" s="2">
        <v>15.36</v>
      </c>
      <c r="F3103" s="2">
        <v>2.69</v>
      </c>
      <c r="G3103" s="2">
        <v>0</v>
      </c>
      <c r="H3103" s="16">
        <f t="shared" si="147"/>
        <v>0</v>
      </c>
      <c r="I3103" s="15">
        <f t="shared" si="145"/>
        <v>15.36</v>
      </c>
      <c r="J3103" s="14">
        <f t="shared" si="146"/>
        <v>0</v>
      </c>
    </row>
    <row r="3104" spans="1:10" x14ac:dyDescent="0.3">
      <c r="A3104" s="19">
        <v>20200508</v>
      </c>
      <c r="B3104" s="19" t="s">
        <v>26</v>
      </c>
      <c r="C3104" s="19">
        <v>0</v>
      </c>
      <c r="D3104" s="19">
        <v>0</v>
      </c>
      <c r="E3104" s="19">
        <v>14.99</v>
      </c>
      <c r="F3104" s="19">
        <v>2.5499999999999998</v>
      </c>
      <c r="G3104" s="19">
        <v>0</v>
      </c>
      <c r="H3104" s="17">
        <f t="shared" si="147"/>
        <v>0</v>
      </c>
      <c r="I3104" s="18">
        <f t="shared" si="145"/>
        <v>14.99</v>
      </c>
      <c r="J3104" s="17">
        <f t="shared" si="146"/>
        <v>0</v>
      </c>
    </row>
    <row r="3105" spans="1:10" x14ac:dyDescent="0.3">
      <c r="A3105" s="2">
        <v>20200508</v>
      </c>
      <c r="B3105" s="2" t="s">
        <v>25</v>
      </c>
      <c r="C3105" s="2">
        <v>0</v>
      </c>
      <c r="D3105" s="2">
        <v>0</v>
      </c>
      <c r="E3105" s="2">
        <v>14.74</v>
      </c>
      <c r="F3105" s="2">
        <v>2.69</v>
      </c>
      <c r="G3105" s="2">
        <v>0</v>
      </c>
      <c r="H3105" s="16">
        <f t="shared" si="147"/>
        <v>0</v>
      </c>
      <c r="I3105" s="15">
        <f t="shared" si="145"/>
        <v>14.74</v>
      </c>
      <c r="J3105" s="14">
        <f t="shared" si="146"/>
        <v>0</v>
      </c>
    </row>
    <row r="3106" spans="1:10" x14ac:dyDescent="0.3">
      <c r="A3106" s="19">
        <v>20200509</v>
      </c>
      <c r="B3106" s="19" t="s">
        <v>48</v>
      </c>
      <c r="C3106" s="19">
        <v>0</v>
      </c>
      <c r="D3106" s="19">
        <v>0</v>
      </c>
      <c r="E3106" s="19">
        <v>14.64</v>
      </c>
      <c r="F3106" s="19">
        <v>2.76</v>
      </c>
      <c r="G3106" s="19">
        <v>0</v>
      </c>
      <c r="H3106" s="17">
        <f t="shared" si="147"/>
        <v>0</v>
      </c>
      <c r="I3106" s="18">
        <f t="shared" si="145"/>
        <v>14.64</v>
      </c>
      <c r="J3106" s="17">
        <f t="shared" si="146"/>
        <v>0</v>
      </c>
    </row>
    <row r="3107" spans="1:10" x14ac:dyDescent="0.3">
      <c r="A3107" s="2">
        <v>20200509</v>
      </c>
      <c r="B3107" s="2" t="s">
        <v>47</v>
      </c>
      <c r="C3107" s="2">
        <v>0</v>
      </c>
      <c r="D3107" s="2">
        <v>0</v>
      </c>
      <c r="E3107" s="2">
        <v>14.82</v>
      </c>
      <c r="F3107" s="2">
        <v>2.83</v>
      </c>
      <c r="G3107" s="2">
        <v>0</v>
      </c>
      <c r="H3107" s="16">
        <f t="shared" si="147"/>
        <v>0</v>
      </c>
      <c r="I3107" s="15">
        <f t="shared" si="145"/>
        <v>14.82</v>
      </c>
      <c r="J3107" s="14">
        <f t="shared" si="146"/>
        <v>0</v>
      </c>
    </row>
    <row r="3108" spans="1:10" x14ac:dyDescent="0.3">
      <c r="A3108" s="19">
        <v>20200509</v>
      </c>
      <c r="B3108" s="19" t="s">
        <v>46</v>
      </c>
      <c r="C3108" s="19">
        <v>0</v>
      </c>
      <c r="D3108" s="19">
        <v>0</v>
      </c>
      <c r="E3108" s="19">
        <v>15.02</v>
      </c>
      <c r="F3108" s="19">
        <v>3.1</v>
      </c>
      <c r="G3108" s="19">
        <v>0</v>
      </c>
      <c r="H3108" s="17">
        <f t="shared" si="147"/>
        <v>0</v>
      </c>
      <c r="I3108" s="18">
        <f t="shared" si="145"/>
        <v>15.02</v>
      </c>
      <c r="J3108" s="17">
        <f t="shared" si="146"/>
        <v>0</v>
      </c>
    </row>
    <row r="3109" spans="1:10" x14ac:dyDescent="0.3">
      <c r="A3109" s="2">
        <v>20200509</v>
      </c>
      <c r="B3109" s="2" t="s">
        <v>45</v>
      </c>
      <c r="C3109" s="2">
        <v>0</v>
      </c>
      <c r="D3109" s="2">
        <v>0</v>
      </c>
      <c r="E3109" s="2">
        <v>15.31</v>
      </c>
      <c r="F3109" s="2">
        <v>3.24</v>
      </c>
      <c r="G3109" s="2">
        <v>0</v>
      </c>
      <c r="H3109" s="16">
        <f t="shared" si="147"/>
        <v>0</v>
      </c>
      <c r="I3109" s="15">
        <f t="shared" si="145"/>
        <v>15.31</v>
      </c>
      <c r="J3109" s="14">
        <f t="shared" si="146"/>
        <v>0</v>
      </c>
    </row>
    <row r="3110" spans="1:10" x14ac:dyDescent="0.3">
      <c r="A3110" s="19">
        <v>20200509</v>
      </c>
      <c r="B3110" s="19" t="s">
        <v>44</v>
      </c>
      <c r="C3110" s="19">
        <v>0</v>
      </c>
      <c r="D3110" s="19">
        <v>0</v>
      </c>
      <c r="E3110" s="19">
        <v>15.58</v>
      </c>
      <c r="F3110" s="19">
        <v>3.38</v>
      </c>
      <c r="G3110" s="19">
        <v>0</v>
      </c>
      <c r="H3110" s="17">
        <f t="shared" si="147"/>
        <v>0</v>
      </c>
      <c r="I3110" s="18">
        <f t="shared" si="145"/>
        <v>15.58</v>
      </c>
      <c r="J3110" s="17">
        <f t="shared" si="146"/>
        <v>0</v>
      </c>
    </row>
    <row r="3111" spans="1:10" x14ac:dyDescent="0.3">
      <c r="A3111" s="2">
        <v>20200509</v>
      </c>
      <c r="B3111" s="2" t="s">
        <v>43</v>
      </c>
      <c r="C3111" s="2">
        <v>0</v>
      </c>
      <c r="D3111" s="2">
        <v>0</v>
      </c>
      <c r="E3111" s="2">
        <v>15.71</v>
      </c>
      <c r="F3111" s="2">
        <v>3.93</v>
      </c>
      <c r="G3111" s="2">
        <v>0</v>
      </c>
      <c r="H3111" s="16">
        <f t="shared" si="147"/>
        <v>0</v>
      </c>
      <c r="I3111" s="15">
        <f t="shared" si="145"/>
        <v>15.71</v>
      </c>
      <c r="J3111" s="14">
        <f t="shared" si="146"/>
        <v>0</v>
      </c>
    </row>
    <row r="3112" spans="1:10" x14ac:dyDescent="0.3">
      <c r="A3112" s="19">
        <v>20200509</v>
      </c>
      <c r="B3112" s="19" t="s">
        <v>42</v>
      </c>
      <c r="C3112" s="19">
        <v>52</v>
      </c>
      <c r="D3112" s="19">
        <v>6.44</v>
      </c>
      <c r="E3112" s="19">
        <v>15.88</v>
      </c>
      <c r="F3112" s="19">
        <v>4.62</v>
      </c>
      <c r="G3112" s="19">
        <v>0</v>
      </c>
      <c r="H3112" s="17">
        <f t="shared" si="147"/>
        <v>463.6122931181776</v>
      </c>
      <c r="I3112" s="18">
        <f t="shared" si="145"/>
        <v>30.367884159943053</v>
      </c>
      <c r="J3112" s="17">
        <f t="shared" si="146"/>
        <v>0.45241351623754983</v>
      </c>
    </row>
    <row r="3113" spans="1:10" x14ac:dyDescent="0.3">
      <c r="A3113" s="2">
        <v>20200509</v>
      </c>
      <c r="B3113" s="2" t="s">
        <v>41</v>
      </c>
      <c r="C3113" s="2">
        <v>60</v>
      </c>
      <c r="D3113" s="2">
        <v>17.84</v>
      </c>
      <c r="E3113" s="2">
        <v>16.34</v>
      </c>
      <c r="F3113" s="2">
        <v>5.52</v>
      </c>
      <c r="G3113" s="2">
        <v>0</v>
      </c>
      <c r="H3113" s="16">
        <f t="shared" si="147"/>
        <v>195.84805893274813</v>
      </c>
      <c r="I3113" s="15">
        <f t="shared" si="145"/>
        <v>22.460251841648379</v>
      </c>
      <c r="J3113" s="14">
        <f t="shared" si="146"/>
        <v>0.19808638029420847</v>
      </c>
    </row>
    <row r="3114" spans="1:10" x14ac:dyDescent="0.3">
      <c r="A3114" s="19">
        <v>20200509</v>
      </c>
      <c r="B3114" s="19" t="s">
        <v>40</v>
      </c>
      <c r="C3114" s="19">
        <v>173</v>
      </c>
      <c r="D3114" s="19">
        <v>29.49</v>
      </c>
      <c r="E3114" s="19">
        <v>16.86</v>
      </c>
      <c r="F3114" s="19">
        <v>6.76</v>
      </c>
      <c r="G3114" s="19">
        <v>0</v>
      </c>
      <c r="H3114" s="17">
        <f t="shared" si="147"/>
        <v>351.43198089297232</v>
      </c>
      <c r="I3114" s="18">
        <f t="shared" si="145"/>
        <v>27.842249402905384</v>
      </c>
      <c r="J3114" s="17">
        <f t="shared" si="146"/>
        <v>0.34693712287262529</v>
      </c>
    </row>
    <row r="3115" spans="1:10" x14ac:dyDescent="0.3">
      <c r="A3115" s="2">
        <v>20200509</v>
      </c>
      <c r="B3115" s="2" t="s">
        <v>39</v>
      </c>
      <c r="C3115" s="2">
        <v>510</v>
      </c>
      <c r="D3115" s="2">
        <v>41.11</v>
      </c>
      <c r="E3115" s="2">
        <v>17.190000000000001</v>
      </c>
      <c r="F3115" s="2">
        <v>7.52</v>
      </c>
      <c r="G3115" s="2">
        <v>0</v>
      </c>
      <c r="H3115" s="16">
        <f t="shared" si="147"/>
        <v>775.65742748172238</v>
      </c>
      <c r="I3115" s="15">
        <f t="shared" si="145"/>
        <v>41.429294608803829</v>
      </c>
      <c r="J3115" s="14">
        <f t="shared" si="146"/>
        <v>0.71831165771950389</v>
      </c>
    </row>
    <row r="3116" spans="1:10" x14ac:dyDescent="0.3">
      <c r="A3116" s="19">
        <v>20200509</v>
      </c>
      <c r="B3116" s="19" t="s">
        <v>38</v>
      </c>
      <c r="C3116" s="19">
        <v>113</v>
      </c>
      <c r="D3116" s="19">
        <v>52.25</v>
      </c>
      <c r="E3116" s="19">
        <v>16.86</v>
      </c>
      <c r="F3116" s="19">
        <v>7.03</v>
      </c>
      <c r="G3116" s="19">
        <v>0</v>
      </c>
      <c r="H3116" s="17">
        <f t="shared" si="147"/>
        <v>142.91322884777051</v>
      </c>
      <c r="I3116" s="18">
        <f t="shared" si="145"/>
        <v>21.326038401492827</v>
      </c>
      <c r="J3116" s="17">
        <f t="shared" si="146"/>
        <v>0.14527598856394472</v>
      </c>
    </row>
    <row r="3117" spans="1:10" x14ac:dyDescent="0.3">
      <c r="A3117" s="2">
        <v>20200509</v>
      </c>
      <c r="B3117" s="2" t="s">
        <v>37</v>
      </c>
      <c r="C3117" s="2">
        <v>550</v>
      </c>
      <c r="D3117" s="2">
        <v>61.97</v>
      </c>
      <c r="E3117" s="2">
        <v>16.579999999999998</v>
      </c>
      <c r="F3117" s="2">
        <v>6.69</v>
      </c>
      <c r="G3117" s="2">
        <v>0</v>
      </c>
      <c r="H3117" s="16">
        <f t="shared" si="147"/>
        <v>623.08708222618066</v>
      </c>
      <c r="I3117" s="15">
        <f t="shared" si="145"/>
        <v>36.051471319568144</v>
      </c>
      <c r="J3117" s="14">
        <f t="shared" si="146"/>
        <v>0.59209995164150853</v>
      </c>
    </row>
    <row r="3118" spans="1:10" x14ac:dyDescent="0.3">
      <c r="A3118" s="19">
        <v>20200509</v>
      </c>
      <c r="B3118" s="19" t="s">
        <v>36</v>
      </c>
      <c r="C3118" s="19">
        <v>504</v>
      </c>
      <c r="D3118" s="19">
        <v>68.010000000000005</v>
      </c>
      <c r="E3118" s="19">
        <v>17.059999999999999</v>
      </c>
      <c r="F3118" s="19">
        <v>6.21</v>
      </c>
      <c r="G3118" s="19">
        <v>0</v>
      </c>
      <c r="H3118" s="17">
        <f t="shared" si="147"/>
        <v>543.54319016247564</v>
      </c>
      <c r="I3118" s="18">
        <f t="shared" si="145"/>
        <v>34.045724692577366</v>
      </c>
      <c r="J3118" s="17">
        <f t="shared" si="146"/>
        <v>0.52141785090716819</v>
      </c>
    </row>
    <row r="3119" spans="1:10" x14ac:dyDescent="0.3">
      <c r="A3119" s="2">
        <v>20200509</v>
      </c>
      <c r="B3119" s="2" t="s">
        <v>35</v>
      </c>
      <c r="C3119" s="2">
        <v>625</v>
      </c>
      <c r="D3119" s="2">
        <v>67.13</v>
      </c>
      <c r="E3119" s="2">
        <v>17.239999999999998</v>
      </c>
      <c r="F3119" s="2">
        <v>6.21</v>
      </c>
      <c r="G3119" s="2">
        <v>0</v>
      </c>
      <c r="H3119" s="16">
        <f t="shared" si="147"/>
        <v>678.32368700757354</v>
      </c>
      <c r="I3119" s="15">
        <f t="shared" si="145"/>
        <v>38.437615218986672</v>
      </c>
      <c r="J3119" s="14">
        <f t="shared" si="146"/>
        <v>0.63730594985787903</v>
      </c>
    </row>
    <row r="3120" spans="1:10" x14ac:dyDescent="0.3">
      <c r="A3120" s="19">
        <v>20200509</v>
      </c>
      <c r="B3120" s="19" t="s">
        <v>34</v>
      </c>
      <c r="C3120" s="19">
        <v>872</v>
      </c>
      <c r="D3120" s="19">
        <v>59.93</v>
      </c>
      <c r="E3120" s="19">
        <v>18.11</v>
      </c>
      <c r="F3120" s="19">
        <v>5.86</v>
      </c>
      <c r="G3120" s="19">
        <v>0</v>
      </c>
      <c r="H3120" s="17">
        <f t="shared" si="147"/>
        <v>1007.6103557910266</v>
      </c>
      <c r="I3120" s="18">
        <f t="shared" si="145"/>
        <v>49.597823618469576</v>
      </c>
      <c r="J3120" s="17">
        <f t="shared" si="146"/>
        <v>0.89607775765551678</v>
      </c>
    </row>
    <row r="3121" spans="1:10" x14ac:dyDescent="0.3">
      <c r="A3121" s="2">
        <v>20200509</v>
      </c>
      <c r="B3121" s="2" t="s">
        <v>33</v>
      </c>
      <c r="C3121" s="2">
        <v>636</v>
      </c>
      <c r="D3121" s="2">
        <v>49.75</v>
      </c>
      <c r="E3121" s="2">
        <v>18.079999999999998</v>
      </c>
      <c r="F3121" s="2">
        <v>5.93</v>
      </c>
      <c r="G3121" s="2">
        <v>0</v>
      </c>
      <c r="H3121" s="16">
        <f t="shared" si="147"/>
        <v>833.29788128801465</v>
      </c>
      <c r="I3121" s="15">
        <f t="shared" si="145"/>
        <v>44.120558790250456</v>
      </c>
      <c r="J3121" s="14">
        <f t="shared" si="146"/>
        <v>0.76159883620770075</v>
      </c>
    </row>
    <row r="3122" spans="1:10" x14ac:dyDescent="0.3">
      <c r="A3122" s="19">
        <v>20200509</v>
      </c>
      <c r="B3122" s="19" t="s">
        <v>32</v>
      </c>
      <c r="C3122" s="19">
        <v>486</v>
      </c>
      <c r="D3122" s="19">
        <v>38.450000000000003</v>
      </c>
      <c r="E3122" s="19">
        <v>17.86</v>
      </c>
      <c r="F3122" s="19">
        <v>6.07</v>
      </c>
      <c r="G3122" s="19">
        <v>0</v>
      </c>
      <c r="H3122" s="17">
        <f t="shared" si="147"/>
        <v>781.56227660256172</v>
      </c>
      <c r="I3122" s="18">
        <f t="shared" si="145"/>
        <v>42.283821143830053</v>
      </c>
      <c r="J3122" s="17">
        <f t="shared" si="146"/>
        <v>0.72077455489552678</v>
      </c>
    </row>
    <row r="3123" spans="1:10" x14ac:dyDescent="0.3">
      <c r="A3123" s="2">
        <v>20200509</v>
      </c>
      <c r="B3123" s="2" t="s">
        <v>31</v>
      </c>
      <c r="C3123" s="2">
        <v>309</v>
      </c>
      <c r="D3123" s="2">
        <v>26.79</v>
      </c>
      <c r="E3123" s="2">
        <v>17.329999999999998</v>
      </c>
      <c r="F3123" s="2">
        <v>5.93</v>
      </c>
      <c r="G3123" s="2">
        <v>0</v>
      </c>
      <c r="H3123" s="16">
        <f t="shared" si="147"/>
        <v>685.56709594732718</v>
      </c>
      <c r="I3123" s="15">
        <f t="shared" si="145"/>
        <v>38.753971748353976</v>
      </c>
      <c r="J3123" s="14">
        <f t="shared" si="146"/>
        <v>0.6431353788356543</v>
      </c>
    </row>
    <row r="3124" spans="1:10" x14ac:dyDescent="0.3">
      <c r="A3124" s="19">
        <v>20200509</v>
      </c>
      <c r="B3124" s="19" t="s">
        <v>30</v>
      </c>
      <c r="C3124" s="19">
        <v>176</v>
      </c>
      <c r="D3124" s="19">
        <v>15.17</v>
      </c>
      <c r="E3124" s="19">
        <v>16.98</v>
      </c>
      <c r="F3124" s="19">
        <v>5.52</v>
      </c>
      <c r="G3124" s="19">
        <v>0</v>
      </c>
      <c r="H3124" s="17">
        <f t="shared" si="147"/>
        <v>672.56726932536492</v>
      </c>
      <c r="I3124" s="18">
        <f t="shared" si="145"/>
        <v>37.997727166417654</v>
      </c>
      <c r="J3124" s="17">
        <f t="shared" si="146"/>
        <v>0.63322896292047359</v>
      </c>
    </row>
    <row r="3125" spans="1:10" x14ac:dyDescent="0.3">
      <c r="A3125" s="2">
        <v>20200509</v>
      </c>
      <c r="B3125" s="2" t="s">
        <v>29</v>
      </c>
      <c r="C3125" s="2">
        <v>27.3</v>
      </c>
      <c r="D3125" s="2">
        <v>3.87</v>
      </c>
      <c r="E3125" s="2">
        <v>16.45</v>
      </c>
      <c r="F3125" s="2">
        <v>4.97</v>
      </c>
      <c r="G3125" s="2">
        <v>0</v>
      </c>
      <c r="H3125" s="16">
        <f t="shared" si="147"/>
        <v>404.48701985590691</v>
      </c>
      <c r="I3125" s="15">
        <f t="shared" si="145"/>
        <v>29.090219370497088</v>
      </c>
      <c r="J3125" s="14">
        <f t="shared" si="146"/>
        <v>0.39704203695912521</v>
      </c>
    </row>
    <row r="3126" spans="1:10" x14ac:dyDescent="0.3">
      <c r="A3126" s="19">
        <v>20200509</v>
      </c>
      <c r="B3126" s="19" t="s">
        <v>28</v>
      </c>
      <c r="C3126" s="19">
        <v>0</v>
      </c>
      <c r="D3126" s="19">
        <v>0</v>
      </c>
      <c r="E3126" s="19">
        <v>15.82</v>
      </c>
      <c r="F3126" s="19">
        <v>4.55</v>
      </c>
      <c r="G3126" s="19">
        <v>0</v>
      </c>
      <c r="H3126" s="17">
        <f t="shared" si="147"/>
        <v>0</v>
      </c>
      <c r="I3126" s="18">
        <f t="shared" si="145"/>
        <v>15.82</v>
      </c>
      <c r="J3126" s="17">
        <f t="shared" si="146"/>
        <v>0</v>
      </c>
    </row>
    <row r="3127" spans="1:10" x14ac:dyDescent="0.3">
      <c r="A3127" s="2">
        <v>20200509</v>
      </c>
      <c r="B3127" s="2" t="s">
        <v>27</v>
      </c>
      <c r="C3127" s="2">
        <v>0</v>
      </c>
      <c r="D3127" s="2">
        <v>0</v>
      </c>
      <c r="E3127" s="2">
        <v>15.26</v>
      </c>
      <c r="F3127" s="2">
        <v>4.55</v>
      </c>
      <c r="G3127" s="2">
        <v>0</v>
      </c>
      <c r="H3127" s="16">
        <f t="shared" si="147"/>
        <v>0</v>
      </c>
      <c r="I3127" s="15">
        <f t="shared" si="145"/>
        <v>15.26</v>
      </c>
      <c r="J3127" s="14">
        <f t="shared" si="146"/>
        <v>0</v>
      </c>
    </row>
    <row r="3128" spans="1:10" x14ac:dyDescent="0.3">
      <c r="A3128" s="19">
        <v>20200509</v>
      </c>
      <c r="B3128" s="19" t="s">
        <v>26</v>
      </c>
      <c r="C3128" s="19">
        <v>0</v>
      </c>
      <c r="D3128" s="19">
        <v>0</v>
      </c>
      <c r="E3128" s="19">
        <v>14.66</v>
      </c>
      <c r="F3128" s="19">
        <v>4.9000000000000004</v>
      </c>
      <c r="G3128" s="19">
        <v>0</v>
      </c>
      <c r="H3128" s="17">
        <f t="shared" si="147"/>
        <v>0</v>
      </c>
      <c r="I3128" s="18">
        <f t="shared" si="145"/>
        <v>14.66</v>
      </c>
      <c r="J3128" s="17">
        <f t="shared" si="146"/>
        <v>0</v>
      </c>
    </row>
    <row r="3129" spans="1:10" x14ac:dyDescent="0.3">
      <c r="A3129" s="2">
        <v>20200509</v>
      </c>
      <c r="B3129" s="2" t="s">
        <v>25</v>
      </c>
      <c r="C3129" s="2">
        <v>0</v>
      </c>
      <c r="D3129" s="2">
        <v>0</v>
      </c>
      <c r="E3129" s="2">
        <v>14.2</v>
      </c>
      <c r="F3129" s="2">
        <v>5.17</v>
      </c>
      <c r="G3129" s="2">
        <v>0</v>
      </c>
      <c r="H3129" s="16">
        <f t="shared" si="147"/>
        <v>0</v>
      </c>
      <c r="I3129" s="15">
        <f t="shared" si="145"/>
        <v>14.2</v>
      </c>
      <c r="J3129" s="14">
        <f t="shared" si="146"/>
        <v>0</v>
      </c>
    </row>
    <row r="3130" spans="1:10" x14ac:dyDescent="0.3">
      <c r="A3130" s="19">
        <v>20200510</v>
      </c>
      <c r="B3130" s="19" t="s">
        <v>48</v>
      </c>
      <c r="C3130" s="19">
        <v>0</v>
      </c>
      <c r="D3130" s="19">
        <v>0</v>
      </c>
      <c r="E3130" s="19">
        <v>14.2</v>
      </c>
      <c r="F3130" s="19">
        <v>4.4800000000000004</v>
      </c>
      <c r="G3130" s="19">
        <v>0</v>
      </c>
      <c r="H3130" s="17">
        <f t="shared" si="147"/>
        <v>0</v>
      </c>
      <c r="I3130" s="18">
        <f t="shared" si="145"/>
        <v>14.2</v>
      </c>
      <c r="J3130" s="17">
        <f t="shared" si="146"/>
        <v>0</v>
      </c>
    </row>
    <row r="3131" spans="1:10" x14ac:dyDescent="0.3">
      <c r="A3131" s="2">
        <v>20200510</v>
      </c>
      <c r="B3131" s="2" t="s">
        <v>47</v>
      </c>
      <c r="C3131" s="2">
        <v>0</v>
      </c>
      <c r="D3131" s="2">
        <v>0</v>
      </c>
      <c r="E3131" s="2">
        <v>14.35</v>
      </c>
      <c r="F3131" s="2">
        <v>4.1399999999999997</v>
      </c>
      <c r="G3131" s="2">
        <v>0</v>
      </c>
      <c r="H3131" s="16">
        <f t="shared" si="147"/>
        <v>0</v>
      </c>
      <c r="I3131" s="15">
        <f t="shared" si="145"/>
        <v>14.35</v>
      </c>
      <c r="J3131" s="14">
        <f t="shared" si="146"/>
        <v>0</v>
      </c>
    </row>
    <row r="3132" spans="1:10" x14ac:dyDescent="0.3">
      <c r="A3132" s="19">
        <v>20200510</v>
      </c>
      <c r="B3132" s="19" t="s">
        <v>46</v>
      </c>
      <c r="C3132" s="19">
        <v>0</v>
      </c>
      <c r="D3132" s="19">
        <v>0</v>
      </c>
      <c r="E3132" s="19">
        <v>14.47</v>
      </c>
      <c r="F3132" s="19">
        <v>3.59</v>
      </c>
      <c r="G3132" s="19">
        <v>0</v>
      </c>
      <c r="H3132" s="17">
        <f t="shared" si="147"/>
        <v>0</v>
      </c>
      <c r="I3132" s="18">
        <f t="shared" si="145"/>
        <v>14.47</v>
      </c>
      <c r="J3132" s="17">
        <f t="shared" si="146"/>
        <v>0</v>
      </c>
    </row>
    <row r="3133" spans="1:10" x14ac:dyDescent="0.3">
      <c r="A3133" s="2">
        <v>20200510</v>
      </c>
      <c r="B3133" s="2" t="s">
        <v>45</v>
      </c>
      <c r="C3133" s="2">
        <v>0</v>
      </c>
      <c r="D3133" s="2">
        <v>0</v>
      </c>
      <c r="E3133" s="2">
        <v>14.63</v>
      </c>
      <c r="F3133" s="2">
        <v>3.38</v>
      </c>
      <c r="G3133" s="2">
        <v>0</v>
      </c>
      <c r="H3133" s="16">
        <f t="shared" si="147"/>
        <v>0</v>
      </c>
      <c r="I3133" s="15">
        <f t="shared" si="145"/>
        <v>14.63</v>
      </c>
      <c r="J3133" s="14">
        <f t="shared" si="146"/>
        <v>0</v>
      </c>
    </row>
    <row r="3134" spans="1:10" x14ac:dyDescent="0.3">
      <c r="A3134" s="19">
        <v>20200510</v>
      </c>
      <c r="B3134" s="19" t="s">
        <v>44</v>
      </c>
      <c r="C3134" s="19">
        <v>0</v>
      </c>
      <c r="D3134" s="19">
        <v>0</v>
      </c>
      <c r="E3134" s="19">
        <v>14.4</v>
      </c>
      <c r="F3134" s="19">
        <v>3.79</v>
      </c>
      <c r="G3134" s="19">
        <v>0</v>
      </c>
      <c r="H3134" s="17">
        <f t="shared" si="147"/>
        <v>0</v>
      </c>
      <c r="I3134" s="18">
        <f t="shared" si="145"/>
        <v>14.4</v>
      </c>
      <c r="J3134" s="17">
        <f t="shared" si="146"/>
        <v>0</v>
      </c>
    </row>
    <row r="3135" spans="1:10" x14ac:dyDescent="0.3">
      <c r="A3135" s="2">
        <v>20200510</v>
      </c>
      <c r="B3135" s="2" t="s">
        <v>43</v>
      </c>
      <c r="C3135" s="2">
        <v>0</v>
      </c>
      <c r="D3135" s="2">
        <v>0</v>
      </c>
      <c r="E3135" s="2">
        <v>13.81</v>
      </c>
      <c r="F3135" s="2">
        <v>3.93</v>
      </c>
      <c r="G3135" s="2">
        <v>0</v>
      </c>
      <c r="H3135" s="16">
        <f t="shared" si="147"/>
        <v>0</v>
      </c>
      <c r="I3135" s="15">
        <f t="shared" si="145"/>
        <v>13.81</v>
      </c>
      <c r="J3135" s="14">
        <f t="shared" si="146"/>
        <v>0</v>
      </c>
    </row>
    <row r="3136" spans="1:10" x14ac:dyDescent="0.3">
      <c r="A3136" s="19">
        <v>20200510</v>
      </c>
      <c r="B3136" s="19" t="s">
        <v>42</v>
      </c>
      <c r="C3136" s="19">
        <v>34</v>
      </c>
      <c r="D3136" s="19">
        <v>6.61</v>
      </c>
      <c r="E3136" s="19">
        <v>13.53</v>
      </c>
      <c r="F3136" s="19">
        <v>3.17</v>
      </c>
      <c r="G3136" s="19">
        <v>0</v>
      </c>
      <c r="H3136" s="17">
        <f t="shared" si="147"/>
        <v>295.36829930351951</v>
      </c>
      <c r="I3136" s="18">
        <f t="shared" si="145"/>
        <v>22.760259353234986</v>
      </c>
      <c r="J3136" s="17">
        <f t="shared" si="146"/>
        <v>0.2983452670392413</v>
      </c>
    </row>
    <row r="3137" spans="1:10" x14ac:dyDescent="0.3">
      <c r="A3137" s="2">
        <v>20200510</v>
      </c>
      <c r="B3137" s="2" t="s">
        <v>41</v>
      </c>
      <c r="C3137" s="2">
        <v>156</v>
      </c>
      <c r="D3137" s="2">
        <v>18</v>
      </c>
      <c r="E3137" s="2">
        <v>14.18</v>
      </c>
      <c r="F3137" s="2">
        <v>4.41</v>
      </c>
      <c r="G3137" s="2">
        <v>0</v>
      </c>
      <c r="H3137" s="16">
        <f t="shared" si="147"/>
        <v>504.82660448996722</v>
      </c>
      <c r="I3137" s="15">
        <f t="shared" si="145"/>
        <v>29.955831390311474</v>
      </c>
      <c r="J3137" s="14">
        <f t="shared" si="146"/>
        <v>0.49356834459058635</v>
      </c>
    </row>
    <row r="3138" spans="1:10" x14ac:dyDescent="0.3">
      <c r="A3138" s="19">
        <v>20200510</v>
      </c>
      <c r="B3138" s="19" t="s">
        <v>40</v>
      </c>
      <c r="C3138" s="19">
        <v>413</v>
      </c>
      <c r="D3138" s="19">
        <v>29.65</v>
      </c>
      <c r="E3138" s="19">
        <v>14.63</v>
      </c>
      <c r="F3138" s="19">
        <v>4.76</v>
      </c>
      <c r="G3138" s="19">
        <v>0</v>
      </c>
      <c r="H3138" s="17">
        <f t="shared" si="147"/>
        <v>834.84863434872057</v>
      </c>
      <c r="I3138" s="18">
        <f t="shared" si="145"/>
        <v>40.719019823397517</v>
      </c>
      <c r="J3138" s="17">
        <f t="shared" si="146"/>
        <v>0.77579512430083319</v>
      </c>
    </row>
    <row r="3139" spans="1:10" x14ac:dyDescent="0.3">
      <c r="A3139" s="2">
        <v>20200510</v>
      </c>
      <c r="B3139" s="2" t="s">
        <v>39</v>
      </c>
      <c r="C3139" s="2">
        <v>474</v>
      </c>
      <c r="D3139" s="2">
        <v>41.28</v>
      </c>
      <c r="E3139" s="2">
        <v>15.33</v>
      </c>
      <c r="F3139" s="2">
        <v>4.6900000000000004</v>
      </c>
      <c r="G3139" s="2">
        <v>0</v>
      </c>
      <c r="H3139" s="16">
        <f t="shared" si="147"/>
        <v>718.46551724215806</v>
      </c>
      <c r="I3139" s="15">
        <f t="shared" si="145"/>
        <v>37.782047413817438</v>
      </c>
      <c r="J3139" s="14">
        <f t="shared" si="146"/>
        <v>0.67713994586253845</v>
      </c>
    </row>
    <row r="3140" spans="1:10" x14ac:dyDescent="0.3">
      <c r="A3140" s="19">
        <v>20200510</v>
      </c>
      <c r="B3140" s="19" t="s">
        <v>38</v>
      </c>
      <c r="C3140" s="19">
        <v>296</v>
      </c>
      <c r="D3140" s="19">
        <v>52.43</v>
      </c>
      <c r="E3140" s="19">
        <v>16.260000000000002</v>
      </c>
      <c r="F3140" s="19">
        <v>4.9000000000000004</v>
      </c>
      <c r="G3140" s="19">
        <v>0</v>
      </c>
      <c r="H3140" s="17">
        <f t="shared" si="147"/>
        <v>373.45021033169286</v>
      </c>
      <c r="I3140" s="18">
        <f t="shared" si="145"/>
        <v>27.930319072865402</v>
      </c>
      <c r="J3140" s="17">
        <f t="shared" si="146"/>
        <v>0.36852573309824033</v>
      </c>
    </row>
    <row r="3141" spans="1:10" x14ac:dyDescent="0.3">
      <c r="A3141" s="2">
        <v>20200510</v>
      </c>
      <c r="B3141" s="2" t="s">
        <v>37</v>
      </c>
      <c r="C3141" s="2">
        <v>376</v>
      </c>
      <c r="D3141" s="2">
        <v>62.19</v>
      </c>
      <c r="E3141" s="2">
        <v>17.02</v>
      </c>
      <c r="F3141" s="2">
        <v>5.72</v>
      </c>
      <c r="G3141" s="2">
        <v>0</v>
      </c>
      <c r="H3141" s="16">
        <f t="shared" si="147"/>
        <v>425.09913649327621</v>
      </c>
      <c r="I3141" s="15">
        <f t="shared" si="145"/>
        <v>30.304348015414881</v>
      </c>
      <c r="J3141" s="14">
        <f t="shared" si="146"/>
        <v>0.41495220456871906</v>
      </c>
    </row>
    <row r="3142" spans="1:10" x14ac:dyDescent="0.3">
      <c r="A3142" s="19">
        <v>20200510</v>
      </c>
      <c r="B3142" s="19" t="s">
        <v>36</v>
      </c>
      <c r="C3142" s="19">
        <v>321</v>
      </c>
      <c r="D3142" s="19">
        <v>68.27</v>
      </c>
      <c r="E3142" s="19">
        <v>17.23</v>
      </c>
      <c r="F3142" s="19">
        <v>6.21</v>
      </c>
      <c r="G3142" s="19">
        <v>0</v>
      </c>
      <c r="H3142" s="17">
        <f t="shared" si="147"/>
        <v>345.55557844123945</v>
      </c>
      <c r="I3142" s="18">
        <f t="shared" si="145"/>
        <v>28.028611826288731</v>
      </c>
      <c r="J3142" s="17">
        <f t="shared" si="146"/>
        <v>0.34084608673945715</v>
      </c>
    </row>
    <row r="3143" spans="1:10" x14ac:dyDescent="0.3">
      <c r="A3143" s="2">
        <v>20200510</v>
      </c>
      <c r="B3143" s="2" t="s">
        <v>35</v>
      </c>
      <c r="C3143" s="2">
        <v>589</v>
      </c>
      <c r="D3143" s="2">
        <v>67.37</v>
      </c>
      <c r="E3143" s="2">
        <v>17.48</v>
      </c>
      <c r="F3143" s="2">
        <v>6.21</v>
      </c>
      <c r="G3143" s="2">
        <v>0</v>
      </c>
      <c r="H3143" s="16">
        <f t="shared" si="147"/>
        <v>638.13037619132638</v>
      </c>
      <c r="I3143" s="15">
        <f t="shared" si="145"/>
        <v>37.421574255978953</v>
      </c>
      <c r="J3143" s="14">
        <f t="shared" si="146"/>
        <v>0.60246074885347278</v>
      </c>
    </row>
    <row r="3144" spans="1:10" x14ac:dyDescent="0.3">
      <c r="A3144" s="19">
        <v>20200510</v>
      </c>
      <c r="B3144" s="19" t="s">
        <v>34</v>
      </c>
      <c r="C3144" s="19">
        <v>528</v>
      </c>
      <c r="D3144" s="19">
        <v>60.13</v>
      </c>
      <c r="E3144" s="19">
        <v>17.579999999999998</v>
      </c>
      <c r="F3144" s="19">
        <v>6.07</v>
      </c>
      <c r="G3144" s="19">
        <v>0</v>
      </c>
      <c r="H3144" s="17">
        <f t="shared" si="147"/>
        <v>608.88583236591194</v>
      </c>
      <c r="I3144" s="18">
        <f t="shared" si="145"/>
        <v>36.607682261434746</v>
      </c>
      <c r="J3144" s="17">
        <f t="shared" si="146"/>
        <v>0.57708094262574472</v>
      </c>
    </row>
    <row r="3145" spans="1:10" x14ac:dyDescent="0.3">
      <c r="A3145" s="2">
        <v>20200510</v>
      </c>
      <c r="B3145" s="2" t="s">
        <v>33</v>
      </c>
      <c r="C3145" s="2">
        <v>390</v>
      </c>
      <c r="D3145" s="2">
        <v>49.92</v>
      </c>
      <c r="E3145" s="2">
        <v>17.649999999999999</v>
      </c>
      <c r="F3145" s="2">
        <v>6.14</v>
      </c>
      <c r="G3145" s="2">
        <v>0</v>
      </c>
      <c r="H3145" s="16">
        <f t="shared" si="147"/>
        <v>509.70651373901416</v>
      </c>
      <c r="I3145" s="15">
        <f t="shared" si="145"/>
        <v>33.578328554344189</v>
      </c>
      <c r="J3145" s="14">
        <f t="shared" si="146"/>
        <v>0.49003057900387242</v>
      </c>
    </row>
    <row r="3146" spans="1:10" x14ac:dyDescent="0.3">
      <c r="A3146" s="19">
        <v>20200510</v>
      </c>
      <c r="B3146" s="19" t="s">
        <v>32</v>
      </c>
      <c r="C3146" s="19">
        <v>336</v>
      </c>
      <c r="D3146" s="19">
        <v>38.6</v>
      </c>
      <c r="E3146" s="19">
        <v>17.649999999999999</v>
      </c>
      <c r="F3146" s="19">
        <v>6.14</v>
      </c>
      <c r="G3146" s="19">
        <v>0</v>
      </c>
      <c r="H3146" s="17">
        <f t="shared" si="147"/>
        <v>538.56545681604416</v>
      </c>
      <c r="I3146" s="18">
        <f t="shared" ref="I3146:I3209" si="148">E3146+H3146*((NOCT-20)/(800))</f>
        <v>34.480170525501379</v>
      </c>
      <c r="J3146" s="17">
        <f t="shared" ref="J3146:J3209" si="149">P_STC__W*(H3146/1000)*(1+(alpha_p/100)*(I3146-25))</f>
        <v>0.51558984115212125</v>
      </c>
    </row>
    <row r="3147" spans="1:10" x14ac:dyDescent="0.3">
      <c r="A3147" s="2">
        <v>20200510</v>
      </c>
      <c r="B3147" s="2" t="s">
        <v>31</v>
      </c>
      <c r="C3147" s="2">
        <v>51</v>
      </c>
      <c r="D3147" s="2">
        <v>26.93</v>
      </c>
      <c r="E3147" s="2">
        <v>17.43</v>
      </c>
      <c r="F3147" s="2">
        <v>6</v>
      </c>
      <c r="G3147" s="2">
        <v>0</v>
      </c>
      <c r="H3147" s="16">
        <f t="shared" si="147"/>
        <v>112.60724398461342</v>
      </c>
      <c r="I3147" s="15">
        <f t="shared" si="148"/>
        <v>20.948976374519169</v>
      </c>
      <c r="J3147" s="14">
        <f t="shared" si="149"/>
        <v>0.11466002971063219</v>
      </c>
    </row>
    <row r="3148" spans="1:10" x14ac:dyDescent="0.3">
      <c r="A3148" s="19">
        <v>20200510</v>
      </c>
      <c r="B3148" s="19" t="s">
        <v>30</v>
      </c>
      <c r="C3148" s="19">
        <v>42</v>
      </c>
      <c r="D3148" s="19">
        <v>15.32</v>
      </c>
      <c r="E3148" s="19">
        <v>16.79</v>
      </c>
      <c r="F3148" s="19">
        <v>4.97</v>
      </c>
      <c r="G3148" s="19">
        <v>0</v>
      </c>
      <c r="H3148" s="17">
        <f t="shared" si="147"/>
        <v>158.96462377742358</v>
      </c>
      <c r="I3148" s="18">
        <f t="shared" si="148"/>
        <v>21.757644493044488</v>
      </c>
      <c r="J3148" s="17">
        <f t="shared" si="149"/>
        <v>0.16128401298234485</v>
      </c>
    </row>
    <row r="3149" spans="1:10" x14ac:dyDescent="0.3">
      <c r="A3149" s="2">
        <v>20200510</v>
      </c>
      <c r="B3149" s="2" t="s">
        <v>29</v>
      </c>
      <c r="C3149" s="2">
        <v>23.33</v>
      </c>
      <c r="D3149" s="2">
        <v>4.03</v>
      </c>
      <c r="E3149" s="2">
        <v>16.350000000000001</v>
      </c>
      <c r="F3149" s="2">
        <v>3.79</v>
      </c>
      <c r="G3149" s="2">
        <v>0</v>
      </c>
      <c r="H3149" s="16">
        <f t="shared" si="147"/>
        <v>331.96361005517537</v>
      </c>
      <c r="I3149" s="15">
        <f t="shared" si="148"/>
        <v>26.723862814224233</v>
      </c>
      <c r="J3149" s="14">
        <f t="shared" si="149"/>
        <v>0.32938844130145151</v>
      </c>
    </row>
    <row r="3150" spans="1:10" x14ac:dyDescent="0.3">
      <c r="A3150" s="19">
        <v>20200510</v>
      </c>
      <c r="B3150" s="19" t="s">
        <v>28</v>
      </c>
      <c r="C3150" s="19">
        <v>0</v>
      </c>
      <c r="D3150" s="19">
        <v>0</v>
      </c>
      <c r="E3150" s="19">
        <v>15.98</v>
      </c>
      <c r="F3150" s="19">
        <v>4.62</v>
      </c>
      <c r="G3150" s="19">
        <v>0</v>
      </c>
      <c r="H3150" s="17">
        <f t="shared" si="147"/>
        <v>0</v>
      </c>
      <c r="I3150" s="18">
        <f t="shared" si="148"/>
        <v>15.98</v>
      </c>
      <c r="J3150" s="17">
        <f t="shared" si="149"/>
        <v>0</v>
      </c>
    </row>
    <row r="3151" spans="1:10" x14ac:dyDescent="0.3">
      <c r="A3151" s="2">
        <v>20200510</v>
      </c>
      <c r="B3151" s="2" t="s">
        <v>27</v>
      </c>
      <c r="C3151" s="2">
        <v>0</v>
      </c>
      <c r="D3151" s="2">
        <v>0</v>
      </c>
      <c r="E3151" s="2">
        <v>15.9</v>
      </c>
      <c r="F3151" s="2">
        <v>4.97</v>
      </c>
      <c r="G3151" s="2">
        <v>0</v>
      </c>
      <c r="H3151" s="16">
        <f t="shared" si="147"/>
        <v>0</v>
      </c>
      <c r="I3151" s="15">
        <f t="shared" si="148"/>
        <v>15.9</v>
      </c>
      <c r="J3151" s="14">
        <f t="shared" si="149"/>
        <v>0</v>
      </c>
    </row>
    <row r="3152" spans="1:10" x14ac:dyDescent="0.3">
      <c r="A3152" s="19">
        <v>20200510</v>
      </c>
      <c r="B3152" s="19" t="s">
        <v>26</v>
      </c>
      <c r="C3152" s="19">
        <v>0</v>
      </c>
      <c r="D3152" s="19">
        <v>0</v>
      </c>
      <c r="E3152" s="19">
        <v>15.72</v>
      </c>
      <c r="F3152" s="19">
        <v>5.79</v>
      </c>
      <c r="G3152" s="19">
        <v>0</v>
      </c>
      <c r="H3152" s="17">
        <f t="shared" si="147"/>
        <v>0</v>
      </c>
      <c r="I3152" s="18">
        <f t="shared" si="148"/>
        <v>15.72</v>
      </c>
      <c r="J3152" s="17">
        <f t="shared" si="149"/>
        <v>0</v>
      </c>
    </row>
    <row r="3153" spans="1:10" x14ac:dyDescent="0.3">
      <c r="A3153" s="2">
        <v>20200510</v>
      </c>
      <c r="B3153" s="2" t="s">
        <v>25</v>
      </c>
      <c r="C3153" s="2">
        <v>0</v>
      </c>
      <c r="D3153" s="2">
        <v>0</v>
      </c>
      <c r="E3153" s="2">
        <v>15.69</v>
      </c>
      <c r="F3153" s="2">
        <v>6.76</v>
      </c>
      <c r="G3153" s="2">
        <v>0</v>
      </c>
      <c r="H3153" s="16">
        <f t="shared" si="147"/>
        <v>0</v>
      </c>
      <c r="I3153" s="15">
        <f t="shared" si="148"/>
        <v>15.69</v>
      </c>
      <c r="J3153" s="14">
        <f t="shared" si="149"/>
        <v>0</v>
      </c>
    </row>
    <row r="3154" spans="1:10" x14ac:dyDescent="0.3">
      <c r="A3154" s="19">
        <v>20200511</v>
      </c>
      <c r="B3154" s="19" t="s">
        <v>48</v>
      </c>
      <c r="C3154" s="19">
        <v>0</v>
      </c>
      <c r="D3154" s="19">
        <v>0</v>
      </c>
      <c r="E3154" s="19">
        <v>15.69</v>
      </c>
      <c r="F3154" s="19">
        <v>7.24</v>
      </c>
      <c r="G3154" s="19">
        <v>0</v>
      </c>
      <c r="H3154" s="17">
        <f t="shared" si="147"/>
        <v>0</v>
      </c>
      <c r="I3154" s="18">
        <f t="shared" si="148"/>
        <v>15.69</v>
      </c>
      <c r="J3154" s="17">
        <f t="shared" si="149"/>
        <v>0</v>
      </c>
    </row>
    <row r="3155" spans="1:10" x14ac:dyDescent="0.3">
      <c r="A3155" s="2">
        <v>20200511</v>
      </c>
      <c r="B3155" s="2" t="s">
        <v>47</v>
      </c>
      <c r="C3155" s="2">
        <v>0</v>
      </c>
      <c r="D3155" s="2">
        <v>0</v>
      </c>
      <c r="E3155" s="2">
        <v>15.99</v>
      </c>
      <c r="F3155" s="2">
        <v>6.41</v>
      </c>
      <c r="G3155" s="2">
        <v>0</v>
      </c>
      <c r="H3155" s="16">
        <f t="shared" ref="H3155:H3218" si="150">IF(D3155&gt;0,C3155/SIN(D3155*PI()/180),0)</f>
        <v>0</v>
      </c>
      <c r="I3155" s="15">
        <f t="shared" si="148"/>
        <v>15.99</v>
      </c>
      <c r="J3155" s="14">
        <f t="shared" si="149"/>
        <v>0</v>
      </c>
    </row>
    <row r="3156" spans="1:10" x14ac:dyDescent="0.3">
      <c r="A3156" s="19">
        <v>20200511</v>
      </c>
      <c r="B3156" s="19" t="s">
        <v>46</v>
      </c>
      <c r="C3156" s="19">
        <v>0</v>
      </c>
      <c r="D3156" s="19">
        <v>0</v>
      </c>
      <c r="E3156" s="19">
        <v>15.65</v>
      </c>
      <c r="F3156" s="19">
        <v>6.41</v>
      </c>
      <c r="G3156" s="19">
        <v>0</v>
      </c>
      <c r="H3156" s="17">
        <f t="shared" si="150"/>
        <v>0</v>
      </c>
      <c r="I3156" s="18">
        <f t="shared" si="148"/>
        <v>15.65</v>
      </c>
      <c r="J3156" s="17">
        <f t="shared" si="149"/>
        <v>0</v>
      </c>
    </row>
    <row r="3157" spans="1:10" x14ac:dyDescent="0.3">
      <c r="A3157" s="2">
        <v>20200511</v>
      </c>
      <c r="B3157" s="2" t="s">
        <v>45</v>
      </c>
      <c r="C3157" s="2">
        <v>0</v>
      </c>
      <c r="D3157" s="2">
        <v>0</v>
      </c>
      <c r="E3157" s="2">
        <v>15.24</v>
      </c>
      <c r="F3157" s="2">
        <v>7.03</v>
      </c>
      <c r="G3157" s="2">
        <v>0</v>
      </c>
      <c r="H3157" s="16">
        <f t="shared" si="150"/>
        <v>0</v>
      </c>
      <c r="I3157" s="15">
        <f t="shared" si="148"/>
        <v>15.24</v>
      </c>
      <c r="J3157" s="14">
        <f t="shared" si="149"/>
        <v>0</v>
      </c>
    </row>
    <row r="3158" spans="1:10" x14ac:dyDescent="0.3">
      <c r="A3158" s="19">
        <v>20200511</v>
      </c>
      <c r="B3158" s="19" t="s">
        <v>44</v>
      </c>
      <c r="C3158" s="19">
        <v>0</v>
      </c>
      <c r="D3158" s="19">
        <v>0</v>
      </c>
      <c r="E3158" s="19">
        <v>14.89</v>
      </c>
      <c r="F3158" s="19">
        <v>7.59</v>
      </c>
      <c r="G3158" s="19">
        <v>0</v>
      </c>
      <c r="H3158" s="17">
        <f t="shared" si="150"/>
        <v>0</v>
      </c>
      <c r="I3158" s="18">
        <f t="shared" si="148"/>
        <v>14.89</v>
      </c>
      <c r="J3158" s="17">
        <f t="shared" si="149"/>
        <v>0</v>
      </c>
    </row>
    <row r="3159" spans="1:10" x14ac:dyDescent="0.3">
      <c r="A3159" s="2">
        <v>20200511</v>
      </c>
      <c r="B3159" s="2" t="s">
        <v>43</v>
      </c>
      <c r="C3159" s="2">
        <v>0</v>
      </c>
      <c r="D3159" s="2">
        <v>0</v>
      </c>
      <c r="E3159" s="2">
        <v>14.87</v>
      </c>
      <c r="F3159" s="2">
        <v>7.1</v>
      </c>
      <c r="G3159" s="2">
        <v>0</v>
      </c>
      <c r="H3159" s="16">
        <f t="shared" si="150"/>
        <v>0</v>
      </c>
      <c r="I3159" s="15">
        <f t="shared" si="148"/>
        <v>14.87</v>
      </c>
      <c r="J3159" s="14">
        <f t="shared" si="149"/>
        <v>0</v>
      </c>
    </row>
    <row r="3160" spans="1:10" x14ac:dyDescent="0.3">
      <c r="A3160" s="19">
        <v>20200511</v>
      </c>
      <c r="B3160" s="19" t="s">
        <v>42</v>
      </c>
      <c r="C3160" s="19">
        <v>68</v>
      </c>
      <c r="D3160" s="19">
        <v>6.78</v>
      </c>
      <c r="E3160" s="19">
        <v>15.12</v>
      </c>
      <c r="F3160" s="19">
        <v>6.34</v>
      </c>
      <c r="G3160" s="19">
        <v>0</v>
      </c>
      <c r="H3160" s="17">
        <f t="shared" si="150"/>
        <v>575.99124127168056</v>
      </c>
      <c r="I3160" s="18">
        <f t="shared" si="148"/>
        <v>33.119726289740015</v>
      </c>
      <c r="J3160" s="17">
        <f t="shared" si="149"/>
        <v>0.55494523076181912</v>
      </c>
    </row>
    <row r="3161" spans="1:10" x14ac:dyDescent="0.3">
      <c r="A3161" s="2">
        <v>20200511</v>
      </c>
      <c r="B3161" s="2" t="s">
        <v>41</v>
      </c>
      <c r="C3161" s="2">
        <v>263</v>
      </c>
      <c r="D3161" s="2">
        <v>18.16</v>
      </c>
      <c r="E3161" s="2">
        <v>15.42</v>
      </c>
      <c r="F3161" s="2">
        <v>5.72</v>
      </c>
      <c r="G3161" s="2">
        <v>0</v>
      </c>
      <c r="H3161" s="16">
        <f t="shared" si="150"/>
        <v>843.83681062487005</v>
      </c>
      <c r="I3161" s="15">
        <f t="shared" si="148"/>
        <v>41.789900332027187</v>
      </c>
      <c r="J3161" s="14">
        <f t="shared" si="149"/>
        <v>0.78008109886387733</v>
      </c>
    </row>
    <row r="3162" spans="1:10" x14ac:dyDescent="0.3">
      <c r="A3162" s="19">
        <v>20200511</v>
      </c>
      <c r="B3162" s="19" t="s">
        <v>40</v>
      </c>
      <c r="C3162" s="19">
        <v>373</v>
      </c>
      <c r="D3162" s="19">
        <v>29.81</v>
      </c>
      <c r="E3162" s="19">
        <v>15.71</v>
      </c>
      <c r="F3162" s="19">
        <v>5.45</v>
      </c>
      <c r="G3162" s="19">
        <v>0</v>
      </c>
      <c r="H3162" s="17">
        <f t="shared" si="150"/>
        <v>750.31369282774517</v>
      </c>
      <c r="I3162" s="18">
        <f t="shared" si="148"/>
        <v>39.157302900867037</v>
      </c>
      <c r="J3162" s="17">
        <f t="shared" si="149"/>
        <v>0.70251281083760797</v>
      </c>
    </row>
    <row r="3163" spans="1:10" x14ac:dyDescent="0.3">
      <c r="A3163" s="2">
        <v>20200511</v>
      </c>
      <c r="B3163" s="2" t="s">
        <v>39</v>
      </c>
      <c r="C3163" s="2">
        <v>671</v>
      </c>
      <c r="D3163" s="2">
        <v>41.44</v>
      </c>
      <c r="E3163" s="2">
        <v>16.170000000000002</v>
      </c>
      <c r="F3163" s="2">
        <v>5.59</v>
      </c>
      <c r="G3163" s="2">
        <v>0</v>
      </c>
      <c r="H3163" s="16">
        <f t="shared" si="150"/>
        <v>1013.8472795963962</v>
      </c>
      <c r="I3163" s="15">
        <f t="shared" si="148"/>
        <v>47.852727487387384</v>
      </c>
      <c r="J3163" s="14">
        <f t="shared" si="149"/>
        <v>0.90958598942139146</v>
      </c>
    </row>
    <row r="3164" spans="1:10" x14ac:dyDescent="0.3">
      <c r="A3164" s="19">
        <v>20200511</v>
      </c>
      <c r="B3164" s="19" t="s">
        <v>38</v>
      </c>
      <c r="C3164" s="19">
        <v>662</v>
      </c>
      <c r="D3164" s="19">
        <v>52.61</v>
      </c>
      <c r="E3164" s="19">
        <v>16.86</v>
      </c>
      <c r="F3164" s="19">
        <v>6</v>
      </c>
      <c r="G3164" s="19">
        <v>0</v>
      </c>
      <c r="H3164" s="17">
        <f t="shared" si="150"/>
        <v>833.20682568949962</v>
      </c>
      <c r="I3164" s="18">
        <f t="shared" si="148"/>
        <v>42.897713302796859</v>
      </c>
      <c r="J3164" s="17">
        <f t="shared" si="149"/>
        <v>0.76610058969294126</v>
      </c>
    </row>
    <row r="3165" spans="1:10" x14ac:dyDescent="0.3">
      <c r="A3165" s="2">
        <v>20200511</v>
      </c>
      <c r="B3165" s="2" t="s">
        <v>37</v>
      </c>
      <c r="C3165" s="2">
        <v>629</v>
      </c>
      <c r="D3165" s="2">
        <v>62.4</v>
      </c>
      <c r="E3165" s="2">
        <v>17.64</v>
      </c>
      <c r="F3165" s="2">
        <v>6.62</v>
      </c>
      <c r="G3165" s="2">
        <v>0</v>
      </c>
      <c r="H3165" s="16">
        <f t="shared" si="150"/>
        <v>709.76919382977451</v>
      </c>
      <c r="I3165" s="15">
        <f t="shared" si="148"/>
        <v>39.82028730718045</v>
      </c>
      <c r="J3165" s="14">
        <f t="shared" si="149"/>
        <v>0.66243376864523051</v>
      </c>
    </row>
    <row r="3166" spans="1:10" x14ac:dyDescent="0.3">
      <c r="A3166" s="19">
        <v>20200511</v>
      </c>
      <c r="B3166" s="19" t="s">
        <v>36</v>
      </c>
      <c r="C3166" s="19">
        <v>583</v>
      </c>
      <c r="D3166" s="19">
        <v>68.53</v>
      </c>
      <c r="E3166" s="19">
        <v>17.89</v>
      </c>
      <c r="F3166" s="19">
        <v>6.83</v>
      </c>
      <c r="G3166" s="19">
        <v>0</v>
      </c>
      <c r="H3166" s="17">
        <f t="shared" si="150"/>
        <v>626.47125375182827</v>
      </c>
      <c r="I3166" s="18">
        <f t="shared" si="148"/>
        <v>37.467226679744634</v>
      </c>
      <c r="J3166" s="17">
        <f t="shared" si="149"/>
        <v>0.59132463767192278</v>
      </c>
    </row>
    <row r="3167" spans="1:10" x14ac:dyDescent="0.3">
      <c r="A3167" s="2">
        <v>20200511</v>
      </c>
      <c r="B3167" s="2" t="s">
        <v>35</v>
      </c>
      <c r="C3167" s="2">
        <v>841</v>
      </c>
      <c r="D3167" s="2">
        <v>67.62</v>
      </c>
      <c r="E3167" s="2">
        <v>17.829999999999998</v>
      </c>
      <c r="F3167" s="2">
        <v>6.97</v>
      </c>
      <c r="G3167" s="2">
        <v>0</v>
      </c>
      <c r="H3167" s="16">
        <f t="shared" si="150"/>
        <v>909.50481593545624</v>
      </c>
      <c r="I3167" s="15">
        <f t="shared" si="148"/>
        <v>46.252025497983006</v>
      </c>
      <c r="J3167" s="14">
        <f t="shared" si="149"/>
        <v>0.82252512801086231</v>
      </c>
    </row>
    <row r="3168" spans="1:10" x14ac:dyDescent="0.3">
      <c r="A3168" s="19">
        <v>20200511</v>
      </c>
      <c r="B3168" s="19" t="s">
        <v>34</v>
      </c>
      <c r="C3168" s="19">
        <v>878</v>
      </c>
      <c r="D3168" s="19">
        <v>60.32</v>
      </c>
      <c r="E3168" s="19">
        <v>18.12</v>
      </c>
      <c r="F3168" s="19">
        <v>6.83</v>
      </c>
      <c r="G3168" s="19">
        <v>0</v>
      </c>
      <c r="H3168" s="17">
        <f t="shared" si="150"/>
        <v>1010.5841898204018</v>
      </c>
      <c r="I3168" s="18">
        <f t="shared" si="148"/>
        <v>49.700755931887556</v>
      </c>
      <c r="J3168" s="17">
        <f t="shared" si="149"/>
        <v>0.89825431942420053</v>
      </c>
    </row>
    <row r="3169" spans="1:10" x14ac:dyDescent="0.3">
      <c r="A3169" s="2">
        <v>20200511</v>
      </c>
      <c r="B3169" s="2" t="s">
        <v>33</v>
      </c>
      <c r="C3169" s="2">
        <v>750</v>
      </c>
      <c r="D3169" s="2">
        <v>50.08</v>
      </c>
      <c r="E3169" s="2">
        <v>18.079999999999998</v>
      </c>
      <c r="F3169" s="2">
        <v>6.48</v>
      </c>
      <c r="G3169" s="2">
        <v>0</v>
      </c>
      <c r="H3169" s="16">
        <f t="shared" si="150"/>
        <v>977.9106964283975</v>
      </c>
      <c r="I3169" s="15">
        <f t="shared" si="148"/>
        <v>48.639709263387417</v>
      </c>
      <c r="J3169" s="14">
        <f t="shared" si="149"/>
        <v>0.87388183595733937</v>
      </c>
    </row>
    <row r="3170" spans="1:10" x14ac:dyDescent="0.3">
      <c r="A3170" s="19">
        <v>20200511</v>
      </c>
      <c r="B3170" s="19" t="s">
        <v>32</v>
      </c>
      <c r="C3170" s="19">
        <v>224</v>
      </c>
      <c r="D3170" s="19">
        <v>38.74</v>
      </c>
      <c r="E3170" s="19">
        <v>17.84</v>
      </c>
      <c r="F3170" s="19">
        <v>6.14</v>
      </c>
      <c r="G3170" s="19">
        <v>0</v>
      </c>
      <c r="H3170" s="17">
        <f t="shared" si="150"/>
        <v>357.94907172040229</v>
      </c>
      <c r="I3170" s="18">
        <f t="shared" si="148"/>
        <v>29.02590849126257</v>
      </c>
      <c r="J3170" s="17">
        <f t="shared" si="149"/>
        <v>0.35146425578764806</v>
      </c>
    </row>
    <row r="3171" spans="1:10" x14ac:dyDescent="0.3">
      <c r="A3171" s="2">
        <v>20200511</v>
      </c>
      <c r="B3171" s="2" t="s">
        <v>31</v>
      </c>
      <c r="C3171" s="2">
        <v>303</v>
      </c>
      <c r="D3171" s="2">
        <v>27.08</v>
      </c>
      <c r="E3171" s="2">
        <v>17.55</v>
      </c>
      <c r="F3171" s="2">
        <v>5.59</v>
      </c>
      <c r="G3171" s="2">
        <v>0</v>
      </c>
      <c r="H3171" s="16">
        <f t="shared" si="150"/>
        <v>665.59156188321879</v>
      </c>
      <c r="I3171" s="15">
        <f t="shared" si="148"/>
        <v>38.349736308850588</v>
      </c>
      <c r="J3171" s="14">
        <f t="shared" si="149"/>
        <v>0.62560693860080241</v>
      </c>
    </row>
    <row r="3172" spans="1:10" x14ac:dyDescent="0.3">
      <c r="A3172" s="19">
        <v>20200511</v>
      </c>
      <c r="B3172" s="19" t="s">
        <v>30</v>
      </c>
      <c r="C3172" s="19">
        <v>144</v>
      </c>
      <c r="D3172" s="19">
        <v>15.46</v>
      </c>
      <c r="E3172" s="19">
        <v>17.25</v>
      </c>
      <c r="F3172" s="19">
        <v>4.97</v>
      </c>
      <c r="G3172" s="19">
        <v>0</v>
      </c>
      <c r="H3172" s="17">
        <f t="shared" si="150"/>
        <v>540.20479830794136</v>
      </c>
      <c r="I3172" s="18">
        <f t="shared" si="148"/>
        <v>34.131399947123171</v>
      </c>
      <c r="J3172" s="17">
        <f t="shared" si="149"/>
        <v>0.5180070810077696</v>
      </c>
    </row>
    <row r="3173" spans="1:10" x14ac:dyDescent="0.3">
      <c r="A3173" s="2">
        <v>20200511</v>
      </c>
      <c r="B3173" s="2" t="s">
        <v>29</v>
      </c>
      <c r="C3173" s="2">
        <v>27.77</v>
      </c>
      <c r="D3173" s="2">
        <v>4.1900000000000004</v>
      </c>
      <c r="E3173" s="2">
        <v>16.78</v>
      </c>
      <c r="F3173" s="2">
        <v>3.38</v>
      </c>
      <c r="G3173" s="2">
        <v>0</v>
      </c>
      <c r="H3173" s="16">
        <f t="shared" si="150"/>
        <v>380.07705444338882</v>
      </c>
      <c r="I3173" s="15">
        <f t="shared" si="148"/>
        <v>28.6574079513559</v>
      </c>
      <c r="J3173" s="14">
        <f t="shared" si="149"/>
        <v>0.37382161865866748</v>
      </c>
    </row>
    <row r="3174" spans="1:10" x14ac:dyDescent="0.3">
      <c r="A3174" s="19">
        <v>20200511</v>
      </c>
      <c r="B3174" s="19" t="s">
        <v>28</v>
      </c>
      <c r="C3174" s="19">
        <v>0</v>
      </c>
      <c r="D3174" s="19">
        <v>0</v>
      </c>
      <c r="E3174" s="19">
        <v>16.21</v>
      </c>
      <c r="F3174" s="19">
        <v>2.5499999999999998</v>
      </c>
      <c r="G3174" s="19">
        <v>0</v>
      </c>
      <c r="H3174" s="17">
        <f t="shared" si="150"/>
        <v>0</v>
      </c>
      <c r="I3174" s="18">
        <f t="shared" si="148"/>
        <v>16.21</v>
      </c>
      <c r="J3174" s="17">
        <f t="shared" si="149"/>
        <v>0</v>
      </c>
    </row>
    <row r="3175" spans="1:10" x14ac:dyDescent="0.3">
      <c r="A3175" s="2">
        <v>20200511</v>
      </c>
      <c r="B3175" s="2" t="s">
        <v>27</v>
      </c>
      <c r="C3175" s="2">
        <v>0</v>
      </c>
      <c r="D3175" s="2">
        <v>0</v>
      </c>
      <c r="E3175" s="2">
        <v>15.77</v>
      </c>
      <c r="F3175" s="2">
        <v>2.0699999999999998</v>
      </c>
      <c r="G3175" s="2">
        <v>0</v>
      </c>
      <c r="H3175" s="16">
        <f t="shared" si="150"/>
        <v>0</v>
      </c>
      <c r="I3175" s="15">
        <f t="shared" si="148"/>
        <v>15.77</v>
      </c>
      <c r="J3175" s="14">
        <f t="shared" si="149"/>
        <v>0</v>
      </c>
    </row>
    <row r="3176" spans="1:10" x14ac:dyDescent="0.3">
      <c r="A3176" s="19">
        <v>20200511</v>
      </c>
      <c r="B3176" s="19" t="s">
        <v>26</v>
      </c>
      <c r="C3176" s="19">
        <v>0</v>
      </c>
      <c r="D3176" s="19">
        <v>0</v>
      </c>
      <c r="E3176" s="19">
        <v>15.42</v>
      </c>
      <c r="F3176" s="19">
        <v>1.79</v>
      </c>
      <c r="G3176" s="19">
        <v>0</v>
      </c>
      <c r="H3176" s="17">
        <f t="shared" si="150"/>
        <v>0</v>
      </c>
      <c r="I3176" s="18">
        <f t="shared" si="148"/>
        <v>15.42</v>
      </c>
      <c r="J3176" s="17">
        <f t="shared" si="149"/>
        <v>0</v>
      </c>
    </row>
    <row r="3177" spans="1:10" x14ac:dyDescent="0.3">
      <c r="A3177" s="2">
        <v>20200511</v>
      </c>
      <c r="B3177" s="2" t="s">
        <v>25</v>
      </c>
      <c r="C3177" s="2">
        <v>0</v>
      </c>
      <c r="D3177" s="2">
        <v>0</v>
      </c>
      <c r="E3177" s="2">
        <v>14.61</v>
      </c>
      <c r="F3177" s="2">
        <v>1.59</v>
      </c>
      <c r="G3177" s="2">
        <v>0</v>
      </c>
      <c r="H3177" s="16">
        <f t="shared" si="150"/>
        <v>0</v>
      </c>
      <c r="I3177" s="15">
        <f t="shared" si="148"/>
        <v>14.61</v>
      </c>
      <c r="J3177" s="14">
        <f t="shared" si="149"/>
        <v>0</v>
      </c>
    </row>
    <row r="3178" spans="1:10" x14ac:dyDescent="0.3">
      <c r="A3178" s="19">
        <v>20200512</v>
      </c>
      <c r="B3178" s="19" t="s">
        <v>48</v>
      </c>
      <c r="C3178" s="19">
        <v>0</v>
      </c>
      <c r="D3178" s="19">
        <v>0</v>
      </c>
      <c r="E3178" s="19">
        <v>13.78</v>
      </c>
      <c r="F3178" s="19">
        <v>1.52</v>
      </c>
      <c r="G3178" s="19">
        <v>0</v>
      </c>
      <c r="H3178" s="17">
        <f t="shared" si="150"/>
        <v>0</v>
      </c>
      <c r="I3178" s="18">
        <f t="shared" si="148"/>
        <v>13.78</v>
      </c>
      <c r="J3178" s="17">
        <f t="shared" si="149"/>
        <v>0</v>
      </c>
    </row>
    <row r="3179" spans="1:10" x14ac:dyDescent="0.3">
      <c r="A3179" s="2">
        <v>20200512</v>
      </c>
      <c r="B3179" s="2" t="s">
        <v>47</v>
      </c>
      <c r="C3179" s="2">
        <v>0</v>
      </c>
      <c r="D3179" s="2">
        <v>0</v>
      </c>
      <c r="E3179" s="2">
        <v>13.28</v>
      </c>
      <c r="F3179" s="2">
        <v>1.52</v>
      </c>
      <c r="G3179" s="2">
        <v>0</v>
      </c>
      <c r="H3179" s="16">
        <f t="shared" si="150"/>
        <v>0</v>
      </c>
      <c r="I3179" s="15">
        <f t="shared" si="148"/>
        <v>13.28</v>
      </c>
      <c r="J3179" s="14">
        <f t="shared" si="149"/>
        <v>0</v>
      </c>
    </row>
    <row r="3180" spans="1:10" x14ac:dyDescent="0.3">
      <c r="A3180" s="19">
        <v>20200512</v>
      </c>
      <c r="B3180" s="19" t="s">
        <v>46</v>
      </c>
      <c r="C3180" s="19">
        <v>0</v>
      </c>
      <c r="D3180" s="19">
        <v>0</v>
      </c>
      <c r="E3180" s="19">
        <v>13.4</v>
      </c>
      <c r="F3180" s="19">
        <v>1.31</v>
      </c>
      <c r="G3180" s="19">
        <v>0</v>
      </c>
      <c r="H3180" s="17">
        <f t="shared" si="150"/>
        <v>0</v>
      </c>
      <c r="I3180" s="18">
        <f t="shared" si="148"/>
        <v>13.4</v>
      </c>
      <c r="J3180" s="17">
        <f t="shared" si="149"/>
        <v>0</v>
      </c>
    </row>
    <row r="3181" spans="1:10" x14ac:dyDescent="0.3">
      <c r="A3181" s="2">
        <v>20200512</v>
      </c>
      <c r="B3181" s="2" t="s">
        <v>45</v>
      </c>
      <c r="C3181" s="2">
        <v>0</v>
      </c>
      <c r="D3181" s="2">
        <v>0</v>
      </c>
      <c r="E3181" s="2">
        <v>13.61</v>
      </c>
      <c r="F3181" s="2">
        <v>0.48</v>
      </c>
      <c r="G3181" s="2">
        <v>0</v>
      </c>
      <c r="H3181" s="16">
        <f t="shared" si="150"/>
        <v>0</v>
      </c>
      <c r="I3181" s="15">
        <f t="shared" si="148"/>
        <v>13.61</v>
      </c>
      <c r="J3181" s="14">
        <f t="shared" si="149"/>
        <v>0</v>
      </c>
    </row>
    <row r="3182" spans="1:10" x14ac:dyDescent="0.3">
      <c r="A3182" s="19">
        <v>20200512</v>
      </c>
      <c r="B3182" s="19" t="s">
        <v>44</v>
      </c>
      <c r="C3182" s="19">
        <v>0</v>
      </c>
      <c r="D3182" s="19">
        <v>0</v>
      </c>
      <c r="E3182" s="19">
        <v>13.49</v>
      </c>
      <c r="F3182" s="19">
        <v>0.9</v>
      </c>
      <c r="G3182" s="19">
        <v>0</v>
      </c>
      <c r="H3182" s="17">
        <f t="shared" si="150"/>
        <v>0</v>
      </c>
      <c r="I3182" s="18">
        <f t="shared" si="148"/>
        <v>13.49</v>
      </c>
      <c r="J3182" s="17">
        <f t="shared" si="149"/>
        <v>0</v>
      </c>
    </row>
    <row r="3183" spans="1:10" x14ac:dyDescent="0.3">
      <c r="A3183" s="2">
        <v>20200512</v>
      </c>
      <c r="B3183" s="2" t="s">
        <v>43</v>
      </c>
      <c r="C3183" s="2">
        <v>0</v>
      </c>
      <c r="D3183" s="2">
        <v>0</v>
      </c>
      <c r="E3183" s="2">
        <v>13.34</v>
      </c>
      <c r="F3183" s="2">
        <v>1.59</v>
      </c>
      <c r="G3183" s="2">
        <v>0</v>
      </c>
      <c r="H3183" s="16">
        <f t="shared" si="150"/>
        <v>0</v>
      </c>
      <c r="I3183" s="15">
        <f t="shared" si="148"/>
        <v>13.34</v>
      </c>
      <c r="J3183" s="14">
        <f t="shared" si="149"/>
        <v>0</v>
      </c>
    </row>
    <row r="3184" spans="1:10" x14ac:dyDescent="0.3">
      <c r="A3184" s="19">
        <v>20200512</v>
      </c>
      <c r="B3184" s="19" t="s">
        <v>42</v>
      </c>
      <c r="C3184" s="19">
        <v>19</v>
      </c>
      <c r="D3184" s="19">
        <v>6.94</v>
      </c>
      <c r="E3184" s="19">
        <v>13.28</v>
      </c>
      <c r="F3184" s="19">
        <v>1.79</v>
      </c>
      <c r="G3184" s="19">
        <v>0</v>
      </c>
      <c r="H3184" s="17">
        <f t="shared" si="150"/>
        <v>157.24586694689208</v>
      </c>
      <c r="I3184" s="18">
        <f t="shared" si="148"/>
        <v>18.193933342090375</v>
      </c>
      <c r="J3184" s="17">
        <f t="shared" si="149"/>
        <v>0.16206188328143806</v>
      </c>
    </row>
    <row r="3185" spans="1:10" x14ac:dyDescent="0.3">
      <c r="A3185" s="2">
        <v>20200512</v>
      </c>
      <c r="B3185" s="2" t="s">
        <v>41</v>
      </c>
      <c r="C3185" s="2">
        <v>167</v>
      </c>
      <c r="D3185" s="2">
        <v>18.309999999999999</v>
      </c>
      <c r="E3185" s="2">
        <v>14.02</v>
      </c>
      <c r="F3185" s="2">
        <v>0.41</v>
      </c>
      <c r="G3185" s="2">
        <v>0</v>
      </c>
      <c r="H3185" s="16">
        <f t="shared" si="150"/>
        <v>531.5793850260261</v>
      </c>
      <c r="I3185" s="15">
        <f t="shared" si="148"/>
        <v>30.631855782063315</v>
      </c>
      <c r="J3185" s="14">
        <f t="shared" si="149"/>
        <v>0.51810738207669593</v>
      </c>
    </row>
    <row r="3186" spans="1:10" x14ac:dyDescent="0.3">
      <c r="A3186" s="19">
        <v>20200512</v>
      </c>
      <c r="B3186" s="19" t="s">
        <v>40</v>
      </c>
      <c r="C3186" s="19">
        <v>312</v>
      </c>
      <c r="D3186" s="19">
        <v>29.96</v>
      </c>
      <c r="E3186" s="19">
        <v>14.96</v>
      </c>
      <c r="F3186" s="19">
        <v>1.17</v>
      </c>
      <c r="G3186" s="19">
        <v>0</v>
      </c>
      <c r="H3186" s="17">
        <f t="shared" si="150"/>
        <v>624.75560640224273</v>
      </c>
      <c r="I3186" s="18">
        <f t="shared" si="148"/>
        <v>34.483612700070083</v>
      </c>
      <c r="J3186" s="17">
        <f t="shared" si="149"/>
        <v>0.59809337548731933</v>
      </c>
    </row>
    <row r="3187" spans="1:10" x14ac:dyDescent="0.3">
      <c r="A3187" s="2">
        <v>20200512</v>
      </c>
      <c r="B3187" s="2" t="s">
        <v>39</v>
      </c>
      <c r="C3187" s="2">
        <v>372</v>
      </c>
      <c r="D3187" s="2">
        <v>41.59</v>
      </c>
      <c r="E3187" s="2">
        <v>15.18</v>
      </c>
      <c r="F3187" s="2">
        <v>1.45</v>
      </c>
      <c r="G3187" s="2">
        <v>0</v>
      </c>
      <c r="H3187" s="16">
        <f t="shared" si="150"/>
        <v>560.41340309961447</v>
      </c>
      <c r="I3187" s="15">
        <f t="shared" si="148"/>
        <v>32.692918846862952</v>
      </c>
      <c r="J3187" s="14">
        <f t="shared" si="149"/>
        <v>0.54101293636128622</v>
      </c>
    </row>
    <row r="3188" spans="1:10" x14ac:dyDescent="0.3">
      <c r="A3188" s="19">
        <v>20200512</v>
      </c>
      <c r="B3188" s="19" t="s">
        <v>38</v>
      </c>
      <c r="C3188" s="19">
        <v>447</v>
      </c>
      <c r="D3188" s="19">
        <v>52.78</v>
      </c>
      <c r="E3188" s="19">
        <v>16</v>
      </c>
      <c r="F3188" s="19">
        <v>0.97</v>
      </c>
      <c r="G3188" s="19">
        <v>0</v>
      </c>
      <c r="H3188" s="17">
        <f t="shared" si="150"/>
        <v>561.33295633976661</v>
      </c>
      <c r="I3188" s="18">
        <f t="shared" si="148"/>
        <v>33.541654885617703</v>
      </c>
      <c r="J3188" s="17">
        <f t="shared" si="149"/>
        <v>0.53975675058936656</v>
      </c>
    </row>
    <row r="3189" spans="1:10" x14ac:dyDescent="0.3">
      <c r="A3189" s="2">
        <v>20200512</v>
      </c>
      <c r="B3189" s="2" t="s">
        <v>37</v>
      </c>
      <c r="C3189" s="2">
        <v>532</v>
      </c>
      <c r="D3189" s="2">
        <v>62.61</v>
      </c>
      <c r="E3189" s="2">
        <v>17.05</v>
      </c>
      <c r="F3189" s="2">
        <v>0.62</v>
      </c>
      <c r="G3189" s="2">
        <v>0</v>
      </c>
      <c r="H3189" s="16">
        <f t="shared" si="150"/>
        <v>599.1694801720555</v>
      </c>
      <c r="I3189" s="15">
        <f t="shared" si="148"/>
        <v>35.774046255376732</v>
      </c>
      <c r="J3189" s="14">
        <f t="shared" si="149"/>
        <v>0.5701198215482286</v>
      </c>
    </row>
    <row r="3190" spans="1:10" x14ac:dyDescent="0.3">
      <c r="A3190" s="19">
        <v>20200512</v>
      </c>
      <c r="B3190" s="19" t="s">
        <v>36</v>
      </c>
      <c r="C3190" s="19">
        <v>880</v>
      </c>
      <c r="D3190" s="19">
        <v>68.77</v>
      </c>
      <c r="E3190" s="19">
        <v>17.78</v>
      </c>
      <c r="F3190" s="19">
        <v>1.72</v>
      </c>
      <c r="G3190" s="19">
        <v>0</v>
      </c>
      <c r="H3190" s="17">
        <f t="shared" si="150"/>
        <v>944.06994172672682</v>
      </c>
      <c r="I3190" s="18">
        <f t="shared" si="148"/>
        <v>47.282185678960218</v>
      </c>
      <c r="J3190" s="17">
        <f t="shared" si="149"/>
        <v>0.84940820391706651</v>
      </c>
    </row>
    <row r="3191" spans="1:10" x14ac:dyDescent="0.3">
      <c r="A3191" s="2">
        <v>20200512</v>
      </c>
      <c r="B3191" s="2" t="s">
        <v>35</v>
      </c>
      <c r="C3191" s="2">
        <v>816</v>
      </c>
      <c r="D3191" s="2">
        <v>67.849999999999994</v>
      </c>
      <c r="E3191" s="2">
        <v>18.11</v>
      </c>
      <c r="F3191" s="2">
        <v>2.34</v>
      </c>
      <c r="G3191" s="2">
        <v>0</v>
      </c>
      <c r="H3191" s="16">
        <f t="shared" si="150"/>
        <v>881.01925587341395</v>
      </c>
      <c r="I3191" s="15">
        <f t="shared" si="148"/>
        <v>45.641851746044182</v>
      </c>
      <c r="J3191" s="14">
        <f t="shared" si="149"/>
        <v>0.79918284598024281</v>
      </c>
    </row>
    <row r="3192" spans="1:10" x14ac:dyDescent="0.3">
      <c r="A3192" s="19">
        <v>20200512</v>
      </c>
      <c r="B3192" s="19" t="s">
        <v>34</v>
      </c>
      <c r="C3192" s="19">
        <v>889.01</v>
      </c>
      <c r="D3192" s="19">
        <v>60.51</v>
      </c>
      <c r="E3192" s="19">
        <v>18.34</v>
      </c>
      <c r="F3192" s="19">
        <v>3.52</v>
      </c>
      <c r="G3192" s="19">
        <v>0</v>
      </c>
      <c r="H3192" s="17">
        <f t="shared" si="150"/>
        <v>1021.3321291406194</v>
      </c>
      <c r="I3192" s="18">
        <f t="shared" si="148"/>
        <v>50.256629035644352</v>
      </c>
      <c r="J3192" s="17">
        <f t="shared" si="149"/>
        <v>0.9052527989551169</v>
      </c>
    </row>
    <row r="3193" spans="1:10" x14ac:dyDescent="0.3">
      <c r="A3193" s="2">
        <v>20200512</v>
      </c>
      <c r="B3193" s="2" t="s">
        <v>33</v>
      </c>
      <c r="C3193" s="2">
        <v>252</v>
      </c>
      <c r="D3193" s="2">
        <v>50.23</v>
      </c>
      <c r="E3193" s="2">
        <v>17.29</v>
      </c>
      <c r="F3193" s="2">
        <v>4.83</v>
      </c>
      <c r="G3193" s="2">
        <v>0</v>
      </c>
      <c r="H3193" s="16">
        <f t="shared" si="150"/>
        <v>327.86092726849381</v>
      </c>
      <c r="I3193" s="15">
        <f t="shared" si="148"/>
        <v>27.535653977140431</v>
      </c>
      <c r="J3193" s="14">
        <f t="shared" si="149"/>
        <v>0.32411988887969595</v>
      </c>
    </row>
    <row r="3194" spans="1:10" x14ac:dyDescent="0.3">
      <c r="A3194" s="19">
        <v>20200512</v>
      </c>
      <c r="B3194" s="19" t="s">
        <v>32</v>
      </c>
      <c r="C3194" s="19">
        <v>250</v>
      </c>
      <c r="D3194" s="19">
        <v>38.880000000000003</v>
      </c>
      <c r="E3194" s="19">
        <v>17.100000000000001</v>
      </c>
      <c r="F3194" s="19">
        <v>4.97</v>
      </c>
      <c r="G3194" s="19">
        <v>0</v>
      </c>
      <c r="H3194" s="17">
        <f t="shared" si="150"/>
        <v>398.2849142386371</v>
      </c>
      <c r="I3194" s="18">
        <f t="shared" si="148"/>
        <v>29.546403569957413</v>
      </c>
      <c r="J3194" s="17">
        <f t="shared" si="149"/>
        <v>0.39013647643684085</v>
      </c>
    </row>
    <row r="3195" spans="1:10" x14ac:dyDescent="0.3">
      <c r="A3195" s="2">
        <v>20200512</v>
      </c>
      <c r="B3195" s="2" t="s">
        <v>31</v>
      </c>
      <c r="C3195" s="2">
        <v>264</v>
      </c>
      <c r="D3195" s="2">
        <v>27.22</v>
      </c>
      <c r="E3195" s="2">
        <v>17.09</v>
      </c>
      <c r="F3195" s="2">
        <v>5.0999999999999996</v>
      </c>
      <c r="G3195" s="2">
        <v>0</v>
      </c>
      <c r="H3195" s="16">
        <f t="shared" si="150"/>
        <v>577.16478474742757</v>
      </c>
      <c r="I3195" s="15">
        <f t="shared" si="148"/>
        <v>35.126399523357108</v>
      </c>
      <c r="J3195" s="14">
        <f t="shared" si="149"/>
        <v>0.55086407934218573</v>
      </c>
    </row>
    <row r="3196" spans="1:10" x14ac:dyDescent="0.3">
      <c r="A3196" s="19">
        <v>20200512</v>
      </c>
      <c r="B3196" s="19" t="s">
        <v>30</v>
      </c>
      <c r="C3196" s="19">
        <v>200</v>
      </c>
      <c r="D3196" s="19">
        <v>15.61</v>
      </c>
      <c r="E3196" s="19">
        <v>16.829999999999998</v>
      </c>
      <c r="F3196" s="19">
        <v>5.0999999999999996</v>
      </c>
      <c r="G3196" s="19">
        <v>0</v>
      </c>
      <c r="H3196" s="17">
        <f t="shared" si="150"/>
        <v>743.25149908847732</v>
      </c>
      <c r="I3196" s="18">
        <f t="shared" si="148"/>
        <v>40.056609346514918</v>
      </c>
      <c r="J3196" s="17">
        <f t="shared" si="149"/>
        <v>0.69289268548253669</v>
      </c>
    </row>
    <row r="3197" spans="1:10" x14ac:dyDescent="0.3">
      <c r="A3197" s="2">
        <v>20200512</v>
      </c>
      <c r="B3197" s="2" t="s">
        <v>29</v>
      </c>
      <c r="C3197" s="2">
        <v>34.04</v>
      </c>
      <c r="D3197" s="2">
        <v>4.34</v>
      </c>
      <c r="E3197" s="2">
        <v>16.350000000000001</v>
      </c>
      <c r="F3197" s="2">
        <v>3.93</v>
      </c>
      <c r="G3197" s="2">
        <v>0</v>
      </c>
      <c r="H3197" s="16">
        <f t="shared" si="150"/>
        <v>449.81904465612303</v>
      </c>
      <c r="I3197" s="15">
        <f t="shared" si="148"/>
        <v>30.406845145503844</v>
      </c>
      <c r="J3197" s="14">
        <f t="shared" si="149"/>
        <v>0.43887458602532942</v>
      </c>
    </row>
    <row r="3198" spans="1:10" x14ac:dyDescent="0.3">
      <c r="A3198" s="19">
        <v>20200512</v>
      </c>
      <c r="B3198" s="19" t="s">
        <v>28</v>
      </c>
      <c r="C3198" s="19">
        <v>0</v>
      </c>
      <c r="D3198" s="19">
        <v>0</v>
      </c>
      <c r="E3198" s="19">
        <v>15.84</v>
      </c>
      <c r="F3198" s="19">
        <v>3.31</v>
      </c>
      <c r="G3198" s="19">
        <v>0</v>
      </c>
      <c r="H3198" s="17">
        <f t="shared" si="150"/>
        <v>0</v>
      </c>
      <c r="I3198" s="18">
        <f t="shared" si="148"/>
        <v>15.84</v>
      </c>
      <c r="J3198" s="17">
        <f t="shared" si="149"/>
        <v>0</v>
      </c>
    </row>
    <row r="3199" spans="1:10" x14ac:dyDescent="0.3">
      <c r="A3199" s="2">
        <v>20200512</v>
      </c>
      <c r="B3199" s="2" t="s">
        <v>27</v>
      </c>
      <c r="C3199" s="2">
        <v>0</v>
      </c>
      <c r="D3199" s="2">
        <v>0</v>
      </c>
      <c r="E3199" s="2">
        <v>15.58</v>
      </c>
      <c r="F3199" s="2">
        <v>3.03</v>
      </c>
      <c r="G3199" s="2">
        <v>0</v>
      </c>
      <c r="H3199" s="16">
        <f t="shared" si="150"/>
        <v>0</v>
      </c>
      <c r="I3199" s="15">
        <f t="shared" si="148"/>
        <v>15.58</v>
      </c>
      <c r="J3199" s="14">
        <f t="shared" si="149"/>
        <v>0</v>
      </c>
    </row>
    <row r="3200" spans="1:10" x14ac:dyDescent="0.3">
      <c r="A3200" s="19">
        <v>20200512</v>
      </c>
      <c r="B3200" s="19" t="s">
        <v>26</v>
      </c>
      <c r="C3200" s="19">
        <v>0</v>
      </c>
      <c r="D3200" s="19">
        <v>0</v>
      </c>
      <c r="E3200" s="19">
        <v>15.34</v>
      </c>
      <c r="F3200" s="19">
        <v>3.1</v>
      </c>
      <c r="G3200" s="19">
        <v>0</v>
      </c>
      <c r="H3200" s="17">
        <f t="shared" si="150"/>
        <v>0</v>
      </c>
      <c r="I3200" s="18">
        <f t="shared" si="148"/>
        <v>15.34</v>
      </c>
      <c r="J3200" s="17">
        <f t="shared" si="149"/>
        <v>0</v>
      </c>
    </row>
    <row r="3201" spans="1:10" x14ac:dyDescent="0.3">
      <c r="A3201" s="2">
        <v>20200512</v>
      </c>
      <c r="B3201" s="2" t="s">
        <v>25</v>
      </c>
      <c r="C3201" s="2">
        <v>0</v>
      </c>
      <c r="D3201" s="2">
        <v>0</v>
      </c>
      <c r="E3201" s="2">
        <v>15.18</v>
      </c>
      <c r="F3201" s="2">
        <v>3.79</v>
      </c>
      <c r="G3201" s="2">
        <v>0</v>
      </c>
      <c r="H3201" s="16">
        <f t="shared" si="150"/>
        <v>0</v>
      </c>
      <c r="I3201" s="15">
        <f t="shared" si="148"/>
        <v>15.18</v>
      </c>
      <c r="J3201" s="14">
        <f t="shared" si="149"/>
        <v>0</v>
      </c>
    </row>
    <row r="3202" spans="1:10" x14ac:dyDescent="0.3">
      <c r="A3202" s="19">
        <v>20200513</v>
      </c>
      <c r="B3202" s="19" t="s">
        <v>48</v>
      </c>
      <c r="C3202" s="19">
        <v>0</v>
      </c>
      <c r="D3202" s="19">
        <v>0</v>
      </c>
      <c r="E3202" s="19">
        <v>15.09</v>
      </c>
      <c r="F3202" s="19">
        <v>4.4800000000000004</v>
      </c>
      <c r="G3202" s="19">
        <v>0</v>
      </c>
      <c r="H3202" s="17">
        <f t="shared" si="150"/>
        <v>0</v>
      </c>
      <c r="I3202" s="18">
        <f t="shared" si="148"/>
        <v>15.09</v>
      </c>
      <c r="J3202" s="17">
        <f t="shared" si="149"/>
        <v>0</v>
      </c>
    </row>
    <row r="3203" spans="1:10" x14ac:dyDescent="0.3">
      <c r="A3203" s="2">
        <v>20200513</v>
      </c>
      <c r="B3203" s="2" t="s">
        <v>47</v>
      </c>
      <c r="C3203" s="2">
        <v>0</v>
      </c>
      <c r="D3203" s="2">
        <v>0</v>
      </c>
      <c r="E3203" s="2">
        <v>15.02</v>
      </c>
      <c r="F3203" s="2">
        <v>4.9000000000000004</v>
      </c>
      <c r="G3203" s="2">
        <v>0</v>
      </c>
      <c r="H3203" s="16">
        <f t="shared" si="150"/>
        <v>0</v>
      </c>
      <c r="I3203" s="15">
        <f t="shared" si="148"/>
        <v>15.02</v>
      </c>
      <c r="J3203" s="14">
        <f t="shared" si="149"/>
        <v>0</v>
      </c>
    </row>
    <row r="3204" spans="1:10" x14ac:dyDescent="0.3">
      <c r="A3204" s="19">
        <v>20200513</v>
      </c>
      <c r="B3204" s="19" t="s">
        <v>46</v>
      </c>
      <c r="C3204" s="19">
        <v>0</v>
      </c>
      <c r="D3204" s="19">
        <v>0</v>
      </c>
      <c r="E3204" s="19">
        <v>14.74</v>
      </c>
      <c r="F3204" s="19">
        <v>4.62</v>
      </c>
      <c r="G3204" s="19">
        <v>0</v>
      </c>
      <c r="H3204" s="17">
        <f t="shared" si="150"/>
        <v>0</v>
      </c>
      <c r="I3204" s="18">
        <f t="shared" si="148"/>
        <v>14.74</v>
      </c>
      <c r="J3204" s="17">
        <f t="shared" si="149"/>
        <v>0</v>
      </c>
    </row>
    <row r="3205" spans="1:10" x14ac:dyDescent="0.3">
      <c r="A3205" s="2">
        <v>20200513</v>
      </c>
      <c r="B3205" s="2" t="s">
        <v>45</v>
      </c>
      <c r="C3205" s="2">
        <v>0</v>
      </c>
      <c r="D3205" s="2">
        <v>0</v>
      </c>
      <c r="E3205" s="2">
        <v>14.57</v>
      </c>
      <c r="F3205" s="2">
        <v>4.41</v>
      </c>
      <c r="G3205" s="2">
        <v>0</v>
      </c>
      <c r="H3205" s="16">
        <f t="shared" si="150"/>
        <v>0</v>
      </c>
      <c r="I3205" s="15">
        <f t="shared" si="148"/>
        <v>14.57</v>
      </c>
      <c r="J3205" s="14">
        <f t="shared" si="149"/>
        <v>0</v>
      </c>
    </row>
    <row r="3206" spans="1:10" x14ac:dyDescent="0.3">
      <c r="A3206" s="19">
        <v>20200513</v>
      </c>
      <c r="B3206" s="19" t="s">
        <v>44</v>
      </c>
      <c r="C3206" s="19">
        <v>0</v>
      </c>
      <c r="D3206" s="19">
        <v>0</v>
      </c>
      <c r="E3206" s="19">
        <v>14.39</v>
      </c>
      <c r="F3206" s="19">
        <v>4.28</v>
      </c>
      <c r="G3206" s="19">
        <v>0</v>
      </c>
      <c r="H3206" s="17">
        <f t="shared" si="150"/>
        <v>0</v>
      </c>
      <c r="I3206" s="18">
        <f t="shared" si="148"/>
        <v>14.39</v>
      </c>
      <c r="J3206" s="17">
        <f t="shared" si="149"/>
        <v>0</v>
      </c>
    </row>
    <row r="3207" spans="1:10" x14ac:dyDescent="0.3">
      <c r="A3207" s="2">
        <v>20200513</v>
      </c>
      <c r="B3207" s="2" t="s">
        <v>43</v>
      </c>
      <c r="C3207" s="2">
        <v>0</v>
      </c>
      <c r="D3207" s="2">
        <v>0</v>
      </c>
      <c r="E3207" s="2">
        <v>14.21</v>
      </c>
      <c r="F3207" s="2">
        <v>3.66</v>
      </c>
      <c r="G3207" s="2">
        <v>0</v>
      </c>
      <c r="H3207" s="16">
        <f t="shared" si="150"/>
        <v>0</v>
      </c>
      <c r="I3207" s="15">
        <f t="shared" si="148"/>
        <v>14.21</v>
      </c>
      <c r="J3207" s="14">
        <f t="shared" si="149"/>
        <v>0</v>
      </c>
    </row>
    <row r="3208" spans="1:10" x14ac:dyDescent="0.3">
      <c r="A3208" s="19">
        <v>20200513</v>
      </c>
      <c r="B3208" s="19" t="s">
        <v>42</v>
      </c>
      <c r="C3208" s="19">
        <v>33</v>
      </c>
      <c r="D3208" s="19">
        <v>7.1</v>
      </c>
      <c r="E3208" s="19">
        <v>14.23</v>
      </c>
      <c r="F3208" s="19">
        <v>3.38</v>
      </c>
      <c r="G3208" s="19">
        <v>0</v>
      </c>
      <c r="H3208" s="17">
        <f t="shared" si="150"/>
        <v>266.98710137003542</v>
      </c>
      <c r="I3208" s="18">
        <f t="shared" si="148"/>
        <v>22.573346917813609</v>
      </c>
      <c r="J3208" s="17">
        <f t="shared" si="149"/>
        <v>0.26990258419603158</v>
      </c>
    </row>
    <row r="3209" spans="1:10" x14ac:dyDescent="0.3">
      <c r="A3209" s="2">
        <v>20200513</v>
      </c>
      <c r="B3209" s="2" t="s">
        <v>41</v>
      </c>
      <c r="C3209" s="2">
        <v>116</v>
      </c>
      <c r="D3209" s="2">
        <v>18.46</v>
      </c>
      <c r="E3209" s="2">
        <v>14.78</v>
      </c>
      <c r="F3209" s="2">
        <v>3.38</v>
      </c>
      <c r="G3209" s="2">
        <v>0</v>
      </c>
      <c r="H3209" s="16">
        <f t="shared" si="150"/>
        <v>366.34371914014184</v>
      </c>
      <c r="I3209" s="15">
        <f t="shared" si="148"/>
        <v>26.22824122312943</v>
      </c>
      <c r="J3209" s="14">
        <f t="shared" si="149"/>
        <v>0.36431890608057071</v>
      </c>
    </row>
    <row r="3210" spans="1:10" x14ac:dyDescent="0.3">
      <c r="A3210" s="19">
        <v>20200513</v>
      </c>
      <c r="B3210" s="19" t="s">
        <v>40</v>
      </c>
      <c r="C3210" s="19">
        <v>169</v>
      </c>
      <c r="D3210" s="19">
        <v>30.1</v>
      </c>
      <c r="E3210" s="19">
        <v>15.19</v>
      </c>
      <c r="F3210" s="19">
        <v>4.41</v>
      </c>
      <c r="G3210" s="19">
        <v>0</v>
      </c>
      <c r="H3210" s="17">
        <f t="shared" si="150"/>
        <v>336.98181809069774</v>
      </c>
      <c r="I3210" s="18">
        <f t="shared" ref="I3210:I3273" si="151">E3210+H3210*((NOCT-20)/(800))</f>
        <v>25.720681815334302</v>
      </c>
      <c r="J3210" s="17">
        <f t="shared" ref="J3210:J3273" si="152">P_STC__W*(H3210/1000)*(1+(alpha_p/100)*(I3210-25))</f>
        <v>0.33588896308291455</v>
      </c>
    </row>
    <row r="3211" spans="1:10" x14ac:dyDescent="0.3">
      <c r="A3211" s="2">
        <v>20200513</v>
      </c>
      <c r="B3211" s="2" t="s">
        <v>39</v>
      </c>
      <c r="C3211" s="2">
        <v>226</v>
      </c>
      <c r="D3211" s="2">
        <v>41.74</v>
      </c>
      <c r="E3211" s="2">
        <v>15.29</v>
      </c>
      <c r="F3211" s="2">
        <v>4.28</v>
      </c>
      <c r="G3211" s="2">
        <v>0</v>
      </c>
      <c r="H3211" s="16">
        <f t="shared" si="150"/>
        <v>339.46603036396999</v>
      </c>
      <c r="I3211" s="15">
        <f t="shared" si="151"/>
        <v>25.898313448874063</v>
      </c>
      <c r="J3211" s="14">
        <f t="shared" si="152"/>
        <v>0.33809376931166668</v>
      </c>
    </row>
    <row r="3212" spans="1:10" x14ac:dyDescent="0.3">
      <c r="A3212" s="19">
        <v>20200513</v>
      </c>
      <c r="B3212" s="19" t="s">
        <v>38</v>
      </c>
      <c r="C3212" s="19">
        <v>182</v>
      </c>
      <c r="D3212" s="19">
        <v>52.95</v>
      </c>
      <c r="E3212" s="19">
        <v>16</v>
      </c>
      <c r="F3212" s="19">
        <v>4.1399999999999997</v>
      </c>
      <c r="G3212" s="19">
        <v>0</v>
      </c>
      <c r="H3212" s="17">
        <f t="shared" si="150"/>
        <v>228.0387348597832</v>
      </c>
      <c r="I3212" s="18">
        <f t="shared" si="151"/>
        <v>23.126210464368224</v>
      </c>
      <c r="J3212" s="17">
        <f t="shared" si="152"/>
        <v>0.22996156953772859</v>
      </c>
    </row>
    <row r="3213" spans="1:10" x14ac:dyDescent="0.3">
      <c r="A3213" s="2">
        <v>20200513</v>
      </c>
      <c r="B3213" s="2" t="s">
        <v>37</v>
      </c>
      <c r="C3213" s="2">
        <v>175</v>
      </c>
      <c r="D3213" s="2">
        <v>62.81</v>
      </c>
      <c r="E3213" s="2">
        <v>16.850000000000001</v>
      </c>
      <c r="F3213" s="2">
        <v>4.76</v>
      </c>
      <c r="G3213" s="2">
        <v>0</v>
      </c>
      <c r="H3213" s="16">
        <f t="shared" si="150"/>
        <v>196.74059554457941</v>
      </c>
      <c r="I3213" s="15">
        <f t="shared" si="151"/>
        <v>22.998143610768107</v>
      </c>
      <c r="J3213" s="14">
        <f t="shared" si="152"/>
        <v>0.19851290442653433</v>
      </c>
    </row>
    <row r="3214" spans="1:10" x14ac:dyDescent="0.3">
      <c r="A3214" s="19">
        <v>20200513</v>
      </c>
      <c r="B3214" s="19" t="s">
        <v>36</v>
      </c>
      <c r="C3214" s="19">
        <v>188</v>
      </c>
      <c r="D3214" s="19">
        <v>69.02</v>
      </c>
      <c r="E3214" s="19">
        <v>16.649999999999999</v>
      </c>
      <c r="F3214" s="19">
        <v>5.79</v>
      </c>
      <c r="G3214" s="19">
        <v>0</v>
      </c>
      <c r="H3214" s="17">
        <f t="shared" si="150"/>
        <v>201.34829164322761</v>
      </c>
      <c r="I3214" s="18">
        <f t="shared" si="151"/>
        <v>22.942134113850862</v>
      </c>
      <c r="J3214" s="17">
        <f t="shared" si="152"/>
        <v>0.20321285665595917</v>
      </c>
    </row>
    <row r="3215" spans="1:10" x14ac:dyDescent="0.3">
      <c r="A3215" s="2">
        <v>20200513</v>
      </c>
      <c r="B3215" s="2" t="s">
        <v>35</v>
      </c>
      <c r="C3215" s="2">
        <v>180</v>
      </c>
      <c r="D3215" s="2">
        <v>68.09</v>
      </c>
      <c r="E3215" s="2">
        <v>15.68</v>
      </c>
      <c r="F3215" s="2">
        <v>6.34</v>
      </c>
      <c r="G3215" s="2">
        <v>0</v>
      </c>
      <c r="H3215" s="16">
        <f t="shared" si="150"/>
        <v>194.01336388082686</v>
      </c>
      <c r="I3215" s="15">
        <f t="shared" si="151"/>
        <v>21.74291762127584</v>
      </c>
      <c r="J3215" s="14">
        <f t="shared" si="152"/>
        <v>0.19685699267012643</v>
      </c>
    </row>
    <row r="3216" spans="1:10" x14ac:dyDescent="0.3">
      <c r="A3216" s="19">
        <v>20200513</v>
      </c>
      <c r="B3216" s="19" t="s">
        <v>34</v>
      </c>
      <c r="C3216" s="19">
        <v>146</v>
      </c>
      <c r="D3216" s="19">
        <v>60.7</v>
      </c>
      <c r="E3216" s="19">
        <v>15.42</v>
      </c>
      <c r="F3216" s="19">
        <v>5.66</v>
      </c>
      <c r="G3216" s="19">
        <v>0</v>
      </c>
      <c r="H3216" s="17">
        <f t="shared" si="150"/>
        <v>167.41789283874147</v>
      </c>
      <c r="I3216" s="18">
        <f t="shared" si="151"/>
        <v>20.651809151210671</v>
      </c>
      <c r="J3216" s="17">
        <f t="shared" si="152"/>
        <v>0.17069373511178401</v>
      </c>
    </row>
    <row r="3217" spans="1:10" x14ac:dyDescent="0.3">
      <c r="A3217" s="2">
        <v>20200513</v>
      </c>
      <c r="B3217" s="2" t="s">
        <v>33</v>
      </c>
      <c r="C3217" s="2">
        <v>203</v>
      </c>
      <c r="D3217" s="2">
        <v>50.39</v>
      </c>
      <c r="E3217" s="2">
        <v>15.24</v>
      </c>
      <c r="F3217" s="2">
        <v>3.86</v>
      </c>
      <c r="G3217" s="2">
        <v>0</v>
      </c>
      <c r="H3217" s="16">
        <f t="shared" si="150"/>
        <v>263.498803720664</v>
      </c>
      <c r="I3217" s="15">
        <f t="shared" si="151"/>
        <v>23.474337616270752</v>
      </c>
      <c r="J3217" s="14">
        <f t="shared" si="152"/>
        <v>0.26530784967913823</v>
      </c>
    </row>
    <row r="3218" spans="1:10" x14ac:dyDescent="0.3">
      <c r="A3218" s="19">
        <v>20200513</v>
      </c>
      <c r="B3218" s="19" t="s">
        <v>32</v>
      </c>
      <c r="C3218" s="19">
        <v>474</v>
      </c>
      <c r="D3218" s="19">
        <v>39.020000000000003</v>
      </c>
      <c r="E3218" s="19">
        <v>15.36</v>
      </c>
      <c r="F3218" s="19">
        <v>3.66</v>
      </c>
      <c r="G3218" s="19">
        <v>0</v>
      </c>
      <c r="H3218" s="17">
        <f t="shared" si="150"/>
        <v>752.86896943239412</v>
      </c>
      <c r="I3218" s="18">
        <f t="shared" si="151"/>
        <v>38.887155294762316</v>
      </c>
      <c r="J3218" s="17">
        <f t="shared" si="152"/>
        <v>0.70582053210437523</v>
      </c>
    </row>
    <row r="3219" spans="1:10" x14ac:dyDescent="0.3">
      <c r="A3219" s="2">
        <v>20200513</v>
      </c>
      <c r="B3219" s="2" t="s">
        <v>31</v>
      </c>
      <c r="C3219" s="2">
        <v>116</v>
      </c>
      <c r="D3219" s="2">
        <v>27.35</v>
      </c>
      <c r="E3219" s="2">
        <v>15.51</v>
      </c>
      <c r="F3219" s="2">
        <v>3.79</v>
      </c>
      <c r="G3219" s="2">
        <v>0</v>
      </c>
      <c r="H3219" s="16">
        <f t="shared" ref="H3219:H3282" si="153">IF(D3219&gt;0,C3219/SIN(D3219*PI()/180),0)</f>
        <v>252.48961037043807</v>
      </c>
      <c r="I3219" s="15">
        <f t="shared" si="151"/>
        <v>23.400300324076191</v>
      </c>
      <c r="J3219" s="14">
        <f t="shared" si="152"/>
        <v>0.25430719433591475</v>
      </c>
    </row>
    <row r="3220" spans="1:10" x14ac:dyDescent="0.3">
      <c r="A3220" s="19">
        <v>20200513</v>
      </c>
      <c r="B3220" s="19" t="s">
        <v>30</v>
      </c>
      <c r="C3220" s="19">
        <v>52</v>
      </c>
      <c r="D3220" s="19">
        <v>15.75</v>
      </c>
      <c r="E3220" s="19">
        <v>15.21</v>
      </c>
      <c r="F3220" s="19">
        <v>4.1399999999999997</v>
      </c>
      <c r="G3220" s="19">
        <v>0</v>
      </c>
      <c r="H3220" s="17">
        <f t="shared" si="153"/>
        <v>191.57056373082125</v>
      </c>
      <c r="I3220" s="18">
        <f t="shared" si="151"/>
        <v>21.196580116588166</v>
      </c>
      <c r="J3220" s="17">
        <f t="shared" si="152"/>
        <v>0.19484936854108723</v>
      </c>
    </row>
    <row r="3221" spans="1:10" x14ac:dyDescent="0.3">
      <c r="A3221" s="2">
        <v>20200513</v>
      </c>
      <c r="B3221" s="2" t="s">
        <v>29</v>
      </c>
      <c r="C3221" s="2">
        <v>18.829999999999998</v>
      </c>
      <c r="D3221" s="2">
        <v>4.5</v>
      </c>
      <c r="E3221" s="2">
        <v>14.33</v>
      </c>
      <c r="F3221" s="2">
        <v>4.21</v>
      </c>
      <c r="G3221" s="2">
        <v>0</v>
      </c>
      <c r="H3221" s="16">
        <f t="shared" si="153"/>
        <v>239.9976678971241</v>
      </c>
      <c r="I3221" s="15">
        <f t="shared" si="151"/>
        <v>21.829927121785129</v>
      </c>
      <c r="J3221" s="14">
        <f t="shared" si="152"/>
        <v>0.24342131333738382</v>
      </c>
    </row>
    <row r="3222" spans="1:10" x14ac:dyDescent="0.3">
      <c r="A3222" s="19">
        <v>20200513</v>
      </c>
      <c r="B3222" s="19" t="s">
        <v>28</v>
      </c>
      <c r="C3222" s="19">
        <v>0</v>
      </c>
      <c r="D3222" s="19">
        <v>0</v>
      </c>
      <c r="E3222" s="19">
        <v>14.27</v>
      </c>
      <c r="F3222" s="19">
        <v>3.17</v>
      </c>
      <c r="G3222" s="19">
        <v>0</v>
      </c>
      <c r="H3222" s="17">
        <f t="shared" si="153"/>
        <v>0</v>
      </c>
      <c r="I3222" s="18">
        <f t="shared" si="151"/>
        <v>14.27</v>
      </c>
      <c r="J3222" s="17">
        <f t="shared" si="152"/>
        <v>0</v>
      </c>
    </row>
    <row r="3223" spans="1:10" x14ac:dyDescent="0.3">
      <c r="A3223" s="2">
        <v>20200513</v>
      </c>
      <c r="B3223" s="2" t="s">
        <v>27</v>
      </c>
      <c r="C3223" s="2">
        <v>0</v>
      </c>
      <c r="D3223" s="2">
        <v>0</v>
      </c>
      <c r="E3223" s="2">
        <v>14.14</v>
      </c>
      <c r="F3223" s="2">
        <v>2.62</v>
      </c>
      <c r="G3223" s="2">
        <v>0</v>
      </c>
      <c r="H3223" s="16">
        <f t="shared" si="153"/>
        <v>0</v>
      </c>
      <c r="I3223" s="15">
        <f t="shared" si="151"/>
        <v>14.14</v>
      </c>
      <c r="J3223" s="14">
        <f t="shared" si="152"/>
        <v>0</v>
      </c>
    </row>
    <row r="3224" spans="1:10" x14ac:dyDescent="0.3">
      <c r="A3224" s="19">
        <v>20200513</v>
      </c>
      <c r="B3224" s="19" t="s">
        <v>26</v>
      </c>
      <c r="C3224" s="19">
        <v>0</v>
      </c>
      <c r="D3224" s="19">
        <v>0</v>
      </c>
      <c r="E3224" s="19">
        <v>13.42</v>
      </c>
      <c r="F3224" s="19">
        <v>2.69</v>
      </c>
      <c r="G3224" s="19">
        <v>0</v>
      </c>
      <c r="H3224" s="17">
        <f t="shared" si="153"/>
        <v>0</v>
      </c>
      <c r="I3224" s="18">
        <f t="shared" si="151"/>
        <v>13.42</v>
      </c>
      <c r="J3224" s="17">
        <f t="shared" si="152"/>
        <v>0</v>
      </c>
    </row>
    <row r="3225" spans="1:10" x14ac:dyDescent="0.3">
      <c r="A3225" s="2">
        <v>20200513</v>
      </c>
      <c r="B3225" s="2" t="s">
        <v>25</v>
      </c>
      <c r="C3225" s="2">
        <v>0</v>
      </c>
      <c r="D3225" s="2">
        <v>0</v>
      </c>
      <c r="E3225" s="2">
        <v>13.1</v>
      </c>
      <c r="F3225" s="2">
        <v>2.97</v>
      </c>
      <c r="G3225" s="2">
        <v>0</v>
      </c>
      <c r="H3225" s="16">
        <f t="shared" si="153"/>
        <v>0</v>
      </c>
      <c r="I3225" s="15">
        <f t="shared" si="151"/>
        <v>13.1</v>
      </c>
      <c r="J3225" s="14">
        <f t="shared" si="152"/>
        <v>0</v>
      </c>
    </row>
    <row r="3226" spans="1:10" x14ac:dyDescent="0.3">
      <c r="A3226" s="19">
        <v>20200514</v>
      </c>
      <c r="B3226" s="19" t="s">
        <v>48</v>
      </c>
      <c r="C3226" s="19">
        <v>0</v>
      </c>
      <c r="D3226" s="19">
        <v>0</v>
      </c>
      <c r="E3226" s="19">
        <v>12.77</v>
      </c>
      <c r="F3226" s="19">
        <v>3.17</v>
      </c>
      <c r="G3226" s="19">
        <v>0</v>
      </c>
      <c r="H3226" s="17">
        <f t="shared" si="153"/>
        <v>0</v>
      </c>
      <c r="I3226" s="18">
        <f t="shared" si="151"/>
        <v>12.77</v>
      </c>
      <c r="J3226" s="17">
        <f t="shared" si="152"/>
        <v>0</v>
      </c>
    </row>
    <row r="3227" spans="1:10" x14ac:dyDescent="0.3">
      <c r="A3227" s="2">
        <v>20200514</v>
      </c>
      <c r="B3227" s="2" t="s">
        <v>47</v>
      </c>
      <c r="C3227" s="2">
        <v>0</v>
      </c>
      <c r="D3227" s="2">
        <v>0</v>
      </c>
      <c r="E3227" s="2">
        <v>12.44</v>
      </c>
      <c r="F3227" s="2">
        <v>3.45</v>
      </c>
      <c r="G3227" s="2">
        <v>0</v>
      </c>
      <c r="H3227" s="16">
        <f t="shared" si="153"/>
        <v>0</v>
      </c>
      <c r="I3227" s="15">
        <f t="shared" si="151"/>
        <v>12.44</v>
      </c>
      <c r="J3227" s="14">
        <f t="shared" si="152"/>
        <v>0</v>
      </c>
    </row>
    <row r="3228" spans="1:10" x14ac:dyDescent="0.3">
      <c r="A3228" s="19">
        <v>20200514</v>
      </c>
      <c r="B3228" s="19" t="s">
        <v>46</v>
      </c>
      <c r="C3228" s="19">
        <v>0</v>
      </c>
      <c r="D3228" s="19">
        <v>0</v>
      </c>
      <c r="E3228" s="19">
        <v>12.16</v>
      </c>
      <c r="F3228" s="19">
        <v>3.52</v>
      </c>
      <c r="G3228" s="19">
        <v>0</v>
      </c>
      <c r="H3228" s="17">
        <f t="shared" si="153"/>
        <v>0</v>
      </c>
      <c r="I3228" s="18">
        <f t="shared" si="151"/>
        <v>12.16</v>
      </c>
      <c r="J3228" s="17">
        <f t="shared" si="152"/>
        <v>0</v>
      </c>
    </row>
    <row r="3229" spans="1:10" x14ac:dyDescent="0.3">
      <c r="A3229" s="2">
        <v>20200514</v>
      </c>
      <c r="B3229" s="2" t="s">
        <v>45</v>
      </c>
      <c r="C3229" s="2">
        <v>0</v>
      </c>
      <c r="D3229" s="2">
        <v>0</v>
      </c>
      <c r="E3229" s="2">
        <v>12.07</v>
      </c>
      <c r="F3229" s="2">
        <v>3.03</v>
      </c>
      <c r="G3229" s="2">
        <v>0</v>
      </c>
      <c r="H3229" s="16">
        <f t="shared" si="153"/>
        <v>0</v>
      </c>
      <c r="I3229" s="15">
        <f t="shared" si="151"/>
        <v>12.07</v>
      </c>
      <c r="J3229" s="14">
        <f t="shared" si="152"/>
        <v>0</v>
      </c>
    </row>
    <row r="3230" spans="1:10" x14ac:dyDescent="0.3">
      <c r="A3230" s="19">
        <v>20200514</v>
      </c>
      <c r="B3230" s="19" t="s">
        <v>44</v>
      </c>
      <c r="C3230" s="19">
        <v>0</v>
      </c>
      <c r="D3230" s="19">
        <v>0</v>
      </c>
      <c r="E3230" s="19">
        <v>11.97</v>
      </c>
      <c r="F3230" s="19">
        <v>2.76</v>
      </c>
      <c r="G3230" s="19">
        <v>0</v>
      </c>
      <c r="H3230" s="17">
        <f t="shared" si="153"/>
        <v>0</v>
      </c>
      <c r="I3230" s="18">
        <f t="shared" si="151"/>
        <v>11.97</v>
      </c>
      <c r="J3230" s="17">
        <f t="shared" si="152"/>
        <v>0</v>
      </c>
    </row>
    <row r="3231" spans="1:10" x14ac:dyDescent="0.3">
      <c r="A3231" s="2">
        <v>20200514</v>
      </c>
      <c r="B3231" s="2" t="s">
        <v>43</v>
      </c>
      <c r="C3231" s="2">
        <v>0</v>
      </c>
      <c r="D3231" s="2">
        <v>0</v>
      </c>
      <c r="E3231" s="2">
        <v>11.9</v>
      </c>
      <c r="F3231" s="2">
        <v>2.83</v>
      </c>
      <c r="G3231" s="2">
        <v>0</v>
      </c>
      <c r="H3231" s="16">
        <f t="shared" si="153"/>
        <v>0</v>
      </c>
      <c r="I3231" s="15">
        <f t="shared" si="151"/>
        <v>11.9</v>
      </c>
      <c r="J3231" s="14">
        <f t="shared" si="152"/>
        <v>0</v>
      </c>
    </row>
    <row r="3232" spans="1:10" x14ac:dyDescent="0.3">
      <c r="A3232" s="19">
        <v>20200514</v>
      </c>
      <c r="B3232" s="19" t="s">
        <v>42</v>
      </c>
      <c r="C3232" s="19">
        <v>86</v>
      </c>
      <c r="D3232" s="19">
        <v>7.25</v>
      </c>
      <c r="E3232" s="19">
        <v>12.21</v>
      </c>
      <c r="F3232" s="19">
        <v>3.03</v>
      </c>
      <c r="G3232" s="19">
        <v>0</v>
      </c>
      <c r="H3232" s="17">
        <f t="shared" si="153"/>
        <v>681.4635697018806</v>
      </c>
      <c r="I3232" s="18">
        <f t="shared" si="151"/>
        <v>33.505736553183766</v>
      </c>
      <c r="J3232" s="17">
        <f t="shared" si="152"/>
        <v>0.65537999652673695</v>
      </c>
    </row>
    <row r="3233" spans="1:10" x14ac:dyDescent="0.3">
      <c r="A3233" s="2">
        <v>20200514</v>
      </c>
      <c r="B3233" s="2" t="s">
        <v>41</v>
      </c>
      <c r="C3233" s="2">
        <v>244</v>
      </c>
      <c r="D3233" s="2">
        <v>18.600000000000001</v>
      </c>
      <c r="E3233" s="2">
        <v>12.38</v>
      </c>
      <c r="F3233" s="2">
        <v>3.93</v>
      </c>
      <c r="G3233" s="2">
        <v>0</v>
      </c>
      <c r="H3233" s="16">
        <f t="shared" si="153"/>
        <v>764.98786173373628</v>
      </c>
      <c r="I3233" s="15">
        <f t="shared" si="151"/>
        <v>36.285870679179261</v>
      </c>
      <c r="J3233" s="14">
        <f t="shared" si="152"/>
        <v>0.72613686837972657</v>
      </c>
    </row>
    <row r="3234" spans="1:10" x14ac:dyDescent="0.3">
      <c r="A3234" s="19">
        <v>20200514</v>
      </c>
      <c r="B3234" s="19" t="s">
        <v>40</v>
      </c>
      <c r="C3234" s="19">
        <v>428</v>
      </c>
      <c r="D3234" s="19">
        <v>30.24</v>
      </c>
      <c r="E3234" s="19">
        <v>13.06</v>
      </c>
      <c r="F3234" s="19">
        <v>4.21</v>
      </c>
      <c r="G3234" s="19">
        <v>0</v>
      </c>
      <c r="H3234" s="17">
        <f t="shared" si="153"/>
        <v>849.84170429373046</v>
      </c>
      <c r="I3234" s="18">
        <f t="shared" si="151"/>
        <v>39.617553259179076</v>
      </c>
      <c r="J3234" s="17">
        <f t="shared" si="152"/>
        <v>0.79393997560899732</v>
      </c>
    </row>
    <row r="3235" spans="1:10" x14ac:dyDescent="0.3">
      <c r="A3235" s="2">
        <v>20200514</v>
      </c>
      <c r="B3235" s="2" t="s">
        <v>39</v>
      </c>
      <c r="C3235" s="2">
        <v>520</v>
      </c>
      <c r="D3235" s="2">
        <v>41.89</v>
      </c>
      <c r="E3235" s="2">
        <v>14.2</v>
      </c>
      <c r="F3235" s="2">
        <v>3.72</v>
      </c>
      <c r="G3235" s="2">
        <v>0</v>
      </c>
      <c r="H3235" s="16">
        <f t="shared" si="153"/>
        <v>778.7897936479352</v>
      </c>
      <c r="I3235" s="15">
        <f t="shared" si="151"/>
        <v>38.537181051497974</v>
      </c>
      <c r="J3235" s="14">
        <f t="shared" si="152"/>
        <v>0.73134801067841637</v>
      </c>
    </row>
    <row r="3236" spans="1:10" x14ac:dyDescent="0.3">
      <c r="A3236" s="19">
        <v>20200514</v>
      </c>
      <c r="B3236" s="19" t="s">
        <v>38</v>
      </c>
      <c r="C3236" s="19">
        <v>430</v>
      </c>
      <c r="D3236" s="19">
        <v>53.11</v>
      </c>
      <c r="E3236" s="19">
        <v>15.2</v>
      </c>
      <c r="F3236" s="19">
        <v>2.97</v>
      </c>
      <c r="G3236" s="19">
        <v>0</v>
      </c>
      <c r="H3236" s="17">
        <f t="shared" si="153"/>
        <v>537.64150764472345</v>
      </c>
      <c r="I3236" s="18">
        <f t="shared" si="151"/>
        <v>32.001297113897607</v>
      </c>
      <c r="J3236" s="17">
        <f t="shared" si="152"/>
        <v>0.52070266193369286</v>
      </c>
    </row>
    <row r="3237" spans="1:10" x14ac:dyDescent="0.3">
      <c r="A3237" s="2">
        <v>20200514</v>
      </c>
      <c r="B3237" s="2" t="s">
        <v>37</v>
      </c>
      <c r="C3237" s="2">
        <v>379</v>
      </c>
      <c r="D3237" s="2">
        <v>63</v>
      </c>
      <c r="E3237" s="2">
        <v>16.45</v>
      </c>
      <c r="F3237" s="2">
        <v>2.21</v>
      </c>
      <c r="G3237" s="2">
        <v>0</v>
      </c>
      <c r="H3237" s="16">
        <f t="shared" si="153"/>
        <v>425.36164406342277</v>
      </c>
      <c r="I3237" s="15">
        <f t="shared" si="151"/>
        <v>29.742551376981961</v>
      </c>
      <c r="J3237" s="14">
        <f t="shared" si="152"/>
        <v>0.41628379653496539</v>
      </c>
    </row>
    <row r="3238" spans="1:10" x14ac:dyDescent="0.3">
      <c r="A3238" s="19">
        <v>20200514</v>
      </c>
      <c r="B3238" s="19" t="s">
        <v>36</v>
      </c>
      <c r="C3238" s="19">
        <v>505</v>
      </c>
      <c r="D3238" s="19">
        <v>69.260000000000005</v>
      </c>
      <c r="E3238" s="19">
        <v>17.21</v>
      </c>
      <c r="F3238" s="19">
        <v>2.14</v>
      </c>
      <c r="G3238" s="19">
        <v>0</v>
      </c>
      <c r="H3238" s="17">
        <f t="shared" si="153"/>
        <v>539.99316006942615</v>
      </c>
      <c r="I3238" s="18">
        <f t="shared" si="151"/>
        <v>34.084786252169565</v>
      </c>
      <c r="J3238" s="17">
        <f t="shared" si="152"/>
        <v>0.51791740910353667</v>
      </c>
    </row>
    <row r="3239" spans="1:10" x14ac:dyDescent="0.3">
      <c r="A3239" s="2">
        <v>20200514</v>
      </c>
      <c r="B3239" s="2" t="s">
        <v>35</v>
      </c>
      <c r="C3239" s="2">
        <v>527</v>
      </c>
      <c r="D3239" s="2">
        <v>68.319999999999993</v>
      </c>
      <c r="E3239" s="2">
        <v>17.989999999999998</v>
      </c>
      <c r="F3239" s="2">
        <v>2.34</v>
      </c>
      <c r="G3239" s="2">
        <v>0</v>
      </c>
      <c r="H3239" s="16">
        <f t="shared" si="153"/>
        <v>567.11695698675123</v>
      </c>
      <c r="I3239" s="15">
        <f t="shared" si="151"/>
        <v>35.712404905835974</v>
      </c>
      <c r="J3239" s="14">
        <f t="shared" si="152"/>
        <v>0.5397786178618168</v>
      </c>
    </row>
    <row r="3240" spans="1:10" x14ac:dyDescent="0.3">
      <c r="A3240" s="19">
        <v>20200514</v>
      </c>
      <c r="B3240" s="19" t="s">
        <v>34</v>
      </c>
      <c r="C3240" s="19">
        <v>669</v>
      </c>
      <c r="D3240" s="19">
        <v>60.88</v>
      </c>
      <c r="E3240" s="19">
        <v>18.47</v>
      </c>
      <c r="F3240" s="19">
        <v>2.62</v>
      </c>
      <c r="G3240" s="19">
        <v>0</v>
      </c>
      <c r="H3240" s="17">
        <f t="shared" si="153"/>
        <v>765.7945935637008</v>
      </c>
      <c r="I3240" s="18">
        <f t="shared" si="151"/>
        <v>42.401081048865649</v>
      </c>
      <c r="J3240" s="17">
        <f t="shared" si="152"/>
        <v>0.70582915151146797</v>
      </c>
    </row>
    <row r="3241" spans="1:10" x14ac:dyDescent="0.3">
      <c r="A3241" s="2">
        <v>20200514</v>
      </c>
      <c r="B3241" s="2" t="s">
        <v>33</v>
      </c>
      <c r="C3241" s="2">
        <v>134</v>
      </c>
      <c r="D3241" s="2">
        <v>50.54</v>
      </c>
      <c r="E3241" s="2">
        <v>18.47</v>
      </c>
      <c r="F3241" s="2">
        <v>3.59</v>
      </c>
      <c r="G3241" s="2">
        <v>0</v>
      </c>
      <c r="H3241" s="16">
        <f t="shared" si="153"/>
        <v>173.5597380939686</v>
      </c>
      <c r="I3241" s="15">
        <f t="shared" si="151"/>
        <v>23.893741815436517</v>
      </c>
      <c r="J3241" s="14">
        <f t="shared" si="152"/>
        <v>0.17442374655746576</v>
      </c>
    </row>
    <row r="3242" spans="1:10" x14ac:dyDescent="0.3">
      <c r="A3242" s="19">
        <v>20200514</v>
      </c>
      <c r="B3242" s="19" t="s">
        <v>32</v>
      </c>
      <c r="C3242" s="19">
        <v>318</v>
      </c>
      <c r="D3242" s="19">
        <v>39.159999999999997</v>
      </c>
      <c r="E3242" s="19">
        <v>18.18</v>
      </c>
      <c r="F3242" s="19">
        <v>4.76</v>
      </c>
      <c r="G3242" s="19">
        <v>0</v>
      </c>
      <c r="H3242" s="17">
        <f t="shared" si="153"/>
        <v>503.57240649039318</v>
      </c>
      <c r="I3242" s="18">
        <f t="shared" si="151"/>
        <v>33.916637702824787</v>
      </c>
      <c r="J3242" s="17">
        <f t="shared" si="152"/>
        <v>0.48336662931422814</v>
      </c>
    </row>
    <row r="3243" spans="1:10" x14ac:dyDescent="0.3">
      <c r="A3243" s="2">
        <v>20200514</v>
      </c>
      <c r="B3243" s="2" t="s">
        <v>31</v>
      </c>
      <c r="C3243" s="2">
        <v>51</v>
      </c>
      <c r="D3243" s="2">
        <v>27.49</v>
      </c>
      <c r="E3243" s="2">
        <v>16.82</v>
      </c>
      <c r="F3243" s="2">
        <v>4.6900000000000004</v>
      </c>
      <c r="G3243" s="2">
        <v>0</v>
      </c>
      <c r="H3243" s="16">
        <f t="shared" si="153"/>
        <v>110.48675416844169</v>
      </c>
      <c r="I3243" s="15">
        <f t="shared" si="151"/>
        <v>20.272711067763804</v>
      </c>
      <c r="J3243" s="14">
        <f t="shared" si="152"/>
        <v>0.11283711681406798</v>
      </c>
    </row>
    <row r="3244" spans="1:10" x14ac:dyDescent="0.3">
      <c r="A3244" s="19">
        <v>20200514</v>
      </c>
      <c r="B3244" s="19" t="s">
        <v>30</v>
      </c>
      <c r="C3244" s="19">
        <v>24</v>
      </c>
      <c r="D3244" s="19">
        <v>15.9</v>
      </c>
      <c r="E3244" s="19">
        <v>15.96</v>
      </c>
      <c r="F3244" s="19">
        <v>5.52</v>
      </c>
      <c r="G3244" s="19">
        <v>0</v>
      </c>
      <c r="H3244" s="17">
        <f t="shared" si="153"/>
        <v>87.604279624348891</v>
      </c>
      <c r="I3244" s="18">
        <f t="shared" si="151"/>
        <v>18.697633738260905</v>
      </c>
      <c r="J3244" s="17">
        <f t="shared" si="152"/>
        <v>9.0088793777646933E-2</v>
      </c>
    </row>
    <row r="3245" spans="1:10" x14ac:dyDescent="0.3">
      <c r="A3245" s="2">
        <v>20200514</v>
      </c>
      <c r="B3245" s="2" t="s">
        <v>29</v>
      </c>
      <c r="C3245" s="2">
        <v>34.51</v>
      </c>
      <c r="D3245" s="2">
        <v>4.6500000000000004</v>
      </c>
      <c r="E3245" s="2">
        <v>15.16</v>
      </c>
      <c r="F3245" s="2">
        <v>5.79</v>
      </c>
      <c r="G3245" s="2">
        <v>0</v>
      </c>
      <c r="H3245" s="16">
        <f t="shared" si="153"/>
        <v>425.68808731929056</v>
      </c>
      <c r="I3245" s="15">
        <f t="shared" si="151"/>
        <v>28.462752728727828</v>
      </c>
      <c r="J3245" s="14">
        <f t="shared" si="152"/>
        <v>0.41905485068250747</v>
      </c>
    </row>
    <row r="3246" spans="1:10" x14ac:dyDescent="0.3">
      <c r="A3246" s="19">
        <v>20200514</v>
      </c>
      <c r="B3246" s="19" t="s">
        <v>28</v>
      </c>
      <c r="C3246" s="19">
        <v>0</v>
      </c>
      <c r="D3246" s="19">
        <v>0</v>
      </c>
      <c r="E3246" s="19">
        <v>15.04</v>
      </c>
      <c r="F3246" s="19">
        <v>5.72</v>
      </c>
      <c r="G3246" s="19">
        <v>0</v>
      </c>
      <c r="H3246" s="17">
        <f t="shared" si="153"/>
        <v>0</v>
      </c>
      <c r="I3246" s="18">
        <f t="shared" si="151"/>
        <v>15.04</v>
      </c>
      <c r="J3246" s="17">
        <f t="shared" si="152"/>
        <v>0</v>
      </c>
    </row>
    <row r="3247" spans="1:10" x14ac:dyDescent="0.3">
      <c r="A3247" s="2">
        <v>20200514</v>
      </c>
      <c r="B3247" s="2" t="s">
        <v>27</v>
      </c>
      <c r="C3247" s="2">
        <v>0</v>
      </c>
      <c r="D3247" s="2">
        <v>0</v>
      </c>
      <c r="E3247" s="2">
        <v>15.05</v>
      </c>
      <c r="F3247" s="2">
        <v>5.45</v>
      </c>
      <c r="G3247" s="2">
        <v>0</v>
      </c>
      <c r="H3247" s="16">
        <f t="shared" si="153"/>
        <v>0</v>
      </c>
      <c r="I3247" s="15">
        <f t="shared" si="151"/>
        <v>15.05</v>
      </c>
      <c r="J3247" s="14">
        <f t="shared" si="152"/>
        <v>0</v>
      </c>
    </row>
    <row r="3248" spans="1:10" x14ac:dyDescent="0.3">
      <c r="A3248" s="19">
        <v>20200514</v>
      </c>
      <c r="B3248" s="19" t="s">
        <v>26</v>
      </c>
      <c r="C3248" s="19">
        <v>0</v>
      </c>
      <c r="D3248" s="19">
        <v>0</v>
      </c>
      <c r="E3248" s="19">
        <v>15.09</v>
      </c>
      <c r="F3248" s="19">
        <v>5.45</v>
      </c>
      <c r="G3248" s="19">
        <v>0</v>
      </c>
      <c r="H3248" s="17">
        <f t="shared" si="153"/>
        <v>0</v>
      </c>
      <c r="I3248" s="18">
        <f t="shared" si="151"/>
        <v>15.09</v>
      </c>
      <c r="J3248" s="17">
        <f t="shared" si="152"/>
        <v>0</v>
      </c>
    </row>
    <row r="3249" spans="1:10" x14ac:dyDescent="0.3">
      <c r="A3249" s="2">
        <v>20200514</v>
      </c>
      <c r="B3249" s="2" t="s">
        <v>25</v>
      </c>
      <c r="C3249" s="2">
        <v>0</v>
      </c>
      <c r="D3249" s="2">
        <v>0</v>
      </c>
      <c r="E3249" s="2">
        <v>14.97</v>
      </c>
      <c r="F3249" s="2">
        <v>5.24</v>
      </c>
      <c r="G3249" s="2">
        <v>0</v>
      </c>
      <c r="H3249" s="16">
        <f t="shared" si="153"/>
        <v>0</v>
      </c>
      <c r="I3249" s="15">
        <f t="shared" si="151"/>
        <v>14.97</v>
      </c>
      <c r="J3249" s="14">
        <f t="shared" si="152"/>
        <v>0</v>
      </c>
    </row>
    <row r="3250" spans="1:10" x14ac:dyDescent="0.3">
      <c r="A3250" s="19">
        <v>20200515</v>
      </c>
      <c r="B3250" s="19" t="s">
        <v>48</v>
      </c>
      <c r="C3250" s="19">
        <v>0</v>
      </c>
      <c r="D3250" s="19">
        <v>0</v>
      </c>
      <c r="E3250" s="19">
        <v>14.9</v>
      </c>
      <c r="F3250" s="19">
        <v>4.83</v>
      </c>
      <c r="G3250" s="19">
        <v>0</v>
      </c>
      <c r="H3250" s="17">
        <f t="shared" si="153"/>
        <v>0</v>
      </c>
      <c r="I3250" s="18">
        <f t="shared" si="151"/>
        <v>14.9</v>
      </c>
      <c r="J3250" s="17">
        <f t="shared" si="152"/>
        <v>0</v>
      </c>
    </row>
    <row r="3251" spans="1:10" x14ac:dyDescent="0.3">
      <c r="A3251" s="2">
        <v>20200515</v>
      </c>
      <c r="B3251" s="2" t="s">
        <v>47</v>
      </c>
      <c r="C3251" s="2">
        <v>0</v>
      </c>
      <c r="D3251" s="2">
        <v>0</v>
      </c>
      <c r="E3251" s="2">
        <v>14.73</v>
      </c>
      <c r="F3251" s="2">
        <v>4.4800000000000004</v>
      </c>
      <c r="G3251" s="2">
        <v>0</v>
      </c>
      <c r="H3251" s="16">
        <f t="shared" si="153"/>
        <v>0</v>
      </c>
      <c r="I3251" s="15">
        <f t="shared" si="151"/>
        <v>14.73</v>
      </c>
      <c r="J3251" s="14">
        <f t="shared" si="152"/>
        <v>0</v>
      </c>
    </row>
    <row r="3252" spans="1:10" x14ac:dyDescent="0.3">
      <c r="A3252" s="19">
        <v>20200515</v>
      </c>
      <c r="B3252" s="19" t="s">
        <v>46</v>
      </c>
      <c r="C3252" s="19">
        <v>0</v>
      </c>
      <c r="D3252" s="19">
        <v>0</v>
      </c>
      <c r="E3252" s="19">
        <v>14.38</v>
      </c>
      <c r="F3252" s="19">
        <v>4</v>
      </c>
      <c r="G3252" s="19">
        <v>0</v>
      </c>
      <c r="H3252" s="17">
        <f t="shared" si="153"/>
        <v>0</v>
      </c>
      <c r="I3252" s="18">
        <f t="shared" si="151"/>
        <v>14.38</v>
      </c>
      <c r="J3252" s="17">
        <f t="shared" si="152"/>
        <v>0</v>
      </c>
    </row>
    <row r="3253" spans="1:10" x14ac:dyDescent="0.3">
      <c r="A3253" s="2">
        <v>20200515</v>
      </c>
      <c r="B3253" s="2" t="s">
        <v>45</v>
      </c>
      <c r="C3253" s="2">
        <v>0</v>
      </c>
      <c r="D3253" s="2">
        <v>0</v>
      </c>
      <c r="E3253" s="2">
        <v>13.92</v>
      </c>
      <c r="F3253" s="2">
        <v>3.79</v>
      </c>
      <c r="G3253" s="2">
        <v>0</v>
      </c>
      <c r="H3253" s="16">
        <f t="shared" si="153"/>
        <v>0</v>
      </c>
      <c r="I3253" s="15">
        <f t="shared" si="151"/>
        <v>13.92</v>
      </c>
      <c r="J3253" s="14">
        <f t="shared" si="152"/>
        <v>0</v>
      </c>
    </row>
    <row r="3254" spans="1:10" x14ac:dyDescent="0.3">
      <c r="A3254" s="19">
        <v>20200515</v>
      </c>
      <c r="B3254" s="19" t="s">
        <v>44</v>
      </c>
      <c r="C3254" s="19">
        <v>0</v>
      </c>
      <c r="D3254" s="19">
        <v>0</v>
      </c>
      <c r="E3254" s="19">
        <v>13.5</v>
      </c>
      <c r="F3254" s="19">
        <v>3.79</v>
      </c>
      <c r="G3254" s="19">
        <v>0</v>
      </c>
      <c r="H3254" s="17">
        <f t="shared" si="153"/>
        <v>0</v>
      </c>
      <c r="I3254" s="18">
        <f t="shared" si="151"/>
        <v>13.5</v>
      </c>
      <c r="J3254" s="17">
        <f t="shared" si="152"/>
        <v>0</v>
      </c>
    </row>
    <row r="3255" spans="1:10" x14ac:dyDescent="0.3">
      <c r="A3255" s="2">
        <v>20200515</v>
      </c>
      <c r="B3255" s="2" t="s">
        <v>43</v>
      </c>
      <c r="C3255" s="2">
        <v>0</v>
      </c>
      <c r="D3255" s="2">
        <v>0</v>
      </c>
      <c r="E3255" s="2">
        <v>13.19</v>
      </c>
      <c r="F3255" s="2">
        <v>3.86</v>
      </c>
      <c r="G3255" s="2">
        <v>0</v>
      </c>
      <c r="H3255" s="16">
        <f t="shared" si="153"/>
        <v>0</v>
      </c>
      <c r="I3255" s="15">
        <f t="shared" si="151"/>
        <v>13.19</v>
      </c>
      <c r="J3255" s="14">
        <f t="shared" si="152"/>
        <v>0</v>
      </c>
    </row>
    <row r="3256" spans="1:10" x14ac:dyDescent="0.3">
      <c r="A3256" s="19">
        <v>20200515</v>
      </c>
      <c r="B3256" s="19" t="s">
        <v>42</v>
      </c>
      <c r="C3256" s="19">
        <v>85</v>
      </c>
      <c r="D3256" s="19">
        <v>7.4</v>
      </c>
      <c r="E3256" s="19">
        <v>13.15</v>
      </c>
      <c r="F3256" s="19">
        <v>4</v>
      </c>
      <c r="G3256" s="19">
        <v>0</v>
      </c>
      <c r="H3256" s="17">
        <f t="shared" si="153"/>
        <v>659.96045096783757</v>
      </c>
      <c r="I3256" s="18">
        <f t="shared" si="151"/>
        <v>33.773764092744926</v>
      </c>
      <c r="J3256" s="17">
        <f t="shared" si="152"/>
        <v>0.6339039330848375</v>
      </c>
    </row>
    <row r="3257" spans="1:10" x14ac:dyDescent="0.3">
      <c r="A3257" s="2">
        <v>20200515</v>
      </c>
      <c r="B3257" s="2" t="s">
        <v>41</v>
      </c>
      <c r="C3257" s="2">
        <v>282</v>
      </c>
      <c r="D3257" s="2">
        <v>18.739999999999998</v>
      </c>
      <c r="E3257" s="2">
        <v>13.94</v>
      </c>
      <c r="F3257" s="2">
        <v>4.34</v>
      </c>
      <c r="G3257" s="2">
        <v>0</v>
      </c>
      <c r="H3257" s="16">
        <f t="shared" si="153"/>
        <v>877.75491728052509</v>
      </c>
      <c r="I3257" s="15">
        <f t="shared" si="151"/>
        <v>41.36984116501641</v>
      </c>
      <c r="J3257" s="14">
        <f t="shared" si="152"/>
        <v>0.81309572868090074</v>
      </c>
    </row>
    <row r="3258" spans="1:10" x14ac:dyDescent="0.3">
      <c r="A3258" s="19">
        <v>20200515</v>
      </c>
      <c r="B3258" s="19" t="s">
        <v>40</v>
      </c>
      <c r="C3258" s="19">
        <v>480</v>
      </c>
      <c r="D3258" s="19">
        <v>30.38</v>
      </c>
      <c r="E3258" s="19">
        <v>15.24</v>
      </c>
      <c r="F3258" s="19">
        <v>4.55</v>
      </c>
      <c r="G3258" s="19">
        <v>0</v>
      </c>
      <c r="H3258" s="17">
        <f t="shared" si="153"/>
        <v>949.11805919422181</v>
      </c>
      <c r="I3258" s="18">
        <f t="shared" si="151"/>
        <v>44.899939349819434</v>
      </c>
      <c r="J3258" s="17">
        <f t="shared" si="152"/>
        <v>0.86412479603219672</v>
      </c>
    </row>
    <row r="3259" spans="1:10" x14ac:dyDescent="0.3">
      <c r="A3259" s="2">
        <v>20200515</v>
      </c>
      <c r="B3259" s="2" t="s">
        <v>39</v>
      </c>
      <c r="C3259" s="2">
        <v>653</v>
      </c>
      <c r="D3259" s="2">
        <v>42.03</v>
      </c>
      <c r="E3259" s="2">
        <v>16.690000000000001</v>
      </c>
      <c r="F3259" s="2">
        <v>5.24</v>
      </c>
      <c r="G3259" s="2">
        <v>0</v>
      </c>
      <c r="H3259" s="16">
        <f t="shared" si="153"/>
        <v>975.32615365064248</v>
      </c>
      <c r="I3259" s="15">
        <f t="shared" si="151"/>
        <v>47.168942301582575</v>
      </c>
      <c r="J3259" s="14">
        <f t="shared" si="152"/>
        <v>0.8780273821358674</v>
      </c>
    </row>
    <row r="3260" spans="1:10" x14ac:dyDescent="0.3">
      <c r="A3260" s="19">
        <v>20200515</v>
      </c>
      <c r="B3260" s="19" t="s">
        <v>38</v>
      </c>
      <c r="C3260" s="19">
        <v>798</v>
      </c>
      <c r="D3260" s="19">
        <v>53.26</v>
      </c>
      <c r="E3260" s="19">
        <v>17.899999999999999</v>
      </c>
      <c r="F3260" s="19">
        <v>4.4800000000000004</v>
      </c>
      <c r="G3260" s="19">
        <v>0</v>
      </c>
      <c r="H3260" s="17">
        <f t="shared" si="153"/>
        <v>995.80933006878922</v>
      </c>
      <c r="I3260" s="18">
        <f t="shared" si="151"/>
        <v>49.019041564649662</v>
      </c>
      <c r="J3260" s="17">
        <f t="shared" si="152"/>
        <v>0.8881765944665424</v>
      </c>
    </row>
    <row r="3261" spans="1:10" x14ac:dyDescent="0.3">
      <c r="A3261" s="2">
        <v>20200515</v>
      </c>
      <c r="B3261" s="2" t="s">
        <v>37</v>
      </c>
      <c r="C3261" s="2">
        <v>899</v>
      </c>
      <c r="D3261" s="2">
        <v>63.19</v>
      </c>
      <c r="E3261" s="2">
        <v>19</v>
      </c>
      <c r="F3261" s="2">
        <v>3.45</v>
      </c>
      <c r="G3261" s="2">
        <v>0</v>
      </c>
      <c r="H3261" s="16">
        <f t="shared" si="153"/>
        <v>1007.2748867005994</v>
      </c>
      <c r="I3261" s="15">
        <f t="shared" si="151"/>
        <v>50.477340209393731</v>
      </c>
      <c r="J3261" s="14">
        <f t="shared" si="152"/>
        <v>0.89179280432277575</v>
      </c>
    </row>
    <row r="3262" spans="1:10" x14ac:dyDescent="0.3">
      <c r="A3262" s="19">
        <v>20200515</v>
      </c>
      <c r="B3262" s="19" t="s">
        <v>36</v>
      </c>
      <c r="C3262" s="19">
        <v>951.01</v>
      </c>
      <c r="D3262" s="19">
        <v>69.489999999999995</v>
      </c>
      <c r="E3262" s="19">
        <v>19.78</v>
      </c>
      <c r="F3262" s="19">
        <v>2.41</v>
      </c>
      <c r="G3262" s="19">
        <v>0</v>
      </c>
      <c r="H3262" s="17">
        <f t="shared" si="153"/>
        <v>1015.3734548631496</v>
      </c>
      <c r="I3262" s="18">
        <f t="shared" si="151"/>
        <v>51.510420464473427</v>
      </c>
      <c r="J3262" s="17">
        <f t="shared" si="152"/>
        <v>0.89424255738715763</v>
      </c>
    </row>
    <row r="3263" spans="1:10" x14ac:dyDescent="0.3">
      <c r="A3263" s="2">
        <v>20200515</v>
      </c>
      <c r="B3263" s="2" t="s">
        <v>35</v>
      </c>
      <c r="C3263" s="2">
        <v>970.01</v>
      </c>
      <c r="D3263" s="2">
        <v>68.540000000000006</v>
      </c>
      <c r="E3263" s="2">
        <v>20.07</v>
      </c>
      <c r="F3263" s="2">
        <v>2.69</v>
      </c>
      <c r="G3263" s="2">
        <v>0</v>
      </c>
      <c r="H3263" s="16">
        <f t="shared" si="153"/>
        <v>1042.2670302964527</v>
      </c>
      <c r="I3263" s="15">
        <f t="shared" si="151"/>
        <v>52.640844696764148</v>
      </c>
      <c r="J3263" s="14">
        <f t="shared" si="152"/>
        <v>0.91262589527003457</v>
      </c>
    </row>
    <row r="3264" spans="1:10" x14ac:dyDescent="0.3">
      <c r="A3264" s="19">
        <v>20200515</v>
      </c>
      <c r="B3264" s="19" t="s">
        <v>34</v>
      </c>
      <c r="C3264" s="19">
        <v>647</v>
      </c>
      <c r="D3264" s="19">
        <v>61.06</v>
      </c>
      <c r="E3264" s="19">
        <v>19.989999999999998</v>
      </c>
      <c r="F3264" s="19">
        <v>3.86</v>
      </c>
      <c r="G3264" s="19">
        <v>0</v>
      </c>
      <c r="H3264" s="17">
        <f t="shared" si="153"/>
        <v>739.32133271729856</v>
      </c>
      <c r="I3264" s="18">
        <f t="shared" si="151"/>
        <v>43.093791647415578</v>
      </c>
      <c r="J3264" s="17">
        <f t="shared" si="152"/>
        <v>0.67912426502125478</v>
      </c>
    </row>
    <row r="3265" spans="1:10" x14ac:dyDescent="0.3">
      <c r="A3265" s="2">
        <v>20200515</v>
      </c>
      <c r="B3265" s="2" t="s">
        <v>33</v>
      </c>
      <c r="C3265" s="2">
        <v>502</v>
      </c>
      <c r="D3265" s="2">
        <v>50.69</v>
      </c>
      <c r="E3265" s="2">
        <v>19.36</v>
      </c>
      <c r="F3265" s="2">
        <v>4.76</v>
      </c>
      <c r="G3265" s="2">
        <v>0</v>
      </c>
      <c r="H3265" s="16">
        <f t="shared" si="153"/>
        <v>648.80543045198715</v>
      </c>
      <c r="I3265" s="15">
        <f t="shared" si="151"/>
        <v>39.635169701624598</v>
      </c>
      <c r="J3265" s="14">
        <f t="shared" si="152"/>
        <v>0.60607623135098521</v>
      </c>
    </row>
    <row r="3266" spans="1:10" x14ac:dyDescent="0.3">
      <c r="A3266" s="19">
        <v>20200515</v>
      </c>
      <c r="B3266" s="19" t="s">
        <v>32</v>
      </c>
      <c r="C3266" s="19">
        <v>357</v>
      </c>
      <c r="D3266" s="19">
        <v>39.299999999999997</v>
      </c>
      <c r="E3266" s="19">
        <v>18.47</v>
      </c>
      <c r="F3266" s="19">
        <v>4.97</v>
      </c>
      <c r="G3266" s="19">
        <v>0</v>
      </c>
      <c r="H3266" s="17">
        <f t="shared" si="153"/>
        <v>563.64190241331823</v>
      </c>
      <c r="I3266" s="18">
        <f t="shared" si="151"/>
        <v>36.083809450416197</v>
      </c>
      <c r="J3266" s="17">
        <f t="shared" si="152"/>
        <v>0.53552905491253133</v>
      </c>
    </row>
    <row r="3267" spans="1:10" x14ac:dyDescent="0.3">
      <c r="A3267" s="2">
        <v>20200515</v>
      </c>
      <c r="B3267" s="2" t="s">
        <v>31</v>
      </c>
      <c r="C3267" s="2">
        <v>38</v>
      </c>
      <c r="D3267" s="2">
        <v>27.63</v>
      </c>
      <c r="E3267" s="2">
        <v>18.53</v>
      </c>
      <c r="F3267" s="2">
        <v>5.03</v>
      </c>
      <c r="G3267" s="2">
        <v>0</v>
      </c>
      <c r="H3267" s="16">
        <f t="shared" si="153"/>
        <v>81.938936281229701</v>
      </c>
      <c r="I3267" s="15">
        <f t="shared" si="151"/>
        <v>21.090591758788428</v>
      </c>
      <c r="J3267" s="14">
        <f t="shared" si="152"/>
        <v>8.3380433668712464E-2</v>
      </c>
    </row>
    <row r="3268" spans="1:10" x14ac:dyDescent="0.3">
      <c r="A3268" s="19">
        <v>20200515</v>
      </c>
      <c r="B3268" s="19" t="s">
        <v>30</v>
      </c>
      <c r="C3268" s="19">
        <v>42</v>
      </c>
      <c r="D3268" s="19">
        <v>16.04</v>
      </c>
      <c r="E3268" s="19">
        <v>18.23</v>
      </c>
      <c r="F3268" s="19">
        <v>4.97</v>
      </c>
      <c r="G3268" s="19">
        <v>0</v>
      </c>
      <c r="H3268" s="17">
        <f t="shared" si="153"/>
        <v>152.00407830628876</v>
      </c>
      <c r="I3268" s="18">
        <f t="shared" si="151"/>
        <v>22.980127447071524</v>
      </c>
      <c r="J3268" s="17">
        <f t="shared" si="152"/>
        <v>0.15338570820195707</v>
      </c>
    </row>
    <row r="3269" spans="1:10" x14ac:dyDescent="0.3">
      <c r="A3269" s="2">
        <v>20200515</v>
      </c>
      <c r="B3269" s="2" t="s">
        <v>29</v>
      </c>
      <c r="C3269" s="2">
        <v>6</v>
      </c>
      <c r="D3269" s="2">
        <v>4.8</v>
      </c>
      <c r="E3269" s="2">
        <v>17.41</v>
      </c>
      <c r="F3269" s="2">
        <v>4.21</v>
      </c>
      <c r="G3269" s="2">
        <v>0</v>
      </c>
      <c r="H3269" s="16">
        <f t="shared" si="153"/>
        <v>71.703568842851197</v>
      </c>
      <c r="I3269" s="15">
        <f t="shared" si="151"/>
        <v>19.650736526339099</v>
      </c>
      <c r="J3269" s="14">
        <f t="shared" si="152"/>
        <v>7.3429594610691068E-2</v>
      </c>
    </row>
    <row r="3270" spans="1:10" x14ac:dyDescent="0.3">
      <c r="A3270" s="19">
        <v>20200515</v>
      </c>
      <c r="B3270" s="19" t="s">
        <v>28</v>
      </c>
      <c r="C3270" s="19">
        <v>0</v>
      </c>
      <c r="D3270" s="19">
        <v>0</v>
      </c>
      <c r="E3270" s="19">
        <v>16.89</v>
      </c>
      <c r="F3270" s="19">
        <v>3.66</v>
      </c>
      <c r="G3270" s="19">
        <v>0</v>
      </c>
      <c r="H3270" s="17">
        <f t="shared" si="153"/>
        <v>0</v>
      </c>
      <c r="I3270" s="18">
        <f t="shared" si="151"/>
        <v>16.89</v>
      </c>
      <c r="J3270" s="17">
        <f t="shared" si="152"/>
        <v>0</v>
      </c>
    </row>
    <row r="3271" spans="1:10" x14ac:dyDescent="0.3">
      <c r="A3271" s="2">
        <v>20200515</v>
      </c>
      <c r="B3271" s="2" t="s">
        <v>27</v>
      </c>
      <c r="C3271" s="2">
        <v>0</v>
      </c>
      <c r="D3271" s="2">
        <v>0</v>
      </c>
      <c r="E3271" s="2">
        <v>16.420000000000002</v>
      </c>
      <c r="F3271" s="2">
        <v>3.45</v>
      </c>
      <c r="G3271" s="2">
        <v>0</v>
      </c>
      <c r="H3271" s="16">
        <f t="shared" si="153"/>
        <v>0</v>
      </c>
      <c r="I3271" s="15">
        <f t="shared" si="151"/>
        <v>16.420000000000002</v>
      </c>
      <c r="J3271" s="14">
        <f t="shared" si="152"/>
        <v>0</v>
      </c>
    </row>
    <row r="3272" spans="1:10" x14ac:dyDescent="0.3">
      <c r="A3272" s="19">
        <v>20200515</v>
      </c>
      <c r="B3272" s="19" t="s">
        <v>26</v>
      </c>
      <c r="C3272" s="19">
        <v>0</v>
      </c>
      <c r="D3272" s="19">
        <v>0</v>
      </c>
      <c r="E3272" s="19">
        <v>16.09</v>
      </c>
      <c r="F3272" s="19">
        <v>3.45</v>
      </c>
      <c r="G3272" s="19">
        <v>0</v>
      </c>
      <c r="H3272" s="17">
        <f t="shared" si="153"/>
        <v>0</v>
      </c>
      <c r="I3272" s="18">
        <f t="shared" si="151"/>
        <v>16.09</v>
      </c>
      <c r="J3272" s="17">
        <f t="shared" si="152"/>
        <v>0</v>
      </c>
    </row>
    <row r="3273" spans="1:10" x14ac:dyDescent="0.3">
      <c r="A3273" s="2">
        <v>20200515</v>
      </c>
      <c r="B3273" s="2" t="s">
        <v>25</v>
      </c>
      <c r="C3273" s="2">
        <v>0</v>
      </c>
      <c r="D3273" s="2">
        <v>0</v>
      </c>
      <c r="E3273" s="2">
        <v>15.8</v>
      </c>
      <c r="F3273" s="2">
        <v>3.31</v>
      </c>
      <c r="G3273" s="2">
        <v>0</v>
      </c>
      <c r="H3273" s="16">
        <f t="shared" si="153"/>
        <v>0</v>
      </c>
      <c r="I3273" s="15">
        <f t="shared" si="151"/>
        <v>15.8</v>
      </c>
      <c r="J3273" s="14">
        <f t="shared" si="152"/>
        <v>0</v>
      </c>
    </row>
    <row r="3274" spans="1:10" x14ac:dyDescent="0.3">
      <c r="A3274" s="19">
        <v>20200516</v>
      </c>
      <c r="B3274" s="19" t="s">
        <v>48</v>
      </c>
      <c r="C3274" s="19">
        <v>0</v>
      </c>
      <c r="D3274" s="19">
        <v>0</v>
      </c>
      <c r="E3274" s="19">
        <v>15.62</v>
      </c>
      <c r="F3274" s="19">
        <v>3.1</v>
      </c>
      <c r="G3274" s="19">
        <v>0</v>
      </c>
      <c r="H3274" s="17">
        <f t="shared" si="153"/>
        <v>0</v>
      </c>
      <c r="I3274" s="18">
        <f t="shared" ref="I3274:I3337" si="154">E3274+H3274*((NOCT-20)/(800))</f>
        <v>15.62</v>
      </c>
      <c r="J3274" s="17">
        <f t="shared" ref="J3274:J3337" si="155">P_STC__W*(H3274/1000)*(1+(alpha_p/100)*(I3274-25))</f>
        <v>0</v>
      </c>
    </row>
    <row r="3275" spans="1:10" x14ac:dyDescent="0.3">
      <c r="A3275" s="2">
        <v>20200516</v>
      </c>
      <c r="B3275" s="2" t="s">
        <v>47</v>
      </c>
      <c r="C3275" s="2">
        <v>0</v>
      </c>
      <c r="D3275" s="2">
        <v>0</v>
      </c>
      <c r="E3275" s="2">
        <v>15.51</v>
      </c>
      <c r="F3275" s="2">
        <v>2.97</v>
      </c>
      <c r="G3275" s="2">
        <v>0</v>
      </c>
      <c r="H3275" s="16">
        <f t="shared" si="153"/>
        <v>0</v>
      </c>
      <c r="I3275" s="15">
        <f t="shared" si="154"/>
        <v>15.51</v>
      </c>
      <c r="J3275" s="14">
        <f t="shared" si="155"/>
        <v>0</v>
      </c>
    </row>
    <row r="3276" spans="1:10" x14ac:dyDescent="0.3">
      <c r="A3276" s="19">
        <v>20200516</v>
      </c>
      <c r="B3276" s="19" t="s">
        <v>46</v>
      </c>
      <c r="C3276" s="19">
        <v>0</v>
      </c>
      <c r="D3276" s="19">
        <v>0</v>
      </c>
      <c r="E3276" s="19">
        <v>15.39</v>
      </c>
      <c r="F3276" s="19">
        <v>2.76</v>
      </c>
      <c r="G3276" s="19">
        <v>0</v>
      </c>
      <c r="H3276" s="17">
        <f t="shared" si="153"/>
        <v>0</v>
      </c>
      <c r="I3276" s="18">
        <f t="shared" si="154"/>
        <v>15.39</v>
      </c>
      <c r="J3276" s="17">
        <f t="shared" si="155"/>
        <v>0</v>
      </c>
    </row>
    <row r="3277" spans="1:10" x14ac:dyDescent="0.3">
      <c r="A3277" s="2">
        <v>20200516</v>
      </c>
      <c r="B3277" s="2" t="s">
        <v>45</v>
      </c>
      <c r="C3277" s="2">
        <v>0</v>
      </c>
      <c r="D3277" s="2">
        <v>0</v>
      </c>
      <c r="E3277" s="2">
        <v>15.34</v>
      </c>
      <c r="F3277" s="2">
        <v>2.62</v>
      </c>
      <c r="G3277" s="2">
        <v>0</v>
      </c>
      <c r="H3277" s="16">
        <f t="shared" si="153"/>
        <v>0</v>
      </c>
      <c r="I3277" s="15">
        <f t="shared" si="154"/>
        <v>15.34</v>
      </c>
      <c r="J3277" s="14">
        <f t="shared" si="155"/>
        <v>0</v>
      </c>
    </row>
    <row r="3278" spans="1:10" x14ac:dyDescent="0.3">
      <c r="A3278" s="19">
        <v>20200516</v>
      </c>
      <c r="B3278" s="19" t="s">
        <v>44</v>
      </c>
      <c r="C3278" s="19">
        <v>0</v>
      </c>
      <c r="D3278" s="19">
        <v>0</v>
      </c>
      <c r="E3278" s="19">
        <v>15.21</v>
      </c>
      <c r="F3278" s="19">
        <v>2.5499999999999998</v>
      </c>
      <c r="G3278" s="19">
        <v>0</v>
      </c>
      <c r="H3278" s="17">
        <f t="shared" si="153"/>
        <v>0</v>
      </c>
      <c r="I3278" s="18">
        <f t="shared" si="154"/>
        <v>15.21</v>
      </c>
      <c r="J3278" s="17">
        <f t="shared" si="155"/>
        <v>0</v>
      </c>
    </row>
    <row r="3279" spans="1:10" x14ac:dyDescent="0.3">
      <c r="A3279" s="2">
        <v>20200516</v>
      </c>
      <c r="B3279" s="2" t="s">
        <v>43</v>
      </c>
      <c r="C3279" s="2">
        <v>0</v>
      </c>
      <c r="D3279" s="2">
        <v>0</v>
      </c>
      <c r="E3279" s="2">
        <v>15.04</v>
      </c>
      <c r="F3279" s="2">
        <v>2.5499999999999998</v>
      </c>
      <c r="G3279" s="2">
        <v>0</v>
      </c>
      <c r="H3279" s="16">
        <f t="shared" si="153"/>
        <v>0</v>
      </c>
      <c r="I3279" s="15">
        <f t="shared" si="154"/>
        <v>15.04</v>
      </c>
      <c r="J3279" s="14">
        <f t="shared" si="155"/>
        <v>0</v>
      </c>
    </row>
    <row r="3280" spans="1:10" x14ac:dyDescent="0.3">
      <c r="A3280" s="19">
        <v>20200516</v>
      </c>
      <c r="B3280" s="19" t="s">
        <v>42</v>
      </c>
      <c r="C3280" s="19">
        <v>87</v>
      </c>
      <c r="D3280" s="19">
        <v>7.54</v>
      </c>
      <c r="E3280" s="19">
        <v>14.86</v>
      </c>
      <c r="F3280" s="19">
        <v>2.5499999999999998</v>
      </c>
      <c r="G3280" s="19">
        <v>0</v>
      </c>
      <c r="H3280" s="17">
        <f t="shared" si="153"/>
        <v>663.0171790760354</v>
      </c>
      <c r="I3280" s="18">
        <f t="shared" si="154"/>
        <v>35.579286846126109</v>
      </c>
      <c r="J3280" s="17">
        <f t="shared" si="155"/>
        <v>0.63145305892993908</v>
      </c>
    </row>
    <row r="3281" spans="1:10" x14ac:dyDescent="0.3">
      <c r="A3281" s="2">
        <v>20200516</v>
      </c>
      <c r="B3281" s="2" t="s">
        <v>41</v>
      </c>
      <c r="C3281" s="2">
        <v>285</v>
      </c>
      <c r="D3281" s="2">
        <v>18.88</v>
      </c>
      <c r="E3281" s="2">
        <v>15.24</v>
      </c>
      <c r="F3281" s="2">
        <v>2.83</v>
      </c>
      <c r="G3281" s="2">
        <v>0</v>
      </c>
      <c r="H3281" s="16">
        <f t="shared" si="153"/>
        <v>880.75190224180005</v>
      </c>
      <c r="I3281" s="15">
        <f t="shared" si="154"/>
        <v>42.763496945056254</v>
      </c>
      <c r="J3281" s="14">
        <f t="shared" si="155"/>
        <v>0.8103483504800888</v>
      </c>
    </row>
    <row r="3282" spans="1:10" x14ac:dyDescent="0.3">
      <c r="A3282" s="19">
        <v>20200516</v>
      </c>
      <c r="B3282" s="19" t="s">
        <v>40</v>
      </c>
      <c r="C3282" s="19">
        <v>487</v>
      </c>
      <c r="D3282" s="19">
        <v>30.51</v>
      </c>
      <c r="E3282" s="19">
        <v>16.329999999999998</v>
      </c>
      <c r="F3282" s="19">
        <v>3.17</v>
      </c>
      <c r="G3282" s="19">
        <v>0</v>
      </c>
      <c r="H3282" s="17">
        <f t="shared" si="153"/>
        <v>959.24916913937352</v>
      </c>
      <c r="I3282" s="18">
        <f t="shared" si="154"/>
        <v>46.306536535605417</v>
      </c>
      <c r="J3282" s="17">
        <f t="shared" si="155"/>
        <v>0.86727692052879612</v>
      </c>
    </row>
    <row r="3283" spans="1:10" x14ac:dyDescent="0.3">
      <c r="A3283" s="2">
        <v>20200516</v>
      </c>
      <c r="B3283" s="2" t="s">
        <v>39</v>
      </c>
      <c r="C3283" s="2">
        <v>668</v>
      </c>
      <c r="D3283" s="2">
        <v>42.16</v>
      </c>
      <c r="E3283" s="2">
        <v>17.46</v>
      </c>
      <c r="F3283" s="2">
        <v>2.83</v>
      </c>
      <c r="G3283" s="2">
        <v>0</v>
      </c>
      <c r="H3283" s="16">
        <f t="shared" ref="H3283:H3346" si="156">IF(D3283&gt;0,C3283/SIN(D3283*PI()/180),0)</f>
        <v>995.22760577407496</v>
      </c>
      <c r="I3283" s="15">
        <f t="shared" si="154"/>
        <v>48.56086268043984</v>
      </c>
      <c r="J3283" s="14">
        <f t="shared" si="155"/>
        <v>0.88970971147465838</v>
      </c>
    </row>
    <row r="3284" spans="1:10" x14ac:dyDescent="0.3">
      <c r="A3284" s="19">
        <v>20200516</v>
      </c>
      <c r="B3284" s="19" t="s">
        <v>38</v>
      </c>
      <c r="C3284" s="19">
        <v>824</v>
      </c>
      <c r="D3284" s="19">
        <v>53.41</v>
      </c>
      <c r="E3284" s="19">
        <v>18.68</v>
      </c>
      <c r="F3284" s="19">
        <v>2.14</v>
      </c>
      <c r="G3284" s="19">
        <v>0</v>
      </c>
      <c r="H3284" s="17">
        <f t="shared" si="156"/>
        <v>1026.2522245821174</v>
      </c>
      <c r="I3284" s="18">
        <f t="shared" si="154"/>
        <v>50.750382018191168</v>
      </c>
      <c r="J3284" s="17">
        <f t="shared" si="155"/>
        <v>0.90733348384708112</v>
      </c>
    </row>
    <row r="3285" spans="1:10" x14ac:dyDescent="0.3">
      <c r="A3285" s="2">
        <v>20200516</v>
      </c>
      <c r="B3285" s="2" t="s">
        <v>37</v>
      </c>
      <c r="C3285" s="2">
        <v>954.01</v>
      </c>
      <c r="D3285" s="2">
        <v>63.37</v>
      </c>
      <c r="E3285" s="2">
        <v>19.760000000000002</v>
      </c>
      <c r="F3285" s="2">
        <v>1.79</v>
      </c>
      <c r="G3285" s="2">
        <v>0</v>
      </c>
      <c r="H3285" s="16">
        <f t="shared" si="156"/>
        <v>1067.2211765423358</v>
      </c>
      <c r="I3285" s="15">
        <f t="shared" si="154"/>
        <v>53.110661766947999</v>
      </c>
      <c r="J3285" s="14">
        <f t="shared" si="155"/>
        <v>0.93221985568295918</v>
      </c>
    </row>
    <row r="3286" spans="1:10" x14ac:dyDescent="0.3">
      <c r="A3286" s="19">
        <v>20200516</v>
      </c>
      <c r="B3286" s="19" t="s">
        <v>36</v>
      </c>
      <c r="C3286" s="19">
        <v>992.01</v>
      </c>
      <c r="D3286" s="19">
        <v>69.72</v>
      </c>
      <c r="E3286" s="19">
        <v>20.69</v>
      </c>
      <c r="F3286" s="19">
        <v>2.62</v>
      </c>
      <c r="G3286" s="19">
        <v>0</v>
      </c>
      <c r="H3286" s="17">
        <f t="shared" si="156"/>
        <v>1057.5687042182274</v>
      </c>
      <c r="I3286" s="18">
        <f t="shared" si="154"/>
        <v>53.73902200681961</v>
      </c>
      <c r="J3286" s="17">
        <f t="shared" si="155"/>
        <v>0.92079799802909634</v>
      </c>
    </row>
    <row r="3287" spans="1:10" x14ac:dyDescent="0.3">
      <c r="A3287" s="2">
        <v>20200516</v>
      </c>
      <c r="B3287" s="2" t="s">
        <v>35</v>
      </c>
      <c r="C3287" s="2">
        <v>1009.01</v>
      </c>
      <c r="D3287" s="2">
        <v>68.760000000000005</v>
      </c>
      <c r="E3287" s="2">
        <v>21.11</v>
      </c>
      <c r="F3287" s="2">
        <v>3.17</v>
      </c>
      <c r="G3287" s="2">
        <v>0</v>
      </c>
      <c r="H3287" s="16">
        <f t="shared" si="156"/>
        <v>1082.5461560962585</v>
      </c>
      <c r="I3287" s="15">
        <f t="shared" si="154"/>
        <v>54.939567378008078</v>
      </c>
      <c r="J3287" s="14">
        <f t="shared" si="155"/>
        <v>0.93669681998514442</v>
      </c>
    </row>
    <row r="3288" spans="1:10" x14ac:dyDescent="0.3">
      <c r="A3288" s="19">
        <v>20200516</v>
      </c>
      <c r="B3288" s="19" t="s">
        <v>34</v>
      </c>
      <c r="C3288" s="19">
        <v>936.01</v>
      </c>
      <c r="D3288" s="19">
        <v>61.24</v>
      </c>
      <c r="E3288" s="19">
        <v>21.1</v>
      </c>
      <c r="F3288" s="19">
        <v>3.72</v>
      </c>
      <c r="G3288" s="19">
        <v>0</v>
      </c>
      <c r="H3288" s="17">
        <f t="shared" si="156"/>
        <v>1067.7210905399966</v>
      </c>
      <c r="I3288" s="18">
        <f t="shared" si="154"/>
        <v>54.466284079374894</v>
      </c>
      <c r="J3288" s="17">
        <f t="shared" si="155"/>
        <v>0.92614311216873468</v>
      </c>
    </row>
    <row r="3289" spans="1:10" x14ac:dyDescent="0.3">
      <c r="A3289" s="2">
        <v>20200516</v>
      </c>
      <c r="B3289" s="2" t="s">
        <v>33</v>
      </c>
      <c r="C3289" s="2">
        <v>778</v>
      </c>
      <c r="D3289" s="2">
        <v>50.84</v>
      </c>
      <c r="E3289" s="2">
        <v>21.09</v>
      </c>
      <c r="F3289" s="2">
        <v>4.1399999999999997</v>
      </c>
      <c r="G3289" s="2">
        <v>0</v>
      </c>
      <c r="H3289" s="16">
        <f t="shared" si="156"/>
        <v>1003.3718200245943</v>
      </c>
      <c r="I3289" s="15">
        <f t="shared" si="154"/>
        <v>52.445369375768571</v>
      </c>
      <c r="J3289" s="14">
        <f t="shared" si="155"/>
        <v>0.87945122402643938</v>
      </c>
    </row>
    <row r="3290" spans="1:10" x14ac:dyDescent="0.3">
      <c r="A3290" s="19">
        <v>20200516</v>
      </c>
      <c r="B3290" s="19" t="s">
        <v>32</v>
      </c>
      <c r="C3290" s="19">
        <v>495</v>
      </c>
      <c r="D3290" s="19">
        <v>39.44</v>
      </c>
      <c r="E3290" s="19">
        <v>20.9</v>
      </c>
      <c r="F3290" s="19">
        <v>4.76</v>
      </c>
      <c r="G3290" s="19">
        <v>0</v>
      </c>
      <c r="H3290" s="17">
        <f t="shared" si="156"/>
        <v>779.19645788679213</v>
      </c>
      <c r="I3290" s="18">
        <f t="shared" si="154"/>
        <v>45.249889308962253</v>
      </c>
      <c r="J3290" s="17">
        <f t="shared" si="155"/>
        <v>0.70819256878714854</v>
      </c>
    </row>
    <row r="3291" spans="1:10" x14ac:dyDescent="0.3">
      <c r="A3291" s="2">
        <v>20200516</v>
      </c>
      <c r="B3291" s="2" t="s">
        <v>31</v>
      </c>
      <c r="C3291" s="2">
        <v>410</v>
      </c>
      <c r="D3291" s="2">
        <v>27.76</v>
      </c>
      <c r="E3291" s="2">
        <v>20.309999999999999</v>
      </c>
      <c r="F3291" s="2">
        <v>5.17</v>
      </c>
      <c r="G3291" s="2">
        <v>0</v>
      </c>
      <c r="H3291" s="16">
        <f t="shared" si="156"/>
        <v>880.26473212929284</v>
      </c>
      <c r="I3291" s="15">
        <f t="shared" si="154"/>
        <v>47.8182728790404</v>
      </c>
      <c r="J3291" s="14">
        <f t="shared" si="155"/>
        <v>0.78987718824344555</v>
      </c>
    </row>
    <row r="3292" spans="1:10" x14ac:dyDescent="0.3">
      <c r="A3292" s="19">
        <v>20200516</v>
      </c>
      <c r="B3292" s="19" t="s">
        <v>30</v>
      </c>
      <c r="C3292" s="19">
        <v>233</v>
      </c>
      <c r="D3292" s="19">
        <v>16.18</v>
      </c>
      <c r="E3292" s="19">
        <v>19.63</v>
      </c>
      <c r="F3292" s="19">
        <v>5.0999999999999996</v>
      </c>
      <c r="G3292" s="19">
        <v>0</v>
      </c>
      <c r="H3292" s="17">
        <f t="shared" si="156"/>
        <v>836.15675802911142</v>
      </c>
      <c r="I3292" s="18">
        <f t="shared" si="154"/>
        <v>45.759898688409734</v>
      </c>
      <c r="J3292" s="17">
        <f t="shared" si="155"/>
        <v>0.75804337489970064</v>
      </c>
    </row>
    <row r="3293" spans="1:10" x14ac:dyDescent="0.3">
      <c r="A3293" s="2">
        <v>20200516</v>
      </c>
      <c r="B3293" s="2" t="s">
        <v>29</v>
      </c>
      <c r="C3293" s="2">
        <v>43.15</v>
      </c>
      <c r="D3293" s="2">
        <v>4.95</v>
      </c>
      <c r="E3293" s="2">
        <v>18.940000000000001</v>
      </c>
      <c r="F3293" s="2">
        <v>4.4800000000000004</v>
      </c>
      <c r="G3293" s="2">
        <v>0</v>
      </c>
      <c r="H3293" s="16">
        <f t="shared" si="156"/>
        <v>500.07900554131891</v>
      </c>
      <c r="I3293" s="15">
        <f t="shared" si="154"/>
        <v>34.567468923166217</v>
      </c>
      <c r="J3293" s="14">
        <f t="shared" si="155"/>
        <v>0.47854879899041891</v>
      </c>
    </row>
    <row r="3294" spans="1:10" x14ac:dyDescent="0.3">
      <c r="A3294" s="19">
        <v>20200516</v>
      </c>
      <c r="B3294" s="19" t="s">
        <v>28</v>
      </c>
      <c r="C3294" s="19">
        <v>0</v>
      </c>
      <c r="D3294" s="19">
        <v>0</v>
      </c>
      <c r="E3294" s="19">
        <v>18.23</v>
      </c>
      <c r="F3294" s="19">
        <v>4.41</v>
      </c>
      <c r="G3294" s="19">
        <v>0</v>
      </c>
      <c r="H3294" s="17">
        <f t="shared" si="156"/>
        <v>0</v>
      </c>
      <c r="I3294" s="18">
        <f t="shared" si="154"/>
        <v>18.23</v>
      </c>
      <c r="J3294" s="17">
        <f t="shared" si="155"/>
        <v>0</v>
      </c>
    </row>
    <row r="3295" spans="1:10" x14ac:dyDescent="0.3">
      <c r="A3295" s="2">
        <v>20200516</v>
      </c>
      <c r="B3295" s="2" t="s">
        <v>27</v>
      </c>
      <c r="C3295" s="2">
        <v>0</v>
      </c>
      <c r="D3295" s="2">
        <v>0</v>
      </c>
      <c r="E3295" s="2">
        <v>17.71</v>
      </c>
      <c r="F3295" s="2">
        <v>4.34</v>
      </c>
      <c r="G3295" s="2">
        <v>0</v>
      </c>
      <c r="H3295" s="16">
        <f t="shared" si="156"/>
        <v>0</v>
      </c>
      <c r="I3295" s="15">
        <f t="shared" si="154"/>
        <v>17.71</v>
      </c>
      <c r="J3295" s="14">
        <f t="shared" si="155"/>
        <v>0</v>
      </c>
    </row>
    <row r="3296" spans="1:10" x14ac:dyDescent="0.3">
      <c r="A3296" s="19">
        <v>20200516</v>
      </c>
      <c r="B3296" s="19" t="s">
        <v>26</v>
      </c>
      <c r="C3296" s="19">
        <v>0</v>
      </c>
      <c r="D3296" s="19">
        <v>0</v>
      </c>
      <c r="E3296" s="19">
        <v>17.149999999999999</v>
      </c>
      <c r="F3296" s="19">
        <v>4.1399999999999997</v>
      </c>
      <c r="G3296" s="19">
        <v>0</v>
      </c>
      <c r="H3296" s="17">
        <f t="shared" si="156"/>
        <v>0</v>
      </c>
      <c r="I3296" s="18">
        <f t="shared" si="154"/>
        <v>17.149999999999999</v>
      </c>
      <c r="J3296" s="17">
        <f t="shared" si="155"/>
        <v>0</v>
      </c>
    </row>
    <row r="3297" spans="1:10" x14ac:dyDescent="0.3">
      <c r="A3297" s="2">
        <v>20200516</v>
      </c>
      <c r="B3297" s="2" t="s">
        <v>25</v>
      </c>
      <c r="C3297" s="2">
        <v>0</v>
      </c>
      <c r="D3297" s="2">
        <v>0</v>
      </c>
      <c r="E3297" s="2">
        <v>16.73</v>
      </c>
      <c r="F3297" s="2">
        <v>3.93</v>
      </c>
      <c r="G3297" s="2">
        <v>0</v>
      </c>
      <c r="H3297" s="16">
        <f t="shared" si="156"/>
        <v>0</v>
      </c>
      <c r="I3297" s="15">
        <f t="shared" si="154"/>
        <v>16.73</v>
      </c>
      <c r="J3297" s="14">
        <f t="shared" si="155"/>
        <v>0</v>
      </c>
    </row>
    <row r="3298" spans="1:10" x14ac:dyDescent="0.3">
      <c r="A3298" s="19">
        <v>20200517</v>
      </c>
      <c r="B3298" s="19" t="s">
        <v>48</v>
      </c>
      <c r="C3298" s="19">
        <v>0</v>
      </c>
      <c r="D3298" s="19">
        <v>0</v>
      </c>
      <c r="E3298" s="19">
        <v>16.43</v>
      </c>
      <c r="F3298" s="19">
        <v>3.66</v>
      </c>
      <c r="G3298" s="19">
        <v>0</v>
      </c>
      <c r="H3298" s="17">
        <f t="shared" si="156"/>
        <v>0</v>
      </c>
      <c r="I3298" s="18">
        <f t="shared" si="154"/>
        <v>16.43</v>
      </c>
      <c r="J3298" s="17">
        <f t="shared" si="155"/>
        <v>0</v>
      </c>
    </row>
    <row r="3299" spans="1:10" x14ac:dyDescent="0.3">
      <c r="A3299" s="2">
        <v>20200517</v>
      </c>
      <c r="B3299" s="2" t="s">
        <v>47</v>
      </c>
      <c r="C3299" s="2">
        <v>0</v>
      </c>
      <c r="D3299" s="2">
        <v>0</v>
      </c>
      <c r="E3299" s="2">
        <v>16.239999999999998</v>
      </c>
      <c r="F3299" s="2">
        <v>3.59</v>
      </c>
      <c r="G3299" s="2">
        <v>0</v>
      </c>
      <c r="H3299" s="16">
        <f t="shared" si="156"/>
        <v>0</v>
      </c>
      <c r="I3299" s="15">
        <f t="shared" si="154"/>
        <v>16.239999999999998</v>
      </c>
      <c r="J3299" s="14">
        <f t="shared" si="155"/>
        <v>0</v>
      </c>
    </row>
    <row r="3300" spans="1:10" x14ac:dyDescent="0.3">
      <c r="A3300" s="19">
        <v>20200517</v>
      </c>
      <c r="B3300" s="19" t="s">
        <v>46</v>
      </c>
      <c r="C3300" s="19">
        <v>0</v>
      </c>
      <c r="D3300" s="19">
        <v>0</v>
      </c>
      <c r="E3300" s="19">
        <v>16.079999999999998</v>
      </c>
      <c r="F3300" s="19">
        <v>3.59</v>
      </c>
      <c r="G3300" s="19">
        <v>0</v>
      </c>
      <c r="H3300" s="17">
        <f t="shared" si="156"/>
        <v>0</v>
      </c>
      <c r="I3300" s="18">
        <f t="shared" si="154"/>
        <v>16.079999999999998</v>
      </c>
      <c r="J3300" s="17">
        <f t="shared" si="155"/>
        <v>0</v>
      </c>
    </row>
    <row r="3301" spans="1:10" x14ac:dyDescent="0.3">
      <c r="A3301" s="2">
        <v>20200517</v>
      </c>
      <c r="B3301" s="2" t="s">
        <v>45</v>
      </c>
      <c r="C3301" s="2">
        <v>0</v>
      </c>
      <c r="D3301" s="2">
        <v>0</v>
      </c>
      <c r="E3301" s="2">
        <v>15.92</v>
      </c>
      <c r="F3301" s="2">
        <v>3.52</v>
      </c>
      <c r="G3301" s="2">
        <v>0</v>
      </c>
      <c r="H3301" s="16">
        <f t="shared" si="156"/>
        <v>0</v>
      </c>
      <c r="I3301" s="15">
        <f t="shared" si="154"/>
        <v>15.92</v>
      </c>
      <c r="J3301" s="14">
        <f t="shared" si="155"/>
        <v>0</v>
      </c>
    </row>
    <row r="3302" spans="1:10" x14ac:dyDescent="0.3">
      <c r="A3302" s="19">
        <v>20200517</v>
      </c>
      <c r="B3302" s="19" t="s">
        <v>44</v>
      </c>
      <c r="C3302" s="19">
        <v>0</v>
      </c>
      <c r="D3302" s="19">
        <v>0</v>
      </c>
      <c r="E3302" s="19">
        <v>15.74</v>
      </c>
      <c r="F3302" s="19">
        <v>3.45</v>
      </c>
      <c r="G3302" s="19">
        <v>0</v>
      </c>
      <c r="H3302" s="17">
        <f t="shared" si="156"/>
        <v>0</v>
      </c>
      <c r="I3302" s="18">
        <f t="shared" si="154"/>
        <v>15.74</v>
      </c>
      <c r="J3302" s="17">
        <f t="shared" si="155"/>
        <v>0</v>
      </c>
    </row>
    <row r="3303" spans="1:10" x14ac:dyDescent="0.3">
      <c r="A3303" s="2">
        <v>20200517</v>
      </c>
      <c r="B3303" s="2" t="s">
        <v>43</v>
      </c>
      <c r="C3303" s="2">
        <v>0</v>
      </c>
      <c r="D3303" s="2">
        <v>0</v>
      </c>
      <c r="E3303" s="2">
        <v>15.55</v>
      </c>
      <c r="F3303" s="2">
        <v>3.38</v>
      </c>
      <c r="G3303" s="2">
        <v>0</v>
      </c>
      <c r="H3303" s="16">
        <f t="shared" si="156"/>
        <v>0</v>
      </c>
      <c r="I3303" s="15">
        <f t="shared" si="154"/>
        <v>15.55</v>
      </c>
      <c r="J3303" s="14">
        <f t="shared" si="155"/>
        <v>0</v>
      </c>
    </row>
    <row r="3304" spans="1:10" x14ac:dyDescent="0.3">
      <c r="A3304" s="19">
        <v>20200517</v>
      </c>
      <c r="B3304" s="19" t="s">
        <v>42</v>
      </c>
      <c r="C3304" s="19">
        <v>89</v>
      </c>
      <c r="D3304" s="19">
        <v>7.68</v>
      </c>
      <c r="E3304" s="19">
        <v>15.47</v>
      </c>
      <c r="F3304" s="19">
        <v>3.17</v>
      </c>
      <c r="G3304" s="19">
        <v>0</v>
      </c>
      <c r="H3304" s="17">
        <f t="shared" si="156"/>
        <v>665.9669829522968</v>
      </c>
      <c r="I3304" s="18">
        <f t="shared" si="154"/>
        <v>36.281468217259274</v>
      </c>
      <c r="J3304" s="17">
        <f t="shared" si="155"/>
        <v>0.63215809886865504</v>
      </c>
    </row>
    <row r="3305" spans="1:10" x14ac:dyDescent="0.3">
      <c r="A3305" s="2">
        <v>20200517</v>
      </c>
      <c r="B3305" s="2" t="s">
        <v>41</v>
      </c>
      <c r="C3305" s="2">
        <v>286</v>
      </c>
      <c r="D3305" s="2">
        <v>19</v>
      </c>
      <c r="E3305" s="2">
        <v>16.48</v>
      </c>
      <c r="F3305" s="2">
        <v>2.9</v>
      </c>
      <c r="G3305" s="2">
        <v>0</v>
      </c>
      <c r="H3305" s="16">
        <f t="shared" si="156"/>
        <v>878.46429721257141</v>
      </c>
      <c r="I3305" s="15">
        <f t="shared" si="154"/>
        <v>43.932009287892853</v>
      </c>
      <c r="J3305" s="14">
        <f t="shared" si="155"/>
        <v>0.80362437315997337</v>
      </c>
    </row>
    <row r="3306" spans="1:10" x14ac:dyDescent="0.3">
      <c r="A3306" s="19">
        <v>20200517</v>
      </c>
      <c r="B3306" s="19" t="s">
        <v>40</v>
      </c>
      <c r="C3306" s="19">
        <v>492</v>
      </c>
      <c r="D3306" s="19">
        <v>30.63</v>
      </c>
      <c r="E3306" s="19">
        <v>18.02</v>
      </c>
      <c r="F3306" s="19">
        <v>3.1</v>
      </c>
      <c r="G3306" s="19">
        <v>0</v>
      </c>
      <c r="H3306" s="17">
        <f t="shared" si="156"/>
        <v>965.66770741685548</v>
      </c>
      <c r="I3306" s="18">
        <f t="shared" si="154"/>
        <v>48.197115856776733</v>
      </c>
      <c r="J3306" s="17">
        <f t="shared" si="155"/>
        <v>0.86486453182042</v>
      </c>
    </row>
    <row r="3307" spans="1:10" x14ac:dyDescent="0.3">
      <c r="A3307" s="2">
        <v>20200517</v>
      </c>
      <c r="B3307" s="2" t="s">
        <v>39</v>
      </c>
      <c r="C3307" s="2">
        <v>661</v>
      </c>
      <c r="D3307" s="2">
        <v>42.29</v>
      </c>
      <c r="E3307" s="2">
        <v>19.39</v>
      </c>
      <c r="F3307" s="2">
        <v>3.1</v>
      </c>
      <c r="G3307" s="2">
        <v>0</v>
      </c>
      <c r="H3307" s="16">
        <f t="shared" si="156"/>
        <v>982.33956574536739</v>
      </c>
      <c r="I3307" s="15">
        <f t="shared" si="154"/>
        <v>50.088111429542735</v>
      </c>
      <c r="J3307" s="14">
        <f t="shared" si="155"/>
        <v>0.87143686555355959</v>
      </c>
    </row>
    <row r="3308" spans="1:10" x14ac:dyDescent="0.3">
      <c r="A3308" s="19">
        <v>20200517</v>
      </c>
      <c r="B3308" s="19" t="s">
        <v>38</v>
      </c>
      <c r="C3308" s="19">
        <v>824</v>
      </c>
      <c r="D3308" s="19">
        <v>53.55</v>
      </c>
      <c r="E3308" s="19">
        <v>20.73</v>
      </c>
      <c r="F3308" s="19">
        <v>2.69</v>
      </c>
      <c r="G3308" s="19">
        <v>0</v>
      </c>
      <c r="H3308" s="17">
        <f t="shared" si="156"/>
        <v>1024.3970153612702</v>
      </c>
      <c r="I3308" s="18">
        <f t="shared" si="154"/>
        <v>52.74240673003969</v>
      </c>
      <c r="J3308" s="17">
        <f t="shared" si="155"/>
        <v>0.89651044142191039</v>
      </c>
    </row>
    <row r="3309" spans="1:10" x14ac:dyDescent="0.3">
      <c r="A3309" s="2">
        <v>20200517</v>
      </c>
      <c r="B3309" s="2" t="s">
        <v>37</v>
      </c>
      <c r="C3309" s="2">
        <v>942.01</v>
      </c>
      <c r="D3309" s="2">
        <v>63.55</v>
      </c>
      <c r="E3309" s="2">
        <v>21.91</v>
      </c>
      <c r="F3309" s="2">
        <v>2.0699999999999998</v>
      </c>
      <c r="G3309" s="2">
        <v>0</v>
      </c>
      <c r="H3309" s="16">
        <f t="shared" si="156"/>
        <v>1052.1449546272977</v>
      </c>
      <c r="I3309" s="15">
        <f t="shared" si="154"/>
        <v>54.789529832103057</v>
      </c>
      <c r="J3309" s="14">
        <f t="shared" si="155"/>
        <v>0.91110188881624798</v>
      </c>
    </row>
    <row r="3310" spans="1:10" x14ac:dyDescent="0.3">
      <c r="A3310" s="19">
        <v>20200517</v>
      </c>
      <c r="B3310" s="19" t="s">
        <v>36</v>
      </c>
      <c r="C3310" s="19">
        <v>985.01</v>
      </c>
      <c r="D3310" s="19">
        <v>69.94</v>
      </c>
      <c r="E3310" s="19">
        <v>22.7</v>
      </c>
      <c r="F3310" s="19">
        <v>2</v>
      </c>
      <c r="G3310" s="19">
        <v>0</v>
      </c>
      <c r="H3310" s="17">
        <f t="shared" si="156"/>
        <v>1048.6260050454325</v>
      </c>
      <c r="I3310" s="18">
        <f t="shared" si="154"/>
        <v>55.469562657669769</v>
      </c>
      <c r="J3310" s="17">
        <f t="shared" si="155"/>
        <v>0.90484571410206072</v>
      </c>
    </row>
    <row r="3311" spans="1:10" x14ac:dyDescent="0.3">
      <c r="A3311" s="2">
        <v>20200517</v>
      </c>
      <c r="B3311" s="2" t="s">
        <v>35</v>
      </c>
      <c r="C3311" s="2">
        <v>978.01</v>
      </c>
      <c r="D3311" s="2">
        <v>68.97</v>
      </c>
      <c r="E3311" s="2">
        <v>23.19</v>
      </c>
      <c r="F3311" s="2">
        <v>2.97</v>
      </c>
      <c r="G3311" s="2">
        <v>0</v>
      </c>
      <c r="H3311" s="16">
        <f t="shared" si="156"/>
        <v>1047.8012571963941</v>
      </c>
      <c r="I3311" s="15">
        <f t="shared" si="154"/>
        <v>55.933789287387313</v>
      </c>
      <c r="J3311" s="14">
        <f t="shared" si="155"/>
        <v>0.90194517232311666</v>
      </c>
    </row>
    <row r="3312" spans="1:10" x14ac:dyDescent="0.3">
      <c r="A3312" s="19">
        <v>20200517</v>
      </c>
      <c r="B3312" s="19" t="s">
        <v>34</v>
      </c>
      <c r="C3312" s="19">
        <v>684</v>
      </c>
      <c r="D3312" s="19">
        <v>61.41</v>
      </c>
      <c r="E3312" s="19">
        <v>23.27</v>
      </c>
      <c r="F3312" s="19">
        <v>3.93</v>
      </c>
      <c r="G3312" s="19">
        <v>0</v>
      </c>
      <c r="H3312" s="17">
        <f t="shared" si="156"/>
        <v>778.98427119623079</v>
      </c>
      <c r="I3312" s="18">
        <f t="shared" si="154"/>
        <v>47.613258474882215</v>
      </c>
      <c r="J3312" s="17">
        <f t="shared" si="155"/>
        <v>0.69971509417030431</v>
      </c>
    </row>
    <row r="3313" spans="1:10" x14ac:dyDescent="0.3">
      <c r="A3313" s="2">
        <v>20200517</v>
      </c>
      <c r="B3313" s="2" t="s">
        <v>33</v>
      </c>
      <c r="C3313" s="2">
        <v>644</v>
      </c>
      <c r="D3313" s="2">
        <v>50.98</v>
      </c>
      <c r="E3313" s="2">
        <v>23.02</v>
      </c>
      <c r="F3313" s="2">
        <v>4.76</v>
      </c>
      <c r="G3313" s="2">
        <v>0</v>
      </c>
      <c r="H3313" s="16">
        <f t="shared" si="156"/>
        <v>828.90751652062181</v>
      </c>
      <c r="I3313" s="15">
        <f t="shared" si="154"/>
        <v>48.923359891269428</v>
      </c>
      <c r="J3313" s="14">
        <f t="shared" si="155"/>
        <v>0.73967137876626632</v>
      </c>
    </row>
    <row r="3314" spans="1:10" x14ac:dyDescent="0.3">
      <c r="A3314" s="19">
        <v>20200517</v>
      </c>
      <c r="B3314" s="19" t="s">
        <v>32</v>
      </c>
      <c r="C3314" s="19">
        <v>626</v>
      </c>
      <c r="D3314" s="19">
        <v>39.57</v>
      </c>
      <c r="E3314" s="19">
        <v>22.34</v>
      </c>
      <c r="F3314" s="19">
        <v>5.45</v>
      </c>
      <c r="G3314" s="19">
        <v>0</v>
      </c>
      <c r="H3314" s="17">
        <f t="shared" si="156"/>
        <v>982.69998650444506</v>
      </c>
      <c r="I3314" s="18">
        <f t="shared" si="154"/>
        <v>53.049374578263908</v>
      </c>
      <c r="J3314" s="17">
        <f t="shared" si="155"/>
        <v>0.85866144641661368</v>
      </c>
    </row>
    <row r="3315" spans="1:10" x14ac:dyDescent="0.3">
      <c r="A3315" s="2">
        <v>20200517</v>
      </c>
      <c r="B3315" s="2" t="s">
        <v>31</v>
      </c>
      <c r="C3315" s="2">
        <v>448</v>
      </c>
      <c r="D3315" s="2">
        <v>27.9</v>
      </c>
      <c r="E3315" s="2">
        <v>21.52</v>
      </c>
      <c r="F3315" s="2">
        <v>5.72</v>
      </c>
      <c r="G3315" s="2">
        <v>0</v>
      </c>
      <c r="H3315" s="16">
        <f t="shared" si="156"/>
        <v>957.40853937237023</v>
      </c>
      <c r="I3315" s="15">
        <f t="shared" si="154"/>
        <v>51.439016855386569</v>
      </c>
      <c r="J3315" s="14">
        <f t="shared" si="155"/>
        <v>0.84350030707756318</v>
      </c>
    </row>
    <row r="3316" spans="1:10" x14ac:dyDescent="0.3">
      <c r="A3316" s="19">
        <v>20200517</v>
      </c>
      <c r="B3316" s="19" t="s">
        <v>30</v>
      </c>
      <c r="C3316" s="19">
        <v>236</v>
      </c>
      <c r="D3316" s="19">
        <v>16.32</v>
      </c>
      <c r="E3316" s="19">
        <v>20.65</v>
      </c>
      <c r="F3316" s="19">
        <v>5.31</v>
      </c>
      <c r="G3316" s="19">
        <v>0</v>
      </c>
      <c r="H3316" s="17">
        <f t="shared" si="156"/>
        <v>839.85248939483847</v>
      </c>
      <c r="I3316" s="18">
        <f t="shared" si="154"/>
        <v>46.895390293588704</v>
      </c>
      <c r="J3316" s="17">
        <f t="shared" si="155"/>
        <v>0.75710244819529926</v>
      </c>
    </row>
    <row r="3317" spans="1:10" x14ac:dyDescent="0.3">
      <c r="A3317" s="2">
        <v>20200517</v>
      </c>
      <c r="B3317" s="2" t="s">
        <v>29</v>
      </c>
      <c r="C3317" s="2">
        <v>45.63</v>
      </c>
      <c r="D3317" s="2">
        <v>5.0999999999999996</v>
      </c>
      <c r="E3317" s="2">
        <v>19.71</v>
      </c>
      <c r="F3317" s="2">
        <v>4.9000000000000004</v>
      </c>
      <c r="G3317" s="2">
        <v>0</v>
      </c>
      <c r="H3317" s="16">
        <f t="shared" si="156"/>
        <v>513.30627057612503</v>
      </c>
      <c r="I3317" s="15">
        <f t="shared" si="154"/>
        <v>35.750820955503912</v>
      </c>
      <c r="J3317" s="14">
        <f t="shared" si="155"/>
        <v>0.48847318342976886</v>
      </c>
    </row>
    <row r="3318" spans="1:10" x14ac:dyDescent="0.3">
      <c r="A3318" s="19">
        <v>20200517</v>
      </c>
      <c r="B3318" s="19" t="s">
        <v>28</v>
      </c>
      <c r="C3318" s="19">
        <v>0</v>
      </c>
      <c r="D3318" s="19">
        <v>0</v>
      </c>
      <c r="E3318" s="19">
        <v>18.59</v>
      </c>
      <c r="F3318" s="19">
        <v>4.76</v>
      </c>
      <c r="G3318" s="19">
        <v>0</v>
      </c>
      <c r="H3318" s="17">
        <f t="shared" si="156"/>
        <v>0</v>
      </c>
      <c r="I3318" s="18">
        <f t="shared" si="154"/>
        <v>18.59</v>
      </c>
      <c r="J3318" s="17">
        <f t="shared" si="155"/>
        <v>0</v>
      </c>
    </row>
    <row r="3319" spans="1:10" x14ac:dyDescent="0.3">
      <c r="A3319" s="2">
        <v>20200517</v>
      </c>
      <c r="B3319" s="2" t="s">
        <v>27</v>
      </c>
      <c r="C3319" s="2">
        <v>0</v>
      </c>
      <c r="D3319" s="2">
        <v>0</v>
      </c>
      <c r="E3319" s="2">
        <v>17.82</v>
      </c>
      <c r="F3319" s="2">
        <v>4.55</v>
      </c>
      <c r="G3319" s="2">
        <v>0</v>
      </c>
      <c r="H3319" s="16">
        <f t="shared" si="156"/>
        <v>0</v>
      </c>
      <c r="I3319" s="15">
        <f t="shared" si="154"/>
        <v>17.82</v>
      </c>
      <c r="J3319" s="14">
        <f t="shared" si="155"/>
        <v>0</v>
      </c>
    </row>
    <row r="3320" spans="1:10" x14ac:dyDescent="0.3">
      <c r="A3320" s="19">
        <v>20200517</v>
      </c>
      <c r="B3320" s="19" t="s">
        <v>26</v>
      </c>
      <c r="C3320" s="19">
        <v>0</v>
      </c>
      <c r="D3320" s="19">
        <v>0</v>
      </c>
      <c r="E3320" s="19">
        <v>17.29</v>
      </c>
      <c r="F3320" s="19">
        <v>4.4800000000000004</v>
      </c>
      <c r="G3320" s="19">
        <v>0</v>
      </c>
      <c r="H3320" s="17">
        <f t="shared" si="156"/>
        <v>0</v>
      </c>
      <c r="I3320" s="18">
        <f t="shared" si="154"/>
        <v>17.29</v>
      </c>
      <c r="J3320" s="17">
        <f t="shared" si="155"/>
        <v>0</v>
      </c>
    </row>
    <row r="3321" spans="1:10" x14ac:dyDescent="0.3">
      <c r="A3321" s="2">
        <v>20200517</v>
      </c>
      <c r="B3321" s="2" t="s">
        <v>25</v>
      </c>
      <c r="C3321" s="2">
        <v>0</v>
      </c>
      <c r="D3321" s="2">
        <v>0</v>
      </c>
      <c r="E3321" s="2">
        <v>16.88</v>
      </c>
      <c r="F3321" s="2">
        <v>4.28</v>
      </c>
      <c r="G3321" s="2">
        <v>0</v>
      </c>
      <c r="H3321" s="16">
        <f t="shared" si="156"/>
        <v>0</v>
      </c>
      <c r="I3321" s="15">
        <f t="shared" si="154"/>
        <v>16.88</v>
      </c>
      <c r="J3321" s="14">
        <f t="shared" si="155"/>
        <v>0</v>
      </c>
    </row>
    <row r="3322" spans="1:10" x14ac:dyDescent="0.3">
      <c r="A3322" s="19">
        <v>20200518</v>
      </c>
      <c r="B3322" s="19" t="s">
        <v>48</v>
      </c>
      <c r="C3322" s="19">
        <v>0</v>
      </c>
      <c r="D3322" s="19">
        <v>0</v>
      </c>
      <c r="E3322" s="19">
        <v>16.579999999999998</v>
      </c>
      <c r="F3322" s="19">
        <v>4.1399999999999997</v>
      </c>
      <c r="G3322" s="19">
        <v>0</v>
      </c>
      <c r="H3322" s="17">
        <f t="shared" si="156"/>
        <v>0</v>
      </c>
      <c r="I3322" s="18">
        <f t="shared" si="154"/>
        <v>16.579999999999998</v>
      </c>
      <c r="J3322" s="17">
        <f t="shared" si="155"/>
        <v>0</v>
      </c>
    </row>
    <row r="3323" spans="1:10" x14ac:dyDescent="0.3">
      <c r="A3323" s="2">
        <v>20200518</v>
      </c>
      <c r="B3323" s="2" t="s">
        <v>47</v>
      </c>
      <c r="C3323" s="2">
        <v>0</v>
      </c>
      <c r="D3323" s="2">
        <v>0</v>
      </c>
      <c r="E3323" s="2">
        <v>16.3</v>
      </c>
      <c r="F3323" s="2">
        <v>3.79</v>
      </c>
      <c r="G3323" s="2">
        <v>0</v>
      </c>
      <c r="H3323" s="16">
        <f t="shared" si="156"/>
        <v>0</v>
      </c>
      <c r="I3323" s="15">
        <f t="shared" si="154"/>
        <v>16.3</v>
      </c>
      <c r="J3323" s="14">
        <f t="shared" si="155"/>
        <v>0</v>
      </c>
    </row>
    <row r="3324" spans="1:10" x14ac:dyDescent="0.3">
      <c r="A3324" s="19">
        <v>20200518</v>
      </c>
      <c r="B3324" s="19" t="s">
        <v>46</v>
      </c>
      <c r="C3324" s="19">
        <v>0</v>
      </c>
      <c r="D3324" s="19">
        <v>0</v>
      </c>
      <c r="E3324" s="19">
        <v>16.07</v>
      </c>
      <c r="F3324" s="19">
        <v>3.38</v>
      </c>
      <c r="G3324" s="19">
        <v>0</v>
      </c>
      <c r="H3324" s="17">
        <f t="shared" si="156"/>
        <v>0</v>
      </c>
      <c r="I3324" s="18">
        <f t="shared" si="154"/>
        <v>16.07</v>
      </c>
      <c r="J3324" s="17">
        <f t="shared" si="155"/>
        <v>0</v>
      </c>
    </row>
    <row r="3325" spans="1:10" x14ac:dyDescent="0.3">
      <c r="A3325" s="2">
        <v>20200518</v>
      </c>
      <c r="B3325" s="2" t="s">
        <v>45</v>
      </c>
      <c r="C3325" s="2">
        <v>0</v>
      </c>
      <c r="D3325" s="2">
        <v>0</v>
      </c>
      <c r="E3325" s="2">
        <v>15.85</v>
      </c>
      <c r="F3325" s="2">
        <v>3.24</v>
      </c>
      <c r="G3325" s="2">
        <v>0</v>
      </c>
      <c r="H3325" s="16">
        <f t="shared" si="156"/>
        <v>0</v>
      </c>
      <c r="I3325" s="15">
        <f t="shared" si="154"/>
        <v>15.85</v>
      </c>
      <c r="J3325" s="14">
        <f t="shared" si="155"/>
        <v>0</v>
      </c>
    </row>
    <row r="3326" spans="1:10" x14ac:dyDescent="0.3">
      <c r="A3326" s="19">
        <v>20200518</v>
      </c>
      <c r="B3326" s="19" t="s">
        <v>44</v>
      </c>
      <c r="C3326" s="19">
        <v>0</v>
      </c>
      <c r="D3326" s="19">
        <v>0</v>
      </c>
      <c r="E3326" s="19">
        <v>15.7</v>
      </c>
      <c r="F3326" s="19">
        <v>3.17</v>
      </c>
      <c r="G3326" s="19">
        <v>0</v>
      </c>
      <c r="H3326" s="17">
        <f t="shared" si="156"/>
        <v>0</v>
      </c>
      <c r="I3326" s="18">
        <f t="shared" si="154"/>
        <v>15.7</v>
      </c>
      <c r="J3326" s="17">
        <f t="shared" si="155"/>
        <v>0</v>
      </c>
    </row>
    <row r="3327" spans="1:10" x14ac:dyDescent="0.3">
      <c r="A3327" s="2">
        <v>20200518</v>
      </c>
      <c r="B3327" s="2" t="s">
        <v>43</v>
      </c>
      <c r="C3327" s="2">
        <v>0</v>
      </c>
      <c r="D3327" s="2">
        <v>0</v>
      </c>
      <c r="E3327" s="2">
        <v>15.54</v>
      </c>
      <c r="F3327" s="2">
        <v>3.24</v>
      </c>
      <c r="G3327" s="2">
        <v>0</v>
      </c>
      <c r="H3327" s="16">
        <f t="shared" si="156"/>
        <v>0</v>
      </c>
      <c r="I3327" s="15">
        <f t="shared" si="154"/>
        <v>15.54</v>
      </c>
      <c r="J3327" s="14">
        <f t="shared" si="155"/>
        <v>0</v>
      </c>
    </row>
    <row r="3328" spans="1:10" x14ac:dyDescent="0.3">
      <c r="A3328" s="19">
        <v>20200518</v>
      </c>
      <c r="B3328" s="19" t="s">
        <v>42</v>
      </c>
      <c r="C3328" s="19">
        <v>91</v>
      </c>
      <c r="D3328" s="19">
        <v>7.81</v>
      </c>
      <c r="E3328" s="19">
        <v>15.52</v>
      </c>
      <c r="F3328" s="19">
        <v>3.24</v>
      </c>
      <c r="G3328" s="19">
        <v>0</v>
      </c>
      <c r="H3328" s="17">
        <f t="shared" si="156"/>
        <v>669.66673199829563</v>
      </c>
      <c r="I3328" s="18">
        <f t="shared" si="154"/>
        <v>36.447085374946738</v>
      </c>
      <c r="J3328" s="17">
        <f t="shared" si="155"/>
        <v>0.63517093685553827</v>
      </c>
    </row>
    <row r="3329" spans="1:10" x14ac:dyDescent="0.3">
      <c r="A3329" s="2">
        <v>20200518</v>
      </c>
      <c r="B3329" s="2" t="s">
        <v>41</v>
      </c>
      <c r="C3329" s="2">
        <v>290</v>
      </c>
      <c r="D3329" s="2">
        <v>19.13</v>
      </c>
      <c r="E3329" s="2">
        <v>16.670000000000002</v>
      </c>
      <c r="F3329" s="2">
        <v>3.1</v>
      </c>
      <c r="G3329" s="2">
        <v>0</v>
      </c>
      <c r="H3329" s="16">
        <f t="shared" si="156"/>
        <v>884.92165101103103</v>
      </c>
      <c r="I3329" s="15">
        <f t="shared" si="154"/>
        <v>44.323801594094718</v>
      </c>
      <c r="J3329" s="14">
        <f t="shared" si="155"/>
        <v>0.8079714241639796</v>
      </c>
    </row>
    <row r="3330" spans="1:10" x14ac:dyDescent="0.3">
      <c r="A3330" s="19">
        <v>20200518</v>
      </c>
      <c r="B3330" s="19" t="s">
        <v>40</v>
      </c>
      <c r="C3330" s="19">
        <v>492</v>
      </c>
      <c r="D3330" s="19">
        <v>30.75</v>
      </c>
      <c r="E3330" s="19">
        <v>18.23</v>
      </c>
      <c r="F3330" s="19">
        <v>3.38</v>
      </c>
      <c r="G3330" s="19">
        <v>0</v>
      </c>
      <c r="H3330" s="17">
        <f t="shared" si="156"/>
        <v>962.26609237946025</v>
      </c>
      <c r="I3330" s="18">
        <f t="shared" si="154"/>
        <v>48.300815386858133</v>
      </c>
      <c r="J3330" s="17">
        <f t="shared" si="155"/>
        <v>0.86136896180740796</v>
      </c>
    </row>
    <row r="3331" spans="1:10" x14ac:dyDescent="0.3">
      <c r="A3331" s="2">
        <v>20200518</v>
      </c>
      <c r="B3331" s="2" t="s">
        <v>39</v>
      </c>
      <c r="C3331" s="2">
        <v>664</v>
      </c>
      <c r="D3331" s="2">
        <v>42.41</v>
      </c>
      <c r="E3331" s="2">
        <v>19.690000000000001</v>
      </c>
      <c r="F3331" s="2">
        <v>3.45</v>
      </c>
      <c r="G3331" s="2">
        <v>0</v>
      </c>
      <c r="H3331" s="16">
        <f t="shared" si="156"/>
        <v>984.53324649963781</v>
      </c>
      <c r="I3331" s="15">
        <f t="shared" si="154"/>
        <v>50.456663953113683</v>
      </c>
      <c r="J3331" s="14">
        <f t="shared" si="155"/>
        <v>0.87175005246899584</v>
      </c>
    </row>
    <row r="3332" spans="1:10" x14ac:dyDescent="0.3">
      <c r="A3332" s="19">
        <v>20200518</v>
      </c>
      <c r="B3332" s="19" t="s">
        <v>38</v>
      </c>
      <c r="C3332" s="19">
        <v>836</v>
      </c>
      <c r="D3332" s="19">
        <v>53.69</v>
      </c>
      <c r="E3332" s="19">
        <v>21.07</v>
      </c>
      <c r="F3332" s="19">
        <v>3.24</v>
      </c>
      <c r="G3332" s="19">
        <v>0</v>
      </c>
      <c r="H3332" s="17">
        <f t="shared" si="156"/>
        <v>1037.4461674780064</v>
      </c>
      <c r="I3332" s="18">
        <f t="shared" si="154"/>
        <v>53.490192733687699</v>
      </c>
      <c r="J3332" s="17">
        <f t="shared" si="155"/>
        <v>0.90443948179777323</v>
      </c>
    </row>
    <row r="3333" spans="1:10" x14ac:dyDescent="0.3">
      <c r="A3333" s="2">
        <v>20200518</v>
      </c>
      <c r="B3333" s="2" t="s">
        <v>37</v>
      </c>
      <c r="C3333" s="2">
        <v>966.01</v>
      </c>
      <c r="D3333" s="2">
        <v>63.72</v>
      </c>
      <c r="E3333" s="2">
        <v>22.27</v>
      </c>
      <c r="F3333" s="2">
        <v>2.97</v>
      </c>
      <c r="G3333" s="2">
        <v>0</v>
      </c>
      <c r="H3333" s="16">
        <f t="shared" si="156"/>
        <v>1077.3653673754166</v>
      </c>
      <c r="I3333" s="15">
        <f t="shared" si="154"/>
        <v>55.937667730481763</v>
      </c>
      <c r="J3333" s="14">
        <f t="shared" si="155"/>
        <v>0.9273750944545659</v>
      </c>
    </row>
    <row r="3334" spans="1:10" x14ac:dyDescent="0.3">
      <c r="A3334" s="19">
        <v>20200518</v>
      </c>
      <c r="B3334" s="19" t="s">
        <v>36</v>
      </c>
      <c r="C3334" s="19">
        <v>1020.01</v>
      </c>
      <c r="D3334" s="19">
        <v>70.150000000000006</v>
      </c>
      <c r="E3334" s="19">
        <v>23.07</v>
      </c>
      <c r="F3334" s="19">
        <v>3.03</v>
      </c>
      <c r="G3334" s="19">
        <v>0</v>
      </c>
      <c r="H3334" s="17">
        <f t="shared" si="156"/>
        <v>1084.4423526213536</v>
      </c>
      <c r="I3334" s="18">
        <f t="shared" si="154"/>
        <v>56.958823519417301</v>
      </c>
      <c r="J3334" s="17">
        <f t="shared" si="155"/>
        <v>0.92848359468151964</v>
      </c>
    </row>
    <row r="3335" spans="1:10" x14ac:dyDescent="0.3">
      <c r="A3335" s="2">
        <v>20200518</v>
      </c>
      <c r="B3335" s="2" t="s">
        <v>35</v>
      </c>
      <c r="C3335" s="2">
        <v>954.01</v>
      </c>
      <c r="D3335" s="2">
        <v>69.19</v>
      </c>
      <c r="E3335" s="2">
        <v>23.42</v>
      </c>
      <c r="F3335" s="2">
        <v>3.45</v>
      </c>
      <c r="G3335" s="2">
        <v>0</v>
      </c>
      <c r="H3335" s="16">
        <f t="shared" si="156"/>
        <v>1020.5894987385776</v>
      </c>
      <c r="I3335" s="15">
        <f t="shared" si="154"/>
        <v>55.313421835580556</v>
      </c>
      <c r="J3335" s="14">
        <f t="shared" si="155"/>
        <v>0.88137047875555952</v>
      </c>
    </row>
    <row r="3336" spans="1:10" x14ac:dyDescent="0.3">
      <c r="A3336" s="19">
        <v>20200518</v>
      </c>
      <c r="B3336" s="19" t="s">
        <v>34</v>
      </c>
      <c r="C3336" s="19">
        <v>874</v>
      </c>
      <c r="D3336" s="19">
        <v>61.58</v>
      </c>
      <c r="E3336" s="19">
        <v>23.37</v>
      </c>
      <c r="F3336" s="19">
        <v>4.21</v>
      </c>
      <c r="G3336" s="19">
        <v>0</v>
      </c>
      <c r="H3336" s="17">
        <f t="shared" si="156"/>
        <v>993.76622600198596</v>
      </c>
      <c r="I3336" s="18">
        <f t="shared" si="154"/>
        <v>54.425194562562062</v>
      </c>
      <c r="J3336" s="17">
        <f t="shared" si="155"/>
        <v>0.86217828552783438</v>
      </c>
    </row>
    <row r="3337" spans="1:10" x14ac:dyDescent="0.3">
      <c r="A3337" s="2">
        <v>20200518</v>
      </c>
      <c r="B3337" s="2" t="s">
        <v>33</v>
      </c>
      <c r="C3337" s="2">
        <v>815</v>
      </c>
      <c r="D3337" s="2">
        <v>51.13</v>
      </c>
      <c r="E3337" s="2">
        <v>23.02</v>
      </c>
      <c r="F3337" s="2">
        <v>4.83</v>
      </c>
      <c r="G3337" s="2">
        <v>0</v>
      </c>
      <c r="H3337" s="16">
        <f t="shared" si="156"/>
        <v>1046.7884342733394</v>
      </c>
      <c r="I3337" s="15">
        <f t="shared" si="154"/>
        <v>55.732138571041858</v>
      </c>
      <c r="J3337" s="14">
        <f t="shared" si="155"/>
        <v>0.90202322179840444</v>
      </c>
    </row>
    <row r="3338" spans="1:10" x14ac:dyDescent="0.3">
      <c r="A3338" s="19">
        <v>20200518</v>
      </c>
      <c r="B3338" s="19" t="s">
        <v>32</v>
      </c>
      <c r="C3338" s="19">
        <v>643</v>
      </c>
      <c r="D3338" s="19">
        <v>39.71</v>
      </c>
      <c r="E3338" s="19">
        <v>22.46</v>
      </c>
      <c r="F3338" s="19">
        <v>5.0999999999999996</v>
      </c>
      <c r="G3338" s="19">
        <v>0</v>
      </c>
      <c r="H3338" s="17">
        <f t="shared" si="156"/>
        <v>1006.4139822075965</v>
      </c>
      <c r="I3338" s="18">
        <f t="shared" ref="I3338:I3401" si="157">E3338+H3338*((NOCT-20)/(800))</f>
        <v>53.910436943987392</v>
      </c>
      <c r="J3338" s="17">
        <f t="shared" ref="J3338:J3401" si="158">P_STC__W*(H3338/1000)*(1+(alpha_p/100)*(I3338-25))</f>
        <v>0.87548257633287663</v>
      </c>
    </row>
    <row r="3339" spans="1:10" x14ac:dyDescent="0.3">
      <c r="A3339" s="2">
        <v>20200518</v>
      </c>
      <c r="B3339" s="2" t="s">
        <v>31</v>
      </c>
      <c r="C3339" s="2">
        <v>446</v>
      </c>
      <c r="D3339" s="2">
        <v>28.03</v>
      </c>
      <c r="E3339" s="2">
        <v>21.7</v>
      </c>
      <c r="F3339" s="2">
        <v>5.31</v>
      </c>
      <c r="G3339" s="2">
        <v>0</v>
      </c>
      <c r="H3339" s="16">
        <f t="shared" si="156"/>
        <v>949.06983016199536</v>
      </c>
      <c r="I3339" s="15">
        <f t="shared" si="157"/>
        <v>51.358432192562354</v>
      </c>
      <c r="J3339" s="14">
        <f t="shared" si="158"/>
        <v>0.83649786272250293</v>
      </c>
    </row>
    <row r="3340" spans="1:10" x14ac:dyDescent="0.3">
      <c r="A3340" s="19">
        <v>20200518</v>
      </c>
      <c r="B3340" s="19" t="s">
        <v>30</v>
      </c>
      <c r="C3340" s="19">
        <v>240</v>
      </c>
      <c r="D3340" s="19">
        <v>16.45</v>
      </c>
      <c r="E3340" s="19">
        <v>20.73</v>
      </c>
      <c r="F3340" s="19">
        <v>5.17</v>
      </c>
      <c r="G3340" s="19">
        <v>0</v>
      </c>
      <c r="H3340" s="17">
        <f t="shared" si="156"/>
        <v>847.52194362037062</v>
      </c>
      <c r="I3340" s="18">
        <f t="shared" si="157"/>
        <v>47.215060738136586</v>
      </c>
      <c r="J3340" s="17">
        <f t="shared" si="158"/>
        <v>0.76279706207543507</v>
      </c>
    </row>
    <row r="3341" spans="1:10" x14ac:dyDescent="0.3">
      <c r="A3341" s="2">
        <v>20200518</v>
      </c>
      <c r="B3341" s="2" t="s">
        <v>29</v>
      </c>
      <c r="C3341" s="2">
        <v>49.59</v>
      </c>
      <c r="D3341" s="2">
        <v>5.25</v>
      </c>
      <c r="E3341" s="2">
        <v>19.53</v>
      </c>
      <c r="F3341" s="2">
        <v>5.66</v>
      </c>
      <c r="G3341" s="2">
        <v>0</v>
      </c>
      <c r="H3341" s="16">
        <f t="shared" si="156"/>
        <v>541.95762571612693</v>
      </c>
      <c r="I3341" s="15">
        <f t="shared" si="157"/>
        <v>36.466175803628971</v>
      </c>
      <c r="J3341" s="14">
        <f t="shared" si="158"/>
        <v>0.51399380935052386</v>
      </c>
    </row>
    <row r="3342" spans="1:10" x14ac:dyDescent="0.3">
      <c r="A3342" s="19">
        <v>20200518</v>
      </c>
      <c r="B3342" s="19" t="s">
        <v>28</v>
      </c>
      <c r="C3342" s="19">
        <v>0</v>
      </c>
      <c r="D3342" s="19">
        <v>0</v>
      </c>
      <c r="E3342" s="19">
        <v>18.38</v>
      </c>
      <c r="F3342" s="19">
        <v>5.52</v>
      </c>
      <c r="G3342" s="19">
        <v>0</v>
      </c>
      <c r="H3342" s="17">
        <f t="shared" si="156"/>
        <v>0</v>
      </c>
      <c r="I3342" s="18">
        <f t="shared" si="157"/>
        <v>18.38</v>
      </c>
      <c r="J3342" s="17">
        <f t="shared" si="158"/>
        <v>0</v>
      </c>
    </row>
    <row r="3343" spans="1:10" x14ac:dyDescent="0.3">
      <c r="A3343" s="2">
        <v>20200518</v>
      </c>
      <c r="B3343" s="2" t="s">
        <v>27</v>
      </c>
      <c r="C3343" s="2">
        <v>0</v>
      </c>
      <c r="D3343" s="2">
        <v>0</v>
      </c>
      <c r="E3343" s="2">
        <v>17.73</v>
      </c>
      <c r="F3343" s="2">
        <v>5.38</v>
      </c>
      <c r="G3343" s="2">
        <v>0</v>
      </c>
      <c r="H3343" s="16">
        <f t="shared" si="156"/>
        <v>0</v>
      </c>
      <c r="I3343" s="15">
        <f t="shared" si="157"/>
        <v>17.73</v>
      </c>
      <c r="J3343" s="14">
        <f t="shared" si="158"/>
        <v>0</v>
      </c>
    </row>
    <row r="3344" spans="1:10" x14ac:dyDescent="0.3">
      <c r="A3344" s="19">
        <v>20200518</v>
      </c>
      <c r="B3344" s="19" t="s">
        <v>26</v>
      </c>
      <c r="C3344" s="19">
        <v>0</v>
      </c>
      <c r="D3344" s="19">
        <v>0</v>
      </c>
      <c r="E3344" s="19">
        <v>17.32</v>
      </c>
      <c r="F3344" s="19">
        <v>5.17</v>
      </c>
      <c r="G3344" s="19">
        <v>0</v>
      </c>
      <c r="H3344" s="17">
        <f t="shared" si="156"/>
        <v>0</v>
      </c>
      <c r="I3344" s="18">
        <f t="shared" si="157"/>
        <v>17.32</v>
      </c>
      <c r="J3344" s="17">
        <f t="shared" si="158"/>
        <v>0</v>
      </c>
    </row>
    <row r="3345" spans="1:10" x14ac:dyDescent="0.3">
      <c r="A3345" s="2">
        <v>20200518</v>
      </c>
      <c r="B3345" s="2" t="s">
        <v>25</v>
      </c>
      <c r="C3345" s="2">
        <v>0</v>
      </c>
      <c r="D3345" s="2">
        <v>0</v>
      </c>
      <c r="E3345" s="2">
        <v>17.03</v>
      </c>
      <c r="F3345" s="2">
        <v>4.9000000000000004</v>
      </c>
      <c r="G3345" s="2">
        <v>0</v>
      </c>
      <c r="H3345" s="16">
        <f t="shared" si="156"/>
        <v>0</v>
      </c>
      <c r="I3345" s="15">
        <f t="shared" si="157"/>
        <v>17.03</v>
      </c>
      <c r="J3345" s="14">
        <f t="shared" si="158"/>
        <v>0</v>
      </c>
    </row>
    <row r="3346" spans="1:10" x14ac:dyDescent="0.3">
      <c r="A3346" s="19">
        <v>20200519</v>
      </c>
      <c r="B3346" s="19" t="s">
        <v>48</v>
      </c>
      <c r="C3346" s="19">
        <v>0</v>
      </c>
      <c r="D3346" s="19">
        <v>0</v>
      </c>
      <c r="E3346" s="19">
        <v>16.82</v>
      </c>
      <c r="F3346" s="19">
        <v>4.55</v>
      </c>
      <c r="G3346" s="19">
        <v>0</v>
      </c>
      <c r="H3346" s="17">
        <f t="shared" si="156"/>
        <v>0</v>
      </c>
      <c r="I3346" s="18">
        <f t="shared" si="157"/>
        <v>16.82</v>
      </c>
      <c r="J3346" s="17">
        <f t="shared" si="158"/>
        <v>0</v>
      </c>
    </row>
    <row r="3347" spans="1:10" x14ac:dyDescent="0.3">
      <c r="A3347" s="2">
        <v>20200519</v>
      </c>
      <c r="B3347" s="2" t="s">
        <v>47</v>
      </c>
      <c r="C3347" s="2">
        <v>0</v>
      </c>
      <c r="D3347" s="2">
        <v>0</v>
      </c>
      <c r="E3347" s="2">
        <v>16.579999999999998</v>
      </c>
      <c r="F3347" s="2">
        <v>4.28</v>
      </c>
      <c r="G3347" s="2">
        <v>0</v>
      </c>
      <c r="H3347" s="16">
        <f t="shared" ref="H3347:H3410" si="159">IF(D3347&gt;0,C3347/SIN(D3347*PI()/180),0)</f>
        <v>0</v>
      </c>
      <c r="I3347" s="15">
        <f t="shared" si="157"/>
        <v>16.579999999999998</v>
      </c>
      <c r="J3347" s="14">
        <f t="shared" si="158"/>
        <v>0</v>
      </c>
    </row>
    <row r="3348" spans="1:10" x14ac:dyDescent="0.3">
      <c r="A3348" s="19">
        <v>20200519</v>
      </c>
      <c r="B3348" s="19" t="s">
        <v>46</v>
      </c>
      <c r="C3348" s="19">
        <v>0</v>
      </c>
      <c r="D3348" s="19">
        <v>0</v>
      </c>
      <c r="E3348" s="19">
        <v>16.39</v>
      </c>
      <c r="F3348" s="19">
        <v>4.1399999999999997</v>
      </c>
      <c r="G3348" s="19">
        <v>0</v>
      </c>
      <c r="H3348" s="17">
        <f t="shared" si="159"/>
        <v>0</v>
      </c>
      <c r="I3348" s="18">
        <f t="shared" si="157"/>
        <v>16.39</v>
      </c>
      <c r="J3348" s="17">
        <f t="shared" si="158"/>
        <v>0</v>
      </c>
    </row>
    <row r="3349" spans="1:10" x14ac:dyDescent="0.3">
      <c r="A3349" s="2">
        <v>20200519</v>
      </c>
      <c r="B3349" s="2" t="s">
        <v>45</v>
      </c>
      <c r="C3349" s="2">
        <v>0</v>
      </c>
      <c r="D3349" s="2">
        <v>0</v>
      </c>
      <c r="E3349" s="2">
        <v>16.18</v>
      </c>
      <c r="F3349" s="2">
        <v>4</v>
      </c>
      <c r="G3349" s="2">
        <v>0</v>
      </c>
      <c r="H3349" s="16">
        <f t="shared" si="159"/>
        <v>0</v>
      </c>
      <c r="I3349" s="15">
        <f t="shared" si="157"/>
        <v>16.18</v>
      </c>
      <c r="J3349" s="14">
        <f t="shared" si="158"/>
        <v>0</v>
      </c>
    </row>
    <row r="3350" spans="1:10" x14ac:dyDescent="0.3">
      <c r="A3350" s="19">
        <v>20200519</v>
      </c>
      <c r="B3350" s="19" t="s">
        <v>44</v>
      </c>
      <c r="C3350" s="19">
        <v>0</v>
      </c>
      <c r="D3350" s="19">
        <v>0</v>
      </c>
      <c r="E3350" s="19">
        <v>15.98</v>
      </c>
      <c r="F3350" s="19">
        <v>3.93</v>
      </c>
      <c r="G3350" s="19">
        <v>0</v>
      </c>
      <c r="H3350" s="17">
        <f t="shared" si="159"/>
        <v>0</v>
      </c>
      <c r="I3350" s="18">
        <f t="shared" si="157"/>
        <v>15.98</v>
      </c>
      <c r="J3350" s="17">
        <f t="shared" si="158"/>
        <v>0</v>
      </c>
    </row>
    <row r="3351" spans="1:10" x14ac:dyDescent="0.3">
      <c r="A3351" s="2">
        <v>20200519</v>
      </c>
      <c r="B3351" s="2" t="s">
        <v>43</v>
      </c>
      <c r="C3351" s="2">
        <v>0</v>
      </c>
      <c r="D3351" s="2">
        <v>0</v>
      </c>
      <c r="E3351" s="2">
        <v>15.81</v>
      </c>
      <c r="F3351" s="2">
        <v>3.86</v>
      </c>
      <c r="G3351" s="2">
        <v>0</v>
      </c>
      <c r="H3351" s="16">
        <f t="shared" si="159"/>
        <v>0</v>
      </c>
      <c r="I3351" s="15">
        <f t="shared" si="157"/>
        <v>15.81</v>
      </c>
      <c r="J3351" s="14">
        <f t="shared" si="158"/>
        <v>0</v>
      </c>
    </row>
    <row r="3352" spans="1:10" x14ac:dyDescent="0.3">
      <c r="A3352" s="19">
        <v>20200519</v>
      </c>
      <c r="B3352" s="19" t="s">
        <v>42</v>
      </c>
      <c r="C3352" s="19">
        <v>93</v>
      </c>
      <c r="D3352" s="19">
        <v>7.94</v>
      </c>
      <c r="E3352" s="19">
        <v>15.75</v>
      </c>
      <c r="F3352" s="19">
        <v>3.79</v>
      </c>
      <c r="G3352" s="19">
        <v>0</v>
      </c>
      <c r="H3352" s="17">
        <f t="shared" si="159"/>
        <v>673.24946079276617</v>
      </c>
      <c r="I3352" s="18">
        <f t="shared" si="157"/>
        <v>36.789045649773939</v>
      </c>
      <c r="J3352" s="17">
        <f t="shared" si="158"/>
        <v>0.6375331019713939</v>
      </c>
    </row>
    <row r="3353" spans="1:10" x14ac:dyDescent="0.3">
      <c r="A3353" s="2">
        <v>20200519</v>
      </c>
      <c r="B3353" s="2" t="s">
        <v>41</v>
      </c>
      <c r="C3353" s="2">
        <v>291</v>
      </c>
      <c r="D3353" s="2">
        <v>19.25</v>
      </c>
      <c r="E3353" s="2">
        <v>16.72</v>
      </c>
      <c r="F3353" s="2">
        <v>3.86</v>
      </c>
      <c r="G3353" s="2">
        <v>0</v>
      </c>
      <c r="H3353" s="16">
        <f t="shared" si="159"/>
        <v>882.64560787902235</v>
      </c>
      <c r="I3353" s="15">
        <f t="shared" si="157"/>
        <v>44.302675246219451</v>
      </c>
      <c r="J3353" s="14">
        <f t="shared" si="158"/>
        <v>0.80597721101026409</v>
      </c>
    </row>
    <row r="3354" spans="1:10" x14ac:dyDescent="0.3">
      <c r="A3354" s="19">
        <v>20200519</v>
      </c>
      <c r="B3354" s="19" t="s">
        <v>40</v>
      </c>
      <c r="C3354" s="19">
        <v>486</v>
      </c>
      <c r="D3354" s="19">
        <v>30.87</v>
      </c>
      <c r="E3354" s="19">
        <v>18.05</v>
      </c>
      <c r="F3354" s="19">
        <v>4</v>
      </c>
      <c r="G3354" s="19">
        <v>0</v>
      </c>
      <c r="H3354" s="17">
        <f t="shared" si="159"/>
        <v>947.19873778514477</v>
      </c>
      <c r="I3354" s="18">
        <f t="shared" si="157"/>
        <v>47.649960555785775</v>
      </c>
      <c r="J3354" s="17">
        <f t="shared" si="158"/>
        <v>0.85065567456318858</v>
      </c>
    </row>
    <row r="3355" spans="1:10" x14ac:dyDescent="0.3">
      <c r="A3355" s="2">
        <v>20200519</v>
      </c>
      <c r="B3355" s="2" t="s">
        <v>39</v>
      </c>
      <c r="C3355" s="2">
        <v>674</v>
      </c>
      <c r="D3355" s="2">
        <v>42.53</v>
      </c>
      <c r="E3355" s="2">
        <v>19.440000000000001</v>
      </c>
      <c r="F3355" s="2">
        <v>3.79</v>
      </c>
      <c r="G3355" s="2">
        <v>0</v>
      </c>
      <c r="H3355" s="16">
        <f t="shared" si="159"/>
        <v>997.07659435455218</v>
      </c>
      <c r="I3355" s="15">
        <f t="shared" si="157"/>
        <v>50.598643573579757</v>
      </c>
      <c r="J3355" s="14">
        <f t="shared" si="158"/>
        <v>0.88221945675956792</v>
      </c>
    </row>
    <row r="3356" spans="1:10" x14ac:dyDescent="0.3">
      <c r="A3356" s="19">
        <v>20200519</v>
      </c>
      <c r="B3356" s="19" t="s">
        <v>38</v>
      </c>
      <c r="C3356" s="19">
        <v>821</v>
      </c>
      <c r="D3356" s="19">
        <v>53.82</v>
      </c>
      <c r="E3356" s="19">
        <v>20.81</v>
      </c>
      <c r="F3356" s="19">
        <v>3.59</v>
      </c>
      <c r="G3356" s="19">
        <v>0</v>
      </c>
      <c r="H3356" s="17">
        <f t="shared" si="159"/>
        <v>1017.138444260307</v>
      </c>
      <c r="I3356" s="18">
        <f t="shared" si="157"/>
        <v>52.595576383134592</v>
      </c>
      <c r="J3356" s="17">
        <f t="shared" si="158"/>
        <v>0.89083009692167114</v>
      </c>
    </row>
    <row r="3357" spans="1:10" x14ac:dyDescent="0.3">
      <c r="A3357" s="2">
        <v>20200519</v>
      </c>
      <c r="B3357" s="2" t="s">
        <v>37</v>
      </c>
      <c r="C3357" s="2">
        <v>959.01</v>
      </c>
      <c r="D3357" s="2">
        <v>63.88</v>
      </c>
      <c r="E3357" s="2">
        <v>22.05</v>
      </c>
      <c r="F3357" s="2">
        <v>3.38</v>
      </c>
      <c r="G3357" s="2">
        <v>0</v>
      </c>
      <c r="H3357" s="16">
        <f t="shared" si="159"/>
        <v>1068.0897875054156</v>
      </c>
      <c r="I3357" s="15">
        <f t="shared" si="157"/>
        <v>55.427805859544236</v>
      </c>
      <c r="J3357" s="14">
        <f t="shared" si="158"/>
        <v>0.92184145837892073</v>
      </c>
    </row>
    <row r="3358" spans="1:10" x14ac:dyDescent="0.3">
      <c r="A3358" s="19">
        <v>20200519</v>
      </c>
      <c r="B3358" s="19" t="s">
        <v>36</v>
      </c>
      <c r="C3358" s="19">
        <v>998.01</v>
      </c>
      <c r="D3358" s="19">
        <v>70.36</v>
      </c>
      <c r="E3358" s="19">
        <v>23.04</v>
      </c>
      <c r="F3358" s="19">
        <v>3.24</v>
      </c>
      <c r="G3358" s="19">
        <v>0</v>
      </c>
      <c r="H3358" s="17">
        <f t="shared" si="159"/>
        <v>1059.6576682905509</v>
      </c>
      <c r="I3358" s="18">
        <f t="shared" si="157"/>
        <v>56.154302134079714</v>
      </c>
      <c r="J3358" s="17">
        <f t="shared" si="158"/>
        <v>0.91109964008576882</v>
      </c>
    </row>
    <row r="3359" spans="1:10" x14ac:dyDescent="0.3">
      <c r="A3359" s="2">
        <v>20200519</v>
      </c>
      <c r="B3359" s="2" t="s">
        <v>35</v>
      </c>
      <c r="C3359" s="2">
        <v>1001.01</v>
      </c>
      <c r="D3359" s="2">
        <v>69.39</v>
      </c>
      <c r="E3359" s="2">
        <v>23.59</v>
      </c>
      <c r="F3359" s="2">
        <v>3.45</v>
      </c>
      <c r="G3359" s="2">
        <v>0</v>
      </c>
      <c r="H3359" s="16">
        <f t="shared" si="159"/>
        <v>1069.4572836526597</v>
      </c>
      <c r="I3359" s="15">
        <f t="shared" si="157"/>
        <v>57.010540114145613</v>
      </c>
      <c r="J3359" s="14">
        <f t="shared" si="158"/>
        <v>0.91540470989838074</v>
      </c>
    </row>
    <row r="3360" spans="1:10" x14ac:dyDescent="0.3">
      <c r="A3360" s="19">
        <v>20200519</v>
      </c>
      <c r="B3360" s="19" t="s">
        <v>34</v>
      </c>
      <c r="C3360" s="19">
        <v>933</v>
      </c>
      <c r="D3360" s="19">
        <v>61.74</v>
      </c>
      <c r="E3360" s="19">
        <v>23.63</v>
      </c>
      <c r="F3360" s="19">
        <v>4.07</v>
      </c>
      <c r="G3360" s="19">
        <v>0</v>
      </c>
      <c r="H3360" s="17">
        <f t="shared" si="159"/>
        <v>1059.2545461295606</v>
      </c>
      <c r="I3360" s="18">
        <f t="shared" si="157"/>
        <v>56.731704566548771</v>
      </c>
      <c r="J3360" s="17">
        <f t="shared" si="158"/>
        <v>0.9080007606960544</v>
      </c>
    </row>
    <row r="3361" spans="1:10" x14ac:dyDescent="0.3">
      <c r="A3361" s="2">
        <v>20200519</v>
      </c>
      <c r="B3361" s="2" t="s">
        <v>33</v>
      </c>
      <c r="C3361" s="2">
        <v>801</v>
      </c>
      <c r="D3361" s="2">
        <v>51.27</v>
      </c>
      <c r="E3361" s="2">
        <v>23.13</v>
      </c>
      <c r="F3361" s="2">
        <v>4.83</v>
      </c>
      <c r="G3361" s="2">
        <v>0</v>
      </c>
      <c r="H3361" s="16">
        <f t="shared" si="159"/>
        <v>1026.7875882406956</v>
      </c>
      <c r="I3361" s="15">
        <f t="shared" si="157"/>
        <v>55.217112132521734</v>
      </c>
      <c r="J3361" s="14">
        <f t="shared" si="158"/>
        <v>0.88716808763501775</v>
      </c>
    </row>
    <row r="3362" spans="1:10" x14ac:dyDescent="0.3">
      <c r="A3362" s="19">
        <v>20200519</v>
      </c>
      <c r="B3362" s="19" t="s">
        <v>32</v>
      </c>
      <c r="C3362" s="19">
        <v>608</v>
      </c>
      <c r="D3362" s="19">
        <v>39.840000000000003</v>
      </c>
      <c r="E3362" s="19">
        <v>22.28</v>
      </c>
      <c r="F3362" s="19">
        <v>5.38</v>
      </c>
      <c r="G3362" s="19">
        <v>0</v>
      </c>
      <c r="H3362" s="17">
        <f t="shared" si="159"/>
        <v>949.04219912961958</v>
      </c>
      <c r="I3362" s="18">
        <f t="shared" si="157"/>
        <v>51.937568722800613</v>
      </c>
      <c r="J3362" s="17">
        <f t="shared" si="158"/>
        <v>0.83400019656010582</v>
      </c>
    </row>
    <row r="3363" spans="1:10" x14ac:dyDescent="0.3">
      <c r="A3363" s="2">
        <v>20200519</v>
      </c>
      <c r="B3363" s="2" t="s">
        <v>31</v>
      </c>
      <c r="C3363" s="2">
        <v>357</v>
      </c>
      <c r="D3363" s="2">
        <v>28.16</v>
      </c>
      <c r="E3363" s="2">
        <v>21.15</v>
      </c>
      <c r="F3363" s="2">
        <v>5.72</v>
      </c>
      <c r="G3363" s="2">
        <v>0</v>
      </c>
      <c r="H3363" s="16">
        <f t="shared" si="159"/>
        <v>756.4594904124076</v>
      </c>
      <c r="I3363" s="15">
        <f t="shared" si="157"/>
        <v>44.789359075387736</v>
      </c>
      <c r="J3363" s="14">
        <f t="shared" si="158"/>
        <v>0.68909517224450578</v>
      </c>
    </row>
    <row r="3364" spans="1:10" x14ac:dyDescent="0.3">
      <c r="A3364" s="19">
        <v>20200519</v>
      </c>
      <c r="B3364" s="19" t="s">
        <v>30</v>
      </c>
      <c r="C3364" s="19">
        <v>216</v>
      </c>
      <c r="D3364" s="19">
        <v>16.59</v>
      </c>
      <c r="E3364" s="19">
        <v>19.989999999999998</v>
      </c>
      <c r="F3364" s="19">
        <v>5.72</v>
      </c>
      <c r="G3364" s="19">
        <v>0</v>
      </c>
      <c r="H3364" s="17">
        <f t="shared" si="159"/>
        <v>756.51150410012019</v>
      </c>
      <c r="I3364" s="18">
        <f t="shared" si="157"/>
        <v>43.630984503128758</v>
      </c>
      <c r="J3364" s="17">
        <f t="shared" si="158"/>
        <v>0.69308601060814434</v>
      </c>
    </row>
    <row r="3365" spans="1:10" x14ac:dyDescent="0.3">
      <c r="A3365" s="2">
        <v>20200519</v>
      </c>
      <c r="B3365" s="2" t="s">
        <v>29</v>
      </c>
      <c r="C3365" s="2">
        <v>36.47</v>
      </c>
      <c r="D3365" s="2">
        <v>5.39</v>
      </c>
      <c r="E3365" s="2">
        <v>19.260000000000002</v>
      </c>
      <c r="F3365" s="2">
        <v>5.52</v>
      </c>
      <c r="G3365" s="2">
        <v>0</v>
      </c>
      <c r="H3365" s="16">
        <f t="shared" si="159"/>
        <v>388.24903748396036</v>
      </c>
      <c r="I3365" s="15">
        <f t="shared" si="157"/>
        <v>31.392782421373763</v>
      </c>
      <c r="J3365" s="14">
        <f t="shared" si="158"/>
        <v>0.37708007518521802</v>
      </c>
    </row>
    <row r="3366" spans="1:10" x14ac:dyDescent="0.3">
      <c r="A3366" s="19">
        <v>20200519</v>
      </c>
      <c r="B3366" s="19" t="s">
        <v>28</v>
      </c>
      <c r="C3366" s="19">
        <v>0</v>
      </c>
      <c r="D3366" s="19">
        <v>0</v>
      </c>
      <c r="E3366" s="19">
        <v>18.16</v>
      </c>
      <c r="F3366" s="19">
        <v>5.38</v>
      </c>
      <c r="G3366" s="19">
        <v>0</v>
      </c>
      <c r="H3366" s="17">
        <f t="shared" si="159"/>
        <v>0</v>
      </c>
      <c r="I3366" s="18">
        <f t="shared" si="157"/>
        <v>18.16</v>
      </c>
      <c r="J3366" s="17">
        <f t="shared" si="158"/>
        <v>0</v>
      </c>
    </row>
    <row r="3367" spans="1:10" x14ac:dyDescent="0.3">
      <c r="A3367" s="2">
        <v>20200519</v>
      </c>
      <c r="B3367" s="2" t="s">
        <v>27</v>
      </c>
      <c r="C3367" s="2">
        <v>0</v>
      </c>
      <c r="D3367" s="2">
        <v>0</v>
      </c>
      <c r="E3367" s="2">
        <v>17.5</v>
      </c>
      <c r="F3367" s="2">
        <v>5.24</v>
      </c>
      <c r="G3367" s="2">
        <v>0</v>
      </c>
      <c r="H3367" s="16">
        <f t="shared" si="159"/>
        <v>0</v>
      </c>
      <c r="I3367" s="15">
        <f t="shared" si="157"/>
        <v>17.5</v>
      </c>
      <c r="J3367" s="14">
        <f t="shared" si="158"/>
        <v>0</v>
      </c>
    </row>
    <row r="3368" spans="1:10" x14ac:dyDescent="0.3">
      <c r="A3368" s="19">
        <v>20200519</v>
      </c>
      <c r="B3368" s="19" t="s">
        <v>26</v>
      </c>
      <c r="C3368" s="19">
        <v>0</v>
      </c>
      <c r="D3368" s="19">
        <v>0</v>
      </c>
      <c r="E3368" s="19">
        <v>17.07</v>
      </c>
      <c r="F3368" s="19">
        <v>5.03</v>
      </c>
      <c r="G3368" s="19">
        <v>0</v>
      </c>
      <c r="H3368" s="17">
        <f t="shared" si="159"/>
        <v>0</v>
      </c>
      <c r="I3368" s="18">
        <f t="shared" si="157"/>
        <v>17.07</v>
      </c>
      <c r="J3368" s="17">
        <f t="shared" si="158"/>
        <v>0</v>
      </c>
    </row>
    <row r="3369" spans="1:10" x14ac:dyDescent="0.3">
      <c r="A3369" s="2">
        <v>20200519</v>
      </c>
      <c r="B3369" s="2" t="s">
        <v>25</v>
      </c>
      <c r="C3369" s="2">
        <v>0</v>
      </c>
      <c r="D3369" s="2">
        <v>0</v>
      </c>
      <c r="E3369" s="2">
        <v>16.739999999999998</v>
      </c>
      <c r="F3369" s="2">
        <v>4.83</v>
      </c>
      <c r="G3369" s="2">
        <v>0</v>
      </c>
      <c r="H3369" s="16">
        <f t="shared" si="159"/>
        <v>0</v>
      </c>
      <c r="I3369" s="15">
        <f t="shared" si="157"/>
        <v>16.739999999999998</v>
      </c>
      <c r="J3369" s="14">
        <f t="shared" si="158"/>
        <v>0</v>
      </c>
    </row>
    <row r="3370" spans="1:10" x14ac:dyDescent="0.3">
      <c r="A3370" s="19">
        <v>20200520</v>
      </c>
      <c r="B3370" s="19" t="s">
        <v>48</v>
      </c>
      <c r="C3370" s="19">
        <v>0</v>
      </c>
      <c r="D3370" s="19">
        <v>0</v>
      </c>
      <c r="E3370" s="19">
        <v>16.45</v>
      </c>
      <c r="F3370" s="19">
        <v>4.83</v>
      </c>
      <c r="G3370" s="19">
        <v>0</v>
      </c>
      <c r="H3370" s="17">
        <f t="shared" si="159"/>
        <v>0</v>
      </c>
      <c r="I3370" s="18">
        <f t="shared" si="157"/>
        <v>16.45</v>
      </c>
      <c r="J3370" s="17">
        <f t="shared" si="158"/>
        <v>0</v>
      </c>
    </row>
    <row r="3371" spans="1:10" x14ac:dyDescent="0.3">
      <c r="A3371" s="2">
        <v>20200520</v>
      </c>
      <c r="B3371" s="2" t="s">
        <v>47</v>
      </c>
      <c r="C3371" s="2">
        <v>0</v>
      </c>
      <c r="D3371" s="2">
        <v>0</v>
      </c>
      <c r="E3371" s="2">
        <v>16.190000000000001</v>
      </c>
      <c r="F3371" s="2">
        <v>4.9000000000000004</v>
      </c>
      <c r="G3371" s="2">
        <v>0</v>
      </c>
      <c r="H3371" s="16">
        <f t="shared" si="159"/>
        <v>0</v>
      </c>
      <c r="I3371" s="15">
        <f t="shared" si="157"/>
        <v>16.190000000000001</v>
      </c>
      <c r="J3371" s="14">
        <f t="shared" si="158"/>
        <v>0</v>
      </c>
    </row>
    <row r="3372" spans="1:10" x14ac:dyDescent="0.3">
      <c r="A3372" s="19">
        <v>20200520</v>
      </c>
      <c r="B3372" s="19" t="s">
        <v>46</v>
      </c>
      <c r="C3372" s="19">
        <v>0</v>
      </c>
      <c r="D3372" s="19">
        <v>0</v>
      </c>
      <c r="E3372" s="19">
        <v>15.98</v>
      </c>
      <c r="F3372" s="19">
        <v>4.9000000000000004</v>
      </c>
      <c r="G3372" s="19">
        <v>0</v>
      </c>
      <c r="H3372" s="17">
        <f t="shared" si="159"/>
        <v>0</v>
      </c>
      <c r="I3372" s="18">
        <f t="shared" si="157"/>
        <v>15.98</v>
      </c>
      <c r="J3372" s="17">
        <f t="shared" si="158"/>
        <v>0</v>
      </c>
    </row>
    <row r="3373" spans="1:10" x14ac:dyDescent="0.3">
      <c r="A3373" s="2">
        <v>20200520</v>
      </c>
      <c r="B3373" s="2" t="s">
        <v>45</v>
      </c>
      <c r="C3373" s="2">
        <v>0</v>
      </c>
      <c r="D3373" s="2">
        <v>0</v>
      </c>
      <c r="E3373" s="2">
        <v>15.83</v>
      </c>
      <c r="F3373" s="2">
        <v>4.83</v>
      </c>
      <c r="G3373" s="2">
        <v>0</v>
      </c>
      <c r="H3373" s="16">
        <f t="shared" si="159"/>
        <v>0</v>
      </c>
      <c r="I3373" s="15">
        <f t="shared" si="157"/>
        <v>15.83</v>
      </c>
      <c r="J3373" s="14">
        <f t="shared" si="158"/>
        <v>0</v>
      </c>
    </row>
    <row r="3374" spans="1:10" x14ac:dyDescent="0.3">
      <c r="A3374" s="19">
        <v>20200520</v>
      </c>
      <c r="B3374" s="19" t="s">
        <v>44</v>
      </c>
      <c r="C3374" s="19">
        <v>0</v>
      </c>
      <c r="D3374" s="19">
        <v>0</v>
      </c>
      <c r="E3374" s="19">
        <v>15.72</v>
      </c>
      <c r="F3374" s="19">
        <v>4.76</v>
      </c>
      <c r="G3374" s="19">
        <v>0</v>
      </c>
      <c r="H3374" s="17">
        <f t="shared" si="159"/>
        <v>0</v>
      </c>
      <c r="I3374" s="18">
        <f t="shared" si="157"/>
        <v>15.72</v>
      </c>
      <c r="J3374" s="17">
        <f t="shared" si="158"/>
        <v>0</v>
      </c>
    </row>
    <row r="3375" spans="1:10" x14ac:dyDescent="0.3">
      <c r="A3375" s="2">
        <v>20200520</v>
      </c>
      <c r="B3375" s="2" t="s">
        <v>43</v>
      </c>
      <c r="C3375" s="2">
        <v>0</v>
      </c>
      <c r="D3375" s="2">
        <v>0</v>
      </c>
      <c r="E3375" s="2">
        <v>15.61</v>
      </c>
      <c r="F3375" s="2">
        <v>4.41</v>
      </c>
      <c r="G3375" s="2">
        <v>0</v>
      </c>
      <c r="H3375" s="16">
        <f t="shared" si="159"/>
        <v>0</v>
      </c>
      <c r="I3375" s="15">
        <f t="shared" si="157"/>
        <v>15.61</v>
      </c>
      <c r="J3375" s="14">
        <f t="shared" si="158"/>
        <v>0</v>
      </c>
    </row>
    <row r="3376" spans="1:10" x14ac:dyDescent="0.3">
      <c r="A3376" s="19">
        <v>20200520</v>
      </c>
      <c r="B3376" s="19" t="s">
        <v>42</v>
      </c>
      <c r="C3376" s="19">
        <v>92</v>
      </c>
      <c r="D3376" s="19">
        <v>8.06</v>
      </c>
      <c r="E3376" s="19">
        <v>15.63</v>
      </c>
      <c r="F3376" s="19">
        <v>3.93</v>
      </c>
      <c r="G3376" s="19">
        <v>0</v>
      </c>
      <c r="H3376" s="17">
        <f t="shared" si="159"/>
        <v>656.15847527679443</v>
      </c>
      <c r="I3376" s="18">
        <f t="shared" si="157"/>
        <v>36.134952352399829</v>
      </c>
      <c r="J3376" s="17">
        <f t="shared" si="158"/>
        <v>0.62328015516655744</v>
      </c>
    </row>
    <row r="3377" spans="1:10" x14ac:dyDescent="0.3">
      <c r="A3377" s="2">
        <v>20200520</v>
      </c>
      <c r="B3377" s="2" t="s">
        <v>41</v>
      </c>
      <c r="C3377" s="2">
        <v>281</v>
      </c>
      <c r="D3377" s="2">
        <v>19.36</v>
      </c>
      <c r="E3377" s="2">
        <v>16.489999999999998</v>
      </c>
      <c r="F3377" s="2">
        <v>3.79</v>
      </c>
      <c r="G3377" s="2">
        <v>0</v>
      </c>
      <c r="H3377" s="16">
        <f t="shared" si="159"/>
        <v>847.6556025499267</v>
      </c>
      <c r="I3377" s="15">
        <f t="shared" si="157"/>
        <v>42.979237579685204</v>
      </c>
      <c r="J3377" s="14">
        <f t="shared" si="158"/>
        <v>0.77907469596194312</v>
      </c>
    </row>
    <row r="3378" spans="1:10" x14ac:dyDescent="0.3">
      <c r="A3378" s="19">
        <v>20200520</v>
      </c>
      <c r="B3378" s="19" t="s">
        <v>40</v>
      </c>
      <c r="C3378" s="19">
        <v>465</v>
      </c>
      <c r="D3378" s="19">
        <v>30.97</v>
      </c>
      <c r="E3378" s="19">
        <v>17.760000000000002</v>
      </c>
      <c r="F3378" s="19">
        <v>4</v>
      </c>
      <c r="G3378" s="19">
        <v>0</v>
      </c>
      <c r="H3378" s="17">
        <f t="shared" si="159"/>
        <v>903.63343557140786</v>
      </c>
      <c r="I3378" s="18">
        <f t="shared" si="157"/>
        <v>45.998544861606497</v>
      </c>
      <c r="J3378" s="17">
        <f t="shared" si="158"/>
        <v>0.81824599301258572</v>
      </c>
    </row>
    <row r="3379" spans="1:10" x14ac:dyDescent="0.3">
      <c r="A3379" s="2">
        <v>20200520</v>
      </c>
      <c r="B3379" s="2" t="s">
        <v>39</v>
      </c>
      <c r="C3379" s="2">
        <v>652</v>
      </c>
      <c r="D3379" s="2">
        <v>42.64</v>
      </c>
      <c r="E3379" s="2">
        <v>19.079999999999998</v>
      </c>
      <c r="F3379" s="2">
        <v>4.4800000000000004</v>
      </c>
      <c r="G3379" s="2">
        <v>0</v>
      </c>
      <c r="H3379" s="16">
        <f t="shared" si="159"/>
        <v>962.51832955369048</v>
      </c>
      <c r="I3379" s="15">
        <f t="shared" si="157"/>
        <v>49.158697798552822</v>
      </c>
      <c r="J3379" s="14">
        <f t="shared" si="158"/>
        <v>0.85787897703204075</v>
      </c>
    </row>
    <row r="3380" spans="1:10" x14ac:dyDescent="0.3">
      <c r="A3380" s="19">
        <v>20200520</v>
      </c>
      <c r="B3380" s="19" t="s">
        <v>38</v>
      </c>
      <c r="C3380" s="19">
        <v>815</v>
      </c>
      <c r="D3380" s="19">
        <v>53.95</v>
      </c>
      <c r="E3380" s="19">
        <v>20.11</v>
      </c>
      <c r="F3380" s="19">
        <v>5.0999999999999996</v>
      </c>
      <c r="G3380" s="19">
        <v>0</v>
      </c>
      <c r="H3380" s="17">
        <f t="shared" si="159"/>
        <v>1008.0349077320841</v>
      </c>
      <c r="I3380" s="18">
        <f t="shared" si="157"/>
        <v>51.611090866627627</v>
      </c>
      <c r="J3380" s="17">
        <f t="shared" si="158"/>
        <v>0.88732281936332413</v>
      </c>
    </row>
    <row r="3381" spans="1:10" x14ac:dyDescent="0.3">
      <c r="A3381" s="2">
        <v>20200520</v>
      </c>
      <c r="B3381" s="2" t="s">
        <v>37</v>
      </c>
      <c r="C3381" s="2">
        <v>932</v>
      </c>
      <c r="D3381" s="2">
        <v>64.040000000000006</v>
      </c>
      <c r="E3381" s="2">
        <v>20.71</v>
      </c>
      <c r="F3381" s="2">
        <v>5.72</v>
      </c>
      <c r="G3381" s="2">
        <v>0</v>
      </c>
      <c r="H3381" s="16">
        <f t="shared" si="159"/>
        <v>1036.5922998452336</v>
      </c>
      <c r="I3381" s="15">
        <f t="shared" si="157"/>
        <v>53.10350937016355</v>
      </c>
      <c r="J3381" s="14">
        <f t="shared" si="158"/>
        <v>0.9054988334924039</v>
      </c>
    </row>
    <row r="3382" spans="1:10" x14ac:dyDescent="0.3">
      <c r="A3382" s="19">
        <v>20200520</v>
      </c>
      <c r="B3382" s="19" t="s">
        <v>36</v>
      </c>
      <c r="C3382" s="19">
        <v>985.01</v>
      </c>
      <c r="D3382" s="19">
        <v>70.56</v>
      </c>
      <c r="E3382" s="19">
        <v>21.22</v>
      </c>
      <c r="F3382" s="19">
        <v>5.52</v>
      </c>
      <c r="G3382" s="19">
        <v>0</v>
      </c>
      <c r="H3382" s="17">
        <f t="shared" si="159"/>
        <v>1044.5597940888661</v>
      </c>
      <c r="I3382" s="18">
        <f t="shared" si="157"/>
        <v>53.862493565277063</v>
      </c>
      <c r="J3382" s="17">
        <f t="shared" si="158"/>
        <v>0.90889109257939937</v>
      </c>
    </row>
    <row r="3383" spans="1:10" x14ac:dyDescent="0.3">
      <c r="A3383" s="2">
        <v>20200520</v>
      </c>
      <c r="B3383" s="2" t="s">
        <v>35</v>
      </c>
      <c r="C3383" s="2">
        <v>957.01</v>
      </c>
      <c r="D3383" s="2">
        <v>69.59</v>
      </c>
      <c r="E3383" s="2">
        <v>21.84</v>
      </c>
      <c r="F3383" s="2">
        <v>5.38</v>
      </c>
      <c r="G3383" s="2">
        <v>0</v>
      </c>
      <c r="H3383" s="16">
        <f t="shared" si="159"/>
        <v>1021.1144000939339</v>
      </c>
      <c r="I3383" s="15">
        <f t="shared" si="157"/>
        <v>53.749825002935438</v>
      </c>
      <c r="J3383" s="14">
        <f t="shared" si="158"/>
        <v>0.88900852869588287</v>
      </c>
    </row>
    <row r="3384" spans="1:10" x14ac:dyDescent="0.3">
      <c r="A3384" s="19">
        <v>20200520</v>
      </c>
      <c r="B3384" s="19" t="s">
        <v>34</v>
      </c>
      <c r="C3384" s="19">
        <v>917</v>
      </c>
      <c r="D3384" s="19">
        <v>61.91</v>
      </c>
      <c r="E3384" s="19">
        <v>21.81</v>
      </c>
      <c r="F3384" s="19">
        <v>6.41</v>
      </c>
      <c r="G3384" s="19">
        <v>0</v>
      </c>
      <c r="H3384" s="17">
        <f t="shared" si="159"/>
        <v>1039.4361630679268</v>
      </c>
      <c r="I3384" s="18">
        <f t="shared" si="157"/>
        <v>54.292380095872716</v>
      </c>
      <c r="J3384" s="17">
        <f t="shared" si="158"/>
        <v>0.90242214678501109</v>
      </c>
    </row>
    <row r="3385" spans="1:10" x14ac:dyDescent="0.3">
      <c r="A3385" s="2">
        <v>20200520</v>
      </c>
      <c r="B3385" s="2" t="s">
        <v>33</v>
      </c>
      <c r="C3385" s="2">
        <v>783</v>
      </c>
      <c r="D3385" s="2">
        <v>51.41</v>
      </c>
      <c r="E3385" s="2">
        <v>20.82</v>
      </c>
      <c r="F3385" s="2">
        <v>7.38</v>
      </c>
      <c r="G3385" s="2">
        <v>0</v>
      </c>
      <c r="H3385" s="16">
        <f t="shared" si="159"/>
        <v>1001.7535830216868</v>
      </c>
      <c r="I3385" s="15">
        <f t="shared" si="157"/>
        <v>52.124799469427714</v>
      </c>
      <c r="J3385" s="14">
        <f t="shared" si="158"/>
        <v>0.87947794026408899</v>
      </c>
    </row>
    <row r="3386" spans="1:10" x14ac:dyDescent="0.3">
      <c r="A3386" s="19">
        <v>20200520</v>
      </c>
      <c r="B3386" s="19" t="s">
        <v>32</v>
      </c>
      <c r="C3386" s="19">
        <v>632</v>
      </c>
      <c r="D3386" s="19">
        <v>39.97</v>
      </c>
      <c r="E3386" s="19">
        <v>20.059999999999999</v>
      </c>
      <c r="F3386" s="19">
        <v>7.24</v>
      </c>
      <c r="G3386" s="19">
        <v>0</v>
      </c>
      <c r="H3386" s="17">
        <f t="shared" si="159"/>
        <v>983.83150497855468</v>
      </c>
      <c r="I3386" s="18">
        <f t="shared" si="157"/>
        <v>50.804734530579836</v>
      </c>
      <c r="J3386" s="17">
        <f t="shared" si="158"/>
        <v>0.86958770633898874</v>
      </c>
    </row>
    <row r="3387" spans="1:10" x14ac:dyDescent="0.3">
      <c r="A3387" s="2">
        <v>20200520</v>
      </c>
      <c r="B3387" s="2" t="s">
        <v>31</v>
      </c>
      <c r="C3387" s="2">
        <v>435</v>
      </c>
      <c r="D3387" s="2">
        <v>28.29</v>
      </c>
      <c r="E3387" s="2">
        <v>19.59</v>
      </c>
      <c r="F3387" s="2">
        <v>7.03</v>
      </c>
      <c r="G3387" s="2">
        <v>0</v>
      </c>
      <c r="H3387" s="16">
        <f t="shared" si="159"/>
        <v>917.84829525523503</v>
      </c>
      <c r="I3387" s="15">
        <f t="shared" si="157"/>
        <v>48.272759226726095</v>
      </c>
      <c r="J3387" s="14">
        <f t="shared" si="158"/>
        <v>0.82172441453562262</v>
      </c>
    </row>
    <row r="3388" spans="1:10" x14ac:dyDescent="0.3">
      <c r="A3388" s="19">
        <v>20200520</v>
      </c>
      <c r="B3388" s="19" t="s">
        <v>30</v>
      </c>
      <c r="C3388" s="19">
        <v>237</v>
      </c>
      <c r="D3388" s="19">
        <v>16.72</v>
      </c>
      <c r="E3388" s="19">
        <v>18.89</v>
      </c>
      <c r="F3388" s="19">
        <v>6.97</v>
      </c>
      <c r="G3388" s="19">
        <v>0</v>
      </c>
      <c r="H3388" s="17">
        <f t="shared" si="159"/>
        <v>823.78952470064564</v>
      </c>
      <c r="I3388" s="18">
        <f t="shared" si="157"/>
        <v>44.633422646895177</v>
      </c>
      <c r="J3388" s="17">
        <f t="shared" si="158"/>
        <v>0.7510073891032486</v>
      </c>
    </row>
    <row r="3389" spans="1:10" x14ac:dyDescent="0.3">
      <c r="A3389" s="2">
        <v>20200520</v>
      </c>
      <c r="B3389" s="2" t="s">
        <v>29</v>
      </c>
      <c r="C3389" s="2">
        <v>51.48</v>
      </c>
      <c r="D3389" s="2">
        <v>5.54</v>
      </c>
      <c r="E3389" s="2">
        <v>18.07</v>
      </c>
      <c r="F3389" s="2">
        <v>6.07</v>
      </c>
      <c r="G3389" s="2">
        <v>0</v>
      </c>
      <c r="H3389" s="16">
        <f t="shared" si="159"/>
        <v>533.24689376225524</v>
      </c>
      <c r="I3389" s="15">
        <f t="shared" si="157"/>
        <v>34.733965430070477</v>
      </c>
      <c r="J3389" s="14">
        <f t="shared" si="158"/>
        <v>0.50988916302917109</v>
      </c>
    </row>
    <row r="3390" spans="1:10" x14ac:dyDescent="0.3">
      <c r="A3390" s="19">
        <v>20200520</v>
      </c>
      <c r="B3390" s="19" t="s">
        <v>28</v>
      </c>
      <c r="C3390" s="19">
        <v>0</v>
      </c>
      <c r="D3390" s="19">
        <v>0</v>
      </c>
      <c r="E3390" s="19">
        <v>17.02</v>
      </c>
      <c r="F3390" s="19">
        <v>6.34</v>
      </c>
      <c r="G3390" s="19">
        <v>0</v>
      </c>
      <c r="H3390" s="17">
        <f t="shared" si="159"/>
        <v>0</v>
      </c>
      <c r="I3390" s="18">
        <f t="shared" si="157"/>
        <v>17.02</v>
      </c>
      <c r="J3390" s="17">
        <f t="shared" si="158"/>
        <v>0</v>
      </c>
    </row>
    <row r="3391" spans="1:10" x14ac:dyDescent="0.3">
      <c r="A3391" s="2">
        <v>20200520</v>
      </c>
      <c r="B3391" s="2" t="s">
        <v>27</v>
      </c>
      <c r="C3391" s="2">
        <v>0</v>
      </c>
      <c r="D3391" s="2">
        <v>0</v>
      </c>
      <c r="E3391" s="2">
        <v>16.3</v>
      </c>
      <c r="F3391" s="2">
        <v>6</v>
      </c>
      <c r="G3391" s="2">
        <v>0</v>
      </c>
      <c r="H3391" s="16">
        <f t="shared" si="159"/>
        <v>0</v>
      </c>
      <c r="I3391" s="15">
        <f t="shared" si="157"/>
        <v>16.3</v>
      </c>
      <c r="J3391" s="14">
        <f t="shared" si="158"/>
        <v>0</v>
      </c>
    </row>
    <row r="3392" spans="1:10" x14ac:dyDescent="0.3">
      <c r="A3392" s="19">
        <v>20200520</v>
      </c>
      <c r="B3392" s="19" t="s">
        <v>26</v>
      </c>
      <c r="C3392" s="19">
        <v>0</v>
      </c>
      <c r="D3392" s="19">
        <v>0</v>
      </c>
      <c r="E3392" s="19">
        <v>15.92</v>
      </c>
      <c r="F3392" s="19">
        <v>5.0999999999999996</v>
      </c>
      <c r="G3392" s="19">
        <v>0</v>
      </c>
      <c r="H3392" s="17">
        <f t="shared" si="159"/>
        <v>0</v>
      </c>
      <c r="I3392" s="18">
        <f t="shared" si="157"/>
        <v>15.92</v>
      </c>
      <c r="J3392" s="17">
        <f t="shared" si="158"/>
        <v>0</v>
      </c>
    </row>
    <row r="3393" spans="1:10" x14ac:dyDescent="0.3">
      <c r="A3393" s="2">
        <v>20200520</v>
      </c>
      <c r="B3393" s="2" t="s">
        <v>25</v>
      </c>
      <c r="C3393" s="2">
        <v>0</v>
      </c>
      <c r="D3393" s="2">
        <v>0</v>
      </c>
      <c r="E3393" s="2">
        <v>15.67</v>
      </c>
      <c r="F3393" s="2">
        <v>4.07</v>
      </c>
      <c r="G3393" s="2">
        <v>0</v>
      </c>
      <c r="H3393" s="16">
        <f t="shared" si="159"/>
        <v>0</v>
      </c>
      <c r="I3393" s="15">
        <f t="shared" si="157"/>
        <v>15.67</v>
      </c>
      <c r="J3393" s="14">
        <f t="shared" si="158"/>
        <v>0</v>
      </c>
    </row>
    <row r="3394" spans="1:10" x14ac:dyDescent="0.3">
      <c r="A3394" s="19">
        <v>20200521</v>
      </c>
      <c r="B3394" s="19" t="s">
        <v>48</v>
      </c>
      <c r="C3394" s="19">
        <v>0</v>
      </c>
      <c r="D3394" s="19">
        <v>0</v>
      </c>
      <c r="E3394" s="19">
        <v>15.49</v>
      </c>
      <c r="F3394" s="19">
        <v>3.45</v>
      </c>
      <c r="G3394" s="19">
        <v>0</v>
      </c>
      <c r="H3394" s="17">
        <f t="shared" si="159"/>
        <v>0</v>
      </c>
      <c r="I3394" s="18">
        <f t="shared" si="157"/>
        <v>15.49</v>
      </c>
      <c r="J3394" s="17">
        <f t="shared" si="158"/>
        <v>0</v>
      </c>
    </row>
    <row r="3395" spans="1:10" x14ac:dyDescent="0.3">
      <c r="A3395" s="2">
        <v>20200521</v>
      </c>
      <c r="B3395" s="2" t="s">
        <v>47</v>
      </c>
      <c r="C3395" s="2">
        <v>0</v>
      </c>
      <c r="D3395" s="2">
        <v>0</v>
      </c>
      <c r="E3395" s="2">
        <v>15.3</v>
      </c>
      <c r="F3395" s="2">
        <v>3.24</v>
      </c>
      <c r="G3395" s="2">
        <v>0</v>
      </c>
      <c r="H3395" s="16">
        <f t="shared" si="159"/>
        <v>0</v>
      </c>
      <c r="I3395" s="15">
        <f t="shared" si="157"/>
        <v>15.3</v>
      </c>
      <c r="J3395" s="14">
        <f t="shared" si="158"/>
        <v>0</v>
      </c>
    </row>
    <row r="3396" spans="1:10" x14ac:dyDescent="0.3">
      <c r="A3396" s="19">
        <v>20200521</v>
      </c>
      <c r="B3396" s="19" t="s">
        <v>46</v>
      </c>
      <c r="C3396" s="19">
        <v>0</v>
      </c>
      <c r="D3396" s="19">
        <v>0</v>
      </c>
      <c r="E3396" s="19">
        <v>14.98</v>
      </c>
      <c r="F3396" s="19">
        <v>3.66</v>
      </c>
      <c r="G3396" s="19">
        <v>0</v>
      </c>
      <c r="H3396" s="17">
        <f t="shared" si="159"/>
        <v>0</v>
      </c>
      <c r="I3396" s="18">
        <f t="shared" si="157"/>
        <v>14.98</v>
      </c>
      <c r="J3396" s="17">
        <f t="shared" si="158"/>
        <v>0</v>
      </c>
    </row>
    <row r="3397" spans="1:10" x14ac:dyDescent="0.3">
      <c r="A3397" s="2">
        <v>20200521</v>
      </c>
      <c r="B3397" s="2" t="s">
        <v>45</v>
      </c>
      <c r="C3397" s="2">
        <v>0</v>
      </c>
      <c r="D3397" s="2">
        <v>0</v>
      </c>
      <c r="E3397" s="2">
        <v>14.8</v>
      </c>
      <c r="F3397" s="2">
        <v>3.93</v>
      </c>
      <c r="G3397" s="2">
        <v>0</v>
      </c>
      <c r="H3397" s="16">
        <f t="shared" si="159"/>
        <v>0</v>
      </c>
      <c r="I3397" s="15">
        <f t="shared" si="157"/>
        <v>14.8</v>
      </c>
      <c r="J3397" s="14">
        <f t="shared" si="158"/>
        <v>0</v>
      </c>
    </row>
    <row r="3398" spans="1:10" x14ac:dyDescent="0.3">
      <c r="A3398" s="19">
        <v>20200521</v>
      </c>
      <c r="B3398" s="19" t="s">
        <v>44</v>
      </c>
      <c r="C3398" s="19">
        <v>0</v>
      </c>
      <c r="D3398" s="19">
        <v>0</v>
      </c>
      <c r="E3398" s="19">
        <v>14.68</v>
      </c>
      <c r="F3398" s="19">
        <v>4.28</v>
      </c>
      <c r="G3398" s="19">
        <v>0</v>
      </c>
      <c r="H3398" s="17">
        <f t="shared" si="159"/>
        <v>0</v>
      </c>
      <c r="I3398" s="18">
        <f t="shared" si="157"/>
        <v>14.68</v>
      </c>
      <c r="J3398" s="17">
        <f t="shared" si="158"/>
        <v>0</v>
      </c>
    </row>
    <row r="3399" spans="1:10" x14ac:dyDescent="0.3">
      <c r="A3399" s="2">
        <v>20200521</v>
      </c>
      <c r="B3399" s="2" t="s">
        <v>43</v>
      </c>
      <c r="C3399" s="2">
        <v>0</v>
      </c>
      <c r="D3399" s="2">
        <v>0</v>
      </c>
      <c r="E3399" s="2">
        <v>14.63</v>
      </c>
      <c r="F3399" s="2">
        <v>4.55</v>
      </c>
      <c r="G3399" s="2">
        <v>0</v>
      </c>
      <c r="H3399" s="16">
        <f t="shared" si="159"/>
        <v>0</v>
      </c>
      <c r="I3399" s="15">
        <f t="shared" si="157"/>
        <v>14.63</v>
      </c>
      <c r="J3399" s="14">
        <f t="shared" si="158"/>
        <v>0</v>
      </c>
    </row>
    <row r="3400" spans="1:10" x14ac:dyDescent="0.3">
      <c r="A3400" s="19">
        <v>20200521</v>
      </c>
      <c r="B3400" s="19" t="s">
        <v>42</v>
      </c>
      <c r="C3400" s="19">
        <v>102</v>
      </c>
      <c r="D3400" s="19">
        <v>8.18</v>
      </c>
      <c r="E3400" s="19">
        <v>14.69</v>
      </c>
      <c r="F3400" s="19">
        <v>4.1399999999999997</v>
      </c>
      <c r="G3400" s="19">
        <v>0</v>
      </c>
      <c r="H3400" s="17">
        <f t="shared" si="159"/>
        <v>716.87898918248754</v>
      </c>
      <c r="I3400" s="18">
        <f t="shared" si="157"/>
        <v>37.092468411952737</v>
      </c>
      <c r="J3400" s="17">
        <f t="shared" si="158"/>
        <v>0.67786922478901923</v>
      </c>
    </row>
    <row r="3401" spans="1:10" x14ac:dyDescent="0.3">
      <c r="A3401" s="2">
        <v>20200521</v>
      </c>
      <c r="B3401" s="2" t="s">
        <v>41</v>
      </c>
      <c r="C3401" s="2">
        <v>289</v>
      </c>
      <c r="D3401" s="2">
        <v>19.47</v>
      </c>
      <c r="E3401" s="2">
        <v>15.36</v>
      </c>
      <c r="F3401" s="2">
        <v>3.93</v>
      </c>
      <c r="G3401" s="2">
        <v>0</v>
      </c>
      <c r="H3401" s="16">
        <f t="shared" si="159"/>
        <v>867.05224622323078</v>
      </c>
      <c r="I3401" s="15">
        <f t="shared" si="157"/>
        <v>42.455382694475958</v>
      </c>
      <c r="J3401" s="14">
        <f t="shared" si="158"/>
        <v>0.79894596674053908</v>
      </c>
    </row>
    <row r="3402" spans="1:10" x14ac:dyDescent="0.3">
      <c r="A3402" s="19">
        <v>20200521</v>
      </c>
      <c r="B3402" s="19" t="s">
        <v>40</v>
      </c>
      <c r="C3402" s="19">
        <v>454</v>
      </c>
      <c r="D3402" s="19">
        <v>31.08</v>
      </c>
      <c r="E3402" s="19">
        <v>16.579999999999998</v>
      </c>
      <c r="F3402" s="19">
        <v>3.59</v>
      </c>
      <c r="G3402" s="19">
        <v>0</v>
      </c>
      <c r="H3402" s="17">
        <f t="shared" si="159"/>
        <v>879.44545472587754</v>
      </c>
      <c r="I3402" s="18">
        <f t="shared" ref="I3402:I3465" si="160">E3402+H3402*((NOCT-20)/(800))</f>
        <v>44.062670460183668</v>
      </c>
      <c r="J3402" s="17">
        <f t="shared" ref="J3402:J3465" si="161">P_STC__W*(H3402/1000)*(1+(alpha_p/100)*(I3402-25))</f>
        <v>0.8040048497157215</v>
      </c>
    </row>
    <row r="3403" spans="1:10" x14ac:dyDescent="0.3">
      <c r="A3403" s="2">
        <v>20200521</v>
      </c>
      <c r="B3403" s="2" t="s">
        <v>39</v>
      </c>
      <c r="C3403" s="2">
        <v>621</v>
      </c>
      <c r="D3403" s="2">
        <v>42.74</v>
      </c>
      <c r="E3403" s="2">
        <v>18.04</v>
      </c>
      <c r="F3403" s="2">
        <v>3.03</v>
      </c>
      <c r="G3403" s="2">
        <v>0</v>
      </c>
      <c r="H3403" s="16">
        <f t="shared" si="159"/>
        <v>915.02150795418913</v>
      </c>
      <c r="I3403" s="15">
        <f t="shared" si="160"/>
        <v>46.634422123568413</v>
      </c>
      <c r="J3403" s="14">
        <f t="shared" si="161"/>
        <v>0.82593968095567638</v>
      </c>
    </row>
    <row r="3404" spans="1:10" x14ac:dyDescent="0.3">
      <c r="A3404" s="19">
        <v>20200521</v>
      </c>
      <c r="B3404" s="19" t="s">
        <v>38</v>
      </c>
      <c r="C3404" s="19">
        <v>767</v>
      </c>
      <c r="D3404" s="19">
        <v>54.07</v>
      </c>
      <c r="E3404" s="19">
        <v>19.579999999999998</v>
      </c>
      <c r="F3404" s="19">
        <v>3.03</v>
      </c>
      <c r="G3404" s="19">
        <v>0</v>
      </c>
      <c r="H3404" s="17">
        <f t="shared" si="159"/>
        <v>947.22405272479341</v>
      </c>
      <c r="I3404" s="18">
        <f t="shared" si="160"/>
        <v>49.180751647649792</v>
      </c>
      <c r="J3404" s="17">
        <f t="shared" si="161"/>
        <v>0.84415339964350988</v>
      </c>
    </row>
    <row r="3405" spans="1:10" x14ac:dyDescent="0.3">
      <c r="A3405" s="2">
        <v>20200521</v>
      </c>
      <c r="B3405" s="2" t="s">
        <v>37</v>
      </c>
      <c r="C3405" s="2">
        <v>944</v>
      </c>
      <c r="D3405" s="2">
        <v>64.19</v>
      </c>
      <c r="E3405" s="2">
        <v>20.85</v>
      </c>
      <c r="F3405" s="2">
        <v>3.66</v>
      </c>
      <c r="G3405" s="2">
        <v>0</v>
      </c>
      <c r="H3405" s="16">
        <f t="shared" si="159"/>
        <v>1048.6060034960487</v>
      </c>
      <c r="I3405" s="15">
        <f t="shared" si="160"/>
        <v>53.618937609251525</v>
      </c>
      <c r="J3405" s="14">
        <f t="shared" si="161"/>
        <v>0.91356104943771865</v>
      </c>
    </row>
    <row r="3406" spans="1:10" x14ac:dyDescent="0.3">
      <c r="A3406" s="19">
        <v>20200521</v>
      </c>
      <c r="B3406" s="19" t="s">
        <v>36</v>
      </c>
      <c r="C3406" s="19">
        <v>1002.01</v>
      </c>
      <c r="D3406" s="19">
        <v>70.760000000000005</v>
      </c>
      <c r="E3406" s="19">
        <v>21.68</v>
      </c>
      <c r="F3406" s="19">
        <v>4.07</v>
      </c>
      <c r="G3406" s="19">
        <v>0</v>
      </c>
      <c r="H3406" s="17">
        <f t="shared" si="159"/>
        <v>1061.2865155771017</v>
      </c>
      <c r="I3406" s="18">
        <f t="shared" si="160"/>
        <v>54.845203611784427</v>
      </c>
      <c r="J3406" s="17">
        <f t="shared" si="161"/>
        <v>0.91875211091182252</v>
      </c>
    </row>
    <row r="3407" spans="1:10" x14ac:dyDescent="0.3">
      <c r="A3407" s="2">
        <v>20200521</v>
      </c>
      <c r="B3407" s="2" t="s">
        <v>35</v>
      </c>
      <c r="C3407" s="2">
        <v>990.01</v>
      </c>
      <c r="D3407" s="2">
        <v>69.790000000000006</v>
      </c>
      <c r="E3407" s="2">
        <v>22.19</v>
      </c>
      <c r="F3407" s="2">
        <v>4.21</v>
      </c>
      <c r="G3407" s="2">
        <v>0</v>
      </c>
      <c r="H3407" s="16">
        <f t="shared" si="159"/>
        <v>1054.9610591145649</v>
      </c>
      <c r="I3407" s="15">
        <f t="shared" si="160"/>
        <v>55.157533097330159</v>
      </c>
      <c r="J3407" s="14">
        <f t="shared" si="161"/>
        <v>0.91179345535967593</v>
      </c>
    </row>
    <row r="3408" spans="1:10" x14ac:dyDescent="0.3">
      <c r="A3408" s="19">
        <v>20200521</v>
      </c>
      <c r="B3408" s="19" t="s">
        <v>34</v>
      </c>
      <c r="C3408" s="19">
        <v>918</v>
      </c>
      <c r="D3408" s="19">
        <v>62.07</v>
      </c>
      <c r="E3408" s="19">
        <v>22.47</v>
      </c>
      <c r="F3408" s="19">
        <v>4.34</v>
      </c>
      <c r="G3408" s="19">
        <v>0</v>
      </c>
      <c r="H3408" s="17">
        <f t="shared" si="159"/>
        <v>1039.0251255799371</v>
      </c>
      <c r="I3408" s="18">
        <f t="shared" si="160"/>
        <v>54.939535174373034</v>
      </c>
      <c r="J3408" s="17">
        <f t="shared" si="161"/>
        <v>0.89903944375532674</v>
      </c>
    </row>
    <row r="3409" spans="1:10" x14ac:dyDescent="0.3">
      <c r="A3409" s="2">
        <v>20200521</v>
      </c>
      <c r="B3409" s="2" t="s">
        <v>33</v>
      </c>
      <c r="C3409" s="2">
        <v>798</v>
      </c>
      <c r="D3409" s="2">
        <v>51.54</v>
      </c>
      <c r="E3409" s="2">
        <v>22.38</v>
      </c>
      <c r="F3409" s="2">
        <v>4.83</v>
      </c>
      <c r="G3409" s="2">
        <v>0</v>
      </c>
      <c r="H3409" s="16">
        <f t="shared" si="159"/>
        <v>1019.1016905066008</v>
      </c>
      <c r="I3409" s="15">
        <f t="shared" si="160"/>
        <v>54.22692782833127</v>
      </c>
      <c r="J3409" s="14">
        <f t="shared" si="161"/>
        <v>0.88506823849485017</v>
      </c>
    </row>
    <row r="3410" spans="1:10" x14ac:dyDescent="0.3">
      <c r="A3410" s="19">
        <v>20200521</v>
      </c>
      <c r="B3410" s="19" t="s">
        <v>32</v>
      </c>
      <c r="C3410" s="19">
        <v>641</v>
      </c>
      <c r="D3410" s="19">
        <v>40.090000000000003</v>
      </c>
      <c r="E3410" s="19">
        <v>21.67</v>
      </c>
      <c r="F3410" s="19">
        <v>5.72</v>
      </c>
      <c r="G3410" s="19">
        <v>0</v>
      </c>
      <c r="H3410" s="17">
        <f t="shared" si="159"/>
        <v>995.3568914993491</v>
      </c>
      <c r="I3410" s="18">
        <f t="shared" si="160"/>
        <v>52.774902859354661</v>
      </c>
      <c r="J3410" s="17">
        <f t="shared" si="161"/>
        <v>0.87095015712632284</v>
      </c>
    </row>
    <row r="3411" spans="1:10" x14ac:dyDescent="0.3">
      <c r="A3411" s="2">
        <v>20200521</v>
      </c>
      <c r="B3411" s="2" t="s">
        <v>31</v>
      </c>
      <c r="C3411" s="2">
        <v>452</v>
      </c>
      <c r="D3411" s="2">
        <v>28.41</v>
      </c>
      <c r="E3411" s="2">
        <v>20.6</v>
      </c>
      <c r="F3411" s="2">
        <v>6</v>
      </c>
      <c r="G3411" s="2">
        <v>0</v>
      </c>
      <c r="H3411" s="16">
        <f t="shared" ref="H3411:H3474" si="162">IF(D3411&gt;0,C3411/SIN(D3411*PI()/180),0)</f>
        <v>950.02345004528195</v>
      </c>
      <c r="I3411" s="15">
        <f t="shared" si="160"/>
        <v>50.288232813915059</v>
      </c>
      <c r="J3411" s="14">
        <f t="shared" si="161"/>
        <v>0.84191358621987444</v>
      </c>
    </row>
    <row r="3412" spans="1:10" x14ac:dyDescent="0.3">
      <c r="A3412" s="19">
        <v>20200521</v>
      </c>
      <c r="B3412" s="19" t="s">
        <v>30</v>
      </c>
      <c r="C3412" s="19">
        <v>245</v>
      </c>
      <c r="D3412" s="19">
        <v>16.850000000000001</v>
      </c>
      <c r="E3412" s="19">
        <v>19.64</v>
      </c>
      <c r="F3412" s="19">
        <v>5.72</v>
      </c>
      <c r="G3412" s="19">
        <v>0</v>
      </c>
      <c r="H3412" s="17">
        <f t="shared" si="162"/>
        <v>845.21491134774362</v>
      </c>
      <c r="I3412" s="18">
        <f t="shared" si="160"/>
        <v>46.052965979616985</v>
      </c>
      <c r="J3412" s="17">
        <f t="shared" si="161"/>
        <v>0.76514064786443303</v>
      </c>
    </row>
    <row r="3413" spans="1:10" x14ac:dyDescent="0.3">
      <c r="A3413" s="2">
        <v>20200521</v>
      </c>
      <c r="B3413" s="2" t="s">
        <v>29</v>
      </c>
      <c r="C3413" s="2">
        <v>52.45</v>
      </c>
      <c r="D3413" s="2">
        <v>5.68</v>
      </c>
      <c r="E3413" s="2">
        <v>18.559999999999999</v>
      </c>
      <c r="F3413" s="2">
        <v>5.52</v>
      </c>
      <c r="G3413" s="2">
        <v>0</v>
      </c>
      <c r="H3413" s="16">
        <f t="shared" si="162"/>
        <v>529.94570199612087</v>
      </c>
      <c r="I3413" s="15">
        <f t="shared" si="160"/>
        <v>35.120803187378776</v>
      </c>
      <c r="J3413" s="14">
        <f t="shared" si="161"/>
        <v>0.50581005932157075</v>
      </c>
    </row>
    <row r="3414" spans="1:10" x14ac:dyDescent="0.3">
      <c r="A3414" s="19">
        <v>20200521</v>
      </c>
      <c r="B3414" s="19" t="s">
        <v>28</v>
      </c>
      <c r="C3414" s="19">
        <v>0</v>
      </c>
      <c r="D3414" s="19">
        <v>0</v>
      </c>
      <c r="E3414" s="19">
        <v>17.350000000000001</v>
      </c>
      <c r="F3414" s="19">
        <v>5.45</v>
      </c>
      <c r="G3414" s="19">
        <v>0</v>
      </c>
      <c r="H3414" s="17">
        <f t="shared" si="162"/>
        <v>0</v>
      </c>
      <c r="I3414" s="18">
        <f t="shared" si="160"/>
        <v>17.350000000000001</v>
      </c>
      <c r="J3414" s="17">
        <f t="shared" si="161"/>
        <v>0</v>
      </c>
    </row>
    <row r="3415" spans="1:10" x14ac:dyDescent="0.3">
      <c r="A3415" s="2">
        <v>20200521</v>
      </c>
      <c r="B3415" s="2" t="s">
        <v>27</v>
      </c>
      <c r="C3415" s="2">
        <v>0</v>
      </c>
      <c r="D3415" s="2">
        <v>0</v>
      </c>
      <c r="E3415" s="2">
        <v>16.61</v>
      </c>
      <c r="F3415" s="2">
        <v>4.97</v>
      </c>
      <c r="G3415" s="2">
        <v>0</v>
      </c>
      <c r="H3415" s="16">
        <f t="shared" si="162"/>
        <v>0</v>
      </c>
      <c r="I3415" s="15">
        <f t="shared" si="160"/>
        <v>16.61</v>
      </c>
      <c r="J3415" s="14">
        <f t="shared" si="161"/>
        <v>0</v>
      </c>
    </row>
    <row r="3416" spans="1:10" x14ac:dyDescent="0.3">
      <c r="A3416" s="19">
        <v>20200521</v>
      </c>
      <c r="B3416" s="19" t="s">
        <v>26</v>
      </c>
      <c r="C3416" s="19">
        <v>0</v>
      </c>
      <c r="D3416" s="19">
        <v>0</v>
      </c>
      <c r="E3416" s="19">
        <v>16.21</v>
      </c>
      <c r="F3416" s="19">
        <v>4.4800000000000004</v>
      </c>
      <c r="G3416" s="19">
        <v>0</v>
      </c>
      <c r="H3416" s="17">
        <f t="shared" si="162"/>
        <v>0</v>
      </c>
      <c r="I3416" s="18">
        <f t="shared" si="160"/>
        <v>16.21</v>
      </c>
      <c r="J3416" s="17">
        <f t="shared" si="161"/>
        <v>0</v>
      </c>
    </row>
    <row r="3417" spans="1:10" x14ac:dyDescent="0.3">
      <c r="A3417" s="2">
        <v>20200521</v>
      </c>
      <c r="B3417" s="2" t="s">
        <v>25</v>
      </c>
      <c r="C3417" s="2">
        <v>0</v>
      </c>
      <c r="D3417" s="2">
        <v>0</v>
      </c>
      <c r="E3417" s="2">
        <v>15.95</v>
      </c>
      <c r="F3417" s="2">
        <v>4.21</v>
      </c>
      <c r="G3417" s="2">
        <v>0</v>
      </c>
      <c r="H3417" s="16">
        <f t="shared" si="162"/>
        <v>0</v>
      </c>
      <c r="I3417" s="15">
        <f t="shared" si="160"/>
        <v>15.95</v>
      </c>
      <c r="J3417" s="14">
        <f t="shared" si="161"/>
        <v>0</v>
      </c>
    </row>
    <row r="3418" spans="1:10" x14ac:dyDescent="0.3">
      <c r="A3418" s="19">
        <v>20200522</v>
      </c>
      <c r="B3418" s="19" t="s">
        <v>48</v>
      </c>
      <c r="C3418" s="19">
        <v>0</v>
      </c>
      <c r="D3418" s="19">
        <v>0</v>
      </c>
      <c r="E3418" s="19">
        <v>15.76</v>
      </c>
      <c r="F3418" s="19">
        <v>4.1399999999999997</v>
      </c>
      <c r="G3418" s="19">
        <v>0</v>
      </c>
      <c r="H3418" s="17">
        <f t="shared" si="162"/>
        <v>0</v>
      </c>
      <c r="I3418" s="18">
        <f t="shared" si="160"/>
        <v>15.76</v>
      </c>
      <c r="J3418" s="17">
        <f t="shared" si="161"/>
        <v>0</v>
      </c>
    </row>
    <row r="3419" spans="1:10" x14ac:dyDescent="0.3">
      <c r="A3419" s="2">
        <v>20200522</v>
      </c>
      <c r="B3419" s="2" t="s">
        <v>47</v>
      </c>
      <c r="C3419" s="2">
        <v>0</v>
      </c>
      <c r="D3419" s="2">
        <v>0</v>
      </c>
      <c r="E3419" s="2">
        <v>15.6</v>
      </c>
      <c r="F3419" s="2">
        <v>4.41</v>
      </c>
      <c r="G3419" s="2">
        <v>0</v>
      </c>
      <c r="H3419" s="16">
        <f t="shared" si="162"/>
        <v>0</v>
      </c>
      <c r="I3419" s="15">
        <f t="shared" si="160"/>
        <v>15.6</v>
      </c>
      <c r="J3419" s="14">
        <f t="shared" si="161"/>
        <v>0</v>
      </c>
    </row>
    <row r="3420" spans="1:10" x14ac:dyDescent="0.3">
      <c r="A3420" s="19">
        <v>20200522</v>
      </c>
      <c r="B3420" s="19" t="s">
        <v>46</v>
      </c>
      <c r="C3420" s="19">
        <v>0</v>
      </c>
      <c r="D3420" s="19">
        <v>0</v>
      </c>
      <c r="E3420" s="19">
        <v>15.64</v>
      </c>
      <c r="F3420" s="19">
        <v>4.76</v>
      </c>
      <c r="G3420" s="19">
        <v>0</v>
      </c>
      <c r="H3420" s="17">
        <f t="shared" si="162"/>
        <v>0</v>
      </c>
      <c r="I3420" s="18">
        <f t="shared" si="160"/>
        <v>15.64</v>
      </c>
      <c r="J3420" s="17">
        <f t="shared" si="161"/>
        <v>0</v>
      </c>
    </row>
    <row r="3421" spans="1:10" x14ac:dyDescent="0.3">
      <c r="A3421" s="2">
        <v>20200522</v>
      </c>
      <c r="B3421" s="2" t="s">
        <v>45</v>
      </c>
      <c r="C3421" s="2">
        <v>0</v>
      </c>
      <c r="D3421" s="2">
        <v>0</v>
      </c>
      <c r="E3421" s="2">
        <v>15.71</v>
      </c>
      <c r="F3421" s="2">
        <v>5.03</v>
      </c>
      <c r="G3421" s="2">
        <v>0</v>
      </c>
      <c r="H3421" s="16">
        <f t="shared" si="162"/>
        <v>0</v>
      </c>
      <c r="I3421" s="15">
        <f t="shared" si="160"/>
        <v>15.71</v>
      </c>
      <c r="J3421" s="14">
        <f t="shared" si="161"/>
        <v>0</v>
      </c>
    </row>
    <row r="3422" spans="1:10" x14ac:dyDescent="0.3">
      <c r="A3422" s="19">
        <v>20200522</v>
      </c>
      <c r="B3422" s="19" t="s">
        <v>44</v>
      </c>
      <c r="C3422" s="19">
        <v>0</v>
      </c>
      <c r="D3422" s="19">
        <v>0</v>
      </c>
      <c r="E3422" s="19">
        <v>15.77</v>
      </c>
      <c r="F3422" s="19">
        <v>4.9000000000000004</v>
      </c>
      <c r="G3422" s="19">
        <v>0</v>
      </c>
      <c r="H3422" s="17">
        <f t="shared" si="162"/>
        <v>0</v>
      </c>
      <c r="I3422" s="18">
        <f t="shared" si="160"/>
        <v>15.77</v>
      </c>
      <c r="J3422" s="17">
        <f t="shared" si="161"/>
        <v>0</v>
      </c>
    </row>
    <row r="3423" spans="1:10" x14ac:dyDescent="0.3">
      <c r="A3423" s="2">
        <v>20200522</v>
      </c>
      <c r="B3423" s="2" t="s">
        <v>43</v>
      </c>
      <c r="C3423" s="2">
        <v>0</v>
      </c>
      <c r="D3423" s="2">
        <v>0</v>
      </c>
      <c r="E3423" s="2">
        <v>15.76</v>
      </c>
      <c r="F3423" s="2">
        <v>4.4800000000000004</v>
      </c>
      <c r="G3423" s="2">
        <v>0</v>
      </c>
      <c r="H3423" s="16">
        <f t="shared" si="162"/>
        <v>0</v>
      </c>
      <c r="I3423" s="15">
        <f t="shared" si="160"/>
        <v>15.76</v>
      </c>
      <c r="J3423" s="14">
        <f t="shared" si="161"/>
        <v>0</v>
      </c>
    </row>
    <row r="3424" spans="1:10" x14ac:dyDescent="0.3">
      <c r="A3424" s="19">
        <v>20200522</v>
      </c>
      <c r="B3424" s="19" t="s">
        <v>42</v>
      </c>
      <c r="C3424" s="19">
        <v>79</v>
      </c>
      <c r="D3424" s="19">
        <v>8.2899999999999991</v>
      </c>
      <c r="E3424" s="19">
        <v>15.86</v>
      </c>
      <c r="F3424" s="19">
        <v>4.28</v>
      </c>
      <c r="G3424" s="19">
        <v>0</v>
      </c>
      <c r="H3424" s="17">
        <f t="shared" si="162"/>
        <v>547.91292555986922</v>
      </c>
      <c r="I3424" s="18">
        <f t="shared" si="160"/>
        <v>32.982278923745909</v>
      </c>
      <c r="J3424" s="17">
        <f t="shared" si="161"/>
        <v>0.52823175347001894</v>
      </c>
    </row>
    <row r="3425" spans="1:10" x14ac:dyDescent="0.3">
      <c r="A3425" s="2">
        <v>20200522</v>
      </c>
      <c r="B3425" s="2" t="s">
        <v>41</v>
      </c>
      <c r="C3425" s="2">
        <v>200</v>
      </c>
      <c r="D3425" s="2">
        <v>19.57</v>
      </c>
      <c r="E3425" s="2">
        <v>16.75</v>
      </c>
      <c r="F3425" s="2">
        <v>5.0999999999999996</v>
      </c>
      <c r="G3425" s="2">
        <v>0</v>
      </c>
      <c r="H3425" s="16">
        <f t="shared" si="162"/>
        <v>597.0893143941538</v>
      </c>
      <c r="I3425" s="15">
        <f t="shared" si="160"/>
        <v>35.40904107481731</v>
      </c>
      <c r="J3425" s="14">
        <f t="shared" si="161"/>
        <v>0.56912124199926917</v>
      </c>
    </row>
    <row r="3426" spans="1:10" x14ac:dyDescent="0.3">
      <c r="A3426" s="19">
        <v>20200522</v>
      </c>
      <c r="B3426" s="19" t="s">
        <v>40</v>
      </c>
      <c r="C3426" s="19">
        <v>433</v>
      </c>
      <c r="D3426" s="19">
        <v>31.18</v>
      </c>
      <c r="E3426" s="19">
        <v>17.71</v>
      </c>
      <c r="F3426" s="19">
        <v>4.83</v>
      </c>
      <c r="G3426" s="19">
        <v>0</v>
      </c>
      <c r="H3426" s="17">
        <f t="shared" si="162"/>
        <v>836.34585340495892</v>
      </c>
      <c r="I3426" s="18">
        <f t="shared" si="160"/>
        <v>43.845807918904967</v>
      </c>
      <c r="J3426" s="17">
        <f t="shared" si="161"/>
        <v>0.76541859352326769</v>
      </c>
    </row>
    <row r="3427" spans="1:10" x14ac:dyDescent="0.3">
      <c r="A3427" s="2">
        <v>20200522</v>
      </c>
      <c r="B3427" s="2" t="s">
        <v>39</v>
      </c>
      <c r="C3427" s="2">
        <v>638</v>
      </c>
      <c r="D3427" s="2">
        <v>42.84</v>
      </c>
      <c r="E3427" s="2">
        <v>18.84</v>
      </c>
      <c r="F3427" s="2">
        <v>4.76</v>
      </c>
      <c r="G3427" s="2">
        <v>0</v>
      </c>
      <c r="H3427" s="16">
        <f t="shared" si="162"/>
        <v>938.29962459890055</v>
      </c>
      <c r="I3427" s="15">
        <f t="shared" si="160"/>
        <v>48.161863268715642</v>
      </c>
      <c r="J3427" s="14">
        <f t="shared" si="161"/>
        <v>0.84050217035368935</v>
      </c>
    </row>
    <row r="3428" spans="1:10" x14ac:dyDescent="0.3">
      <c r="A3428" s="19">
        <v>20200522</v>
      </c>
      <c r="B3428" s="19" t="s">
        <v>38</v>
      </c>
      <c r="C3428" s="19">
        <v>812</v>
      </c>
      <c r="D3428" s="19">
        <v>54.18</v>
      </c>
      <c r="E3428" s="19">
        <v>20.079999999999998</v>
      </c>
      <c r="F3428" s="19">
        <v>4.9000000000000004</v>
      </c>
      <c r="G3428" s="19">
        <v>0</v>
      </c>
      <c r="H3428" s="17">
        <f t="shared" si="162"/>
        <v>1001.4064323769301</v>
      </c>
      <c r="I3428" s="18">
        <f t="shared" si="160"/>
        <v>51.373951011779063</v>
      </c>
      <c r="J3428" s="17">
        <f t="shared" si="161"/>
        <v>0.88255673352017694</v>
      </c>
    </row>
    <row r="3429" spans="1:10" x14ac:dyDescent="0.3">
      <c r="A3429" s="2">
        <v>20200522</v>
      </c>
      <c r="B3429" s="2" t="s">
        <v>37</v>
      </c>
      <c r="C3429" s="2">
        <v>933</v>
      </c>
      <c r="D3429" s="2">
        <v>64.33</v>
      </c>
      <c r="E3429" s="2">
        <v>21.28</v>
      </c>
      <c r="F3429" s="2">
        <v>5.0999999999999996</v>
      </c>
      <c r="G3429" s="2">
        <v>0</v>
      </c>
      <c r="H3429" s="16">
        <f t="shared" si="162"/>
        <v>1035.1668695647024</v>
      </c>
      <c r="I3429" s="15">
        <f t="shared" si="160"/>
        <v>53.628964673896952</v>
      </c>
      <c r="J3429" s="14">
        <f t="shared" si="161"/>
        <v>0.90180596873309882</v>
      </c>
    </row>
    <row r="3430" spans="1:10" x14ac:dyDescent="0.3">
      <c r="A3430" s="19">
        <v>20200522</v>
      </c>
      <c r="B3430" s="19" t="s">
        <v>36</v>
      </c>
      <c r="C3430" s="19">
        <v>975.01</v>
      </c>
      <c r="D3430" s="19">
        <v>70.95</v>
      </c>
      <c r="E3430" s="19">
        <v>22.27</v>
      </c>
      <c r="F3430" s="19">
        <v>5.24</v>
      </c>
      <c r="G3430" s="19">
        <v>0</v>
      </c>
      <c r="H3430" s="17">
        <f t="shared" si="162"/>
        <v>1031.5010811433128</v>
      </c>
      <c r="I3430" s="18">
        <f t="shared" si="160"/>
        <v>54.504408785728529</v>
      </c>
      <c r="J3430" s="17">
        <f t="shared" si="161"/>
        <v>0.8945488481189332</v>
      </c>
    </row>
    <row r="3431" spans="1:10" x14ac:dyDescent="0.3">
      <c r="A3431" s="2">
        <v>20200522</v>
      </c>
      <c r="B3431" s="2" t="s">
        <v>35</v>
      </c>
      <c r="C3431" s="2">
        <v>974.01</v>
      </c>
      <c r="D3431" s="2">
        <v>69.98</v>
      </c>
      <c r="E3431" s="2">
        <v>22.95</v>
      </c>
      <c r="F3431" s="2">
        <v>5.38</v>
      </c>
      <c r="G3431" s="2">
        <v>0</v>
      </c>
      <c r="H3431" s="16">
        <f t="shared" si="162"/>
        <v>1036.6515614678233</v>
      </c>
      <c r="I3431" s="15">
        <f t="shared" si="160"/>
        <v>55.345361295869481</v>
      </c>
      <c r="J3431" s="14">
        <f t="shared" si="161"/>
        <v>0.89509251369981579</v>
      </c>
    </row>
    <row r="3432" spans="1:10" x14ac:dyDescent="0.3">
      <c r="A3432" s="19">
        <v>20200522</v>
      </c>
      <c r="B3432" s="19" t="s">
        <v>34</v>
      </c>
      <c r="C3432" s="19">
        <v>913</v>
      </c>
      <c r="D3432" s="19">
        <v>62.22</v>
      </c>
      <c r="E3432" s="19">
        <v>23.19</v>
      </c>
      <c r="F3432" s="19">
        <v>5.72</v>
      </c>
      <c r="G3432" s="19">
        <v>0</v>
      </c>
      <c r="H3432" s="17">
        <f t="shared" si="162"/>
        <v>1031.9372473192536</v>
      </c>
      <c r="I3432" s="18">
        <f t="shared" si="160"/>
        <v>55.438038978726681</v>
      </c>
      <c r="J3432" s="17">
        <f t="shared" si="161"/>
        <v>0.89059158961048857</v>
      </c>
    </row>
    <row r="3433" spans="1:10" x14ac:dyDescent="0.3">
      <c r="A3433" s="2">
        <v>20200522</v>
      </c>
      <c r="B3433" s="2" t="s">
        <v>33</v>
      </c>
      <c r="C3433" s="2">
        <v>785</v>
      </c>
      <c r="D3433" s="2">
        <v>51.68</v>
      </c>
      <c r="E3433" s="2">
        <v>22.97</v>
      </c>
      <c r="F3433" s="2">
        <v>6.21</v>
      </c>
      <c r="G3433" s="2">
        <v>0</v>
      </c>
      <c r="H3433" s="16">
        <f t="shared" si="162"/>
        <v>1000.5608506428915</v>
      </c>
      <c r="I3433" s="15">
        <f t="shared" si="160"/>
        <v>54.237526582590363</v>
      </c>
      <c r="J3433" s="14">
        <f t="shared" si="161"/>
        <v>0.86891819053612318</v>
      </c>
    </row>
    <row r="3434" spans="1:10" x14ac:dyDescent="0.3">
      <c r="A3434" s="19">
        <v>20200522</v>
      </c>
      <c r="B3434" s="19" t="s">
        <v>32</v>
      </c>
      <c r="C3434" s="19">
        <v>631</v>
      </c>
      <c r="D3434" s="19">
        <v>40.22</v>
      </c>
      <c r="E3434" s="19">
        <v>22.4</v>
      </c>
      <c r="F3434" s="19">
        <v>6.69</v>
      </c>
      <c r="G3434" s="19">
        <v>0</v>
      </c>
      <c r="H3434" s="17">
        <f t="shared" si="162"/>
        <v>977.19728940439313</v>
      </c>
      <c r="I3434" s="18">
        <f t="shared" si="160"/>
        <v>52.937415293887284</v>
      </c>
      <c r="J3434" s="17">
        <f t="shared" si="161"/>
        <v>0.85434564016271142</v>
      </c>
    </row>
    <row r="3435" spans="1:10" x14ac:dyDescent="0.3">
      <c r="A3435" s="2">
        <v>20200522</v>
      </c>
      <c r="B3435" s="2" t="s">
        <v>31</v>
      </c>
      <c r="C3435" s="2">
        <v>438</v>
      </c>
      <c r="D3435" s="2">
        <v>28.54</v>
      </c>
      <c r="E3435" s="2">
        <v>21.58</v>
      </c>
      <c r="F3435" s="2">
        <v>6.97</v>
      </c>
      <c r="G3435" s="2">
        <v>0</v>
      </c>
      <c r="H3435" s="16">
        <f t="shared" si="162"/>
        <v>916.75493848787062</v>
      </c>
      <c r="I3435" s="15">
        <f t="shared" si="160"/>
        <v>50.228591827745959</v>
      </c>
      <c r="J3435" s="14">
        <f t="shared" si="161"/>
        <v>0.81267697581655673</v>
      </c>
    </row>
    <row r="3436" spans="1:10" x14ac:dyDescent="0.3">
      <c r="A3436" s="19">
        <v>20200522</v>
      </c>
      <c r="B3436" s="19" t="s">
        <v>30</v>
      </c>
      <c r="C3436" s="19">
        <v>236</v>
      </c>
      <c r="D3436" s="19">
        <v>16.98</v>
      </c>
      <c r="E3436" s="19">
        <v>20.63</v>
      </c>
      <c r="F3436" s="19">
        <v>6.97</v>
      </c>
      <c r="G3436" s="19">
        <v>0</v>
      </c>
      <c r="H3436" s="17">
        <f t="shared" si="162"/>
        <v>808.11436237173461</v>
      </c>
      <c r="I3436" s="18">
        <f t="shared" si="160"/>
        <v>45.883573824116709</v>
      </c>
      <c r="J3436" s="17">
        <f t="shared" si="161"/>
        <v>0.73217094061959864</v>
      </c>
    </row>
    <row r="3437" spans="1:10" x14ac:dyDescent="0.3">
      <c r="A3437" s="2">
        <v>20200522</v>
      </c>
      <c r="B3437" s="2" t="s">
        <v>29</v>
      </c>
      <c r="C3437" s="2">
        <v>62</v>
      </c>
      <c r="D3437" s="2">
        <v>5.82</v>
      </c>
      <c r="E3437" s="2">
        <v>19.61</v>
      </c>
      <c r="F3437" s="2">
        <v>6.55</v>
      </c>
      <c r="G3437" s="2">
        <v>0</v>
      </c>
      <c r="H3437" s="16">
        <f t="shared" si="162"/>
        <v>611.41831654668954</v>
      </c>
      <c r="I3437" s="15">
        <f t="shared" si="160"/>
        <v>38.716822392084048</v>
      </c>
      <c r="J3437" s="14">
        <f t="shared" si="161"/>
        <v>0.57367809249766866</v>
      </c>
    </row>
    <row r="3438" spans="1:10" x14ac:dyDescent="0.3">
      <c r="A3438" s="19">
        <v>20200522</v>
      </c>
      <c r="B3438" s="19" t="s">
        <v>28</v>
      </c>
      <c r="C3438" s="19">
        <v>0</v>
      </c>
      <c r="D3438" s="19">
        <v>0</v>
      </c>
      <c r="E3438" s="19">
        <v>18.420000000000002</v>
      </c>
      <c r="F3438" s="19">
        <v>6.9</v>
      </c>
      <c r="G3438" s="19">
        <v>0</v>
      </c>
      <c r="H3438" s="17">
        <f t="shared" si="162"/>
        <v>0</v>
      </c>
      <c r="I3438" s="18">
        <f t="shared" si="160"/>
        <v>18.420000000000002</v>
      </c>
      <c r="J3438" s="17">
        <f t="shared" si="161"/>
        <v>0</v>
      </c>
    </row>
    <row r="3439" spans="1:10" x14ac:dyDescent="0.3">
      <c r="A3439" s="2">
        <v>20200522</v>
      </c>
      <c r="B3439" s="2" t="s">
        <v>27</v>
      </c>
      <c r="C3439" s="2">
        <v>0</v>
      </c>
      <c r="D3439" s="2">
        <v>0</v>
      </c>
      <c r="E3439" s="2">
        <v>17.760000000000002</v>
      </c>
      <c r="F3439" s="2">
        <v>6.9</v>
      </c>
      <c r="G3439" s="2">
        <v>0</v>
      </c>
      <c r="H3439" s="16">
        <f t="shared" si="162"/>
        <v>0</v>
      </c>
      <c r="I3439" s="15">
        <f t="shared" si="160"/>
        <v>17.760000000000002</v>
      </c>
      <c r="J3439" s="14">
        <f t="shared" si="161"/>
        <v>0</v>
      </c>
    </row>
    <row r="3440" spans="1:10" x14ac:dyDescent="0.3">
      <c r="A3440" s="19">
        <v>20200522</v>
      </c>
      <c r="B3440" s="19" t="s">
        <v>26</v>
      </c>
      <c r="C3440" s="19">
        <v>0</v>
      </c>
      <c r="D3440" s="19">
        <v>0</v>
      </c>
      <c r="E3440" s="19">
        <v>17.440000000000001</v>
      </c>
      <c r="F3440" s="19">
        <v>6.55</v>
      </c>
      <c r="G3440" s="19">
        <v>0</v>
      </c>
      <c r="H3440" s="17">
        <f t="shared" si="162"/>
        <v>0</v>
      </c>
      <c r="I3440" s="18">
        <f t="shared" si="160"/>
        <v>17.440000000000001</v>
      </c>
      <c r="J3440" s="17">
        <f t="shared" si="161"/>
        <v>0</v>
      </c>
    </row>
    <row r="3441" spans="1:10" x14ac:dyDescent="0.3">
      <c r="A3441" s="2">
        <v>20200522</v>
      </c>
      <c r="B3441" s="2" t="s">
        <v>25</v>
      </c>
      <c r="C3441" s="2">
        <v>0</v>
      </c>
      <c r="D3441" s="2">
        <v>0</v>
      </c>
      <c r="E3441" s="2">
        <v>17.190000000000001</v>
      </c>
      <c r="F3441" s="2">
        <v>6.07</v>
      </c>
      <c r="G3441" s="2">
        <v>0</v>
      </c>
      <c r="H3441" s="16">
        <f t="shared" si="162"/>
        <v>0</v>
      </c>
      <c r="I3441" s="15">
        <f t="shared" si="160"/>
        <v>17.190000000000001</v>
      </c>
      <c r="J3441" s="14">
        <f t="shared" si="161"/>
        <v>0</v>
      </c>
    </row>
    <row r="3442" spans="1:10" x14ac:dyDescent="0.3">
      <c r="A3442" s="19">
        <v>20200523</v>
      </c>
      <c r="B3442" s="19" t="s">
        <v>48</v>
      </c>
      <c r="C3442" s="19">
        <v>0</v>
      </c>
      <c r="D3442" s="19">
        <v>0</v>
      </c>
      <c r="E3442" s="19">
        <v>17</v>
      </c>
      <c r="F3442" s="19">
        <v>5.66</v>
      </c>
      <c r="G3442" s="19">
        <v>0</v>
      </c>
      <c r="H3442" s="17">
        <f t="shared" si="162"/>
        <v>0</v>
      </c>
      <c r="I3442" s="18">
        <f t="shared" si="160"/>
        <v>17</v>
      </c>
      <c r="J3442" s="17">
        <f t="shared" si="161"/>
        <v>0</v>
      </c>
    </row>
    <row r="3443" spans="1:10" x14ac:dyDescent="0.3">
      <c r="A3443" s="2">
        <v>20200523</v>
      </c>
      <c r="B3443" s="2" t="s">
        <v>47</v>
      </c>
      <c r="C3443" s="2">
        <v>0</v>
      </c>
      <c r="D3443" s="2">
        <v>0</v>
      </c>
      <c r="E3443" s="2">
        <v>16.850000000000001</v>
      </c>
      <c r="F3443" s="2">
        <v>5.59</v>
      </c>
      <c r="G3443" s="2">
        <v>0</v>
      </c>
      <c r="H3443" s="16">
        <f t="shared" si="162"/>
        <v>0</v>
      </c>
      <c r="I3443" s="15">
        <f t="shared" si="160"/>
        <v>16.850000000000001</v>
      </c>
      <c r="J3443" s="14">
        <f t="shared" si="161"/>
        <v>0</v>
      </c>
    </row>
    <row r="3444" spans="1:10" x14ac:dyDescent="0.3">
      <c r="A3444" s="19">
        <v>20200523</v>
      </c>
      <c r="B3444" s="19" t="s">
        <v>46</v>
      </c>
      <c r="C3444" s="19">
        <v>0</v>
      </c>
      <c r="D3444" s="19">
        <v>0</v>
      </c>
      <c r="E3444" s="19">
        <v>16.71</v>
      </c>
      <c r="F3444" s="19">
        <v>5.72</v>
      </c>
      <c r="G3444" s="19">
        <v>0</v>
      </c>
      <c r="H3444" s="17">
        <f t="shared" si="162"/>
        <v>0</v>
      </c>
      <c r="I3444" s="18">
        <f t="shared" si="160"/>
        <v>16.71</v>
      </c>
      <c r="J3444" s="17">
        <f t="shared" si="161"/>
        <v>0</v>
      </c>
    </row>
    <row r="3445" spans="1:10" x14ac:dyDescent="0.3">
      <c r="A3445" s="2">
        <v>20200523</v>
      </c>
      <c r="B3445" s="2" t="s">
        <v>45</v>
      </c>
      <c r="C3445" s="2">
        <v>0</v>
      </c>
      <c r="D3445" s="2">
        <v>0</v>
      </c>
      <c r="E3445" s="2">
        <v>16.54</v>
      </c>
      <c r="F3445" s="2">
        <v>5.79</v>
      </c>
      <c r="G3445" s="2">
        <v>0</v>
      </c>
      <c r="H3445" s="16">
        <f t="shared" si="162"/>
        <v>0</v>
      </c>
      <c r="I3445" s="15">
        <f t="shared" si="160"/>
        <v>16.54</v>
      </c>
      <c r="J3445" s="14">
        <f t="shared" si="161"/>
        <v>0</v>
      </c>
    </row>
    <row r="3446" spans="1:10" x14ac:dyDescent="0.3">
      <c r="A3446" s="19">
        <v>20200523</v>
      </c>
      <c r="B3446" s="19" t="s">
        <v>44</v>
      </c>
      <c r="C3446" s="19">
        <v>0</v>
      </c>
      <c r="D3446" s="19">
        <v>0</v>
      </c>
      <c r="E3446" s="19">
        <v>16.440000000000001</v>
      </c>
      <c r="F3446" s="19">
        <v>5.59</v>
      </c>
      <c r="G3446" s="19">
        <v>0</v>
      </c>
      <c r="H3446" s="17">
        <f t="shared" si="162"/>
        <v>0</v>
      </c>
      <c r="I3446" s="18">
        <f t="shared" si="160"/>
        <v>16.440000000000001</v>
      </c>
      <c r="J3446" s="17">
        <f t="shared" si="161"/>
        <v>0</v>
      </c>
    </row>
    <row r="3447" spans="1:10" x14ac:dyDescent="0.3">
      <c r="A3447" s="2">
        <v>20200523</v>
      </c>
      <c r="B3447" s="2" t="s">
        <v>43</v>
      </c>
      <c r="C3447" s="2">
        <v>0</v>
      </c>
      <c r="D3447" s="2">
        <v>0</v>
      </c>
      <c r="E3447" s="2">
        <v>16.37</v>
      </c>
      <c r="F3447" s="2">
        <v>5.45</v>
      </c>
      <c r="G3447" s="2">
        <v>0</v>
      </c>
      <c r="H3447" s="16">
        <f t="shared" si="162"/>
        <v>0</v>
      </c>
      <c r="I3447" s="15">
        <f t="shared" si="160"/>
        <v>16.37</v>
      </c>
      <c r="J3447" s="14">
        <f t="shared" si="161"/>
        <v>0</v>
      </c>
    </row>
    <row r="3448" spans="1:10" x14ac:dyDescent="0.3">
      <c r="A3448" s="19">
        <v>20200523</v>
      </c>
      <c r="B3448" s="19" t="s">
        <v>42</v>
      </c>
      <c r="C3448" s="19">
        <v>95</v>
      </c>
      <c r="D3448" s="19">
        <v>8.4</v>
      </c>
      <c r="E3448" s="19">
        <v>16.399999999999999</v>
      </c>
      <c r="F3448" s="19">
        <v>5.59</v>
      </c>
      <c r="G3448" s="19">
        <v>0</v>
      </c>
      <c r="H3448" s="17">
        <f t="shared" si="162"/>
        <v>650.31510460103027</v>
      </c>
      <c r="I3448" s="18">
        <f t="shared" si="160"/>
        <v>36.722347018782195</v>
      </c>
      <c r="J3448" s="17">
        <f t="shared" si="161"/>
        <v>0.61601061762643017</v>
      </c>
    </row>
    <row r="3449" spans="1:10" x14ac:dyDescent="0.3">
      <c r="A3449" s="2">
        <v>20200523</v>
      </c>
      <c r="B3449" s="2" t="s">
        <v>41</v>
      </c>
      <c r="C3449" s="2">
        <v>286</v>
      </c>
      <c r="D3449" s="2">
        <v>19.66</v>
      </c>
      <c r="E3449" s="2">
        <v>17.28</v>
      </c>
      <c r="F3449" s="2">
        <v>6</v>
      </c>
      <c r="G3449" s="2">
        <v>0</v>
      </c>
      <c r="H3449" s="16">
        <f t="shared" si="162"/>
        <v>850.08257092367865</v>
      </c>
      <c r="I3449" s="15">
        <f t="shared" si="160"/>
        <v>43.845080341364962</v>
      </c>
      <c r="J3449" s="14">
        <f t="shared" si="161"/>
        <v>0.77799313636735001</v>
      </c>
    </row>
    <row r="3450" spans="1:10" x14ac:dyDescent="0.3">
      <c r="A3450" s="19">
        <v>20200523</v>
      </c>
      <c r="B3450" s="19" t="s">
        <v>40</v>
      </c>
      <c r="C3450" s="19">
        <v>476</v>
      </c>
      <c r="D3450" s="19">
        <v>31.27</v>
      </c>
      <c r="E3450" s="19">
        <v>18.46</v>
      </c>
      <c r="F3450" s="19">
        <v>6.55</v>
      </c>
      <c r="G3450" s="19">
        <v>0</v>
      </c>
      <c r="H3450" s="17">
        <f t="shared" si="162"/>
        <v>917.02176890269232</v>
      </c>
      <c r="I3450" s="18">
        <f t="shared" si="160"/>
        <v>47.116930278209139</v>
      </c>
      <c r="J3450" s="17">
        <f t="shared" si="161"/>
        <v>0.82575408953379847</v>
      </c>
    </row>
    <row r="3451" spans="1:10" x14ac:dyDescent="0.3">
      <c r="A3451" s="2">
        <v>20200523</v>
      </c>
      <c r="B3451" s="2" t="s">
        <v>39</v>
      </c>
      <c r="C3451" s="2">
        <v>658</v>
      </c>
      <c r="D3451" s="2">
        <v>42.94</v>
      </c>
      <c r="E3451" s="2">
        <v>19.920000000000002</v>
      </c>
      <c r="F3451" s="2">
        <v>6.34</v>
      </c>
      <c r="G3451" s="2">
        <v>0</v>
      </c>
      <c r="H3451" s="16">
        <f t="shared" si="162"/>
        <v>965.89691830890899</v>
      </c>
      <c r="I3451" s="15">
        <f t="shared" si="160"/>
        <v>50.104278697153404</v>
      </c>
      <c r="J3451" s="14">
        <f t="shared" si="161"/>
        <v>0.85678026387414097</v>
      </c>
    </row>
    <row r="3452" spans="1:10" x14ac:dyDescent="0.3">
      <c r="A3452" s="19">
        <v>20200523</v>
      </c>
      <c r="B3452" s="19" t="s">
        <v>38</v>
      </c>
      <c r="C3452" s="19">
        <v>818</v>
      </c>
      <c r="D3452" s="19">
        <v>54.29</v>
      </c>
      <c r="E3452" s="19">
        <v>21.34</v>
      </c>
      <c r="F3452" s="19">
        <v>6.41</v>
      </c>
      <c r="G3452" s="19">
        <v>0</v>
      </c>
      <c r="H3452" s="17">
        <f t="shared" si="162"/>
        <v>1007.4119070329621</v>
      </c>
      <c r="I3452" s="18">
        <f t="shared" si="160"/>
        <v>52.821622094780068</v>
      </c>
      <c r="J3452" s="17">
        <f t="shared" si="161"/>
        <v>0.88128665686232466</v>
      </c>
    </row>
    <row r="3453" spans="1:10" x14ac:dyDescent="0.3">
      <c r="A3453" s="2">
        <v>20200523</v>
      </c>
      <c r="B3453" s="2" t="s">
        <v>37</v>
      </c>
      <c r="C3453" s="2">
        <v>940</v>
      </c>
      <c r="D3453" s="2">
        <v>64.47</v>
      </c>
      <c r="E3453" s="2">
        <v>22.48</v>
      </c>
      <c r="F3453" s="2">
        <v>6.62</v>
      </c>
      <c r="G3453" s="2">
        <v>0</v>
      </c>
      <c r="H3453" s="16">
        <f t="shared" si="162"/>
        <v>1041.7131356235295</v>
      </c>
      <c r="I3453" s="15">
        <f t="shared" si="160"/>
        <v>55.033535488235302</v>
      </c>
      <c r="J3453" s="14">
        <f t="shared" si="161"/>
        <v>0.9009246577006339</v>
      </c>
    </row>
    <row r="3454" spans="1:10" x14ac:dyDescent="0.3">
      <c r="A3454" s="19">
        <v>20200523</v>
      </c>
      <c r="B3454" s="19" t="s">
        <v>36</v>
      </c>
      <c r="C3454" s="19">
        <v>988.01</v>
      </c>
      <c r="D3454" s="19">
        <v>71.13</v>
      </c>
      <c r="E3454" s="19">
        <v>23.32</v>
      </c>
      <c r="F3454" s="19">
        <v>6.83</v>
      </c>
      <c r="G3454" s="19">
        <v>0</v>
      </c>
      <c r="H3454" s="17">
        <f t="shared" si="162"/>
        <v>1044.1267687059612</v>
      </c>
      <c r="I3454" s="18">
        <f t="shared" si="160"/>
        <v>55.948961522061289</v>
      </c>
      <c r="J3454" s="17">
        <f t="shared" si="161"/>
        <v>0.89871089235620372</v>
      </c>
    </row>
    <row r="3455" spans="1:10" x14ac:dyDescent="0.3">
      <c r="A3455" s="2">
        <v>20200523</v>
      </c>
      <c r="B3455" s="2" t="s">
        <v>35</v>
      </c>
      <c r="C3455" s="2">
        <v>976.01</v>
      </c>
      <c r="D3455" s="2">
        <v>70.17</v>
      </c>
      <c r="E3455" s="2">
        <v>23.76</v>
      </c>
      <c r="F3455" s="2">
        <v>7.03</v>
      </c>
      <c r="G3455" s="2">
        <v>0</v>
      </c>
      <c r="H3455" s="16">
        <f t="shared" si="162"/>
        <v>1037.5322629638256</v>
      </c>
      <c r="I3455" s="15">
        <f t="shared" si="160"/>
        <v>56.182883217619548</v>
      </c>
      <c r="J3455" s="14">
        <f t="shared" si="161"/>
        <v>0.89194264970651471</v>
      </c>
    </row>
    <row r="3456" spans="1:10" x14ac:dyDescent="0.3">
      <c r="A3456" s="19">
        <v>20200523</v>
      </c>
      <c r="B3456" s="19" t="s">
        <v>34</v>
      </c>
      <c r="C3456" s="19">
        <v>915</v>
      </c>
      <c r="D3456" s="19">
        <v>62.38</v>
      </c>
      <c r="E3456" s="19">
        <v>23.74</v>
      </c>
      <c r="F3456" s="19">
        <v>7.31</v>
      </c>
      <c r="G3456" s="19">
        <v>0</v>
      </c>
      <c r="H3456" s="17">
        <f t="shared" si="162"/>
        <v>1032.6826515816272</v>
      </c>
      <c r="I3456" s="18">
        <f t="shared" si="160"/>
        <v>56.011332861925851</v>
      </c>
      <c r="J3456" s="17">
        <f t="shared" si="161"/>
        <v>0.88857075706142408</v>
      </c>
    </row>
    <row r="3457" spans="1:10" x14ac:dyDescent="0.3">
      <c r="A3457" s="2">
        <v>20200523</v>
      </c>
      <c r="B3457" s="2" t="s">
        <v>33</v>
      </c>
      <c r="C3457" s="2">
        <v>791</v>
      </c>
      <c r="D3457" s="2">
        <v>51.81</v>
      </c>
      <c r="E3457" s="2">
        <v>23.22</v>
      </c>
      <c r="F3457" s="2">
        <v>7.79</v>
      </c>
      <c r="G3457" s="2">
        <v>0</v>
      </c>
      <c r="H3457" s="16">
        <f t="shared" si="162"/>
        <v>1006.4063760611289</v>
      </c>
      <c r="I3457" s="15">
        <f t="shared" si="160"/>
        <v>54.670199251910276</v>
      </c>
      <c r="J3457" s="14">
        <f t="shared" si="161"/>
        <v>0.87203512638355885</v>
      </c>
    </row>
    <row r="3458" spans="1:10" x14ac:dyDescent="0.3">
      <c r="A3458" s="19">
        <v>20200523</v>
      </c>
      <c r="B3458" s="19" t="s">
        <v>32</v>
      </c>
      <c r="C3458" s="19">
        <v>640</v>
      </c>
      <c r="D3458" s="19">
        <v>40.340000000000003</v>
      </c>
      <c r="E3458" s="19">
        <v>22.35</v>
      </c>
      <c r="F3458" s="19">
        <v>8.07</v>
      </c>
      <c r="G3458" s="19">
        <v>0</v>
      </c>
      <c r="H3458" s="17">
        <f t="shared" si="162"/>
        <v>988.68868344687667</v>
      </c>
      <c r="I3458" s="18">
        <f t="shared" si="160"/>
        <v>53.246521357714897</v>
      </c>
      <c r="J3458" s="17">
        <f t="shared" si="161"/>
        <v>0.86301711138786719</v>
      </c>
    </row>
    <row r="3459" spans="1:10" x14ac:dyDescent="0.3">
      <c r="A3459" s="2">
        <v>20200523</v>
      </c>
      <c r="B3459" s="2" t="s">
        <v>31</v>
      </c>
      <c r="C3459" s="2">
        <v>454</v>
      </c>
      <c r="D3459" s="2">
        <v>28.66</v>
      </c>
      <c r="E3459" s="2">
        <v>21.37</v>
      </c>
      <c r="F3459" s="2">
        <v>8</v>
      </c>
      <c r="G3459" s="2">
        <v>0</v>
      </c>
      <c r="H3459" s="16">
        <f t="shared" si="162"/>
        <v>946.60044073504343</v>
      </c>
      <c r="I3459" s="15">
        <f t="shared" si="160"/>
        <v>50.951263772970108</v>
      </c>
      <c r="J3459" s="14">
        <f t="shared" si="161"/>
        <v>0.83605579097198146</v>
      </c>
    </row>
    <row r="3460" spans="1:10" x14ac:dyDescent="0.3">
      <c r="A3460" s="19">
        <v>20200523</v>
      </c>
      <c r="B3460" s="19" t="s">
        <v>30</v>
      </c>
      <c r="C3460" s="19">
        <v>246</v>
      </c>
      <c r="D3460" s="19">
        <v>17.11</v>
      </c>
      <c r="E3460" s="19">
        <v>20.29</v>
      </c>
      <c r="F3460" s="19">
        <v>7.79</v>
      </c>
      <c r="G3460" s="19">
        <v>0</v>
      </c>
      <c r="H3460" s="17">
        <f t="shared" si="162"/>
        <v>836.14558635647722</v>
      </c>
      <c r="I3460" s="18">
        <f t="shared" si="160"/>
        <v>46.419549573639912</v>
      </c>
      <c r="J3460" s="17">
        <f t="shared" si="161"/>
        <v>0.75555120808663467</v>
      </c>
    </row>
    <row r="3461" spans="1:10" x14ac:dyDescent="0.3">
      <c r="A3461" s="2">
        <v>20200523</v>
      </c>
      <c r="B3461" s="2" t="s">
        <v>29</v>
      </c>
      <c r="C3461" s="2">
        <v>63</v>
      </c>
      <c r="D3461" s="2">
        <v>5.95</v>
      </c>
      <c r="E3461" s="2">
        <v>19.329999999999998</v>
      </c>
      <c r="F3461" s="2">
        <v>7.24</v>
      </c>
      <c r="G3461" s="2">
        <v>0</v>
      </c>
      <c r="H3461" s="16">
        <f t="shared" si="162"/>
        <v>607.75296274566313</v>
      </c>
      <c r="I3461" s="15">
        <f t="shared" si="160"/>
        <v>38.322280085801971</v>
      </c>
      <c r="J3461" s="14">
        <f t="shared" si="161"/>
        <v>0.5713180143786315</v>
      </c>
    </row>
    <row r="3462" spans="1:10" x14ac:dyDescent="0.3">
      <c r="A3462" s="19">
        <v>20200523</v>
      </c>
      <c r="B3462" s="19" t="s">
        <v>28</v>
      </c>
      <c r="C3462" s="19">
        <v>0</v>
      </c>
      <c r="D3462" s="19">
        <v>0</v>
      </c>
      <c r="E3462" s="19">
        <v>18.22</v>
      </c>
      <c r="F3462" s="19">
        <v>7.1</v>
      </c>
      <c r="G3462" s="19">
        <v>0</v>
      </c>
      <c r="H3462" s="17">
        <f t="shared" si="162"/>
        <v>0</v>
      </c>
      <c r="I3462" s="18">
        <f t="shared" si="160"/>
        <v>18.22</v>
      </c>
      <c r="J3462" s="17">
        <f t="shared" si="161"/>
        <v>0</v>
      </c>
    </row>
    <row r="3463" spans="1:10" x14ac:dyDescent="0.3">
      <c r="A3463" s="2">
        <v>20200523</v>
      </c>
      <c r="B3463" s="2" t="s">
        <v>27</v>
      </c>
      <c r="C3463" s="2">
        <v>0</v>
      </c>
      <c r="D3463" s="2">
        <v>0</v>
      </c>
      <c r="E3463" s="2">
        <v>17.57</v>
      </c>
      <c r="F3463" s="2">
        <v>6.69</v>
      </c>
      <c r="G3463" s="2">
        <v>0</v>
      </c>
      <c r="H3463" s="16">
        <f t="shared" si="162"/>
        <v>0</v>
      </c>
      <c r="I3463" s="15">
        <f t="shared" si="160"/>
        <v>17.57</v>
      </c>
      <c r="J3463" s="14">
        <f t="shared" si="161"/>
        <v>0</v>
      </c>
    </row>
    <row r="3464" spans="1:10" x14ac:dyDescent="0.3">
      <c r="A3464" s="19">
        <v>20200523</v>
      </c>
      <c r="B3464" s="19" t="s">
        <v>26</v>
      </c>
      <c r="C3464" s="19">
        <v>0</v>
      </c>
      <c r="D3464" s="19">
        <v>0</v>
      </c>
      <c r="E3464" s="19">
        <v>17.2</v>
      </c>
      <c r="F3464" s="19">
        <v>6.28</v>
      </c>
      <c r="G3464" s="19">
        <v>0</v>
      </c>
      <c r="H3464" s="17">
        <f t="shared" si="162"/>
        <v>0</v>
      </c>
      <c r="I3464" s="18">
        <f t="shared" si="160"/>
        <v>17.2</v>
      </c>
      <c r="J3464" s="17">
        <f t="shared" si="161"/>
        <v>0</v>
      </c>
    </row>
    <row r="3465" spans="1:10" x14ac:dyDescent="0.3">
      <c r="A3465" s="2">
        <v>20200523</v>
      </c>
      <c r="B3465" s="2" t="s">
        <v>25</v>
      </c>
      <c r="C3465" s="2">
        <v>0</v>
      </c>
      <c r="D3465" s="2">
        <v>0</v>
      </c>
      <c r="E3465" s="2">
        <v>16.920000000000002</v>
      </c>
      <c r="F3465" s="2">
        <v>5.93</v>
      </c>
      <c r="G3465" s="2">
        <v>0</v>
      </c>
      <c r="H3465" s="16">
        <f t="shared" si="162"/>
        <v>0</v>
      </c>
      <c r="I3465" s="15">
        <f t="shared" si="160"/>
        <v>16.920000000000002</v>
      </c>
      <c r="J3465" s="14">
        <f t="shared" si="161"/>
        <v>0</v>
      </c>
    </row>
    <row r="3466" spans="1:10" x14ac:dyDescent="0.3">
      <c r="A3466" s="19">
        <v>20200524</v>
      </c>
      <c r="B3466" s="19" t="s">
        <v>48</v>
      </c>
      <c r="C3466" s="19">
        <v>0</v>
      </c>
      <c r="D3466" s="19">
        <v>0</v>
      </c>
      <c r="E3466" s="19">
        <v>16.73</v>
      </c>
      <c r="F3466" s="19">
        <v>5.66</v>
      </c>
      <c r="G3466" s="19">
        <v>0</v>
      </c>
      <c r="H3466" s="17">
        <f t="shared" si="162"/>
        <v>0</v>
      </c>
      <c r="I3466" s="18">
        <f t="shared" ref="I3466:I3529" si="163">E3466+H3466*((NOCT-20)/(800))</f>
        <v>16.73</v>
      </c>
      <c r="J3466" s="17">
        <f t="shared" ref="J3466:J3529" si="164">P_STC__W*(H3466/1000)*(1+(alpha_p/100)*(I3466-25))</f>
        <v>0</v>
      </c>
    </row>
    <row r="3467" spans="1:10" x14ac:dyDescent="0.3">
      <c r="A3467" s="2">
        <v>20200524</v>
      </c>
      <c r="B3467" s="2" t="s">
        <v>47</v>
      </c>
      <c r="C3467" s="2">
        <v>0</v>
      </c>
      <c r="D3467" s="2">
        <v>0</v>
      </c>
      <c r="E3467" s="2">
        <v>16.54</v>
      </c>
      <c r="F3467" s="2">
        <v>5.59</v>
      </c>
      <c r="G3467" s="2">
        <v>0</v>
      </c>
      <c r="H3467" s="16">
        <f t="shared" si="162"/>
        <v>0</v>
      </c>
      <c r="I3467" s="15">
        <f t="shared" si="163"/>
        <v>16.54</v>
      </c>
      <c r="J3467" s="14">
        <f t="shared" si="164"/>
        <v>0</v>
      </c>
    </row>
    <row r="3468" spans="1:10" x14ac:dyDescent="0.3">
      <c r="A3468" s="19">
        <v>20200524</v>
      </c>
      <c r="B3468" s="19" t="s">
        <v>46</v>
      </c>
      <c r="C3468" s="19">
        <v>0</v>
      </c>
      <c r="D3468" s="19">
        <v>0</v>
      </c>
      <c r="E3468" s="19">
        <v>16.43</v>
      </c>
      <c r="F3468" s="19">
        <v>5.66</v>
      </c>
      <c r="G3468" s="19">
        <v>0</v>
      </c>
      <c r="H3468" s="17">
        <f t="shared" si="162"/>
        <v>0</v>
      </c>
      <c r="I3468" s="18">
        <f t="shared" si="163"/>
        <v>16.43</v>
      </c>
      <c r="J3468" s="17">
        <f t="shared" si="164"/>
        <v>0</v>
      </c>
    </row>
    <row r="3469" spans="1:10" x14ac:dyDescent="0.3">
      <c r="A3469" s="2">
        <v>20200524</v>
      </c>
      <c r="B3469" s="2" t="s">
        <v>45</v>
      </c>
      <c r="C3469" s="2">
        <v>0</v>
      </c>
      <c r="D3469" s="2">
        <v>0</v>
      </c>
      <c r="E3469" s="2">
        <v>16.32</v>
      </c>
      <c r="F3469" s="2">
        <v>5.52</v>
      </c>
      <c r="G3469" s="2">
        <v>0</v>
      </c>
      <c r="H3469" s="16">
        <f t="shared" si="162"/>
        <v>0</v>
      </c>
      <c r="I3469" s="15">
        <f t="shared" si="163"/>
        <v>16.32</v>
      </c>
      <c r="J3469" s="14">
        <f t="shared" si="164"/>
        <v>0</v>
      </c>
    </row>
    <row r="3470" spans="1:10" x14ac:dyDescent="0.3">
      <c r="A3470" s="19">
        <v>20200524</v>
      </c>
      <c r="B3470" s="19" t="s">
        <v>44</v>
      </c>
      <c r="C3470" s="19">
        <v>0</v>
      </c>
      <c r="D3470" s="19">
        <v>0</v>
      </c>
      <c r="E3470" s="19">
        <v>16.23</v>
      </c>
      <c r="F3470" s="19">
        <v>5.24</v>
      </c>
      <c r="G3470" s="19">
        <v>0</v>
      </c>
      <c r="H3470" s="17">
        <f t="shared" si="162"/>
        <v>0</v>
      </c>
      <c r="I3470" s="18">
        <f t="shared" si="163"/>
        <v>16.23</v>
      </c>
      <c r="J3470" s="17">
        <f t="shared" si="164"/>
        <v>0</v>
      </c>
    </row>
    <row r="3471" spans="1:10" x14ac:dyDescent="0.3">
      <c r="A3471" s="2">
        <v>20200524</v>
      </c>
      <c r="B3471" s="2" t="s">
        <v>43</v>
      </c>
      <c r="C3471" s="2">
        <v>0</v>
      </c>
      <c r="D3471" s="2">
        <v>0</v>
      </c>
      <c r="E3471" s="2">
        <v>16.12</v>
      </c>
      <c r="F3471" s="2">
        <v>4.97</v>
      </c>
      <c r="G3471" s="2">
        <v>0</v>
      </c>
      <c r="H3471" s="16">
        <f t="shared" si="162"/>
        <v>0</v>
      </c>
      <c r="I3471" s="15">
        <f t="shared" si="163"/>
        <v>16.12</v>
      </c>
      <c r="J3471" s="14">
        <f t="shared" si="164"/>
        <v>0</v>
      </c>
    </row>
    <row r="3472" spans="1:10" x14ac:dyDescent="0.3">
      <c r="A3472" s="19">
        <v>20200524</v>
      </c>
      <c r="B3472" s="19" t="s">
        <v>42</v>
      </c>
      <c r="C3472" s="19">
        <v>101</v>
      </c>
      <c r="D3472" s="19">
        <v>8.5</v>
      </c>
      <c r="E3472" s="19">
        <v>16.18</v>
      </c>
      <c r="F3472" s="19">
        <v>4.62</v>
      </c>
      <c r="G3472" s="19">
        <v>0</v>
      </c>
      <c r="H3472" s="17">
        <f t="shared" si="162"/>
        <v>683.31237658091641</v>
      </c>
      <c r="I3472" s="18">
        <f t="shared" si="163"/>
        <v>37.533511768153637</v>
      </c>
      <c r="J3472" s="17">
        <f t="shared" si="164"/>
        <v>0.64477300987150765</v>
      </c>
    </row>
    <row r="3473" spans="1:10" x14ac:dyDescent="0.3">
      <c r="A3473" s="2">
        <v>20200524</v>
      </c>
      <c r="B3473" s="2" t="s">
        <v>41</v>
      </c>
      <c r="C3473" s="2">
        <v>284</v>
      </c>
      <c r="D3473" s="2">
        <v>19.760000000000002</v>
      </c>
      <c r="E3473" s="2">
        <v>17.05</v>
      </c>
      <c r="F3473" s="2">
        <v>4.97</v>
      </c>
      <c r="G3473" s="2">
        <v>0</v>
      </c>
      <c r="H3473" s="16">
        <f t="shared" si="162"/>
        <v>840.03542817062225</v>
      </c>
      <c r="I3473" s="15">
        <f t="shared" si="163"/>
        <v>43.301107130331943</v>
      </c>
      <c r="J3473" s="14">
        <f t="shared" si="164"/>
        <v>0.7708543255316106</v>
      </c>
    </row>
    <row r="3474" spans="1:10" x14ac:dyDescent="0.3">
      <c r="A3474" s="19">
        <v>20200524</v>
      </c>
      <c r="B3474" s="19" t="s">
        <v>40</v>
      </c>
      <c r="C3474" s="19">
        <v>481</v>
      </c>
      <c r="D3474" s="19">
        <v>31.36</v>
      </c>
      <c r="E3474" s="19">
        <v>18.21</v>
      </c>
      <c r="F3474" s="19">
        <v>4.97</v>
      </c>
      <c r="G3474" s="19">
        <v>0</v>
      </c>
      <c r="H3474" s="17">
        <f t="shared" si="162"/>
        <v>924.26482899749772</v>
      </c>
      <c r="I3474" s="18">
        <f t="shared" si="163"/>
        <v>47.093275906171804</v>
      </c>
      <c r="J3474" s="17">
        <f t="shared" si="164"/>
        <v>0.83237465854914183</v>
      </c>
    </row>
    <row r="3475" spans="1:10" x14ac:dyDescent="0.3">
      <c r="A3475" s="2">
        <v>20200524</v>
      </c>
      <c r="B3475" s="2" t="s">
        <v>39</v>
      </c>
      <c r="C3475" s="2">
        <v>671</v>
      </c>
      <c r="D3475" s="2">
        <v>43.03</v>
      </c>
      <c r="E3475" s="2">
        <v>19.61</v>
      </c>
      <c r="F3475" s="2">
        <v>4.55</v>
      </c>
      <c r="G3475" s="2">
        <v>0</v>
      </c>
      <c r="H3475" s="16">
        <f t="shared" ref="H3475:H3538" si="165">IF(D3475&gt;0,C3475/SIN(D3475*PI()/180),0)</f>
        <v>983.32134235263868</v>
      </c>
      <c r="I3475" s="15">
        <f t="shared" si="163"/>
        <v>50.338791948519955</v>
      </c>
      <c r="J3475" s="14">
        <f t="shared" si="164"/>
        <v>0.87119855524678069</v>
      </c>
    </row>
    <row r="3476" spans="1:10" x14ac:dyDescent="0.3">
      <c r="A3476" s="19">
        <v>20200524</v>
      </c>
      <c r="B3476" s="19" t="s">
        <v>38</v>
      </c>
      <c r="C3476" s="19">
        <v>833</v>
      </c>
      <c r="D3476" s="19">
        <v>54.39</v>
      </c>
      <c r="E3476" s="19">
        <v>20.99</v>
      </c>
      <c r="F3476" s="19">
        <v>4.1399999999999997</v>
      </c>
      <c r="G3476" s="19">
        <v>0</v>
      </c>
      <c r="H3476" s="17">
        <f t="shared" si="165"/>
        <v>1024.6013184455983</v>
      </c>
      <c r="I3476" s="18">
        <f t="shared" si="163"/>
        <v>53.008791201424941</v>
      </c>
      <c r="J3476" s="17">
        <f t="shared" si="164"/>
        <v>0.89546101867688455</v>
      </c>
    </row>
    <row r="3477" spans="1:10" x14ac:dyDescent="0.3">
      <c r="A3477" s="2">
        <v>20200524</v>
      </c>
      <c r="B3477" s="2" t="s">
        <v>37</v>
      </c>
      <c r="C3477" s="2">
        <v>941</v>
      </c>
      <c r="D3477" s="2">
        <v>64.599999999999994</v>
      </c>
      <c r="E3477" s="2">
        <v>22.36</v>
      </c>
      <c r="F3477" s="2">
        <v>3.93</v>
      </c>
      <c r="G3477" s="2">
        <v>0</v>
      </c>
      <c r="H3477" s="16">
        <f t="shared" si="165"/>
        <v>1041.6951573067774</v>
      </c>
      <c r="I3477" s="15">
        <f t="shared" si="163"/>
        <v>54.912973665836795</v>
      </c>
      <c r="J3477" s="14">
        <f t="shared" si="164"/>
        <v>0.90147425816921445</v>
      </c>
    </row>
    <row r="3478" spans="1:10" x14ac:dyDescent="0.3">
      <c r="A3478" s="19">
        <v>20200524</v>
      </c>
      <c r="B3478" s="19" t="s">
        <v>36</v>
      </c>
      <c r="C3478" s="19">
        <v>1000.01</v>
      </c>
      <c r="D3478" s="19">
        <v>71.31</v>
      </c>
      <c r="E3478" s="19">
        <v>23.49</v>
      </c>
      <c r="F3478" s="19">
        <v>4.1399999999999997</v>
      </c>
      <c r="G3478" s="19">
        <v>0</v>
      </c>
      <c r="H3478" s="17">
        <f t="shared" si="165"/>
        <v>1055.6799957577985</v>
      </c>
      <c r="I3478" s="18">
        <f t="shared" si="163"/>
        <v>56.479999867431204</v>
      </c>
      <c r="J3478" s="17">
        <f t="shared" si="164"/>
        <v>0.90613236818852472</v>
      </c>
    </row>
    <row r="3479" spans="1:10" x14ac:dyDescent="0.3">
      <c r="A3479" s="2">
        <v>20200524</v>
      </c>
      <c r="B3479" s="2" t="s">
        <v>35</v>
      </c>
      <c r="C3479" s="2">
        <v>988.01</v>
      </c>
      <c r="D3479" s="2">
        <v>70.349999999999994</v>
      </c>
      <c r="E3479" s="2">
        <v>24.11</v>
      </c>
      <c r="F3479" s="2">
        <v>4.6900000000000004</v>
      </c>
      <c r="G3479" s="2">
        <v>0</v>
      </c>
      <c r="H3479" s="16">
        <f t="shared" si="165"/>
        <v>1049.1053226211432</v>
      </c>
      <c r="I3479" s="15">
        <f t="shared" si="163"/>
        <v>56.894541331910723</v>
      </c>
      <c r="J3479" s="14">
        <f t="shared" si="164"/>
        <v>0.89853202378873898</v>
      </c>
    </row>
    <row r="3480" spans="1:10" x14ac:dyDescent="0.3">
      <c r="A3480" s="19">
        <v>20200524</v>
      </c>
      <c r="B3480" s="19" t="s">
        <v>34</v>
      </c>
      <c r="C3480" s="19">
        <v>921</v>
      </c>
      <c r="D3480" s="19">
        <v>62.53</v>
      </c>
      <c r="E3480" s="19">
        <v>24.08</v>
      </c>
      <c r="F3480" s="19">
        <v>5.52</v>
      </c>
      <c r="G3480" s="19">
        <v>0</v>
      </c>
      <c r="H3480" s="17">
        <f t="shared" si="165"/>
        <v>1038.0359796970745</v>
      </c>
      <c r="I3480" s="18">
        <f t="shared" si="163"/>
        <v>56.518624365533576</v>
      </c>
      <c r="J3480" s="17">
        <f t="shared" si="164"/>
        <v>0.89080738214816113</v>
      </c>
    </row>
    <row r="3481" spans="1:10" x14ac:dyDescent="0.3">
      <c r="A3481" s="2">
        <v>20200524</v>
      </c>
      <c r="B3481" s="2" t="s">
        <v>33</v>
      </c>
      <c r="C3481" s="2">
        <v>789</v>
      </c>
      <c r="D3481" s="2">
        <v>51.94</v>
      </c>
      <c r="E3481" s="2">
        <v>23.84</v>
      </c>
      <c r="F3481" s="2">
        <v>5.93</v>
      </c>
      <c r="G3481" s="2">
        <v>0</v>
      </c>
      <c r="H3481" s="16">
        <f t="shared" si="165"/>
        <v>1002.0757797075058</v>
      </c>
      <c r="I3481" s="15">
        <f t="shared" si="163"/>
        <v>55.154868115859557</v>
      </c>
      <c r="J3481" s="14">
        <f t="shared" si="164"/>
        <v>0.8660971963012094</v>
      </c>
    </row>
    <row r="3482" spans="1:10" x14ac:dyDescent="0.3">
      <c r="A3482" s="19">
        <v>20200524</v>
      </c>
      <c r="B3482" s="19" t="s">
        <v>32</v>
      </c>
      <c r="C3482" s="19">
        <v>628</v>
      </c>
      <c r="D3482" s="19">
        <v>40.46</v>
      </c>
      <c r="E3482" s="19">
        <v>23.4</v>
      </c>
      <c r="F3482" s="19">
        <v>6.14</v>
      </c>
      <c r="G3482" s="19">
        <v>0</v>
      </c>
      <c r="H3482" s="17">
        <f t="shared" si="165"/>
        <v>967.76625402110074</v>
      </c>
      <c r="I3482" s="18">
        <f t="shared" si="163"/>
        <v>53.642695438159393</v>
      </c>
      <c r="J3482" s="17">
        <f t="shared" si="164"/>
        <v>0.84302880070945418</v>
      </c>
    </row>
    <row r="3483" spans="1:10" x14ac:dyDescent="0.3">
      <c r="A3483" s="2">
        <v>20200524</v>
      </c>
      <c r="B3483" s="2" t="s">
        <v>31</v>
      </c>
      <c r="C3483" s="2">
        <v>447</v>
      </c>
      <c r="D3483" s="2">
        <v>28.78</v>
      </c>
      <c r="E3483" s="2">
        <v>22.54</v>
      </c>
      <c r="F3483" s="2">
        <v>6.07</v>
      </c>
      <c r="G3483" s="2">
        <v>0</v>
      </c>
      <c r="H3483" s="16">
        <f t="shared" si="165"/>
        <v>928.44964881338251</v>
      </c>
      <c r="I3483" s="15">
        <f t="shared" si="163"/>
        <v>51.554051525418203</v>
      </c>
      <c r="J3483" s="14">
        <f t="shared" si="164"/>
        <v>0.81750619965332094</v>
      </c>
    </row>
    <row r="3484" spans="1:10" x14ac:dyDescent="0.3">
      <c r="A3484" s="19">
        <v>20200524</v>
      </c>
      <c r="B3484" s="19" t="s">
        <v>30</v>
      </c>
      <c r="C3484" s="19">
        <v>248</v>
      </c>
      <c r="D3484" s="19">
        <v>17.23</v>
      </c>
      <c r="E3484" s="19">
        <v>21.78</v>
      </c>
      <c r="F3484" s="19">
        <v>5.72</v>
      </c>
      <c r="G3484" s="19">
        <v>0</v>
      </c>
      <c r="H3484" s="17">
        <f t="shared" si="165"/>
        <v>837.24895746285927</v>
      </c>
      <c r="I3484" s="18">
        <f t="shared" si="163"/>
        <v>47.944029920714357</v>
      </c>
      <c r="J3484" s="17">
        <f t="shared" si="164"/>
        <v>0.75080456437284293</v>
      </c>
    </row>
    <row r="3485" spans="1:10" x14ac:dyDescent="0.3">
      <c r="A3485" s="2">
        <v>20200524</v>
      </c>
      <c r="B3485" s="2" t="s">
        <v>29</v>
      </c>
      <c r="C3485" s="2">
        <v>64</v>
      </c>
      <c r="D3485" s="2">
        <v>6.09</v>
      </c>
      <c r="E3485" s="2">
        <v>20.3</v>
      </c>
      <c r="F3485" s="2">
        <v>6</v>
      </c>
      <c r="G3485" s="2">
        <v>0</v>
      </c>
      <c r="H3485" s="16">
        <f t="shared" si="165"/>
        <v>603.25839649502973</v>
      </c>
      <c r="I3485" s="15">
        <f t="shared" si="163"/>
        <v>39.151824890469683</v>
      </c>
      <c r="J3485" s="14">
        <f t="shared" si="164"/>
        <v>0.56484096413596541</v>
      </c>
    </row>
    <row r="3486" spans="1:10" x14ac:dyDescent="0.3">
      <c r="A3486" s="19">
        <v>20200524</v>
      </c>
      <c r="B3486" s="19" t="s">
        <v>28</v>
      </c>
      <c r="C3486" s="19">
        <v>0</v>
      </c>
      <c r="D3486" s="19">
        <v>0</v>
      </c>
      <c r="E3486" s="19">
        <v>19.07</v>
      </c>
      <c r="F3486" s="19">
        <v>5.86</v>
      </c>
      <c r="G3486" s="19">
        <v>0</v>
      </c>
      <c r="H3486" s="17">
        <f t="shared" si="165"/>
        <v>0</v>
      </c>
      <c r="I3486" s="18">
        <f t="shared" si="163"/>
        <v>19.07</v>
      </c>
      <c r="J3486" s="17">
        <f t="shared" si="164"/>
        <v>0</v>
      </c>
    </row>
    <row r="3487" spans="1:10" x14ac:dyDescent="0.3">
      <c r="A3487" s="2">
        <v>20200524</v>
      </c>
      <c r="B3487" s="2" t="s">
        <v>27</v>
      </c>
      <c r="C3487" s="2">
        <v>0</v>
      </c>
      <c r="D3487" s="2">
        <v>0</v>
      </c>
      <c r="E3487" s="2">
        <v>18.350000000000001</v>
      </c>
      <c r="F3487" s="2">
        <v>5.59</v>
      </c>
      <c r="G3487" s="2">
        <v>0</v>
      </c>
      <c r="H3487" s="16">
        <f t="shared" si="165"/>
        <v>0</v>
      </c>
      <c r="I3487" s="15">
        <f t="shared" si="163"/>
        <v>18.350000000000001</v>
      </c>
      <c r="J3487" s="14">
        <f t="shared" si="164"/>
        <v>0</v>
      </c>
    </row>
    <row r="3488" spans="1:10" x14ac:dyDescent="0.3">
      <c r="A3488" s="19">
        <v>20200524</v>
      </c>
      <c r="B3488" s="19" t="s">
        <v>26</v>
      </c>
      <c r="C3488" s="19">
        <v>0</v>
      </c>
      <c r="D3488" s="19">
        <v>0</v>
      </c>
      <c r="E3488" s="19">
        <v>17.96</v>
      </c>
      <c r="F3488" s="19">
        <v>5.38</v>
      </c>
      <c r="G3488" s="19">
        <v>0</v>
      </c>
      <c r="H3488" s="17">
        <f t="shared" si="165"/>
        <v>0</v>
      </c>
      <c r="I3488" s="18">
        <f t="shared" si="163"/>
        <v>17.96</v>
      </c>
      <c r="J3488" s="17">
        <f t="shared" si="164"/>
        <v>0</v>
      </c>
    </row>
    <row r="3489" spans="1:10" x14ac:dyDescent="0.3">
      <c r="A3489" s="2">
        <v>20200524</v>
      </c>
      <c r="B3489" s="2" t="s">
        <v>25</v>
      </c>
      <c r="C3489" s="2">
        <v>0</v>
      </c>
      <c r="D3489" s="2">
        <v>0</v>
      </c>
      <c r="E3489" s="2">
        <v>17.64</v>
      </c>
      <c r="F3489" s="2">
        <v>5.24</v>
      </c>
      <c r="G3489" s="2">
        <v>0</v>
      </c>
      <c r="H3489" s="16">
        <f t="shared" si="165"/>
        <v>0</v>
      </c>
      <c r="I3489" s="15">
        <f t="shared" si="163"/>
        <v>17.64</v>
      </c>
      <c r="J3489" s="14">
        <f t="shared" si="164"/>
        <v>0</v>
      </c>
    </row>
    <row r="3490" spans="1:10" x14ac:dyDescent="0.3">
      <c r="A3490" s="19">
        <v>20200525</v>
      </c>
      <c r="B3490" s="19" t="s">
        <v>48</v>
      </c>
      <c r="C3490" s="19">
        <v>0</v>
      </c>
      <c r="D3490" s="19">
        <v>0</v>
      </c>
      <c r="E3490" s="19">
        <v>17.36</v>
      </c>
      <c r="F3490" s="19">
        <v>5.17</v>
      </c>
      <c r="G3490" s="19">
        <v>0</v>
      </c>
      <c r="H3490" s="17">
        <f t="shared" si="165"/>
        <v>0</v>
      </c>
      <c r="I3490" s="18">
        <f t="shared" si="163"/>
        <v>17.36</v>
      </c>
      <c r="J3490" s="17">
        <f t="shared" si="164"/>
        <v>0</v>
      </c>
    </row>
    <row r="3491" spans="1:10" x14ac:dyDescent="0.3">
      <c r="A3491" s="2">
        <v>20200525</v>
      </c>
      <c r="B3491" s="2" t="s">
        <v>47</v>
      </c>
      <c r="C3491" s="2">
        <v>0</v>
      </c>
      <c r="D3491" s="2">
        <v>0</v>
      </c>
      <c r="E3491" s="2">
        <v>17.11</v>
      </c>
      <c r="F3491" s="2">
        <v>4.97</v>
      </c>
      <c r="G3491" s="2">
        <v>0</v>
      </c>
      <c r="H3491" s="16">
        <f t="shared" si="165"/>
        <v>0</v>
      </c>
      <c r="I3491" s="15">
        <f t="shared" si="163"/>
        <v>17.11</v>
      </c>
      <c r="J3491" s="14">
        <f t="shared" si="164"/>
        <v>0</v>
      </c>
    </row>
    <row r="3492" spans="1:10" x14ac:dyDescent="0.3">
      <c r="A3492" s="19">
        <v>20200525</v>
      </c>
      <c r="B3492" s="19" t="s">
        <v>46</v>
      </c>
      <c r="C3492" s="19">
        <v>0</v>
      </c>
      <c r="D3492" s="19">
        <v>0</v>
      </c>
      <c r="E3492" s="19">
        <v>16.87</v>
      </c>
      <c r="F3492" s="19">
        <v>4.6900000000000004</v>
      </c>
      <c r="G3492" s="19">
        <v>0</v>
      </c>
      <c r="H3492" s="17">
        <f t="shared" si="165"/>
        <v>0</v>
      </c>
      <c r="I3492" s="18">
        <f t="shared" si="163"/>
        <v>16.87</v>
      </c>
      <c r="J3492" s="17">
        <f t="shared" si="164"/>
        <v>0</v>
      </c>
    </row>
    <row r="3493" spans="1:10" x14ac:dyDescent="0.3">
      <c r="A3493" s="2">
        <v>20200525</v>
      </c>
      <c r="B3493" s="2" t="s">
        <v>45</v>
      </c>
      <c r="C3493" s="2">
        <v>0</v>
      </c>
      <c r="D3493" s="2">
        <v>0</v>
      </c>
      <c r="E3493" s="2">
        <v>16.63</v>
      </c>
      <c r="F3493" s="2">
        <v>4.34</v>
      </c>
      <c r="G3493" s="2">
        <v>0</v>
      </c>
      <c r="H3493" s="16">
        <f t="shared" si="165"/>
        <v>0</v>
      </c>
      <c r="I3493" s="15">
        <f t="shared" si="163"/>
        <v>16.63</v>
      </c>
      <c r="J3493" s="14">
        <f t="shared" si="164"/>
        <v>0</v>
      </c>
    </row>
    <row r="3494" spans="1:10" x14ac:dyDescent="0.3">
      <c r="A3494" s="19">
        <v>20200525</v>
      </c>
      <c r="B3494" s="19" t="s">
        <v>44</v>
      </c>
      <c r="C3494" s="19">
        <v>0</v>
      </c>
      <c r="D3494" s="19">
        <v>0</v>
      </c>
      <c r="E3494" s="19">
        <v>16.41</v>
      </c>
      <c r="F3494" s="19">
        <v>4.07</v>
      </c>
      <c r="G3494" s="19">
        <v>0</v>
      </c>
      <c r="H3494" s="17">
        <f t="shared" si="165"/>
        <v>0</v>
      </c>
      <c r="I3494" s="18">
        <f t="shared" si="163"/>
        <v>16.41</v>
      </c>
      <c r="J3494" s="17">
        <f t="shared" si="164"/>
        <v>0</v>
      </c>
    </row>
    <row r="3495" spans="1:10" x14ac:dyDescent="0.3">
      <c r="A3495" s="2">
        <v>20200525</v>
      </c>
      <c r="B3495" s="2" t="s">
        <v>43</v>
      </c>
      <c r="C3495" s="2">
        <v>0</v>
      </c>
      <c r="D3495" s="2">
        <v>0</v>
      </c>
      <c r="E3495" s="2">
        <v>16.23</v>
      </c>
      <c r="F3495" s="2">
        <v>3.93</v>
      </c>
      <c r="G3495" s="2">
        <v>0</v>
      </c>
      <c r="H3495" s="16">
        <f t="shared" si="165"/>
        <v>0</v>
      </c>
      <c r="I3495" s="15">
        <f t="shared" si="163"/>
        <v>16.23</v>
      </c>
      <c r="J3495" s="14">
        <f t="shared" si="164"/>
        <v>0</v>
      </c>
    </row>
    <row r="3496" spans="1:10" x14ac:dyDescent="0.3">
      <c r="A3496" s="19">
        <v>20200525</v>
      </c>
      <c r="B3496" s="19" t="s">
        <v>42</v>
      </c>
      <c r="C3496" s="19">
        <v>101</v>
      </c>
      <c r="D3496" s="19">
        <v>8.6</v>
      </c>
      <c r="E3496" s="19">
        <v>16.23</v>
      </c>
      <c r="F3496" s="19">
        <v>3.79</v>
      </c>
      <c r="G3496" s="19">
        <v>0</v>
      </c>
      <c r="H3496" s="17">
        <f t="shared" si="165"/>
        <v>675.42560624151054</v>
      </c>
      <c r="I3496" s="18">
        <f t="shared" si="163"/>
        <v>37.337050195047205</v>
      </c>
      <c r="J3496" s="17">
        <f t="shared" si="164"/>
        <v>0.63792818800901285</v>
      </c>
    </row>
    <row r="3497" spans="1:10" x14ac:dyDescent="0.3">
      <c r="A3497" s="2">
        <v>20200525</v>
      </c>
      <c r="B3497" s="2" t="s">
        <v>41</v>
      </c>
      <c r="C3497" s="2">
        <v>283</v>
      </c>
      <c r="D3497" s="2">
        <v>19.84</v>
      </c>
      <c r="E3497" s="2">
        <v>17.41</v>
      </c>
      <c r="F3497" s="2">
        <v>4.1399999999999997</v>
      </c>
      <c r="G3497" s="2">
        <v>0</v>
      </c>
      <c r="H3497" s="16">
        <f t="shared" si="165"/>
        <v>833.83742602928805</v>
      </c>
      <c r="I3497" s="15">
        <f t="shared" si="163"/>
        <v>43.467419563415248</v>
      </c>
      <c r="J3497" s="14">
        <f t="shared" si="164"/>
        <v>0.76454271085556313</v>
      </c>
    </row>
    <row r="3498" spans="1:10" x14ac:dyDescent="0.3">
      <c r="A3498" s="19">
        <v>20200525</v>
      </c>
      <c r="B3498" s="19" t="s">
        <v>40</v>
      </c>
      <c r="C3498" s="19">
        <v>470</v>
      </c>
      <c r="D3498" s="19">
        <v>31.44</v>
      </c>
      <c r="E3498" s="19">
        <v>18.86</v>
      </c>
      <c r="F3498" s="19">
        <v>4.4800000000000004</v>
      </c>
      <c r="G3498" s="19">
        <v>0</v>
      </c>
      <c r="H3498" s="17">
        <f t="shared" si="165"/>
        <v>901.06429856551449</v>
      </c>
      <c r="I3498" s="18">
        <f t="shared" si="163"/>
        <v>47.018259330172327</v>
      </c>
      <c r="J3498" s="17">
        <f t="shared" si="164"/>
        <v>0.81178489527012554</v>
      </c>
    </row>
    <row r="3499" spans="1:10" x14ac:dyDescent="0.3">
      <c r="A3499" s="2">
        <v>20200525</v>
      </c>
      <c r="B3499" s="2" t="s">
        <v>39</v>
      </c>
      <c r="C3499" s="2">
        <v>655</v>
      </c>
      <c r="D3499" s="2">
        <v>43.11</v>
      </c>
      <c r="E3499" s="2">
        <v>20.239999999999998</v>
      </c>
      <c r="F3499" s="2">
        <v>4.55</v>
      </c>
      <c r="G3499" s="2">
        <v>0</v>
      </c>
      <c r="H3499" s="16">
        <f t="shared" si="165"/>
        <v>958.44139488623932</v>
      </c>
      <c r="I3499" s="15">
        <f t="shared" si="163"/>
        <v>50.191293590194974</v>
      </c>
      <c r="J3499" s="14">
        <f t="shared" si="164"/>
        <v>0.84979169133215071</v>
      </c>
    </row>
    <row r="3500" spans="1:10" x14ac:dyDescent="0.3">
      <c r="A3500" s="19">
        <v>20200525</v>
      </c>
      <c r="B3500" s="19" t="s">
        <v>38</v>
      </c>
      <c r="C3500" s="19">
        <v>813</v>
      </c>
      <c r="D3500" s="19">
        <v>54.48</v>
      </c>
      <c r="E3500" s="19">
        <v>21.63</v>
      </c>
      <c r="F3500" s="19">
        <v>4.55</v>
      </c>
      <c r="G3500" s="19">
        <v>0</v>
      </c>
      <c r="H3500" s="17">
        <f t="shared" si="165"/>
        <v>998.87854665800171</v>
      </c>
      <c r="I3500" s="18">
        <f t="shared" si="163"/>
        <v>52.844954583062552</v>
      </c>
      <c r="J3500" s="17">
        <f t="shared" si="164"/>
        <v>0.87371677171240758</v>
      </c>
    </row>
    <row r="3501" spans="1:10" x14ac:dyDescent="0.3">
      <c r="A3501" s="2">
        <v>20200525</v>
      </c>
      <c r="B3501" s="2" t="s">
        <v>37</v>
      </c>
      <c r="C3501" s="2">
        <v>919</v>
      </c>
      <c r="D3501" s="2">
        <v>64.72</v>
      </c>
      <c r="E3501" s="2">
        <v>22.79</v>
      </c>
      <c r="F3501" s="2">
        <v>4.62</v>
      </c>
      <c r="G3501" s="2">
        <v>0</v>
      </c>
      <c r="H3501" s="16">
        <f t="shared" si="165"/>
        <v>1016.3324619851845</v>
      </c>
      <c r="I3501" s="15">
        <f t="shared" si="163"/>
        <v>54.550389437037012</v>
      </c>
      <c r="J3501" s="14">
        <f t="shared" si="164"/>
        <v>0.88118387176394297</v>
      </c>
    </row>
    <row r="3502" spans="1:10" x14ac:dyDescent="0.3">
      <c r="A3502" s="19">
        <v>20200525</v>
      </c>
      <c r="B3502" s="19" t="s">
        <v>36</v>
      </c>
      <c r="C3502" s="19">
        <v>976.01</v>
      </c>
      <c r="D3502" s="19">
        <v>71.48</v>
      </c>
      <c r="E3502" s="19">
        <v>23.65</v>
      </c>
      <c r="F3502" s="19">
        <v>4.83</v>
      </c>
      <c r="G3502" s="19">
        <v>0</v>
      </c>
      <c r="H3502" s="17">
        <f t="shared" si="165"/>
        <v>1029.3153200373674</v>
      </c>
      <c r="I3502" s="18">
        <f t="shared" si="163"/>
        <v>55.816103751167731</v>
      </c>
      <c r="J3502" s="17">
        <f t="shared" si="164"/>
        <v>0.88657762541014673</v>
      </c>
    </row>
    <row r="3503" spans="1:10" x14ac:dyDescent="0.3">
      <c r="A3503" s="2">
        <v>20200525</v>
      </c>
      <c r="B3503" s="2" t="s">
        <v>35</v>
      </c>
      <c r="C3503" s="2">
        <v>969.01</v>
      </c>
      <c r="D3503" s="2">
        <v>70.53</v>
      </c>
      <c r="E3503" s="2">
        <v>24.1</v>
      </c>
      <c r="F3503" s="2">
        <v>5.17</v>
      </c>
      <c r="G3503" s="2">
        <v>0</v>
      </c>
      <c r="H3503" s="16">
        <f t="shared" si="165"/>
        <v>1027.7825718940153</v>
      </c>
      <c r="I3503" s="15">
        <f t="shared" si="163"/>
        <v>56.218205371687979</v>
      </c>
      <c r="J3503" s="14">
        <f t="shared" si="164"/>
        <v>0.88339769856328465</v>
      </c>
    </row>
    <row r="3504" spans="1:10" x14ac:dyDescent="0.3">
      <c r="A3504" s="19">
        <v>20200525</v>
      </c>
      <c r="B3504" s="19" t="s">
        <v>34</v>
      </c>
      <c r="C3504" s="19">
        <v>905</v>
      </c>
      <c r="D3504" s="19">
        <v>62.67</v>
      </c>
      <c r="E3504" s="19">
        <v>24.14</v>
      </c>
      <c r="F3504" s="19">
        <v>5.66</v>
      </c>
      <c r="G3504" s="19">
        <v>0</v>
      </c>
      <c r="H3504" s="17">
        <f t="shared" si="165"/>
        <v>1018.7116935607788</v>
      </c>
      <c r="I3504" s="18">
        <f t="shared" si="163"/>
        <v>55.974740423774335</v>
      </c>
      <c r="J3504" s="17">
        <f t="shared" si="164"/>
        <v>0.87671720732458969</v>
      </c>
    </row>
    <row r="3505" spans="1:10" x14ac:dyDescent="0.3">
      <c r="A3505" s="2">
        <v>20200525</v>
      </c>
      <c r="B3505" s="2" t="s">
        <v>33</v>
      </c>
      <c r="C3505" s="2">
        <v>787</v>
      </c>
      <c r="D3505" s="2">
        <v>52.06</v>
      </c>
      <c r="E3505" s="2">
        <v>23.8</v>
      </c>
      <c r="F3505" s="2">
        <v>6.21</v>
      </c>
      <c r="G3505" s="2">
        <v>0</v>
      </c>
      <c r="H3505" s="16">
        <f t="shared" si="165"/>
        <v>997.90143913650388</v>
      </c>
      <c r="I3505" s="15">
        <f t="shared" si="163"/>
        <v>54.984419973015747</v>
      </c>
      <c r="J3505" s="14">
        <f t="shared" si="164"/>
        <v>0.86325470784414793</v>
      </c>
    </row>
    <row r="3506" spans="1:10" x14ac:dyDescent="0.3">
      <c r="A3506" s="19">
        <v>20200525</v>
      </c>
      <c r="B3506" s="19" t="s">
        <v>32</v>
      </c>
      <c r="C3506" s="19">
        <v>631</v>
      </c>
      <c r="D3506" s="19">
        <v>40.58</v>
      </c>
      <c r="E3506" s="19">
        <v>23.13</v>
      </c>
      <c r="F3506" s="19">
        <v>6.55</v>
      </c>
      <c r="G3506" s="19">
        <v>0</v>
      </c>
      <c r="H3506" s="17">
        <f t="shared" si="165"/>
        <v>970.00942695276456</v>
      </c>
      <c r="I3506" s="18">
        <f t="shared" si="163"/>
        <v>53.442794592273891</v>
      </c>
      <c r="J3506" s="17">
        <f t="shared" si="164"/>
        <v>0.84585542197752406</v>
      </c>
    </row>
    <row r="3507" spans="1:10" x14ac:dyDescent="0.3">
      <c r="A3507" s="2">
        <v>20200525</v>
      </c>
      <c r="B3507" s="2" t="s">
        <v>31</v>
      </c>
      <c r="C3507" s="2">
        <v>440</v>
      </c>
      <c r="D3507" s="2">
        <v>28.9</v>
      </c>
      <c r="E3507" s="2">
        <v>22.25</v>
      </c>
      <c r="F3507" s="2">
        <v>6.62</v>
      </c>
      <c r="G3507" s="2">
        <v>0</v>
      </c>
      <c r="H3507" s="16">
        <f t="shared" si="165"/>
        <v>910.44080075195996</v>
      </c>
      <c r="I3507" s="15">
        <f t="shared" si="163"/>
        <v>50.701275023498752</v>
      </c>
      <c r="J3507" s="14">
        <f t="shared" si="164"/>
        <v>0.8051430983946275</v>
      </c>
    </row>
    <row r="3508" spans="1:10" x14ac:dyDescent="0.3">
      <c r="A3508" s="19">
        <v>20200525</v>
      </c>
      <c r="B3508" s="19" t="s">
        <v>30</v>
      </c>
      <c r="C3508" s="19">
        <v>245</v>
      </c>
      <c r="D3508" s="19">
        <v>17.36</v>
      </c>
      <c r="E3508" s="19">
        <v>21.3</v>
      </c>
      <c r="F3508" s="19">
        <v>6.21</v>
      </c>
      <c r="G3508" s="19">
        <v>0</v>
      </c>
      <c r="H3508" s="17">
        <f t="shared" si="165"/>
        <v>821.11565188044142</v>
      </c>
      <c r="I3508" s="18">
        <f t="shared" si="163"/>
        <v>46.959864121263792</v>
      </c>
      <c r="J3508" s="17">
        <f t="shared" si="164"/>
        <v>0.73997350523632299</v>
      </c>
    </row>
    <row r="3509" spans="1:10" x14ac:dyDescent="0.3">
      <c r="A3509" s="2">
        <v>20200525</v>
      </c>
      <c r="B3509" s="2" t="s">
        <v>29</v>
      </c>
      <c r="C3509" s="2">
        <v>65</v>
      </c>
      <c r="D3509" s="2">
        <v>6.22</v>
      </c>
      <c r="E3509" s="2">
        <v>20.3</v>
      </c>
      <c r="F3509" s="2">
        <v>5.72</v>
      </c>
      <c r="G3509" s="2">
        <v>0</v>
      </c>
      <c r="H3509" s="16">
        <f t="shared" si="165"/>
        <v>599.92778749920967</v>
      </c>
      <c r="I3509" s="15">
        <f t="shared" si="163"/>
        <v>39.047743359350306</v>
      </c>
      <c r="J3509" s="14">
        <f t="shared" si="164"/>
        <v>0.56200344533101687</v>
      </c>
    </row>
    <row r="3510" spans="1:10" x14ac:dyDescent="0.3">
      <c r="A3510" s="19">
        <v>20200525</v>
      </c>
      <c r="B3510" s="19" t="s">
        <v>28</v>
      </c>
      <c r="C3510" s="19">
        <v>0</v>
      </c>
      <c r="D3510" s="19">
        <v>0</v>
      </c>
      <c r="E3510" s="19">
        <v>19.190000000000001</v>
      </c>
      <c r="F3510" s="19">
        <v>5.31</v>
      </c>
      <c r="G3510" s="19">
        <v>0</v>
      </c>
      <c r="H3510" s="17">
        <f t="shared" si="165"/>
        <v>0</v>
      </c>
      <c r="I3510" s="18">
        <f t="shared" si="163"/>
        <v>19.190000000000001</v>
      </c>
      <c r="J3510" s="17">
        <f t="shared" si="164"/>
        <v>0</v>
      </c>
    </row>
    <row r="3511" spans="1:10" x14ac:dyDescent="0.3">
      <c r="A3511" s="2">
        <v>20200525</v>
      </c>
      <c r="B3511" s="2" t="s">
        <v>27</v>
      </c>
      <c r="C3511" s="2">
        <v>0</v>
      </c>
      <c r="D3511" s="2">
        <v>0</v>
      </c>
      <c r="E3511" s="2">
        <v>18.59</v>
      </c>
      <c r="F3511" s="2">
        <v>4.83</v>
      </c>
      <c r="G3511" s="2">
        <v>0</v>
      </c>
      <c r="H3511" s="16">
        <f t="shared" si="165"/>
        <v>0</v>
      </c>
      <c r="I3511" s="15">
        <f t="shared" si="163"/>
        <v>18.59</v>
      </c>
      <c r="J3511" s="14">
        <f t="shared" si="164"/>
        <v>0</v>
      </c>
    </row>
    <row r="3512" spans="1:10" x14ac:dyDescent="0.3">
      <c r="A3512" s="19">
        <v>20200525</v>
      </c>
      <c r="B3512" s="19" t="s">
        <v>26</v>
      </c>
      <c r="C3512" s="19">
        <v>0</v>
      </c>
      <c r="D3512" s="19">
        <v>0</v>
      </c>
      <c r="E3512" s="19">
        <v>18.27</v>
      </c>
      <c r="F3512" s="19">
        <v>4.41</v>
      </c>
      <c r="G3512" s="19">
        <v>0</v>
      </c>
      <c r="H3512" s="17">
        <f t="shared" si="165"/>
        <v>0</v>
      </c>
      <c r="I3512" s="18">
        <f t="shared" si="163"/>
        <v>18.27</v>
      </c>
      <c r="J3512" s="17">
        <f t="shared" si="164"/>
        <v>0</v>
      </c>
    </row>
    <row r="3513" spans="1:10" x14ac:dyDescent="0.3">
      <c r="A3513" s="2">
        <v>20200525</v>
      </c>
      <c r="B3513" s="2" t="s">
        <v>25</v>
      </c>
      <c r="C3513" s="2">
        <v>0</v>
      </c>
      <c r="D3513" s="2">
        <v>0</v>
      </c>
      <c r="E3513" s="2">
        <v>18.149999999999999</v>
      </c>
      <c r="F3513" s="2">
        <v>4</v>
      </c>
      <c r="G3513" s="2">
        <v>0</v>
      </c>
      <c r="H3513" s="16">
        <f t="shared" si="165"/>
        <v>0</v>
      </c>
      <c r="I3513" s="15">
        <f t="shared" si="163"/>
        <v>18.149999999999999</v>
      </c>
      <c r="J3513" s="14">
        <f t="shared" si="164"/>
        <v>0</v>
      </c>
    </row>
    <row r="3514" spans="1:10" x14ac:dyDescent="0.3">
      <c r="A3514" s="19">
        <v>20200526</v>
      </c>
      <c r="B3514" s="19" t="s">
        <v>48</v>
      </c>
      <c r="C3514" s="19">
        <v>0</v>
      </c>
      <c r="D3514" s="19">
        <v>0</v>
      </c>
      <c r="E3514" s="19">
        <v>18.07</v>
      </c>
      <c r="F3514" s="19">
        <v>3.52</v>
      </c>
      <c r="G3514" s="19">
        <v>0</v>
      </c>
      <c r="H3514" s="17">
        <f t="shared" si="165"/>
        <v>0</v>
      </c>
      <c r="I3514" s="18">
        <f t="shared" si="163"/>
        <v>18.07</v>
      </c>
      <c r="J3514" s="17">
        <f t="shared" si="164"/>
        <v>0</v>
      </c>
    </row>
    <row r="3515" spans="1:10" x14ac:dyDescent="0.3">
      <c r="A3515" s="2">
        <v>20200526</v>
      </c>
      <c r="B3515" s="2" t="s">
        <v>47</v>
      </c>
      <c r="C3515" s="2">
        <v>0</v>
      </c>
      <c r="D3515" s="2">
        <v>0</v>
      </c>
      <c r="E3515" s="2">
        <v>18.02</v>
      </c>
      <c r="F3515" s="2">
        <v>2.97</v>
      </c>
      <c r="G3515" s="2">
        <v>0</v>
      </c>
      <c r="H3515" s="16">
        <f t="shared" si="165"/>
        <v>0</v>
      </c>
      <c r="I3515" s="15">
        <f t="shared" si="163"/>
        <v>18.02</v>
      </c>
      <c r="J3515" s="14">
        <f t="shared" si="164"/>
        <v>0</v>
      </c>
    </row>
    <row r="3516" spans="1:10" x14ac:dyDescent="0.3">
      <c r="A3516" s="19">
        <v>20200526</v>
      </c>
      <c r="B3516" s="19" t="s">
        <v>46</v>
      </c>
      <c r="C3516" s="19">
        <v>0</v>
      </c>
      <c r="D3516" s="19">
        <v>0</v>
      </c>
      <c r="E3516" s="19">
        <v>17.87</v>
      </c>
      <c r="F3516" s="19">
        <v>2.48</v>
      </c>
      <c r="G3516" s="19">
        <v>0</v>
      </c>
      <c r="H3516" s="17">
        <f t="shared" si="165"/>
        <v>0</v>
      </c>
      <c r="I3516" s="18">
        <f t="shared" si="163"/>
        <v>17.87</v>
      </c>
      <c r="J3516" s="17">
        <f t="shared" si="164"/>
        <v>0</v>
      </c>
    </row>
    <row r="3517" spans="1:10" x14ac:dyDescent="0.3">
      <c r="A3517" s="2">
        <v>20200526</v>
      </c>
      <c r="B3517" s="2" t="s">
        <v>45</v>
      </c>
      <c r="C3517" s="2">
        <v>0</v>
      </c>
      <c r="D3517" s="2">
        <v>0</v>
      </c>
      <c r="E3517" s="2">
        <v>17.46</v>
      </c>
      <c r="F3517" s="2">
        <v>1.66</v>
      </c>
      <c r="G3517" s="2">
        <v>0</v>
      </c>
      <c r="H3517" s="16">
        <f t="shared" si="165"/>
        <v>0</v>
      </c>
      <c r="I3517" s="15">
        <f t="shared" si="163"/>
        <v>17.46</v>
      </c>
      <c r="J3517" s="14">
        <f t="shared" si="164"/>
        <v>0</v>
      </c>
    </row>
    <row r="3518" spans="1:10" x14ac:dyDescent="0.3">
      <c r="A3518" s="19">
        <v>20200526</v>
      </c>
      <c r="B3518" s="19" t="s">
        <v>44</v>
      </c>
      <c r="C3518" s="19">
        <v>0</v>
      </c>
      <c r="D3518" s="19">
        <v>0</v>
      </c>
      <c r="E3518" s="19">
        <v>18.07</v>
      </c>
      <c r="F3518" s="19">
        <v>0.55000000000000004</v>
      </c>
      <c r="G3518" s="19">
        <v>0</v>
      </c>
      <c r="H3518" s="17">
        <f t="shared" si="165"/>
        <v>0</v>
      </c>
      <c r="I3518" s="18">
        <f t="shared" si="163"/>
        <v>18.07</v>
      </c>
      <c r="J3518" s="17">
        <f t="shared" si="164"/>
        <v>0</v>
      </c>
    </row>
    <row r="3519" spans="1:10" x14ac:dyDescent="0.3">
      <c r="A3519" s="2">
        <v>20200526</v>
      </c>
      <c r="B3519" s="2" t="s">
        <v>43</v>
      </c>
      <c r="C3519" s="2">
        <v>0</v>
      </c>
      <c r="D3519" s="2">
        <v>0</v>
      </c>
      <c r="E3519" s="2">
        <v>17.93</v>
      </c>
      <c r="F3519" s="2">
        <v>0.62</v>
      </c>
      <c r="G3519" s="2">
        <v>0</v>
      </c>
      <c r="H3519" s="16">
        <f t="shared" si="165"/>
        <v>0</v>
      </c>
      <c r="I3519" s="15">
        <f t="shared" si="163"/>
        <v>17.93</v>
      </c>
      <c r="J3519" s="14">
        <f t="shared" si="164"/>
        <v>0</v>
      </c>
    </row>
    <row r="3520" spans="1:10" x14ac:dyDescent="0.3">
      <c r="A3520" s="19">
        <v>20200526</v>
      </c>
      <c r="B3520" s="19" t="s">
        <v>42</v>
      </c>
      <c r="C3520" s="19">
        <v>100</v>
      </c>
      <c r="D3520" s="19">
        <v>8.69</v>
      </c>
      <c r="E3520" s="19">
        <v>16.809999999999999</v>
      </c>
      <c r="F3520" s="19">
        <v>1.03</v>
      </c>
      <c r="G3520" s="19">
        <v>0</v>
      </c>
      <c r="H3520" s="17">
        <f t="shared" si="165"/>
        <v>661.86464796400674</v>
      </c>
      <c r="I3520" s="18">
        <f t="shared" si="163"/>
        <v>37.493270248875206</v>
      </c>
      <c r="J3520" s="17">
        <f t="shared" si="164"/>
        <v>0.62465480534564721</v>
      </c>
    </row>
    <row r="3521" spans="1:10" x14ac:dyDescent="0.3">
      <c r="A3521" s="2">
        <v>20200526</v>
      </c>
      <c r="B3521" s="2" t="s">
        <v>41</v>
      </c>
      <c r="C3521" s="2">
        <v>283</v>
      </c>
      <c r="D3521" s="2">
        <v>19.93</v>
      </c>
      <c r="E3521" s="2">
        <v>18.739999999999998</v>
      </c>
      <c r="F3521" s="2">
        <v>0.69</v>
      </c>
      <c r="G3521" s="2">
        <v>0</v>
      </c>
      <c r="H3521" s="16">
        <f t="shared" si="165"/>
        <v>830.22405807424821</v>
      </c>
      <c r="I3521" s="15">
        <f t="shared" si="163"/>
        <v>44.684501814820251</v>
      </c>
      <c r="J3521" s="14">
        <f t="shared" si="164"/>
        <v>0.75668259667383331</v>
      </c>
    </row>
    <row r="3522" spans="1:10" x14ac:dyDescent="0.3">
      <c r="A3522" s="19">
        <v>20200526</v>
      </c>
      <c r="B3522" s="19" t="s">
        <v>40</v>
      </c>
      <c r="C3522" s="19">
        <v>476</v>
      </c>
      <c r="D3522" s="19">
        <v>31.52</v>
      </c>
      <c r="E3522" s="19">
        <v>20.59</v>
      </c>
      <c r="F3522" s="19">
        <v>1.31</v>
      </c>
      <c r="G3522" s="19">
        <v>0</v>
      </c>
      <c r="H3522" s="17">
        <f t="shared" si="165"/>
        <v>910.48870672270255</v>
      </c>
      <c r="I3522" s="18">
        <f t="shared" si="163"/>
        <v>49.042772085084451</v>
      </c>
      <c r="J3522" s="17">
        <f t="shared" si="164"/>
        <v>0.81198068064470497</v>
      </c>
    </row>
    <row r="3523" spans="1:10" x14ac:dyDescent="0.3">
      <c r="A3523" s="2">
        <v>20200526</v>
      </c>
      <c r="B3523" s="2" t="s">
        <v>39</v>
      </c>
      <c r="C3523" s="2">
        <v>667</v>
      </c>
      <c r="D3523" s="2">
        <v>43.19</v>
      </c>
      <c r="E3523" s="2">
        <v>21.97</v>
      </c>
      <c r="F3523" s="2">
        <v>1.79</v>
      </c>
      <c r="G3523" s="2">
        <v>0</v>
      </c>
      <c r="H3523" s="16">
        <f t="shared" si="165"/>
        <v>974.54798241633137</v>
      </c>
      <c r="I3523" s="15">
        <f t="shared" si="163"/>
        <v>52.42462445051035</v>
      </c>
      <c r="J3523" s="14">
        <f t="shared" si="164"/>
        <v>0.85427822649586427</v>
      </c>
    </row>
    <row r="3524" spans="1:10" x14ac:dyDescent="0.3">
      <c r="A3524" s="19">
        <v>20200526</v>
      </c>
      <c r="B3524" s="19" t="s">
        <v>38</v>
      </c>
      <c r="C3524" s="19">
        <v>832</v>
      </c>
      <c r="D3524" s="19">
        <v>54.57</v>
      </c>
      <c r="E3524" s="19">
        <v>23.18</v>
      </c>
      <c r="F3524" s="19">
        <v>2</v>
      </c>
      <c r="G3524" s="19">
        <v>0</v>
      </c>
      <c r="H3524" s="17">
        <f t="shared" si="165"/>
        <v>1021.0789312068447</v>
      </c>
      <c r="I3524" s="18">
        <f t="shared" si="163"/>
        <v>55.0887166002139</v>
      </c>
      <c r="J3524" s="17">
        <f t="shared" si="164"/>
        <v>0.88282563556295046</v>
      </c>
    </row>
    <row r="3525" spans="1:10" x14ac:dyDescent="0.3">
      <c r="A3525" s="2">
        <v>20200526</v>
      </c>
      <c r="B3525" s="2" t="s">
        <v>37</v>
      </c>
      <c r="C3525" s="2">
        <v>946</v>
      </c>
      <c r="D3525" s="2">
        <v>64.84</v>
      </c>
      <c r="E3525" s="2">
        <v>24.27</v>
      </c>
      <c r="F3525" s="2">
        <v>2</v>
      </c>
      <c r="G3525" s="2">
        <v>0</v>
      </c>
      <c r="H3525" s="16">
        <f t="shared" si="165"/>
        <v>1045.1605684265887</v>
      </c>
      <c r="I3525" s="15">
        <f t="shared" si="163"/>
        <v>56.931267763330894</v>
      </c>
      <c r="J3525" s="14">
        <f t="shared" si="164"/>
        <v>0.89498070957911835</v>
      </c>
    </row>
    <row r="3526" spans="1:10" x14ac:dyDescent="0.3">
      <c r="A3526" s="19">
        <v>20200526</v>
      </c>
      <c r="B3526" s="19" t="s">
        <v>36</v>
      </c>
      <c r="C3526" s="19">
        <v>1008.01</v>
      </c>
      <c r="D3526" s="19">
        <v>71.64</v>
      </c>
      <c r="E3526" s="19">
        <v>25.07</v>
      </c>
      <c r="F3526" s="19">
        <v>1.93</v>
      </c>
      <c r="G3526" s="19">
        <v>0</v>
      </c>
      <c r="H3526" s="17">
        <f t="shared" si="165"/>
        <v>1062.0736427185761</v>
      </c>
      <c r="I3526" s="18">
        <f t="shared" si="163"/>
        <v>58.259801334955505</v>
      </c>
      <c r="J3526" s="17">
        <f t="shared" si="164"/>
        <v>0.90311403009897062</v>
      </c>
    </row>
    <row r="3527" spans="1:10" x14ac:dyDescent="0.3">
      <c r="A3527" s="2">
        <v>20200526</v>
      </c>
      <c r="B3527" s="2" t="s">
        <v>35</v>
      </c>
      <c r="C3527" s="2">
        <v>983.01</v>
      </c>
      <c r="D3527" s="2">
        <v>70.7</v>
      </c>
      <c r="E3527" s="2">
        <v>25.61</v>
      </c>
      <c r="F3527" s="2">
        <v>2</v>
      </c>
      <c r="G3527" s="2">
        <v>0</v>
      </c>
      <c r="H3527" s="16">
        <f t="shared" si="165"/>
        <v>1041.543768684485</v>
      </c>
      <c r="I3527" s="15">
        <f t="shared" si="163"/>
        <v>58.158242771390157</v>
      </c>
      <c r="J3527" s="14">
        <f t="shared" si="164"/>
        <v>0.88613284355867561</v>
      </c>
    </row>
    <row r="3528" spans="1:10" x14ac:dyDescent="0.3">
      <c r="A3528" s="19">
        <v>20200526</v>
      </c>
      <c r="B3528" s="19" t="s">
        <v>34</v>
      </c>
      <c r="C3528" s="19">
        <v>888</v>
      </c>
      <c r="D3528" s="19">
        <v>62.81</v>
      </c>
      <c r="E3528" s="19">
        <v>25.79</v>
      </c>
      <c r="F3528" s="19">
        <v>2.5499999999999998</v>
      </c>
      <c r="G3528" s="19">
        <v>0</v>
      </c>
      <c r="H3528" s="17">
        <f t="shared" si="165"/>
        <v>998.31799339192287</v>
      </c>
      <c r="I3528" s="18">
        <f t="shared" si="163"/>
        <v>56.987437293497592</v>
      </c>
      <c r="J3528" s="17">
        <f t="shared" si="164"/>
        <v>0.85461663943524768</v>
      </c>
    </row>
    <row r="3529" spans="1:10" x14ac:dyDescent="0.3">
      <c r="A3529" s="2">
        <v>20200526</v>
      </c>
      <c r="B3529" s="2" t="s">
        <v>33</v>
      </c>
      <c r="C3529" s="2">
        <v>756</v>
      </c>
      <c r="D3529" s="2">
        <v>52.19</v>
      </c>
      <c r="E3529" s="2">
        <v>25.47</v>
      </c>
      <c r="F3529" s="2">
        <v>3.38</v>
      </c>
      <c r="G3529" s="2">
        <v>0</v>
      </c>
      <c r="H3529" s="16">
        <f t="shared" si="165"/>
        <v>956.90385055212937</v>
      </c>
      <c r="I3529" s="15">
        <f t="shared" si="163"/>
        <v>55.373245329754042</v>
      </c>
      <c r="J3529" s="14">
        <f t="shared" si="164"/>
        <v>0.82611461120800178</v>
      </c>
    </row>
    <row r="3530" spans="1:10" x14ac:dyDescent="0.3">
      <c r="A3530" s="19">
        <v>20200526</v>
      </c>
      <c r="B3530" s="19" t="s">
        <v>32</v>
      </c>
      <c r="C3530" s="19">
        <v>612</v>
      </c>
      <c r="D3530" s="19">
        <v>40.700000000000003</v>
      </c>
      <c r="E3530" s="19">
        <v>24.64</v>
      </c>
      <c r="F3530" s="19">
        <v>3.93</v>
      </c>
      <c r="G3530" s="19">
        <v>0</v>
      </c>
      <c r="H3530" s="17">
        <f t="shared" si="165"/>
        <v>938.50866127741415</v>
      </c>
      <c r="I3530" s="18">
        <f t="shared" ref="I3530:I3593" si="166">E3530+H3530*((NOCT-20)/(800))</f>
        <v>53.968395664919193</v>
      </c>
      <c r="J3530" s="17">
        <f t="shared" ref="J3530:J3593" si="167">P_STC__W*(H3530/1000)*(1+(alpha_p/100)*(I3530-25))</f>
        <v>0.81616675522064419</v>
      </c>
    </row>
    <row r="3531" spans="1:10" x14ac:dyDescent="0.3">
      <c r="A3531" s="2">
        <v>20200526</v>
      </c>
      <c r="B3531" s="2" t="s">
        <v>31</v>
      </c>
      <c r="C3531" s="2">
        <v>408</v>
      </c>
      <c r="D3531" s="2">
        <v>29.02</v>
      </c>
      <c r="E3531" s="2">
        <v>23.88</v>
      </c>
      <c r="F3531" s="2">
        <v>4.41</v>
      </c>
      <c r="G3531" s="2">
        <v>0</v>
      </c>
      <c r="H3531" s="16">
        <f t="shared" si="165"/>
        <v>841.03788180119409</v>
      </c>
      <c r="I3531" s="15">
        <f t="shared" si="166"/>
        <v>50.162433806287311</v>
      </c>
      <c r="J3531" s="14">
        <f t="shared" si="167"/>
        <v>0.74580636166888226</v>
      </c>
    </row>
    <row r="3532" spans="1:10" x14ac:dyDescent="0.3">
      <c r="A3532" s="19">
        <v>20200526</v>
      </c>
      <c r="B3532" s="19" t="s">
        <v>30</v>
      </c>
      <c r="C3532" s="19">
        <v>217</v>
      </c>
      <c r="D3532" s="19">
        <v>17.48</v>
      </c>
      <c r="E3532" s="19">
        <v>23.15</v>
      </c>
      <c r="F3532" s="19">
        <v>4.62</v>
      </c>
      <c r="G3532" s="19">
        <v>0</v>
      </c>
      <c r="H3532" s="17">
        <f t="shared" si="165"/>
        <v>722.43541553176306</v>
      </c>
      <c r="I3532" s="18">
        <f t="shared" si="166"/>
        <v>45.726106735367594</v>
      </c>
      <c r="J3532" s="17">
        <f t="shared" si="167"/>
        <v>0.65505568463901864</v>
      </c>
    </row>
    <row r="3533" spans="1:10" x14ac:dyDescent="0.3">
      <c r="A3533" s="2">
        <v>20200526</v>
      </c>
      <c r="B3533" s="2" t="s">
        <v>29</v>
      </c>
      <c r="C3533" s="2">
        <v>53</v>
      </c>
      <c r="D3533" s="2">
        <v>6.35</v>
      </c>
      <c r="E3533" s="2">
        <v>23.03</v>
      </c>
      <c r="F3533" s="2">
        <v>4</v>
      </c>
      <c r="G3533" s="2">
        <v>0</v>
      </c>
      <c r="H3533" s="16">
        <f t="shared" si="165"/>
        <v>479.1971313716013</v>
      </c>
      <c r="I3533" s="15">
        <f t="shared" si="166"/>
        <v>38.00491035536254</v>
      </c>
      <c r="J3533" s="14">
        <f t="shared" si="167"/>
        <v>0.4511535105594458</v>
      </c>
    </row>
    <row r="3534" spans="1:10" x14ac:dyDescent="0.3">
      <c r="A3534" s="19">
        <v>20200526</v>
      </c>
      <c r="B3534" s="19" t="s">
        <v>28</v>
      </c>
      <c r="C3534" s="19">
        <v>0</v>
      </c>
      <c r="D3534" s="19">
        <v>0</v>
      </c>
      <c r="E3534" s="19">
        <v>22.54</v>
      </c>
      <c r="F3534" s="19">
        <v>4.07</v>
      </c>
      <c r="G3534" s="19">
        <v>0</v>
      </c>
      <c r="H3534" s="17">
        <f t="shared" si="165"/>
        <v>0</v>
      </c>
      <c r="I3534" s="18">
        <f t="shared" si="166"/>
        <v>22.54</v>
      </c>
      <c r="J3534" s="17">
        <f t="shared" si="167"/>
        <v>0</v>
      </c>
    </row>
    <row r="3535" spans="1:10" x14ac:dyDescent="0.3">
      <c r="A3535" s="2">
        <v>20200526</v>
      </c>
      <c r="B3535" s="2" t="s">
        <v>27</v>
      </c>
      <c r="C3535" s="2">
        <v>0</v>
      </c>
      <c r="D3535" s="2">
        <v>0</v>
      </c>
      <c r="E3535" s="2">
        <v>22.84</v>
      </c>
      <c r="F3535" s="2">
        <v>4.21</v>
      </c>
      <c r="G3535" s="2">
        <v>0</v>
      </c>
      <c r="H3535" s="16">
        <f t="shared" si="165"/>
        <v>0</v>
      </c>
      <c r="I3535" s="15">
        <f t="shared" si="166"/>
        <v>22.84</v>
      </c>
      <c r="J3535" s="14">
        <f t="shared" si="167"/>
        <v>0</v>
      </c>
    </row>
    <row r="3536" spans="1:10" x14ac:dyDescent="0.3">
      <c r="A3536" s="19">
        <v>20200526</v>
      </c>
      <c r="B3536" s="19" t="s">
        <v>26</v>
      </c>
      <c r="C3536" s="19">
        <v>0</v>
      </c>
      <c r="D3536" s="19">
        <v>0</v>
      </c>
      <c r="E3536" s="19">
        <v>23.36</v>
      </c>
      <c r="F3536" s="19">
        <v>4.41</v>
      </c>
      <c r="G3536" s="19">
        <v>0</v>
      </c>
      <c r="H3536" s="17">
        <f t="shared" si="165"/>
        <v>0</v>
      </c>
      <c r="I3536" s="18">
        <f t="shared" si="166"/>
        <v>23.36</v>
      </c>
      <c r="J3536" s="17">
        <f t="shared" si="167"/>
        <v>0</v>
      </c>
    </row>
    <row r="3537" spans="1:10" x14ac:dyDescent="0.3">
      <c r="A3537" s="2">
        <v>20200526</v>
      </c>
      <c r="B3537" s="2" t="s">
        <v>25</v>
      </c>
      <c r="C3537" s="2">
        <v>0</v>
      </c>
      <c r="D3537" s="2">
        <v>0</v>
      </c>
      <c r="E3537" s="2">
        <v>23.76</v>
      </c>
      <c r="F3537" s="2">
        <v>4.28</v>
      </c>
      <c r="G3537" s="2">
        <v>0</v>
      </c>
      <c r="H3537" s="16">
        <f t="shared" si="165"/>
        <v>0</v>
      </c>
      <c r="I3537" s="15">
        <f t="shared" si="166"/>
        <v>23.76</v>
      </c>
      <c r="J3537" s="14">
        <f t="shared" si="167"/>
        <v>0</v>
      </c>
    </row>
    <row r="3538" spans="1:10" x14ac:dyDescent="0.3">
      <c r="A3538" s="19">
        <v>20200527</v>
      </c>
      <c r="B3538" s="19" t="s">
        <v>48</v>
      </c>
      <c r="C3538" s="19">
        <v>0</v>
      </c>
      <c r="D3538" s="19">
        <v>0</v>
      </c>
      <c r="E3538" s="19">
        <v>23.83</v>
      </c>
      <c r="F3538" s="19">
        <v>4.07</v>
      </c>
      <c r="G3538" s="19">
        <v>0</v>
      </c>
      <c r="H3538" s="17">
        <f t="shared" si="165"/>
        <v>0</v>
      </c>
      <c r="I3538" s="18">
        <f t="shared" si="166"/>
        <v>23.83</v>
      </c>
      <c r="J3538" s="17">
        <f t="shared" si="167"/>
        <v>0</v>
      </c>
    </row>
    <row r="3539" spans="1:10" x14ac:dyDescent="0.3">
      <c r="A3539" s="2">
        <v>20200527</v>
      </c>
      <c r="B3539" s="2" t="s">
        <v>47</v>
      </c>
      <c r="C3539" s="2">
        <v>0</v>
      </c>
      <c r="D3539" s="2">
        <v>0</v>
      </c>
      <c r="E3539" s="2">
        <v>23.63</v>
      </c>
      <c r="F3539" s="2">
        <v>3.86</v>
      </c>
      <c r="G3539" s="2">
        <v>0</v>
      </c>
      <c r="H3539" s="16">
        <f t="shared" ref="H3539:H3602" si="168">IF(D3539&gt;0,C3539/SIN(D3539*PI()/180),0)</f>
        <v>0</v>
      </c>
      <c r="I3539" s="15">
        <f t="shared" si="166"/>
        <v>23.63</v>
      </c>
      <c r="J3539" s="14">
        <f t="shared" si="167"/>
        <v>0</v>
      </c>
    </row>
    <row r="3540" spans="1:10" x14ac:dyDescent="0.3">
      <c r="A3540" s="19">
        <v>20200527</v>
      </c>
      <c r="B3540" s="19" t="s">
        <v>46</v>
      </c>
      <c r="C3540" s="19">
        <v>0</v>
      </c>
      <c r="D3540" s="19">
        <v>0</v>
      </c>
      <c r="E3540" s="19">
        <v>23.11</v>
      </c>
      <c r="F3540" s="19">
        <v>3.45</v>
      </c>
      <c r="G3540" s="19">
        <v>0</v>
      </c>
      <c r="H3540" s="17">
        <f t="shared" si="168"/>
        <v>0</v>
      </c>
      <c r="I3540" s="18">
        <f t="shared" si="166"/>
        <v>23.11</v>
      </c>
      <c r="J3540" s="17">
        <f t="shared" si="167"/>
        <v>0</v>
      </c>
    </row>
    <row r="3541" spans="1:10" x14ac:dyDescent="0.3">
      <c r="A3541" s="2">
        <v>20200527</v>
      </c>
      <c r="B3541" s="2" t="s">
        <v>45</v>
      </c>
      <c r="C3541" s="2">
        <v>0</v>
      </c>
      <c r="D3541" s="2">
        <v>0</v>
      </c>
      <c r="E3541" s="2">
        <v>22.21</v>
      </c>
      <c r="F3541" s="2">
        <v>3.03</v>
      </c>
      <c r="G3541" s="2">
        <v>0</v>
      </c>
      <c r="H3541" s="16">
        <f t="shared" si="168"/>
        <v>0</v>
      </c>
      <c r="I3541" s="15">
        <f t="shared" si="166"/>
        <v>22.21</v>
      </c>
      <c r="J3541" s="14">
        <f t="shared" si="167"/>
        <v>0</v>
      </c>
    </row>
    <row r="3542" spans="1:10" x14ac:dyDescent="0.3">
      <c r="A3542" s="19">
        <v>20200527</v>
      </c>
      <c r="B3542" s="19" t="s">
        <v>44</v>
      </c>
      <c r="C3542" s="19">
        <v>0</v>
      </c>
      <c r="D3542" s="19">
        <v>0</v>
      </c>
      <c r="E3542" s="19">
        <v>21.1</v>
      </c>
      <c r="F3542" s="19">
        <v>3.03</v>
      </c>
      <c r="G3542" s="19">
        <v>0</v>
      </c>
      <c r="H3542" s="17">
        <f t="shared" si="168"/>
        <v>0</v>
      </c>
      <c r="I3542" s="18">
        <f t="shared" si="166"/>
        <v>21.1</v>
      </c>
      <c r="J3542" s="17">
        <f t="shared" si="167"/>
        <v>0</v>
      </c>
    </row>
    <row r="3543" spans="1:10" x14ac:dyDescent="0.3">
      <c r="A3543" s="2">
        <v>20200527</v>
      </c>
      <c r="B3543" s="2" t="s">
        <v>43</v>
      </c>
      <c r="C3543" s="2">
        <v>0</v>
      </c>
      <c r="D3543" s="2">
        <v>0</v>
      </c>
      <c r="E3543" s="2">
        <v>20.05</v>
      </c>
      <c r="F3543" s="2">
        <v>2.97</v>
      </c>
      <c r="G3543" s="2">
        <v>0</v>
      </c>
      <c r="H3543" s="16">
        <f t="shared" si="168"/>
        <v>0</v>
      </c>
      <c r="I3543" s="15">
        <f t="shared" si="166"/>
        <v>20.05</v>
      </c>
      <c r="J3543" s="14">
        <f t="shared" si="167"/>
        <v>0</v>
      </c>
    </row>
    <row r="3544" spans="1:10" x14ac:dyDescent="0.3">
      <c r="A3544" s="19">
        <v>20200527</v>
      </c>
      <c r="B3544" s="19" t="s">
        <v>42</v>
      </c>
      <c r="C3544" s="19">
        <v>98</v>
      </c>
      <c r="D3544" s="19">
        <v>8.77</v>
      </c>
      <c r="E3544" s="19">
        <v>19.54</v>
      </c>
      <c r="F3544" s="19">
        <v>2.5499999999999998</v>
      </c>
      <c r="G3544" s="19">
        <v>0</v>
      </c>
      <c r="H3544" s="17">
        <f t="shared" si="168"/>
        <v>642.75622193394349</v>
      </c>
      <c r="I3544" s="18">
        <f t="shared" si="166"/>
        <v>39.626131935435737</v>
      </c>
      <c r="J3544" s="17">
        <f t="shared" si="167"/>
        <v>0.60045155406446715</v>
      </c>
    </row>
    <row r="3545" spans="1:10" x14ac:dyDescent="0.3">
      <c r="A3545" s="2">
        <v>20200527</v>
      </c>
      <c r="B3545" s="2" t="s">
        <v>41</v>
      </c>
      <c r="C3545" s="2">
        <v>282</v>
      </c>
      <c r="D3545" s="2">
        <v>20</v>
      </c>
      <c r="E3545" s="2">
        <v>20.78</v>
      </c>
      <c r="F3545" s="2">
        <v>2.62</v>
      </c>
      <c r="G3545" s="2">
        <v>0</v>
      </c>
      <c r="H3545" s="16">
        <f t="shared" si="168"/>
        <v>824.5128408459907</v>
      </c>
      <c r="I3545" s="15">
        <f t="shared" si="166"/>
        <v>46.54602627643721</v>
      </c>
      <c r="J3545" s="14">
        <f t="shared" si="167"/>
        <v>0.74457045184241655</v>
      </c>
    </row>
    <row r="3546" spans="1:10" x14ac:dyDescent="0.3">
      <c r="A3546" s="19">
        <v>20200527</v>
      </c>
      <c r="B3546" s="19" t="s">
        <v>40</v>
      </c>
      <c r="C3546" s="19">
        <v>485</v>
      </c>
      <c r="D3546" s="19">
        <v>31.59</v>
      </c>
      <c r="E3546" s="19">
        <v>21.72</v>
      </c>
      <c r="F3546" s="19">
        <v>2.41</v>
      </c>
      <c r="G3546" s="19">
        <v>0</v>
      </c>
      <c r="H3546" s="17">
        <f t="shared" si="168"/>
        <v>925.86009476890251</v>
      </c>
      <c r="I3546" s="18">
        <f t="shared" si="166"/>
        <v>50.653127961528199</v>
      </c>
      <c r="J3546" s="17">
        <f t="shared" si="167"/>
        <v>0.81897966108379583</v>
      </c>
    </row>
    <row r="3547" spans="1:10" x14ac:dyDescent="0.3">
      <c r="A3547" s="2">
        <v>20200527</v>
      </c>
      <c r="B3547" s="2" t="s">
        <v>39</v>
      </c>
      <c r="C3547" s="2">
        <v>672</v>
      </c>
      <c r="D3547" s="2">
        <v>43.26</v>
      </c>
      <c r="E3547" s="2">
        <v>22.68</v>
      </c>
      <c r="F3547" s="2">
        <v>2.2799999999999998</v>
      </c>
      <c r="G3547" s="2">
        <v>0</v>
      </c>
      <c r="H3547" s="16">
        <f t="shared" si="168"/>
        <v>980.57798284845023</v>
      </c>
      <c r="I3547" s="15">
        <f t="shared" si="166"/>
        <v>53.323061964014073</v>
      </c>
      <c r="J3547" s="14">
        <f t="shared" si="167"/>
        <v>0.85559961348900959</v>
      </c>
    </row>
    <row r="3548" spans="1:10" x14ac:dyDescent="0.3">
      <c r="A3548" s="19">
        <v>20200527</v>
      </c>
      <c r="B3548" s="19" t="s">
        <v>38</v>
      </c>
      <c r="C3548" s="19">
        <v>838</v>
      </c>
      <c r="D3548" s="19">
        <v>54.66</v>
      </c>
      <c r="E3548" s="19">
        <v>23.91</v>
      </c>
      <c r="F3548" s="19">
        <v>2.0699999999999998</v>
      </c>
      <c r="G3548" s="19">
        <v>0</v>
      </c>
      <c r="H3548" s="17">
        <f t="shared" si="168"/>
        <v>1027.2956997087558</v>
      </c>
      <c r="I3548" s="18">
        <f t="shared" si="166"/>
        <v>56.012990615898616</v>
      </c>
      <c r="J3548" s="17">
        <f t="shared" si="167"/>
        <v>0.88392789618206291</v>
      </c>
    </row>
    <row r="3549" spans="1:10" x14ac:dyDescent="0.3">
      <c r="A3549" s="2">
        <v>20200527</v>
      </c>
      <c r="B3549" s="2" t="s">
        <v>37</v>
      </c>
      <c r="C3549" s="2">
        <v>932</v>
      </c>
      <c r="D3549" s="2">
        <v>64.95</v>
      </c>
      <c r="E3549" s="2">
        <v>25.11</v>
      </c>
      <c r="F3549" s="2">
        <v>1.79</v>
      </c>
      <c r="G3549" s="2">
        <v>0</v>
      </c>
      <c r="H3549" s="16">
        <f t="shared" si="168"/>
        <v>1028.7672486056911</v>
      </c>
      <c r="I3549" s="15">
        <f t="shared" si="166"/>
        <v>57.258976518927845</v>
      </c>
      <c r="J3549" s="14">
        <f t="shared" si="167"/>
        <v>0.87942584528273271</v>
      </c>
    </row>
    <row r="3550" spans="1:10" x14ac:dyDescent="0.3">
      <c r="A3550" s="19">
        <v>20200527</v>
      </c>
      <c r="B3550" s="19" t="s">
        <v>36</v>
      </c>
      <c r="C3550" s="19">
        <v>975.01</v>
      </c>
      <c r="D3550" s="19">
        <v>71.8</v>
      </c>
      <c r="E3550" s="19">
        <v>25.9</v>
      </c>
      <c r="F3550" s="19">
        <v>1.59</v>
      </c>
      <c r="G3550" s="19">
        <v>0</v>
      </c>
      <c r="H3550" s="17">
        <f t="shared" si="168"/>
        <v>1026.3565106311949</v>
      </c>
      <c r="I3550" s="18">
        <f t="shared" si="166"/>
        <v>57.973640957224838</v>
      </c>
      <c r="J3550" s="17">
        <f t="shared" si="167"/>
        <v>0.87406431079071079</v>
      </c>
    </row>
    <row r="3551" spans="1:10" x14ac:dyDescent="0.3">
      <c r="A3551" s="2">
        <v>20200527</v>
      </c>
      <c r="B3551" s="2" t="s">
        <v>35</v>
      </c>
      <c r="C3551" s="2">
        <v>963</v>
      </c>
      <c r="D3551" s="2">
        <v>70.87</v>
      </c>
      <c r="E3551" s="2">
        <v>26.5</v>
      </c>
      <c r="F3551" s="2">
        <v>1.45</v>
      </c>
      <c r="G3551" s="2">
        <v>0</v>
      </c>
      <c r="H3551" s="16">
        <f t="shared" si="168"/>
        <v>1019.2876621090417</v>
      </c>
      <c r="I3551" s="15">
        <f t="shared" si="166"/>
        <v>58.352739440907555</v>
      </c>
      <c r="J3551" s="14">
        <f t="shared" si="167"/>
        <v>0.86630550096559555</v>
      </c>
    </row>
    <row r="3552" spans="1:10" x14ac:dyDescent="0.3">
      <c r="A3552" s="19">
        <v>20200527</v>
      </c>
      <c r="B3552" s="19" t="s">
        <v>34</v>
      </c>
      <c r="C3552" s="19">
        <v>894</v>
      </c>
      <c r="D3552" s="19">
        <v>62.95</v>
      </c>
      <c r="E3552" s="19">
        <v>26.96</v>
      </c>
      <c r="F3552" s="19">
        <v>2.14</v>
      </c>
      <c r="G3552" s="19">
        <v>0</v>
      </c>
      <c r="H3552" s="17">
        <f t="shared" si="168"/>
        <v>1003.8063759307986</v>
      </c>
      <c r="I3552" s="18">
        <f t="shared" si="166"/>
        <v>58.328949247837457</v>
      </c>
      <c r="J3552" s="17">
        <f t="shared" si="167"/>
        <v>0.85325522301955903</v>
      </c>
    </row>
    <row r="3553" spans="1:10" x14ac:dyDescent="0.3">
      <c r="A3553" s="2">
        <v>20200527</v>
      </c>
      <c r="B3553" s="2" t="s">
        <v>33</v>
      </c>
      <c r="C3553" s="2">
        <v>779</v>
      </c>
      <c r="D3553" s="2">
        <v>52.31</v>
      </c>
      <c r="E3553" s="2">
        <v>26.71</v>
      </c>
      <c r="F3553" s="2">
        <v>3.45</v>
      </c>
      <c r="G3553" s="2">
        <v>0</v>
      </c>
      <c r="H3553" s="16">
        <f t="shared" si="168"/>
        <v>984.41832284329416</v>
      </c>
      <c r="I3553" s="15">
        <f t="shared" si="166"/>
        <v>57.473072588852943</v>
      </c>
      <c r="J3553" s="14">
        <f t="shared" si="167"/>
        <v>0.84056642839360185</v>
      </c>
    </row>
    <row r="3554" spans="1:10" x14ac:dyDescent="0.3">
      <c r="A3554" s="19">
        <v>20200527</v>
      </c>
      <c r="B3554" s="19" t="s">
        <v>32</v>
      </c>
      <c r="C3554" s="19">
        <v>618</v>
      </c>
      <c r="D3554" s="19">
        <v>40.81</v>
      </c>
      <c r="E3554" s="19">
        <v>25.83</v>
      </c>
      <c r="F3554" s="19">
        <v>4.55</v>
      </c>
      <c r="G3554" s="19">
        <v>0</v>
      </c>
      <c r="H3554" s="17">
        <f t="shared" si="168"/>
        <v>945.60084625993045</v>
      </c>
      <c r="I3554" s="18">
        <f t="shared" si="166"/>
        <v>55.380026445622825</v>
      </c>
      <c r="J3554" s="17">
        <f t="shared" si="167"/>
        <v>0.81632764203622044</v>
      </c>
    </row>
    <row r="3555" spans="1:10" x14ac:dyDescent="0.3">
      <c r="A3555" s="2">
        <v>20200527</v>
      </c>
      <c r="B3555" s="2" t="s">
        <v>31</v>
      </c>
      <c r="C3555" s="2">
        <v>426</v>
      </c>
      <c r="D3555" s="2">
        <v>29.13</v>
      </c>
      <c r="E3555" s="2">
        <v>24.58</v>
      </c>
      <c r="F3555" s="2">
        <v>4.97</v>
      </c>
      <c r="G3555" s="2">
        <v>0</v>
      </c>
      <c r="H3555" s="16">
        <f t="shared" si="168"/>
        <v>875.11561935623843</v>
      </c>
      <c r="I3555" s="15">
        <f t="shared" si="166"/>
        <v>51.927363104882446</v>
      </c>
      <c r="J3555" s="14">
        <f t="shared" si="167"/>
        <v>0.76907511717102051</v>
      </c>
    </row>
    <row r="3556" spans="1:10" x14ac:dyDescent="0.3">
      <c r="A3556" s="19">
        <v>20200527</v>
      </c>
      <c r="B3556" s="19" t="s">
        <v>30</v>
      </c>
      <c r="C3556" s="19">
        <v>232</v>
      </c>
      <c r="D3556" s="19">
        <v>17.600000000000001</v>
      </c>
      <c r="E3556" s="19">
        <v>23.55</v>
      </c>
      <c r="F3556" s="19">
        <v>5.0999999999999996</v>
      </c>
      <c r="G3556" s="19">
        <v>0</v>
      </c>
      <c r="H3556" s="17">
        <f t="shared" si="168"/>
        <v>767.27216266211167</v>
      </c>
      <c r="I3556" s="18">
        <f t="shared" si="166"/>
        <v>47.527255083190994</v>
      </c>
      <c r="J3556" s="17">
        <f t="shared" si="167"/>
        <v>0.68949175189276712</v>
      </c>
    </row>
    <row r="3557" spans="1:10" x14ac:dyDescent="0.3">
      <c r="A3557" s="2">
        <v>20200527</v>
      </c>
      <c r="B3557" s="2" t="s">
        <v>29</v>
      </c>
      <c r="C3557" s="2">
        <v>58</v>
      </c>
      <c r="D3557" s="2">
        <v>6.48</v>
      </c>
      <c r="E3557" s="2">
        <v>22.39</v>
      </c>
      <c r="F3557" s="2">
        <v>4.76</v>
      </c>
      <c r="G3557" s="2">
        <v>0</v>
      </c>
      <c r="H3557" s="16">
        <f t="shared" si="168"/>
        <v>513.92750232980825</v>
      </c>
      <c r="I3557" s="15">
        <f t="shared" si="166"/>
        <v>38.450234447806508</v>
      </c>
      <c r="J3557" s="14">
        <f t="shared" si="167"/>
        <v>0.48282149805000624</v>
      </c>
    </row>
    <row r="3558" spans="1:10" x14ac:dyDescent="0.3">
      <c r="A3558" s="19">
        <v>20200527</v>
      </c>
      <c r="B3558" s="19" t="s">
        <v>28</v>
      </c>
      <c r="C3558" s="19">
        <v>0</v>
      </c>
      <c r="D3558" s="19">
        <v>0</v>
      </c>
      <c r="E3558" s="19">
        <v>21.63</v>
      </c>
      <c r="F3558" s="19">
        <v>4.9000000000000004</v>
      </c>
      <c r="G3558" s="19">
        <v>0</v>
      </c>
      <c r="H3558" s="17">
        <f t="shared" si="168"/>
        <v>0</v>
      </c>
      <c r="I3558" s="18">
        <f t="shared" si="166"/>
        <v>21.63</v>
      </c>
      <c r="J3558" s="17">
        <f t="shared" si="167"/>
        <v>0</v>
      </c>
    </row>
    <row r="3559" spans="1:10" x14ac:dyDescent="0.3">
      <c r="A3559" s="2">
        <v>20200527</v>
      </c>
      <c r="B3559" s="2" t="s">
        <v>27</v>
      </c>
      <c r="C3559" s="2">
        <v>0</v>
      </c>
      <c r="D3559" s="2">
        <v>0</v>
      </c>
      <c r="E3559" s="2">
        <v>21.16</v>
      </c>
      <c r="F3559" s="2">
        <v>4.76</v>
      </c>
      <c r="G3559" s="2">
        <v>0</v>
      </c>
      <c r="H3559" s="16">
        <f t="shared" si="168"/>
        <v>0</v>
      </c>
      <c r="I3559" s="15">
        <f t="shared" si="166"/>
        <v>21.16</v>
      </c>
      <c r="J3559" s="14">
        <f t="shared" si="167"/>
        <v>0</v>
      </c>
    </row>
    <row r="3560" spans="1:10" x14ac:dyDescent="0.3">
      <c r="A3560" s="19">
        <v>20200527</v>
      </c>
      <c r="B3560" s="19" t="s">
        <v>26</v>
      </c>
      <c r="C3560" s="19">
        <v>0</v>
      </c>
      <c r="D3560" s="19">
        <v>0</v>
      </c>
      <c r="E3560" s="19">
        <v>21.05</v>
      </c>
      <c r="F3560" s="19">
        <v>4.62</v>
      </c>
      <c r="G3560" s="19">
        <v>0</v>
      </c>
      <c r="H3560" s="17">
        <f t="shared" si="168"/>
        <v>0</v>
      </c>
      <c r="I3560" s="18">
        <f t="shared" si="166"/>
        <v>21.05</v>
      </c>
      <c r="J3560" s="17">
        <f t="shared" si="167"/>
        <v>0</v>
      </c>
    </row>
    <row r="3561" spans="1:10" x14ac:dyDescent="0.3">
      <c r="A3561" s="2">
        <v>20200527</v>
      </c>
      <c r="B3561" s="2" t="s">
        <v>25</v>
      </c>
      <c r="C3561" s="2">
        <v>0</v>
      </c>
      <c r="D3561" s="2">
        <v>0</v>
      </c>
      <c r="E3561" s="2">
        <v>20.99</v>
      </c>
      <c r="F3561" s="2">
        <v>4.21</v>
      </c>
      <c r="G3561" s="2">
        <v>0</v>
      </c>
      <c r="H3561" s="16">
        <f t="shared" si="168"/>
        <v>0</v>
      </c>
      <c r="I3561" s="15">
        <f t="shared" si="166"/>
        <v>20.99</v>
      </c>
      <c r="J3561" s="14">
        <f t="shared" si="167"/>
        <v>0</v>
      </c>
    </row>
    <row r="3562" spans="1:10" x14ac:dyDescent="0.3">
      <c r="A3562" s="19">
        <v>20200528</v>
      </c>
      <c r="B3562" s="19" t="s">
        <v>48</v>
      </c>
      <c r="C3562" s="19">
        <v>0</v>
      </c>
      <c r="D3562" s="19">
        <v>0</v>
      </c>
      <c r="E3562" s="19">
        <v>20.96</v>
      </c>
      <c r="F3562" s="19">
        <v>3.52</v>
      </c>
      <c r="G3562" s="19">
        <v>0</v>
      </c>
      <c r="H3562" s="17">
        <f t="shared" si="168"/>
        <v>0</v>
      </c>
      <c r="I3562" s="18">
        <f t="shared" si="166"/>
        <v>20.96</v>
      </c>
      <c r="J3562" s="17">
        <f t="shared" si="167"/>
        <v>0</v>
      </c>
    </row>
    <row r="3563" spans="1:10" x14ac:dyDescent="0.3">
      <c r="A3563" s="2">
        <v>20200528</v>
      </c>
      <c r="B3563" s="2" t="s">
        <v>47</v>
      </c>
      <c r="C3563" s="2">
        <v>0</v>
      </c>
      <c r="D3563" s="2">
        <v>0</v>
      </c>
      <c r="E3563" s="2">
        <v>20.78</v>
      </c>
      <c r="F3563" s="2">
        <v>2.14</v>
      </c>
      <c r="G3563" s="2">
        <v>0</v>
      </c>
      <c r="H3563" s="16">
        <f t="shared" si="168"/>
        <v>0</v>
      </c>
      <c r="I3563" s="15">
        <f t="shared" si="166"/>
        <v>20.78</v>
      </c>
      <c r="J3563" s="14">
        <f t="shared" si="167"/>
        <v>0</v>
      </c>
    </row>
    <row r="3564" spans="1:10" x14ac:dyDescent="0.3">
      <c r="A3564" s="19">
        <v>20200528</v>
      </c>
      <c r="B3564" s="19" t="s">
        <v>46</v>
      </c>
      <c r="C3564" s="19">
        <v>0</v>
      </c>
      <c r="D3564" s="19">
        <v>0</v>
      </c>
      <c r="E3564" s="19">
        <v>20.52</v>
      </c>
      <c r="F3564" s="19">
        <v>0.62</v>
      </c>
      <c r="G3564" s="19">
        <v>0</v>
      </c>
      <c r="H3564" s="17">
        <f t="shared" si="168"/>
        <v>0</v>
      </c>
      <c r="I3564" s="18">
        <f t="shared" si="166"/>
        <v>20.52</v>
      </c>
      <c r="J3564" s="17">
        <f t="shared" si="167"/>
        <v>0</v>
      </c>
    </row>
    <row r="3565" spans="1:10" x14ac:dyDescent="0.3">
      <c r="A3565" s="2">
        <v>20200528</v>
      </c>
      <c r="B3565" s="2" t="s">
        <v>45</v>
      </c>
      <c r="C3565" s="2">
        <v>0</v>
      </c>
      <c r="D3565" s="2">
        <v>0</v>
      </c>
      <c r="E3565" s="2">
        <v>19.5</v>
      </c>
      <c r="F3565" s="2">
        <v>0.9</v>
      </c>
      <c r="G3565" s="2">
        <v>0</v>
      </c>
      <c r="H3565" s="16">
        <f t="shared" si="168"/>
        <v>0</v>
      </c>
      <c r="I3565" s="15">
        <f t="shared" si="166"/>
        <v>19.5</v>
      </c>
      <c r="J3565" s="14">
        <f t="shared" si="167"/>
        <v>0</v>
      </c>
    </row>
    <row r="3566" spans="1:10" x14ac:dyDescent="0.3">
      <c r="A3566" s="19">
        <v>20200528</v>
      </c>
      <c r="B3566" s="19" t="s">
        <v>44</v>
      </c>
      <c r="C3566" s="19">
        <v>0</v>
      </c>
      <c r="D3566" s="19">
        <v>0</v>
      </c>
      <c r="E3566" s="19">
        <v>18.02</v>
      </c>
      <c r="F3566" s="19">
        <v>1.52</v>
      </c>
      <c r="G3566" s="19">
        <v>0</v>
      </c>
      <c r="H3566" s="17">
        <f t="shared" si="168"/>
        <v>0</v>
      </c>
      <c r="I3566" s="18">
        <f t="shared" si="166"/>
        <v>18.02</v>
      </c>
      <c r="J3566" s="17">
        <f t="shared" si="167"/>
        <v>0</v>
      </c>
    </row>
    <row r="3567" spans="1:10" x14ac:dyDescent="0.3">
      <c r="A3567" s="2">
        <v>20200528</v>
      </c>
      <c r="B3567" s="2" t="s">
        <v>43</v>
      </c>
      <c r="C3567" s="2">
        <v>0</v>
      </c>
      <c r="D3567" s="2">
        <v>0</v>
      </c>
      <c r="E3567" s="2">
        <v>18.170000000000002</v>
      </c>
      <c r="F3567" s="2">
        <v>2.0699999999999998</v>
      </c>
      <c r="G3567" s="2">
        <v>0</v>
      </c>
      <c r="H3567" s="16">
        <f t="shared" si="168"/>
        <v>0</v>
      </c>
      <c r="I3567" s="15">
        <f t="shared" si="166"/>
        <v>18.170000000000002</v>
      </c>
      <c r="J3567" s="14">
        <f t="shared" si="167"/>
        <v>0</v>
      </c>
    </row>
    <row r="3568" spans="1:10" x14ac:dyDescent="0.3">
      <c r="A3568" s="19">
        <v>20200528</v>
      </c>
      <c r="B3568" s="19" t="s">
        <v>42</v>
      </c>
      <c r="C3568" s="19">
        <v>96</v>
      </c>
      <c r="D3568" s="19">
        <v>8.85</v>
      </c>
      <c r="E3568" s="19">
        <v>18.420000000000002</v>
      </c>
      <c r="F3568" s="19">
        <v>2.2799999999999998</v>
      </c>
      <c r="G3568" s="19">
        <v>0</v>
      </c>
      <c r="H3568" s="17">
        <f t="shared" si="168"/>
        <v>623.99182310311505</v>
      </c>
      <c r="I3568" s="18">
        <f t="shared" si="166"/>
        <v>37.919744471972351</v>
      </c>
      <c r="J3568" s="17">
        <f t="shared" si="167"/>
        <v>0.58771365602119918</v>
      </c>
    </row>
    <row r="3569" spans="1:10" x14ac:dyDescent="0.3">
      <c r="A3569" s="2">
        <v>20200528</v>
      </c>
      <c r="B3569" s="2" t="s">
        <v>41</v>
      </c>
      <c r="C3569" s="2">
        <v>280</v>
      </c>
      <c r="D3569" s="2">
        <v>20.07</v>
      </c>
      <c r="E3569" s="2">
        <v>19.73</v>
      </c>
      <c r="F3569" s="2">
        <v>2.2799999999999998</v>
      </c>
      <c r="G3569" s="2">
        <v>0</v>
      </c>
      <c r="H3569" s="16">
        <f t="shared" si="168"/>
        <v>815.92703822512954</v>
      </c>
      <c r="I3569" s="15">
        <f t="shared" si="166"/>
        <v>45.227719944535295</v>
      </c>
      <c r="J3569" s="14">
        <f t="shared" si="167"/>
        <v>0.74165749191536534</v>
      </c>
    </row>
    <row r="3570" spans="1:10" x14ac:dyDescent="0.3">
      <c r="A3570" s="19">
        <v>20200528</v>
      </c>
      <c r="B3570" s="19" t="s">
        <v>40</v>
      </c>
      <c r="C3570" s="19">
        <v>470</v>
      </c>
      <c r="D3570" s="19">
        <v>31.66</v>
      </c>
      <c r="E3570" s="19">
        <v>21.31</v>
      </c>
      <c r="F3570" s="19">
        <v>2.41</v>
      </c>
      <c r="G3570" s="19">
        <v>0</v>
      </c>
      <c r="H3570" s="17">
        <f t="shared" si="168"/>
        <v>895.44695634847665</v>
      </c>
      <c r="I3570" s="18">
        <f t="shared" si="166"/>
        <v>49.292717385889894</v>
      </c>
      <c r="J3570" s="17">
        <f t="shared" si="167"/>
        <v>0.79755917704764678</v>
      </c>
    </row>
    <row r="3571" spans="1:10" x14ac:dyDescent="0.3">
      <c r="A3571" s="2">
        <v>20200528</v>
      </c>
      <c r="B3571" s="2" t="s">
        <v>39</v>
      </c>
      <c r="C3571" s="2">
        <v>654</v>
      </c>
      <c r="D3571" s="2">
        <v>43.33</v>
      </c>
      <c r="E3571" s="2">
        <v>22.9</v>
      </c>
      <c r="F3571" s="2">
        <v>2.48</v>
      </c>
      <c r="G3571" s="2">
        <v>0</v>
      </c>
      <c r="H3571" s="16">
        <f t="shared" si="168"/>
        <v>953.07584998402922</v>
      </c>
      <c r="I3571" s="15">
        <f t="shared" si="166"/>
        <v>52.683620312000912</v>
      </c>
      <c r="J3571" s="14">
        <f t="shared" si="167"/>
        <v>0.8343451951662999</v>
      </c>
    </row>
    <row r="3572" spans="1:10" x14ac:dyDescent="0.3">
      <c r="A3572" s="19">
        <v>20200528</v>
      </c>
      <c r="B3572" s="19" t="s">
        <v>38</v>
      </c>
      <c r="C3572" s="19">
        <v>816</v>
      </c>
      <c r="D3572" s="19">
        <v>54.74</v>
      </c>
      <c r="E3572" s="19">
        <v>24.33</v>
      </c>
      <c r="F3572" s="19">
        <v>2.34</v>
      </c>
      <c r="G3572" s="19">
        <v>0</v>
      </c>
      <c r="H3572" s="17">
        <f t="shared" si="168"/>
        <v>999.3376792955429</v>
      </c>
      <c r="I3572" s="18">
        <f t="shared" si="166"/>
        <v>55.55930247798571</v>
      </c>
      <c r="J3572" s="17">
        <f t="shared" si="167"/>
        <v>0.86191189840895932</v>
      </c>
    </row>
    <row r="3573" spans="1:10" x14ac:dyDescent="0.3">
      <c r="A3573" s="2">
        <v>20200528</v>
      </c>
      <c r="B3573" s="2" t="s">
        <v>37</v>
      </c>
      <c r="C3573" s="2">
        <v>927</v>
      </c>
      <c r="D3573" s="2">
        <v>65.06</v>
      </c>
      <c r="E3573" s="2">
        <v>25.42</v>
      </c>
      <c r="F3573" s="2">
        <v>1.93</v>
      </c>
      <c r="G3573" s="2">
        <v>0</v>
      </c>
      <c r="H3573" s="16">
        <f t="shared" si="168"/>
        <v>1022.332669882974</v>
      </c>
      <c r="I3573" s="15">
        <f t="shared" si="166"/>
        <v>57.367895933842938</v>
      </c>
      <c r="J3573" s="14">
        <f t="shared" si="167"/>
        <v>0.87342426127454442</v>
      </c>
    </row>
    <row r="3574" spans="1:10" x14ac:dyDescent="0.3">
      <c r="A3574" s="19">
        <v>20200528</v>
      </c>
      <c r="B3574" s="19" t="s">
        <v>36</v>
      </c>
      <c r="C3574" s="19">
        <v>984.01</v>
      </c>
      <c r="D3574" s="19">
        <v>71.95</v>
      </c>
      <c r="E3574" s="19">
        <v>26.18</v>
      </c>
      <c r="F3574" s="19">
        <v>1.72</v>
      </c>
      <c r="G3574" s="19">
        <v>0</v>
      </c>
      <c r="H3574" s="17">
        <f t="shared" si="168"/>
        <v>1034.9431912372625</v>
      </c>
      <c r="I3574" s="18">
        <f t="shared" si="166"/>
        <v>58.521974726164451</v>
      </c>
      <c r="J3574" s="17">
        <f t="shared" si="167"/>
        <v>0.87882316348874068</v>
      </c>
    </row>
    <row r="3575" spans="1:10" x14ac:dyDescent="0.3">
      <c r="A3575" s="2">
        <v>20200528</v>
      </c>
      <c r="B3575" s="2" t="s">
        <v>35</v>
      </c>
      <c r="C3575" s="2">
        <v>973</v>
      </c>
      <c r="D3575" s="2">
        <v>71.03</v>
      </c>
      <c r="E3575" s="2">
        <v>26.69</v>
      </c>
      <c r="F3575" s="2">
        <v>1.93</v>
      </c>
      <c r="G3575" s="2">
        <v>0</v>
      </c>
      <c r="H3575" s="16">
        <f t="shared" si="168"/>
        <v>1028.8795676396746</v>
      </c>
      <c r="I3575" s="15">
        <f t="shared" si="166"/>
        <v>58.842486488739837</v>
      </c>
      <c r="J3575" s="14">
        <f t="shared" si="167"/>
        <v>0.87219027474093691</v>
      </c>
    </row>
    <row r="3576" spans="1:10" x14ac:dyDescent="0.3">
      <c r="A3576" s="19">
        <v>20200528</v>
      </c>
      <c r="B3576" s="19" t="s">
        <v>34</v>
      </c>
      <c r="C3576" s="19">
        <v>909</v>
      </c>
      <c r="D3576" s="19">
        <v>63.09</v>
      </c>
      <c r="E3576" s="19">
        <v>26.85</v>
      </c>
      <c r="F3576" s="19">
        <v>2.69</v>
      </c>
      <c r="G3576" s="19">
        <v>0</v>
      </c>
      <c r="H3576" s="17">
        <f t="shared" si="168"/>
        <v>1019.3799363105248</v>
      </c>
      <c r="I3576" s="18">
        <f t="shared" si="166"/>
        <v>58.705623009703899</v>
      </c>
      <c r="J3576" s="17">
        <f t="shared" si="167"/>
        <v>0.86476517504430161</v>
      </c>
    </row>
    <row r="3577" spans="1:10" x14ac:dyDescent="0.3">
      <c r="A3577" s="2">
        <v>20200528</v>
      </c>
      <c r="B3577" s="2" t="s">
        <v>33</v>
      </c>
      <c r="C3577" s="2">
        <v>787</v>
      </c>
      <c r="D3577" s="2">
        <v>52.43</v>
      </c>
      <c r="E3577" s="2">
        <v>26.52</v>
      </c>
      <c r="F3577" s="2">
        <v>3.66</v>
      </c>
      <c r="G3577" s="2">
        <v>0</v>
      </c>
      <c r="H3577" s="16">
        <f t="shared" si="168"/>
        <v>992.92336328054819</v>
      </c>
      <c r="I3577" s="15">
        <f t="shared" si="166"/>
        <v>57.54885510251713</v>
      </c>
      <c r="J3577" s="14">
        <f t="shared" si="167"/>
        <v>0.84749002922359673</v>
      </c>
    </row>
    <row r="3578" spans="1:10" x14ac:dyDescent="0.3">
      <c r="A3578" s="19">
        <v>20200528</v>
      </c>
      <c r="B3578" s="19" t="s">
        <v>32</v>
      </c>
      <c r="C3578" s="19">
        <v>622</v>
      </c>
      <c r="D3578" s="19">
        <v>40.93</v>
      </c>
      <c r="E3578" s="19">
        <v>25.68</v>
      </c>
      <c r="F3578" s="19">
        <v>4.34</v>
      </c>
      <c r="G3578" s="19">
        <v>0</v>
      </c>
      <c r="H3578" s="17">
        <f t="shared" si="168"/>
        <v>949.42048182048597</v>
      </c>
      <c r="I3578" s="18">
        <f t="shared" si="166"/>
        <v>55.349390056890186</v>
      </c>
      <c r="J3578" s="17">
        <f t="shared" si="167"/>
        <v>0.81975598543201855</v>
      </c>
    </row>
    <row r="3579" spans="1:10" x14ac:dyDescent="0.3">
      <c r="A3579" s="2">
        <v>20200528</v>
      </c>
      <c r="B3579" s="2" t="s">
        <v>31</v>
      </c>
      <c r="C3579" s="2">
        <v>440</v>
      </c>
      <c r="D3579" s="2">
        <v>29.24</v>
      </c>
      <c r="E3579" s="2">
        <v>24.92</v>
      </c>
      <c r="F3579" s="2">
        <v>4.6900000000000004</v>
      </c>
      <c r="G3579" s="2">
        <v>0</v>
      </c>
      <c r="H3579" s="16">
        <f t="shared" si="168"/>
        <v>900.77372512330555</v>
      </c>
      <c r="I3579" s="15">
        <f t="shared" si="166"/>
        <v>53.069178910103304</v>
      </c>
      <c r="J3579" s="14">
        <f t="shared" si="167"/>
        <v>0.78699582030727733</v>
      </c>
    </row>
    <row r="3580" spans="1:10" x14ac:dyDescent="0.3">
      <c r="A3580" s="19">
        <v>20200528</v>
      </c>
      <c r="B3580" s="19" t="s">
        <v>30</v>
      </c>
      <c r="C3580" s="19">
        <v>243</v>
      </c>
      <c r="D3580" s="19">
        <v>17.72</v>
      </c>
      <c r="E3580" s="19">
        <v>23.82</v>
      </c>
      <c r="F3580" s="19">
        <v>4.83</v>
      </c>
      <c r="G3580" s="19">
        <v>0</v>
      </c>
      <c r="H3580" s="17">
        <f t="shared" si="168"/>
        <v>798.38198792907394</v>
      </c>
      <c r="I3580" s="18">
        <f t="shared" si="166"/>
        <v>48.769437122783557</v>
      </c>
      <c r="J3580" s="17">
        <f t="shared" si="167"/>
        <v>0.7129850808498801</v>
      </c>
    </row>
    <row r="3581" spans="1:10" x14ac:dyDescent="0.3">
      <c r="A3581" s="2">
        <v>20200528</v>
      </c>
      <c r="B3581" s="2" t="s">
        <v>29</v>
      </c>
      <c r="C3581" s="2">
        <v>65</v>
      </c>
      <c r="D3581" s="2">
        <v>6.6</v>
      </c>
      <c r="E3581" s="2">
        <v>22.69</v>
      </c>
      <c r="F3581" s="2">
        <v>4.34</v>
      </c>
      <c r="G3581" s="2">
        <v>0</v>
      </c>
      <c r="H3581" s="16">
        <f t="shared" si="168"/>
        <v>565.52646138581736</v>
      </c>
      <c r="I3581" s="15">
        <f t="shared" si="166"/>
        <v>40.362701918306797</v>
      </c>
      <c r="J3581" s="14">
        <f t="shared" si="167"/>
        <v>0.52643039634648414</v>
      </c>
    </row>
    <row r="3582" spans="1:10" x14ac:dyDescent="0.3">
      <c r="A3582" s="19">
        <v>20200528</v>
      </c>
      <c r="B3582" s="19" t="s">
        <v>28</v>
      </c>
      <c r="C3582" s="19">
        <v>0</v>
      </c>
      <c r="D3582" s="19">
        <v>0</v>
      </c>
      <c r="E3582" s="19">
        <v>21.91</v>
      </c>
      <c r="F3582" s="19">
        <v>4.55</v>
      </c>
      <c r="G3582" s="19">
        <v>0</v>
      </c>
      <c r="H3582" s="17">
        <f t="shared" si="168"/>
        <v>0</v>
      </c>
      <c r="I3582" s="18">
        <f t="shared" si="166"/>
        <v>21.91</v>
      </c>
      <c r="J3582" s="17">
        <f t="shared" si="167"/>
        <v>0</v>
      </c>
    </row>
    <row r="3583" spans="1:10" x14ac:dyDescent="0.3">
      <c r="A3583" s="2">
        <v>20200528</v>
      </c>
      <c r="B3583" s="2" t="s">
        <v>27</v>
      </c>
      <c r="C3583" s="2">
        <v>0</v>
      </c>
      <c r="D3583" s="2">
        <v>0</v>
      </c>
      <c r="E3583" s="2">
        <v>21.89</v>
      </c>
      <c r="F3583" s="2">
        <v>4.6900000000000004</v>
      </c>
      <c r="G3583" s="2">
        <v>0</v>
      </c>
      <c r="H3583" s="16">
        <f t="shared" si="168"/>
        <v>0</v>
      </c>
      <c r="I3583" s="15">
        <f t="shared" si="166"/>
        <v>21.89</v>
      </c>
      <c r="J3583" s="14">
        <f t="shared" si="167"/>
        <v>0</v>
      </c>
    </row>
    <row r="3584" spans="1:10" x14ac:dyDescent="0.3">
      <c r="A3584" s="19">
        <v>20200528</v>
      </c>
      <c r="B3584" s="19" t="s">
        <v>26</v>
      </c>
      <c r="C3584" s="19">
        <v>0</v>
      </c>
      <c r="D3584" s="19">
        <v>0</v>
      </c>
      <c r="E3584" s="19">
        <v>22.16</v>
      </c>
      <c r="F3584" s="19">
        <v>4.6900000000000004</v>
      </c>
      <c r="G3584" s="19">
        <v>0</v>
      </c>
      <c r="H3584" s="17">
        <f t="shared" si="168"/>
        <v>0</v>
      </c>
      <c r="I3584" s="18">
        <f t="shared" si="166"/>
        <v>22.16</v>
      </c>
      <c r="J3584" s="17">
        <f t="shared" si="167"/>
        <v>0</v>
      </c>
    </row>
    <row r="3585" spans="1:10" x14ac:dyDescent="0.3">
      <c r="A3585" s="2">
        <v>20200528</v>
      </c>
      <c r="B3585" s="2" t="s">
        <v>25</v>
      </c>
      <c r="C3585" s="2">
        <v>0</v>
      </c>
      <c r="D3585" s="2">
        <v>0</v>
      </c>
      <c r="E3585" s="2">
        <v>22.4</v>
      </c>
      <c r="F3585" s="2">
        <v>4.76</v>
      </c>
      <c r="G3585" s="2">
        <v>0</v>
      </c>
      <c r="H3585" s="16">
        <f t="shared" si="168"/>
        <v>0</v>
      </c>
      <c r="I3585" s="15">
        <f t="shared" si="166"/>
        <v>22.4</v>
      </c>
      <c r="J3585" s="14">
        <f t="shared" si="167"/>
        <v>0</v>
      </c>
    </row>
    <row r="3586" spans="1:10" x14ac:dyDescent="0.3">
      <c r="A3586" s="19">
        <v>20200529</v>
      </c>
      <c r="B3586" s="19" t="s">
        <v>48</v>
      </c>
      <c r="C3586" s="19">
        <v>0</v>
      </c>
      <c r="D3586" s="19">
        <v>0</v>
      </c>
      <c r="E3586" s="19">
        <v>22.53</v>
      </c>
      <c r="F3586" s="19">
        <v>4.62</v>
      </c>
      <c r="G3586" s="19">
        <v>0</v>
      </c>
      <c r="H3586" s="17">
        <f t="shared" si="168"/>
        <v>0</v>
      </c>
      <c r="I3586" s="18">
        <f t="shared" si="166"/>
        <v>22.53</v>
      </c>
      <c r="J3586" s="17">
        <f t="shared" si="167"/>
        <v>0</v>
      </c>
    </row>
    <row r="3587" spans="1:10" x14ac:dyDescent="0.3">
      <c r="A3587" s="2">
        <v>20200529</v>
      </c>
      <c r="B3587" s="2" t="s">
        <v>47</v>
      </c>
      <c r="C3587" s="2">
        <v>0</v>
      </c>
      <c r="D3587" s="2">
        <v>0</v>
      </c>
      <c r="E3587" s="2">
        <v>22.5</v>
      </c>
      <c r="F3587" s="2">
        <v>4.4800000000000004</v>
      </c>
      <c r="G3587" s="2">
        <v>0</v>
      </c>
      <c r="H3587" s="16">
        <f t="shared" si="168"/>
        <v>0</v>
      </c>
      <c r="I3587" s="15">
        <f t="shared" si="166"/>
        <v>22.5</v>
      </c>
      <c r="J3587" s="14">
        <f t="shared" si="167"/>
        <v>0</v>
      </c>
    </row>
    <row r="3588" spans="1:10" x14ac:dyDescent="0.3">
      <c r="A3588" s="19">
        <v>20200529</v>
      </c>
      <c r="B3588" s="19" t="s">
        <v>46</v>
      </c>
      <c r="C3588" s="19">
        <v>0</v>
      </c>
      <c r="D3588" s="19">
        <v>0</v>
      </c>
      <c r="E3588" s="19">
        <v>22.35</v>
      </c>
      <c r="F3588" s="19">
        <v>4.21</v>
      </c>
      <c r="G3588" s="19">
        <v>0</v>
      </c>
      <c r="H3588" s="17">
        <f t="shared" si="168"/>
        <v>0</v>
      </c>
      <c r="I3588" s="18">
        <f t="shared" si="166"/>
        <v>22.35</v>
      </c>
      <c r="J3588" s="17">
        <f t="shared" si="167"/>
        <v>0</v>
      </c>
    </row>
    <row r="3589" spans="1:10" x14ac:dyDescent="0.3">
      <c r="A3589" s="2">
        <v>20200529</v>
      </c>
      <c r="B3589" s="2" t="s">
        <v>45</v>
      </c>
      <c r="C3589" s="2">
        <v>0</v>
      </c>
      <c r="D3589" s="2">
        <v>0</v>
      </c>
      <c r="E3589" s="2">
        <v>22.05</v>
      </c>
      <c r="F3589" s="2">
        <v>3.86</v>
      </c>
      <c r="G3589" s="2">
        <v>0</v>
      </c>
      <c r="H3589" s="16">
        <f t="shared" si="168"/>
        <v>0</v>
      </c>
      <c r="I3589" s="15">
        <f t="shared" si="166"/>
        <v>22.05</v>
      </c>
      <c r="J3589" s="14">
        <f t="shared" si="167"/>
        <v>0</v>
      </c>
    </row>
    <row r="3590" spans="1:10" x14ac:dyDescent="0.3">
      <c r="A3590" s="19">
        <v>20200529</v>
      </c>
      <c r="B3590" s="19" t="s">
        <v>44</v>
      </c>
      <c r="C3590" s="19">
        <v>0</v>
      </c>
      <c r="D3590" s="19">
        <v>0</v>
      </c>
      <c r="E3590" s="19">
        <v>21.7</v>
      </c>
      <c r="F3590" s="19">
        <v>3.45</v>
      </c>
      <c r="G3590" s="19">
        <v>0</v>
      </c>
      <c r="H3590" s="17">
        <f t="shared" si="168"/>
        <v>0</v>
      </c>
      <c r="I3590" s="18">
        <f t="shared" si="166"/>
        <v>21.7</v>
      </c>
      <c r="J3590" s="17">
        <f t="shared" si="167"/>
        <v>0</v>
      </c>
    </row>
    <row r="3591" spans="1:10" x14ac:dyDescent="0.3">
      <c r="A3591" s="2">
        <v>20200529</v>
      </c>
      <c r="B3591" s="2" t="s">
        <v>43</v>
      </c>
      <c r="C3591" s="2">
        <v>0</v>
      </c>
      <c r="D3591" s="2">
        <v>0</v>
      </c>
      <c r="E3591" s="2">
        <v>21.25</v>
      </c>
      <c r="F3591" s="2">
        <v>3.03</v>
      </c>
      <c r="G3591" s="2">
        <v>0</v>
      </c>
      <c r="H3591" s="16">
        <f t="shared" si="168"/>
        <v>0</v>
      </c>
      <c r="I3591" s="15">
        <f t="shared" si="166"/>
        <v>21.25</v>
      </c>
      <c r="J3591" s="14">
        <f t="shared" si="167"/>
        <v>0</v>
      </c>
    </row>
    <row r="3592" spans="1:10" x14ac:dyDescent="0.3">
      <c r="A3592" s="19">
        <v>20200529</v>
      </c>
      <c r="B3592" s="19" t="s">
        <v>42</v>
      </c>
      <c r="C3592" s="19">
        <v>101</v>
      </c>
      <c r="D3592" s="19">
        <v>8.93</v>
      </c>
      <c r="E3592" s="19">
        <v>20.82</v>
      </c>
      <c r="F3592" s="19">
        <v>2.5499999999999998</v>
      </c>
      <c r="G3592" s="19">
        <v>0</v>
      </c>
      <c r="H3592" s="17">
        <f t="shared" si="168"/>
        <v>650.65723616070238</v>
      </c>
      <c r="I3592" s="18">
        <f t="shared" si="166"/>
        <v>41.153038630021953</v>
      </c>
      <c r="J3592" s="17">
        <f t="shared" si="167"/>
        <v>0.60336182454297027</v>
      </c>
    </row>
    <row r="3593" spans="1:10" x14ac:dyDescent="0.3">
      <c r="A3593" s="2">
        <v>20200529</v>
      </c>
      <c r="B3593" s="2" t="s">
        <v>41</v>
      </c>
      <c r="C3593" s="2">
        <v>287</v>
      </c>
      <c r="D3593" s="2">
        <v>20.14</v>
      </c>
      <c r="E3593" s="2">
        <v>21.51</v>
      </c>
      <c r="F3593" s="2">
        <v>2.83</v>
      </c>
      <c r="G3593" s="2">
        <v>0</v>
      </c>
      <c r="H3593" s="16">
        <f t="shared" si="168"/>
        <v>833.53851776540102</v>
      </c>
      <c r="I3593" s="15">
        <f t="shared" si="166"/>
        <v>47.558078680168784</v>
      </c>
      <c r="J3593" s="14">
        <f t="shared" si="167"/>
        <v>0.74892489416523667</v>
      </c>
    </row>
    <row r="3594" spans="1:10" x14ac:dyDescent="0.3">
      <c r="A3594" s="19">
        <v>20200529</v>
      </c>
      <c r="B3594" s="19" t="s">
        <v>40</v>
      </c>
      <c r="C3594" s="19">
        <v>485</v>
      </c>
      <c r="D3594" s="19">
        <v>31.72</v>
      </c>
      <c r="E3594" s="19">
        <v>23.11</v>
      </c>
      <c r="F3594" s="19">
        <v>2.5499999999999998</v>
      </c>
      <c r="G3594" s="19">
        <v>0</v>
      </c>
      <c r="H3594" s="17">
        <f t="shared" si="168"/>
        <v>922.45902945957573</v>
      </c>
      <c r="I3594" s="18">
        <f t="shared" ref="I3594:I3657" si="169">E3594+H3594*((NOCT-20)/(800))</f>
        <v>51.936844670611741</v>
      </c>
      <c r="J3594" s="17">
        <f t="shared" ref="J3594:J3657" si="170">P_STC__W*(H3594/1000)*(1+(alpha_p/100)*(I3594-25))</f>
        <v>0.8106424192975743</v>
      </c>
    </row>
    <row r="3595" spans="1:10" x14ac:dyDescent="0.3">
      <c r="A3595" s="2">
        <v>20200529</v>
      </c>
      <c r="B3595" s="2" t="s">
        <v>39</v>
      </c>
      <c r="C3595" s="2">
        <v>671</v>
      </c>
      <c r="D3595" s="2">
        <v>43.4</v>
      </c>
      <c r="E3595" s="2">
        <v>24.69</v>
      </c>
      <c r="F3595" s="2">
        <v>1.86</v>
      </c>
      <c r="G3595" s="2">
        <v>0</v>
      </c>
      <c r="H3595" s="16">
        <f t="shared" si="168"/>
        <v>976.58593621416844</v>
      </c>
      <c r="I3595" s="15">
        <f t="shared" si="169"/>
        <v>55.208310506692769</v>
      </c>
      <c r="J3595" s="14">
        <f t="shared" si="170"/>
        <v>0.84383138582484762</v>
      </c>
    </row>
    <row r="3596" spans="1:10" x14ac:dyDescent="0.3">
      <c r="A3596" s="19">
        <v>20200529</v>
      </c>
      <c r="B3596" s="19" t="s">
        <v>38</v>
      </c>
      <c r="C3596" s="19">
        <v>841</v>
      </c>
      <c r="D3596" s="19">
        <v>54.81</v>
      </c>
      <c r="E3596" s="19">
        <v>25.78</v>
      </c>
      <c r="F3596" s="19">
        <v>1.03</v>
      </c>
      <c r="G3596" s="19">
        <v>0</v>
      </c>
      <c r="H3596" s="17">
        <f t="shared" si="168"/>
        <v>1029.0665508913735</v>
      </c>
      <c r="I3596" s="18">
        <f t="shared" si="169"/>
        <v>57.938329715355422</v>
      </c>
      <c r="J3596" s="17">
        <f t="shared" si="170"/>
        <v>0.8765357508060071</v>
      </c>
    </row>
    <row r="3597" spans="1:10" x14ac:dyDescent="0.3">
      <c r="A3597" s="2">
        <v>20200529</v>
      </c>
      <c r="B3597" s="2" t="s">
        <v>37</v>
      </c>
      <c r="C3597" s="2">
        <v>955</v>
      </c>
      <c r="D3597" s="2">
        <v>65.16</v>
      </c>
      <c r="E3597" s="2">
        <v>26.37</v>
      </c>
      <c r="F3597" s="2">
        <v>0.34</v>
      </c>
      <c r="G3597" s="2">
        <v>0</v>
      </c>
      <c r="H3597" s="16">
        <f t="shared" si="168"/>
        <v>1052.3596594871699</v>
      </c>
      <c r="I3597" s="15">
        <f t="shared" si="169"/>
        <v>59.256239358974057</v>
      </c>
      <c r="J3597" s="14">
        <f t="shared" si="170"/>
        <v>0.89013517974512557</v>
      </c>
    </row>
    <row r="3598" spans="1:10" x14ac:dyDescent="0.3">
      <c r="A3598" s="19">
        <v>20200529</v>
      </c>
      <c r="B3598" s="19" t="s">
        <v>36</v>
      </c>
      <c r="C3598" s="19">
        <v>1009.01</v>
      </c>
      <c r="D3598" s="19">
        <v>72.099999999999994</v>
      </c>
      <c r="E3598" s="19">
        <v>26.55</v>
      </c>
      <c r="F3598" s="19">
        <v>1.38</v>
      </c>
      <c r="G3598" s="19">
        <v>0</v>
      </c>
      <c r="H3598" s="17">
        <f t="shared" si="168"/>
        <v>1060.3362061467483</v>
      </c>
      <c r="I3598" s="18">
        <f t="shared" si="169"/>
        <v>59.685506442085881</v>
      </c>
      <c r="J3598" s="17">
        <f t="shared" si="170"/>
        <v>0.89483386375588858</v>
      </c>
    </row>
    <row r="3599" spans="1:10" x14ac:dyDescent="0.3">
      <c r="A3599" s="2">
        <v>20200529</v>
      </c>
      <c r="B3599" s="2" t="s">
        <v>35</v>
      </c>
      <c r="C3599" s="2">
        <v>987.01</v>
      </c>
      <c r="D3599" s="2">
        <v>71.180000000000007</v>
      </c>
      <c r="E3599" s="2">
        <v>26.38</v>
      </c>
      <c r="F3599" s="2">
        <v>2.34</v>
      </c>
      <c r="G3599" s="2">
        <v>0</v>
      </c>
      <c r="H3599" s="16">
        <f t="shared" si="168"/>
        <v>1042.7593447304832</v>
      </c>
      <c r="I3599" s="15">
        <f t="shared" si="169"/>
        <v>58.966229522827604</v>
      </c>
      <c r="J3599" s="14">
        <f t="shared" si="170"/>
        <v>0.88337563014963316</v>
      </c>
    </row>
    <row r="3600" spans="1:10" x14ac:dyDescent="0.3">
      <c r="A3600" s="19">
        <v>20200529</v>
      </c>
      <c r="B3600" s="19" t="s">
        <v>34</v>
      </c>
      <c r="C3600" s="19">
        <v>917</v>
      </c>
      <c r="D3600" s="19">
        <v>63.22</v>
      </c>
      <c r="E3600" s="19">
        <v>26.03</v>
      </c>
      <c r="F3600" s="19">
        <v>2.76</v>
      </c>
      <c r="G3600" s="19">
        <v>0</v>
      </c>
      <c r="H3600" s="17">
        <f t="shared" si="168"/>
        <v>1027.1711409689931</v>
      </c>
      <c r="I3600" s="18">
        <f t="shared" si="169"/>
        <v>58.129098155281035</v>
      </c>
      <c r="J3600" s="17">
        <f t="shared" si="170"/>
        <v>0.87403949998754105</v>
      </c>
    </row>
    <row r="3601" spans="1:10" x14ac:dyDescent="0.3">
      <c r="A3601" s="2">
        <v>20200529</v>
      </c>
      <c r="B3601" s="2" t="s">
        <v>33</v>
      </c>
      <c r="C3601" s="2">
        <v>791</v>
      </c>
      <c r="D3601" s="2">
        <v>52.55</v>
      </c>
      <c r="E3601" s="2">
        <v>25.56</v>
      </c>
      <c r="F3601" s="2">
        <v>3.17</v>
      </c>
      <c r="G3601" s="2">
        <v>0</v>
      </c>
      <c r="H3601" s="16">
        <f t="shared" si="168"/>
        <v>996.36687264771399</v>
      </c>
      <c r="I3601" s="15">
        <f t="shared" si="169"/>
        <v>56.696464770241064</v>
      </c>
      <c r="J3601" s="14">
        <f t="shared" si="170"/>
        <v>0.85425098900070295</v>
      </c>
    </row>
    <row r="3602" spans="1:10" x14ac:dyDescent="0.3">
      <c r="A3602" s="19">
        <v>20200529</v>
      </c>
      <c r="B3602" s="19" t="s">
        <v>32</v>
      </c>
      <c r="C3602" s="19">
        <v>625</v>
      </c>
      <c r="D3602" s="19">
        <v>41.04</v>
      </c>
      <c r="E3602" s="19">
        <v>24.92</v>
      </c>
      <c r="F3602" s="19">
        <v>3.52</v>
      </c>
      <c r="G3602" s="19">
        <v>0</v>
      </c>
      <c r="H3602" s="17">
        <f t="shared" si="168"/>
        <v>951.89393696679474</v>
      </c>
      <c r="I3602" s="18">
        <f t="shared" si="169"/>
        <v>54.666685530212334</v>
      </c>
      <c r="J3602" s="17">
        <f t="shared" si="170"/>
        <v>0.82481601557930118</v>
      </c>
    </row>
    <row r="3603" spans="1:10" x14ac:dyDescent="0.3">
      <c r="A3603" s="2">
        <v>20200529</v>
      </c>
      <c r="B3603" s="2" t="s">
        <v>31</v>
      </c>
      <c r="C3603" s="2">
        <v>438</v>
      </c>
      <c r="D3603" s="2">
        <v>29.35</v>
      </c>
      <c r="E3603" s="2">
        <v>25</v>
      </c>
      <c r="F3603" s="2">
        <v>4</v>
      </c>
      <c r="G3603" s="2">
        <v>0</v>
      </c>
      <c r="H3603" s="16">
        <f t="shared" ref="H3603:H3666" si="171">IF(D3603&gt;0,C3603/SIN(D3603*PI()/180),0)</f>
        <v>893.61623335164825</v>
      </c>
      <c r="I3603" s="15">
        <f t="shared" si="169"/>
        <v>52.925507292239004</v>
      </c>
      <c r="J3603" s="14">
        <f t="shared" si="170"/>
        <v>0.78132014346748746</v>
      </c>
    </row>
    <row r="3604" spans="1:10" x14ac:dyDescent="0.3">
      <c r="A3604" s="19">
        <v>20200529</v>
      </c>
      <c r="B3604" s="19" t="s">
        <v>30</v>
      </c>
      <c r="C3604" s="19">
        <v>255</v>
      </c>
      <c r="D3604" s="19">
        <v>17.829999999999998</v>
      </c>
      <c r="E3604" s="19">
        <v>24.84</v>
      </c>
      <c r="F3604" s="19">
        <v>4.28</v>
      </c>
      <c r="G3604" s="19">
        <v>0</v>
      </c>
      <c r="H3604" s="17">
        <f t="shared" si="171"/>
        <v>832.80589825099116</v>
      </c>
      <c r="I3604" s="18">
        <f t="shared" si="169"/>
        <v>50.865184320343474</v>
      </c>
      <c r="J3604" s="17">
        <f t="shared" si="170"/>
        <v>0.73587284697500122</v>
      </c>
    </row>
    <row r="3605" spans="1:10" x14ac:dyDescent="0.3">
      <c r="A3605" s="2">
        <v>20200529</v>
      </c>
      <c r="B3605" s="2" t="s">
        <v>29</v>
      </c>
      <c r="C3605" s="2">
        <v>64</v>
      </c>
      <c r="D3605" s="2">
        <v>6.72</v>
      </c>
      <c r="E3605" s="2">
        <v>23.86</v>
      </c>
      <c r="F3605" s="2">
        <v>5.52</v>
      </c>
      <c r="G3605" s="2">
        <v>0</v>
      </c>
      <c r="H3605" s="16">
        <f t="shared" si="171"/>
        <v>546.92715330175133</v>
      </c>
      <c r="I3605" s="15">
        <f t="shared" si="169"/>
        <v>40.951473540679729</v>
      </c>
      <c r="J3605" s="14">
        <f t="shared" si="170"/>
        <v>0.50766783023617656</v>
      </c>
    </row>
    <row r="3606" spans="1:10" x14ac:dyDescent="0.3">
      <c r="A3606" s="19">
        <v>20200529</v>
      </c>
      <c r="B3606" s="19" t="s">
        <v>28</v>
      </c>
      <c r="C3606" s="19">
        <v>0</v>
      </c>
      <c r="D3606" s="19">
        <v>0</v>
      </c>
      <c r="E3606" s="19">
        <v>22.65</v>
      </c>
      <c r="F3606" s="19">
        <v>5.79</v>
      </c>
      <c r="G3606" s="19">
        <v>0</v>
      </c>
      <c r="H3606" s="17">
        <f t="shared" si="171"/>
        <v>0</v>
      </c>
      <c r="I3606" s="18">
        <f t="shared" si="169"/>
        <v>22.65</v>
      </c>
      <c r="J3606" s="17">
        <f t="shared" si="170"/>
        <v>0</v>
      </c>
    </row>
    <row r="3607" spans="1:10" x14ac:dyDescent="0.3">
      <c r="A3607" s="2">
        <v>20200529</v>
      </c>
      <c r="B3607" s="2" t="s">
        <v>27</v>
      </c>
      <c r="C3607" s="2">
        <v>0</v>
      </c>
      <c r="D3607" s="2">
        <v>0</v>
      </c>
      <c r="E3607" s="2">
        <v>21.87</v>
      </c>
      <c r="F3607" s="2">
        <v>5.66</v>
      </c>
      <c r="G3607" s="2">
        <v>0</v>
      </c>
      <c r="H3607" s="16">
        <f t="shared" si="171"/>
        <v>0</v>
      </c>
      <c r="I3607" s="15">
        <f t="shared" si="169"/>
        <v>21.87</v>
      </c>
      <c r="J3607" s="14">
        <f t="shared" si="170"/>
        <v>0</v>
      </c>
    </row>
    <row r="3608" spans="1:10" x14ac:dyDescent="0.3">
      <c r="A3608" s="19">
        <v>20200529</v>
      </c>
      <c r="B3608" s="19" t="s">
        <v>26</v>
      </c>
      <c r="C3608" s="19">
        <v>0</v>
      </c>
      <c r="D3608" s="19">
        <v>0</v>
      </c>
      <c r="E3608" s="19">
        <v>21.28</v>
      </c>
      <c r="F3608" s="19">
        <v>5.45</v>
      </c>
      <c r="G3608" s="19">
        <v>0</v>
      </c>
      <c r="H3608" s="17">
        <f t="shared" si="171"/>
        <v>0</v>
      </c>
      <c r="I3608" s="18">
        <f t="shared" si="169"/>
        <v>21.28</v>
      </c>
      <c r="J3608" s="17">
        <f t="shared" si="170"/>
        <v>0</v>
      </c>
    </row>
    <row r="3609" spans="1:10" x14ac:dyDescent="0.3">
      <c r="A3609" s="2">
        <v>20200529</v>
      </c>
      <c r="B3609" s="2" t="s">
        <v>25</v>
      </c>
      <c r="C3609" s="2">
        <v>0</v>
      </c>
      <c r="D3609" s="2">
        <v>0</v>
      </c>
      <c r="E3609" s="2">
        <v>20.78</v>
      </c>
      <c r="F3609" s="2">
        <v>5.17</v>
      </c>
      <c r="G3609" s="2">
        <v>0</v>
      </c>
      <c r="H3609" s="16">
        <f t="shared" si="171"/>
        <v>0</v>
      </c>
      <c r="I3609" s="15">
        <f t="shared" si="169"/>
        <v>20.78</v>
      </c>
      <c r="J3609" s="14">
        <f t="shared" si="170"/>
        <v>0</v>
      </c>
    </row>
    <row r="3610" spans="1:10" x14ac:dyDescent="0.3">
      <c r="A3610" s="19">
        <v>20200530</v>
      </c>
      <c r="B3610" s="19" t="s">
        <v>48</v>
      </c>
      <c r="C3610" s="19">
        <v>0</v>
      </c>
      <c r="D3610" s="19">
        <v>0</v>
      </c>
      <c r="E3610" s="19">
        <v>20.309999999999999</v>
      </c>
      <c r="F3610" s="19">
        <v>4.97</v>
      </c>
      <c r="G3610" s="19">
        <v>0</v>
      </c>
      <c r="H3610" s="17">
        <f t="shared" si="171"/>
        <v>0</v>
      </c>
      <c r="I3610" s="18">
        <f t="shared" si="169"/>
        <v>20.309999999999999</v>
      </c>
      <c r="J3610" s="17">
        <f t="shared" si="170"/>
        <v>0</v>
      </c>
    </row>
    <row r="3611" spans="1:10" x14ac:dyDescent="0.3">
      <c r="A3611" s="2">
        <v>20200530</v>
      </c>
      <c r="B3611" s="2" t="s">
        <v>47</v>
      </c>
      <c r="C3611" s="2">
        <v>0</v>
      </c>
      <c r="D3611" s="2">
        <v>0</v>
      </c>
      <c r="E3611" s="2">
        <v>19.920000000000002</v>
      </c>
      <c r="F3611" s="2">
        <v>4.83</v>
      </c>
      <c r="G3611" s="2">
        <v>0</v>
      </c>
      <c r="H3611" s="16">
        <f t="shared" si="171"/>
        <v>0</v>
      </c>
      <c r="I3611" s="15">
        <f t="shared" si="169"/>
        <v>19.920000000000002</v>
      </c>
      <c r="J3611" s="14">
        <f t="shared" si="170"/>
        <v>0</v>
      </c>
    </row>
    <row r="3612" spans="1:10" x14ac:dyDescent="0.3">
      <c r="A3612" s="19">
        <v>20200530</v>
      </c>
      <c r="B3612" s="19" t="s">
        <v>46</v>
      </c>
      <c r="C3612" s="19">
        <v>0</v>
      </c>
      <c r="D3612" s="19">
        <v>0</v>
      </c>
      <c r="E3612" s="19">
        <v>19.579999999999998</v>
      </c>
      <c r="F3612" s="19">
        <v>4.62</v>
      </c>
      <c r="G3612" s="19">
        <v>0</v>
      </c>
      <c r="H3612" s="17">
        <f t="shared" si="171"/>
        <v>0</v>
      </c>
      <c r="I3612" s="18">
        <f t="shared" si="169"/>
        <v>19.579999999999998</v>
      </c>
      <c r="J3612" s="17">
        <f t="shared" si="170"/>
        <v>0</v>
      </c>
    </row>
    <row r="3613" spans="1:10" x14ac:dyDescent="0.3">
      <c r="A3613" s="2">
        <v>20200530</v>
      </c>
      <c r="B3613" s="2" t="s">
        <v>45</v>
      </c>
      <c r="C3613" s="2">
        <v>0</v>
      </c>
      <c r="D3613" s="2">
        <v>0</v>
      </c>
      <c r="E3613" s="2">
        <v>19.36</v>
      </c>
      <c r="F3613" s="2">
        <v>4.34</v>
      </c>
      <c r="G3613" s="2">
        <v>0</v>
      </c>
      <c r="H3613" s="16">
        <f t="shared" si="171"/>
        <v>0</v>
      </c>
      <c r="I3613" s="15">
        <f t="shared" si="169"/>
        <v>19.36</v>
      </c>
      <c r="J3613" s="14">
        <f t="shared" si="170"/>
        <v>0</v>
      </c>
    </row>
    <row r="3614" spans="1:10" x14ac:dyDescent="0.3">
      <c r="A3614" s="19">
        <v>20200530</v>
      </c>
      <c r="B3614" s="19" t="s">
        <v>44</v>
      </c>
      <c r="C3614" s="19">
        <v>0</v>
      </c>
      <c r="D3614" s="19">
        <v>0</v>
      </c>
      <c r="E3614" s="19">
        <v>19.079999999999998</v>
      </c>
      <c r="F3614" s="19">
        <v>4.1399999999999997</v>
      </c>
      <c r="G3614" s="19">
        <v>0</v>
      </c>
      <c r="H3614" s="17">
        <f t="shared" si="171"/>
        <v>0</v>
      </c>
      <c r="I3614" s="18">
        <f t="shared" si="169"/>
        <v>19.079999999999998</v>
      </c>
      <c r="J3614" s="17">
        <f t="shared" si="170"/>
        <v>0</v>
      </c>
    </row>
    <row r="3615" spans="1:10" x14ac:dyDescent="0.3">
      <c r="A3615" s="2">
        <v>20200530</v>
      </c>
      <c r="B3615" s="2" t="s">
        <v>43</v>
      </c>
      <c r="C3615" s="2">
        <v>0</v>
      </c>
      <c r="D3615" s="2">
        <v>0</v>
      </c>
      <c r="E3615" s="2">
        <v>18.84</v>
      </c>
      <c r="F3615" s="2">
        <v>4.1399999999999997</v>
      </c>
      <c r="G3615" s="2">
        <v>0</v>
      </c>
      <c r="H3615" s="16">
        <f t="shared" si="171"/>
        <v>0</v>
      </c>
      <c r="I3615" s="15">
        <f t="shared" si="169"/>
        <v>18.84</v>
      </c>
      <c r="J3615" s="14">
        <f t="shared" si="170"/>
        <v>0</v>
      </c>
    </row>
    <row r="3616" spans="1:10" x14ac:dyDescent="0.3">
      <c r="A3616" s="19">
        <v>20200530</v>
      </c>
      <c r="B3616" s="19" t="s">
        <v>42</v>
      </c>
      <c r="C3616" s="19">
        <v>79</v>
      </c>
      <c r="D3616" s="19">
        <v>9</v>
      </c>
      <c r="E3616" s="19">
        <v>18.899999999999999</v>
      </c>
      <c r="F3616" s="19">
        <v>4</v>
      </c>
      <c r="G3616" s="19">
        <v>0</v>
      </c>
      <c r="H3616" s="17">
        <f t="shared" si="171"/>
        <v>505.00380449847324</v>
      </c>
      <c r="I3616" s="18">
        <f t="shared" si="169"/>
        <v>34.681368890577289</v>
      </c>
      <c r="J3616" s="17">
        <f t="shared" si="170"/>
        <v>0.48300272794724713</v>
      </c>
    </row>
    <row r="3617" spans="1:10" x14ac:dyDescent="0.3">
      <c r="A3617" s="2">
        <v>20200530</v>
      </c>
      <c r="B3617" s="2" t="s">
        <v>41</v>
      </c>
      <c r="C3617" s="2">
        <v>275</v>
      </c>
      <c r="D3617" s="2">
        <v>20.2</v>
      </c>
      <c r="E3617" s="2">
        <v>19.93</v>
      </c>
      <c r="F3617" s="2">
        <v>4.21</v>
      </c>
      <c r="G3617" s="2">
        <v>0</v>
      </c>
      <c r="H3617" s="16">
        <f t="shared" si="171"/>
        <v>796.41307367828767</v>
      </c>
      <c r="I3617" s="15">
        <f t="shared" si="169"/>
        <v>44.81790855244649</v>
      </c>
      <c r="J3617" s="14">
        <f t="shared" si="170"/>
        <v>0.72538848708970649</v>
      </c>
    </row>
    <row r="3618" spans="1:10" x14ac:dyDescent="0.3">
      <c r="A3618" s="19">
        <v>20200530</v>
      </c>
      <c r="B3618" s="19" t="s">
        <v>40</v>
      </c>
      <c r="C3618" s="19">
        <v>444</v>
      </c>
      <c r="D3618" s="19">
        <v>31.78</v>
      </c>
      <c r="E3618" s="19">
        <v>21.07</v>
      </c>
      <c r="F3618" s="19">
        <v>3.38</v>
      </c>
      <c r="G3618" s="19">
        <v>0</v>
      </c>
      <c r="H3618" s="17">
        <f t="shared" si="171"/>
        <v>843.05009504973475</v>
      </c>
      <c r="I3618" s="18">
        <f t="shared" si="169"/>
        <v>47.415315470304208</v>
      </c>
      <c r="J3618" s="17">
        <f t="shared" si="170"/>
        <v>0.75801254277959085</v>
      </c>
    </row>
    <row r="3619" spans="1:10" x14ac:dyDescent="0.3">
      <c r="A3619" s="2">
        <v>20200530</v>
      </c>
      <c r="B3619" s="2" t="s">
        <v>39</v>
      </c>
      <c r="C3619" s="2">
        <v>465</v>
      </c>
      <c r="D3619" s="2">
        <v>43.45</v>
      </c>
      <c r="E3619" s="2">
        <v>22.65</v>
      </c>
      <c r="F3619" s="2">
        <v>2.2799999999999998</v>
      </c>
      <c r="G3619" s="2">
        <v>0</v>
      </c>
      <c r="H3619" s="16">
        <f t="shared" si="171"/>
        <v>676.14598608801884</v>
      </c>
      <c r="I3619" s="15">
        <f t="shared" si="169"/>
        <v>43.779562065250587</v>
      </c>
      <c r="J3619" s="14">
        <f t="shared" si="170"/>
        <v>0.61900622128892369</v>
      </c>
    </row>
    <row r="3620" spans="1:10" x14ac:dyDescent="0.3">
      <c r="A3620" s="19">
        <v>20200530</v>
      </c>
      <c r="B3620" s="19" t="s">
        <v>38</v>
      </c>
      <c r="C3620" s="19">
        <v>788</v>
      </c>
      <c r="D3620" s="19">
        <v>54.88</v>
      </c>
      <c r="E3620" s="19">
        <v>23.85</v>
      </c>
      <c r="F3620" s="19">
        <v>1.38</v>
      </c>
      <c r="G3620" s="19">
        <v>0</v>
      </c>
      <c r="H3620" s="17">
        <f t="shared" si="171"/>
        <v>963.38530322514168</v>
      </c>
      <c r="I3620" s="18">
        <f t="shared" si="169"/>
        <v>53.955790725785675</v>
      </c>
      <c r="J3620" s="17">
        <f t="shared" si="170"/>
        <v>0.83785517869696025</v>
      </c>
    </row>
    <row r="3621" spans="1:10" x14ac:dyDescent="0.3">
      <c r="A3621" s="2">
        <v>20200530</v>
      </c>
      <c r="B3621" s="2" t="s">
        <v>37</v>
      </c>
      <c r="C3621" s="2">
        <v>895</v>
      </c>
      <c r="D3621" s="2">
        <v>65.25</v>
      </c>
      <c r="E3621" s="2">
        <v>24.89</v>
      </c>
      <c r="F3621" s="2">
        <v>1.93</v>
      </c>
      <c r="G3621" s="2">
        <v>0</v>
      </c>
      <c r="H3621" s="16">
        <f t="shared" si="171"/>
        <v>985.52742100155592</v>
      </c>
      <c r="I3621" s="15">
        <f t="shared" si="169"/>
        <v>55.687731906298623</v>
      </c>
      <c r="J3621" s="14">
        <f t="shared" si="170"/>
        <v>0.84943121523254839</v>
      </c>
    </row>
    <row r="3622" spans="1:10" x14ac:dyDescent="0.3">
      <c r="A3622" s="19">
        <v>20200530</v>
      </c>
      <c r="B3622" s="19" t="s">
        <v>36</v>
      </c>
      <c r="C3622" s="19">
        <v>952</v>
      </c>
      <c r="D3622" s="19">
        <v>72.239999999999995</v>
      </c>
      <c r="E3622" s="19">
        <v>25.62</v>
      </c>
      <c r="F3622" s="19">
        <v>2.5499999999999998</v>
      </c>
      <c r="G3622" s="19">
        <v>0</v>
      </c>
      <c r="H3622" s="17">
        <f t="shared" si="171"/>
        <v>999.64028041130848</v>
      </c>
      <c r="I3622" s="18">
        <f t="shared" si="169"/>
        <v>56.858758762853391</v>
      </c>
      <c r="J3622" s="17">
        <f t="shared" si="170"/>
        <v>0.85632743696666092</v>
      </c>
    </row>
    <row r="3623" spans="1:10" x14ac:dyDescent="0.3">
      <c r="A3623" s="2">
        <v>20200530</v>
      </c>
      <c r="B3623" s="2" t="s">
        <v>35</v>
      </c>
      <c r="C3623" s="2">
        <v>868</v>
      </c>
      <c r="D3623" s="2">
        <v>71.34</v>
      </c>
      <c r="E3623" s="2">
        <v>25.99</v>
      </c>
      <c r="F3623" s="2">
        <v>2.97</v>
      </c>
      <c r="G3623" s="2">
        <v>0</v>
      </c>
      <c r="H3623" s="16">
        <f t="shared" si="171"/>
        <v>916.15892262248462</v>
      </c>
      <c r="I3623" s="15">
        <f t="shared" si="169"/>
        <v>54.619966331952639</v>
      </c>
      <c r="J3623" s="14">
        <f t="shared" si="170"/>
        <v>0.7940442386299027</v>
      </c>
    </row>
    <row r="3624" spans="1:10" x14ac:dyDescent="0.3">
      <c r="A3624" s="19">
        <v>20200530</v>
      </c>
      <c r="B3624" s="19" t="s">
        <v>34</v>
      </c>
      <c r="C3624" s="19">
        <v>894</v>
      </c>
      <c r="D3624" s="19">
        <v>63.35</v>
      </c>
      <c r="E3624" s="19">
        <v>25.86</v>
      </c>
      <c r="F3624" s="19">
        <v>3.59</v>
      </c>
      <c r="G3624" s="19">
        <v>0</v>
      </c>
      <c r="H3624" s="17">
        <f t="shared" si="171"/>
        <v>1000.2649998446092</v>
      </c>
      <c r="I3624" s="18">
        <f t="shared" si="169"/>
        <v>57.118281245144033</v>
      </c>
      <c r="J3624" s="17">
        <f t="shared" si="170"/>
        <v>0.85569443321353522</v>
      </c>
    </row>
    <row r="3625" spans="1:10" x14ac:dyDescent="0.3">
      <c r="A3625" s="2">
        <v>20200530</v>
      </c>
      <c r="B3625" s="2" t="s">
        <v>33</v>
      </c>
      <c r="C3625" s="2">
        <v>771</v>
      </c>
      <c r="D3625" s="2">
        <v>52.66</v>
      </c>
      <c r="E3625" s="2">
        <v>25.44</v>
      </c>
      <c r="F3625" s="2">
        <v>3.86</v>
      </c>
      <c r="G3625" s="2">
        <v>0</v>
      </c>
      <c r="H3625" s="16">
        <f t="shared" si="171"/>
        <v>969.750052892138</v>
      </c>
      <c r="I3625" s="15">
        <f t="shared" si="169"/>
        <v>55.744689152879317</v>
      </c>
      <c r="J3625" s="14">
        <f t="shared" si="170"/>
        <v>0.83558406519743122</v>
      </c>
    </row>
    <row r="3626" spans="1:10" x14ac:dyDescent="0.3">
      <c r="A3626" s="19">
        <v>20200530</v>
      </c>
      <c r="B3626" s="19" t="s">
        <v>32</v>
      </c>
      <c r="C3626" s="19">
        <v>596</v>
      </c>
      <c r="D3626" s="19">
        <v>41.14</v>
      </c>
      <c r="E3626" s="19">
        <v>24.65</v>
      </c>
      <c r="F3626" s="19">
        <v>4.41</v>
      </c>
      <c r="G3626" s="19">
        <v>0</v>
      </c>
      <c r="H3626" s="17">
        <f t="shared" si="171"/>
        <v>905.91113882157651</v>
      </c>
      <c r="I3626" s="18">
        <f t="shared" si="169"/>
        <v>52.959723088174265</v>
      </c>
      <c r="J3626" s="17">
        <f t="shared" si="170"/>
        <v>0.79193052819382903</v>
      </c>
    </row>
    <row r="3627" spans="1:10" x14ac:dyDescent="0.3">
      <c r="A3627" s="2">
        <v>20200530</v>
      </c>
      <c r="B3627" s="2" t="s">
        <v>31</v>
      </c>
      <c r="C3627" s="2">
        <v>449</v>
      </c>
      <c r="D3627" s="2">
        <v>29.46</v>
      </c>
      <c r="E3627" s="2">
        <v>24.15</v>
      </c>
      <c r="F3627" s="2">
        <v>4.97</v>
      </c>
      <c r="G3627" s="2">
        <v>0</v>
      </c>
      <c r="H3627" s="16">
        <f t="shared" si="171"/>
        <v>912.94339110664578</v>
      </c>
      <c r="I3627" s="15">
        <f t="shared" si="169"/>
        <v>52.679480972082679</v>
      </c>
      <c r="J3627" s="14">
        <f t="shared" si="170"/>
        <v>0.79922929460438308</v>
      </c>
    </row>
    <row r="3628" spans="1:10" x14ac:dyDescent="0.3">
      <c r="A3628" s="19">
        <v>20200530</v>
      </c>
      <c r="B3628" s="19" t="s">
        <v>30</v>
      </c>
      <c r="C3628" s="19">
        <v>172</v>
      </c>
      <c r="D3628" s="19">
        <v>17.940000000000001</v>
      </c>
      <c r="E3628" s="19">
        <v>23.59</v>
      </c>
      <c r="F3628" s="19">
        <v>5.24</v>
      </c>
      <c r="G3628" s="19">
        <v>0</v>
      </c>
      <c r="H3628" s="17">
        <f t="shared" si="171"/>
        <v>558.40370109179196</v>
      </c>
      <c r="I3628" s="18">
        <f t="shared" si="169"/>
        <v>41.040115659118499</v>
      </c>
      <c r="J3628" s="17">
        <f t="shared" si="170"/>
        <v>0.51809783131682707</v>
      </c>
    </row>
    <row r="3629" spans="1:10" x14ac:dyDescent="0.3">
      <c r="A3629" s="2">
        <v>20200530</v>
      </c>
      <c r="B3629" s="2" t="s">
        <v>29</v>
      </c>
      <c r="C3629" s="2">
        <v>6</v>
      </c>
      <c r="D3629" s="2">
        <v>6.84</v>
      </c>
      <c r="E3629" s="2">
        <v>21.94</v>
      </c>
      <c r="F3629" s="2">
        <v>5.0999999999999996</v>
      </c>
      <c r="G3629" s="2">
        <v>0</v>
      </c>
      <c r="H3629" s="16">
        <f t="shared" si="171"/>
        <v>50.379035026700507</v>
      </c>
      <c r="I3629" s="15">
        <f t="shared" si="169"/>
        <v>23.514344844584393</v>
      </c>
      <c r="J3629" s="14">
        <f t="shared" si="170"/>
        <v>5.0715841455705776E-2</v>
      </c>
    </row>
    <row r="3630" spans="1:10" x14ac:dyDescent="0.3">
      <c r="A3630" s="19">
        <v>20200530</v>
      </c>
      <c r="B3630" s="19" t="s">
        <v>28</v>
      </c>
      <c r="C3630" s="19">
        <v>0</v>
      </c>
      <c r="D3630" s="19">
        <v>0</v>
      </c>
      <c r="E3630" s="19">
        <v>21.2</v>
      </c>
      <c r="F3630" s="19">
        <v>4.55</v>
      </c>
      <c r="G3630" s="19">
        <v>0</v>
      </c>
      <c r="H3630" s="17">
        <f t="shared" si="171"/>
        <v>0</v>
      </c>
      <c r="I3630" s="18">
        <f t="shared" si="169"/>
        <v>21.2</v>
      </c>
      <c r="J3630" s="17">
        <f t="shared" si="170"/>
        <v>0</v>
      </c>
    </row>
    <row r="3631" spans="1:10" x14ac:dyDescent="0.3">
      <c r="A3631" s="2">
        <v>20200530</v>
      </c>
      <c r="B3631" s="2" t="s">
        <v>27</v>
      </c>
      <c r="C3631" s="2">
        <v>0</v>
      </c>
      <c r="D3631" s="2">
        <v>0</v>
      </c>
      <c r="E3631" s="2">
        <v>20.7</v>
      </c>
      <c r="F3631" s="2">
        <v>4.34</v>
      </c>
      <c r="G3631" s="2">
        <v>0</v>
      </c>
      <c r="H3631" s="16">
        <f t="shared" si="171"/>
        <v>0</v>
      </c>
      <c r="I3631" s="15">
        <f t="shared" si="169"/>
        <v>20.7</v>
      </c>
      <c r="J3631" s="14">
        <f t="shared" si="170"/>
        <v>0</v>
      </c>
    </row>
    <row r="3632" spans="1:10" x14ac:dyDescent="0.3">
      <c r="A3632" s="19">
        <v>20200530</v>
      </c>
      <c r="B3632" s="19" t="s">
        <v>26</v>
      </c>
      <c r="C3632" s="19">
        <v>0</v>
      </c>
      <c r="D3632" s="19">
        <v>0</v>
      </c>
      <c r="E3632" s="19">
        <v>20.260000000000002</v>
      </c>
      <c r="F3632" s="19">
        <v>4.07</v>
      </c>
      <c r="G3632" s="19">
        <v>0</v>
      </c>
      <c r="H3632" s="17">
        <f t="shared" si="171"/>
        <v>0</v>
      </c>
      <c r="I3632" s="18">
        <f t="shared" si="169"/>
        <v>20.260000000000002</v>
      </c>
      <c r="J3632" s="17">
        <f t="shared" si="170"/>
        <v>0</v>
      </c>
    </row>
    <row r="3633" spans="1:10" x14ac:dyDescent="0.3">
      <c r="A3633" s="2">
        <v>20200530</v>
      </c>
      <c r="B3633" s="2" t="s">
        <v>25</v>
      </c>
      <c r="C3633" s="2">
        <v>0</v>
      </c>
      <c r="D3633" s="2">
        <v>0</v>
      </c>
      <c r="E3633" s="2">
        <v>19.84</v>
      </c>
      <c r="F3633" s="2">
        <v>3.93</v>
      </c>
      <c r="G3633" s="2">
        <v>0</v>
      </c>
      <c r="H3633" s="16">
        <f t="shared" si="171"/>
        <v>0</v>
      </c>
      <c r="I3633" s="15">
        <f t="shared" si="169"/>
        <v>19.84</v>
      </c>
      <c r="J3633" s="14">
        <f t="shared" si="170"/>
        <v>0</v>
      </c>
    </row>
    <row r="3634" spans="1:10" x14ac:dyDescent="0.3">
      <c r="A3634" s="19">
        <v>20200531</v>
      </c>
      <c r="B3634" s="19" t="s">
        <v>48</v>
      </c>
      <c r="C3634" s="19">
        <v>0</v>
      </c>
      <c r="D3634" s="19">
        <v>0</v>
      </c>
      <c r="E3634" s="19">
        <v>19.46</v>
      </c>
      <c r="F3634" s="19">
        <v>3.52</v>
      </c>
      <c r="G3634" s="19">
        <v>0</v>
      </c>
      <c r="H3634" s="17">
        <f t="shared" si="171"/>
        <v>0</v>
      </c>
      <c r="I3634" s="18">
        <f t="shared" si="169"/>
        <v>19.46</v>
      </c>
      <c r="J3634" s="17">
        <f t="shared" si="170"/>
        <v>0</v>
      </c>
    </row>
    <row r="3635" spans="1:10" x14ac:dyDescent="0.3">
      <c r="A3635" s="2">
        <v>20200531</v>
      </c>
      <c r="B3635" s="2" t="s">
        <v>47</v>
      </c>
      <c r="C3635" s="2">
        <v>0</v>
      </c>
      <c r="D3635" s="2">
        <v>0</v>
      </c>
      <c r="E3635" s="2">
        <v>19.149999999999999</v>
      </c>
      <c r="F3635" s="2">
        <v>3.17</v>
      </c>
      <c r="G3635" s="2">
        <v>0</v>
      </c>
      <c r="H3635" s="16">
        <f t="shared" si="171"/>
        <v>0</v>
      </c>
      <c r="I3635" s="15">
        <f t="shared" si="169"/>
        <v>19.149999999999999</v>
      </c>
      <c r="J3635" s="14">
        <f t="shared" si="170"/>
        <v>0</v>
      </c>
    </row>
    <row r="3636" spans="1:10" x14ac:dyDescent="0.3">
      <c r="A3636" s="19">
        <v>20200531</v>
      </c>
      <c r="B3636" s="19" t="s">
        <v>46</v>
      </c>
      <c r="C3636" s="19">
        <v>0</v>
      </c>
      <c r="D3636" s="19">
        <v>0</v>
      </c>
      <c r="E3636" s="19">
        <v>18.82</v>
      </c>
      <c r="F3636" s="19">
        <v>3.17</v>
      </c>
      <c r="G3636" s="19">
        <v>0</v>
      </c>
      <c r="H3636" s="17">
        <f t="shared" si="171"/>
        <v>0</v>
      </c>
      <c r="I3636" s="18">
        <f t="shared" si="169"/>
        <v>18.82</v>
      </c>
      <c r="J3636" s="17">
        <f t="shared" si="170"/>
        <v>0</v>
      </c>
    </row>
    <row r="3637" spans="1:10" x14ac:dyDescent="0.3">
      <c r="A3637" s="2">
        <v>20200531</v>
      </c>
      <c r="B3637" s="2" t="s">
        <v>45</v>
      </c>
      <c r="C3637" s="2">
        <v>0</v>
      </c>
      <c r="D3637" s="2">
        <v>0</v>
      </c>
      <c r="E3637" s="2">
        <v>18.489999999999998</v>
      </c>
      <c r="F3637" s="2">
        <v>3.38</v>
      </c>
      <c r="G3637" s="2">
        <v>0</v>
      </c>
      <c r="H3637" s="16">
        <f t="shared" si="171"/>
        <v>0</v>
      </c>
      <c r="I3637" s="15">
        <f t="shared" si="169"/>
        <v>18.489999999999998</v>
      </c>
      <c r="J3637" s="14">
        <f t="shared" si="170"/>
        <v>0</v>
      </c>
    </row>
    <row r="3638" spans="1:10" x14ac:dyDescent="0.3">
      <c r="A3638" s="19">
        <v>20200531</v>
      </c>
      <c r="B3638" s="19" t="s">
        <v>44</v>
      </c>
      <c r="C3638" s="19">
        <v>0</v>
      </c>
      <c r="D3638" s="19">
        <v>0</v>
      </c>
      <c r="E3638" s="19">
        <v>18.260000000000002</v>
      </c>
      <c r="F3638" s="19">
        <v>3.45</v>
      </c>
      <c r="G3638" s="19">
        <v>0</v>
      </c>
      <c r="H3638" s="17">
        <f t="shared" si="171"/>
        <v>0</v>
      </c>
      <c r="I3638" s="18">
        <f t="shared" si="169"/>
        <v>18.260000000000002</v>
      </c>
      <c r="J3638" s="17">
        <f t="shared" si="170"/>
        <v>0</v>
      </c>
    </row>
    <row r="3639" spans="1:10" x14ac:dyDescent="0.3">
      <c r="A3639" s="2">
        <v>20200531</v>
      </c>
      <c r="B3639" s="2" t="s">
        <v>43</v>
      </c>
      <c r="C3639" s="2">
        <v>0</v>
      </c>
      <c r="D3639" s="2">
        <v>0</v>
      </c>
      <c r="E3639" s="2">
        <v>18.14</v>
      </c>
      <c r="F3639" s="2">
        <v>3.59</v>
      </c>
      <c r="G3639" s="2">
        <v>0</v>
      </c>
      <c r="H3639" s="16">
        <f t="shared" si="171"/>
        <v>0</v>
      </c>
      <c r="I3639" s="15">
        <f t="shared" si="169"/>
        <v>18.14</v>
      </c>
      <c r="J3639" s="14">
        <f t="shared" si="170"/>
        <v>0</v>
      </c>
    </row>
    <row r="3640" spans="1:10" x14ac:dyDescent="0.3">
      <c r="A3640" s="19">
        <v>20200531</v>
      </c>
      <c r="B3640" s="19" t="s">
        <v>42</v>
      </c>
      <c r="C3640" s="19">
        <v>100</v>
      </c>
      <c r="D3640" s="19">
        <v>9.06</v>
      </c>
      <c r="E3640" s="19">
        <v>18.09</v>
      </c>
      <c r="F3640" s="19">
        <v>3.72</v>
      </c>
      <c r="G3640" s="19">
        <v>0</v>
      </c>
      <c r="H3640" s="17">
        <f t="shared" si="171"/>
        <v>635.04690285664446</v>
      </c>
      <c r="I3640" s="18">
        <f t="shared" si="169"/>
        <v>37.935215714270143</v>
      </c>
      <c r="J3640" s="17">
        <f t="shared" si="170"/>
        <v>0.59808179380956006</v>
      </c>
    </row>
    <row r="3641" spans="1:10" x14ac:dyDescent="0.3">
      <c r="A3641" s="2">
        <v>20200531</v>
      </c>
      <c r="B3641" s="2" t="s">
        <v>41</v>
      </c>
      <c r="C3641" s="2">
        <v>279</v>
      </c>
      <c r="D3641" s="2">
        <v>20.260000000000002</v>
      </c>
      <c r="E3641" s="2">
        <v>18.88</v>
      </c>
      <c r="F3641" s="2">
        <v>3.79</v>
      </c>
      <c r="G3641" s="2">
        <v>0</v>
      </c>
      <c r="H3641" s="16">
        <f t="shared" si="171"/>
        <v>805.70451018374797</v>
      </c>
      <c r="I3641" s="15">
        <f t="shared" si="169"/>
        <v>44.05826594324212</v>
      </c>
      <c r="J3641" s="14">
        <f t="shared" si="170"/>
        <v>0.73660552146336633</v>
      </c>
    </row>
    <row r="3642" spans="1:10" x14ac:dyDescent="0.3">
      <c r="A3642" s="19">
        <v>20200531</v>
      </c>
      <c r="B3642" s="19" t="s">
        <v>40</v>
      </c>
      <c r="C3642" s="19">
        <v>473</v>
      </c>
      <c r="D3642" s="19">
        <v>31.83</v>
      </c>
      <c r="E3642" s="19">
        <v>20.14</v>
      </c>
      <c r="F3642" s="19">
        <v>3.79</v>
      </c>
      <c r="G3642" s="19">
        <v>0</v>
      </c>
      <c r="H3642" s="17">
        <f t="shared" si="171"/>
        <v>896.85124928290304</v>
      </c>
      <c r="I3642" s="18">
        <f t="shared" si="169"/>
        <v>48.166601540090724</v>
      </c>
      <c r="J3642" s="17">
        <f t="shared" si="170"/>
        <v>0.80335476938498995</v>
      </c>
    </row>
    <row r="3643" spans="1:10" x14ac:dyDescent="0.3">
      <c r="A3643" s="2">
        <v>20200531</v>
      </c>
      <c r="B3643" s="2" t="s">
        <v>39</v>
      </c>
      <c r="C3643" s="2">
        <v>660</v>
      </c>
      <c r="D3643" s="2">
        <v>43.51</v>
      </c>
      <c r="E3643" s="2">
        <v>21.65</v>
      </c>
      <c r="F3643" s="2">
        <v>3.24</v>
      </c>
      <c r="G3643" s="2">
        <v>0</v>
      </c>
      <c r="H3643" s="16">
        <f t="shared" si="171"/>
        <v>958.63188669759131</v>
      </c>
      <c r="I3643" s="15">
        <f t="shared" si="169"/>
        <v>51.607246459299731</v>
      </c>
      <c r="J3643" s="14">
        <f t="shared" si="170"/>
        <v>0.84385238976861299</v>
      </c>
    </row>
    <row r="3644" spans="1:10" x14ac:dyDescent="0.3">
      <c r="A3644" s="19">
        <v>20200531</v>
      </c>
      <c r="B3644" s="19" t="s">
        <v>38</v>
      </c>
      <c r="C3644" s="19">
        <v>832</v>
      </c>
      <c r="D3644" s="19">
        <v>54.94</v>
      </c>
      <c r="E3644" s="19">
        <v>23.06</v>
      </c>
      <c r="F3644" s="19">
        <v>2</v>
      </c>
      <c r="G3644" s="19">
        <v>0</v>
      </c>
      <c r="H3644" s="17">
        <f t="shared" si="171"/>
        <v>1016.4303182760931</v>
      </c>
      <c r="I3644" s="18">
        <f t="shared" si="169"/>
        <v>54.823447446127908</v>
      </c>
      <c r="J3644" s="17">
        <f t="shared" si="170"/>
        <v>0.88001976546718141</v>
      </c>
    </row>
    <row r="3645" spans="1:10" x14ac:dyDescent="0.3">
      <c r="A3645" s="2">
        <v>20200531</v>
      </c>
      <c r="B3645" s="2" t="s">
        <v>37</v>
      </c>
      <c r="C3645" s="2">
        <v>945</v>
      </c>
      <c r="D3645" s="2">
        <v>65.34</v>
      </c>
      <c r="E3645" s="2">
        <v>24.09</v>
      </c>
      <c r="F3645" s="2">
        <v>1.1000000000000001</v>
      </c>
      <c r="G3645" s="2">
        <v>0</v>
      </c>
      <c r="H3645" s="16">
        <f t="shared" si="171"/>
        <v>1039.8331099215522</v>
      </c>
      <c r="I3645" s="15">
        <f t="shared" si="169"/>
        <v>56.584784685048504</v>
      </c>
      <c r="J3645" s="14">
        <f t="shared" si="170"/>
        <v>0.89204003793789766</v>
      </c>
    </row>
    <row r="3646" spans="1:10" x14ac:dyDescent="0.3">
      <c r="A3646" s="19">
        <v>20200531</v>
      </c>
      <c r="B3646" s="19" t="s">
        <v>36</v>
      </c>
      <c r="C3646" s="19">
        <v>993.01</v>
      </c>
      <c r="D3646" s="19">
        <v>72.37</v>
      </c>
      <c r="E3646" s="19">
        <v>24.77</v>
      </c>
      <c r="F3646" s="19">
        <v>1.1000000000000001</v>
      </c>
      <c r="G3646" s="19">
        <v>0</v>
      </c>
      <c r="H3646" s="17">
        <f t="shared" si="171"/>
        <v>1041.9479873481005</v>
      </c>
      <c r="I3646" s="18">
        <f t="shared" si="169"/>
        <v>57.330874604628136</v>
      </c>
      <c r="J3646" s="17">
        <f t="shared" si="170"/>
        <v>0.89035608359236806</v>
      </c>
    </row>
    <row r="3647" spans="1:10" x14ac:dyDescent="0.3">
      <c r="A3647" s="2">
        <v>20200531</v>
      </c>
      <c r="B3647" s="2" t="s">
        <v>35</v>
      </c>
      <c r="C3647" s="2">
        <v>734</v>
      </c>
      <c r="D3647" s="2">
        <v>71.48</v>
      </c>
      <c r="E3647" s="2">
        <v>24.68</v>
      </c>
      <c r="F3647" s="2">
        <v>2.21</v>
      </c>
      <c r="G3647" s="2">
        <v>0</v>
      </c>
      <c r="H3647" s="16">
        <f t="shared" si="171"/>
        <v>774.08781150544337</v>
      </c>
      <c r="I3647" s="15">
        <f t="shared" si="169"/>
        <v>48.870244109545105</v>
      </c>
      <c r="J3647" s="14">
        <f t="shared" si="170"/>
        <v>0.69093831890258028</v>
      </c>
    </row>
    <row r="3648" spans="1:10" x14ac:dyDescent="0.3">
      <c r="A3648" s="19">
        <v>20200531</v>
      </c>
      <c r="B3648" s="19" t="s">
        <v>34</v>
      </c>
      <c r="C3648" s="19">
        <v>913</v>
      </c>
      <c r="D3648" s="19">
        <v>63.48</v>
      </c>
      <c r="E3648" s="19">
        <v>24</v>
      </c>
      <c r="F3648" s="19">
        <v>2.69</v>
      </c>
      <c r="G3648" s="19">
        <v>0</v>
      </c>
      <c r="H3648" s="17">
        <f t="shared" si="171"/>
        <v>1020.3641954106295</v>
      </c>
      <c r="I3648" s="18">
        <f t="shared" si="169"/>
        <v>55.886381106582171</v>
      </c>
      <c r="J3648" s="17">
        <f t="shared" si="170"/>
        <v>0.87854508707929235</v>
      </c>
    </row>
    <row r="3649" spans="1:10" x14ac:dyDescent="0.3">
      <c r="A3649" s="2">
        <v>20200531</v>
      </c>
      <c r="B3649" s="2" t="s">
        <v>33</v>
      </c>
      <c r="C3649" s="2">
        <v>716</v>
      </c>
      <c r="D3649" s="2">
        <v>52.77</v>
      </c>
      <c r="E3649" s="2">
        <v>23.37</v>
      </c>
      <c r="F3649" s="2">
        <v>2.97</v>
      </c>
      <c r="G3649" s="2">
        <v>0</v>
      </c>
      <c r="H3649" s="16">
        <f t="shared" si="171"/>
        <v>899.25658439804067</v>
      </c>
      <c r="I3649" s="15">
        <f t="shared" si="169"/>
        <v>51.471768262438772</v>
      </c>
      <c r="J3649" s="14">
        <f t="shared" si="170"/>
        <v>0.79213448080008353</v>
      </c>
    </row>
    <row r="3650" spans="1:10" x14ac:dyDescent="0.3">
      <c r="A3650" s="19">
        <v>20200531</v>
      </c>
      <c r="B3650" s="19" t="s">
        <v>32</v>
      </c>
      <c r="C3650" s="19">
        <v>226</v>
      </c>
      <c r="D3650" s="19">
        <v>41.25</v>
      </c>
      <c r="E3650" s="19">
        <v>23.15</v>
      </c>
      <c r="F3650" s="19">
        <v>2.9</v>
      </c>
      <c r="G3650" s="19">
        <v>0</v>
      </c>
      <c r="H3650" s="17">
        <f t="shared" si="171"/>
        <v>342.76398640021699</v>
      </c>
      <c r="I3650" s="18">
        <f t="shared" si="169"/>
        <v>33.861374575006778</v>
      </c>
      <c r="J3650" s="17">
        <f t="shared" si="170"/>
        <v>0.32909586606580016</v>
      </c>
    </row>
    <row r="3651" spans="1:10" x14ac:dyDescent="0.3">
      <c r="A3651" s="2">
        <v>20200531</v>
      </c>
      <c r="B3651" s="2" t="s">
        <v>31</v>
      </c>
      <c r="C3651" s="2">
        <v>431</v>
      </c>
      <c r="D3651" s="2">
        <v>29.57</v>
      </c>
      <c r="E3651" s="2">
        <v>22.75</v>
      </c>
      <c r="F3651" s="2">
        <v>3.1</v>
      </c>
      <c r="G3651" s="2">
        <v>0</v>
      </c>
      <c r="H3651" s="16">
        <f t="shared" si="171"/>
        <v>873.37743117295645</v>
      </c>
      <c r="I3651" s="15">
        <f t="shared" si="169"/>
        <v>50.043044724154889</v>
      </c>
      <c r="J3651" s="14">
        <f t="shared" si="170"/>
        <v>0.774953295858263</v>
      </c>
    </row>
    <row r="3652" spans="1:10" x14ac:dyDescent="0.3">
      <c r="A3652" s="19">
        <v>20200531</v>
      </c>
      <c r="B3652" s="19" t="s">
        <v>30</v>
      </c>
      <c r="C3652" s="19">
        <v>177</v>
      </c>
      <c r="D3652" s="19">
        <v>18.05</v>
      </c>
      <c r="E3652" s="19">
        <v>22.09</v>
      </c>
      <c r="F3652" s="19">
        <v>3.86</v>
      </c>
      <c r="G3652" s="19">
        <v>0</v>
      </c>
      <c r="H3652" s="17">
        <f t="shared" si="171"/>
        <v>571.24999474507263</v>
      </c>
      <c r="I3652" s="18">
        <f t="shared" si="169"/>
        <v>39.941562335783516</v>
      </c>
      <c r="J3652" s="17">
        <f t="shared" si="170"/>
        <v>0.53284084141897492</v>
      </c>
    </row>
    <row r="3653" spans="1:10" x14ac:dyDescent="0.3">
      <c r="A3653" s="2">
        <v>20200531</v>
      </c>
      <c r="B3653" s="2" t="s">
        <v>29</v>
      </c>
      <c r="C3653" s="2">
        <v>41</v>
      </c>
      <c r="D3653" s="2">
        <v>6.96</v>
      </c>
      <c r="E3653" s="2">
        <v>21.48</v>
      </c>
      <c r="F3653" s="2">
        <v>3.86</v>
      </c>
      <c r="G3653" s="2">
        <v>0</v>
      </c>
      <c r="H3653" s="16">
        <f t="shared" si="171"/>
        <v>338.34975122659364</v>
      </c>
      <c r="I3653" s="15">
        <f t="shared" si="169"/>
        <v>32.053429725831052</v>
      </c>
      <c r="J3653" s="14">
        <f t="shared" si="170"/>
        <v>0.32761038335796228</v>
      </c>
    </row>
    <row r="3654" spans="1:10" x14ac:dyDescent="0.3">
      <c r="A3654" s="19">
        <v>20200531</v>
      </c>
      <c r="B3654" s="19" t="s">
        <v>28</v>
      </c>
      <c r="C3654" s="19">
        <v>0</v>
      </c>
      <c r="D3654" s="19">
        <v>0</v>
      </c>
      <c r="E3654" s="19">
        <v>20.5</v>
      </c>
      <c r="F3654" s="19">
        <v>3.17</v>
      </c>
      <c r="G3654" s="19">
        <v>0</v>
      </c>
      <c r="H3654" s="17">
        <f t="shared" si="171"/>
        <v>0</v>
      </c>
      <c r="I3654" s="18">
        <f t="shared" si="169"/>
        <v>20.5</v>
      </c>
      <c r="J3654" s="17">
        <f t="shared" si="170"/>
        <v>0</v>
      </c>
    </row>
    <row r="3655" spans="1:10" x14ac:dyDescent="0.3">
      <c r="A3655" s="2">
        <v>20200531</v>
      </c>
      <c r="B3655" s="2" t="s">
        <v>27</v>
      </c>
      <c r="C3655" s="2">
        <v>0</v>
      </c>
      <c r="D3655" s="2">
        <v>0</v>
      </c>
      <c r="E3655" s="2">
        <v>19.77</v>
      </c>
      <c r="F3655" s="2">
        <v>3.24</v>
      </c>
      <c r="G3655" s="2">
        <v>0</v>
      </c>
      <c r="H3655" s="16">
        <f t="shared" si="171"/>
        <v>0</v>
      </c>
      <c r="I3655" s="15">
        <f t="shared" si="169"/>
        <v>19.77</v>
      </c>
      <c r="J3655" s="14">
        <f t="shared" si="170"/>
        <v>0</v>
      </c>
    </row>
    <row r="3656" spans="1:10" x14ac:dyDescent="0.3">
      <c r="A3656" s="19">
        <v>20200531</v>
      </c>
      <c r="B3656" s="19" t="s">
        <v>26</v>
      </c>
      <c r="C3656" s="19">
        <v>0</v>
      </c>
      <c r="D3656" s="19">
        <v>0</v>
      </c>
      <c r="E3656" s="19">
        <v>19.27</v>
      </c>
      <c r="F3656" s="19">
        <v>3.1</v>
      </c>
      <c r="G3656" s="19">
        <v>0</v>
      </c>
      <c r="H3656" s="17">
        <f t="shared" si="171"/>
        <v>0</v>
      </c>
      <c r="I3656" s="18">
        <f t="shared" si="169"/>
        <v>19.27</v>
      </c>
      <c r="J3656" s="17">
        <f t="shared" si="170"/>
        <v>0</v>
      </c>
    </row>
    <row r="3657" spans="1:10" x14ac:dyDescent="0.3">
      <c r="A3657" s="2">
        <v>20200531</v>
      </c>
      <c r="B3657" s="2" t="s">
        <v>25</v>
      </c>
      <c r="C3657" s="2">
        <v>0</v>
      </c>
      <c r="D3657" s="2">
        <v>0</v>
      </c>
      <c r="E3657" s="2">
        <v>18.89</v>
      </c>
      <c r="F3657" s="2">
        <v>2.83</v>
      </c>
      <c r="G3657" s="2">
        <v>0</v>
      </c>
      <c r="H3657" s="16">
        <f t="shared" si="171"/>
        <v>0</v>
      </c>
      <c r="I3657" s="15">
        <f t="shared" si="169"/>
        <v>18.89</v>
      </c>
      <c r="J3657" s="14">
        <f t="shared" si="170"/>
        <v>0</v>
      </c>
    </row>
    <row r="3658" spans="1:10" x14ac:dyDescent="0.3">
      <c r="A3658" s="19">
        <v>20200601</v>
      </c>
      <c r="B3658" s="19" t="s">
        <v>48</v>
      </c>
      <c r="C3658" s="19">
        <v>0</v>
      </c>
      <c r="D3658" s="19">
        <v>0</v>
      </c>
      <c r="E3658" s="19">
        <v>18.61</v>
      </c>
      <c r="F3658" s="19">
        <v>2.48</v>
      </c>
      <c r="G3658" s="19">
        <v>0</v>
      </c>
      <c r="H3658" s="17">
        <f t="shared" si="171"/>
        <v>0</v>
      </c>
      <c r="I3658" s="18">
        <f t="shared" ref="I3658:I3721" si="172">E3658+H3658*((NOCT-20)/(800))</f>
        <v>18.61</v>
      </c>
      <c r="J3658" s="17">
        <f t="shared" ref="J3658:J3721" si="173">P_STC__W*(H3658/1000)*(1+(alpha_p/100)*(I3658-25))</f>
        <v>0</v>
      </c>
    </row>
    <row r="3659" spans="1:10" x14ac:dyDescent="0.3">
      <c r="A3659" s="2">
        <v>20200601</v>
      </c>
      <c r="B3659" s="2" t="s">
        <v>47</v>
      </c>
      <c r="C3659" s="2">
        <v>0</v>
      </c>
      <c r="D3659" s="2">
        <v>0</v>
      </c>
      <c r="E3659" s="2">
        <v>18.52</v>
      </c>
      <c r="F3659" s="2">
        <v>2</v>
      </c>
      <c r="G3659" s="2">
        <v>0</v>
      </c>
      <c r="H3659" s="16">
        <f t="shared" si="171"/>
        <v>0</v>
      </c>
      <c r="I3659" s="15">
        <f t="shared" si="172"/>
        <v>18.52</v>
      </c>
      <c r="J3659" s="14">
        <f t="shared" si="173"/>
        <v>0</v>
      </c>
    </row>
    <row r="3660" spans="1:10" x14ac:dyDescent="0.3">
      <c r="A3660" s="19">
        <v>20200601</v>
      </c>
      <c r="B3660" s="19" t="s">
        <v>46</v>
      </c>
      <c r="C3660" s="19">
        <v>0</v>
      </c>
      <c r="D3660" s="19">
        <v>0</v>
      </c>
      <c r="E3660" s="19">
        <v>18.260000000000002</v>
      </c>
      <c r="F3660" s="19">
        <v>1.59</v>
      </c>
      <c r="G3660" s="19">
        <v>0</v>
      </c>
      <c r="H3660" s="17">
        <f t="shared" si="171"/>
        <v>0</v>
      </c>
      <c r="I3660" s="18">
        <f t="shared" si="172"/>
        <v>18.260000000000002</v>
      </c>
      <c r="J3660" s="17">
        <f t="shared" si="173"/>
        <v>0</v>
      </c>
    </row>
    <row r="3661" spans="1:10" x14ac:dyDescent="0.3">
      <c r="A3661" s="2">
        <v>20200601</v>
      </c>
      <c r="B3661" s="2" t="s">
        <v>45</v>
      </c>
      <c r="C3661" s="2">
        <v>0</v>
      </c>
      <c r="D3661" s="2">
        <v>0</v>
      </c>
      <c r="E3661" s="2">
        <v>17.88</v>
      </c>
      <c r="F3661" s="2">
        <v>1.38</v>
      </c>
      <c r="G3661" s="2">
        <v>0</v>
      </c>
      <c r="H3661" s="16">
        <f t="shared" si="171"/>
        <v>0</v>
      </c>
      <c r="I3661" s="15">
        <f t="shared" si="172"/>
        <v>17.88</v>
      </c>
      <c r="J3661" s="14">
        <f t="shared" si="173"/>
        <v>0</v>
      </c>
    </row>
    <row r="3662" spans="1:10" x14ac:dyDescent="0.3">
      <c r="A3662" s="19">
        <v>20200601</v>
      </c>
      <c r="B3662" s="19" t="s">
        <v>44</v>
      </c>
      <c r="C3662" s="19">
        <v>0</v>
      </c>
      <c r="D3662" s="19">
        <v>0</v>
      </c>
      <c r="E3662" s="19">
        <v>17.649999999999999</v>
      </c>
      <c r="F3662" s="19">
        <v>1.66</v>
      </c>
      <c r="G3662" s="19">
        <v>0</v>
      </c>
      <c r="H3662" s="17">
        <f t="shared" si="171"/>
        <v>0</v>
      </c>
      <c r="I3662" s="18">
        <f t="shared" si="172"/>
        <v>17.649999999999999</v>
      </c>
      <c r="J3662" s="17">
        <f t="shared" si="173"/>
        <v>0</v>
      </c>
    </row>
    <row r="3663" spans="1:10" x14ac:dyDescent="0.3">
      <c r="A3663" s="2">
        <v>20200601</v>
      </c>
      <c r="B3663" s="2" t="s">
        <v>43</v>
      </c>
      <c r="C3663" s="2">
        <v>0</v>
      </c>
      <c r="D3663" s="2">
        <v>0</v>
      </c>
      <c r="E3663" s="2">
        <v>17.670000000000002</v>
      </c>
      <c r="F3663" s="2">
        <v>2</v>
      </c>
      <c r="G3663" s="2">
        <v>0</v>
      </c>
      <c r="H3663" s="16">
        <f t="shared" si="171"/>
        <v>0</v>
      </c>
      <c r="I3663" s="15">
        <f t="shared" si="172"/>
        <v>17.670000000000002</v>
      </c>
      <c r="J3663" s="14">
        <f t="shared" si="173"/>
        <v>0</v>
      </c>
    </row>
    <row r="3664" spans="1:10" x14ac:dyDescent="0.3">
      <c r="A3664" s="19">
        <v>20200601</v>
      </c>
      <c r="B3664" s="19" t="s">
        <v>42</v>
      </c>
      <c r="C3664" s="19">
        <v>85</v>
      </c>
      <c r="D3664" s="19">
        <v>9.1199999999999992</v>
      </c>
      <c r="E3664" s="19">
        <v>17.87</v>
      </c>
      <c r="F3664" s="19">
        <v>1.79</v>
      </c>
      <c r="G3664" s="19">
        <v>0</v>
      </c>
      <c r="H3664" s="17">
        <f t="shared" si="171"/>
        <v>536.26836567461237</v>
      </c>
      <c r="I3664" s="18">
        <f t="shared" si="172"/>
        <v>34.628386427331634</v>
      </c>
      <c r="J3664" s="17">
        <f t="shared" si="173"/>
        <v>0.51303306993400288</v>
      </c>
    </row>
    <row r="3665" spans="1:10" x14ac:dyDescent="0.3">
      <c r="A3665" s="2">
        <v>20200601</v>
      </c>
      <c r="B3665" s="2" t="s">
        <v>41</v>
      </c>
      <c r="C3665" s="2">
        <v>175</v>
      </c>
      <c r="D3665" s="2">
        <v>20.309999999999999</v>
      </c>
      <c r="E3665" s="2">
        <v>18.920000000000002</v>
      </c>
      <c r="F3665" s="2">
        <v>1.72</v>
      </c>
      <c r="G3665" s="2">
        <v>0</v>
      </c>
      <c r="H3665" s="16">
        <f t="shared" si="171"/>
        <v>504.17843091054215</v>
      </c>
      <c r="I3665" s="15">
        <f t="shared" si="172"/>
        <v>34.675575965954444</v>
      </c>
      <c r="J3665" s="14">
        <f t="shared" si="173"/>
        <v>0.48222645572152417</v>
      </c>
    </row>
    <row r="3666" spans="1:10" x14ac:dyDescent="0.3">
      <c r="A3666" s="19">
        <v>20200601</v>
      </c>
      <c r="B3666" s="19" t="s">
        <v>40</v>
      </c>
      <c r="C3666" s="19">
        <v>277</v>
      </c>
      <c r="D3666" s="19">
        <v>31.88</v>
      </c>
      <c r="E3666" s="19">
        <v>19.82</v>
      </c>
      <c r="F3666" s="19">
        <v>1.72</v>
      </c>
      <c r="G3666" s="19">
        <v>0</v>
      </c>
      <c r="H3666" s="17">
        <f t="shared" si="171"/>
        <v>524.4802029267662</v>
      </c>
      <c r="I3666" s="18">
        <f t="shared" si="172"/>
        <v>36.210006341461444</v>
      </c>
      <c r="J3666" s="17">
        <f t="shared" si="173"/>
        <v>0.49802278412325607</v>
      </c>
    </row>
    <row r="3667" spans="1:10" x14ac:dyDescent="0.3">
      <c r="A3667" s="2">
        <v>20200601</v>
      </c>
      <c r="B3667" s="2" t="s">
        <v>39</v>
      </c>
      <c r="C3667" s="2">
        <v>364</v>
      </c>
      <c r="D3667" s="2">
        <v>43.56</v>
      </c>
      <c r="E3667" s="2">
        <v>20.69</v>
      </c>
      <c r="F3667" s="2">
        <v>1.72</v>
      </c>
      <c r="G3667" s="2">
        <v>0</v>
      </c>
      <c r="H3667" s="16">
        <f t="shared" ref="H3667:H3730" si="174">IF(D3667&gt;0,C3667/SIN(D3667*PI()/180),0)</f>
        <v>528.2146367837646</v>
      </c>
      <c r="I3667" s="15">
        <f t="shared" si="172"/>
        <v>37.196707399492645</v>
      </c>
      <c r="J3667" s="14">
        <f t="shared" si="173"/>
        <v>0.49922347962335073</v>
      </c>
    </row>
    <row r="3668" spans="1:10" x14ac:dyDescent="0.3">
      <c r="A3668" s="19">
        <v>20200601</v>
      </c>
      <c r="B3668" s="19" t="s">
        <v>38</v>
      </c>
      <c r="C3668" s="19">
        <v>278</v>
      </c>
      <c r="D3668" s="19">
        <v>55</v>
      </c>
      <c r="E3668" s="19">
        <v>21.59</v>
      </c>
      <c r="F3668" s="19">
        <v>1.86</v>
      </c>
      <c r="G3668" s="19">
        <v>0</v>
      </c>
      <c r="H3668" s="17">
        <f t="shared" si="174"/>
        <v>339.37533567568477</v>
      </c>
      <c r="I3668" s="18">
        <f t="shared" si="172"/>
        <v>32.195479239865151</v>
      </c>
      <c r="J3668" s="17">
        <f t="shared" si="173"/>
        <v>0.32838647885498984</v>
      </c>
    </row>
    <row r="3669" spans="1:10" x14ac:dyDescent="0.3">
      <c r="A3669" s="2">
        <v>20200601</v>
      </c>
      <c r="B3669" s="2" t="s">
        <v>37</v>
      </c>
      <c r="C3669" s="2">
        <v>309</v>
      </c>
      <c r="D3669" s="2">
        <v>65.42</v>
      </c>
      <c r="E3669" s="2">
        <v>22.04</v>
      </c>
      <c r="F3669" s="2">
        <v>2.2799999999999998</v>
      </c>
      <c r="G3669" s="2">
        <v>0</v>
      </c>
      <c r="H3669" s="16">
        <f t="shared" si="174"/>
        <v>339.79143685171181</v>
      </c>
      <c r="I3669" s="15">
        <f t="shared" si="172"/>
        <v>32.658482401615991</v>
      </c>
      <c r="J3669" s="14">
        <f t="shared" si="173"/>
        <v>0.32808114652464287</v>
      </c>
    </row>
    <row r="3670" spans="1:10" x14ac:dyDescent="0.3">
      <c r="A3670" s="19">
        <v>20200601</v>
      </c>
      <c r="B3670" s="19" t="s">
        <v>36</v>
      </c>
      <c r="C3670" s="19">
        <v>512</v>
      </c>
      <c r="D3670" s="19">
        <v>72.489999999999995</v>
      </c>
      <c r="E3670" s="19">
        <v>22.18</v>
      </c>
      <c r="F3670" s="19">
        <v>2.21</v>
      </c>
      <c r="G3670" s="19">
        <v>0</v>
      </c>
      <c r="H3670" s="17">
        <f t="shared" si="174"/>
        <v>536.87646457158917</v>
      </c>
      <c r="I3670" s="18">
        <f t="shared" si="172"/>
        <v>38.957389517862161</v>
      </c>
      <c r="J3670" s="17">
        <f t="shared" si="173"/>
        <v>0.50315619184609639</v>
      </c>
    </row>
    <row r="3671" spans="1:10" x14ac:dyDescent="0.3">
      <c r="A3671" s="2">
        <v>20200601</v>
      </c>
      <c r="B3671" s="2" t="s">
        <v>35</v>
      </c>
      <c r="C3671" s="2">
        <v>704</v>
      </c>
      <c r="D3671" s="2">
        <v>71.62</v>
      </c>
      <c r="E3671" s="2">
        <v>22.02</v>
      </c>
      <c r="F3671" s="2">
        <v>1.45</v>
      </c>
      <c r="G3671" s="2">
        <v>0</v>
      </c>
      <c r="H3671" s="16">
        <f t="shared" si="174"/>
        <v>741.84434650305752</v>
      </c>
      <c r="I3671" s="15">
        <f t="shared" si="172"/>
        <v>45.202635828220551</v>
      </c>
      <c r="J3671" s="14">
        <f t="shared" si="173"/>
        <v>0.67440189622174262</v>
      </c>
    </row>
    <row r="3672" spans="1:10" x14ac:dyDescent="0.3">
      <c r="A3672" s="19">
        <v>20200601</v>
      </c>
      <c r="B3672" s="19" t="s">
        <v>34</v>
      </c>
      <c r="C3672" s="19">
        <v>697</v>
      </c>
      <c r="D3672" s="19">
        <v>63.6</v>
      </c>
      <c r="E3672" s="19">
        <v>22.31</v>
      </c>
      <c r="F3672" s="19">
        <v>1.72</v>
      </c>
      <c r="G3672" s="19">
        <v>0</v>
      </c>
      <c r="H3672" s="17">
        <f t="shared" si="174"/>
        <v>778.15211426240546</v>
      </c>
      <c r="I3672" s="18">
        <f t="shared" si="172"/>
        <v>46.627253570700169</v>
      </c>
      <c r="J3672" s="17">
        <f t="shared" si="173"/>
        <v>0.70242029534962269</v>
      </c>
    </row>
    <row r="3673" spans="1:10" x14ac:dyDescent="0.3">
      <c r="A3673" s="2">
        <v>20200601</v>
      </c>
      <c r="B3673" s="2" t="s">
        <v>33</v>
      </c>
      <c r="C3673" s="2">
        <v>532</v>
      </c>
      <c r="D3673" s="2">
        <v>52.88</v>
      </c>
      <c r="E3673" s="2">
        <v>22.9</v>
      </c>
      <c r="F3673" s="2">
        <v>1.66</v>
      </c>
      <c r="G3673" s="2">
        <v>0</v>
      </c>
      <c r="H3673" s="16">
        <f t="shared" si="174"/>
        <v>667.19061954615893</v>
      </c>
      <c r="I3673" s="15">
        <f t="shared" si="172"/>
        <v>43.749706860817469</v>
      </c>
      <c r="J3673" s="14">
        <f t="shared" si="173"/>
        <v>0.61089729113065938</v>
      </c>
    </row>
    <row r="3674" spans="1:10" x14ac:dyDescent="0.3">
      <c r="A3674" s="19">
        <v>20200601</v>
      </c>
      <c r="B3674" s="19" t="s">
        <v>32</v>
      </c>
      <c r="C3674" s="19">
        <v>487</v>
      </c>
      <c r="D3674" s="19">
        <v>41.35</v>
      </c>
      <c r="E3674" s="19">
        <v>23.08</v>
      </c>
      <c r="F3674" s="19">
        <v>1.93</v>
      </c>
      <c r="G3674" s="19">
        <v>0</v>
      </c>
      <c r="H3674" s="17">
        <f t="shared" si="174"/>
        <v>737.14497323515411</v>
      </c>
      <c r="I3674" s="18">
        <f t="shared" si="172"/>
        <v>46.115780413598564</v>
      </c>
      <c r="J3674" s="17">
        <f t="shared" si="173"/>
        <v>0.66710071198995735</v>
      </c>
    </row>
    <row r="3675" spans="1:10" x14ac:dyDescent="0.3">
      <c r="A3675" s="2">
        <v>20200601</v>
      </c>
      <c r="B3675" s="2" t="s">
        <v>31</v>
      </c>
      <c r="C3675" s="2">
        <v>420</v>
      </c>
      <c r="D3675" s="2">
        <v>29.67</v>
      </c>
      <c r="E3675" s="2">
        <v>22.85</v>
      </c>
      <c r="F3675" s="2">
        <v>2.69</v>
      </c>
      <c r="G3675" s="2">
        <v>0</v>
      </c>
      <c r="H3675" s="16">
        <f t="shared" si="174"/>
        <v>848.4783586720647</v>
      </c>
      <c r="I3675" s="15">
        <f t="shared" si="172"/>
        <v>49.364948708502027</v>
      </c>
      <c r="J3675" s="14">
        <f t="shared" si="173"/>
        <v>0.75544926607012985</v>
      </c>
    </row>
    <row r="3676" spans="1:10" x14ac:dyDescent="0.3">
      <c r="A3676" s="19">
        <v>20200601</v>
      </c>
      <c r="B3676" s="19" t="s">
        <v>30</v>
      </c>
      <c r="C3676" s="19">
        <v>233</v>
      </c>
      <c r="D3676" s="19">
        <v>18.16</v>
      </c>
      <c r="E3676" s="19">
        <v>22.19</v>
      </c>
      <c r="F3676" s="19">
        <v>3.03</v>
      </c>
      <c r="G3676" s="19">
        <v>0</v>
      </c>
      <c r="H3676" s="17">
        <f t="shared" si="174"/>
        <v>747.5816611239344</v>
      </c>
      <c r="I3676" s="18">
        <f t="shared" si="172"/>
        <v>45.551926910122951</v>
      </c>
      <c r="J3676" s="17">
        <f t="shared" si="173"/>
        <v>0.67844256465948105</v>
      </c>
    </row>
    <row r="3677" spans="1:10" x14ac:dyDescent="0.3">
      <c r="A3677" s="2">
        <v>20200601</v>
      </c>
      <c r="B3677" s="2" t="s">
        <v>29</v>
      </c>
      <c r="C3677" s="2">
        <v>77</v>
      </c>
      <c r="D3677" s="2">
        <v>7.07</v>
      </c>
      <c r="E3677" s="2">
        <v>21.21</v>
      </c>
      <c r="F3677" s="2">
        <v>3.1</v>
      </c>
      <c r="G3677" s="2">
        <v>0</v>
      </c>
      <c r="H3677" s="16">
        <f t="shared" si="174"/>
        <v>625.59982412855823</v>
      </c>
      <c r="I3677" s="15">
        <f t="shared" si="172"/>
        <v>40.759994504017442</v>
      </c>
      <c r="J3677" s="14">
        <f t="shared" si="173"/>
        <v>0.58123230007364657</v>
      </c>
    </row>
    <row r="3678" spans="1:10" x14ac:dyDescent="0.3">
      <c r="A3678" s="19">
        <v>20200601</v>
      </c>
      <c r="B3678" s="19" t="s">
        <v>28</v>
      </c>
      <c r="C3678" s="19">
        <v>0</v>
      </c>
      <c r="D3678" s="19">
        <v>0</v>
      </c>
      <c r="E3678" s="19">
        <v>20.61</v>
      </c>
      <c r="F3678" s="19">
        <v>2.97</v>
      </c>
      <c r="G3678" s="19">
        <v>0</v>
      </c>
      <c r="H3678" s="17">
        <f t="shared" si="174"/>
        <v>0</v>
      </c>
      <c r="I3678" s="18">
        <f t="shared" si="172"/>
        <v>20.61</v>
      </c>
      <c r="J3678" s="17">
        <f t="shared" si="173"/>
        <v>0</v>
      </c>
    </row>
    <row r="3679" spans="1:10" x14ac:dyDescent="0.3">
      <c r="A3679" s="2">
        <v>20200601</v>
      </c>
      <c r="B3679" s="2" t="s">
        <v>27</v>
      </c>
      <c r="C3679" s="2">
        <v>0</v>
      </c>
      <c r="D3679" s="2">
        <v>0</v>
      </c>
      <c r="E3679" s="2">
        <v>20.23</v>
      </c>
      <c r="F3679" s="2">
        <v>2.69</v>
      </c>
      <c r="G3679" s="2">
        <v>0</v>
      </c>
      <c r="H3679" s="16">
        <f t="shared" si="174"/>
        <v>0</v>
      </c>
      <c r="I3679" s="15">
        <f t="shared" si="172"/>
        <v>20.23</v>
      </c>
      <c r="J3679" s="14">
        <f t="shared" si="173"/>
        <v>0</v>
      </c>
    </row>
    <row r="3680" spans="1:10" x14ac:dyDescent="0.3">
      <c r="A3680" s="19">
        <v>20200601</v>
      </c>
      <c r="B3680" s="19" t="s">
        <v>26</v>
      </c>
      <c r="C3680" s="19">
        <v>0</v>
      </c>
      <c r="D3680" s="19">
        <v>0</v>
      </c>
      <c r="E3680" s="19">
        <v>19.88</v>
      </c>
      <c r="F3680" s="19">
        <v>2.14</v>
      </c>
      <c r="G3680" s="19">
        <v>0</v>
      </c>
      <c r="H3680" s="17">
        <f t="shared" si="174"/>
        <v>0</v>
      </c>
      <c r="I3680" s="18">
        <f t="shared" si="172"/>
        <v>19.88</v>
      </c>
      <c r="J3680" s="17">
        <f t="shared" si="173"/>
        <v>0</v>
      </c>
    </row>
    <row r="3681" spans="1:10" x14ac:dyDescent="0.3">
      <c r="A3681" s="2">
        <v>20200601</v>
      </c>
      <c r="B3681" s="2" t="s">
        <v>25</v>
      </c>
      <c r="C3681" s="2">
        <v>0</v>
      </c>
      <c r="D3681" s="2">
        <v>0</v>
      </c>
      <c r="E3681" s="2">
        <v>19.600000000000001</v>
      </c>
      <c r="F3681" s="2">
        <v>1.59</v>
      </c>
      <c r="G3681" s="2">
        <v>0</v>
      </c>
      <c r="H3681" s="16">
        <f t="shared" si="174"/>
        <v>0</v>
      </c>
      <c r="I3681" s="15">
        <f t="shared" si="172"/>
        <v>19.600000000000001</v>
      </c>
      <c r="J3681" s="14">
        <f t="shared" si="173"/>
        <v>0</v>
      </c>
    </row>
    <row r="3682" spans="1:10" x14ac:dyDescent="0.3">
      <c r="A3682" s="19">
        <v>20200602</v>
      </c>
      <c r="B3682" s="19" t="s">
        <v>48</v>
      </c>
      <c r="C3682" s="19">
        <v>0</v>
      </c>
      <c r="D3682" s="19">
        <v>0</v>
      </c>
      <c r="E3682" s="19">
        <v>19.11</v>
      </c>
      <c r="F3682" s="19">
        <v>0.9</v>
      </c>
      <c r="G3682" s="19">
        <v>0</v>
      </c>
      <c r="H3682" s="17">
        <f t="shared" si="174"/>
        <v>0</v>
      </c>
      <c r="I3682" s="18">
        <f t="shared" si="172"/>
        <v>19.11</v>
      </c>
      <c r="J3682" s="17">
        <f t="shared" si="173"/>
        <v>0</v>
      </c>
    </row>
    <row r="3683" spans="1:10" x14ac:dyDescent="0.3">
      <c r="A3683" s="2">
        <v>20200602</v>
      </c>
      <c r="B3683" s="2" t="s">
        <v>47</v>
      </c>
      <c r="C3683" s="2">
        <v>0</v>
      </c>
      <c r="D3683" s="2">
        <v>0</v>
      </c>
      <c r="E3683" s="2">
        <v>19.8</v>
      </c>
      <c r="F3683" s="2">
        <v>0.55000000000000004</v>
      </c>
      <c r="G3683" s="2">
        <v>0</v>
      </c>
      <c r="H3683" s="16">
        <f t="shared" si="174"/>
        <v>0</v>
      </c>
      <c r="I3683" s="15">
        <f t="shared" si="172"/>
        <v>19.8</v>
      </c>
      <c r="J3683" s="14">
        <f t="shared" si="173"/>
        <v>0</v>
      </c>
    </row>
    <row r="3684" spans="1:10" x14ac:dyDescent="0.3">
      <c r="A3684" s="19">
        <v>20200602</v>
      </c>
      <c r="B3684" s="19" t="s">
        <v>46</v>
      </c>
      <c r="C3684" s="19">
        <v>0</v>
      </c>
      <c r="D3684" s="19">
        <v>0</v>
      </c>
      <c r="E3684" s="19">
        <v>18.27</v>
      </c>
      <c r="F3684" s="19">
        <v>1.38</v>
      </c>
      <c r="G3684" s="19">
        <v>0</v>
      </c>
      <c r="H3684" s="17">
        <f t="shared" si="174"/>
        <v>0</v>
      </c>
      <c r="I3684" s="18">
        <f t="shared" si="172"/>
        <v>18.27</v>
      </c>
      <c r="J3684" s="17">
        <f t="shared" si="173"/>
        <v>0</v>
      </c>
    </row>
    <row r="3685" spans="1:10" x14ac:dyDescent="0.3">
      <c r="A3685" s="2">
        <v>20200602</v>
      </c>
      <c r="B3685" s="2" t="s">
        <v>45</v>
      </c>
      <c r="C3685" s="2">
        <v>0</v>
      </c>
      <c r="D3685" s="2">
        <v>0</v>
      </c>
      <c r="E3685" s="2">
        <v>18.28</v>
      </c>
      <c r="F3685" s="2">
        <v>2.2799999999999998</v>
      </c>
      <c r="G3685" s="2">
        <v>0</v>
      </c>
      <c r="H3685" s="16">
        <f t="shared" si="174"/>
        <v>0</v>
      </c>
      <c r="I3685" s="15">
        <f t="shared" si="172"/>
        <v>18.28</v>
      </c>
      <c r="J3685" s="14">
        <f t="shared" si="173"/>
        <v>0</v>
      </c>
    </row>
    <row r="3686" spans="1:10" x14ac:dyDescent="0.3">
      <c r="A3686" s="19">
        <v>20200602</v>
      </c>
      <c r="B3686" s="19" t="s">
        <v>44</v>
      </c>
      <c r="C3686" s="19">
        <v>0</v>
      </c>
      <c r="D3686" s="19">
        <v>0</v>
      </c>
      <c r="E3686" s="19">
        <v>18.420000000000002</v>
      </c>
      <c r="F3686" s="19">
        <v>2.5499999999999998</v>
      </c>
      <c r="G3686" s="19">
        <v>0</v>
      </c>
      <c r="H3686" s="17">
        <f t="shared" si="174"/>
        <v>0</v>
      </c>
      <c r="I3686" s="18">
        <f t="shared" si="172"/>
        <v>18.420000000000002</v>
      </c>
      <c r="J3686" s="17">
        <f t="shared" si="173"/>
        <v>0</v>
      </c>
    </row>
    <row r="3687" spans="1:10" x14ac:dyDescent="0.3">
      <c r="A3687" s="2">
        <v>20200602</v>
      </c>
      <c r="B3687" s="2" t="s">
        <v>43</v>
      </c>
      <c r="C3687" s="2">
        <v>0</v>
      </c>
      <c r="D3687" s="2">
        <v>0</v>
      </c>
      <c r="E3687" s="2">
        <v>18.21</v>
      </c>
      <c r="F3687" s="2">
        <v>2.62</v>
      </c>
      <c r="G3687" s="2">
        <v>0</v>
      </c>
      <c r="H3687" s="16">
        <f t="shared" si="174"/>
        <v>0</v>
      </c>
      <c r="I3687" s="15">
        <f t="shared" si="172"/>
        <v>18.21</v>
      </c>
      <c r="J3687" s="14">
        <f t="shared" si="173"/>
        <v>0</v>
      </c>
    </row>
    <row r="3688" spans="1:10" x14ac:dyDescent="0.3">
      <c r="A3688" s="19">
        <v>20200602</v>
      </c>
      <c r="B3688" s="19" t="s">
        <v>42</v>
      </c>
      <c r="C3688" s="19">
        <v>106</v>
      </c>
      <c r="D3688" s="19">
        <v>9.18</v>
      </c>
      <c r="E3688" s="19">
        <v>18.239999999999998</v>
      </c>
      <c r="F3688" s="19">
        <v>2.5499999999999998</v>
      </c>
      <c r="G3688" s="19">
        <v>0</v>
      </c>
      <c r="H3688" s="17">
        <f t="shared" si="174"/>
        <v>664.42432900279528</v>
      </c>
      <c r="I3688" s="18">
        <f t="shared" si="172"/>
        <v>39.003260281337347</v>
      </c>
      <c r="J3688" s="17">
        <f t="shared" si="173"/>
        <v>0.62255584832953947</v>
      </c>
    </row>
    <row r="3689" spans="1:10" x14ac:dyDescent="0.3">
      <c r="A3689" s="2">
        <v>20200602</v>
      </c>
      <c r="B3689" s="2" t="s">
        <v>41</v>
      </c>
      <c r="C3689" s="2">
        <v>224</v>
      </c>
      <c r="D3689" s="2">
        <v>20.36</v>
      </c>
      <c r="E3689" s="2">
        <v>19.12</v>
      </c>
      <c r="F3689" s="2">
        <v>2.48</v>
      </c>
      <c r="G3689" s="2">
        <v>0</v>
      </c>
      <c r="H3689" s="16">
        <f t="shared" si="174"/>
        <v>643.8305782613304</v>
      </c>
      <c r="I3689" s="15">
        <f t="shared" si="172"/>
        <v>39.239705570666572</v>
      </c>
      <c r="J3689" s="14">
        <f t="shared" si="173"/>
        <v>0.60257476783808028</v>
      </c>
    </row>
    <row r="3690" spans="1:10" x14ac:dyDescent="0.3">
      <c r="A3690" s="19">
        <v>20200602</v>
      </c>
      <c r="B3690" s="19" t="s">
        <v>40</v>
      </c>
      <c r="C3690" s="19">
        <v>407</v>
      </c>
      <c r="D3690" s="19">
        <v>31.92</v>
      </c>
      <c r="E3690" s="19">
        <v>19.66</v>
      </c>
      <c r="F3690" s="19">
        <v>2.76</v>
      </c>
      <c r="G3690" s="19">
        <v>0</v>
      </c>
      <c r="H3690" s="17">
        <f t="shared" si="174"/>
        <v>769.76230014312603</v>
      </c>
      <c r="I3690" s="18">
        <f t="shared" si="172"/>
        <v>43.715071879472688</v>
      </c>
      <c r="J3690" s="17">
        <f t="shared" si="173"/>
        <v>0.70493459464533537</v>
      </c>
    </row>
    <row r="3691" spans="1:10" x14ac:dyDescent="0.3">
      <c r="A3691" s="2">
        <v>20200602</v>
      </c>
      <c r="B3691" s="2" t="s">
        <v>39</v>
      </c>
      <c r="C3691" s="2">
        <v>504</v>
      </c>
      <c r="D3691" s="2">
        <v>43.6</v>
      </c>
      <c r="E3691" s="2">
        <v>20.2</v>
      </c>
      <c r="F3691" s="2">
        <v>3.1</v>
      </c>
      <c r="G3691" s="2">
        <v>0</v>
      </c>
      <c r="H3691" s="16">
        <f t="shared" si="174"/>
        <v>730.837756235607</v>
      </c>
      <c r="I3691" s="15">
        <f t="shared" si="172"/>
        <v>43.038679882362715</v>
      </c>
      <c r="J3691" s="14">
        <f t="shared" si="173"/>
        <v>0.67151268874755432</v>
      </c>
    </row>
    <row r="3692" spans="1:10" x14ac:dyDescent="0.3">
      <c r="A3692" s="19">
        <v>20200602</v>
      </c>
      <c r="B3692" s="19" t="s">
        <v>38</v>
      </c>
      <c r="C3692" s="19">
        <v>557</v>
      </c>
      <c r="D3692" s="19">
        <v>55.05</v>
      </c>
      <c r="E3692" s="19">
        <v>20.8</v>
      </c>
      <c r="F3692" s="19">
        <v>3.59</v>
      </c>
      <c r="G3692" s="19">
        <v>0</v>
      </c>
      <c r="H3692" s="17">
        <f t="shared" si="174"/>
        <v>679.55646425201166</v>
      </c>
      <c r="I3692" s="18">
        <f t="shared" si="172"/>
        <v>42.036139507875362</v>
      </c>
      <c r="J3692" s="17">
        <f t="shared" si="173"/>
        <v>0.62745987997387054</v>
      </c>
    </row>
    <row r="3693" spans="1:10" x14ac:dyDescent="0.3">
      <c r="A3693" s="2">
        <v>20200602</v>
      </c>
      <c r="B3693" s="2" t="s">
        <v>37</v>
      </c>
      <c r="C3693" s="2">
        <v>698</v>
      </c>
      <c r="D3693" s="2">
        <v>65.489999999999995</v>
      </c>
      <c r="E3693" s="2">
        <v>21.15</v>
      </c>
      <c r="F3693" s="2">
        <v>3.72</v>
      </c>
      <c r="G3693" s="2">
        <v>0</v>
      </c>
      <c r="H3693" s="16">
        <f t="shared" si="174"/>
        <v>767.12664129478196</v>
      </c>
      <c r="I3693" s="15">
        <f t="shared" si="172"/>
        <v>45.122707540461931</v>
      </c>
      <c r="J3693" s="14">
        <f t="shared" si="173"/>
        <v>0.69766164857305912</v>
      </c>
    </row>
    <row r="3694" spans="1:10" x14ac:dyDescent="0.3">
      <c r="A3694" s="19">
        <v>20200602</v>
      </c>
      <c r="B3694" s="19" t="s">
        <v>36</v>
      </c>
      <c r="C3694" s="19">
        <v>712</v>
      </c>
      <c r="D3694" s="19">
        <v>72.61</v>
      </c>
      <c r="E3694" s="19">
        <v>21.58</v>
      </c>
      <c r="F3694" s="19">
        <v>3.66</v>
      </c>
      <c r="G3694" s="19">
        <v>0</v>
      </c>
      <c r="H3694" s="17">
        <f t="shared" si="174"/>
        <v>746.10247402172763</v>
      </c>
      <c r="I3694" s="18">
        <f t="shared" si="172"/>
        <v>44.895702313178987</v>
      </c>
      <c r="J3694" s="17">
        <f t="shared" si="173"/>
        <v>0.67930342678954558</v>
      </c>
    </row>
    <row r="3695" spans="1:10" x14ac:dyDescent="0.3">
      <c r="A3695" s="2">
        <v>20200602</v>
      </c>
      <c r="B3695" s="2" t="s">
        <v>35</v>
      </c>
      <c r="C3695" s="2">
        <v>812</v>
      </c>
      <c r="D3695" s="2">
        <v>71.760000000000005</v>
      </c>
      <c r="E3695" s="2">
        <v>21.79</v>
      </c>
      <c r="F3695" s="2">
        <v>3.52</v>
      </c>
      <c r="G3695" s="2">
        <v>0</v>
      </c>
      <c r="H3695" s="16">
        <f t="shared" si="174"/>
        <v>854.95843911422094</v>
      </c>
      <c r="I3695" s="15">
        <f t="shared" si="172"/>
        <v>48.507451222319403</v>
      </c>
      <c r="J3695" s="14">
        <f t="shared" si="173"/>
        <v>0.76451791699357552</v>
      </c>
    </row>
    <row r="3696" spans="1:10" x14ac:dyDescent="0.3">
      <c r="A3696" s="19">
        <v>20200602</v>
      </c>
      <c r="B3696" s="19" t="s">
        <v>34</v>
      </c>
      <c r="C3696" s="19">
        <v>794</v>
      </c>
      <c r="D3696" s="19">
        <v>63.72</v>
      </c>
      <c r="E3696" s="19">
        <v>22.06</v>
      </c>
      <c r="F3696" s="19">
        <v>3.59</v>
      </c>
      <c r="G3696" s="19">
        <v>0</v>
      </c>
      <c r="H3696" s="17">
        <f t="shared" si="174"/>
        <v>885.52717021157218</v>
      </c>
      <c r="I3696" s="18">
        <f t="shared" si="172"/>
        <v>49.732724069111626</v>
      </c>
      <c r="J3696" s="17">
        <f t="shared" si="173"/>
        <v>0.78697042400712391</v>
      </c>
    </row>
    <row r="3697" spans="1:10" x14ac:dyDescent="0.3">
      <c r="A3697" s="2">
        <v>20200602</v>
      </c>
      <c r="B3697" s="2" t="s">
        <v>33</v>
      </c>
      <c r="C3697" s="2">
        <v>796</v>
      </c>
      <c r="D3697" s="2">
        <v>52.98</v>
      </c>
      <c r="E3697" s="2">
        <v>22.04</v>
      </c>
      <c r="F3697" s="2">
        <v>3.72</v>
      </c>
      <c r="G3697" s="2">
        <v>0</v>
      </c>
      <c r="H3697" s="16">
        <f t="shared" si="174"/>
        <v>996.96228557040695</v>
      </c>
      <c r="I3697" s="15">
        <f t="shared" si="172"/>
        <v>53.195071424075216</v>
      </c>
      <c r="J3697" s="14">
        <f t="shared" si="173"/>
        <v>0.87046988275095594</v>
      </c>
    </row>
    <row r="3698" spans="1:10" x14ac:dyDescent="0.3">
      <c r="A3698" s="19">
        <v>20200602</v>
      </c>
      <c r="B3698" s="19" t="s">
        <v>32</v>
      </c>
      <c r="C3698" s="19">
        <v>638</v>
      </c>
      <c r="D3698" s="19">
        <v>41.46</v>
      </c>
      <c r="E3698" s="19">
        <v>21.68</v>
      </c>
      <c r="F3698" s="19">
        <v>3.66</v>
      </c>
      <c r="G3698" s="19">
        <v>0</v>
      </c>
      <c r="H3698" s="17">
        <f t="shared" si="174"/>
        <v>963.60500586772241</v>
      </c>
      <c r="I3698" s="18">
        <f t="shared" si="172"/>
        <v>51.792656433366325</v>
      </c>
      <c r="J3698" s="17">
        <f t="shared" si="173"/>
        <v>0.84742608549913623</v>
      </c>
    </row>
    <row r="3699" spans="1:10" x14ac:dyDescent="0.3">
      <c r="A3699" s="2">
        <v>20200602</v>
      </c>
      <c r="B3699" s="2" t="s">
        <v>31</v>
      </c>
      <c r="C3699" s="2">
        <v>455</v>
      </c>
      <c r="D3699" s="2">
        <v>29.78</v>
      </c>
      <c r="E3699" s="2">
        <v>21.41</v>
      </c>
      <c r="F3699" s="2">
        <v>3.45</v>
      </c>
      <c r="G3699" s="2">
        <v>0</v>
      </c>
      <c r="H3699" s="16">
        <f t="shared" si="174"/>
        <v>916.09934644621205</v>
      </c>
      <c r="I3699" s="15">
        <f t="shared" si="172"/>
        <v>50.038104576444127</v>
      </c>
      <c r="J3699" s="14">
        <f t="shared" si="173"/>
        <v>0.81288108587191632</v>
      </c>
    </row>
    <row r="3700" spans="1:10" x14ac:dyDescent="0.3">
      <c r="A3700" s="19">
        <v>20200602</v>
      </c>
      <c r="B3700" s="19" t="s">
        <v>30</v>
      </c>
      <c r="C3700" s="19">
        <v>254</v>
      </c>
      <c r="D3700" s="19">
        <v>18.27</v>
      </c>
      <c r="E3700" s="19">
        <v>21.08</v>
      </c>
      <c r="F3700" s="19">
        <v>3.1</v>
      </c>
      <c r="G3700" s="19">
        <v>0</v>
      </c>
      <c r="H3700" s="17">
        <f t="shared" si="174"/>
        <v>810.21949645472557</v>
      </c>
      <c r="I3700" s="18">
        <f t="shared" si="172"/>
        <v>46.399359264210176</v>
      </c>
      <c r="J3700" s="17">
        <f t="shared" si="173"/>
        <v>0.73219769506096599</v>
      </c>
    </row>
    <row r="3701" spans="1:10" x14ac:dyDescent="0.3">
      <c r="A3701" s="2">
        <v>20200602</v>
      </c>
      <c r="B3701" s="2" t="s">
        <v>29</v>
      </c>
      <c r="C3701" s="2">
        <v>78</v>
      </c>
      <c r="D3701" s="2">
        <v>7.18</v>
      </c>
      <c r="E3701" s="2">
        <v>20.61</v>
      </c>
      <c r="F3701" s="2">
        <v>3.03</v>
      </c>
      <c r="G3701" s="2">
        <v>0</v>
      </c>
      <c r="H3701" s="16">
        <f t="shared" si="174"/>
        <v>624.06533927311091</v>
      </c>
      <c r="I3701" s="15">
        <f t="shared" si="172"/>
        <v>40.112041852284719</v>
      </c>
      <c r="J3701" s="14">
        <f t="shared" si="173"/>
        <v>0.58162628240766112</v>
      </c>
    </row>
    <row r="3702" spans="1:10" x14ac:dyDescent="0.3">
      <c r="A3702" s="19">
        <v>20200602</v>
      </c>
      <c r="B3702" s="19" t="s">
        <v>28</v>
      </c>
      <c r="C3702" s="19">
        <v>0</v>
      </c>
      <c r="D3702" s="19">
        <v>0</v>
      </c>
      <c r="E3702" s="19">
        <v>19.8</v>
      </c>
      <c r="F3702" s="19">
        <v>2.5499999999999998</v>
      </c>
      <c r="G3702" s="19">
        <v>0</v>
      </c>
      <c r="H3702" s="17">
        <f t="shared" si="174"/>
        <v>0</v>
      </c>
      <c r="I3702" s="18">
        <f t="shared" si="172"/>
        <v>19.8</v>
      </c>
      <c r="J3702" s="17">
        <f t="shared" si="173"/>
        <v>0</v>
      </c>
    </row>
    <row r="3703" spans="1:10" x14ac:dyDescent="0.3">
      <c r="A3703" s="2">
        <v>20200602</v>
      </c>
      <c r="B3703" s="2" t="s">
        <v>27</v>
      </c>
      <c r="C3703" s="2">
        <v>0</v>
      </c>
      <c r="D3703" s="2">
        <v>0</v>
      </c>
      <c r="E3703" s="2">
        <v>19.149999999999999</v>
      </c>
      <c r="F3703" s="2">
        <v>2.2799999999999998</v>
      </c>
      <c r="G3703" s="2">
        <v>0</v>
      </c>
      <c r="H3703" s="16">
        <f t="shared" si="174"/>
        <v>0</v>
      </c>
      <c r="I3703" s="15">
        <f t="shared" si="172"/>
        <v>19.149999999999999</v>
      </c>
      <c r="J3703" s="14">
        <f t="shared" si="173"/>
        <v>0</v>
      </c>
    </row>
    <row r="3704" spans="1:10" x14ac:dyDescent="0.3">
      <c r="A3704" s="19">
        <v>20200602</v>
      </c>
      <c r="B3704" s="19" t="s">
        <v>26</v>
      </c>
      <c r="C3704" s="19">
        <v>0</v>
      </c>
      <c r="D3704" s="19">
        <v>0</v>
      </c>
      <c r="E3704" s="19">
        <v>18.66</v>
      </c>
      <c r="F3704" s="19">
        <v>2.0699999999999998</v>
      </c>
      <c r="G3704" s="19">
        <v>0</v>
      </c>
      <c r="H3704" s="17">
        <f t="shared" si="174"/>
        <v>0</v>
      </c>
      <c r="I3704" s="18">
        <f t="shared" si="172"/>
        <v>18.66</v>
      </c>
      <c r="J3704" s="17">
        <f t="shared" si="173"/>
        <v>0</v>
      </c>
    </row>
    <row r="3705" spans="1:10" x14ac:dyDescent="0.3">
      <c r="A3705" s="2">
        <v>20200602</v>
      </c>
      <c r="B3705" s="2" t="s">
        <v>25</v>
      </c>
      <c r="C3705" s="2">
        <v>0</v>
      </c>
      <c r="D3705" s="2">
        <v>0</v>
      </c>
      <c r="E3705" s="2">
        <v>18.170000000000002</v>
      </c>
      <c r="F3705" s="2">
        <v>1.86</v>
      </c>
      <c r="G3705" s="2">
        <v>0</v>
      </c>
      <c r="H3705" s="16">
        <f t="shared" si="174"/>
        <v>0</v>
      </c>
      <c r="I3705" s="15">
        <f t="shared" si="172"/>
        <v>18.170000000000002</v>
      </c>
      <c r="J3705" s="14">
        <f t="shared" si="173"/>
        <v>0</v>
      </c>
    </row>
    <row r="3706" spans="1:10" x14ac:dyDescent="0.3">
      <c r="A3706" s="19">
        <v>20200603</v>
      </c>
      <c r="B3706" s="19" t="s">
        <v>48</v>
      </c>
      <c r="C3706" s="19">
        <v>0</v>
      </c>
      <c r="D3706" s="19">
        <v>0</v>
      </c>
      <c r="E3706" s="19">
        <v>17.670000000000002</v>
      </c>
      <c r="F3706" s="19">
        <v>1.86</v>
      </c>
      <c r="G3706" s="19">
        <v>0</v>
      </c>
      <c r="H3706" s="17">
        <f t="shared" si="174"/>
        <v>0</v>
      </c>
      <c r="I3706" s="18">
        <f t="shared" si="172"/>
        <v>17.670000000000002</v>
      </c>
      <c r="J3706" s="17">
        <f t="shared" si="173"/>
        <v>0</v>
      </c>
    </row>
    <row r="3707" spans="1:10" x14ac:dyDescent="0.3">
      <c r="A3707" s="2">
        <v>20200603</v>
      </c>
      <c r="B3707" s="2" t="s">
        <v>47</v>
      </c>
      <c r="C3707" s="2">
        <v>0</v>
      </c>
      <c r="D3707" s="2">
        <v>0</v>
      </c>
      <c r="E3707" s="2">
        <v>17.34</v>
      </c>
      <c r="F3707" s="2">
        <v>1.86</v>
      </c>
      <c r="G3707" s="2">
        <v>0</v>
      </c>
      <c r="H3707" s="16">
        <f t="shared" si="174"/>
        <v>0</v>
      </c>
      <c r="I3707" s="15">
        <f t="shared" si="172"/>
        <v>17.34</v>
      </c>
      <c r="J3707" s="14">
        <f t="shared" si="173"/>
        <v>0</v>
      </c>
    </row>
    <row r="3708" spans="1:10" x14ac:dyDescent="0.3">
      <c r="A3708" s="19">
        <v>20200603</v>
      </c>
      <c r="B3708" s="19" t="s">
        <v>46</v>
      </c>
      <c r="C3708" s="19">
        <v>0</v>
      </c>
      <c r="D3708" s="19">
        <v>0</v>
      </c>
      <c r="E3708" s="19">
        <v>17.059999999999999</v>
      </c>
      <c r="F3708" s="19">
        <v>1.79</v>
      </c>
      <c r="G3708" s="19">
        <v>0</v>
      </c>
      <c r="H3708" s="17">
        <f t="shared" si="174"/>
        <v>0</v>
      </c>
      <c r="I3708" s="18">
        <f t="shared" si="172"/>
        <v>17.059999999999999</v>
      </c>
      <c r="J3708" s="17">
        <f t="shared" si="173"/>
        <v>0</v>
      </c>
    </row>
    <row r="3709" spans="1:10" x14ac:dyDescent="0.3">
      <c r="A3709" s="2">
        <v>20200603</v>
      </c>
      <c r="B3709" s="2" t="s">
        <v>45</v>
      </c>
      <c r="C3709" s="2">
        <v>0</v>
      </c>
      <c r="D3709" s="2">
        <v>0</v>
      </c>
      <c r="E3709" s="2">
        <v>16.760000000000002</v>
      </c>
      <c r="F3709" s="2">
        <v>1.72</v>
      </c>
      <c r="G3709" s="2">
        <v>0</v>
      </c>
      <c r="H3709" s="16">
        <f t="shared" si="174"/>
        <v>0</v>
      </c>
      <c r="I3709" s="15">
        <f t="shared" si="172"/>
        <v>16.760000000000002</v>
      </c>
      <c r="J3709" s="14">
        <f t="shared" si="173"/>
        <v>0</v>
      </c>
    </row>
    <row r="3710" spans="1:10" x14ac:dyDescent="0.3">
      <c r="A3710" s="19">
        <v>20200603</v>
      </c>
      <c r="B3710" s="19" t="s">
        <v>44</v>
      </c>
      <c r="C3710" s="19">
        <v>0</v>
      </c>
      <c r="D3710" s="19">
        <v>0</v>
      </c>
      <c r="E3710" s="19">
        <v>16.3</v>
      </c>
      <c r="F3710" s="19">
        <v>1.59</v>
      </c>
      <c r="G3710" s="19">
        <v>0</v>
      </c>
      <c r="H3710" s="17">
        <f t="shared" si="174"/>
        <v>0</v>
      </c>
      <c r="I3710" s="18">
        <f t="shared" si="172"/>
        <v>16.3</v>
      </c>
      <c r="J3710" s="17">
        <f t="shared" si="173"/>
        <v>0</v>
      </c>
    </row>
    <row r="3711" spans="1:10" x14ac:dyDescent="0.3">
      <c r="A3711" s="2">
        <v>20200603</v>
      </c>
      <c r="B3711" s="2" t="s">
        <v>43</v>
      </c>
      <c r="C3711" s="2">
        <v>0</v>
      </c>
      <c r="D3711" s="2">
        <v>0</v>
      </c>
      <c r="E3711" s="2">
        <v>16.010000000000002</v>
      </c>
      <c r="F3711" s="2">
        <v>1.45</v>
      </c>
      <c r="G3711" s="2">
        <v>0</v>
      </c>
      <c r="H3711" s="16">
        <f t="shared" si="174"/>
        <v>0</v>
      </c>
      <c r="I3711" s="15">
        <f t="shared" si="172"/>
        <v>16.010000000000002</v>
      </c>
      <c r="J3711" s="14">
        <f t="shared" si="173"/>
        <v>0</v>
      </c>
    </row>
    <row r="3712" spans="1:10" x14ac:dyDescent="0.3">
      <c r="A3712" s="19">
        <v>20200603</v>
      </c>
      <c r="B3712" s="19" t="s">
        <v>42</v>
      </c>
      <c r="C3712" s="19">
        <v>110</v>
      </c>
      <c r="D3712" s="19">
        <v>9.23</v>
      </c>
      <c r="E3712" s="19">
        <v>16.07</v>
      </c>
      <c r="F3712" s="19">
        <v>1.1000000000000001</v>
      </c>
      <c r="G3712" s="19">
        <v>0</v>
      </c>
      <c r="H3712" s="17">
        <f t="shared" si="174"/>
        <v>685.79396282388097</v>
      </c>
      <c r="I3712" s="18">
        <f t="shared" si="172"/>
        <v>37.501061338246281</v>
      </c>
      <c r="J3712" s="17">
        <f t="shared" si="173"/>
        <v>0.64721477704790953</v>
      </c>
    </row>
    <row r="3713" spans="1:10" x14ac:dyDescent="0.3">
      <c r="A3713" s="2">
        <v>20200603</v>
      </c>
      <c r="B3713" s="2" t="s">
        <v>41</v>
      </c>
      <c r="C3713" s="2">
        <v>295</v>
      </c>
      <c r="D3713" s="2">
        <v>20.399999999999999</v>
      </c>
      <c r="E3713" s="2">
        <v>18.739999999999998</v>
      </c>
      <c r="F3713" s="2">
        <v>0.34</v>
      </c>
      <c r="G3713" s="2">
        <v>0</v>
      </c>
      <c r="H3713" s="16">
        <f t="shared" si="174"/>
        <v>846.30997312198303</v>
      </c>
      <c r="I3713" s="15">
        <f t="shared" si="172"/>
        <v>45.187186660061968</v>
      </c>
      <c r="J3713" s="14">
        <f t="shared" si="173"/>
        <v>0.76942919482339833</v>
      </c>
    </row>
    <row r="3714" spans="1:10" x14ac:dyDescent="0.3">
      <c r="A3714" s="19">
        <v>20200603</v>
      </c>
      <c r="B3714" s="19" t="s">
        <v>40</v>
      </c>
      <c r="C3714" s="19">
        <v>489</v>
      </c>
      <c r="D3714" s="19">
        <v>31.96</v>
      </c>
      <c r="E3714" s="19">
        <v>19.93</v>
      </c>
      <c r="F3714" s="19">
        <v>0.9</v>
      </c>
      <c r="G3714" s="19">
        <v>0</v>
      </c>
      <c r="H3714" s="17">
        <f t="shared" si="174"/>
        <v>923.81442975630694</v>
      </c>
      <c r="I3714" s="18">
        <f t="shared" si="172"/>
        <v>48.799200929884591</v>
      </c>
      <c r="J3714" s="17">
        <f t="shared" si="173"/>
        <v>0.82487722619566994</v>
      </c>
    </row>
    <row r="3715" spans="1:10" x14ac:dyDescent="0.3">
      <c r="A3715" s="2">
        <v>20200603</v>
      </c>
      <c r="B3715" s="2" t="s">
        <v>39</v>
      </c>
      <c r="C3715" s="2">
        <v>672</v>
      </c>
      <c r="D3715" s="2">
        <v>43.64</v>
      </c>
      <c r="E3715" s="2">
        <v>20.97</v>
      </c>
      <c r="F3715" s="2">
        <v>2.0699999999999998</v>
      </c>
      <c r="G3715" s="2">
        <v>0</v>
      </c>
      <c r="H3715" s="16">
        <f t="shared" si="174"/>
        <v>973.73672237703249</v>
      </c>
      <c r="I3715" s="15">
        <f t="shared" si="172"/>
        <v>51.399272574282264</v>
      </c>
      <c r="J3715" s="14">
        <f t="shared" si="173"/>
        <v>0.85805998720374466</v>
      </c>
    </row>
    <row r="3716" spans="1:10" x14ac:dyDescent="0.3">
      <c r="A3716" s="19">
        <v>20200603</v>
      </c>
      <c r="B3716" s="19" t="s">
        <v>38</v>
      </c>
      <c r="C3716" s="19">
        <v>836</v>
      </c>
      <c r="D3716" s="19">
        <v>55.09</v>
      </c>
      <c r="E3716" s="19">
        <v>21.67</v>
      </c>
      <c r="F3716" s="19">
        <v>2.97</v>
      </c>
      <c r="G3716" s="19">
        <v>0</v>
      </c>
      <c r="H3716" s="17">
        <f t="shared" si="174"/>
        <v>1019.4475409014293</v>
      </c>
      <c r="I3716" s="18">
        <f t="shared" si="172"/>
        <v>53.527735653169671</v>
      </c>
      <c r="J3716" s="17">
        <f t="shared" si="173"/>
        <v>0.88857615608543505</v>
      </c>
    </row>
    <row r="3717" spans="1:10" x14ac:dyDescent="0.3">
      <c r="A3717" s="2">
        <v>20200603</v>
      </c>
      <c r="B3717" s="2" t="s">
        <v>37</v>
      </c>
      <c r="C3717" s="2">
        <v>935</v>
      </c>
      <c r="D3717" s="2">
        <v>65.56</v>
      </c>
      <c r="E3717" s="2">
        <v>22.24</v>
      </c>
      <c r="F3717" s="2">
        <v>3.52</v>
      </c>
      <c r="G3717" s="2">
        <v>0</v>
      </c>
      <c r="H3717" s="16">
        <f t="shared" si="174"/>
        <v>1027.0266877348618</v>
      </c>
      <c r="I3717" s="15">
        <f t="shared" si="172"/>
        <v>54.334583991714425</v>
      </c>
      <c r="J3717" s="14">
        <f t="shared" si="173"/>
        <v>0.89145338488595427</v>
      </c>
    </row>
    <row r="3718" spans="1:10" x14ac:dyDescent="0.3">
      <c r="A3718" s="19">
        <v>20200603</v>
      </c>
      <c r="B3718" s="19" t="s">
        <v>36</v>
      </c>
      <c r="C3718" s="19">
        <v>993</v>
      </c>
      <c r="D3718" s="19">
        <v>72.72</v>
      </c>
      <c r="E3718" s="19">
        <v>22.32</v>
      </c>
      <c r="F3718" s="19">
        <v>3.72</v>
      </c>
      <c r="G3718" s="19">
        <v>0</v>
      </c>
      <c r="H3718" s="17">
        <f t="shared" si="174"/>
        <v>1039.9380786135227</v>
      </c>
      <c r="I3718" s="18">
        <f t="shared" si="172"/>
        <v>54.818064956672586</v>
      </c>
      <c r="J3718" s="17">
        <f t="shared" si="173"/>
        <v>0.90039784330795392</v>
      </c>
    </row>
    <row r="3719" spans="1:10" x14ac:dyDescent="0.3">
      <c r="A3719" s="2">
        <v>20200603</v>
      </c>
      <c r="B3719" s="2" t="s">
        <v>35</v>
      </c>
      <c r="C3719" s="2">
        <v>988</v>
      </c>
      <c r="D3719" s="2">
        <v>71.89</v>
      </c>
      <c r="E3719" s="2">
        <v>22.26</v>
      </c>
      <c r="F3719" s="2">
        <v>3.66</v>
      </c>
      <c r="G3719" s="2">
        <v>0</v>
      </c>
      <c r="H3719" s="16">
        <f t="shared" si="174"/>
        <v>1039.4950309472783</v>
      </c>
      <c r="I3719" s="15">
        <f t="shared" si="172"/>
        <v>54.744219717102453</v>
      </c>
      <c r="J3719" s="14">
        <f t="shared" si="173"/>
        <v>0.90035967226828406</v>
      </c>
    </row>
    <row r="3720" spans="1:10" x14ac:dyDescent="0.3">
      <c r="A3720" s="19">
        <v>20200603</v>
      </c>
      <c r="B3720" s="19" t="s">
        <v>34</v>
      </c>
      <c r="C3720" s="19">
        <v>914</v>
      </c>
      <c r="D3720" s="19">
        <v>63.83</v>
      </c>
      <c r="E3720" s="19">
        <v>22.67</v>
      </c>
      <c r="F3720" s="19">
        <v>3.72</v>
      </c>
      <c r="G3720" s="19">
        <v>0</v>
      </c>
      <c r="H3720" s="17">
        <f t="shared" si="174"/>
        <v>1018.3964078734251</v>
      </c>
      <c r="I3720" s="18">
        <f t="shared" si="172"/>
        <v>54.49488774604454</v>
      </c>
      <c r="J3720" s="17">
        <f t="shared" si="173"/>
        <v>0.88322771308301762</v>
      </c>
    </row>
    <row r="3721" spans="1:10" x14ac:dyDescent="0.3">
      <c r="A3721" s="2">
        <v>20200603</v>
      </c>
      <c r="B3721" s="2" t="s">
        <v>33</v>
      </c>
      <c r="C3721" s="2">
        <v>683</v>
      </c>
      <c r="D3721" s="2">
        <v>53.09</v>
      </c>
      <c r="E3721" s="2">
        <v>22.68</v>
      </c>
      <c r="F3721" s="2">
        <v>3.93</v>
      </c>
      <c r="G3721" s="2">
        <v>0</v>
      </c>
      <c r="H3721" s="16">
        <f t="shared" si="174"/>
        <v>854.19861100612923</v>
      </c>
      <c r="I3721" s="15">
        <f t="shared" si="172"/>
        <v>49.373706593941534</v>
      </c>
      <c r="J3721" s="14">
        <f t="shared" si="173"/>
        <v>0.76050867257685817</v>
      </c>
    </row>
    <row r="3722" spans="1:10" x14ac:dyDescent="0.3">
      <c r="A3722" s="19">
        <v>20200603</v>
      </c>
      <c r="B3722" s="19" t="s">
        <v>32</v>
      </c>
      <c r="C3722" s="19">
        <v>627</v>
      </c>
      <c r="D3722" s="19">
        <v>41.55</v>
      </c>
      <c r="E3722" s="19">
        <v>22.32</v>
      </c>
      <c r="F3722" s="19">
        <v>4.1399999999999997</v>
      </c>
      <c r="G3722" s="19">
        <v>0</v>
      </c>
      <c r="H3722" s="17">
        <f t="shared" si="174"/>
        <v>945.31156545698934</v>
      </c>
      <c r="I3722" s="18">
        <f t="shared" ref="I3722:I3785" si="175">E3722+H3722*((NOCT-20)/(800))</f>
        <v>51.860986420530921</v>
      </c>
      <c r="J3722" s="17">
        <f t="shared" ref="J3722:J3785" si="176">P_STC__W*(H3722/1000)*(1+(alpha_p/100)*(I3722-25))</f>
        <v>0.83104756040388983</v>
      </c>
    </row>
    <row r="3723" spans="1:10" x14ac:dyDescent="0.3">
      <c r="A3723" s="2">
        <v>20200603</v>
      </c>
      <c r="B3723" s="2" t="s">
        <v>31</v>
      </c>
      <c r="C3723" s="2">
        <v>462</v>
      </c>
      <c r="D3723" s="2">
        <v>29.87</v>
      </c>
      <c r="E3723" s="2">
        <v>21.76</v>
      </c>
      <c r="F3723" s="2">
        <v>4.1399999999999997</v>
      </c>
      <c r="G3723" s="2">
        <v>0</v>
      </c>
      <c r="H3723" s="16">
        <f t="shared" si="174"/>
        <v>927.64794704208418</v>
      </c>
      <c r="I3723" s="15">
        <f t="shared" si="175"/>
        <v>50.748998345065132</v>
      </c>
      <c r="J3723" s="14">
        <f t="shared" si="176"/>
        <v>0.82016092250273054</v>
      </c>
    </row>
    <row r="3724" spans="1:10" x14ac:dyDescent="0.3">
      <c r="A3724" s="19">
        <v>20200603</v>
      </c>
      <c r="B3724" s="19" t="s">
        <v>30</v>
      </c>
      <c r="C3724" s="19">
        <v>253</v>
      </c>
      <c r="D3724" s="19">
        <v>18.37</v>
      </c>
      <c r="E3724" s="19">
        <v>21.21</v>
      </c>
      <c r="F3724" s="19">
        <v>3.86</v>
      </c>
      <c r="G3724" s="19">
        <v>0</v>
      </c>
      <c r="H3724" s="17">
        <f t="shared" si="174"/>
        <v>802.78681029452798</v>
      </c>
      <c r="I3724" s="18">
        <f t="shared" si="175"/>
        <v>46.297087821703997</v>
      </c>
      <c r="J3724" s="17">
        <f t="shared" si="176"/>
        <v>0.72585021489026114</v>
      </c>
    </row>
    <row r="3725" spans="1:10" x14ac:dyDescent="0.3">
      <c r="A3725" s="2">
        <v>20200603</v>
      </c>
      <c r="B3725" s="2" t="s">
        <v>29</v>
      </c>
      <c r="C3725" s="2">
        <v>63</v>
      </c>
      <c r="D3725" s="2">
        <v>7.29</v>
      </c>
      <c r="E3725" s="2">
        <v>20.51</v>
      </c>
      <c r="F3725" s="2">
        <v>3.59</v>
      </c>
      <c r="G3725" s="2">
        <v>0</v>
      </c>
      <c r="H3725" s="16">
        <f t="shared" si="174"/>
        <v>496.48720162631844</v>
      </c>
      <c r="I3725" s="15">
        <f t="shared" si="175"/>
        <v>36.025225050822456</v>
      </c>
      <c r="J3725" s="14">
        <f t="shared" si="176"/>
        <v>0.47185472752879393</v>
      </c>
    </row>
    <row r="3726" spans="1:10" x14ac:dyDescent="0.3">
      <c r="A3726" s="19">
        <v>20200603</v>
      </c>
      <c r="B3726" s="19" t="s">
        <v>28</v>
      </c>
      <c r="C3726" s="19">
        <v>0</v>
      </c>
      <c r="D3726" s="19">
        <v>0</v>
      </c>
      <c r="E3726" s="19">
        <v>19.920000000000002</v>
      </c>
      <c r="F3726" s="19">
        <v>2.97</v>
      </c>
      <c r="G3726" s="19">
        <v>0</v>
      </c>
      <c r="H3726" s="17">
        <f t="shared" si="174"/>
        <v>0</v>
      </c>
      <c r="I3726" s="18">
        <f t="shared" si="175"/>
        <v>19.920000000000002</v>
      </c>
      <c r="J3726" s="17">
        <f t="shared" si="176"/>
        <v>0</v>
      </c>
    </row>
    <row r="3727" spans="1:10" x14ac:dyDescent="0.3">
      <c r="A3727" s="2">
        <v>20200603</v>
      </c>
      <c r="B3727" s="2" t="s">
        <v>27</v>
      </c>
      <c r="C3727" s="2">
        <v>0</v>
      </c>
      <c r="D3727" s="2">
        <v>0</v>
      </c>
      <c r="E3727" s="2">
        <v>19.329999999999998</v>
      </c>
      <c r="F3727" s="2">
        <v>2.34</v>
      </c>
      <c r="G3727" s="2">
        <v>0</v>
      </c>
      <c r="H3727" s="16">
        <f t="shared" si="174"/>
        <v>0</v>
      </c>
      <c r="I3727" s="15">
        <f t="shared" si="175"/>
        <v>19.329999999999998</v>
      </c>
      <c r="J3727" s="14">
        <f t="shared" si="176"/>
        <v>0</v>
      </c>
    </row>
    <row r="3728" spans="1:10" x14ac:dyDescent="0.3">
      <c r="A3728" s="19">
        <v>20200603</v>
      </c>
      <c r="B3728" s="19" t="s">
        <v>26</v>
      </c>
      <c r="C3728" s="19">
        <v>0</v>
      </c>
      <c r="D3728" s="19">
        <v>0</v>
      </c>
      <c r="E3728" s="19">
        <v>18.920000000000002</v>
      </c>
      <c r="F3728" s="19">
        <v>2.0699999999999998</v>
      </c>
      <c r="G3728" s="19">
        <v>0</v>
      </c>
      <c r="H3728" s="17">
        <f t="shared" si="174"/>
        <v>0</v>
      </c>
      <c r="I3728" s="18">
        <f t="shared" si="175"/>
        <v>18.920000000000002</v>
      </c>
      <c r="J3728" s="17">
        <f t="shared" si="176"/>
        <v>0</v>
      </c>
    </row>
    <row r="3729" spans="1:10" x14ac:dyDescent="0.3">
      <c r="A3729" s="2">
        <v>20200603</v>
      </c>
      <c r="B3729" s="2" t="s">
        <v>25</v>
      </c>
      <c r="C3729" s="2">
        <v>0</v>
      </c>
      <c r="D3729" s="2">
        <v>0</v>
      </c>
      <c r="E3729" s="2">
        <v>18.61</v>
      </c>
      <c r="F3729" s="2">
        <v>2</v>
      </c>
      <c r="G3729" s="2">
        <v>0</v>
      </c>
      <c r="H3729" s="16">
        <f t="shared" si="174"/>
        <v>0</v>
      </c>
      <c r="I3729" s="15">
        <f t="shared" si="175"/>
        <v>18.61</v>
      </c>
      <c r="J3729" s="14">
        <f t="shared" si="176"/>
        <v>0</v>
      </c>
    </row>
    <row r="3730" spans="1:10" x14ac:dyDescent="0.3">
      <c r="A3730" s="19">
        <v>20200604</v>
      </c>
      <c r="B3730" s="19" t="s">
        <v>48</v>
      </c>
      <c r="C3730" s="19">
        <v>0</v>
      </c>
      <c r="D3730" s="19">
        <v>0</v>
      </c>
      <c r="E3730" s="19">
        <v>18.350000000000001</v>
      </c>
      <c r="F3730" s="19">
        <v>1.79</v>
      </c>
      <c r="G3730" s="19">
        <v>0</v>
      </c>
      <c r="H3730" s="17">
        <f t="shared" si="174"/>
        <v>0</v>
      </c>
      <c r="I3730" s="18">
        <f t="shared" si="175"/>
        <v>18.350000000000001</v>
      </c>
      <c r="J3730" s="17">
        <f t="shared" si="176"/>
        <v>0</v>
      </c>
    </row>
    <row r="3731" spans="1:10" x14ac:dyDescent="0.3">
      <c r="A3731" s="2">
        <v>20200604</v>
      </c>
      <c r="B3731" s="2" t="s">
        <v>47</v>
      </c>
      <c r="C3731" s="2">
        <v>0</v>
      </c>
      <c r="D3731" s="2">
        <v>0</v>
      </c>
      <c r="E3731" s="2">
        <v>18.12</v>
      </c>
      <c r="F3731" s="2">
        <v>1.59</v>
      </c>
      <c r="G3731" s="2">
        <v>0</v>
      </c>
      <c r="H3731" s="16">
        <f t="shared" ref="H3731:H3794" si="177">IF(D3731&gt;0,C3731/SIN(D3731*PI()/180),0)</f>
        <v>0</v>
      </c>
      <c r="I3731" s="15">
        <f t="shared" si="175"/>
        <v>18.12</v>
      </c>
      <c r="J3731" s="14">
        <f t="shared" si="176"/>
        <v>0</v>
      </c>
    </row>
    <row r="3732" spans="1:10" x14ac:dyDescent="0.3">
      <c r="A3732" s="19">
        <v>20200604</v>
      </c>
      <c r="B3732" s="19" t="s">
        <v>46</v>
      </c>
      <c r="C3732" s="19">
        <v>0</v>
      </c>
      <c r="D3732" s="19">
        <v>0</v>
      </c>
      <c r="E3732" s="19">
        <v>18.02</v>
      </c>
      <c r="F3732" s="19">
        <v>1.52</v>
      </c>
      <c r="G3732" s="19">
        <v>0</v>
      </c>
      <c r="H3732" s="17">
        <f t="shared" si="177"/>
        <v>0</v>
      </c>
      <c r="I3732" s="18">
        <f t="shared" si="175"/>
        <v>18.02</v>
      </c>
      <c r="J3732" s="17">
        <f t="shared" si="176"/>
        <v>0</v>
      </c>
    </row>
    <row r="3733" spans="1:10" x14ac:dyDescent="0.3">
      <c r="A3733" s="2">
        <v>20200604</v>
      </c>
      <c r="B3733" s="2" t="s">
        <v>45</v>
      </c>
      <c r="C3733" s="2">
        <v>0</v>
      </c>
      <c r="D3733" s="2">
        <v>0</v>
      </c>
      <c r="E3733" s="2">
        <v>17.71</v>
      </c>
      <c r="F3733" s="2">
        <v>1.31</v>
      </c>
      <c r="G3733" s="2">
        <v>0</v>
      </c>
      <c r="H3733" s="16">
        <f t="shared" si="177"/>
        <v>0</v>
      </c>
      <c r="I3733" s="15">
        <f t="shared" si="175"/>
        <v>17.71</v>
      </c>
      <c r="J3733" s="14">
        <f t="shared" si="176"/>
        <v>0</v>
      </c>
    </row>
    <row r="3734" spans="1:10" x14ac:dyDescent="0.3">
      <c r="A3734" s="19">
        <v>20200604</v>
      </c>
      <c r="B3734" s="19" t="s">
        <v>44</v>
      </c>
      <c r="C3734" s="19">
        <v>0</v>
      </c>
      <c r="D3734" s="19">
        <v>0</v>
      </c>
      <c r="E3734" s="19">
        <v>17.829999999999998</v>
      </c>
      <c r="F3734" s="19">
        <v>1.24</v>
      </c>
      <c r="G3734" s="19">
        <v>0</v>
      </c>
      <c r="H3734" s="17">
        <f t="shared" si="177"/>
        <v>0</v>
      </c>
      <c r="I3734" s="18">
        <f t="shared" si="175"/>
        <v>17.829999999999998</v>
      </c>
      <c r="J3734" s="17">
        <f t="shared" si="176"/>
        <v>0</v>
      </c>
    </row>
    <row r="3735" spans="1:10" x14ac:dyDescent="0.3">
      <c r="A3735" s="2">
        <v>20200604</v>
      </c>
      <c r="B3735" s="2" t="s">
        <v>43</v>
      </c>
      <c r="C3735" s="2">
        <v>0</v>
      </c>
      <c r="D3735" s="2">
        <v>0</v>
      </c>
      <c r="E3735" s="2">
        <v>17.28</v>
      </c>
      <c r="F3735" s="2">
        <v>1.03</v>
      </c>
      <c r="G3735" s="2">
        <v>0</v>
      </c>
      <c r="H3735" s="16">
        <f t="shared" si="177"/>
        <v>0</v>
      </c>
      <c r="I3735" s="15">
        <f t="shared" si="175"/>
        <v>17.28</v>
      </c>
      <c r="J3735" s="14">
        <f t="shared" si="176"/>
        <v>0</v>
      </c>
    </row>
    <row r="3736" spans="1:10" x14ac:dyDescent="0.3">
      <c r="A3736" s="19">
        <v>20200604</v>
      </c>
      <c r="B3736" s="19" t="s">
        <v>42</v>
      </c>
      <c r="C3736" s="19">
        <v>89</v>
      </c>
      <c r="D3736" s="19">
        <v>9.27</v>
      </c>
      <c r="E3736" s="19">
        <v>17.420000000000002</v>
      </c>
      <c r="F3736" s="19">
        <v>0.97</v>
      </c>
      <c r="G3736" s="19">
        <v>0</v>
      </c>
      <c r="H3736" s="17">
        <f t="shared" si="177"/>
        <v>552.49619399804408</v>
      </c>
      <c r="I3736" s="18">
        <f t="shared" si="175"/>
        <v>34.685506062438876</v>
      </c>
      <c r="J3736" s="17">
        <f t="shared" si="176"/>
        <v>0.52841577043405297</v>
      </c>
    </row>
    <row r="3737" spans="1:10" x14ac:dyDescent="0.3">
      <c r="A3737" s="2">
        <v>20200604</v>
      </c>
      <c r="B3737" s="2" t="s">
        <v>41</v>
      </c>
      <c r="C3737" s="2">
        <v>189</v>
      </c>
      <c r="D3737" s="2">
        <v>20.440000000000001</v>
      </c>
      <c r="E3737" s="2">
        <v>18.55</v>
      </c>
      <c r="F3737" s="2">
        <v>0.9</v>
      </c>
      <c r="G3737" s="2">
        <v>0</v>
      </c>
      <c r="H3737" s="16">
        <f t="shared" si="177"/>
        <v>541.19633987869645</v>
      </c>
      <c r="I3737" s="15">
        <f t="shared" si="175"/>
        <v>35.462385621209265</v>
      </c>
      <c r="J3737" s="14">
        <f t="shared" si="176"/>
        <v>0.51571641825800563</v>
      </c>
    </row>
    <row r="3738" spans="1:10" x14ac:dyDescent="0.3">
      <c r="A3738" s="19">
        <v>20200604</v>
      </c>
      <c r="B3738" s="19" t="s">
        <v>40</v>
      </c>
      <c r="C3738" s="19">
        <v>476</v>
      </c>
      <c r="D3738" s="19">
        <v>31.99</v>
      </c>
      <c r="E3738" s="19">
        <v>19.11</v>
      </c>
      <c r="F3738" s="19">
        <v>0.76</v>
      </c>
      <c r="G3738" s="19">
        <v>0</v>
      </c>
      <c r="H3738" s="17">
        <f t="shared" si="177"/>
        <v>898.50101440513197</v>
      </c>
      <c r="I3738" s="18">
        <f t="shared" si="175"/>
        <v>47.188156700160377</v>
      </c>
      <c r="J3738" s="17">
        <f t="shared" si="176"/>
        <v>0.80878864854219845</v>
      </c>
    </row>
    <row r="3739" spans="1:10" x14ac:dyDescent="0.3">
      <c r="A3739" s="2">
        <v>20200604</v>
      </c>
      <c r="B3739" s="2" t="s">
        <v>39</v>
      </c>
      <c r="C3739" s="2">
        <v>535</v>
      </c>
      <c r="D3739" s="2">
        <v>43.67</v>
      </c>
      <c r="E3739" s="2">
        <v>20.149999999999999</v>
      </c>
      <c r="F3739" s="2">
        <v>1.79</v>
      </c>
      <c r="G3739" s="2">
        <v>0</v>
      </c>
      <c r="H3739" s="16">
        <f t="shared" si="177"/>
        <v>774.79663680995361</v>
      </c>
      <c r="I3739" s="15">
        <f t="shared" si="175"/>
        <v>44.362394900311045</v>
      </c>
      <c r="J3739" s="14">
        <f t="shared" si="176"/>
        <v>0.70728800378789125</v>
      </c>
    </row>
    <row r="3740" spans="1:10" x14ac:dyDescent="0.3">
      <c r="A3740" s="19">
        <v>20200604</v>
      </c>
      <c r="B3740" s="19" t="s">
        <v>38</v>
      </c>
      <c r="C3740" s="19">
        <v>315</v>
      </c>
      <c r="D3740" s="19">
        <v>55.13</v>
      </c>
      <c r="E3740" s="19">
        <v>20.81</v>
      </c>
      <c r="F3740" s="19">
        <v>2.97</v>
      </c>
      <c r="G3740" s="19">
        <v>0</v>
      </c>
      <c r="H3740" s="17">
        <f t="shared" si="177"/>
        <v>383.93501879980175</v>
      </c>
      <c r="I3740" s="18">
        <f t="shared" si="175"/>
        <v>32.807969337493802</v>
      </c>
      <c r="J3740" s="17">
        <f t="shared" si="176"/>
        <v>0.37044513095509646</v>
      </c>
    </row>
    <row r="3741" spans="1:10" x14ac:dyDescent="0.3">
      <c r="A3741" s="2">
        <v>20200604</v>
      </c>
      <c r="B3741" s="2" t="s">
        <v>37</v>
      </c>
      <c r="C3741" s="2">
        <v>617</v>
      </c>
      <c r="D3741" s="2">
        <v>65.62</v>
      </c>
      <c r="E3741" s="2">
        <v>21.23</v>
      </c>
      <c r="F3741" s="2">
        <v>3.66</v>
      </c>
      <c r="G3741" s="2">
        <v>0</v>
      </c>
      <c r="H3741" s="16">
        <f t="shared" si="177"/>
        <v>677.40575765876429</v>
      </c>
      <c r="I3741" s="15">
        <f t="shared" si="175"/>
        <v>42.398929926836388</v>
      </c>
      <c r="J3741" s="14">
        <f t="shared" si="176"/>
        <v>0.62436814876583269</v>
      </c>
    </row>
    <row r="3742" spans="1:10" x14ac:dyDescent="0.3">
      <c r="A3742" s="19">
        <v>20200604</v>
      </c>
      <c r="B3742" s="19" t="s">
        <v>36</v>
      </c>
      <c r="C3742" s="19">
        <v>563</v>
      </c>
      <c r="D3742" s="19">
        <v>72.819999999999993</v>
      </c>
      <c r="E3742" s="19">
        <v>21.58</v>
      </c>
      <c r="F3742" s="19">
        <v>4.41</v>
      </c>
      <c r="G3742" s="19">
        <v>0</v>
      </c>
      <c r="H3742" s="17">
        <f t="shared" si="177"/>
        <v>589.29337125646907</v>
      </c>
      <c r="I3742" s="18">
        <f t="shared" si="175"/>
        <v>39.995417851764657</v>
      </c>
      <c r="J3742" s="17">
        <f t="shared" si="176"/>
        <v>0.54952821972977284</v>
      </c>
    </row>
    <row r="3743" spans="1:10" x14ac:dyDescent="0.3">
      <c r="A3743" s="2">
        <v>20200604</v>
      </c>
      <c r="B3743" s="2" t="s">
        <v>35</v>
      </c>
      <c r="C3743" s="2">
        <v>862</v>
      </c>
      <c r="D3743" s="2">
        <v>72.010000000000005</v>
      </c>
      <c r="E3743" s="2">
        <v>21.82</v>
      </c>
      <c r="F3743" s="2">
        <v>5.0999999999999996</v>
      </c>
      <c r="G3743" s="2">
        <v>0</v>
      </c>
      <c r="H3743" s="16">
        <f t="shared" si="177"/>
        <v>906.30905504961868</v>
      </c>
      <c r="I3743" s="15">
        <f t="shared" si="175"/>
        <v>50.142157970300588</v>
      </c>
      <c r="J3743" s="14">
        <f t="shared" si="176"/>
        <v>0.80376951060574753</v>
      </c>
    </row>
    <row r="3744" spans="1:10" x14ac:dyDescent="0.3">
      <c r="A3744" s="19">
        <v>20200604</v>
      </c>
      <c r="B3744" s="19" t="s">
        <v>34</v>
      </c>
      <c r="C3744" s="19">
        <v>797</v>
      </c>
      <c r="D3744" s="19">
        <v>63.94</v>
      </c>
      <c r="E3744" s="19">
        <v>22.38</v>
      </c>
      <c r="F3744" s="19">
        <v>5.52</v>
      </c>
      <c r="G3744" s="19">
        <v>0</v>
      </c>
      <c r="H3744" s="17">
        <f t="shared" si="177"/>
        <v>887.19737109831635</v>
      </c>
      <c r="I3744" s="18">
        <f t="shared" si="175"/>
        <v>50.104917846822389</v>
      </c>
      <c r="J3744" s="17">
        <f t="shared" si="176"/>
        <v>0.78696879407928622</v>
      </c>
    </row>
    <row r="3745" spans="1:10" x14ac:dyDescent="0.3">
      <c r="A3745" s="2">
        <v>20200604</v>
      </c>
      <c r="B3745" s="2" t="s">
        <v>33</v>
      </c>
      <c r="C3745" s="2">
        <v>798</v>
      </c>
      <c r="D3745" s="2">
        <v>53.19</v>
      </c>
      <c r="E3745" s="2">
        <v>22.47</v>
      </c>
      <c r="F3745" s="2">
        <v>5.79</v>
      </c>
      <c r="G3745" s="2">
        <v>0</v>
      </c>
      <c r="H3745" s="16">
        <f t="shared" si="177"/>
        <v>996.71905889031734</v>
      </c>
      <c r="I3745" s="15">
        <f t="shared" si="175"/>
        <v>53.617470590322412</v>
      </c>
      <c r="J3745" s="14">
        <f t="shared" si="176"/>
        <v>0.86836295629458349</v>
      </c>
    </row>
    <row r="3746" spans="1:10" x14ac:dyDescent="0.3">
      <c r="A3746" s="19">
        <v>20200604</v>
      </c>
      <c r="B3746" s="19" t="s">
        <v>32</v>
      </c>
      <c r="C3746" s="19">
        <v>637</v>
      </c>
      <c r="D3746" s="19">
        <v>41.65</v>
      </c>
      <c r="E3746" s="19">
        <v>22.13</v>
      </c>
      <c r="F3746" s="19">
        <v>6</v>
      </c>
      <c r="G3746" s="19">
        <v>0</v>
      </c>
      <c r="H3746" s="17">
        <f t="shared" si="177"/>
        <v>958.50221579118966</v>
      </c>
      <c r="I3746" s="18">
        <f t="shared" si="175"/>
        <v>52.083194243474679</v>
      </c>
      <c r="J3746" s="17">
        <f t="shared" si="176"/>
        <v>0.84168535817235812</v>
      </c>
    </row>
    <row r="3747" spans="1:10" x14ac:dyDescent="0.3">
      <c r="A3747" s="2">
        <v>20200604</v>
      </c>
      <c r="B3747" s="2" t="s">
        <v>31</v>
      </c>
      <c r="C3747" s="2">
        <v>450</v>
      </c>
      <c r="D3747" s="2">
        <v>29.97</v>
      </c>
      <c r="E3747" s="2">
        <v>21.48</v>
      </c>
      <c r="F3747" s="2">
        <v>6.21</v>
      </c>
      <c r="G3747" s="2">
        <v>0</v>
      </c>
      <c r="H3747" s="16">
        <f t="shared" si="177"/>
        <v>900.81707416293045</v>
      </c>
      <c r="I3747" s="15">
        <f t="shared" si="175"/>
        <v>49.630533567591577</v>
      </c>
      <c r="J3747" s="14">
        <f t="shared" si="176"/>
        <v>0.80097285083749692</v>
      </c>
    </row>
    <row r="3748" spans="1:10" x14ac:dyDescent="0.3">
      <c r="A3748" s="19">
        <v>20200604</v>
      </c>
      <c r="B3748" s="19" t="s">
        <v>30</v>
      </c>
      <c r="C3748" s="19">
        <v>254</v>
      </c>
      <c r="D3748" s="19">
        <v>18.47</v>
      </c>
      <c r="E3748" s="19">
        <v>20.6</v>
      </c>
      <c r="F3748" s="19">
        <v>6.34</v>
      </c>
      <c r="G3748" s="19">
        <v>0</v>
      </c>
      <c r="H3748" s="17">
        <f t="shared" si="177"/>
        <v>801.74724884602972</v>
      </c>
      <c r="I3748" s="18">
        <f t="shared" si="175"/>
        <v>45.654601526438427</v>
      </c>
      <c r="J3748" s="17">
        <f t="shared" si="176"/>
        <v>0.72722828407178119</v>
      </c>
    </row>
    <row r="3749" spans="1:10" x14ac:dyDescent="0.3">
      <c r="A3749" s="2">
        <v>20200604</v>
      </c>
      <c r="B3749" s="2" t="s">
        <v>29</v>
      </c>
      <c r="C3749" s="2">
        <v>77</v>
      </c>
      <c r="D3749" s="2">
        <v>7.39</v>
      </c>
      <c r="E3749" s="2">
        <v>19.940000000000001</v>
      </c>
      <c r="F3749" s="2">
        <v>5.72</v>
      </c>
      <c r="G3749" s="2">
        <v>0</v>
      </c>
      <c r="H3749" s="16">
        <f t="shared" si="177"/>
        <v>598.6510199376055</v>
      </c>
      <c r="I3749" s="15">
        <f t="shared" si="175"/>
        <v>38.647844373050177</v>
      </c>
      <c r="J3749" s="14">
        <f t="shared" si="176"/>
        <v>0.56188468814516257</v>
      </c>
    </row>
    <row r="3750" spans="1:10" x14ac:dyDescent="0.3">
      <c r="A3750" s="19">
        <v>20200604</v>
      </c>
      <c r="B3750" s="19" t="s">
        <v>28</v>
      </c>
      <c r="C3750" s="19">
        <v>0</v>
      </c>
      <c r="D3750" s="19">
        <v>0</v>
      </c>
      <c r="E3750" s="19">
        <v>18.86</v>
      </c>
      <c r="F3750" s="19">
        <v>5.31</v>
      </c>
      <c r="G3750" s="19">
        <v>0</v>
      </c>
      <c r="H3750" s="17">
        <f t="shared" si="177"/>
        <v>0</v>
      </c>
      <c r="I3750" s="18">
        <f t="shared" si="175"/>
        <v>18.86</v>
      </c>
      <c r="J3750" s="17">
        <f t="shared" si="176"/>
        <v>0</v>
      </c>
    </row>
    <row r="3751" spans="1:10" x14ac:dyDescent="0.3">
      <c r="A3751" s="2">
        <v>20200604</v>
      </c>
      <c r="B3751" s="2" t="s">
        <v>27</v>
      </c>
      <c r="C3751" s="2">
        <v>0</v>
      </c>
      <c r="D3751" s="2">
        <v>0</v>
      </c>
      <c r="E3751" s="2">
        <v>18.03</v>
      </c>
      <c r="F3751" s="2">
        <v>5.24</v>
      </c>
      <c r="G3751" s="2">
        <v>0</v>
      </c>
      <c r="H3751" s="16">
        <f t="shared" si="177"/>
        <v>0</v>
      </c>
      <c r="I3751" s="15">
        <f t="shared" si="175"/>
        <v>18.03</v>
      </c>
      <c r="J3751" s="14">
        <f t="shared" si="176"/>
        <v>0</v>
      </c>
    </row>
    <row r="3752" spans="1:10" x14ac:dyDescent="0.3">
      <c r="A3752" s="19">
        <v>20200604</v>
      </c>
      <c r="B3752" s="19" t="s">
        <v>26</v>
      </c>
      <c r="C3752" s="19">
        <v>0</v>
      </c>
      <c r="D3752" s="19">
        <v>0</v>
      </c>
      <c r="E3752" s="19">
        <v>17.45</v>
      </c>
      <c r="F3752" s="19">
        <v>5.0999999999999996</v>
      </c>
      <c r="G3752" s="19">
        <v>0</v>
      </c>
      <c r="H3752" s="17">
        <f t="shared" si="177"/>
        <v>0</v>
      </c>
      <c r="I3752" s="18">
        <f t="shared" si="175"/>
        <v>17.45</v>
      </c>
      <c r="J3752" s="17">
        <f t="shared" si="176"/>
        <v>0</v>
      </c>
    </row>
    <row r="3753" spans="1:10" x14ac:dyDescent="0.3">
      <c r="A3753" s="2">
        <v>20200604</v>
      </c>
      <c r="B3753" s="2" t="s">
        <v>25</v>
      </c>
      <c r="C3753" s="2">
        <v>0</v>
      </c>
      <c r="D3753" s="2">
        <v>0</v>
      </c>
      <c r="E3753" s="2">
        <v>17.03</v>
      </c>
      <c r="F3753" s="2">
        <v>4.76</v>
      </c>
      <c r="G3753" s="2">
        <v>0</v>
      </c>
      <c r="H3753" s="16">
        <f t="shared" si="177"/>
        <v>0</v>
      </c>
      <c r="I3753" s="15">
        <f t="shared" si="175"/>
        <v>17.03</v>
      </c>
      <c r="J3753" s="14">
        <f t="shared" si="176"/>
        <v>0</v>
      </c>
    </row>
    <row r="3754" spans="1:10" x14ac:dyDescent="0.3">
      <c r="A3754" s="19">
        <v>20200605</v>
      </c>
      <c r="B3754" s="19" t="s">
        <v>48</v>
      </c>
      <c r="C3754" s="19">
        <v>0</v>
      </c>
      <c r="D3754" s="19">
        <v>0</v>
      </c>
      <c r="E3754" s="19">
        <v>16.75</v>
      </c>
      <c r="F3754" s="19">
        <v>4.1399999999999997</v>
      </c>
      <c r="G3754" s="19">
        <v>0</v>
      </c>
      <c r="H3754" s="17">
        <f t="shared" si="177"/>
        <v>0</v>
      </c>
      <c r="I3754" s="18">
        <f t="shared" si="175"/>
        <v>16.75</v>
      </c>
      <c r="J3754" s="17">
        <f t="shared" si="176"/>
        <v>0</v>
      </c>
    </row>
    <row r="3755" spans="1:10" x14ac:dyDescent="0.3">
      <c r="A3755" s="2">
        <v>20200605</v>
      </c>
      <c r="B3755" s="2" t="s">
        <v>47</v>
      </c>
      <c r="C3755" s="2">
        <v>0</v>
      </c>
      <c r="D3755" s="2">
        <v>0</v>
      </c>
      <c r="E3755" s="2">
        <v>16.48</v>
      </c>
      <c r="F3755" s="2">
        <v>3.79</v>
      </c>
      <c r="G3755" s="2">
        <v>0</v>
      </c>
      <c r="H3755" s="16">
        <f t="shared" si="177"/>
        <v>0</v>
      </c>
      <c r="I3755" s="15">
        <f t="shared" si="175"/>
        <v>16.48</v>
      </c>
      <c r="J3755" s="14">
        <f t="shared" si="176"/>
        <v>0</v>
      </c>
    </row>
    <row r="3756" spans="1:10" x14ac:dyDescent="0.3">
      <c r="A3756" s="19">
        <v>20200605</v>
      </c>
      <c r="B3756" s="19" t="s">
        <v>46</v>
      </c>
      <c r="C3756" s="19">
        <v>0</v>
      </c>
      <c r="D3756" s="19">
        <v>0</v>
      </c>
      <c r="E3756" s="19">
        <v>16.309999999999999</v>
      </c>
      <c r="F3756" s="19">
        <v>3.72</v>
      </c>
      <c r="G3756" s="19">
        <v>0</v>
      </c>
      <c r="H3756" s="17">
        <f t="shared" si="177"/>
        <v>0</v>
      </c>
      <c r="I3756" s="18">
        <f t="shared" si="175"/>
        <v>16.309999999999999</v>
      </c>
      <c r="J3756" s="17">
        <f t="shared" si="176"/>
        <v>0</v>
      </c>
    </row>
    <row r="3757" spans="1:10" x14ac:dyDescent="0.3">
      <c r="A3757" s="2">
        <v>20200605</v>
      </c>
      <c r="B3757" s="2" t="s">
        <v>45</v>
      </c>
      <c r="C3757" s="2">
        <v>0</v>
      </c>
      <c r="D3757" s="2">
        <v>0</v>
      </c>
      <c r="E3757" s="2">
        <v>16.22</v>
      </c>
      <c r="F3757" s="2">
        <v>3.66</v>
      </c>
      <c r="G3757" s="2">
        <v>0</v>
      </c>
      <c r="H3757" s="16">
        <f t="shared" si="177"/>
        <v>0</v>
      </c>
      <c r="I3757" s="15">
        <f t="shared" si="175"/>
        <v>16.22</v>
      </c>
      <c r="J3757" s="14">
        <f t="shared" si="176"/>
        <v>0</v>
      </c>
    </row>
    <row r="3758" spans="1:10" x14ac:dyDescent="0.3">
      <c r="A3758" s="19">
        <v>20200605</v>
      </c>
      <c r="B3758" s="19" t="s">
        <v>44</v>
      </c>
      <c r="C3758" s="19">
        <v>0</v>
      </c>
      <c r="D3758" s="19">
        <v>0</v>
      </c>
      <c r="E3758" s="19">
        <v>16.170000000000002</v>
      </c>
      <c r="F3758" s="19">
        <v>3.79</v>
      </c>
      <c r="G3758" s="19">
        <v>0</v>
      </c>
      <c r="H3758" s="17">
        <f t="shared" si="177"/>
        <v>0</v>
      </c>
      <c r="I3758" s="18">
        <f t="shared" si="175"/>
        <v>16.170000000000002</v>
      </c>
      <c r="J3758" s="17">
        <f t="shared" si="176"/>
        <v>0</v>
      </c>
    </row>
    <row r="3759" spans="1:10" x14ac:dyDescent="0.3">
      <c r="A3759" s="2">
        <v>20200605</v>
      </c>
      <c r="B3759" s="2" t="s">
        <v>43</v>
      </c>
      <c r="C3759" s="2">
        <v>0</v>
      </c>
      <c r="D3759" s="2">
        <v>0</v>
      </c>
      <c r="E3759" s="2">
        <v>16.16</v>
      </c>
      <c r="F3759" s="2">
        <v>3.86</v>
      </c>
      <c r="G3759" s="2">
        <v>0</v>
      </c>
      <c r="H3759" s="16">
        <f t="shared" si="177"/>
        <v>0</v>
      </c>
      <c r="I3759" s="15">
        <f t="shared" si="175"/>
        <v>16.16</v>
      </c>
      <c r="J3759" s="14">
        <f t="shared" si="176"/>
        <v>0</v>
      </c>
    </row>
    <row r="3760" spans="1:10" x14ac:dyDescent="0.3">
      <c r="A3760" s="19">
        <v>20200605</v>
      </c>
      <c r="B3760" s="19" t="s">
        <v>42</v>
      </c>
      <c r="C3760" s="19">
        <v>115</v>
      </c>
      <c r="D3760" s="19">
        <v>9.31</v>
      </c>
      <c r="E3760" s="19">
        <v>16.329999999999998</v>
      </c>
      <c r="F3760" s="19">
        <v>3.86</v>
      </c>
      <c r="G3760" s="19">
        <v>0</v>
      </c>
      <c r="H3760" s="17">
        <f t="shared" si="177"/>
        <v>710.85920752667255</v>
      </c>
      <c r="I3760" s="18">
        <f t="shared" si="175"/>
        <v>38.544350235208512</v>
      </c>
      <c r="J3760" s="17">
        <f t="shared" si="176"/>
        <v>0.66753264019068437</v>
      </c>
    </row>
    <row r="3761" spans="1:10" x14ac:dyDescent="0.3">
      <c r="A3761" s="2">
        <v>20200605</v>
      </c>
      <c r="B3761" s="2" t="s">
        <v>41</v>
      </c>
      <c r="C3761" s="2">
        <v>304</v>
      </c>
      <c r="D3761" s="2">
        <v>20.47</v>
      </c>
      <c r="E3761" s="2">
        <v>17.34</v>
      </c>
      <c r="F3761" s="2">
        <v>4.07</v>
      </c>
      <c r="G3761" s="2">
        <v>0</v>
      </c>
      <c r="H3761" s="16">
        <f t="shared" si="177"/>
        <v>869.27456523395256</v>
      </c>
      <c r="I3761" s="15">
        <f t="shared" si="175"/>
        <v>44.504830163561017</v>
      </c>
      <c r="J3761" s="14">
        <f t="shared" si="176"/>
        <v>0.79297682781219037</v>
      </c>
    </row>
    <row r="3762" spans="1:10" x14ac:dyDescent="0.3">
      <c r="A3762" s="19">
        <v>20200605</v>
      </c>
      <c r="B3762" s="19" t="s">
        <v>40</v>
      </c>
      <c r="C3762" s="19">
        <v>493</v>
      </c>
      <c r="D3762" s="19">
        <v>32.020000000000003</v>
      </c>
      <c r="E3762" s="19">
        <v>18.399999999999999</v>
      </c>
      <c r="F3762" s="19">
        <v>4.1399999999999997</v>
      </c>
      <c r="G3762" s="19">
        <v>0</v>
      </c>
      <c r="H3762" s="17">
        <f t="shared" si="177"/>
        <v>929.81104162656425</v>
      </c>
      <c r="I3762" s="18">
        <f t="shared" si="175"/>
        <v>47.456595050830131</v>
      </c>
      <c r="J3762" s="17">
        <f t="shared" si="176"/>
        <v>0.83584928646637191</v>
      </c>
    </row>
    <row r="3763" spans="1:10" x14ac:dyDescent="0.3">
      <c r="A3763" s="2">
        <v>20200605</v>
      </c>
      <c r="B3763" s="2" t="s">
        <v>39</v>
      </c>
      <c r="C3763" s="2">
        <v>679</v>
      </c>
      <c r="D3763" s="2">
        <v>43.7</v>
      </c>
      <c r="E3763" s="2">
        <v>19.41</v>
      </c>
      <c r="F3763" s="2">
        <v>3.93</v>
      </c>
      <c r="G3763" s="2">
        <v>0</v>
      </c>
      <c r="H3763" s="16">
        <f t="shared" si="177"/>
        <v>982.8011092968228</v>
      </c>
      <c r="I3763" s="15">
        <f t="shared" si="175"/>
        <v>50.122534665525713</v>
      </c>
      <c r="J3763" s="14">
        <f t="shared" si="176"/>
        <v>0.87169406207750333</v>
      </c>
    </row>
    <row r="3764" spans="1:10" x14ac:dyDescent="0.3">
      <c r="A3764" s="19">
        <v>20200605</v>
      </c>
      <c r="B3764" s="19" t="s">
        <v>38</v>
      </c>
      <c r="C3764" s="19">
        <v>790</v>
      </c>
      <c r="D3764" s="19">
        <v>55.17</v>
      </c>
      <c r="E3764" s="19">
        <v>20.3</v>
      </c>
      <c r="F3764" s="19">
        <v>3.72</v>
      </c>
      <c r="G3764" s="19">
        <v>0</v>
      </c>
      <c r="H3764" s="17">
        <f t="shared" si="177"/>
        <v>962.4166882489684</v>
      </c>
      <c r="I3764" s="18">
        <f t="shared" si="175"/>
        <v>50.375521507780263</v>
      </c>
      <c r="J3764" s="17">
        <f t="shared" si="176"/>
        <v>0.85251847407448078</v>
      </c>
    </row>
    <row r="3765" spans="1:10" x14ac:dyDescent="0.3">
      <c r="A3765" s="2">
        <v>20200605</v>
      </c>
      <c r="B3765" s="2" t="s">
        <v>37</v>
      </c>
      <c r="C3765" s="2">
        <v>872</v>
      </c>
      <c r="D3765" s="2">
        <v>65.680000000000007</v>
      </c>
      <c r="E3765" s="2">
        <v>21.11</v>
      </c>
      <c r="F3765" s="2">
        <v>3.79</v>
      </c>
      <c r="G3765" s="2">
        <v>0</v>
      </c>
      <c r="H3765" s="16">
        <f t="shared" si="177"/>
        <v>956.91724228928604</v>
      </c>
      <c r="I3765" s="15">
        <f t="shared" si="175"/>
        <v>51.013663821540192</v>
      </c>
      <c r="J3765" s="14">
        <f t="shared" si="176"/>
        <v>0.84489908678251635</v>
      </c>
    </row>
    <row r="3766" spans="1:10" x14ac:dyDescent="0.3">
      <c r="A3766" s="19">
        <v>20200605</v>
      </c>
      <c r="B3766" s="19" t="s">
        <v>36</v>
      </c>
      <c r="C3766" s="19">
        <v>926</v>
      </c>
      <c r="D3766" s="19">
        <v>72.92</v>
      </c>
      <c r="E3766" s="19">
        <v>21.61</v>
      </c>
      <c r="F3766" s="19">
        <v>4.07</v>
      </c>
      <c r="G3766" s="19">
        <v>0</v>
      </c>
      <c r="H3766" s="17">
        <f t="shared" si="177"/>
        <v>968.72504055127331</v>
      </c>
      <c r="I3766" s="18">
        <f t="shared" si="175"/>
        <v>51.882657517227287</v>
      </c>
      <c r="J3766" s="17">
        <f t="shared" si="176"/>
        <v>0.85153647483051431</v>
      </c>
    </row>
    <row r="3767" spans="1:10" x14ac:dyDescent="0.3">
      <c r="A3767" s="2">
        <v>20200605</v>
      </c>
      <c r="B3767" s="2" t="s">
        <v>35</v>
      </c>
      <c r="C3767" s="2">
        <v>804</v>
      </c>
      <c r="D3767" s="2">
        <v>72.13</v>
      </c>
      <c r="E3767" s="2">
        <v>21.89</v>
      </c>
      <c r="F3767" s="2">
        <v>4.4800000000000004</v>
      </c>
      <c r="G3767" s="2">
        <v>0</v>
      </c>
      <c r="H3767" s="16">
        <f t="shared" si="177"/>
        <v>844.75503343141827</v>
      </c>
      <c r="I3767" s="15">
        <f t="shared" si="175"/>
        <v>48.288594794731821</v>
      </c>
      <c r="J3767" s="14">
        <f t="shared" si="176"/>
        <v>0.75622582389664328</v>
      </c>
    </row>
    <row r="3768" spans="1:10" x14ac:dyDescent="0.3">
      <c r="A3768" s="19">
        <v>20200605</v>
      </c>
      <c r="B3768" s="19" t="s">
        <v>34</v>
      </c>
      <c r="C3768" s="19">
        <v>918</v>
      </c>
      <c r="D3768" s="19">
        <v>64.05</v>
      </c>
      <c r="E3768" s="19">
        <v>21.91</v>
      </c>
      <c r="F3768" s="19">
        <v>4.9000000000000004</v>
      </c>
      <c r="G3768" s="19">
        <v>0</v>
      </c>
      <c r="H3768" s="17">
        <f t="shared" si="177"/>
        <v>1020.9344329179827</v>
      </c>
      <c r="I3768" s="18">
        <f t="shared" si="175"/>
        <v>53.814201028686959</v>
      </c>
      <c r="J3768" s="17">
        <f t="shared" si="176"/>
        <v>0.88855608797554986</v>
      </c>
    </row>
    <row r="3769" spans="1:10" x14ac:dyDescent="0.3">
      <c r="A3769" s="2">
        <v>20200605</v>
      </c>
      <c r="B3769" s="2" t="s">
        <v>33</v>
      </c>
      <c r="C3769" s="2">
        <v>834</v>
      </c>
      <c r="D3769" s="2">
        <v>53.28</v>
      </c>
      <c r="E3769" s="2">
        <v>21.62</v>
      </c>
      <c r="F3769" s="2">
        <v>5.24</v>
      </c>
      <c r="G3769" s="2">
        <v>0</v>
      </c>
      <c r="H3769" s="16">
        <f t="shared" si="177"/>
        <v>1040.4620147052938</v>
      </c>
      <c r="I3769" s="15">
        <f t="shared" si="175"/>
        <v>54.134437959540435</v>
      </c>
      <c r="J3769" s="14">
        <f t="shared" si="176"/>
        <v>0.90405227263018961</v>
      </c>
    </row>
    <row r="3770" spans="1:10" x14ac:dyDescent="0.3">
      <c r="A3770" s="19">
        <v>20200605</v>
      </c>
      <c r="B3770" s="19" t="s">
        <v>32</v>
      </c>
      <c r="C3770" s="19">
        <v>674</v>
      </c>
      <c r="D3770" s="19">
        <v>41.74</v>
      </c>
      <c r="E3770" s="19">
        <v>21.17</v>
      </c>
      <c r="F3770" s="19">
        <v>5.52</v>
      </c>
      <c r="G3770" s="19">
        <v>0</v>
      </c>
      <c r="H3770" s="17">
        <f t="shared" si="177"/>
        <v>1012.3898427668839</v>
      </c>
      <c r="I3770" s="18">
        <f t="shared" si="175"/>
        <v>52.807182586465125</v>
      </c>
      <c r="J3770" s="17">
        <f t="shared" si="176"/>
        <v>0.88570715133762745</v>
      </c>
    </row>
    <row r="3771" spans="1:10" x14ac:dyDescent="0.3">
      <c r="A3771" s="2">
        <v>20200605</v>
      </c>
      <c r="B3771" s="2" t="s">
        <v>31</v>
      </c>
      <c r="C3771" s="2">
        <v>473</v>
      </c>
      <c r="D3771" s="2">
        <v>30.06</v>
      </c>
      <c r="E3771" s="2">
        <v>20.5</v>
      </c>
      <c r="F3771" s="2">
        <v>5.59</v>
      </c>
      <c r="G3771" s="2">
        <v>0</v>
      </c>
      <c r="H3771" s="16">
        <f t="shared" si="177"/>
        <v>944.28776952068881</v>
      </c>
      <c r="I3771" s="15">
        <f t="shared" si="175"/>
        <v>50.008992797521529</v>
      </c>
      <c r="J3771" s="14">
        <f t="shared" si="176"/>
        <v>0.83801718240040124</v>
      </c>
    </row>
    <row r="3772" spans="1:10" x14ac:dyDescent="0.3">
      <c r="A3772" s="19">
        <v>20200605</v>
      </c>
      <c r="B3772" s="19" t="s">
        <v>30</v>
      </c>
      <c r="C3772" s="19">
        <v>270</v>
      </c>
      <c r="D3772" s="19">
        <v>18.57</v>
      </c>
      <c r="E3772" s="19">
        <v>19.739999999999998</v>
      </c>
      <c r="F3772" s="19">
        <v>5.45</v>
      </c>
      <c r="G3772" s="19">
        <v>0</v>
      </c>
      <c r="H3772" s="17">
        <f t="shared" si="177"/>
        <v>847.82215546736506</v>
      </c>
      <c r="I3772" s="18">
        <f t="shared" si="175"/>
        <v>46.234442358355153</v>
      </c>
      <c r="J3772" s="17">
        <f t="shared" si="176"/>
        <v>0.76680851736052824</v>
      </c>
    </row>
    <row r="3773" spans="1:10" x14ac:dyDescent="0.3">
      <c r="A3773" s="2">
        <v>20200605</v>
      </c>
      <c r="B3773" s="2" t="s">
        <v>29</v>
      </c>
      <c r="C3773" s="2">
        <v>86</v>
      </c>
      <c r="D3773" s="2">
        <v>7.5</v>
      </c>
      <c r="E3773" s="2">
        <v>18.8</v>
      </c>
      <c r="F3773" s="2">
        <v>5.52</v>
      </c>
      <c r="G3773" s="2">
        <v>0</v>
      </c>
      <c r="H3773" s="16">
        <f t="shared" si="177"/>
        <v>658.87159149647357</v>
      </c>
      <c r="I3773" s="15">
        <f t="shared" si="175"/>
        <v>39.3897372342648</v>
      </c>
      <c r="J3773" s="14">
        <f t="shared" si="176"/>
        <v>0.61620714066907101</v>
      </c>
    </row>
    <row r="3774" spans="1:10" x14ac:dyDescent="0.3">
      <c r="A3774" s="19">
        <v>20200605</v>
      </c>
      <c r="B3774" s="19" t="s">
        <v>28</v>
      </c>
      <c r="C3774" s="19">
        <v>0</v>
      </c>
      <c r="D3774" s="19">
        <v>0</v>
      </c>
      <c r="E3774" s="19">
        <v>17.82</v>
      </c>
      <c r="F3774" s="19">
        <v>5.17</v>
      </c>
      <c r="G3774" s="19">
        <v>0</v>
      </c>
      <c r="H3774" s="17">
        <f t="shared" si="177"/>
        <v>0</v>
      </c>
      <c r="I3774" s="18">
        <f t="shared" si="175"/>
        <v>17.82</v>
      </c>
      <c r="J3774" s="17">
        <f t="shared" si="176"/>
        <v>0</v>
      </c>
    </row>
    <row r="3775" spans="1:10" x14ac:dyDescent="0.3">
      <c r="A3775" s="2">
        <v>20200605</v>
      </c>
      <c r="B3775" s="2" t="s">
        <v>27</v>
      </c>
      <c r="C3775" s="2">
        <v>0</v>
      </c>
      <c r="D3775" s="2">
        <v>0</v>
      </c>
      <c r="E3775" s="2">
        <v>17.100000000000001</v>
      </c>
      <c r="F3775" s="2">
        <v>5.17</v>
      </c>
      <c r="G3775" s="2">
        <v>0</v>
      </c>
      <c r="H3775" s="16">
        <f t="shared" si="177"/>
        <v>0</v>
      </c>
      <c r="I3775" s="15">
        <f t="shared" si="175"/>
        <v>17.100000000000001</v>
      </c>
      <c r="J3775" s="14">
        <f t="shared" si="176"/>
        <v>0</v>
      </c>
    </row>
    <row r="3776" spans="1:10" x14ac:dyDescent="0.3">
      <c r="A3776" s="19">
        <v>20200605</v>
      </c>
      <c r="B3776" s="19" t="s">
        <v>26</v>
      </c>
      <c r="C3776" s="19">
        <v>0</v>
      </c>
      <c r="D3776" s="19">
        <v>0</v>
      </c>
      <c r="E3776" s="19">
        <v>16.61</v>
      </c>
      <c r="F3776" s="19">
        <v>4.76</v>
      </c>
      <c r="G3776" s="19">
        <v>0</v>
      </c>
      <c r="H3776" s="17">
        <f t="shared" si="177"/>
        <v>0</v>
      </c>
      <c r="I3776" s="18">
        <f t="shared" si="175"/>
        <v>16.61</v>
      </c>
      <c r="J3776" s="17">
        <f t="shared" si="176"/>
        <v>0</v>
      </c>
    </row>
    <row r="3777" spans="1:10" x14ac:dyDescent="0.3">
      <c r="A3777" s="2">
        <v>20200605</v>
      </c>
      <c r="B3777" s="2" t="s">
        <v>25</v>
      </c>
      <c r="C3777" s="2">
        <v>0</v>
      </c>
      <c r="D3777" s="2">
        <v>0</v>
      </c>
      <c r="E3777" s="2">
        <v>16.25</v>
      </c>
      <c r="F3777" s="2">
        <v>4.34</v>
      </c>
      <c r="G3777" s="2">
        <v>0</v>
      </c>
      <c r="H3777" s="16">
        <f t="shared" si="177"/>
        <v>0</v>
      </c>
      <c r="I3777" s="15">
        <f t="shared" si="175"/>
        <v>16.25</v>
      </c>
      <c r="J3777" s="14">
        <f t="shared" si="176"/>
        <v>0</v>
      </c>
    </row>
    <row r="3778" spans="1:10" x14ac:dyDescent="0.3">
      <c r="A3778" s="19">
        <v>20200606</v>
      </c>
      <c r="B3778" s="19" t="s">
        <v>48</v>
      </c>
      <c r="C3778" s="19">
        <v>0</v>
      </c>
      <c r="D3778" s="19">
        <v>0</v>
      </c>
      <c r="E3778" s="19">
        <v>15.99</v>
      </c>
      <c r="F3778" s="19">
        <v>3.79</v>
      </c>
      <c r="G3778" s="19">
        <v>0</v>
      </c>
      <c r="H3778" s="17">
        <f t="shared" si="177"/>
        <v>0</v>
      </c>
      <c r="I3778" s="18">
        <f t="shared" si="175"/>
        <v>15.99</v>
      </c>
      <c r="J3778" s="17">
        <f t="shared" si="176"/>
        <v>0</v>
      </c>
    </row>
    <row r="3779" spans="1:10" x14ac:dyDescent="0.3">
      <c r="A3779" s="2">
        <v>20200606</v>
      </c>
      <c r="B3779" s="2" t="s">
        <v>47</v>
      </c>
      <c r="C3779" s="2">
        <v>0</v>
      </c>
      <c r="D3779" s="2">
        <v>0</v>
      </c>
      <c r="E3779" s="2">
        <v>15.8</v>
      </c>
      <c r="F3779" s="2">
        <v>3.52</v>
      </c>
      <c r="G3779" s="2">
        <v>0</v>
      </c>
      <c r="H3779" s="16">
        <f t="shared" si="177"/>
        <v>0</v>
      </c>
      <c r="I3779" s="15">
        <f t="shared" si="175"/>
        <v>15.8</v>
      </c>
      <c r="J3779" s="14">
        <f t="shared" si="176"/>
        <v>0</v>
      </c>
    </row>
    <row r="3780" spans="1:10" x14ac:dyDescent="0.3">
      <c r="A3780" s="19">
        <v>20200606</v>
      </c>
      <c r="B3780" s="19" t="s">
        <v>46</v>
      </c>
      <c r="C3780" s="19">
        <v>0</v>
      </c>
      <c r="D3780" s="19">
        <v>0</v>
      </c>
      <c r="E3780" s="19">
        <v>15.64</v>
      </c>
      <c r="F3780" s="19">
        <v>3.45</v>
      </c>
      <c r="G3780" s="19">
        <v>0</v>
      </c>
      <c r="H3780" s="17">
        <f t="shared" si="177"/>
        <v>0</v>
      </c>
      <c r="I3780" s="18">
        <f t="shared" si="175"/>
        <v>15.64</v>
      </c>
      <c r="J3780" s="17">
        <f t="shared" si="176"/>
        <v>0</v>
      </c>
    </row>
    <row r="3781" spans="1:10" x14ac:dyDescent="0.3">
      <c r="A3781" s="2">
        <v>20200606</v>
      </c>
      <c r="B3781" s="2" t="s">
        <v>45</v>
      </c>
      <c r="C3781" s="2">
        <v>0</v>
      </c>
      <c r="D3781" s="2">
        <v>0</v>
      </c>
      <c r="E3781" s="2">
        <v>15.51</v>
      </c>
      <c r="F3781" s="2">
        <v>3.31</v>
      </c>
      <c r="G3781" s="2">
        <v>0</v>
      </c>
      <c r="H3781" s="16">
        <f t="shared" si="177"/>
        <v>0</v>
      </c>
      <c r="I3781" s="15">
        <f t="shared" si="175"/>
        <v>15.51</v>
      </c>
      <c r="J3781" s="14">
        <f t="shared" si="176"/>
        <v>0</v>
      </c>
    </row>
    <row r="3782" spans="1:10" x14ac:dyDescent="0.3">
      <c r="A3782" s="19">
        <v>20200606</v>
      </c>
      <c r="B3782" s="19" t="s">
        <v>44</v>
      </c>
      <c r="C3782" s="19">
        <v>0</v>
      </c>
      <c r="D3782" s="19">
        <v>0</v>
      </c>
      <c r="E3782" s="19">
        <v>15.39</v>
      </c>
      <c r="F3782" s="19">
        <v>3.1</v>
      </c>
      <c r="G3782" s="19">
        <v>0</v>
      </c>
      <c r="H3782" s="17">
        <f t="shared" si="177"/>
        <v>0</v>
      </c>
      <c r="I3782" s="18">
        <f t="shared" si="175"/>
        <v>15.39</v>
      </c>
      <c r="J3782" s="17">
        <f t="shared" si="176"/>
        <v>0</v>
      </c>
    </row>
    <row r="3783" spans="1:10" x14ac:dyDescent="0.3">
      <c r="A3783" s="2">
        <v>20200606</v>
      </c>
      <c r="B3783" s="2" t="s">
        <v>43</v>
      </c>
      <c r="C3783" s="2">
        <v>0</v>
      </c>
      <c r="D3783" s="2">
        <v>0</v>
      </c>
      <c r="E3783" s="2">
        <v>15.35</v>
      </c>
      <c r="F3783" s="2">
        <v>2.62</v>
      </c>
      <c r="G3783" s="2">
        <v>0</v>
      </c>
      <c r="H3783" s="16">
        <f t="shared" si="177"/>
        <v>0</v>
      </c>
      <c r="I3783" s="15">
        <f t="shared" si="175"/>
        <v>15.35</v>
      </c>
      <c r="J3783" s="14">
        <f t="shared" si="176"/>
        <v>0</v>
      </c>
    </row>
    <row r="3784" spans="1:10" x14ac:dyDescent="0.3">
      <c r="A3784" s="19">
        <v>20200606</v>
      </c>
      <c r="B3784" s="19" t="s">
        <v>42</v>
      </c>
      <c r="C3784" s="19">
        <v>111</v>
      </c>
      <c r="D3784" s="19">
        <v>9.34</v>
      </c>
      <c r="E3784" s="19">
        <v>15.17</v>
      </c>
      <c r="F3784" s="19">
        <v>1.93</v>
      </c>
      <c r="G3784" s="19">
        <v>0</v>
      </c>
      <c r="H3784" s="17">
        <f t="shared" si="177"/>
        <v>683.94927649236536</v>
      </c>
      <c r="I3784" s="18">
        <f t="shared" si="175"/>
        <v>36.543414890386416</v>
      </c>
      <c r="J3784" s="17">
        <f t="shared" si="176"/>
        <v>0.6484212803109759</v>
      </c>
    </row>
    <row r="3785" spans="1:10" x14ac:dyDescent="0.3">
      <c r="A3785" s="2">
        <v>20200606</v>
      </c>
      <c r="B3785" s="2" t="s">
        <v>41</v>
      </c>
      <c r="C3785" s="2">
        <v>289</v>
      </c>
      <c r="D3785" s="2">
        <v>20.5</v>
      </c>
      <c r="E3785" s="2">
        <v>16.170000000000002</v>
      </c>
      <c r="F3785" s="2">
        <v>2.5499999999999998</v>
      </c>
      <c r="G3785" s="2">
        <v>0</v>
      </c>
      <c r="H3785" s="16">
        <f t="shared" si="177"/>
        <v>825.22532495076382</v>
      </c>
      <c r="I3785" s="15">
        <f t="shared" si="175"/>
        <v>41.958291404711375</v>
      </c>
      <c r="J3785" s="14">
        <f t="shared" si="176"/>
        <v>0.76225047304298177</v>
      </c>
    </row>
    <row r="3786" spans="1:10" x14ac:dyDescent="0.3">
      <c r="A3786" s="19">
        <v>20200606</v>
      </c>
      <c r="B3786" s="19" t="s">
        <v>40</v>
      </c>
      <c r="C3786" s="19">
        <v>341</v>
      </c>
      <c r="D3786" s="19">
        <v>32.04</v>
      </c>
      <c r="E3786" s="19">
        <v>16.850000000000001</v>
      </c>
      <c r="F3786" s="19">
        <v>2.83</v>
      </c>
      <c r="G3786" s="19">
        <v>0</v>
      </c>
      <c r="H3786" s="17">
        <f t="shared" si="177"/>
        <v>642.77626954390212</v>
      </c>
      <c r="I3786" s="18">
        <f t="shared" ref="I3786:I3849" si="178">E3786+H3786*((NOCT-20)/(800))</f>
        <v>36.936758423246943</v>
      </c>
      <c r="J3786" s="17">
        <f t="shared" ref="J3786:J3849" si="179">P_STC__W*(H3786/1000)*(1+(alpha_p/100)*(I3786-25))</f>
        <v>0.60824927682006569</v>
      </c>
    </row>
    <row r="3787" spans="1:10" x14ac:dyDescent="0.3">
      <c r="A3787" s="2">
        <v>20200606</v>
      </c>
      <c r="B3787" s="2" t="s">
        <v>39</v>
      </c>
      <c r="C3787" s="2">
        <v>651</v>
      </c>
      <c r="D3787" s="2">
        <v>43.72</v>
      </c>
      <c r="E3787" s="2">
        <v>17.82</v>
      </c>
      <c r="F3787" s="2">
        <v>2.5499999999999998</v>
      </c>
      <c r="G3787" s="2">
        <v>0</v>
      </c>
      <c r="H3787" s="16">
        <f t="shared" si="177"/>
        <v>941.92922124008999</v>
      </c>
      <c r="I3787" s="15">
        <f t="shared" si="178"/>
        <v>47.255288163752809</v>
      </c>
      <c r="J3787" s="14">
        <f t="shared" si="179"/>
        <v>0.84759614312158138</v>
      </c>
    </row>
    <row r="3788" spans="1:10" x14ac:dyDescent="0.3">
      <c r="A3788" s="19">
        <v>20200606</v>
      </c>
      <c r="B3788" s="19" t="s">
        <v>38</v>
      </c>
      <c r="C3788" s="19">
        <v>797</v>
      </c>
      <c r="D3788" s="19">
        <v>55.2</v>
      </c>
      <c r="E3788" s="19">
        <v>18.78</v>
      </c>
      <c r="F3788" s="19">
        <v>2.2799999999999998</v>
      </c>
      <c r="G3788" s="19">
        <v>0</v>
      </c>
      <c r="H3788" s="17">
        <f t="shared" si="177"/>
        <v>970.59096097872282</v>
      </c>
      <c r="I3788" s="18">
        <f t="shared" si="178"/>
        <v>49.110967530585086</v>
      </c>
      <c r="J3788" s="17">
        <f t="shared" si="179"/>
        <v>0.86528246882335469</v>
      </c>
    </row>
    <row r="3789" spans="1:10" x14ac:dyDescent="0.3">
      <c r="A3789" s="2">
        <v>20200606</v>
      </c>
      <c r="B3789" s="2" t="s">
        <v>37</v>
      </c>
      <c r="C3789" s="2">
        <v>900</v>
      </c>
      <c r="D3789" s="2">
        <v>65.73</v>
      </c>
      <c r="E3789" s="2">
        <v>19.71</v>
      </c>
      <c r="F3789" s="2">
        <v>2.14</v>
      </c>
      <c r="G3789" s="2">
        <v>0</v>
      </c>
      <c r="H3789" s="16">
        <f t="shared" si="177"/>
        <v>987.25495525161841</v>
      </c>
      <c r="I3789" s="15">
        <f t="shared" si="178"/>
        <v>50.561717351613076</v>
      </c>
      <c r="J3789" s="14">
        <f t="shared" si="179"/>
        <v>0.87369326071107256</v>
      </c>
    </row>
    <row r="3790" spans="1:10" x14ac:dyDescent="0.3">
      <c r="A3790" s="19">
        <v>20200606</v>
      </c>
      <c r="B3790" s="19" t="s">
        <v>36</v>
      </c>
      <c r="C3790" s="19">
        <v>951</v>
      </c>
      <c r="D3790" s="19">
        <v>73.010000000000005</v>
      </c>
      <c r="E3790" s="19">
        <v>20.39</v>
      </c>
      <c r="F3790" s="19">
        <v>2.62</v>
      </c>
      <c r="G3790" s="19">
        <v>0</v>
      </c>
      <c r="H3790" s="17">
        <f t="shared" si="177"/>
        <v>994.3998143212649</v>
      </c>
      <c r="I3790" s="18">
        <f t="shared" si="178"/>
        <v>51.464994197539525</v>
      </c>
      <c r="J3790" s="17">
        <f t="shared" si="179"/>
        <v>0.87597428039905501</v>
      </c>
    </row>
    <row r="3791" spans="1:10" x14ac:dyDescent="0.3">
      <c r="A3791" s="2">
        <v>20200606</v>
      </c>
      <c r="B3791" s="2" t="s">
        <v>35</v>
      </c>
      <c r="C3791" s="2">
        <v>868</v>
      </c>
      <c r="D3791" s="2">
        <v>72.25</v>
      </c>
      <c r="E3791" s="2">
        <v>20.78</v>
      </c>
      <c r="F3791" s="2">
        <v>3.45</v>
      </c>
      <c r="G3791" s="2">
        <v>0</v>
      </c>
      <c r="H3791" s="16">
        <f t="shared" si="177"/>
        <v>911.38579183687182</v>
      </c>
      <c r="I3791" s="15">
        <f t="shared" si="178"/>
        <v>49.260805994902242</v>
      </c>
      <c r="J3791" s="14">
        <f t="shared" si="179"/>
        <v>0.81188649936668067</v>
      </c>
    </row>
    <row r="3792" spans="1:10" x14ac:dyDescent="0.3">
      <c r="A3792" s="19">
        <v>20200606</v>
      </c>
      <c r="B3792" s="19" t="s">
        <v>34</v>
      </c>
      <c r="C3792" s="19">
        <v>798</v>
      </c>
      <c r="D3792" s="19">
        <v>64.150000000000006</v>
      </c>
      <c r="E3792" s="19">
        <v>20.97</v>
      </c>
      <c r="F3792" s="19">
        <v>4.34</v>
      </c>
      <c r="G3792" s="19">
        <v>0</v>
      </c>
      <c r="H3792" s="17">
        <f t="shared" si="177"/>
        <v>886.72714357625978</v>
      </c>
      <c r="I3792" s="18">
        <f t="shared" si="178"/>
        <v>48.680223236758117</v>
      </c>
      <c r="J3792" s="17">
        <f t="shared" si="179"/>
        <v>0.79223660838135568</v>
      </c>
    </row>
    <row r="3793" spans="1:10" x14ac:dyDescent="0.3">
      <c r="A3793" s="2">
        <v>20200606</v>
      </c>
      <c r="B3793" s="2" t="s">
        <v>33</v>
      </c>
      <c r="C3793" s="2">
        <v>733</v>
      </c>
      <c r="D3793" s="2">
        <v>53.38</v>
      </c>
      <c r="E3793" s="2">
        <v>20.84</v>
      </c>
      <c r="F3793" s="2">
        <v>5.0999999999999996</v>
      </c>
      <c r="G3793" s="2">
        <v>0</v>
      </c>
      <c r="H3793" s="16">
        <f t="shared" si="177"/>
        <v>913.27124648570327</v>
      </c>
      <c r="I3793" s="15">
        <f t="shared" si="178"/>
        <v>49.379726452678227</v>
      </c>
      <c r="J3793" s="14">
        <f t="shared" si="179"/>
        <v>0.81307738223682258</v>
      </c>
    </row>
    <row r="3794" spans="1:10" x14ac:dyDescent="0.3">
      <c r="A3794" s="19">
        <v>20200606</v>
      </c>
      <c r="B3794" s="19" t="s">
        <v>32</v>
      </c>
      <c r="C3794" s="19">
        <v>558</v>
      </c>
      <c r="D3794" s="19">
        <v>41.83</v>
      </c>
      <c r="E3794" s="19">
        <v>20.440000000000001</v>
      </c>
      <c r="F3794" s="19">
        <v>5.66</v>
      </c>
      <c r="G3794" s="19">
        <v>0</v>
      </c>
      <c r="H3794" s="17">
        <f t="shared" si="177"/>
        <v>836.6786620319283</v>
      </c>
      <c r="I3794" s="18">
        <f t="shared" si="178"/>
        <v>46.586208188497764</v>
      </c>
      <c r="J3794" s="17">
        <f t="shared" si="179"/>
        <v>0.75540542299720104</v>
      </c>
    </row>
    <row r="3795" spans="1:10" x14ac:dyDescent="0.3">
      <c r="A3795" s="2">
        <v>20200606</v>
      </c>
      <c r="B3795" s="2" t="s">
        <v>31</v>
      </c>
      <c r="C3795" s="2">
        <v>403</v>
      </c>
      <c r="D3795" s="2">
        <v>30.16</v>
      </c>
      <c r="E3795" s="2">
        <v>20.04</v>
      </c>
      <c r="F3795" s="2">
        <v>5.72</v>
      </c>
      <c r="G3795" s="2">
        <v>0</v>
      </c>
      <c r="H3795" s="16">
        <f t="shared" ref="H3795:H3858" si="180">IF(D3795&gt;0,C3795/SIN(D3795*PI()/180),0)</f>
        <v>802.12342338791018</v>
      </c>
      <c r="I3795" s="15">
        <f t="shared" si="178"/>
        <v>45.106356980872192</v>
      </c>
      <c r="J3795" s="14">
        <f t="shared" si="179"/>
        <v>0.72954841386780545</v>
      </c>
    </row>
    <row r="3796" spans="1:10" x14ac:dyDescent="0.3">
      <c r="A3796" s="19">
        <v>20200606</v>
      </c>
      <c r="B3796" s="19" t="s">
        <v>30</v>
      </c>
      <c r="C3796" s="19">
        <v>157</v>
      </c>
      <c r="D3796" s="19">
        <v>18.66</v>
      </c>
      <c r="E3796" s="19">
        <v>19.3</v>
      </c>
      <c r="F3796" s="19">
        <v>5.93</v>
      </c>
      <c r="G3796" s="19">
        <v>0</v>
      </c>
      <c r="H3796" s="17">
        <f t="shared" si="180"/>
        <v>490.6991646002939</v>
      </c>
      <c r="I3796" s="18">
        <f t="shared" si="178"/>
        <v>34.634348893759181</v>
      </c>
      <c r="J3796" s="17">
        <f t="shared" si="179"/>
        <v>0.46942511330893461</v>
      </c>
    </row>
    <row r="3797" spans="1:10" x14ac:dyDescent="0.3">
      <c r="A3797" s="2">
        <v>20200606</v>
      </c>
      <c r="B3797" s="2" t="s">
        <v>29</v>
      </c>
      <c r="C3797" s="2">
        <v>76</v>
      </c>
      <c r="D3797" s="2">
        <v>7.59</v>
      </c>
      <c r="E3797" s="2">
        <v>18.53</v>
      </c>
      <c r="F3797" s="2">
        <v>6.14</v>
      </c>
      <c r="G3797" s="2">
        <v>0</v>
      </c>
      <c r="H3797" s="16">
        <f t="shared" si="180"/>
        <v>575.39408146219739</v>
      </c>
      <c r="I3797" s="15">
        <f t="shared" si="178"/>
        <v>36.51106504569367</v>
      </c>
      <c r="J3797" s="14">
        <f t="shared" si="179"/>
        <v>0.54558878731841409</v>
      </c>
    </row>
    <row r="3798" spans="1:10" x14ac:dyDescent="0.3">
      <c r="A3798" s="19">
        <v>20200606</v>
      </c>
      <c r="B3798" s="19" t="s">
        <v>28</v>
      </c>
      <c r="C3798" s="19">
        <v>0</v>
      </c>
      <c r="D3798" s="19">
        <v>0</v>
      </c>
      <c r="E3798" s="19">
        <v>17.84</v>
      </c>
      <c r="F3798" s="19">
        <v>5.52</v>
      </c>
      <c r="G3798" s="19">
        <v>0</v>
      </c>
      <c r="H3798" s="17">
        <f t="shared" si="180"/>
        <v>0</v>
      </c>
      <c r="I3798" s="18">
        <f t="shared" si="178"/>
        <v>17.84</v>
      </c>
      <c r="J3798" s="17">
        <f t="shared" si="179"/>
        <v>0</v>
      </c>
    </row>
    <row r="3799" spans="1:10" x14ac:dyDescent="0.3">
      <c r="A3799" s="2">
        <v>20200606</v>
      </c>
      <c r="B3799" s="2" t="s">
        <v>27</v>
      </c>
      <c r="C3799" s="2">
        <v>0</v>
      </c>
      <c r="D3799" s="2">
        <v>0</v>
      </c>
      <c r="E3799" s="2">
        <v>17.55</v>
      </c>
      <c r="F3799" s="2">
        <v>5.17</v>
      </c>
      <c r="G3799" s="2">
        <v>0</v>
      </c>
      <c r="H3799" s="16">
        <f t="shared" si="180"/>
        <v>0</v>
      </c>
      <c r="I3799" s="15">
        <f t="shared" si="178"/>
        <v>17.55</v>
      </c>
      <c r="J3799" s="14">
        <f t="shared" si="179"/>
        <v>0</v>
      </c>
    </row>
    <row r="3800" spans="1:10" x14ac:dyDescent="0.3">
      <c r="A3800" s="19">
        <v>20200606</v>
      </c>
      <c r="B3800" s="19" t="s">
        <v>26</v>
      </c>
      <c r="C3800" s="19">
        <v>0</v>
      </c>
      <c r="D3800" s="19">
        <v>0</v>
      </c>
      <c r="E3800" s="19">
        <v>17.36</v>
      </c>
      <c r="F3800" s="19">
        <v>4.76</v>
      </c>
      <c r="G3800" s="19">
        <v>0</v>
      </c>
      <c r="H3800" s="17">
        <f t="shared" si="180"/>
        <v>0</v>
      </c>
      <c r="I3800" s="18">
        <f t="shared" si="178"/>
        <v>17.36</v>
      </c>
      <c r="J3800" s="17">
        <f t="shared" si="179"/>
        <v>0</v>
      </c>
    </row>
    <row r="3801" spans="1:10" x14ac:dyDescent="0.3">
      <c r="A3801" s="2">
        <v>20200606</v>
      </c>
      <c r="B3801" s="2" t="s">
        <v>25</v>
      </c>
      <c r="C3801" s="2">
        <v>0</v>
      </c>
      <c r="D3801" s="2">
        <v>0</v>
      </c>
      <c r="E3801" s="2">
        <v>17.149999999999999</v>
      </c>
      <c r="F3801" s="2">
        <v>4.41</v>
      </c>
      <c r="G3801" s="2">
        <v>0</v>
      </c>
      <c r="H3801" s="16">
        <f t="shared" si="180"/>
        <v>0</v>
      </c>
      <c r="I3801" s="15">
        <f t="shared" si="178"/>
        <v>17.149999999999999</v>
      </c>
      <c r="J3801" s="14">
        <f t="shared" si="179"/>
        <v>0</v>
      </c>
    </row>
    <row r="3802" spans="1:10" x14ac:dyDescent="0.3">
      <c r="A3802" s="19">
        <v>20200607</v>
      </c>
      <c r="B3802" s="19" t="s">
        <v>48</v>
      </c>
      <c r="C3802" s="19">
        <v>0</v>
      </c>
      <c r="D3802" s="19">
        <v>0</v>
      </c>
      <c r="E3802" s="19">
        <v>16.940000000000001</v>
      </c>
      <c r="F3802" s="19">
        <v>4.1399999999999997</v>
      </c>
      <c r="G3802" s="19">
        <v>0</v>
      </c>
      <c r="H3802" s="17">
        <f t="shared" si="180"/>
        <v>0</v>
      </c>
      <c r="I3802" s="18">
        <f t="shared" si="178"/>
        <v>16.940000000000001</v>
      </c>
      <c r="J3802" s="17">
        <f t="shared" si="179"/>
        <v>0</v>
      </c>
    </row>
    <row r="3803" spans="1:10" x14ac:dyDescent="0.3">
      <c r="A3803" s="2">
        <v>20200607</v>
      </c>
      <c r="B3803" s="2" t="s">
        <v>47</v>
      </c>
      <c r="C3803" s="2">
        <v>0</v>
      </c>
      <c r="D3803" s="2">
        <v>0</v>
      </c>
      <c r="E3803" s="2">
        <v>17.05</v>
      </c>
      <c r="F3803" s="2">
        <v>3.86</v>
      </c>
      <c r="G3803" s="2">
        <v>0</v>
      </c>
      <c r="H3803" s="16">
        <f t="shared" si="180"/>
        <v>0</v>
      </c>
      <c r="I3803" s="15">
        <f t="shared" si="178"/>
        <v>17.05</v>
      </c>
      <c r="J3803" s="14">
        <f t="shared" si="179"/>
        <v>0</v>
      </c>
    </row>
    <row r="3804" spans="1:10" x14ac:dyDescent="0.3">
      <c r="A3804" s="19">
        <v>20200607</v>
      </c>
      <c r="B3804" s="19" t="s">
        <v>46</v>
      </c>
      <c r="C3804" s="19">
        <v>0</v>
      </c>
      <c r="D3804" s="19">
        <v>0</v>
      </c>
      <c r="E3804" s="19">
        <v>17.05</v>
      </c>
      <c r="F3804" s="19">
        <v>3.59</v>
      </c>
      <c r="G3804" s="19">
        <v>0</v>
      </c>
      <c r="H3804" s="17">
        <f t="shared" si="180"/>
        <v>0</v>
      </c>
      <c r="I3804" s="18">
        <f t="shared" si="178"/>
        <v>17.05</v>
      </c>
      <c r="J3804" s="17">
        <f t="shared" si="179"/>
        <v>0</v>
      </c>
    </row>
    <row r="3805" spans="1:10" x14ac:dyDescent="0.3">
      <c r="A3805" s="2">
        <v>20200607</v>
      </c>
      <c r="B3805" s="2" t="s">
        <v>45</v>
      </c>
      <c r="C3805" s="2">
        <v>0</v>
      </c>
      <c r="D3805" s="2">
        <v>0</v>
      </c>
      <c r="E3805" s="2">
        <v>17.079999999999998</v>
      </c>
      <c r="F3805" s="2">
        <v>3.59</v>
      </c>
      <c r="G3805" s="2">
        <v>0</v>
      </c>
      <c r="H3805" s="16">
        <f t="shared" si="180"/>
        <v>0</v>
      </c>
      <c r="I3805" s="15">
        <f t="shared" si="178"/>
        <v>17.079999999999998</v>
      </c>
      <c r="J3805" s="14">
        <f t="shared" si="179"/>
        <v>0</v>
      </c>
    </row>
    <row r="3806" spans="1:10" x14ac:dyDescent="0.3">
      <c r="A3806" s="19">
        <v>20200607</v>
      </c>
      <c r="B3806" s="19" t="s">
        <v>44</v>
      </c>
      <c r="C3806" s="19">
        <v>0</v>
      </c>
      <c r="D3806" s="19">
        <v>0</v>
      </c>
      <c r="E3806" s="19">
        <v>17.149999999999999</v>
      </c>
      <c r="F3806" s="19">
        <v>3.79</v>
      </c>
      <c r="G3806" s="19">
        <v>0</v>
      </c>
      <c r="H3806" s="17">
        <f t="shared" si="180"/>
        <v>0</v>
      </c>
      <c r="I3806" s="18">
        <f t="shared" si="178"/>
        <v>17.149999999999999</v>
      </c>
      <c r="J3806" s="17">
        <f t="shared" si="179"/>
        <v>0</v>
      </c>
    </row>
    <row r="3807" spans="1:10" x14ac:dyDescent="0.3">
      <c r="A3807" s="2">
        <v>20200607</v>
      </c>
      <c r="B3807" s="2" t="s">
        <v>43</v>
      </c>
      <c r="C3807" s="2">
        <v>0</v>
      </c>
      <c r="D3807" s="2">
        <v>0</v>
      </c>
      <c r="E3807" s="2">
        <v>17.22</v>
      </c>
      <c r="F3807" s="2">
        <v>3.79</v>
      </c>
      <c r="G3807" s="2">
        <v>0</v>
      </c>
      <c r="H3807" s="16">
        <f t="shared" si="180"/>
        <v>0</v>
      </c>
      <c r="I3807" s="15">
        <f t="shared" si="178"/>
        <v>17.22</v>
      </c>
      <c r="J3807" s="14">
        <f t="shared" si="179"/>
        <v>0</v>
      </c>
    </row>
    <row r="3808" spans="1:10" x14ac:dyDescent="0.3">
      <c r="A3808" s="19">
        <v>20200607</v>
      </c>
      <c r="B3808" s="19" t="s">
        <v>42</v>
      </c>
      <c r="C3808" s="19">
        <v>65</v>
      </c>
      <c r="D3808" s="19">
        <v>9.3699999999999992</v>
      </c>
      <c r="E3808" s="19">
        <v>17.38</v>
      </c>
      <c r="F3808" s="19">
        <v>4</v>
      </c>
      <c r="G3808" s="19">
        <v>0</v>
      </c>
      <c r="H3808" s="17">
        <f t="shared" si="180"/>
        <v>399.23991623482834</v>
      </c>
      <c r="I3808" s="18">
        <f t="shared" si="178"/>
        <v>29.856247382338385</v>
      </c>
      <c r="J3808" s="17">
        <f t="shared" si="179"/>
        <v>0.39051528114319661</v>
      </c>
    </row>
    <row r="3809" spans="1:10" x14ac:dyDescent="0.3">
      <c r="A3809" s="2">
        <v>20200607</v>
      </c>
      <c r="B3809" s="2" t="s">
        <v>41</v>
      </c>
      <c r="C3809" s="2">
        <v>191</v>
      </c>
      <c r="D3809" s="2">
        <v>20.52</v>
      </c>
      <c r="E3809" s="2">
        <v>17.84</v>
      </c>
      <c r="F3809" s="2">
        <v>4.83</v>
      </c>
      <c r="G3809" s="2">
        <v>0</v>
      </c>
      <c r="H3809" s="16">
        <f t="shared" si="180"/>
        <v>544.88245229678603</v>
      </c>
      <c r="I3809" s="15">
        <f t="shared" si="178"/>
        <v>34.867576634274563</v>
      </c>
      <c r="J3809" s="14">
        <f t="shared" si="179"/>
        <v>0.52068744020059099</v>
      </c>
    </row>
    <row r="3810" spans="1:10" x14ac:dyDescent="0.3">
      <c r="A3810" s="19">
        <v>20200607</v>
      </c>
      <c r="B3810" s="19" t="s">
        <v>40</v>
      </c>
      <c r="C3810" s="19">
        <v>230</v>
      </c>
      <c r="D3810" s="19">
        <v>32.06</v>
      </c>
      <c r="E3810" s="19">
        <v>18.32</v>
      </c>
      <c r="F3810" s="19">
        <v>5.0999999999999996</v>
      </c>
      <c r="G3810" s="19">
        <v>0</v>
      </c>
      <c r="H3810" s="17">
        <f t="shared" si="180"/>
        <v>433.30246108579479</v>
      </c>
      <c r="I3810" s="18">
        <f t="shared" si="178"/>
        <v>31.860701908931087</v>
      </c>
      <c r="J3810" s="17">
        <f t="shared" si="179"/>
        <v>0.41992504548717347</v>
      </c>
    </row>
    <row r="3811" spans="1:10" x14ac:dyDescent="0.3">
      <c r="A3811" s="2">
        <v>20200607</v>
      </c>
      <c r="B3811" s="2" t="s">
        <v>39</v>
      </c>
      <c r="C3811" s="2">
        <v>223</v>
      </c>
      <c r="D3811" s="2">
        <v>43.74</v>
      </c>
      <c r="E3811" s="2">
        <v>18.98</v>
      </c>
      <c r="F3811" s="2">
        <v>5.38</v>
      </c>
      <c r="G3811" s="2">
        <v>0</v>
      </c>
      <c r="H3811" s="16">
        <f t="shared" si="180"/>
        <v>322.5400680272985</v>
      </c>
      <c r="I3811" s="15">
        <f t="shared" si="178"/>
        <v>29.059377125853079</v>
      </c>
      <c r="J3811" s="14">
        <f t="shared" si="179"/>
        <v>0.31664816504285354</v>
      </c>
    </row>
    <row r="3812" spans="1:10" x14ac:dyDescent="0.3">
      <c r="A3812" s="19">
        <v>20200607</v>
      </c>
      <c r="B3812" s="19" t="s">
        <v>38</v>
      </c>
      <c r="C3812" s="19">
        <v>277</v>
      </c>
      <c r="D3812" s="19">
        <v>55.22</v>
      </c>
      <c r="E3812" s="19">
        <v>19.690000000000001</v>
      </c>
      <c r="F3812" s="19">
        <v>5.72</v>
      </c>
      <c r="G3812" s="19">
        <v>0</v>
      </c>
      <c r="H3812" s="17">
        <f t="shared" si="180"/>
        <v>337.25031690412828</v>
      </c>
      <c r="I3812" s="18">
        <f t="shared" si="178"/>
        <v>30.229072403254008</v>
      </c>
      <c r="J3812" s="17">
        <f t="shared" si="179"/>
        <v>0.32931453844112407</v>
      </c>
    </row>
    <row r="3813" spans="1:10" x14ac:dyDescent="0.3">
      <c r="A3813" s="2">
        <v>20200607</v>
      </c>
      <c r="B3813" s="2" t="s">
        <v>37</v>
      </c>
      <c r="C3813" s="2">
        <v>451</v>
      </c>
      <c r="D3813" s="2">
        <v>65.77</v>
      </c>
      <c r="E3813" s="2">
        <v>19.850000000000001</v>
      </c>
      <c r="F3813" s="2">
        <v>5.86</v>
      </c>
      <c r="G3813" s="2">
        <v>0</v>
      </c>
      <c r="H3813" s="16">
        <f t="shared" si="180"/>
        <v>494.56886842073726</v>
      </c>
      <c r="I3813" s="15">
        <f t="shared" si="178"/>
        <v>35.305277138148043</v>
      </c>
      <c r="J3813" s="14">
        <f t="shared" si="179"/>
        <v>0.47163385678234537</v>
      </c>
    </row>
    <row r="3814" spans="1:10" x14ac:dyDescent="0.3">
      <c r="A3814" s="19">
        <v>20200607</v>
      </c>
      <c r="B3814" s="19" t="s">
        <v>36</v>
      </c>
      <c r="C3814" s="19">
        <v>514</v>
      </c>
      <c r="D3814" s="19">
        <v>73.09</v>
      </c>
      <c r="E3814" s="19">
        <v>20.27</v>
      </c>
      <c r="F3814" s="19">
        <v>5.93</v>
      </c>
      <c r="G3814" s="19">
        <v>0</v>
      </c>
      <c r="H3814" s="17">
        <f t="shared" si="180"/>
        <v>537.22822689621137</v>
      </c>
      <c r="I3814" s="18">
        <f t="shared" si="178"/>
        <v>37.058382090506605</v>
      </c>
      <c r="J3814" s="17">
        <f t="shared" si="179"/>
        <v>0.5080767623624719</v>
      </c>
    </row>
    <row r="3815" spans="1:10" x14ac:dyDescent="0.3">
      <c r="A3815" s="2">
        <v>20200607</v>
      </c>
      <c r="B3815" s="2" t="s">
        <v>35</v>
      </c>
      <c r="C3815" s="2">
        <v>221</v>
      </c>
      <c r="D3815" s="2">
        <v>72.349999999999994</v>
      </c>
      <c r="E3815" s="2">
        <v>20.82</v>
      </c>
      <c r="F3815" s="2">
        <v>6.07</v>
      </c>
      <c r="G3815" s="2">
        <v>0</v>
      </c>
      <c r="H3815" s="16">
        <f t="shared" si="180"/>
        <v>231.91716729968354</v>
      </c>
      <c r="I3815" s="15">
        <f t="shared" si="178"/>
        <v>28.067411478115112</v>
      </c>
      <c r="J3815" s="14">
        <f t="shared" si="179"/>
        <v>0.22871593308542207</v>
      </c>
    </row>
    <row r="3816" spans="1:10" x14ac:dyDescent="0.3">
      <c r="A3816" s="19">
        <v>20200607</v>
      </c>
      <c r="B3816" s="19" t="s">
        <v>34</v>
      </c>
      <c r="C3816" s="19">
        <v>675</v>
      </c>
      <c r="D3816" s="19">
        <v>64.25</v>
      </c>
      <c r="E3816" s="19">
        <v>20.91</v>
      </c>
      <c r="F3816" s="19">
        <v>6.34</v>
      </c>
      <c r="G3816" s="19">
        <v>0</v>
      </c>
      <c r="H3816" s="17">
        <f t="shared" si="180"/>
        <v>749.41858497210478</v>
      </c>
      <c r="I3816" s="18">
        <f t="shared" si="178"/>
        <v>44.329330780378271</v>
      </c>
      <c r="J3816" s="17">
        <f t="shared" si="179"/>
        <v>0.68423266622360501</v>
      </c>
    </row>
    <row r="3817" spans="1:10" x14ac:dyDescent="0.3">
      <c r="A3817" s="2">
        <v>20200607</v>
      </c>
      <c r="B3817" s="2" t="s">
        <v>33</v>
      </c>
      <c r="C3817" s="2">
        <v>719</v>
      </c>
      <c r="D3817" s="2">
        <v>53.47</v>
      </c>
      <c r="E3817" s="2">
        <v>20.7</v>
      </c>
      <c r="F3817" s="2">
        <v>6.69</v>
      </c>
      <c r="G3817" s="2">
        <v>0</v>
      </c>
      <c r="H3817" s="16">
        <f t="shared" si="180"/>
        <v>894.78464779562046</v>
      </c>
      <c r="I3817" s="15">
        <f t="shared" si="178"/>
        <v>48.662020243613142</v>
      </c>
      <c r="J3817" s="14">
        <f t="shared" si="179"/>
        <v>0.7995087917714564</v>
      </c>
    </row>
    <row r="3818" spans="1:10" x14ac:dyDescent="0.3">
      <c r="A3818" s="19">
        <v>20200607</v>
      </c>
      <c r="B3818" s="19" t="s">
        <v>32</v>
      </c>
      <c r="C3818" s="19">
        <v>648</v>
      </c>
      <c r="D3818" s="19">
        <v>41.92</v>
      </c>
      <c r="E3818" s="19">
        <v>20.09</v>
      </c>
      <c r="F3818" s="19">
        <v>6.83</v>
      </c>
      <c r="G3818" s="19">
        <v>0</v>
      </c>
      <c r="H3818" s="17">
        <f t="shared" si="180"/>
        <v>969.92582063263114</v>
      </c>
      <c r="I3818" s="18">
        <f t="shared" si="178"/>
        <v>50.400181894769723</v>
      </c>
      <c r="J3818" s="17">
        <f t="shared" si="179"/>
        <v>0.85906250542436924</v>
      </c>
    </row>
    <row r="3819" spans="1:10" x14ac:dyDescent="0.3">
      <c r="A3819" s="2">
        <v>20200607</v>
      </c>
      <c r="B3819" s="2" t="s">
        <v>31</v>
      </c>
      <c r="C3819" s="2">
        <v>411</v>
      </c>
      <c r="D3819" s="2">
        <v>30.25</v>
      </c>
      <c r="E3819" s="2">
        <v>19.3</v>
      </c>
      <c r="F3819" s="2">
        <v>6.76</v>
      </c>
      <c r="G3819" s="2">
        <v>0</v>
      </c>
      <c r="H3819" s="16">
        <f t="shared" si="180"/>
        <v>815.84206157369204</v>
      </c>
      <c r="I3819" s="15">
        <f t="shared" si="178"/>
        <v>44.79506442417788</v>
      </c>
      <c r="J3819" s="14">
        <f t="shared" si="179"/>
        <v>0.74316865381406805</v>
      </c>
    </row>
    <row r="3820" spans="1:10" x14ac:dyDescent="0.3">
      <c r="A3820" s="19">
        <v>20200607</v>
      </c>
      <c r="B3820" s="19" t="s">
        <v>30</v>
      </c>
      <c r="C3820" s="19">
        <v>267</v>
      </c>
      <c r="D3820" s="19">
        <v>18.75</v>
      </c>
      <c r="E3820" s="19">
        <v>18.46</v>
      </c>
      <c r="F3820" s="19">
        <v>6.83</v>
      </c>
      <c r="G3820" s="19">
        <v>0</v>
      </c>
      <c r="H3820" s="17">
        <f t="shared" si="180"/>
        <v>830.63851462104162</v>
      </c>
      <c r="I3820" s="18">
        <f t="shared" si="178"/>
        <v>44.417453581907552</v>
      </c>
      <c r="J3820" s="17">
        <f t="shared" si="179"/>
        <v>0.75805853301654746</v>
      </c>
    </row>
    <row r="3821" spans="1:10" x14ac:dyDescent="0.3">
      <c r="A3821" s="2">
        <v>20200607</v>
      </c>
      <c r="B3821" s="2" t="s">
        <v>29</v>
      </c>
      <c r="C3821" s="2">
        <v>89</v>
      </c>
      <c r="D3821" s="2">
        <v>7.69</v>
      </c>
      <c r="E3821" s="2">
        <v>17.489999999999998</v>
      </c>
      <c r="F3821" s="2">
        <v>7.24</v>
      </c>
      <c r="G3821" s="2">
        <v>0</v>
      </c>
      <c r="H3821" s="16">
        <f t="shared" si="180"/>
        <v>665.10616229604409</v>
      </c>
      <c r="I3821" s="15">
        <f t="shared" si="178"/>
        <v>38.274567571751376</v>
      </c>
      <c r="J3821" s="14">
        <f t="shared" si="179"/>
        <v>0.62537567717400222</v>
      </c>
    </row>
    <row r="3822" spans="1:10" x14ac:dyDescent="0.3">
      <c r="A3822" s="19">
        <v>20200607</v>
      </c>
      <c r="B3822" s="19" t="s">
        <v>28</v>
      </c>
      <c r="C3822" s="19">
        <v>0</v>
      </c>
      <c r="D3822" s="19">
        <v>0</v>
      </c>
      <c r="E3822" s="19">
        <v>16.64</v>
      </c>
      <c r="F3822" s="19">
        <v>6.83</v>
      </c>
      <c r="G3822" s="19">
        <v>0</v>
      </c>
      <c r="H3822" s="17">
        <f t="shared" si="180"/>
        <v>0</v>
      </c>
      <c r="I3822" s="18">
        <f t="shared" si="178"/>
        <v>16.64</v>
      </c>
      <c r="J3822" s="17">
        <f t="shared" si="179"/>
        <v>0</v>
      </c>
    </row>
    <row r="3823" spans="1:10" x14ac:dyDescent="0.3">
      <c r="A3823" s="2">
        <v>20200607</v>
      </c>
      <c r="B3823" s="2" t="s">
        <v>27</v>
      </c>
      <c r="C3823" s="2">
        <v>0</v>
      </c>
      <c r="D3823" s="2">
        <v>0</v>
      </c>
      <c r="E3823" s="2">
        <v>16.190000000000001</v>
      </c>
      <c r="F3823" s="2">
        <v>6.69</v>
      </c>
      <c r="G3823" s="2">
        <v>0</v>
      </c>
      <c r="H3823" s="16">
        <f t="shared" si="180"/>
        <v>0</v>
      </c>
      <c r="I3823" s="15">
        <f t="shared" si="178"/>
        <v>16.190000000000001</v>
      </c>
      <c r="J3823" s="14">
        <f t="shared" si="179"/>
        <v>0</v>
      </c>
    </row>
    <row r="3824" spans="1:10" x14ac:dyDescent="0.3">
      <c r="A3824" s="19">
        <v>20200607</v>
      </c>
      <c r="B3824" s="19" t="s">
        <v>26</v>
      </c>
      <c r="C3824" s="19">
        <v>0</v>
      </c>
      <c r="D3824" s="19">
        <v>0</v>
      </c>
      <c r="E3824" s="19">
        <v>15.94</v>
      </c>
      <c r="F3824" s="19">
        <v>6.28</v>
      </c>
      <c r="G3824" s="19">
        <v>0</v>
      </c>
      <c r="H3824" s="17">
        <f t="shared" si="180"/>
        <v>0</v>
      </c>
      <c r="I3824" s="18">
        <f t="shared" si="178"/>
        <v>15.94</v>
      </c>
      <c r="J3824" s="17">
        <f t="shared" si="179"/>
        <v>0</v>
      </c>
    </row>
    <row r="3825" spans="1:10" x14ac:dyDescent="0.3">
      <c r="A3825" s="2">
        <v>20200607</v>
      </c>
      <c r="B3825" s="2" t="s">
        <v>25</v>
      </c>
      <c r="C3825" s="2">
        <v>0</v>
      </c>
      <c r="D3825" s="2">
        <v>0</v>
      </c>
      <c r="E3825" s="2">
        <v>15.75</v>
      </c>
      <c r="F3825" s="2">
        <v>5.66</v>
      </c>
      <c r="G3825" s="2">
        <v>0</v>
      </c>
      <c r="H3825" s="16">
        <f t="shared" si="180"/>
        <v>0</v>
      </c>
      <c r="I3825" s="15">
        <f t="shared" si="178"/>
        <v>15.75</v>
      </c>
      <c r="J3825" s="14">
        <f t="shared" si="179"/>
        <v>0</v>
      </c>
    </row>
    <row r="3826" spans="1:10" x14ac:dyDescent="0.3">
      <c r="A3826" s="19">
        <v>20200608</v>
      </c>
      <c r="B3826" s="19" t="s">
        <v>48</v>
      </c>
      <c r="C3826" s="19">
        <v>0</v>
      </c>
      <c r="D3826" s="19">
        <v>0</v>
      </c>
      <c r="E3826" s="19">
        <v>15.64</v>
      </c>
      <c r="F3826" s="19">
        <v>5.38</v>
      </c>
      <c r="G3826" s="19">
        <v>0</v>
      </c>
      <c r="H3826" s="17">
        <f t="shared" si="180"/>
        <v>0</v>
      </c>
      <c r="I3826" s="18">
        <f t="shared" si="178"/>
        <v>15.64</v>
      </c>
      <c r="J3826" s="17">
        <f t="shared" si="179"/>
        <v>0</v>
      </c>
    </row>
    <row r="3827" spans="1:10" x14ac:dyDescent="0.3">
      <c r="A3827" s="2">
        <v>20200608</v>
      </c>
      <c r="B3827" s="2" t="s">
        <v>47</v>
      </c>
      <c r="C3827" s="2">
        <v>0</v>
      </c>
      <c r="D3827" s="2">
        <v>0</v>
      </c>
      <c r="E3827" s="2">
        <v>15.63</v>
      </c>
      <c r="F3827" s="2">
        <v>5.38</v>
      </c>
      <c r="G3827" s="2">
        <v>0</v>
      </c>
      <c r="H3827" s="16">
        <f t="shared" si="180"/>
        <v>0</v>
      </c>
      <c r="I3827" s="15">
        <f t="shared" si="178"/>
        <v>15.63</v>
      </c>
      <c r="J3827" s="14">
        <f t="shared" si="179"/>
        <v>0</v>
      </c>
    </row>
    <row r="3828" spans="1:10" x14ac:dyDescent="0.3">
      <c r="A3828" s="19">
        <v>20200608</v>
      </c>
      <c r="B3828" s="19" t="s">
        <v>46</v>
      </c>
      <c r="C3828" s="19">
        <v>0</v>
      </c>
      <c r="D3828" s="19">
        <v>0</v>
      </c>
      <c r="E3828" s="19">
        <v>15.73</v>
      </c>
      <c r="F3828" s="19">
        <v>5.45</v>
      </c>
      <c r="G3828" s="19">
        <v>0</v>
      </c>
      <c r="H3828" s="17">
        <f t="shared" si="180"/>
        <v>0</v>
      </c>
      <c r="I3828" s="18">
        <f t="shared" si="178"/>
        <v>15.73</v>
      </c>
      <c r="J3828" s="17">
        <f t="shared" si="179"/>
        <v>0</v>
      </c>
    </row>
    <row r="3829" spans="1:10" x14ac:dyDescent="0.3">
      <c r="A3829" s="2">
        <v>20200608</v>
      </c>
      <c r="B3829" s="2" t="s">
        <v>45</v>
      </c>
      <c r="C3829" s="2">
        <v>0</v>
      </c>
      <c r="D3829" s="2">
        <v>0</v>
      </c>
      <c r="E3829" s="2">
        <v>15.74</v>
      </c>
      <c r="F3829" s="2">
        <v>5.52</v>
      </c>
      <c r="G3829" s="2">
        <v>0</v>
      </c>
      <c r="H3829" s="16">
        <f t="shared" si="180"/>
        <v>0</v>
      </c>
      <c r="I3829" s="15">
        <f t="shared" si="178"/>
        <v>15.74</v>
      </c>
      <c r="J3829" s="14">
        <f t="shared" si="179"/>
        <v>0</v>
      </c>
    </row>
    <row r="3830" spans="1:10" x14ac:dyDescent="0.3">
      <c r="A3830" s="19">
        <v>20200608</v>
      </c>
      <c r="B3830" s="19" t="s">
        <v>44</v>
      </c>
      <c r="C3830" s="19">
        <v>0</v>
      </c>
      <c r="D3830" s="19">
        <v>0</v>
      </c>
      <c r="E3830" s="19">
        <v>15.81</v>
      </c>
      <c r="F3830" s="19">
        <v>5.93</v>
      </c>
      <c r="G3830" s="19">
        <v>0</v>
      </c>
      <c r="H3830" s="17">
        <f t="shared" si="180"/>
        <v>0</v>
      </c>
      <c r="I3830" s="18">
        <f t="shared" si="178"/>
        <v>15.81</v>
      </c>
      <c r="J3830" s="17">
        <f t="shared" si="179"/>
        <v>0</v>
      </c>
    </row>
    <row r="3831" spans="1:10" x14ac:dyDescent="0.3">
      <c r="A3831" s="2">
        <v>20200608</v>
      </c>
      <c r="B3831" s="2" t="s">
        <v>43</v>
      </c>
      <c r="C3831" s="2">
        <v>0</v>
      </c>
      <c r="D3831" s="2">
        <v>0</v>
      </c>
      <c r="E3831" s="2">
        <v>15.91</v>
      </c>
      <c r="F3831" s="2">
        <v>6.14</v>
      </c>
      <c r="G3831" s="2">
        <v>0</v>
      </c>
      <c r="H3831" s="16">
        <f t="shared" si="180"/>
        <v>0</v>
      </c>
      <c r="I3831" s="15">
        <f t="shared" si="178"/>
        <v>15.91</v>
      </c>
      <c r="J3831" s="14">
        <f t="shared" si="179"/>
        <v>0</v>
      </c>
    </row>
    <row r="3832" spans="1:10" x14ac:dyDescent="0.3">
      <c r="A3832" s="19">
        <v>20200608</v>
      </c>
      <c r="B3832" s="19" t="s">
        <v>42</v>
      </c>
      <c r="C3832" s="19">
        <v>121</v>
      </c>
      <c r="D3832" s="19">
        <v>9.4</v>
      </c>
      <c r="E3832" s="19">
        <v>15.9</v>
      </c>
      <c r="F3832" s="19">
        <v>6.07</v>
      </c>
      <c r="G3832" s="19">
        <v>0</v>
      </c>
      <c r="H3832" s="17">
        <f t="shared" si="180"/>
        <v>740.84976043792847</v>
      </c>
      <c r="I3832" s="18">
        <f t="shared" si="178"/>
        <v>39.051555013685267</v>
      </c>
      <c r="J3832" s="17">
        <f t="shared" si="179"/>
        <v>0.69400435019241757</v>
      </c>
    </row>
    <row r="3833" spans="1:10" x14ac:dyDescent="0.3">
      <c r="A3833" s="2">
        <v>20200608</v>
      </c>
      <c r="B3833" s="2" t="s">
        <v>41</v>
      </c>
      <c r="C3833" s="2">
        <v>294</v>
      </c>
      <c r="D3833" s="2">
        <v>20.54</v>
      </c>
      <c r="E3833" s="2">
        <v>16.440000000000001</v>
      </c>
      <c r="F3833" s="2">
        <v>7.03</v>
      </c>
      <c r="G3833" s="2">
        <v>0</v>
      </c>
      <c r="H3833" s="16">
        <f t="shared" si="180"/>
        <v>837.93815402835139</v>
      </c>
      <c r="I3833" s="15">
        <f t="shared" si="178"/>
        <v>42.625567313385986</v>
      </c>
      <c r="J3833" s="14">
        <f t="shared" si="179"/>
        <v>0.77147704500608638</v>
      </c>
    </row>
    <row r="3834" spans="1:10" x14ac:dyDescent="0.3">
      <c r="A3834" s="19">
        <v>20200608</v>
      </c>
      <c r="B3834" s="19" t="s">
        <v>40</v>
      </c>
      <c r="C3834" s="19">
        <v>500</v>
      </c>
      <c r="D3834" s="19">
        <v>32.07</v>
      </c>
      <c r="E3834" s="19">
        <v>17.190000000000001</v>
      </c>
      <c r="F3834" s="19">
        <v>7.31</v>
      </c>
      <c r="G3834" s="19">
        <v>0</v>
      </c>
      <c r="H3834" s="17">
        <f t="shared" si="180"/>
        <v>941.69947107401697</v>
      </c>
      <c r="I3834" s="18">
        <f t="shared" si="178"/>
        <v>46.618108471063032</v>
      </c>
      <c r="J3834" s="17">
        <f t="shared" si="179"/>
        <v>0.8500895451663234</v>
      </c>
    </row>
    <row r="3835" spans="1:10" x14ac:dyDescent="0.3">
      <c r="A3835" s="2">
        <v>20200608</v>
      </c>
      <c r="B3835" s="2" t="s">
        <v>39</v>
      </c>
      <c r="C3835" s="2">
        <v>645</v>
      </c>
      <c r="D3835" s="2">
        <v>43.76</v>
      </c>
      <c r="E3835" s="2">
        <v>17.93</v>
      </c>
      <c r="F3835" s="2">
        <v>7.31</v>
      </c>
      <c r="G3835" s="2">
        <v>0</v>
      </c>
      <c r="H3835" s="16">
        <f t="shared" si="180"/>
        <v>932.56725929487504</v>
      </c>
      <c r="I3835" s="15">
        <f t="shared" si="178"/>
        <v>47.072726852964848</v>
      </c>
      <c r="J3835" s="14">
        <f t="shared" si="179"/>
        <v>0.83993789855592282</v>
      </c>
    </row>
    <row r="3836" spans="1:10" x14ac:dyDescent="0.3">
      <c r="A3836" s="19">
        <v>20200608</v>
      </c>
      <c r="B3836" s="19" t="s">
        <v>38</v>
      </c>
      <c r="C3836" s="19">
        <v>663</v>
      </c>
      <c r="D3836" s="19">
        <v>55.25</v>
      </c>
      <c r="E3836" s="19">
        <v>18.75</v>
      </c>
      <c r="F3836" s="19">
        <v>7.17</v>
      </c>
      <c r="G3836" s="19">
        <v>0</v>
      </c>
      <c r="H3836" s="17">
        <f t="shared" si="180"/>
        <v>806.91592627424734</v>
      </c>
      <c r="I3836" s="18">
        <f t="shared" si="178"/>
        <v>43.966122696070229</v>
      </c>
      <c r="J3836" s="17">
        <f t="shared" si="179"/>
        <v>0.73804762719015993</v>
      </c>
    </row>
    <row r="3837" spans="1:10" x14ac:dyDescent="0.3">
      <c r="A3837" s="2">
        <v>20200608</v>
      </c>
      <c r="B3837" s="2" t="s">
        <v>37</v>
      </c>
      <c r="C3837" s="2">
        <v>837</v>
      </c>
      <c r="D3837" s="2">
        <v>65.81</v>
      </c>
      <c r="E3837" s="2">
        <v>19.46</v>
      </c>
      <c r="F3837" s="2">
        <v>7.03</v>
      </c>
      <c r="G3837" s="2">
        <v>0</v>
      </c>
      <c r="H3837" s="16">
        <f t="shared" si="180"/>
        <v>917.57033999980194</v>
      </c>
      <c r="I3837" s="15">
        <f t="shared" si="178"/>
        <v>48.134073124993812</v>
      </c>
      <c r="J3837" s="14">
        <f t="shared" si="179"/>
        <v>0.82204821295683805</v>
      </c>
    </row>
    <row r="3838" spans="1:10" x14ac:dyDescent="0.3">
      <c r="A3838" s="19">
        <v>20200608</v>
      </c>
      <c r="B3838" s="19" t="s">
        <v>36</v>
      </c>
      <c r="C3838" s="19">
        <v>912</v>
      </c>
      <c r="D3838" s="19">
        <v>73.17</v>
      </c>
      <c r="E3838" s="19">
        <v>20.100000000000001</v>
      </c>
      <c r="F3838" s="19">
        <v>6.97</v>
      </c>
      <c r="G3838" s="19">
        <v>0</v>
      </c>
      <c r="H3838" s="17">
        <f t="shared" si="180"/>
        <v>952.81076235402929</v>
      </c>
      <c r="I3838" s="18">
        <f t="shared" si="178"/>
        <v>49.875336323563417</v>
      </c>
      <c r="J3838" s="17">
        <f t="shared" si="179"/>
        <v>0.84615406560582629</v>
      </c>
    </row>
    <row r="3839" spans="1:10" x14ac:dyDescent="0.3">
      <c r="A3839" s="2">
        <v>20200608</v>
      </c>
      <c r="B3839" s="2" t="s">
        <v>35</v>
      </c>
      <c r="C3839" s="2">
        <v>990</v>
      </c>
      <c r="D3839" s="2">
        <v>72.459999999999994</v>
      </c>
      <c r="E3839" s="2">
        <v>20.52</v>
      </c>
      <c r="F3839" s="2">
        <v>7.1</v>
      </c>
      <c r="G3839" s="2">
        <v>0</v>
      </c>
      <c r="H3839" s="16">
        <f t="shared" si="180"/>
        <v>1038.2726315460188</v>
      </c>
      <c r="I3839" s="15">
        <f t="shared" si="178"/>
        <v>52.966019735813092</v>
      </c>
      <c r="J3839" s="14">
        <f t="shared" si="179"/>
        <v>0.90760904347365134</v>
      </c>
    </row>
    <row r="3840" spans="1:10" x14ac:dyDescent="0.3">
      <c r="A3840" s="19">
        <v>20200608</v>
      </c>
      <c r="B3840" s="19" t="s">
        <v>34</v>
      </c>
      <c r="C3840" s="19">
        <v>959</v>
      </c>
      <c r="D3840" s="19">
        <v>64.34</v>
      </c>
      <c r="E3840" s="19">
        <v>20.74</v>
      </c>
      <c r="F3840" s="19">
        <v>7.24</v>
      </c>
      <c r="G3840" s="19">
        <v>0</v>
      </c>
      <c r="H3840" s="17">
        <f t="shared" si="180"/>
        <v>1063.9247328742679</v>
      </c>
      <c r="I3840" s="18">
        <f t="shared" si="178"/>
        <v>53.987647902320873</v>
      </c>
      <c r="J3840" s="17">
        <f t="shared" si="179"/>
        <v>0.92514169289418247</v>
      </c>
    </row>
    <row r="3841" spans="1:10" x14ac:dyDescent="0.3">
      <c r="A3841" s="2">
        <v>20200608</v>
      </c>
      <c r="B3841" s="2" t="s">
        <v>33</v>
      </c>
      <c r="C3841" s="2">
        <v>823</v>
      </c>
      <c r="D3841" s="2">
        <v>53.56</v>
      </c>
      <c r="E3841" s="2">
        <v>20.43</v>
      </c>
      <c r="F3841" s="2">
        <v>7.52</v>
      </c>
      <c r="G3841" s="2">
        <v>0</v>
      </c>
      <c r="H3841" s="16">
        <f t="shared" si="180"/>
        <v>1023.0219508571137</v>
      </c>
      <c r="I3841" s="15">
        <f t="shared" si="178"/>
        <v>52.399435964284805</v>
      </c>
      <c r="J3841" s="14">
        <f t="shared" si="179"/>
        <v>0.89688594091056117</v>
      </c>
    </row>
    <row r="3842" spans="1:10" x14ac:dyDescent="0.3">
      <c r="A3842" s="19">
        <v>20200608</v>
      </c>
      <c r="B3842" s="19" t="s">
        <v>32</v>
      </c>
      <c r="C3842" s="19">
        <v>675</v>
      </c>
      <c r="D3842" s="19">
        <v>42.01</v>
      </c>
      <c r="E3842" s="19">
        <v>20.25</v>
      </c>
      <c r="F3842" s="19">
        <v>7.93</v>
      </c>
      <c r="G3842" s="19">
        <v>0</v>
      </c>
      <c r="H3842" s="17">
        <f t="shared" si="180"/>
        <v>1008.5761856755743</v>
      </c>
      <c r="I3842" s="18">
        <f t="shared" si="178"/>
        <v>51.768005802361699</v>
      </c>
      <c r="J3842" s="17">
        <f t="shared" si="179"/>
        <v>0.88708710631927989</v>
      </c>
    </row>
    <row r="3843" spans="1:10" x14ac:dyDescent="0.3">
      <c r="A3843" s="2">
        <v>20200608</v>
      </c>
      <c r="B3843" s="2" t="s">
        <v>31</v>
      </c>
      <c r="C3843" s="2">
        <v>476</v>
      </c>
      <c r="D3843" s="2">
        <v>30.33</v>
      </c>
      <c r="E3843" s="2">
        <v>19.77</v>
      </c>
      <c r="F3843" s="2">
        <v>8.2100000000000009</v>
      </c>
      <c r="G3843" s="2">
        <v>0</v>
      </c>
      <c r="H3843" s="16">
        <f t="shared" si="180"/>
        <v>942.61228392099133</v>
      </c>
      <c r="I3843" s="15">
        <f t="shared" si="178"/>
        <v>49.226633872530982</v>
      </c>
      <c r="J3843" s="14">
        <f t="shared" si="179"/>
        <v>0.83984883183262293</v>
      </c>
    </row>
    <row r="3844" spans="1:10" x14ac:dyDescent="0.3">
      <c r="A3844" s="19">
        <v>20200608</v>
      </c>
      <c r="B3844" s="19" t="s">
        <v>30</v>
      </c>
      <c r="C3844" s="19">
        <v>277</v>
      </c>
      <c r="D3844" s="19">
        <v>18.84</v>
      </c>
      <c r="E3844" s="19">
        <v>19.149999999999999</v>
      </c>
      <c r="F3844" s="19">
        <v>8.2799999999999994</v>
      </c>
      <c r="G3844" s="19">
        <v>0</v>
      </c>
      <c r="H3844" s="17">
        <f t="shared" si="180"/>
        <v>857.78032417588906</v>
      </c>
      <c r="I3844" s="18">
        <f t="shared" si="178"/>
        <v>45.955635130496532</v>
      </c>
      <c r="J3844" s="17">
        <f t="shared" si="179"/>
        <v>0.77689133244591868</v>
      </c>
    </row>
    <row r="3845" spans="1:10" x14ac:dyDescent="0.3">
      <c r="A3845" s="2">
        <v>20200608</v>
      </c>
      <c r="B3845" s="2" t="s">
        <v>29</v>
      </c>
      <c r="C3845" s="2">
        <v>92</v>
      </c>
      <c r="D3845" s="2">
        <v>7.78</v>
      </c>
      <c r="E3845" s="2">
        <v>18.63</v>
      </c>
      <c r="F3845" s="2">
        <v>7.72</v>
      </c>
      <c r="G3845" s="2">
        <v>0</v>
      </c>
      <c r="H3845" s="16">
        <f t="shared" si="180"/>
        <v>679.62018837601192</v>
      </c>
      <c r="I3845" s="15">
        <f t="shared" si="178"/>
        <v>39.868130886750372</v>
      </c>
      <c r="J3845" s="14">
        <f t="shared" si="179"/>
        <v>0.63414911976277566</v>
      </c>
    </row>
    <row r="3846" spans="1:10" x14ac:dyDescent="0.3">
      <c r="A3846" s="19">
        <v>20200608</v>
      </c>
      <c r="B3846" s="19" t="s">
        <v>28</v>
      </c>
      <c r="C3846" s="19">
        <v>0</v>
      </c>
      <c r="D3846" s="19">
        <v>0</v>
      </c>
      <c r="E3846" s="19">
        <v>17.71</v>
      </c>
      <c r="F3846" s="19">
        <v>7.52</v>
      </c>
      <c r="G3846" s="19">
        <v>0</v>
      </c>
      <c r="H3846" s="17">
        <f t="shared" si="180"/>
        <v>0</v>
      </c>
      <c r="I3846" s="18">
        <f t="shared" si="178"/>
        <v>17.71</v>
      </c>
      <c r="J3846" s="17">
        <f t="shared" si="179"/>
        <v>0</v>
      </c>
    </row>
    <row r="3847" spans="1:10" x14ac:dyDescent="0.3">
      <c r="A3847" s="2">
        <v>20200608</v>
      </c>
      <c r="B3847" s="2" t="s">
        <v>27</v>
      </c>
      <c r="C3847" s="2">
        <v>0</v>
      </c>
      <c r="D3847" s="2">
        <v>0</v>
      </c>
      <c r="E3847" s="2">
        <v>17.13</v>
      </c>
      <c r="F3847" s="2">
        <v>7.38</v>
      </c>
      <c r="G3847" s="2">
        <v>0</v>
      </c>
      <c r="H3847" s="16">
        <f t="shared" si="180"/>
        <v>0</v>
      </c>
      <c r="I3847" s="15">
        <f t="shared" si="178"/>
        <v>17.13</v>
      </c>
      <c r="J3847" s="14">
        <f t="shared" si="179"/>
        <v>0</v>
      </c>
    </row>
    <row r="3848" spans="1:10" x14ac:dyDescent="0.3">
      <c r="A3848" s="19">
        <v>20200608</v>
      </c>
      <c r="B3848" s="19" t="s">
        <v>26</v>
      </c>
      <c r="C3848" s="19">
        <v>0</v>
      </c>
      <c r="D3848" s="19">
        <v>0</v>
      </c>
      <c r="E3848" s="19">
        <v>16.8</v>
      </c>
      <c r="F3848" s="19">
        <v>6.9</v>
      </c>
      <c r="G3848" s="19">
        <v>0</v>
      </c>
      <c r="H3848" s="17">
        <f t="shared" si="180"/>
        <v>0</v>
      </c>
      <c r="I3848" s="18">
        <f t="shared" si="178"/>
        <v>16.8</v>
      </c>
      <c r="J3848" s="17">
        <f t="shared" si="179"/>
        <v>0</v>
      </c>
    </row>
    <row r="3849" spans="1:10" x14ac:dyDescent="0.3">
      <c r="A3849" s="2">
        <v>20200608</v>
      </c>
      <c r="B3849" s="2" t="s">
        <v>25</v>
      </c>
      <c r="C3849" s="2">
        <v>0</v>
      </c>
      <c r="D3849" s="2">
        <v>0</v>
      </c>
      <c r="E3849" s="2">
        <v>16.54</v>
      </c>
      <c r="F3849" s="2">
        <v>6.55</v>
      </c>
      <c r="G3849" s="2">
        <v>0</v>
      </c>
      <c r="H3849" s="16">
        <f t="shared" si="180"/>
        <v>0</v>
      </c>
      <c r="I3849" s="15">
        <f t="shared" si="178"/>
        <v>16.54</v>
      </c>
      <c r="J3849" s="14">
        <f t="shared" si="179"/>
        <v>0</v>
      </c>
    </row>
    <row r="3850" spans="1:10" x14ac:dyDescent="0.3">
      <c r="A3850" s="19">
        <v>20200609</v>
      </c>
      <c r="B3850" s="19" t="s">
        <v>48</v>
      </c>
      <c r="C3850" s="19">
        <v>0</v>
      </c>
      <c r="D3850" s="19">
        <v>0</v>
      </c>
      <c r="E3850" s="19">
        <v>16.37</v>
      </c>
      <c r="F3850" s="19">
        <v>6.41</v>
      </c>
      <c r="G3850" s="19">
        <v>0</v>
      </c>
      <c r="H3850" s="17">
        <f t="shared" si="180"/>
        <v>0</v>
      </c>
      <c r="I3850" s="18">
        <f t="shared" ref="I3850:I3913" si="181">E3850+H3850*((NOCT-20)/(800))</f>
        <v>16.37</v>
      </c>
      <c r="J3850" s="17">
        <f t="shared" ref="J3850:J3913" si="182">P_STC__W*(H3850/1000)*(1+(alpha_p/100)*(I3850-25))</f>
        <v>0</v>
      </c>
    </row>
    <row r="3851" spans="1:10" x14ac:dyDescent="0.3">
      <c r="A3851" s="2">
        <v>20200609</v>
      </c>
      <c r="B3851" s="2" t="s">
        <v>47</v>
      </c>
      <c r="C3851" s="2">
        <v>0</v>
      </c>
      <c r="D3851" s="2">
        <v>0</v>
      </c>
      <c r="E3851" s="2">
        <v>16.21</v>
      </c>
      <c r="F3851" s="2">
        <v>6.48</v>
      </c>
      <c r="G3851" s="2">
        <v>0</v>
      </c>
      <c r="H3851" s="16">
        <f t="shared" si="180"/>
        <v>0</v>
      </c>
      <c r="I3851" s="15">
        <f t="shared" si="181"/>
        <v>16.21</v>
      </c>
      <c r="J3851" s="14">
        <f t="shared" si="182"/>
        <v>0</v>
      </c>
    </row>
    <row r="3852" spans="1:10" x14ac:dyDescent="0.3">
      <c r="A3852" s="19">
        <v>20200609</v>
      </c>
      <c r="B3852" s="19" t="s">
        <v>46</v>
      </c>
      <c r="C3852" s="19">
        <v>0</v>
      </c>
      <c r="D3852" s="19">
        <v>0</v>
      </c>
      <c r="E3852" s="19">
        <v>16.09</v>
      </c>
      <c r="F3852" s="19">
        <v>6.34</v>
      </c>
      <c r="G3852" s="19">
        <v>0</v>
      </c>
      <c r="H3852" s="17">
        <f t="shared" si="180"/>
        <v>0</v>
      </c>
      <c r="I3852" s="18">
        <f t="shared" si="181"/>
        <v>16.09</v>
      </c>
      <c r="J3852" s="17">
        <f t="shared" si="182"/>
        <v>0</v>
      </c>
    </row>
    <row r="3853" spans="1:10" x14ac:dyDescent="0.3">
      <c r="A3853" s="2">
        <v>20200609</v>
      </c>
      <c r="B3853" s="2" t="s">
        <v>45</v>
      </c>
      <c r="C3853" s="2">
        <v>0</v>
      </c>
      <c r="D3853" s="2">
        <v>0</v>
      </c>
      <c r="E3853" s="2">
        <v>15.98</v>
      </c>
      <c r="F3853" s="2">
        <v>6.21</v>
      </c>
      <c r="G3853" s="2">
        <v>0</v>
      </c>
      <c r="H3853" s="16">
        <f t="shared" si="180"/>
        <v>0</v>
      </c>
      <c r="I3853" s="15">
        <f t="shared" si="181"/>
        <v>15.98</v>
      </c>
      <c r="J3853" s="14">
        <f t="shared" si="182"/>
        <v>0</v>
      </c>
    </row>
    <row r="3854" spans="1:10" x14ac:dyDescent="0.3">
      <c r="A3854" s="19">
        <v>20200609</v>
      </c>
      <c r="B3854" s="19" t="s">
        <v>44</v>
      </c>
      <c r="C3854" s="19">
        <v>0</v>
      </c>
      <c r="D3854" s="19">
        <v>0</v>
      </c>
      <c r="E3854" s="19">
        <v>15.85</v>
      </c>
      <c r="F3854" s="19">
        <v>6.07</v>
      </c>
      <c r="G3854" s="19">
        <v>0</v>
      </c>
      <c r="H3854" s="17">
        <f t="shared" si="180"/>
        <v>0</v>
      </c>
      <c r="I3854" s="18">
        <f t="shared" si="181"/>
        <v>15.85</v>
      </c>
      <c r="J3854" s="17">
        <f t="shared" si="182"/>
        <v>0</v>
      </c>
    </row>
    <row r="3855" spans="1:10" x14ac:dyDescent="0.3">
      <c r="A3855" s="2">
        <v>20200609</v>
      </c>
      <c r="B3855" s="2" t="s">
        <v>43</v>
      </c>
      <c r="C3855" s="2">
        <v>0</v>
      </c>
      <c r="D3855" s="2">
        <v>0</v>
      </c>
      <c r="E3855" s="2">
        <v>15.72</v>
      </c>
      <c r="F3855" s="2">
        <v>6.07</v>
      </c>
      <c r="G3855" s="2">
        <v>0</v>
      </c>
      <c r="H3855" s="16">
        <f t="shared" si="180"/>
        <v>0</v>
      </c>
      <c r="I3855" s="15">
        <f t="shared" si="181"/>
        <v>15.72</v>
      </c>
      <c r="J3855" s="14">
        <f t="shared" si="182"/>
        <v>0</v>
      </c>
    </row>
    <row r="3856" spans="1:10" x14ac:dyDescent="0.3">
      <c r="A3856" s="19">
        <v>20200609</v>
      </c>
      <c r="B3856" s="19" t="s">
        <v>42</v>
      </c>
      <c r="C3856" s="19">
        <v>118</v>
      </c>
      <c r="D3856" s="19">
        <v>9.42</v>
      </c>
      <c r="E3856" s="19">
        <v>15.81</v>
      </c>
      <c r="F3856" s="19">
        <v>5.86</v>
      </c>
      <c r="G3856" s="19">
        <v>0</v>
      </c>
      <c r="H3856" s="17">
        <f t="shared" si="180"/>
        <v>720.96145542100169</v>
      </c>
      <c r="I3856" s="18">
        <f t="shared" si="181"/>
        <v>38.340045481906301</v>
      </c>
      <c r="J3856" s="17">
        <f t="shared" si="182"/>
        <v>0.67768199169392285</v>
      </c>
    </row>
    <row r="3857" spans="1:10" x14ac:dyDescent="0.3">
      <c r="A3857" s="2">
        <v>20200609</v>
      </c>
      <c r="B3857" s="2" t="s">
        <v>41</v>
      </c>
      <c r="C3857" s="2">
        <v>305</v>
      </c>
      <c r="D3857" s="2">
        <v>20.55</v>
      </c>
      <c r="E3857" s="2">
        <v>16.62</v>
      </c>
      <c r="F3857" s="2">
        <v>6.21</v>
      </c>
      <c r="G3857" s="2">
        <v>0</v>
      </c>
      <c r="H3857" s="16">
        <f t="shared" si="180"/>
        <v>868.88485270185527</v>
      </c>
      <c r="I3857" s="15">
        <f t="shared" si="181"/>
        <v>43.772651646932978</v>
      </c>
      <c r="J3857" s="14">
        <f t="shared" si="182"/>
        <v>0.79548412572704641</v>
      </c>
    </row>
    <row r="3858" spans="1:10" x14ac:dyDescent="0.3">
      <c r="A3858" s="19">
        <v>20200609</v>
      </c>
      <c r="B3858" s="19" t="s">
        <v>40</v>
      </c>
      <c r="C3858" s="19">
        <v>497</v>
      </c>
      <c r="D3858" s="19">
        <v>32.08</v>
      </c>
      <c r="E3858" s="19">
        <v>17.739999999999998</v>
      </c>
      <c r="F3858" s="19">
        <v>6.48</v>
      </c>
      <c r="G3858" s="19">
        <v>0</v>
      </c>
      <c r="H3858" s="17">
        <f t="shared" si="180"/>
        <v>935.78862157443598</v>
      </c>
      <c r="I3858" s="18">
        <f t="shared" si="181"/>
        <v>46.983394424201123</v>
      </c>
      <c r="J3858" s="17">
        <f t="shared" si="182"/>
        <v>0.84321547492855953</v>
      </c>
    </row>
    <row r="3859" spans="1:10" x14ac:dyDescent="0.3">
      <c r="A3859" s="2">
        <v>20200609</v>
      </c>
      <c r="B3859" s="2" t="s">
        <v>39</v>
      </c>
      <c r="C3859" s="2">
        <v>675</v>
      </c>
      <c r="D3859" s="2">
        <v>43.77</v>
      </c>
      <c r="E3859" s="2">
        <v>18.89</v>
      </c>
      <c r="F3859" s="2">
        <v>6.62</v>
      </c>
      <c r="G3859" s="2">
        <v>0</v>
      </c>
      <c r="H3859" s="16">
        <f t="shared" ref="H3859:H3922" si="183">IF(D3859&gt;0,C3859/SIN(D3859*PI()/180),0)</f>
        <v>975.7646567698107</v>
      </c>
      <c r="I3859" s="15">
        <f t="shared" si="181"/>
        <v>49.382645524056585</v>
      </c>
      <c r="J3859" s="14">
        <f t="shared" si="182"/>
        <v>0.86870189993566604</v>
      </c>
    </row>
    <row r="3860" spans="1:10" x14ac:dyDescent="0.3">
      <c r="A3860" s="19">
        <v>20200609</v>
      </c>
      <c r="B3860" s="19" t="s">
        <v>38</v>
      </c>
      <c r="C3860" s="19">
        <v>834</v>
      </c>
      <c r="D3860" s="19">
        <v>55.26</v>
      </c>
      <c r="E3860" s="19">
        <v>19.89</v>
      </c>
      <c r="F3860" s="19">
        <v>6.55</v>
      </c>
      <c r="G3860" s="19">
        <v>0</v>
      </c>
      <c r="H3860" s="17">
        <f t="shared" si="183"/>
        <v>1014.9116457847924</v>
      </c>
      <c r="I3860" s="18">
        <f t="shared" si="181"/>
        <v>51.605988930774764</v>
      </c>
      <c r="J3860" s="17">
        <f t="shared" si="182"/>
        <v>0.89339936972420175</v>
      </c>
    </row>
    <row r="3861" spans="1:10" x14ac:dyDescent="0.3">
      <c r="A3861" s="2">
        <v>20200609</v>
      </c>
      <c r="B3861" s="2" t="s">
        <v>37</v>
      </c>
      <c r="C3861" s="2">
        <v>967</v>
      </c>
      <c r="D3861" s="2">
        <v>65.84</v>
      </c>
      <c r="E3861" s="2">
        <v>20.65</v>
      </c>
      <c r="F3861" s="2">
        <v>6.55</v>
      </c>
      <c r="G3861" s="2">
        <v>0</v>
      </c>
      <c r="H3861" s="16">
        <f t="shared" si="183"/>
        <v>1059.8351188268985</v>
      </c>
      <c r="I3861" s="15">
        <f t="shared" si="181"/>
        <v>53.769847463340575</v>
      </c>
      <c r="J3861" s="14">
        <f t="shared" si="182"/>
        <v>0.9226242926546625</v>
      </c>
    </row>
    <row r="3862" spans="1:10" x14ac:dyDescent="0.3">
      <c r="A3862" s="19">
        <v>20200609</v>
      </c>
      <c r="B3862" s="19" t="s">
        <v>36</v>
      </c>
      <c r="C3862" s="19">
        <v>985</v>
      </c>
      <c r="D3862" s="19">
        <v>73.239999999999995</v>
      </c>
      <c r="E3862" s="19">
        <v>21.1</v>
      </c>
      <c r="F3862" s="19">
        <v>6.62</v>
      </c>
      <c r="G3862" s="19">
        <v>0</v>
      </c>
      <c r="H3862" s="17">
        <f t="shared" si="183"/>
        <v>1028.698015169718</v>
      </c>
      <c r="I3862" s="18">
        <f t="shared" si="181"/>
        <v>53.24681297405369</v>
      </c>
      <c r="J3862" s="17">
        <f t="shared" si="182"/>
        <v>0.89793953318396125</v>
      </c>
    </row>
    <row r="3863" spans="1:10" x14ac:dyDescent="0.3">
      <c r="A3863" s="2">
        <v>20200609</v>
      </c>
      <c r="B3863" s="2" t="s">
        <v>35</v>
      </c>
      <c r="C3863" s="2">
        <v>997</v>
      </c>
      <c r="D3863" s="2">
        <v>72.55</v>
      </c>
      <c r="E3863" s="2">
        <v>21.31</v>
      </c>
      <c r="F3863" s="2">
        <v>6.9</v>
      </c>
      <c r="G3863" s="2">
        <v>0</v>
      </c>
      <c r="H3863" s="16">
        <f t="shared" si="183"/>
        <v>1045.0963773726601</v>
      </c>
      <c r="I3863" s="15">
        <f t="shared" si="181"/>
        <v>53.969261792895622</v>
      </c>
      <c r="J3863" s="14">
        <f t="shared" si="182"/>
        <v>0.90885585987554063</v>
      </c>
    </row>
    <row r="3864" spans="1:10" x14ac:dyDescent="0.3">
      <c r="A3864" s="19">
        <v>20200609</v>
      </c>
      <c r="B3864" s="19" t="s">
        <v>34</v>
      </c>
      <c r="C3864" s="19">
        <v>970</v>
      </c>
      <c r="D3864" s="19">
        <v>64.430000000000007</v>
      </c>
      <c r="E3864" s="19">
        <v>21.26</v>
      </c>
      <c r="F3864" s="19">
        <v>7.17</v>
      </c>
      <c r="G3864" s="19">
        <v>0</v>
      </c>
      <c r="H3864" s="17">
        <f t="shared" si="183"/>
        <v>1075.318116215828</v>
      </c>
      <c r="I3864" s="18">
        <f t="shared" si="181"/>
        <v>54.863691131744631</v>
      </c>
      <c r="J3864" s="17">
        <f t="shared" si="182"/>
        <v>0.93080975980615277</v>
      </c>
    </row>
    <row r="3865" spans="1:10" x14ac:dyDescent="0.3">
      <c r="A3865" s="2">
        <v>20200609</v>
      </c>
      <c r="B3865" s="2" t="s">
        <v>33</v>
      </c>
      <c r="C3865" s="2">
        <v>815</v>
      </c>
      <c r="D3865" s="2">
        <v>53.64</v>
      </c>
      <c r="E3865" s="2">
        <v>21</v>
      </c>
      <c r="F3865" s="2">
        <v>7.38</v>
      </c>
      <c r="G3865" s="2">
        <v>0</v>
      </c>
      <c r="H3865" s="16">
        <f t="shared" si="183"/>
        <v>1012.0352904284795</v>
      </c>
      <c r="I3865" s="15">
        <f t="shared" si="181"/>
        <v>52.626102825889987</v>
      </c>
      <c r="J3865" s="14">
        <f t="shared" si="182"/>
        <v>0.88622163094284978</v>
      </c>
    </row>
    <row r="3866" spans="1:10" x14ac:dyDescent="0.3">
      <c r="A3866" s="19">
        <v>20200609</v>
      </c>
      <c r="B3866" s="19" t="s">
        <v>32</v>
      </c>
      <c r="C3866" s="19">
        <v>679</v>
      </c>
      <c r="D3866" s="19">
        <v>42.09</v>
      </c>
      <c r="E3866" s="19">
        <v>20.5</v>
      </c>
      <c r="F3866" s="19">
        <v>7.66</v>
      </c>
      <c r="G3866" s="19">
        <v>0</v>
      </c>
      <c r="H3866" s="17">
        <f t="shared" si="183"/>
        <v>1012.9836312015782</v>
      </c>
      <c r="I3866" s="18">
        <f t="shared" si="181"/>
        <v>52.155738475049318</v>
      </c>
      <c r="J3866" s="17">
        <f t="shared" si="182"/>
        <v>0.88919619764370672</v>
      </c>
    </row>
    <row r="3867" spans="1:10" x14ac:dyDescent="0.3">
      <c r="A3867" s="2">
        <v>20200609</v>
      </c>
      <c r="B3867" s="2" t="s">
        <v>31</v>
      </c>
      <c r="C3867" s="2">
        <v>466</v>
      </c>
      <c r="D3867" s="2">
        <v>30.41</v>
      </c>
      <c r="E3867" s="2">
        <v>19.82</v>
      </c>
      <c r="F3867" s="2">
        <v>7.72</v>
      </c>
      <c r="G3867" s="2">
        <v>0</v>
      </c>
      <c r="H3867" s="16">
        <f t="shared" si="183"/>
        <v>920.61331422761532</v>
      </c>
      <c r="I3867" s="15">
        <f t="shared" si="181"/>
        <v>48.589166069612979</v>
      </c>
      <c r="J3867" s="14">
        <f t="shared" si="182"/>
        <v>0.82288906262916117</v>
      </c>
    </row>
    <row r="3868" spans="1:10" x14ac:dyDescent="0.3">
      <c r="A3868" s="19">
        <v>20200609</v>
      </c>
      <c r="B3868" s="19" t="s">
        <v>30</v>
      </c>
      <c r="C3868" s="19">
        <v>282</v>
      </c>
      <c r="D3868" s="19">
        <v>18.920000000000002</v>
      </c>
      <c r="E3868" s="19">
        <v>19.010000000000002</v>
      </c>
      <c r="F3868" s="19">
        <v>7.45</v>
      </c>
      <c r="G3868" s="19">
        <v>0</v>
      </c>
      <c r="H3868" s="17">
        <f t="shared" si="183"/>
        <v>869.70562390193959</v>
      </c>
      <c r="I3868" s="18">
        <f t="shared" si="181"/>
        <v>46.18830074693561</v>
      </c>
      <c r="J3868" s="17">
        <f t="shared" si="182"/>
        <v>0.78678149445952961</v>
      </c>
    </row>
    <row r="3869" spans="1:10" x14ac:dyDescent="0.3">
      <c r="A3869" s="2">
        <v>20200609</v>
      </c>
      <c r="B3869" s="2" t="s">
        <v>29</v>
      </c>
      <c r="C3869" s="2">
        <v>96</v>
      </c>
      <c r="D3869" s="2">
        <v>7.87</v>
      </c>
      <c r="E3869" s="2">
        <v>18.100000000000001</v>
      </c>
      <c r="F3869" s="2">
        <v>7.24</v>
      </c>
      <c r="G3869" s="2">
        <v>0</v>
      </c>
      <c r="H3869" s="16">
        <f t="shared" si="183"/>
        <v>701.10915194221218</v>
      </c>
      <c r="I3869" s="15">
        <f t="shared" si="181"/>
        <v>40.009660998194136</v>
      </c>
      <c r="J3869" s="14">
        <f t="shared" si="182"/>
        <v>0.65375380382198423</v>
      </c>
    </row>
    <row r="3870" spans="1:10" x14ac:dyDescent="0.3">
      <c r="A3870" s="19">
        <v>20200609</v>
      </c>
      <c r="B3870" s="19" t="s">
        <v>28</v>
      </c>
      <c r="C3870" s="19">
        <v>0</v>
      </c>
      <c r="D3870" s="19">
        <v>0</v>
      </c>
      <c r="E3870" s="19">
        <v>17.04</v>
      </c>
      <c r="F3870" s="19">
        <v>6.9</v>
      </c>
      <c r="G3870" s="19">
        <v>0</v>
      </c>
      <c r="H3870" s="17">
        <f t="shared" si="183"/>
        <v>0</v>
      </c>
      <c r="I3870" s="18">
        <f t="shared" si="181"/>
        <v>17.04</v>
      </c>
      <c r="J3870" s="17">
        <f t="shared" si="182"/>
        <v>0</v>
      </c>
    </row>
    <row r="3871" spans="1:10" x14ac:dyDescent="0.3">
      <c r="A3871" s="2">
        <v>20200609</v>
      </c>
      <c r="B3871" s="2" t="s">
        <v>27</v>
      </c>
      <c r="C3871" s="2">
        <v>0</v>
      </c>
      <c r="D3871" s="2">
        <v>0</v>
      </c>
      <c r="E3871" s="2">
        <v>16.36</v>
      </c>
      <c r="F3871" s="2">
        <v>6.83</v>
      </c>
      <c r="G3871" s="2">
        <v>0</v>
      </c>
      <c r="H3871" s="16">
        <f t="shared" si="183"/>
        <v>0</v>
      </c>
      <c r="I3871" s="15">
        <f t="shared" si="181"/>
        <v>16.36</v>
      </c>
      <c r="J3871" s="14">
        <f t="shared" si="182"/>
        <v>0</v>
      </c>
    </row>
    <row r="3872" spans="1:10" x14ac:dyDescent="0.3">
      <c r="A3872" s="19">
        <v>20200609</v>
      </c>
      <c r="B3872" s="19" t="s">
        <v>26</v>
      </c>
      <c r="C3872" s="19">
        <v>0</v>
      </c>
      <c r="D3872" s="19">
        <v>0</v>
      </c>
      <c r="E3872" s="19">
        <v>15.98</v>
      </c>
      <c r="F3872" s="19">
        <v>6.48</v>
      </c>
      <c r="G3872" s="19">
        <v>0</v>
      </c>
      <c r="H3872" s="17">
        <f t="shared" si="183"/>
        <v>0</v>
      </c>
      <c r="I3872" s="18">
        <f t="shared" si="181"/>
        <v>15.98</v>
      </c>
      <c r="J3872" s="17">
        <f t="shared" si="182"/>
        <v>0</v>
      </c>
    </row>
    <row r="3873" spans="1:10" x14ac:dyDescent="0.3">
      <c r="A3873" s="2">
        <v>20200609</v>
      </c>
      <c r="B3873" s="2" t="s">
        <v>25</v>
      </c>
      <c r="C3873" s="2">
        <v>0</v>
      </c>
      <c r="D3873" s="2">
        <v>0</v>
      </c>
      <c r="E3873" s="2">
        <v>15.78</v>
      </c>
      <c r="F3873" s="2">
        <v>6.28</v>
      </c>
      <c r="G3873" s="2">
        <v>0</v>
      </c>
      <c r="H3873" s="16">
        <f t="shared" si="183"/>
        <v>0</v>
      </c>
      <c r="I3873" s="15">
        <f t="shared" si="181"/>
        <v>15.78</v>
      </c>
      <c r="J3873" s="14">
        <f t="shared" si="182"/>
        <v>0</v>
      </c>
    </row>
    <row r="3874" spans="1:10" x14ac:dyDescent="0.3">
      <c r="A3874" s="19">
        <v>20200610</v>
      </c>
      <c r="B3874" s="19" t="s">
        <v>48</v>
      </c>
      <c r="C3874" s="19">
        <v>0</v>
      </c>
      <c r="D3874" s="19">
        <v>0</v>
      </c>
      <c r="E3874" s="19">
        <v>15.71</v>
      </c>
      <c r="F3874" s="19">
        <v>5.79</v>
      </c>
      <c r="G3874" s="19">
        <v>0</v>
      </c>
      <c r="H3874" s="17">
        <f t="shared" si="183"/>
        <v>0</v>
      </c>
      <c r="I3874" s="18">
        <f t="shared" si="181"/>
        <v>15.71</v>
      </c>
      <c r="J3874" s="17">
        <f t="shared" si="182"/>
        <v>0</v>
      </c>
    </row>
    <row r="3875" spans="1:10" x14ac:dyDescent="0.3">
      <c r="A3875" s="2">
        <v>20200610</v>
      </c>
      <c r="B3875" s="2" t="s">
        <v>47</v>
      </c>
      <c r="C3875" s="2">
        <v>0</v>
      </c>
      <c r="D3875" s="2">
        <v>0</v>
      </c>
      <c r="E3875" s="2">
        <v>15.57</v>
      </c>
      <c r="F3875" s="2">
        <v>5.24</v>
      </c>
      <c r="G3875" s="2">
        <v>0</v>
      </c>
      <c r="H3875" s="16">
        <f t="shared" si="183"/>
        <v>0</v>
      </c>
      <c r="I3875" s="15">
        <f t="shared" si="181"/>
        <v>15.57</v>
      </c>
      <c r="J3875" s="14">
        <f t="shared" si="182"/>
        <v>0</v>
      </c>
    </row>
    <row r="3876" spans="1:10" x14ac:dyDescent="0.3">
      <c r="A3876" s="19">
        <v>20200610</v>
      </c>
      <c r="B3876" s="19" t="s">
        <v>46</v>
      </c>
      <c r="C3876" s="19">
        <v>0</v>
      </c>
      <c r="D3876" s="19">
        <v>0</v>
      </c>
      <c r="E3876" s="19">
        <v>15.44</v>
      </c>
      <c r="F3876" s="19">
        <v>5.03</v>
      </c>
      <c r="G3876" s="19">
        <v>0</v>
      </c>
      <c r="H3876" s="17">
        <f t="shared" si="183"/>
        <v>0</v>
      </c>
      <c r="I3876" s="18">
        <f t="shared" si="181"/>
        <v>15.44</v>
      </c>
      <c r="J3876" s="17">
        <f t="shared" si="182"/>
        <v>0</v>
      </c>
    </row>
    <row r="3877" spans="1:10" x14ac:dyDescent="0.3">
      <c r="A3877" s="2">
        <v>20200610</v>
      </c>
      <c r="B3877" s="2" t="s">
        <v>45</v>
      </c>
      <c r="C3877" s="2">
        <v>0</v>
      </c>
      <c r="D3877" s="2">
        <v>0</v>
      </c>
      <c r="E3877" s="2">
        <v>15.3</v>
      </c>
      <c r="F3877" s="2">
        <v>4.97</v>
      </c>
      <c r="G3877" s="2">
        <v>0</v>
      </c>
      <c r="H3877" s="16">
        <f t="shared" si="183"/>
        <v>0</v>
      </c>
      <c r="I3877" s="15">
        <f t="shared" si="181"/>
        <v>15.3</v>
      </c>
      <c r="J3877" s="14">
        <f t="shared" si="182"/>
        <v>0</v>
      </c>
    </row>
    <row r="3878" spans="1:10" x14ac:dyDescent="0.3">
      <c r="A3878" s="19">
        <v>20200610</v>
      </c>
      <c r="B3878" s="19" t="s">
        <v>44</v>
      </c>
      <c r="C3878" s="19">
        <v>0</v>
      </c>
      <c r="D3878" s="19">
        <v>0</v>
      </c>
      <c r="E3878" s="19">
        <v>15.17</v>
      </c>
      <c r="F3878" s="19">
        <v>4.97</v>
      </c>
      <c r="G3878" s="19">
        <v>0</v>
      </c>
      <c r="H3878" s="17">
        <f t="shared" si="183"/>
        <v>0</v>
      </c>
      <c r="I3878" s="18">
        <f t="shared" si="181"/>
        <v>15.17</v>
      </c>
      <c r="J3878" s="17">
        <f t="shared" si="182"/>
        <v>0</v>
      </c>
    </row>
    <row r="3879" spans="1:10" x14ac:dyDescent="0.3">
      <c r="A3879" s="2">
        <v>20200610</v>
      </c>
      <c r="B3879" s="2" t="s">
        <v>43</v>
      </c>
      <c r="C3879" s="2">
        <v>0</v>
      </c>
      <c r="D3879" s="2">
        <v>0</v>
      </c>
      <c r="E3879" s="2">
        <v>15.15</v>
      </c>
      <c r="F3879" s="2">
        <v>5.45</v>
      </c>
      <c r="G3879" s="2">
        <v>0</v>
      </c>
      <c r="H3879" s="16">
        <f t="shared" si="183"/>
        <v>0</v>
      </c>
      <c r="I3879" s="15">
        <f t="shared" si="181"/>
        <v>15.15</v>
      </c>
      <c r="J3879" s="14">
        <f t="shared" si="182"/>
        <v>0</v>
      </c>
    </row>
    <row r="3880" spans="1:10" x14ac:dyDescent="0.3">
      <c r="A3880" s="19">
        <v>20200610</v>
      </c>
      <c r="B3880" s="19" t="s">
        <v>42</v>
      </c>
      <c r="C3880" s="19">
        <v>120</v>
      </c>
      <c r="D3880" s="19">
        <v>9.43</v>
      </c>
      <c r="E3880" s="19">
        <v>15.35</v>
      </c>
      <c r="F3880" s="19">
        <v>5.31</v>
      </c>
      <c r="G3880" s="19">
        <v>0</v>
      </c>
      <c r="H3880" s="17">
        <f t="shared" si="183"/>
        <v>732.41066440736677</v>
      </c>
      <c r="I3880" s="18">
        <f t="shared" si="181"/>
        <v>38.237833262730213</v>
      </c>
      <c r="J3880" s="17">
        <f t="shared" si="182"/>
        <v>0.68878077825865103</v>
      </c>
    </row>
    <row r="3881" spans="1:10" x14ac:dyDescent="0.3">
      <c r="A3881" s="2">
        <v>20200610</v>
      </c>
      <c r="B3881" s="2" t="s">
        <v>41</v>
      </c>
      <c r="C3881" s="2">
        <v>308</v>
      </c>
      <c r="D3881" s="2">
        <v>20.56</v>
      </c>
      <c r="E3881" s="2">
        <v>16.09</v>
      </c>
      <c r="F3881" s="2">
        <v>5.17</v>
      </c>
      <c r="G3881" s="2">
        <v>0</v>
      </c>
      <c r="H3881" s="16">
        <f t="shared" si="183"/>
        <v>877.02295839636474</v>
      </c>
      <c r="I3881" s="15">
        <f t="shared" si="181"/>
        <v>43.496967449886398</v>
      </c>
      <c r="J3881" s="14">
        <f t="shared" si="182"/>
        <v>0.80402276538219197</v>
      </c>
    </row>
    <row r="3882" spans="1:10" x14ac:dyDescent="0.3">
      <c r="A3882" s="19">
        <v>20200610</v>
      </c>
      <c r="B3882" s="19" t="s">
        <v>40</v>
      </c>
      <c r="C3882" s="19">
        <v>498</v>
      </c>
      <c r="D3882" s="19">
        <v>32.090000000000003</v>
      </c>
      <c r="E3882" s="19">
        <v>17.11</v>
      </c>
      <c r="F3882" s="19">
        <v>5.03</v>
      </c>
      <c r="G3882" s="19">
        <v>0</v>
      </c>
      <c r="H3882" s="17">
        <f t="shared" si="183"/>
        <v>937.41049290102853</v>
      </c>
      <c r="I3882" s="18">
        <f t="shared" si="181"/>
        <v>46.404077903157145</v>
      </c>
      <c r="J3882" s="17">
        <f t="shared" si="182"/>
        <v>0.84712066042322109</v>
      </c>
    </row>
    <row r="3883" spans="1:10" x14ac:dyDescent="0.3">
      <c r="A3883" s="2">
        <v>20200610</v>
      </c>
      <c r="B3883" s="2" t="s">
        <v>39</v>
      </c>
      <c r="C3883" s="2">
        <v>684</v>
      </c>
      <c r="D3883" s="2">
        <v>43.77</v>
      </c>
      <c r="E3883" s="2">
        <v>18.16</v>
      </c>
      <c r="F3883" s="2">
        <v>5.0999999999999996</v>
      </c>
      <c r="G3883" s="2">
        <v>0</v>
      </c>
      <c r="H3883" s="16">
        <f t="shared" si="183"/>
        <v>988.77485219340815</v>
      </c>
      <c r="I3883" s="15">
        <f t="shared" si="181"/>
        <v>49.059214131044001</v>
      </c>
      <c r="J3883" s="14">
        <f t="shared" si="182"/>
        <v>0.88172369566000142</v>
      </c>
    </row>
    <row r="3884" spans="1:10" x14ac:dyDescent="0.3">
      <c r="A3884" s="19">
        <v>20200610</v>
      </c>
      <c r="B3884" s="19" t="s">
        <v>38</v>
      </c>
      <c r="C3884" s="19">
        <v>818</v>
      </c>
      <c r="D3884" s="19">
        <v>55.27</v>
      </c>
      <c r="E3884" s="19">
        <v>19.010000000000002</v>
      </c>
      <c r="F3884" s="19">
        <v>5.03</v>
      </c>
      <c r="G3884" s="19">
        <v>0</v>
      </c>
      <c r="H3884" s="17">
        <f t="shared" si="183"/>
        <v>995.32046762158961</v>
      </c>
      <c r="I3884" s="18">
        <f t="shared" si="181"/>
        <v>50.113764613174681</v>
      </c>
      <c r="J3884" s="17">
        <f t="shared" si="182"/>
        <v>0.88283736989823358</v>
      </c>
    </row>
    <row r="3885" spans="1:10" x14ac:dyDescent="0.3">
      <c r="A3885" s="2">
        <v>20200610</v>
      </c>
      <c r="B3885" s="2" t="s">
        <v>37</v>
      </c>
      <c r="C3885" s="2">
        <v>945</v>
      </c>
      <c r="D3885" s="2">
        <v>65.87</v>
      </c>
      <c r="E3885" s="2">
        <v>19.86</v>
      </c>
      <c r="F3885" s="2">
        <v>4.97</v>
      </c>
      <c r="G3885" s="2">
        <v>0</v>
      </c>
      <c r="H3885" s="16">
        <f t="shared" si="183"/>
        <v>1035.4799810630836</v>
      </c>
      <c r="I3885" s="15">
        <f t="shared" si="181"/>
        <v>52.218749408221363</v>
      </c>
      <c r="J3885" s="14">
        <f t="shared" si="182"/>
        <v>0.90864986551504723</v>
      </c>
    </row>
    <row r="3886" spans="1:10" x14ac:dyDescent="0.3">
      <c r="A3886" s="19">
        <v>20200610</v>
      </c>
      <c r="B3886" s="19" t="s">
        <v>36</v>
      </c>
      <c r="C3886" s="19">
        <v>890</v>
      </c>
      <c r="D3886" s="19">
        <v>73.3</v>
      </c>
      <c r="E3886" s="19">
        <v>20.55</v>
      </c>
      <c r="F3886" s="19">
        <v>5.38</v>
      </c>
      <c r="G3886" s="19">
        <v>0</v>
      </c>
      <c r="H3886" s="17">
        <f t="shared" si="183"/>
        <v>929.19095635118902</v>
      </c>
      <c r="I3886" s="18">
        <f t="shared" si="181"/>
        <v>49.587217385974654</v>
      </c>
      <c r="J3886" s="17">
        <f t="shared" si="182"/>
        <v>0.82638296618519125</v>
      </c>
    </row>
    <row r="3887" spans="1:10" x14ac:dyDescent="0.3">
      <c r="A3887" s="2">
        <v>20200610</v>
      </c>
      <c r="B3887" s="2" t="s">
        <v>35</v>
      </c>
      <c r="C3887" s="2">
        <v>967</v>
      </c>
      <c r="D3887" s="2">
        <v>72.64</v>
      </c>
      <c r="E3887" s="2">
        <v>20.79</v>
      </c>
      <c r="F3887" s="2">
        <v>5.93</v>
      </c>
      <c r="G3887" s="2">
        <v>0</v>
      </c>
      <c r="H3887" s="16">
        <f t="shared" si="183"/>
        <v>1013.15013788156</v>
      </c>
      <c r="I3887" s="15">
        <f t="shared" si="181"/>
        <v>52.450941808798746</v>
      </c>
      <c r="J3887" s="14">
        <f t="shared" si="182"/>
        <v>0.88799647322802588</v>
      </c>
    </row>
    <row r="3888" spans="1:10" x14ac:dyDescent="0.3">
      <c r="A3888" s="19">
        <v>20200610</v>
      </c>
      <c r="B3888" s="19" t="s">
        <v>34</v>
      </c>
      <c r="C3888" s="19">
        <v>948</v>
      </c>
      <c r="D3888" s="19">
        <v>64.52</v>
      </c>
      <c r="E3888" s="19">
        <v>20.83</v>
      </c>
      <c r="F3888" s="19">
        <v>6.14</v>
      </c>
      <c r="G3888" s="19">
        <v>0</v>
      </c>
      <c r="H3888" s="17">
        <f t="shared" si="183"/>
        <v>1050.1414795528069</v>
      </c>
      <c r="I3888" s="18">
        <f t="shared" si="181"/>
        <v>53.646921236025214</v>
      </c>
      <c r="J3888" s="17">
        <f t="shared" si="182"/>
        <v>0.91476653842136191</v>
      </c>
    </row>
    <row r="3889" spans="1:10" x14ac:dyDescent="0.3">
      <c r="A3889" s="2">
        <v>20200610</v>
      </c>
      <c r="B3889" s="2" t="s">
        <v>33</v>
      </c>
      <c r="C3889" s="2">
        <v>827</v>
      </c>
      <c r="D3889" s="2">
        <v>53.72</v>
      </c>
      <c r="E3889" s="2">
        <v>20.71</v>
      </c>
      <c r="F3889" s="2">
        <v>6.55</v>
      </c>
      <c r="G3889" s="2">
        <v>0</v>
      </c>
      <c r="H3889" s="16">
        <f t="shared" si="183"/>
        <v>1025.8829082666143</v>
      </c>
      <c r="I3889" s="15">
        <f t="shared" si="181"/>
        <v>52.768840883331698</v>
      </c>
      <c r="J3889" s="14">
        <f t="shared" si="182"/>
        <v>0.89768880166598097</v>
      </c>
    </row>
    <row r="3890" spans="1:10" x14ac:dyDescent="0.3">
      <c r="A3890" s="19">
        <v>20200610</v>
      </c>
      <c r="B3890" s="19" t="s">
        <v>32</v>
      </c>
      <c r="C3890" s="19">
        <v>682</v>
      </c>
      <c r="D3890" s="19">
        <v>42.17</v>
      </c>
      <c r="E3890" s="19">
        <v>20.21</v>
      </c>
      <c r="F3890" s="19">
        <v>7.1</v>
      </c>
      <c r="G3890" s="19">
        <v>0</v>
      </c>
      <c r="H3890" s="17">
        <f t="shared" si="183"/>
        <v>1015.8898687657252</v>
      </c>
      <c r="I3890" s="18">
        <f t="shared" si="181"/>
        <v>51.956558398928912</v>
      </c>
      <c r="J3890" s="17">
        <f t="shared" si="182"/>
        <v>0.8926578431815394</v>
      </c>
    </row>
    <row r="3891" spans="1:10" x14ac:dyDescent="0.3">
      <c r="A3891" s="2">
        <v>20200610</v>
      </c>
      <c r="B3891" s="2" t="s">
        <v>31</v>
      </c>
      <c r="C3891" s="2">
        <v>482</v>
      </c>
      <c r="D3891" s="2">
        <v>30.49</v>
      </c>
      <c r="E3891" s="2">
        <v>19.440000000000001</v>
      </c>
      <c r="F3891" s="2">
        <v>7.38</v>
      </c>
      <c r="G3891" s="2">
        <v>0</v>
      </c>
      <c r="H3891" s="16">
        <f t="shared" si="183"/>
        <v>949.96339301335286</v>
      </c>
      <c r="I3891" s="15">
        <f t="shared" si="181"/>
        <v>49.126356031667278</v>
      </c>
      <c r="J3891" s="14">
        <f t="shared" si="182"/>
        <v>0.84682719534734419</v>
      </c>
    </row>
    <row r="3892" spans="1:10" x14ac:dyDescent="0.3">
      <c r="A3892" s="19">
        <v>20200610</v>
      </c>
      <c r="B3892" s="19" t="s">
        <v>30</v>
      </c>
      <c r="C3892" s="19">
        <v>283</v>
      </c>
      <c r="D3892" s="19">
        <v>19.010000000000002</v>
      </c>
      <c r="E3892" s="19">
        <v>18.59</v>
      </c>
      <c r="F3892" s="19">
        <v>7.31</v>
      </c>
      <c r="G3892" s="19">
        <v>0</v>
      </c>
      <c r="H3892" s="17">
        <f t="shared" si="183"/>
        <v>868.809267580913</v>
      </c>
      <c r="I3892" s="18">
        <f t="shared" si="181"/>
        <v>45.740289611903535</v>
      </c>
      <c r="J3892" s="17">
        <f t="shared" si="182"/>
        <v>0.78772216635881043</v>
      </c>
    </row>
    <row r="3893" spans="1:10" x14ac:dyDescent="0.3">
      <c r="A3893" s="2">
        <v>20200610</v>
      </c>
      <c r="B3893" s="2" t="s">
        <v>29</v>
      </c>
      <c r="C3893" s="2">
        <v>96</v>
      </c>
      <c r="D3893" s="2">
        <v>7.95</v>
      </c>
      <c r="E3893" s="2">
        <v>17.54</v>
      </c>
      <c r="F3893" s="2">
        <v>7.1</v>
      </c>
      <c r="G3893" s="2">
        <v>0</v>
      </c>
      <c r="H3893" s="16">
        <f t="shared" si="183"/>
        <v>694.09861943391832</v>
      </c>
      <c r="I3893" s="15">
        <f t="shared" si="181"/>
        <v>39.230581857309943</v>
      </c>
      <c r="J3893" s="14">
        <f t="shared" si="182"/>
        <v>0.64965019693986736</v>
      </c>
    </row>
    <row r="3894" spans="1:10" x14ac:dyDescent="0.3">
      <c r="A3894" s="19">
        <v>20200610</v>
      </c>
      <c r="B3894" s="19" t="s">
        <v>28</v>
      </c>
      <c r="C3894" s="19">
        <v>0</v>
      </c>
      <c r="D3894" s="19">
        <v>0</v>
      </c>
      <c r="E3894" s="19">
        <v>16.68</v>
      </c>
      <c r="F3894" s="19">
        <v>6.83</v>
      </c>
      <c r="G3894" s="19">
        <v>0</v>
      </c>
      <c r="H3894" s="17">
        <f t="shared" si="183"/>
        <v>0</v>
      </c>
      <c r="I3894" s="18">
        <f t="shared" si="181"/>
        <v>16.68</v>
      </c>
      <c r="J3894" s="17">
        <f t="shared" si="182"/>
        <v>0</v>
      </c>
    </row>
    <row r="3895" spans="1:10" x14ac:dyDescent="0.3">
      <c r="A3895" s="2">
        <v>20200610</v>
      </c>
      <c r="B3895" s="2" t="s">
        <v>27</v>
      </c>
      <c r="C3895" s="2">
        <v>0</v>
      </c>
      <c r="D3895" s="2">
        <v>0</v>
      </c>
      <c r="E3895" s="2">
        <v>16.23</v>
      </c>
      <c r="F3895" s="2">
        <v>6.48</v>
      </c>
      <c r="G3895" s="2">
        <v>0</v>
      </c>
      <c r="H3895" s="16">
        <f t="shared" si="183"/>
        <v>0</v>
      </c>
      <c r="I3895" s="15">
        <f t="shared" si="181"/>
        <v>16.23</v>
      </c>
      <c r="J3895" s="14">
        <f t="shared" si="182"/>
        <v>0</v>
      </c>
    </row>
    <row r="3896" spans="1:10" x14ac:dyDescent="0.3">
      <c r="A3896" s="19">
        <v>20200610</v>
      </c>
      <c r="B3896" s="19" t="s">
        <v>26</v>
      </c>
      <c r="C3896" s="19">
        <v>0</v>
      </c>
      <c r="D3896" s="19">
        <v>0</v>
      </c>
      <c r="E3896" s="19">
        <v>16.010000000000002</v>
      </c>
      <c r="F3896" s="19">
        <v>5.93</v>
      </c>
      <c r="G3896" s="19">
        <v>0</v>
      </c>
      <c r="H3896" s="17">
        <f t="shared" si="183"/>
        <v>0</v>
      </c>
      <c r="I3896" s="18">
        <f t="shared" si="181"/>
        <v>16.010000000000002</v>
      </c>
      <c r="J3896" s="17">
        <f t="shared" si="182"/>
        <v>0</v>
      </c>
    </row>
    <row r="3897" spans="1:10" x14ac:dyDescent="0.3">
      <c r="A3897" s="2">
        <v>20200610</v>
      </c>
      <c r="B3897" s="2" t="s">
        <v>25</v>
      </c>
      <c r="C3897" s="2">
        <v>0</v>
      </c>
      <c r="D3897" s="2">
        <v>0</v>
      </c>
      <c r="E3897" s="2">
        <v>15.88</v>
      </c>
      <c r="F3897" s="2">
        <v>5.31</v>
      </c>
      <c r="G3897" s="2">
        <v>0</v>
      </c>
      <c r="H3897" s="16">
        <f t="shared" si="183"/>
        <v>0</v>
      </c>
      <c r="I3897" s="15">
        <f t="shared" si="181"/>
        <v>15.88</v>
      </c>
      <c r="J3897" s="14">
        <f t="shared" si="182"/>
        <v>0</v>
      </c>
    </row>
    <row r="3898" spans="1:10" x14ac:dyDescent="0.3">
      <c r="A3898" s="19">
        <v>20200611</v>
      </c>
      <c r="B3898" s="19" t="s">
        <v>48</v>
      </c>
      <c r="C3898" s="19">
        <v>0</v>
      </c>
      <c r="D3898" s="19">
        <v>0</v>
      </c>
      <c r="E3898" s="19">
        <v>15.82</v>
      </c>
      <c r="F3898" s="19">
        <v>5.03</v>
      </c>
      <c r="G3898" s="19">
        <v>0</v>
      </c>
      <c r="H3898" s="17">
        <f t="shared" si="183"/>
        <v>0</v>
      </c>
      <c r="I3898" s="18">
        <f t="shared" si="181"/>
        <v>15.82</v>
      </c>
      <c r="J3898" s="17">
        <f t="shared" si="182"/>
        <v>0</v>
      </c>
    </row>
    <row r="3899" spans="1:10" x14ac:dyDescent="0.3">
      <c r="A3899" s="2">
        <v>20200611</v>
      </c>
      <c r="B3899" s="2" t="s">
        <v>47</v>
      </c>
      <c r="C3899" s="2">
        <v>0</v>
      </c>
      <c r="D3899" s="2">
        <v>0</v>
      </c>
      <c r="E3899" s="2">
        <v>15.75</v>
      </c>
      <c r="F3899" s="2">
        <v>4.83</v>
      </c>
      <c r="G3899" s="2">
        <v>0</v>
      </c>
      <c r="H3899" s="16">
        <f t="shared" si="183"/>
        <v>0</v>
      </c>
      <c r="I3899" s="15">
        <f t="shared" si="181"/>
        <v>15.75</v>
      </c>
      <c r="J3899" s="14">
        <f t="shared" si="182"/>
        <v>0</v>
      </c>
    </row>
    <row r="3900" spans="1:10" x14ac:dyDescent="0.3">
      <c r="A3900" s="19">
        <v>20200611</v>
      </c>
      <c r="B3900" s="19" t="s">
        <v>46</v>
      </c>
      <c r="C3900" s="19">
        <v>0</v>
      </c>
      <c r="D3900" s="19">
        <v>0</v>
      </c>
      <c r="E3900" s="19">
        <v>15.68</v>
      </c>
      <c r="F3900" s="19">
        <v>4.76</v>
      </c>
      <c r="G3900" s="19">
        <v>0</v>
      </c>
      <c r="H3900" s="17">
        <f t="shared" si="183"/>
        <v>0</v>
      </c>
      <c r="I3900" s="18">
        <f t="shared" si="181"/>
        <v>15.68</v>
      </c>
      <c r="J3900" s="17">
        <f t="shared" si="182"/>
        <v>0</v>
      </c>
    </row>
    <row r="3901" spans="1:10" x14ac:dyDescent="0.3">
      <c r="A3901" s="2">
        <v>20200611</v>
      </c>
      <c r="B3901" s="2" t="s">
        <v>45</v>
      </c>
      <c r="C3901" s="2">
        <v>0</v>
      </c>
      <c r="D3901" s="2">
        <v>0</v>
      </c>
      <c r="E3901" s="2">
        <v>15.75</v>
      </c>
      <c r="F3901" s="2">
        <v>4.76</v>
      </c>
      <c r="G3901" s="2">
        <v>0</v>
      </c>
      <c r="H3901" s="16">
        <f t="shared" si="183"/>
        <v>0</v>
      </c>
      <c r="I3901" s="15">
        <f t="shared" si="181"/>
        <v>15.75</v>
      </c>
      <c r="J3901" s="14">
        <f t="shared" si="182"/>
        <v>0</v>
      </c>
    </row>
    <row r="3902" spans="1:10" x14ac:dyDescent="0.3">
      <c r="A3902" s="19">
        <v>20200611</v>
      </c>
      <c r="B3902" s="19" t="s">
        <v>44</v>
      </c>
      <c r="C3902" s="19">
        <v>0</v>
      </c>
      <c r="D3902" s="19">
        <v>0</v>
      </c>
      <c r="E3902" s="19">
        <v>15.86</v>
      </c>
      <c r="F3902" s="19">
        <v>4.55</v>
      </c>
      <c r="G3902" s="19">
        <v>0</v>
      </c>
      <c r="H3902" s="17">
        <f t="shared" si="183"/>
        <v>0</v>
      </c>
      <c r="I3902" s="18">
        <f t="shared" si="181"/>
        <v>15.86</v>
      </c>
      <c r="J3902" s="17">
        <f t="shared" si="182"/>
        <v>0</v>
      </c>
    </row>
    <row r="3903" spans="1:10" x14ac:dyDescent="0.3">
      <c r="A3903" s="2">
        <v>20200611</v>
      </c>
      <c r="B3903" s="2" t="s">
        <v>43</v>
      </c>
      <c r="C3903" s="2">
        <v>0</v>
      </c>
      <c r="D3903" s="2">
        <v>0</v>
      </c>
      <c r="E3903" s="2">
        <v>15.97</v>
      </c>
      <c r="F3903" s="2">
        <v>4</v>
      </c>
      <c r="G3903" s="2">
        <v>0</v>
      </c>
      <c r="H3903" s="16">
        <f t="shared" si="183"/>
        <v>0</v>
      </c>
      <c r="I3903" s="15">
        <f t="shared" si="181"/>
        <v>15.97</v>
      </c>
      <c r="J3903" s="14">
        <f t="shared" si="182"/>
        <v>0</v>
      </c>
    </row>
    <row r="3904" spans="1:10" x14ac:dyDescent="0.3">
      <c r="A3904" s="19">
        <v>20200611</v>
      </c>
      <c r="B3904" s="19" t="s">
        <v>42</v>
      </c>
      <c r="C3904" s="19">
        <v>97</v>
      </c>
      <c r="D3904" s="19">
        <v>9.44</v>
      </c>
      <c r="E3904" s="19">
        <v>16.21</v>
      </c>
      <c r="F3904" s="19">
        <v>3.31</v>
      </c>
      <c r="G3904" s="19">
        <v>0</v>
      </c>
      <c r="H3904" s="17">
        <f t="shared" si="183"/>
        <v>591.41047731906701</v>
      </c>
      <c r="I3904" s="18">
        <f t="shared" si="181"/>
        <v>34.691577416220845</v>
      </c>
      <c r="J3904" s="17">
        <f t="shared" si="182"/>
        <v>0.56561782540340866</v>
      </c>
    </row>
    <row r="3905" spans="1:10" x14ac:dyDescent="0.3">
      <c r="A3905" s="2">
        <v>20200611</v>
      </c>
      <c r="B3905" s="2" t="s">
        <v>41</v>
      </c>
      <c r="C3905" s="2">
        <v>182</v>
      </c>
      <c r="D3905" s="2">
        <v>20.57</v>
      </c>
      <c r="E3905" s="2">
        <v>16.82</v>
      </c>
      <c r="F3905" s="2">
        <v>3.24</v>
      </c>
      <c r="G3905" s="2">
        <v>0</v>
      </c>
      <c r="H3905" s="16">
        <f t="shared" si="183"/>
        <v>517.99980949113046</v>
      </c>
      <c r="I3905" s="15">
        <f t="shared" si="181"/>
        <v>33.007494046597827</v>
      </c>
      <c r="J3905" s="14">
        <f t="shared" si="182"/>
        <v>0.4993343477332548</v>
      </c>
    </row>
    <row r="3906" spans="1:10" x14ac:dyDescent="0.3">
      <c r="A3906" s="19">
        <v>20200611</v>
      </c>
      <c r="B3906" s="19" t="s">
        <v>40</v>
      </c>
      <c r="C3906" s="19">
        <v>247</v>
      </c>
      <c r="D3906" s="19">
        <v>32.090000000000003</v>
      </c>
      <c r="E3906" s="19">
        <v>17.57</v>
      </c>
      <c r="F3906" s="19">
        <v>4.34</v>
      </c>
      <c r="G3906" s="19">
        <v>0</v>
      </c>
      <c r="H3906" s="17">
        <f t="shared" si="183"/>
        <v>464.94054567581134</v>
      </c>
      <c r="I3906" s="18">
        <f t="shared" si="181"/>
        <v>32.099392052369105</v>
      </c>
      <c r="J3906" s="17">
        <f t="shared" si="182"/>
        <v>0.4500869672092338</v>
      </c>
    </row>
    <row r="3907" spans="1:10" x14ac:dyDescent="0.3">
      <c r="A3907" s="2">
        <v>20200611</v>
      </c>
      <c r="B3907" s="2" t="s">
        <v>39</v>
      </c>
      <c r="C3907" s="2">
        <v>456</v>
      </c>
      <c r="D3907" s="2">
        <v>43.77</v>
      </c>
      <c r="E3907" s="2">
        <v>17.82</v>
      </c>
      <c r="F3907" s="2">
        <v>5.03</v>
      </c>
      <c r="G3907" s="2">
        <v>0</v>
      </c>
      <c r="H3907" s="16">
        <f t="shared" si="183"/>
        <v>659.18323479560547</v>
      </c>
      <c r="I3907" s="15">
        <f t="shared" si="181"/>
        <v>38.419476087362668</v>
      </c>
      <c r="J3907" s="14">
        <f t="shared" si="182"/>
        <v>0.61937671334122046</v>
      </c>
    </row>
    <row r="3908" spans="1:10" x14ac:dyDescent="0.3">
      <c r="A3908" s="19">
        <v>20200611</v>
      </c>
      <c r="B3908" s="19" t="s">
        <v>38</v>
      </c>
      <c r="C3908" s="19">
        <v>396</v>
      </c>
      <c r="D3908" s="19">
        <v>55.28</v>
      </c>
      <c r="E3908" s="19">
        <v>18.010000000000002</v>
      </c>
      <c r="F3908" s="19">
        <v>5.45</v>
      </c>
      <c r="G3908" s="19">
        <v>0</v>
      </c>
      <c r="H3908" s="17">
        <f t="shared" si="183"/>
        <v>481.78389984092303</v>
      </c>
      <c r="I3908" s="18">
        <f t="shared" si="181"/>
        <v>33.065746870028846</v>
      </c>
      <c r="J3908" s="17">
        <f t="shared" si="182"/>
        <v>0.46429713842114806</v>
      </c>
    </row>
    <row r="3909" spans="1:10" x14ac:dyDescent="0.3">
      <c r="A3909" s="2">
        <v>20200611</v>
      </c>
      <c r="B3909" s="2" t="s">
        <v>37</v>
      </c>
      <c r="C3909" s="2">
        <v>398</v>
      </c>
      <c r="D3909" s="2">
        <v>65.89</v>
      </c>
      <c r="E3909" s="2">
        <v>18.73</v>
      </c>
      <c r="F3909" s="2">
        <v>5.86</v>
      </c>
      <c r="G3909" s="2">
        <v>0</v>
      </c>
      <c r="H3909" s="16">
        <f t="shared" si="183"/>
        <v>436.03875842021154</v>
      </c>
      <c r="I3909" s="15">
        <f t="shared" si="181"/>
        <v>32.356211200631613</v>
      </c>
      <c r="J3909" s="14">
        <f t="shared" si="182"/>
        <v>0.42160458902651038</v>
      </c>
    </row>
    <row r="3910" spans="1:10" x14ac:dyDescent="0.3">
      <c r="A3910" s="19">
        <v>20200611</v>
      </c>
      <c r="B3910" s="19" t="s">
        <v>36</v>
      </c>
      <c r="C3910" s="19">
        <v>557</v>
      </c>
      <c r="D3910" s="19">
        <v>73.36</v>
      </c>
      <c r="E3910" s="19">
        <v>19.46</v>
      </c>
      <c r="F3910" s="19">
        <v>6.41</v>
      </c>
      <c r="G3910" s="19">
        <v>0</v>
      </c>
      <c r="H3910" s="17">
        <f t="shared" si="183"/>
        <v>581.34504891129268</v>
      </c>
      <c r="I3910" s="18">
        <f t="shared" si="181"/>
        <v>37.627032778477897</v>
      </c>
      <c r="J3910" s="17">
        <f t="shared" si="182"/>
        <v>0.5483120654643534</v>
      </c>
    </row>
    <row r="3911" spans="1:10" x14ac:dyDescent="0.3">
      <c r="A3911" s="2">
        <v>20200611</v>
      </c>
      <c r="B3911" s="2" t="s">
        <v>35</v>
      </c>
      <c r="C3911" s="2">
        <v>518</v>
      </c>
      <c r="D3911" s="2">
        <v>72.73</v>
      </c>
      <c r="E3911" s="2">
        <v>19.37</v>
      </c>
      <c r="F3911" s="2">
        <v>6.76</v>
      </c>
      <c r="G3911" s="2">
        <v>0</v>
      </c>
      <c r="H3911" s="16">
        <f t="shared" si="183"/>
        <v>542.45587806993342</v>
      </c>
      <c r="I3911" s="15">
        <f t="shared" si="181"/>
        <v>36.32174618968542</v>
      </c>
      <c r="J3911" s="14">
        <f t="shared" si="182"/>
        <v>0.51481891310218519</v>
      </c>
    </row>
    <row r="3912" spans="1:10" x14ac:dyDescent="0.3">
      <c r="A3912" s="19">
        <v>20200611</v>
      </c>
      <c r="B3912" s="19" t="s">
        <v>34</v>
      </c>
      <c r="C3912" s="19">
        <v>261</v>
      </c>
      <c r="D3912" s="19">
        <v>64.599999999999994</v>
      </c>
      <c r="E3912" s="19">
        <v>19.48</v>
      </c>
      <c r="F3912" s="19">
        <v>6.97</v>
      </c>
      <c r="G3912" s="19">
        <v>0</v>
      </c>
      <c r="H3912" s="17">
        <f t="shared" si="183"/>
        <v>288.92926254736335</v>
      </c>
      <c r="I3912" s="18">
        <f t="shared" si="181"/>
        <v>28.509039454605105</v>
      </c>
      <c r="J3912" s="17">
        <f t="shared" si="182"/>
        <v>0.28436687372895442</v>
      </c>
    </row>
    <row r="3913" spans="1:10" x14ac:dyDescent="0.3">
      <c r="A3913" s="2">
        <v>20200611</v>
      </c>
      <c r="B3913" s="2" t="s">
        <v>33</v>
      </c>
      <c r="C3913" s="2">
        <v>495</v>
      </c>
      <c r="D3913" s="2">
        <v>53.8</v>
      </c>
      <c r="E3913" s="2">
        <v>19.43</v>
      </c>
      <c r="F3913" s="2">
        <v>6.41</v>
      </c>
      <c r="G3913" s="2">
        <v>0</v>
      </c>
      <c r="H3913" s="16">
        <f t="shared" si="183"/>
        <v>613.41306697595064</v>
      </c>
      <c r="I3913" s="15">
        <f t="shared" si="181"/>
        <v>38.599158342998457</v>
      </c>
      <c r="J3913" s="14">
        <f t="shared" si="182"/>
        <v>0.57587451055233441</v>
      </c>
    </row>
    <row r="3914" spans="1:10" x14ac:dyDescent="0.3">
      <c r="A3914" s="19">
        <v>20200611</v>
      </c>
      <c r="B3914" s="19" t="s">
        <v>32</v>
      </c>
      <c r="C3914" s="19">
        <v>542</v>
      </c>
      <c r="D3914" s="19">
        <v>42.25</v>
      </c>
      <c r="E3914" s="19">
        <v>19.149999999999999</v>
      </c>
      <c r="F3914" s="19">
        <v>6.14</v>
      </c>
      <c r="G3914" s="19">
        <v>0</v>
      </c>
      <c r="H3914" s="17">
        <f t="shared" si="183"/>
        <v>806.10760972561036</v>
      </c>
      <c r="I3914" s="18">
        <f t="shared" ref="I3914:I3977" si="184">E3914+H3914*((NOCT-20)/(800))</f>
        <v>44.340862803925319</v>
      </c>
      <c r="J3914" s="17">
        <f t="shared" ref="J3914:J3977" si="185">P_STC__W*(H3914/1000)*(1+(alpha_p/100)*(I3914-25))</f>
        <v>0.73594893464354594</v>
      </c>
    </row>
    <row r="3915" spans="1:10" x14ac:dyDescent="0.3">
      <c r="A3915" s="2">
        <v>20200611</v>
      </c>
      <c r="B3915" s="2" t="s">
        <v>31</v>
      </c>
      <c r="C3915" s="2">
        <v>411</v>
      </c>
      <c r="D3915" s="2">
        <v>30.57</v>
      </c>
      <c r="E3915" s="2">
        <v>18.739999999999998</v>
      </c>
      <c r="F3915" s="2">
        <v>6.14</v>
      </c>
      <c r="G3915" s="2">
        <v>0</v>
      </c>
      <c r="H3915" s="16">
        <f t="shared" si="183"/>
        <v>808.11550483951146</v>
      </c>
      <c r="I3915" s="15">
        <f t="shared" si="184"/>
        <v>43.993609526234735</v>
      </c>
      <c r="J3915" s="14">
        <f t="shared" si="185"/>
        <v>0.73904486825993165</v>
      </c>
    </row>
    <row r="3916" spans="1:10" x14ac:dyDescent="0.3">
      <c r="A3916" s="19">
        <v>20200611</v>
      </c>
      <c r="B3916" s="19" t="s">
        <v>30</v>
      </c>
      <c r="C3916" s="19">
        <v>151</v>
      </c>
      <c r="D3916" s="19">
        <v>19.079999999999998</v>
      </c>
      <c r="E3916" s="19">
        <v>18.25</v>
      </c>
      <c r="F3916" s="19">
        <v>6.21</v>
      </c>
      <c r="G3916" s="19">
        <v>0</v>
      </c>
      <c r="H3916" s="17">
        <f t="shared" si="183"/>
        <v>461.93187361248152</v>
      </c>
      <c r="I3916" s="18">
        <f t="shared" si="184"/>
        <v>32.685371050390046</v>
      </c>
      <c r="J3916" s="17">
        <f t="shared" si="185"/>
        <v>0.44595634329326939</v>
      </c>
    </row>
    <row r="3917" spans="1:10" x14ac:dyDescent="0.3">
      <c r="A3917" s="2">
        <v>20200611</v>
      </c>
      <c r="B3917" s="2" t="s">
        <v>29</v>
      </c>
      <c r="C3917" s="2">
        <v>70</v>
      </c>
      <c r="D3917" s="2">
        <v>8.0299999999999994</v>
      </c>
      <c r="E3917" s="2">
        <v>17.739999999999998</v>
      </c>
      <c r="F3917" s="2">
        <v>6</v>
      </c>
      <c r="G3917" s="2">
        <v>0</v>
      </c>
      <c r="H3917" s="16">
        <f t="shared" si="183"/>
        <v>501.10391400044199</v>
      </c>
      <c r="I3917" s="15">
        <f t="shared" si="184"/>
        <v>33.399497312513809</v>
      </c>
      <c r="J3917" s="14">
        <f t="shared" si="185"/>
        <v>0.48216331959522607</v>
      </c>
    </row>
    <row r="3918" spans="1:10" x14ac:dyDescent="0.3">
      <c r="A3918" s="19">
        <v>20200611</v>
      </c>
      <c r="B3918" s="19" t="s">
        <v>28</v>
      </c>
      <c r="C3918" s="19">
        <v>0</v>
      </c>
      <c r="D3918" s="19">
        <v>0</v>
      </c>
      <c r="E3918" s="19">
        <v>17.13</v>
      </c>
      <c r="F3918" s="19">
        <v>5.59</v>
      </c>
      <c r="G3918" s="19">
        <v>0</v>
      </c>
      <c r="H3918" s="17">
        <f t="shared" si="183"/>
        <v>0</v>
      </c>
      <c r="I3918" s="18">
        <f t="shared" si="184"/>
        <v>17.13</v>
      </c>
      <c r="J3918" s="17">
        <f t="shared" si="185"/>
        <v>0</v>
      </c>
    </row>
    <row r="3919" spans="1:10" x14ac:dyDescent="0.3">
      <c r="A3919" s="2">
        <v>20200611</v>
      </c>
      <c r="B3919" s="2" t="s">
        <v>27</v>
      </c>
      <c r="C3919" s="2">
        <v>0</v>
      </c>
      <c r="D3919" s="2">
        <v>0</v>
      </c>
      <c r="E3919" s="2">
        <v>16.71</v>
      </c>
      <c r="F3919" s="2">
        <v>5.45</v>
      </c>
      <c r="G3919" s="2">
        <v>0</v>
      </c>
      <c r="H3919" s="16">
        <f t="shared" si="183"/>
        <v>0</v>
      </c>
      <c r="I3919" s="15">
        <f t="shared" si="184"/>
        <v>16.71</v>
      </c>
      <c r="J3919" s="14">
        <f t="shared" si="185"/>
        <v>0</v>
      </c>
    </row>
    <row r="3920" spans="1:10" x14ac:dyDescent="0.3">
      <c r="A3920" s="19">
        <v>20200611</v>
      </c>
      <c r="B3920" s="19" t="s">
        <v>26</v>
      </c>
      <c r="C3920" s="19">
        <v>0</v>
      </c>
      <c r="D3920" s="19">
        <v>0</v>
      </c>
      <c r="E3920" s="19">
        <v>16.399999999999999</v>
      </c>
      <c r="F3920" s="19">
        <v>5.0999999999999996</v>
      </c>
      <c r="G3920" s="19">
        <v>0</v>
      </c>
      <c r="H3920" s="17">
        <f t="shared" si="183"/>
        <v>0</v>
      </c>
      <c r="I3920" s="18">
        <f t="shared" si="184"/>
        <v>16.399999999999999</v>
      </c>
      <c r="J3920" s="17">
        <f t="shared" si="185"/>
        <v>0</v>
      </c>
    </row>
    <row r="3921" spans="1:10" x14ac:dyDescent="0.3">
      <c r="A3921" s="2">
        <v>20200611</v>
      </c>
      <c r="B3921" s="2" t="s">
        <v>25</v>
      </c>
      <c r="C3921" s="2">
        <v>0</v>
      </c>
      <c r="D3921" s="2">
        <v>0</v>
      </c>
      <c r="E3921" s="2">
        <v>16.18</v>
      </c>
      <c r="F3921" s="2">
        <v>4.76</v>
      </c>
      <c r="G3921" s="2">
        <v>0</v>
      </c>
      <c r="H3921" s="16">
        <f t="shared" si="183"/>
        <v>0</v>
      </c>
      <c r="I3921" s="15">
        <f t="shared" si="184"/>
        <v>16.18</v>
      </c>
      <c r="J3921" s="14">
        <f t="shared" si="185"/>
        <v>0</v>
      </c>
    </row>
    <row r="3922" spans="1:10" x14ac:dyDescent="0.3">
      <c r="A3922" s="19">
        <v>20200612</v>
      </c>
      <c r="B3922" s="19" t="s">
        <v>48</v>
      </c>
      <c r="C3922" s="19">
        <v>0</v>
      </c>
      <c r="D3922" s="19">
        <v>0</v>
      </c>
      <c r="E3922" s="19">
        <v>16.05</v>
      </c>
      <c r="F3922" s="19">
        <v>4.34</v>
      </c>
      <c r="G3922" s="19">
        <v>0</v>
      </c>
      <c r="H3922" s="17">
        <f t="shared" si="183"/>
        <v>0</v>
      </c>
      <c r="I3922" s="18">
        <f t="shared" si="184"/>
        <v>16.05</v>
      </c>
      <c r="J3922" s="17">
        <f t="shared" si="185"/>
        <v>0</v>
      </c>
    </row>
    <row r="3923" spans="1:10" x14ac:dyDescent="0.3">
      <c r="A3923" s="2">
        <v>20200612</v>
      </c>
      <c r="B3923" s="2" t="s">
        <v>47</v>
      </c>
      <c r="C3923" s="2">
        <v>0</v>
      </c>
      <c r="D3923" s="2">
        <v>0</v>
      </c>
      <c r="E3923" s="2">
        <v>16.02</v>
      </c>
      <c r="F3923" s="2">
        <v>4</v>
      </c>
      <c r="G3923" s="2">
        <v>0</v>
      </c>
      <c r="H3923" s="16">
        <f t="shared" ref="H3923:H3986" si="186">IF(D3923&gt;0,C3923/SIN(D3923*PI()/180),0)</f>
        <v>0</v>
      </c>
      <c r="I3923" s="15">
        <f t="shared" si="184"/>
        <v>16.02</v>
      </c>
      <c r="J3923" s="14">
        <f t="shared" si="185"/>
        <v>0</v>
      </c>
    </row>
    <row r="3924" spans="1:10" x14ac:dyDescent="0.3">
      <c r="A3924" s="19">
        <v>20200612</v>
      </c>
      <c r="B3924" s="19" t="s">
        <v>46</v>
      </c>
      <c r="C3924" s="19">
        <v>0</v>
      </c>
      <c r="D3924" s="19">
        <v>0</v>
      </c>
      <c r="E3924" s="19">
        <v>15.67</v>
      </c>
      <c r="F3924" s="19">
        <v>3.59</v>
      </c>
      <c r="G3924" s="19">
        <v>0</v>
      </c>
      <c r="H3924" s="17">
        <f t="shared" si="186"/>
        <v>0</v>
      </c>
      <c r="I3924" s="18">
        <f t="shared" si="184"/>
        <v>15.67</v>
      </c>
      <c r="J3924" s="17">
        <f t="shared" si="185"/>
        <v>0</v>
      </c>
    </row>
    <row r="3925" spans="1:10" x14ac:dyDescent="0.3">
      <c r="A3925" s="2">
        <v>20200612</v>
      </c>
      <c r="B3925" s="2" t="s">
        <v>45</v>
      </c>
      <c r="C3925" s="2">
        <v>0</v>
      </c>
      <c r="D3925" s="2">
        <v>0</v>
      </c>
      <c r="E3925" s="2">
        <v>15.43</v>
      </c>
      <c r="F3925" s="2">
        <v>3.59</v>
      </c>
      <c r="G3925" s="2">
        <v>0</v>
      </c>
      <c r="H3925" s="16">
        <f t="shared" si="186"/>
        <v>0</v>
      </c>
      <c r="I3925" s="15">
        <f t="shared" si="184"/>
        <v>15.43</v>
      </c>
      <c r="J3925" s="14">
        <f t="shared" si="185"/>
        <v>0</v>
      </c>
    </row>
    <row r="3926" spans="1:10" x14ac:dyDescent="0.3">
      <c r="A3926" s="19">
        <v>20200612</v>
      </c>
      <c r="B3926" s="19" t="s">
        <v>44</v>
      </c>
      <c r="C3926" s="19">
        <v>0</v>
      </c>
      <c r="D3926" s="19">
        <v>0</v>
      </c>
      <c r="E3926" s="19">
        <v>15.35</v>
      </c>
      <c r="F3926" s="19">
        <v>3.72</v>
      </c>
      <c r="G3926" s="19">
        <v>0</v>
      </c>
      <c r="H3926" s="17">
        <f t="shared" si="186"/>
        <v>0</v>
      </c>
      <c r="I3926" s="18">
        <f t="shared" si="184"/>
        <v>15.35</v>
      </c>
      <c r="J3926" s="17">
        <f t="shared" si="185"/>
        <v>0</v>
      </c>
    </row>
    <row r="3927" spans="1:10" x14ac:dyDescent="0.3">
      <c r="A3927" s="2">
        <v>20200612</v>
      </c>
      <c r="B3927" s="2" t="s">
        <v>43</v>
      </c>
      <c r="C3927" s="2">
        <v>0</v>
      </c>
      <c r="D3927" s="2">
        <v>0</v>
      </c>
      <c r="E3927" s="2">
        <v>15.36</v>
      </c>
      <c r="F3927" s="2">
        <v>3.79</v>
      </c>
      <c r="G3927" s="2">
        <v>0</v>
      </c>
      <c r="H3927" s="16">
        <f t="shared" si="186"/>
        <v>0</v>
      </c>
      <c r="I3927" s="15">
        <f t="shared" si="184"/>
        <v>15.36</v>
      </c>
      <c r="J3927" s="14">
        <f t="shared" si="185"/>
        <v>0</v>
      </c>
    </row>
    <row r="3928" spans="1:10" x14ac:dyDescent="0.3">
      <c r="A3928" s="19">
        <v>20200612</v>
      </c>
      <c r="B3928" s="19" t="s">
        <v>42</v>
      </c>
      <c r="C3928" s="19">
        <v>74</v>
      </c>
      <c r="D3928" s="19">
        <v>9.4499999999999993</v>
      </c>
      <c r="E3928" s="19">
        <v>15.69</v>
      </c>
      <c r="F3928" s="19">
        <v>4.07</v>
      </c>
      <c r="G3928" s="19">
        <v>0</v>
      </c>
      <c r="H3928" s="17">
        <f t="shared" si="186"/>
        <v>450.70601906568118</v>
      </c>
      <c r="I3928" s="18">
        <f t="shared" si="184"/>
        <v>29.774563095802534</v>
      </c>
      <c r="J3928" s="17">
        <f t="shared" si="185"/>
        <v>0.44102235960008934</v>
      </c>
    </row>
    <row r="3929" spans="1:10" x14ac:dyDescent="0.3">
      <c r="A3929" s="2">
        <v>20200612</v>
      </c>
      <c r="B3929" s="2" t="s">
        <v>41</v>
      </c>
      <c r="C3929" s="2">
        <v>115</v>
      </c>
      <c r="D3929" s="2">
        <v>20.57</v>
      </c>
      <c r="E3929" s="2">
        <v>16.059999999999999</v>
      </c>
      <c r="F3929" s="2">
        <v>5.17</v>
      </c>
      <c r="G3929" s="2">
        <v>0</v>
      </c>
      <c r="H3929" s="16">
        <f t="shared" si="186"/>
        <v>327.30757193120883</v>
      </c>
      <c r="I3929" s="15">
        <f t="shared" si="184"/>
        <v>26.288361622850275</v>
      </c>
      <c r="J3929" s="14">
        <f t="shared" si="185"/>
        <v>0.32540996461575872</v>
      </c>
    </row>
    <row r="3930" spans="1:10" x14ac:dyDescent="0.3">
      <c r="A3930" s="19">
        <v>20200612</v>
      </c>
      <c r="B3930" s="19" t="s">
        <v>40</v>
      </c>
      <c r="C3930" s="19">
        <v>307</v>
      </c>
      <c r="D3930" s="19">
        <v>32.090000000000003</v>
      </c>
      <c r="E3930" s="19">
        <v>16.11</v>
      </c>
      <c r="F3930" s="19">
        <v>5.17</v>
      </c>
      <c r="G3930" s="19">
        <v>0</v>
      </c>
      <c r="H3930" s="17">
        <f t="shared" si="186"/>
        <v>577.88156891689914</v>
      </c>
      <c r="I3930" s="18">
        <f t="shared" si="184"/>
        <v>34.168799028653098</v>
      </c>
      <c r="J3930" s="17">
        <f t="shared" si="185"/>
        <v>0.55403840906197099</v>
      </c>
    </row>
    <row r="3931" spans="1:10" x14ac:dyDescent="0.3">
      <c r="A3931" s="2">
        <v>20200612</v>
      </c>
      <c r="B3931" s="2" t="s">
        <v>39</v>
      </c>
      <c r="C3931" s="2">
        <v>380</v>
      </c>
      <c r="D3931" s="2">
        <v>43.77</v>
      </c>
      <c r="E3931" s="2">
        <v>16.43</v>
      </c>
      <c r="F3931" s="2">
        <v>5.17</v>
      </c>
      <c r="G3931" s="2">
        <v>0</v>
      </c>
      <c r="H3931" s="16">
        <f t="shared" si="186"/>
        <v>549.31936232967121</v>
      </c>
      <c r="I3931" s="15">
        <f t="shared" si="184"/>
        <v>33.596230072802229</v>
      </c>
      <c r="J3931" s="14">
        <f t="shared" si="185"/>
        <v>0.52807002203053222</v>
      </c>
    </row>
    <row r="3932" spans="1:10" x14ac:dyDescent="0.3">
      <c r="A3932" s="19">
        <v>20200612</v>
      </c>
      <c r="B3932" s="19" t="s">
        <v>38</v>
      </c>
      <c r="C3932" s="19">
        <v>112</v>
      </c>
      <c r="D3932" s="19">
        <v>55.28</v>
      </c>
      <c r="E3932" s="19">
        <v>16.97</v>
      </c>
      <c r="F3932" s="19">
        <v>4.76</v>
      </c>
      <c r="G3932" s="19">
        <v>0</v>
      </c>
      <c r="H3932" s="17">
        <f t="shared" si="186"/>
        <v>136.26211308632168</v>
      </c>
      <c r="I3932" s="18">
        <f t="shared" si="184"/>
        <v>21.228191033947553</v>
      </c>
      <c r="J3932" s="17">
        <f t="shared" si="185"/>
        <v>0.13857490905574676</v>
      </c>
    </row>
    <row r="3933" spans="1:10" x14ac:dyDescent="0.3">
      <c r="A3933" s="2">
        <v>20200612</v>
      </c>
      <c r="B3933" s="2" t="s">
        <v>37</v>
      </c>
      <c r="C3933" s="2">
        <v>251</v>
      </c>
      <c r="D3933" s="2">
        <v>65.900000000000006</v>
      </c>
      <c r="E3933" s="2">
        <v>17.71</v>
      </c>
      <c r="F3933" s="2">
        <v>4.62</v>
      </c>
      <c r="G3933" s="2">
        <v>0</v>
      </c>
      <c r="H3933" s="16">
        <f t="shared" si="186"/>
        <v>274.96779399827483</v>
      </c>
      <c r="I3933" s="15">
        <f t="shared" si="184"/>
        <v>26.302743562446089</v>
      </c>
      <c r="J3933" s="14">
        <f t="shared" si="185"/>
        <v>0.27335583764247418</v>
      </c>
    </row>
    <row r="3934" spans="1:10" x14ac:dyDescent="0.3">
      <c r="A3934" s="19">
        <v>20200612</v>
      </c>
      <c r="B3934" s="19" t="s">
        <v>36</v>
      </c>
      <c r="C3934" s="19">
        <v>583</v>
      </c>
      <c r="D3934" s="19">
        <v>73.41</v>
      </c>
      <c r="E3934" s="19">
        <v>18.09</v>
      </c>
      <c r="F3934" s="19">
        <v>4.9000000000000004</v>
      </c>
      <c r="G3934" s="19">
        <v>0</v>
      </c>
      <c r="H3934" s="17">
        <f t="shared" si="186"/>
        <v>608.32301376856719</v>
      </c>
      <c r="I3934" s="18">
        <f t="shared" si="184"/>
        <v>37.100094180267725</v>
      </c>
      <c r="J3934" s="17">
        <f t="shared" si="185"/>
        <v>0.57519956785475934</v>
      </c>
    </row>
    <row r="3935" spans="1:10" x14ac:dyDescent="0.3">
      <c r="A3935" s="2">
        <v>20200612</v>
      </c>
      <c r="B3935" s="2" t="s">
        <v>35</v>
      </c>
      <c r="C3935" s="2">
        <v>570</v>
      </c>
      <c r="D3935" s="2">
        <v>72.81</v>
      </c>
      <c r="E3935" s="2">
        <v>18.3</v>
      </c>
      <c r="F3935" s="2">
        <v>5.0999999999999996</v>
      </c>
      <c r="G3935" s="2">
        <v>0</v>
      </c>
      <c r="H3935" s="16">
        <f t="shared" si="186"/>
        <v>596.65249164437137</v>
      </c>
      <c r="I3935" s="15">
        <f t="shared" si="184"/>
        <v>36.945390363886602</v>
      </c>
      <c r="J3935" s="14">
        <f t="shared" si="185"/>
        <v>0.5645798804851222</v>
      </c>
    </row>
    <row r="3936" spans="1:10" x14ac:dyDescent="0.3">
      <c r="A3936" s="19">
        <v>20200612</v>
      </c>
      <c r="B3936" s="19" t="s">
        <v>34</v>
      </c>
      <c r="C3936" s="19">
        <v>535</v>
      </c>
      <c r="D3936" s="19">
        <v>64.680000000000007</v>
      </c>
      <c r="E3936" s="19">
        <v>18.47</v>
      </c>
      <c r="F3936" s="19">
        <v>5.38</v>
      </c>
      <c r="G3936" s="19">
        <v>0</v>
      </c>
      <c r="H3936" s="17">
        <f t="shared" si="186"/>
        <v>591.85781630376448</v>
      </c>
      <c r="I3936" s="18">
        <f t="shared" si="184"/>
        <v>36.965556759492642</v>
      </c>
      <c r="J3936" s="17">
        <f t="shared" si="185"/>
        <v>0.55998922897837022</v>
      </c>
    </row>
    <row r="3937" spans="1:10" x14ac:dyDescent="0.3">
      <c r="A3937" s="2">
        <v>20200612</v>
      </c>
      <c r="B3937" s="2" t="s">
        <v>33</v>
      </c>
      <c r="C3937" s="2">
        <v>150</v>
      </c>
      <c r="D3937" s="2">
        <v>53.88</v>
      </c>
      <c r="E3937" s="2">
        <v>18.5</v>
      </c>
      <c r="F3937" s="2">
        <v>5.59</v>
      </c>
      <c r="G3937" s="2">
        <v>0</v>
      </c>
      <c r="H3937" s="16">
        <f t="shared" si="186"/>
        <v>185.69316687394843</v>
      </c>
      <c r="I3937" s="15">
        <f t="shared" si="184"/>
        <v>24.30291146481089</v>
      </c>
      <c r="J3937" s="14">
        <f t="shared" si="185"/>
        <v>0.18627566747355701</v>
      </c>
    </row>
    <row r="3938" spans="1:10" x14ac:dyDescent="0.3">
      <c r="A3938" s="19">
        <v>20200612</v>
      </c>
      <c r="B3938" s="19" t="s">
        <v>32</v>
      </c>
      <c r="C3938" s="19">
        <v>193</v>
      </c>
      <c r="D3938" s="19">
        <v>42.32</v>
      </c>
      <c r="E3938" s="19">
        <v>18.45</v>
      </c>
      <c r="F3938" s="19">
        <v>5.59</v>
      </c>
      <c r="G3938" s="19">
        <v>0</v>
      </c>
      <c r="H3938" s="17">
        <f t="shared" si="186"/>
        <v>286.66034869481331</v>
      </c>
      <c r="I3938" s="18">
        <f t="shared" si="184"/>
        <v>27.408135896712913</v>
      </c>
      <c r="J3938" s="17">
        <f t="shared" si="185"/>
        <v>0.28355392185346034</v>
      </c>
    </row>
    <row r="3939" spans="1:10" x14ac:dyDescent="0.3">
      <c r="A3939" s="2">
        <v>20200612</v>
      </c>
      <c r="B3939" s="2" t="s">
        <v>31</v>
      </c>
      <c r="C3939" s="2">
        <v>358</v>
      </c>
      <c r="D3939" s="2">
        <v>30.65</v>
      </c>
      <c r="E3939" s="2">
        <v>18.170000000000002</v>
      </c>
      <c r="F3939" s="2">
        <v>5.59</v>
      </c>
      <c r="G3939" s="2">
        <v>0</v>
      </c>
      <c r="H3939" s="16">
        <f t="shared" si="186"/>
        <v>702.24669380296893</v>
      </c>
      <c r="I3939" s="15">
        <f t="shared" si="184"/>
        <v>40.115209181342777</v>
      </c>
      <c r="J3939" s="14">
        <f t="shared" si="185"/>
        <v>0.65448096827114677</v>
      </c>
    </row>
    <row r="3940" spans="1:10" x14ac:dyDescent="0.3">
      <c r="A3940" s="19">
        <v>20200612</v>
      </c>
      <c r="B3940" s="19" t="s">
        <v>30</v>
      </c>
      <c r="C3940" s="19">
        <v>206</v>
      </c>
      <c r="D3940" s="19">
        <v>19.16</v>
      </c>
      <c r="E3940" s="19">
        <v>17.899999999999999</v>
      </c>
      <c r="F3940" s="19">
        <v>5.31</v>
      </c>
      <c r="G3940" s="19">
        <v>0</v>
      </c>
      <c r="H3940" s="17">
        <f t="shared" si="186"/>
        <v>627.6521587306197</v>
      </c>
      <c r="I3940" s="18">
        <f t="shared" si="184"/>
        <v>37.514129960331864</v>
      </c>
      <c r="J3940" s="17">
        <f t="shared" si="185"/>
        <v>0.59230681565154952</v>
      </c>
    </row>
    <row r="3941" spans="1:10" x14ac:dyDescent="0.3">
      <c r="A3941" s="2">
        <v>20200612</v>
      </c>
      <c r="B3941" s="2" t="s">
        <v>29</v>
      </c>
      <c r="C3941" s="2">
        <v>93</v>
      </c>
      <c r="D3941" s="2">
        <v>8.11</v>
      </c>
      <c r="E3941" s="2">
        <v>17.59</v>
      </c>
      <c r="F3941" s="2">
        <v>4.83</v>
      </c>
      <c r="G3941" s="2">
        <v>0</v>
      </c>
      <c r="H3941" s="16">
        <f t="shared" si="186"/>
        <v>659.22838947126706</v>
      </c>
      <c r="I3941" s="15">
        <f t="shared" si="184"/>
        <v>38.190887170977092</v>
      </c>
      <c r="J3941" s="14">
        <f t="shared" si="185"/>
        <v>0.6200972565968752</v>
      </c>
    </row>
    <row r="3942" spans="1:10" x14ac:dyDescent="0.3">
      <c r="A3942" s="19">
        <v>20200612</v>
      </c>
      <c r="B3942" s="19" t="s">
        <v>28</v>
      </c>
      <c r="C3942" s="19">
        <v>0</v>
      </c>
      <c r="D3942" s="19">
        <v>0</v>
      </c>
      <c r="E3942" s="19">
        <v>17.02</v>
      </c>
      <c r="F3942" s="19">
        <v>4</v>
      </c>
      <c r="G3942" s="19">
        <v>0</v>
      </c>
      <c r="H3942" s="17">
        <f t="shared" si="186"/>
        <v>0</v>
      </c>
      <c r="I3942" s="18">
        <f t="shared" si="184"/>
        <v>17.02</v>
      </c>
      <c r="J3942" s="17">
        <f t="shared" si="185"/>
        <v>0</v>
      </c>
    </row>
    <row r="3943" spans="1:10" x14ac:dyDescent="0.3">
      <c r="A3943" s="2">
        <v>20200612</v>
      </c>
      <c r="B3943" s="2" t="s">
        <v>27</v>
      </c>
      <c r="C3943" s="2">
        <v>0</v>
      </c>
      <c r="D3943" s="2">
        <v>0</v>
      </c>
      <c r="E3943" s="2">
        <v>16.68</v>
      </c>
      <c r="F3943" s="2">
        <v>3.38</v>
      </c>
      <c r="G3943" s="2">
        <v>0</v>
      </c>
      <c r="H3943" s="16">
        <f t="shared" si="186"/>
        <v>0</v>
      </c>
      <c r="I3943" s="15">
        <f t="shared" si="184"/>
        <v>16.68</v>
      </c>
      <c r="J3943" s="14">
        <f t="shared" si="185"/>
        <v>0</v>
      </c>
    </row>
    <row r="3944" spans="1:10" x14ac:dyDescent="0.3">
      <c r="A3944" s="19">
        <v>20200612</v>
      </c>
      <c r="B3944" s="19" t="s">
        <v>26</v>
      </c>
      <c r="C3944" s="19">
        <v>0</v>
      </c>
      <c r="D3944" s="19">
        <v>0</v>
      </c>
      <c r="E3944" s="19">
        <v>16.309999999999999</v>
      </c>
      <c r="F3944" s="19">
        <v>3.03</v>
      </c>
      <c r="G3944" s="19">
        <v>0</v>
      </c>
      <c r="H3944" s="17">
        <f t="shared" si="186"/>
        <v>0</v>
      </c>
      <c r="I3944" s="18">
        <f t="shared" si="184"/>
        <v>16.309999999999999</v>
      </c>
      <c r="J3944" s="17">
        <f t="shared" si="185"/>
        <v>0</v>
      </c>
    </row>
    <row r="3945" spans="1:10" x14ac:dyDescent="0.3">
      <c r="A3945" s="2">
        <v>20200612</v>
      </c>
      <c r="B3945" s="2" t="s">
        <v>25</v>
      </c>
      <c r="C3945" s="2">
        <v>0</v>
      </c>
      <c r="D3945" s="2">
        <v>0</v>
      </c>
      <c r="E3945" s="2">
        <v>16.03</v>
      </c>
      <c r="F3945" s="2">
        <v>2.76</v>
      </c>
      <c r="G3945" s="2">
        <v>0</v>
      </c>
      <c r="H3945" s="16">
        <f t="shared" si="186"/>
        <v>0</v>
      </c>
      <c r="I3945" s="15">
        <f t="shared" si="184"/>
        <v>16.03</v>
      </c>
      <c r="J3945" s="14">
        <f t="shared" si="185"/>
        <v>0</v>
      </c>
    </row>
    <row r="3946" spans="1:10" x14ac:dyDescent="0.3">
      <c r="A3946" s="19">
        <v>20200613</v>
      </c>
      <c r="B3946" s="19" t="s">
        <v>48</v>
      </c>
      <c r="C3946" s="19">
        <v>0</v>
      </c>
      <c r="D3946" s="19">
        <v>0</v>
      </c>
      <c r="E3946" s="19">
        <v>15.86</v>
      </c>
      <c r="F3946" s="19">
        <v>2.76</v>
      </c>
      <c r="G3946" s="19">
        <v>0</v>
      </c>
      <c r="H3946" s="17">
        <f t="shared" si="186"/>
        <v>0</v>
      </c>
      <c r="I3946" s="18">
        <f t="shared" si="184"/>
        <v>15.86</v>
      </c>
      <c r="J3946" s="17">
        <f t="shared" si="185"/>
        <v>0</v>
      </c>
    </row>
    <row r="3947" spans="1:10" x14ac:dyDescent="0.3">
      <c r="A3947" s="2">
        <v>20200613</v>
      </c>
      <c r="B3947" s="2" t="s">
        <v>47</v>
      </c>
      <c r="C3947" s="2">
        <v>0</v>
      </c>
      <c r="D3947" s="2">
        <v>0</v>
      </c>
      <c r="E3947" s="2">
        <v>15.7</v>
      </c>
      <c r="F3947" s="2">
        <v>2.76</v>
      </c>
      <c r="G3947" s="2">
        <v>0</v>
      </c>
      <c r="H3947" s="16">
        <f t="shared" si="186"/>
        <v>0</v>
      </c>
      <c r="I3947" s="15">
        <f t="shared" si="184"/>
        <v>15.7</v>
      </c>
      <c r="J3947" s="14">
        <f t="shared" si="185"/>
        <v>0</v>
      </c>
    </row>
    <row r="3948" spans="1:10" x14ac:dyDescent="0.3">
      <c r="A3948" s="19">
        <v>20200613</v>
      </c>
      <c r="B3948" s="19" t="s">
        <v>46</v>
      </c>
      <c r="C3948" s="19">
        <v>0</v>
      </c>
      <c r="D3948" s="19">
        <v>0</v>
      </c>
      <c r="E3948" s="19">
        <v>15.59</v>
      </c>
      <c r="F3948" s="19">
        <v>2.62</v>
      </c>
      <c r="G3948" s="19">
        <v>0</v>
      </c>
      <c r="H3948" s="17">
        <f t="shared" si="186"/>
        <v>0</v>
      </c>
      <c r="I3948" s="18">
        <f t="shared" si="184"/>
        <v>15.59</v>
      </c>
      <c r="J3948" s="17">
        <f t="shared" si="185"/>
        <v>0</v>
      </c>
    </row>
    <row r="3949" spans="1:10" x14ac:dyDescent="0.3">
      <c r="A3949" s="2">
        <v>20200613</v>
      </c>
      <c r="B3949" s="2" t="s">
        <v>45</v>
      </c>
      <c r="C3949" s="2">
        <v>0</v>
      </c>
      <c r="D3949" s="2">
        <v>0</v>
      </c>
      <c r="E3949" s="2">
        <v>15.53</v>
      </c>
      <c r="F3949" s="2">
        <v>2.62</v>
      </c>
      <c r="G3949" s="2">
        <v>0</v>
      </c>
      <c r="H3949" s="16">
        <f t="shared" si="186"/>
        <v>0</v>
      </c>
      <c r="I3949" s="15">
        <f t="shared" si="184"/>
        <v>15.53</v>
      </c>
      <c r="J3949" s="14">
        <f t="shared" si="185"/>
        <v>0</v>
      </c>
    </row>
    <row r="3950" spans="1:10" x14ac:dyDescent="0.3">
      <c r="A3950" s="19">
        <v>20200613</v>
      </c>
      <c r="B3950" s="19" t="s">
        <v>44</v>
      </c>
      <c r="C3950" s="19">
        <v>0</v>
      </c>
      <c r="D3950" s="19">
        <v>0</v>
      </c>
      <c r="E3950" s="19">
        <v>15.46</v>
      </c>
      <c r="F3950" s="19">
        <v>2.62</v>
      </c>
      <c r="G3950" s="19">
        <v>0</v>
      </c>
      <c r="H3950" s="17">
        <f t="shared" si="186"/>
        <v>0</v>
      </c>
      <c r="I3950" s="18">
        <f t="shared" si="184"/>
        <v>15.46</v>
      </c>
      <c r="J3950" s="17">
        <f t="shared" si="185"/>
        <v>0</v>
      </c>
    </row>
    <row r="3951" spans="1:10" x14ac:dyDescent="0.3">
      <c r="A3951" s="2">
        <v>20200613</v>
      </c>
      <c r="B3951" s="2" t="s">
        <v>43</v>
      </c>
      <c r="C3951" s="2">
        <v>0</v>
      </c>
      <c r="D3951" s="2">
        <v>0</v>
      </c>
      <c r="E3951" s="2">
        <v>15.33</v>
      </c>
      <c r="F3951" s="2">
        <v>2.62</v>
      </c>
      <c r="G3951" s="2">
        <v>0</v>
      </c>
      <c r="H3951" s="16">
        <f t="shared" si="186"/>
        <v>0</v>
      </c>
      <c r="I3951" s="15">
        <f t="shared" si="184"/>
        <v>15.33</v>
      </c>
      <c r="J3951" s="14">
        <f t="shared" si="185"/>
        <v>0</v>
      </c>
    </row>
    <row r="3952" spans="1:10" x14ac:dyDescent="0.3">
      <c r="A3952" s="19">
        <v>20200613</v>
      </c>
      <c r="B3952" s="19" t="s">
        <v>42</v>
      </c>
      <c r="C3952" s="19">
        <v>116</v>
      </c>
      <c r="D3952" s="19">
        <v>9.4499999999999993</v>
      </c>
      <c r="E3952" s="19">
        <v>15.45</v>
      </c>
      <c r="F3952" s="19">
        <v>2.5499999999999998</v>
      </c>
      <c r="G3952" s="19">
        <v>0</v>
      </c>
      <c r="H3952" s="17">
        <f t="shared" si="186"/>
        <v>706.51213799485151</v>
      </c>
      <c r="I3952" s="18">
        <f t="shared" si="184"/>
        <v>37.528504312339109</v>
      </c>
      <c r="J3952" s="17">
        <f t="shared" si="185"/>
        <v>0.66668020634070357</v>
      </c>
    </row>
    <row r="3953" spans="1:10" x14ac:dyDescent="0.3">
      <c r="A3953" s="2">
        <v>20200613</v>
      </c>
      <c r="B3953" s="2" t="s">
        <v>41</v>
      </c>
      <c r="C3953" s="2">
        <v>299</v>
      </c>
      <c r="D3953" s="2">
        <v>20.56</v>
      </c>
      <c r="E3953" s="2">
        <v>16.36</v>
      </c>
      <c r="F3953" s="2">
        <v>2.41</v>
      </c>
      <c r="G3953" s="2">
        <v>0</v>
      </c>
      <c r="H3953" s="16">
        <f t="shared" si="186"/>
        <v>851.39566415750994</v>
      </c>
      <c r="I3953" s="15">
        <f t="shared" si="184"/>
        <v>42.966114504922189</v>
      </c>
      <c r="J3953" s="14">
        <f t="shared" si="185"/>
        <v>0.78256244019689347</v>
      </c>
    </row>
    <row r="3954" spans="1:10" x14ac:dyDescent="0.3">
      <c r="A3954" s="19">
        <v>20200613</v>
      </c>
      <c r="B3954" s="19" t="s">
        <v>40</v>
      </c>
      <c r="C3954" s="19">
        <v>480</v>
      </c>
      <c r="D3954" s="19">
        <v>32.08</v>
      </c>
      <c r="E3954" s="19">
        <v>17.37</v>
      </c>
      <c r="F3954" s="19">
        <v>2.5499999999999998</v>
      </c>
      <c r="G3954" s="19">
        <v>0</v>
      </c>
      <c r="H3954" s="17">
        <f t="shared" si="186"/>
        <v>903.77975524291605</v>
      </c>
      <c r="I3954" s="18">
        <f t="shared" si="184"/>
        <v>45.613117351341131</v>
      </c>
      <c r="J3954" s="17">
        <f t="shared" si="185"/>
        <v>0.81994602354726742</v>
      </c>
    </row>
    <row r="3955" spans="1:10" x14ac:dyDescent="0.3">
      <c r="A3955" s="2">
        <v>20200613</v>
      </c>
      <c r="B3955" s="2" t="s">
        <v>39</v>
      </c>
      <c r="C3955" s="2">
        <v>628</v>
      </c>
      <c r="D3955" s="2">
        <v>43.76</v>
      </c>
      <c r="E3955" s="2">
        <v>18.079999999999998</v>
      </c>
      <c r="F3955" s="2">
        <v>2.2799999999999998</v>
      </c>
      <c r="G3955" s="2">
        <v>0</v>
      </c>
      <c r="H3955" s="16">
        <f t="shared" si="186"/>
        <v>907.98796718942867</v>
      </c>
      <c r="I3955" s="15">
        <f t="shared" si="184"/>
        <v>46.454623974669644</v>
      </c>
      <c r="J3955" s="14">
        <f t="shared" si="185"/>
        <v>0.82032553534634622</v>
      </c>
    </row>
    <row r="3956" spans="1:10" x14ac:dyDescent="0.3">
      <c r="A3956" s="19">
        <v>20200613</v>
      </c>
      <c r="B3956" s="19" t="s">
        <v>38</v>
      </c>
      <c r="C3956" s="19">
        <v>635</v>
      </c>
      <c r="D3956" s="19">
        <v>55.28</v>
      </c>
      <c r="E3956" s="19">
        <v>18.84</v>
      </c>
      <c r="F3956" s="19">
        <v>2.41</v>
      </c>
      <c r="G3956" s="19">
        <v>0</v>
      </c>
      <c r="H3956" s="17">
        <f t="shared" si="186"/>
        <v>772.55751615905592</v>
      </c>
      <c r="I3956" s="18">
        <f t="shared" si="184"/>
        <v>42.982422379970501</v>
      </c>
      <c r="J3956" s="17">
        <f t="shared" si="185"/>
        <v>0.71004146610128727</v>
      </c>
    </row>
    <row r="3957" spans="1:10" x14ac:dyDescent="0.3">
      <c r="A3957" s="2">
        <v>20200613</v>
      </c>
      <c r="B3957" s="2" t="s">
        <v>37</v>
      </c>
      <c r="C3957" s="2">
        <v>803</v>
      </c>
      <c r="D3957" s="2">
        <v>65.91</v>
      </c>
      <c r="E3957" s="2">
        <v>19.13</v>
      </c>
      <c r="F3957" s="2">
        <v>3.03</v>
      </c>
      <c r="G3957" s="2">
        <v>0</v>
      </c>
      <c r="H3957" s="16">
        <f t="shared" si="186"/>
        <v>879.60918319189557</v>
      </c>
      <c r="I3957" s="15">
        <f t="shared" si="184"/>
        <v>46.617786974746735</v>
      </c>
      <c r="J3957" s="14">
        <f t="shared" si="185"/>
        <v>0.79404076544716529</v>
      </c>
    </row>
    <row r="3958" spans="1:10" x14ac:dyDescent="0.3">
      <c r="A3958" s="19">
        <v>20200613</v>
      </c>
      <c r="B3958" s="19" t="s">
        <v>36</v>
      </c>
      <c r="C3958" s="19">
        <v>951</v>
      </c>
      <c r="D3958" s="19">
        <v>73.45</v>
      </c>
      <c r="E3958" s="19">
        <v>19.53</v>
      </c>
      <c r="F3958" s="19">
        <v>3.59</v>
      </c>
      <c r="G3958" s="19">
        <v>0</v>
      </c>
      <c r="H3958" s="17">
        <f t="shared" si="186"/>
        <v>992.1012470031701</v>
      </c>
      <c r="I3958" s="18">
        <f t="shared" si="184"/>
        <v>50.533163968849067</v>
      </c>
      <c r="J3958" s="17">
        <f t="shared" si="185"/>
        <v>0.87810956984272803</v>
      </c>
    </row>
    <row r="3959" spans="1:10" x14ac:dyDescent="0.3">
      <c r="A3959" s="2">
        <v>20200613</v>
      </c>
      <c r="B3959" s="2" t="s">
        <v>35</v>
      </c>
      <c r="C3959" s="2">
        <v>677</v>
      </c>
      <c r="D3959" s="2">
        <v>72.88</v>
      </c>
      <c r="E3959" s="2">
        <v>19.760000000000002</v>
      </c>
      <c r="F3959" s="2">
        <v>3.93</v>
      </c>
      <c r="G3959" s="2">
        <v>0</v>
      </c>
      <c r="H3959" s="16">
        <f t="shared" si="186"/>
        <v>708.38846837984534</v>
      </c>
      <c r="I3959" s="15">
        <f t="shared" si="184"/>
        <v>41.897139636870165</v>
      </c>
      <c r="J3959" s="14">
        <f t="shared" si="185"/>
        <v>0.65452464347671258</v>
      </c>
    </row>
    <row r="3960" spans="1:10" x14ac:dyDescent="0.3">
      <c r="A3960" s="19">
        <v>20200613</v>
      </c>
      <c r="B3960" s="19" t="s">
        <v>34</v>
      </c>
      <c r="C3960" s="19">
        <v>875</v>
      </c>
      <c r="D3960" s="19">
        <v>64.760000000000005</v>
      </c>
      <c r="E3960" s="19">
        <v>19.98</v>
      </c>
      <c r="F3960" s="19">
        <v>4.21</v>
      </c>
      <c r="G3960" s="19">
        <v>0</v>
      </c>
      <c r="H3960" s="17">
        <f t="shared" si="186"/>
        <v>967.3536581257348</v>
      </c>
      <c r="I3960" s="18">
        <f t="shared" si="184"/>
        <v>50.209801816429213</v>
      </c>
      <c r="J3960" s="17">
        <f t="shared" si="185"/>
        <v>0.85761308509087064</v>
      </c>
    </row>
    <row r="3961" spans="1:10" x14ac:dyDescent="0.3">
      <c r="A3961" s="2">
        <v>20200613</v>
      </c>
      <c r="B3961" s="2" t="s">
        <v>33</v>
      </c>
      <c r="C3961" s="2">
        <v>759</v>
      </c>
      <c r="D3961" s="2">
        <v>53.95</v>
      </c>
      <c r="E3961" s="2">
        <v>19.809999999999999</v>
      </c>
      <c r="F3961" s="2">
        <v>4.41</v>
      </c>
      <c r="G3961" s="2">
        <v>0</v>
      </c>
      <c r="H3961" s="16">
        <f t="shared" si="186"/>
        <v>938.77115947073844</v>
      </c>
      <c r="I3961" s="15">
        <f t="shared" si="184"/>
        <v>49.146598733460579</v>
      </c>
      <c r="J3961" s="14">
        <f t="shared" si="185"/>
        <v>0.83676457226445389</v>
      </c>
    </row>
    <row r="3962" spans="1:10" x14ac:dyDescent="0.3">
      <c r="A3962" s="19">
        <v>20200613</v>
      </c>
      <c r="B3962" s="19" t="s">
        <v>32</v>
      </c>
      <c r="C3962" s="19">
        <v>660</v>
      </c>
      <c r="D3962" s="19">
        <v>42.39</v>
      </c>
      <c r="E3962" s="19">
        <v>19.57</v>
      </c>
      <c r="F3962" s="19">
        <v>4.07</v>
      </c>
      <c r="G3962" s="19">
        <v>0</v>
      </c>
      <c r="H3962" s="17">
        <f t="shared" si="186"/>
        <v>978.97649091784285</v>
      </c>
      <c r="I3962" s="18">
        <f t="shared" si="184"/>
        <v>50.163015341182586</v>
      </c>
      <c r="J3962" s="17">
        <f t="shared" si="185"/>
        <v>0.86812348884954038</v>
      </c>
    </row>
    <row r="3963" spans="1:10" x14ac:dyDescent="0.3">
      <c r="A3963" s="2">
        <v>20200613</v>
      </c>
      <c r="B3963" s="2" t="s">
        <v>31</v>
      </c>
      <c r="C3963" s="2">
        <v>474</v>
      </c>
      <c r="D3963" s="2">
        <v>30.72</v>
      </c>
      <c r="E3963" s="2">
        <v>19.510000000000002</v>
      </c>
      <c r="F3963" s="2">
        <v>3.59</v>
      </c>
      <c r="G3963" s="2">
        <v>0</v>
      </c>
      <c r="H3963" s="16">
        <f t="shared" si="186"/>
        <v>927.87797901188901</v>
      </c>
      <c r="I3963" s="15">
        <f t="shared" si="184"/>
        <v>48.50618684412153</v>
      </c>
      <c r="J3963" s="14">
        <f t="shared" si="185"/>
        <v>0.82972904986749196</v>
      </c>
    </row>
    <row r="3964" spans="1:10" x14ac:dyDescent="0.3">
      <c r="A3964" s="19">
        <v>20200613</v>
      </c>
      <c r="B3964" s="19" t="s">
        <v>30</v>
      </c>
      <c r="C3964" s="19">
        <v>256</v>
      </c>
      <c r="D3964" s="19">
        <v>19.23</v>
      </c>
      <c r="E3964" s="19">
        <v>19.14</v>
      </c>
      <c r="F3964" s="19">
        <v>3.24</v>
      </c>
      <c r="G3964" s="19">
        <v>0</v>
      </c>
      <c r="H3964" s="17">
        <f t="shared" si="186"/>
        <v>777.26245963968609</v>
      </c>
      <c r="I3964" s="18">
        <f t="shared" si="184"/>
        <v>43.429451863740191</v>
      </c>
      <c r="J3964" s="17">
        <f t="shared" si="185"/>
        <v>0.71280211475528754</v>
      </c>
    </row>
    <row r="3965" spans="1:10" x14ac:dyDescent="0.3">
      <c r="A3965" s="2">
        <v>20200613</v>
      </c>
      <c r="B3965" s="2" t="s">
        <v>29</v>
      </c>
      <c r="C3965" s="2">
        <v>98</v>
      </c>
      <c r="D3965" s="2">
        <v>8.18</v>
      </c>
      <c r="E3965" s="2">
        <v>18.62</v>
      </c>
      <c r="F3965" s="2">
        <v>3.17</v>
      </c>
      <c r="G3965" s="2">
        <v>0</v>
      </c>
      <c r="H3965" s="16">
        <f t="shared" si="186"/>
        <v>688.76608764591947</v>
      </c>
      <c r="I3965" s="15">
        <f t="shared" si="184"/>
        <v>40.143940238934988</v>
      </c>
      <c r="J3965" s="14">
        <f t="shared" si="185"/>
        <v>0.64182824153130258</v>
      </c>
    </row>
    <row r="3966" spans="1:10" x14ac:dyDescent="0.3">
      <c r="A3966" s="19">
        <v>20200613</v>
      </c>
      <c r="B3966" s="19" t="s">
        <v>28</v>
      </c>
      <c r="C3966" s="19">
        <v>0</v>
      </c>
      <c r="D3966" s="19">
        <v>0</v>
      </c>
      <c r="E3966" s="19">
        <v>17.809999999999999</v>
      </c>
      <c r="F3966" s="19">
        <v>2.69</v>
      </c>
      <c r="G3966" s="19">
        <v>0</v>
      </c>
      <c r="H3966" s="17">
        <f t="shared" si="186"/>
        <v>0</v>
      </c>
      <c r="I3966" s="18">
        <f t="shared" si="184"/>
        <v>17.809999999999999</v>
      </c>
      <c r="J3966" s="17">
        <f t="shared" si="185"/>
        <v>0</v>
      </c>
    </row>
    <row r="3967" spans="1:10" x14ac:dyDescent="0.3">
      <c r="A3967" s="2">
        <v>20200613</v>
      </c>
      <c r="B3967" s="2" t="s">
        <v>27</v>
      </c>
      <c r="C3967" s="2">
        <v>0</v>
      </c>
      <c r="D3967" s="2">
        <v>0</v>
      </c>
      <c r="E3967" s="2">
        <v>17.170000000000002</v>
      </c>
      <c r="F3967" s="2">
        <v>2.41</v>
      </c>
      <c r="G3967" s="2">
        <v>0</v>
      </c>
      <c r="H3967" s="16">
        <f t="shared" si="186"/>
        <v>0</v>
      </c>
      <c r="I3967" s="15">
        <f t="shared" si="184"/>
        <v>17.170000000000002</v>
      </c>
      <c r="J3967" s="14">
        <f t="shared" si="185"/>
        <v>0</v>
      </c>
    </row>
    <row r="3968" spans="1:10" x14ac:dyDescent="0.3">
      <c r="A3968" s="19">
        <v>20200613</v>
      </c>
      <c r="B3968" s="19" t="s">
        <v>26</v>
      </c>
      <c r="C3968" s="19">
        <v>0</v>
      </c>
      <c r="D3968" s="19">
        <v>0</v>
      </c>
      <c r="E3968" s="19">
        <v>16.64</v>
      </c>
      <c r="F3968" s="19">
        <v>2.0699999999999998</v>
      </c>
      <c r="G3968" s="19">
        <v>0</v>
      </c>
      <c r="H3968" s="17">
        <f t="shared" si="186"/>
        <v>0</v>
      </c>
      <c r="I3968" s="18">
        <f t="shared" si="184"/>
        <v>16.64</v>
      </c>
      <c r="J3968" s="17">
        <f t="shared" si="185"/>
        <v>0</v>
      </c>
    </row>
    <row r="3969" spans="1:10" x14ac:dyDescent="0.3">
      <c r="A3969" s="2">
        <v>20200613</v>
      </c>
      <c r="B3969" s="2" t="s">
        <v>25</v>
      </c>
      <c r="C3969" s="2">
        <v>0</v>
      </c>
      <c r="D3969" s="2">
        <v>0</v>
      </c>
      <c r="E3969" s="2">
        <v>16.02</v>
      </c>
      <c r="F3969" s="2">
        <v>1.86</v>
      </c>
      <c r="G3969" s="2">
        <v>0</v>
      </c>
      <c r="H3969" s="16">
        <f t="shared" si="186"/>
        <v>0</v>
      </c>
      <c r="I3969" s="15">
        <f t="shared" si="184"/>
        <v>16.02</v>
      </c>
      <c r="J3969" s="14">
        <f t="shared" si="185"/>
        <v>0</v>
      </c>
    </row>
    <row r="3970" spans="1:10" x14ac:dyDescent="0.3">
      <c r="A3970" s="19">
        <v>20200614</v>
      </c>
      <c r="B3970" s="19" t="s">
        <v>48</v>
      </c>
      <c r="C3970" s="19">
        <v>0</v>
      </c>
      <c r="D3970" s="19">
        <v>0</v>
      </c>
      <c r="E3970" s="19">
        <v>15.26</v>
      </c>
      <c r="F3970" s="19">
        <v>1.79</v>
      </c>
      <c r="G3970" s="19">
        <v>0</v>
      </c>
      <c r="H3970" s="17">
        <f t="shared" si="186"/>
        <v>0</v>
      </c>
      <c r="I3970" s="18">
        <f t="shared" si="184"/>
        <v>15.26</v>
      </c>
      <c r="J3970" s="17">
        <f t="shared" si="185"/>
        <v>0</v>
      </c>
    </row>
    <row r="3971" spans="1:10" x14ac:dyDescent="0.3">
      <c r="A3971" s="2">
        <v>20200614</v>
      </c>
      <c r="B3971" s="2" t="s">
        <v>47</v>
      </c>
      <c r="C3971" s="2">
        <v>0</v>
      </c>
      <c r="D3971" s="2">
        <v>0</v>
      </c>
      <c r="E3971" s="2">
        <v>14.69</v>
      </c>
      <c r="F3971" s="2">
        <v>1.72</v>
      </c>
      <c r="G3971" s="2">
        <v>0</v>
      </c>
      <c r="H3971" s="16">
        <f t="shared" si="186"/>
        <v>0</v>
      </c>
      <c r="I3971" s="15">
        <f t="shared" si="184"/>
        <v>14.69</v>
      </c>
      <c r="J3971" s="14">
        <f t="shared" si="185"/>
        <v>0</v>
      </c>
    </row>
    <row r="3972" spans="1:10" x14ac:dyDescent="0.3">
      <c r="A3972" s="19">
        <v>20200614</v>
      </c>
      <c r="B3972" s="19" t="s">
        <v>46</v>
      </c>
      <c r="C3972" s="19">
        <v>0</v>
      </c>
      <c r="D3972" s="19">
        <v>0</v>
      </c>
      <c r="E3972" s="19">
        <v>14.26</v>
      </c>
      <c r="F3972" s="19">
        <v>1.66</v>
      </c>
      <c r="G3972" s="19">
        <v>0</v>
      </c>
      <c r="H3972" s="17">
        <f t="shared" si="186"/>
        <v>0</v>
      </c>
      <c r="I3972" s="18">
        <f t="shared" si="184"/>
        <v>14.26</v>
      </c>
      <c r="J3972" s="17">
        <f t="shared" si="185"/>
        <v>0</v>
      </c>
    </row>
    <row r="3973" spans="1:10" x14ac:dyDescent="0.3">
      <c r="A3973" s="2">
        <v>20200614</v>
      </c>
      <c r="B3973" s="2" t="s">
        <v>45</v>
      </c>
      <c r="C3973" s="2">
        <v>0</v>
      </c>
      <c r="D3973" s="2">
        <v>0</v>
      </c>
      <c r="E3973" s="2">
        <v>13.73</v>
      </c>
      <c r="F3973" s="2">
        <v>1.66</v>
      </c>
      <c r="G3973" s="2">
        <v>0</v>
      </c>
      <c r="H3973" s="16">
        <f t="shared" si="186"/>
        <v>0</v>
      </c>
      <c r="I3973" s="15">
        <f t="shared" si="184"/>
        <v>13.73</v>
      </c>
      <c r="J3973" s="14">
        <f t="shared" si="185"/>
        <v>0</v>
      </c>
    </row>
    <row r="3974" spans="1:10" x14ac:dyDescent="0.3">
      <c r="A3974" s="19">
        <v>20200614</v>
      </c>
      <c r="B3974" s="19" t="s">
        <v>44</v>
      </c>
      <c r="C3974" s="19">
        <v>0</v>
      </c>
      <c r="D3974" s="19">
        <v>0</v>
      </c>
      <c r="E3974" s="19">
        <v>13.4</v>
      </c>
      <c r="F3974" s="19">
        <v>1.66</v>
      </c>
      <c r="G3974" s="19">
        <v>0</v>
      </c>
      <c r="H3974" s="17">
        <f t="shared" si="186"/>
        <v>0</v>
      </c>
      <c r="I3974" s="18">
        <f t="shared" si="184"/>
        <v>13.4</v>
      </c>
      <c r="J3974" s="17">
        <f t="shared" si="185"/>
        <v>0</v>
      </c>
    </row>
    <row r="3975" spans="1:10" x14ac:dyDescent="0.3">
      <c r="A3975" s="2">
        <v>20200614</v>
      </c>
      <c r="B3975" s="2" t="s">
        <v>43</v>
      </c>
      <c r="C3975" s="2">
        <v>0</v>
      </c>
      <c r="D3975" s="2">
        <v>0</v>
      </c>
      <c r="E3975" s="2">
        <v>13.19</v>
      </c>
      <c r="F3975" s="2">
        <v>1.72</v>
      </c>
      <c r="G3975" s="2">
        <v>0</v>
      </c>
      <c r="H3975" s="16">
        <f t="shared" si="186"/>
        <v>0</v>
      </c>
      <c r="I3975" s="15">
        <f t="shared" si="184"/>
        <v>13.19</v>
      </c>
      <c r="J3975" s="14">
        <f t="shared" si="185"/>
        <v>0</v>
      </c>
    </row>
    <row r="3976" spans="1:10" x14ac:dyDescent="0.3">
      <c r="A3976" s="19">
        <v>20200614</v>
      </c>
      <c r="B3976" s="19" t="s">
        <v>42</v>
      </c>
      <c r="C3976" s="19">
        <v>118</v>
      </c>
      <c r="D3976" s="19">
        <v>9.44</v>
      </c>
      <c r="E3976" s="19">
        <v>13.55</v>
      </c>
      <c r="F3976" s="19">
        <v>1.66</v>
      </c>
      <c r="G3976" s="19">
        <v>0</v>
      </c>
      <c r="H3976" s="17">
        <f t="shared" si="186"/>
        <v>719.44779715102993</v>
      </c>
      <c r="I3976" s="18">
        <f t="shared" si="184"/>
        <v>36.032743660969686</v>
      </c>
      <c r="J3976" s="17">
        <f t="shared" si="185"/>
        <v>0.68372912309565503</v>
      </c>
    </row>
    <row r="3977" spans="1:10" x14ac:dyDescent="0.3">
      <c r="A3977" s="2">
        <v>20200614</v>
      </c>
      <c r="B3977" s="2" t="s">
        <v>41</v>
      </c>
      <c r="C3977" s="2">
        <v>304</v>
      </c>
      <c r="D3977" s="2">
        <v>20.55</v>
      </c>
      <c r="E3977" s="2">
        <v>16.489999999999998</v>
      </c>
      <c r="F3977" s="2">
        <v>1.24</v>
      </c>
      <c r="G3977" s="2">
        <v>0</v>
      </c>
      <c r="H3977" s="16">
        <f t="shared" si="186"/>
        <v>866.03604990611154</v>
      </c>
      <c r="I3977" s="15">
        <f t="shared" si="184"/>
        <v>43.553626559565984</v>
      </c>
      <c r="J3977" s="14">
        <f t="shared" si="185"/>
        <v>0.7937295573492531</v>
      </c>
    </row>
    <row r="3978" spans="1:10" x14ac:dyDescent="0.3">
      <c r="A3978" s="19">
        <v>20200614</v>
      </c>
      <c r="B3978" s="19" t="s">
        <v>40</v>
      </c>
      <c r="C3978" s="19">
        <v>484</v>
      </c>
      <c r="D3978" s="19">
        <v>32.07</v>
      </c>
      <c r="E3978" s="19">
        <v>18.059999999999999</v>
      </c>
      <c r="F3978" s="19">
        <v>1.38</v>
      </c>
      <c r="G3978" s="19">
        <v>0</v>
      </c>
      <c r="H3978" s="17">
        <f t="shared" si="186"/>
        <v>911.56508799964843</v>
      </c>
      <c r="I3978" s="18">
        <f t="shared" ref="I3978:I4041" si="187">E3978+H3978*((NOCT-20)/(800))</f>
        <v>46.546408999989012</v>
      </c>
      <c r="J3978" s="17">
        <f t="shared" ref="J3978:J4041" si="188">P_STC__W*(H3978/1000)*(1+(alpha_p/100)*(I3978-25))</f>
        <v>0.82318079402696709</v>
      </c>
    </row>
    <row r="3979" spans="1:10" x14ac:dyDescent="0.3">
      <c r="A3979" s="2">
        <v>20200614</v>
      </c>
      <c r="B3979" s="2" t="s">
        <v>39</v>
      </c>
      <c r="C3979" s="2">
        <v>608</v>
      </c>
      <c r="D3979" s="2">
        <v>43.75</v>
      </c>
      <c r="E3979" s="2">
        <v>19.02</v>
      </c>
      <c r="F3979" s="2">
        <v>1.86</v>
      </c>
      <c r="G3979" s="2">
        <v>0</v>
      </c>
      <c r="H3979" s="16">
        <f t="shared" si="186"/>
        <v>879.23141134653531</v>
      </c>
      <c r="I3979" s="15">
        <f t="shared" si="187"/>
        <v>46.495981604579228</v>
      </c>
      <c r="J3979" s="14">
        <f t="shared" si="188"/>
        <v>0.79418167124640526</v>
      </c>
    </row>
    <row r="3980" spans="1:10" x14ac:dyDescent="0.3">
      <c r="A3980" s="19">
        <v>20200614</v>
      </c>
      <c r="B3980" s="19" t="s">
        <v>38</v>
      </c>
      <c r="C3980" s="19">
        <v>834</v>
      </c>
      <c r="D3980" s="19">
        <v>55.27</v>
      </c>
      <c r="E3980" s="19">
        <v>19.739999999999998</v>
      </c>
      <c r="F3980" s="19">
        <v>2.34</v>
      </c>
      <c r="G3980" s="19">
        <v>0</v>
      </c>
      <c r="H3980" s="17">
        <f t="shared" si="186"/>
        <v>1014.7888386264129</v>
      </c>
      <c r="I3980" s="18">
        <f t="shared" si="187"/>
        <v>51.452151207075403</v>
      </c>
      <c r="J3980" s="17">
        <f t="shared" si="188"/>
        <v>0.89399377351472065</v>
      </c>
    </row>
    <row r="3981" spans="1:10" x14ac:dyDescent="0.3">
      <c r="A3981" s="2">
        <v>20200614</v>
      </c>
      <c r="B3981" s="2" t="s">
        <v>37</v>
      </c>
      <c r="C3981" s="2">
        <v>726</v>
      </c>
      <c r="D3981" s="2">
        <v>65.92</v>
      </c>
      <c r="E3981" s="2">
        <v>20.3</v>
      </c>
      <c r="F3981" s="2">
        <v>2.9</v>
      </c>
      <c r="G3981" s="2">
        <v>0</v>
      </c>
      <c r="H3981" s="16">
        <f t="shared" si="186"/>
        <v>795.20105509686721</v>
      </c>
      <c r="I3981" s="15">
        <f t="shared" si="187"/>
        <v>45.150032971777101</v>
      </c>
      <c r="J3981" s="14">
        <f t="shared" si="188"/>
        <v>0.72309608143959503</v>
      </c>
    </row>
    <row r="3982" spans="1:10" x14ac:dyDescent="0.3">
      <c r="A3982" s="19">
        <v>20200614</v>
      </c>
      <c r="B3982" s="19" t="s">
        <v>36</v>
      </c>
      <c r="C3982" s="19">
        <v>923</v>
      </c>
      <c r="D3982" s="19">
        <v>73.48</v>
      </c>
      <c r="E3982" s="19">
        <v>20.58</v>
      </c>
      <c r="F3982" s="19">
        <v>3.45</v>
      </c>
      <c r="G3982" s="19">
        <v>0</v>
      </c>
      <c r="H3982" s="17">
        <f t="shared" si="186"/>
        <v>962.74145067137329</v>
      </c>
      <c r="I3982" s="18">
        <f t="shared" si="187"/>
        <v>50.665670333480413</v>
      </c>
      <c r="J3982" s="17">
        <f t="shared" si="188"/>
        <v>0.85154912956948647</v>
      </c>
    </row>
    <row r="3983" spans="1:10" x14ac:dyDescent="0.3">
      <c r="A3983" s="2">
        <v>20200614</v>
      </c>
      <c r="B3983" s="2" t="s">
        <v>35</v>
      </c>
      <c r="C3983" s="2">
        <v>967</v>
      </c>
      <c r="D3983" s="2">
        <v>72.95</v>
      </c>
      <c r="E3983" s="2">
        <v>20.74</v>
      </c>
      <c r="F3983" s="2">
        <v>3.86</v>
      </c>
      <c r="G3983" s="2">
        <v>0</v>
      </c>
      <c r="H3983" s="16">
        <f t="shared" si="186"/>
        <v>1011.4541699493473</v>
      </c>
      <c r="I3983" s="15">
        <f t="shared" si="187"/>
        <v>52.347942810917104</v>
      </c>
      <c r="J3983" s="14">
        <f t="shared" si="188"/>
        <v>0.88697881136897461</v>
      </c>
    </row>
    <row r="3984" spans="1:10" x14ac:dyDescent="0.3">
      <c r="A3984" s="19">
        <v>20200614</v>
      </c>
      <c r="B3984" s="19" t="s">
        <v>34</v>
      </c>
      <c r="C3984" s="19">
        <v>853</v>
      </c>
      <c r="D3984" s="19">
        <v>64.83</v>
      </c>
      <c r="E3984" s="19">
        <v>20.84</v>
      </c>
      <c r="F3984" s="19">
        <v>4.1399999999999997</v>
      </c>
      <c r="G3984" s="19">
        <v>0</v>
      </c>
      <c r="H3984" s="17">
        <f t="shared" si="186"/>
        <v>942.4895048343144</v>
      </c>
      <c r="I3984" s="18">
        <f t="shared" si="187"/>
        <v>50.292797026072321</v>
      </c>
      <c r="J3984" s="17">
        <f t="shared" si="188"/>
        <v>0.83521762398191468</v>
      </c>
    </row>
    <row r="3985" spans="1:10" x14ac:dyDescent="0.3">
      <c r="A3985" s="2">
        <v>20200614</v>
      </c>
      <c r="B3985" s="2" t="s">
        <v>33</v>
      </c>
      <c r="C3985" s="2">
        <v>788</v>
      </c>
      <c r="D3985" s="2">
        <v>54.02</v>
      </c>
      <c r="E3985" s="2">
        <v>20.69</v>
      </c>
      <c r="F3985" s="2">
        <v>4.21</v>
      </c>
      <c r="G3985" s="2">
        <v>0</v>
      </c>
      <c r="H3985" s="16">
        <f t="shared" si="186"/>
        <v>973.77466545338655</v>
      </c>
      <c r="I3985" s="15">
        <f t="shared" si="187"/>
        <v>51.120458295418331</v>
      </c>
      <c r="J3985" s="14">
        <f t="shared" si="188"/>
        <v>0.85931518303189103</v>
      </c>
    </row>
    <row r="3986" spans="1:10" x14ac:dyDescent="0.3">
      <c r="A3986" s="19">
        <v>20200614</v>
      </c>
      <c r="B3986" s="19" t="s">
        <v>32</v>
      </c>
      <c r="C3986" s="19">
        <v>648</v>
      </c>
      <c r="D3986" s="19">
        <v>42.46</v>
      </c>
      <c r="E3986" s="19">
        <v>20.41</v>
      </c>
      <c r="F3986" s="19">
        <v>4.28</v>
      </c>
      <c r="G3986" s="19">
        <v>0</v>
      </c>
      <c r="H3986" s="17">
        <f t="shared" si="186"/>
        <v>959.89288116044588</v>
      </c>
      <c r="I3986" s="18">
        <f t="shared" si="187"/>
        <v>50.406652536263934</v>
      </c>
      <c r="J3986" s="17">
        <f t="shared" si="188"/>
        <v>0.85014838909390067</v>
      </c>
    </row>
    <row r="3987" spans="1:10" x14ac:dyDescent="0.3">
      <c r="A3987" s="2">
        <v>20200614</v>
      </c>
      <c r="B3987" s="2" t="s">
        <v>31</v>
      </c>
      <c r="C3987" s="2">
        <v>482</v>
      </c>
      <c r="D3987" s="2">
        <v>30.78</v>
      </c>
      <c r="E3987" s="2">
        <v>20.149999999999999</v>
      </c>
      <c r="F3987" s="2">
        <v>4.21</v>
      </c>
      <c r="G3987" s="2">
        <v>0</v>
      </c>
      <c r="H3987" s="16">
        <f t="shared" ref="H3987:H4050" si="189">IF(D3987&gt;0,C3987/SIN(D3987*PI()/180),0)</f>
        <v>941.87902891158433</v>
      </c>
      <c r="I3987" s="15">
        <f t="shared" si="187"/>
        <v>49.583719653487009</v>
      </c>
      <c r="J3987" s="14">
        <f t="shared" si="188"/>
        <v>0.83768202393740998</v>
      </c>
    </row>
    <row r="3988" spans="1:10" x14ac:dyDescent="0.3">
      <c r="A3988" s="19">
        <v>20200614</v>
      </c>
      <c r="B3988" s="19" t="s">
        <v>30</v>
      </c>
      <c r="C3988" s="19">
        <v>287</v>
      </c>
      <c r="D3988" s="19">
        <v>19.3</v>
      </c>
      <c r="E3988" s="19">
        <v>19.7</v>
      </c>
      <c r="F3988" s="19">
        <v>4.07</v>
      </c>
      <c r="G3988" s="19">
        <v>0</v>
      </c>
      <c r="H3988" s="17">
        <f t="shared" si="189"/>
        <v>868.34342566443343</v>
      </c>
      <c r="I3988" s="18">
        <f t="shared" si="187"/>
        <v>46.83573205201354</v>
      </c>
      <c r="J3988" s="17">
        <f t="shared" si="188"/>
        <v>0.78301931099072097</v>
      </c>
    </row>
    <row r="3989" spans="1:10" x14ac:dyDescent="0.3">
      <c r="A3989" s="2">
        <v>20200614</v>
      </c>
      <c r="B3989" s="2" t="s">
        <v>29</v>
      </c>
      <c r="C3989" s="2">
        <v>99</v>
      </c>
      <c r="D3989" s="2">
        <v>8.25</v>
      </c>
      <c r="E3989" s="2">
        <v>19.48</v>
      </c>
      <c r="F3989" s="2">
        <v>4.34</v>
      </c>
      <c r="G3989" s="2">
        <v>0</v>
      </c>
      <c r="H3989" s="16">
        <f t="shared" si="189"/>
        <v>689.93094297270318</v>
      </c>
      <c r="I3989" s="15">
        <f t="shared" si="187"/>
        <v>41.040341967896978</v>
      </c>
      <c r="J3989" s="14">
        <f t="shared" si="188"/>
        <v>0.64013066580488209</v>
      </c>
    </row>
    <row r="3990" spans="1:10" x14ac:dyDescent="0.3">
      <c r="A3990" s="19">
        <v>20200614</v>
      </c>
      <c r="B3990" s="19" t="s">
        <v>28</v>
      </c>
      <c r="C3990" s="19">
        <v>0</v>
      </c>
      <c r="D3990" s="19">
        <v>0</v>
      </c>
      <c r="E3990" s="19">
        <v>18.62</v>
      </c>
      <c r="F3990" s="19">
        <v>3.52</v>
      </c>
      <c r="G3990" s="19">
        <v>0</v>
      </c>
      <c r="H3990" s="17">
        <f t="shared" si="189"/>
        <v>0</v>
      </c>
      <c r="I3990" s="18">
        <f t="shared" si="187"/>
        <v>18.62</v>
      </c>
      <c r="J3990" s="17">
        <f t="shared" si="188"/>
        <v>0</v>
      </c>
    </row>
    <row r="3991" spans="1:10" x14ac:dyDescent="0.3">
      <c r="A3991" s="2">
        <v>20200614</v>
      </c>
      <c r="B3991" s="2" t="s">
        <v>27</v>
      </c>
      <c r="C3991" s="2">
        <v>0</v>
      </c>
      <c r="D3991" s="2">
        <v>0</v>
      </c>
      <c r="E3991" s="2">
        <v>17.87</v>
      </c>
      <c r="F3991" s="2">
        <v>3.31</v>
      </c>
      <c r="G3991" s="2">
        <v>0</v>
      </c>
      <c r="H3991" s="16">
        <f t="shared" si="189"/>
        <v>0</v>
      </c>
      <c r="I3991" s="15">
        <f t="shared" si="187"/>
        <v>17.87</v>
      </c>
      <c r="J3991" s="14">
        <f t="shared" si="188"/>
        <v>0</v>
      </c>
    </row>
    <row r="3992" spans="1:10" x14ac:dyDescent="0.3">
      <c r="A3992" s="19">
        <v>20200614</v>
      </c>
      <c r="B3992" s="19" t="s">
        <v>26</v>
      </c>
      <c r="C3992" s="19">
        <v>0</v>
      </c>
      <c r="D3992" s="19">
        <v>0</v>
      </c>
      <c r="E3992" s="19">
        <v>17.37</v>
      </c>
      <c r="F3992" s="19">
        <v>2.97</v>
      </c>
      <c r="G3992" s="19">
        <v>0</v>
      </c>
      <c r="H3992" s="17">
        <f t="shared" si="189"/>
        <v>0</v>
      </c>
      <c r="I3992" s="18">
        <f t="shared" si="187"/>
        <v>17.37</v>
      </c>
      <c r="J3992" s="17">
        <f t="shared" si="188"/>
        <v>0</v>
      </c>
    </row>
    <row r="3993" spans="1:10" x14ac:dyDescent="0.3">
      <c r="A3993" s="2">
        <v>20200614</v>
      </c>
      <c r="B3993" s="2" t="s">
        <v>25</v>
      </c>
      <c r="C3993" s="2">
        <v>0</v>
      </c>
      <c r="D3993" s="2">
        <v>0</v>
      </c>
      <c r="E3993" s="2">
        <v>16.920000000000002</v>
      </c>
      <c r="F3993" s="2">
        <v>2.5499999999999998</v>
      </c>
      <c r="G3993" s="2">
        <v>0</v>
      </c>
      <c r="H3993" s="16">
        <f t="shared" si="189"/>
        <v>0</v>
      </c>
      <c r="I3993" s="15">
        <f t="shared" si="187"/>
        <v>16.920000000000002</v>
      </c>
      <c r="J3993" s="14">
        <f t="shared" si="188"/>
        <v>0</v>
      </c>
    </row>
    <row r="3994" spans="1:10" x14ac:dyDescent="0.3">
      <c r="A3994" s="19">
        <v>20200615</v>
      </c>
      <c r="B3994" s="19" t="s">
        <v>48</v>
      </c>
      <c r="C3994" s="19">
        <v>0</v>
      </c>
      <c r="D3994" s="19">
        <v>0</v>
      </c>
      <c r="E3994" s="19">
        <v>16.53</v>
      </c>
      <c r="F3994" s="19">
        <v>2.2799999999999998</v>
      </c>
      <c r="G3994" s="19">
        <v>0</v>
      </c>
      <c r="H3994" s="17">
        <f t="shared" si="189"/>
        <v>0</v>
      </c>
      <c r="I3994" s="18">
        <f t="shared" si="187"/>
        <v>16.53</v>
      </c>
      <c r="J3994" s="17">
        <f t="shared" si="188"/>
        <v>0</v>
      </c>
    </row>
    <row r="3995" spans="1:10" x14ac:dyDescent="0.3">
      <c r="A3995" s="2">
        <v>20200615</v>
      </c>
      <c r="B3995" s="2" t="s">
        <v>47</v>
      </c>
      <c r="C3995" s="2">
        <v>0</v>
      </c>
      <c r="D3995" s="2">
        <v>0</v>
      </c>
      <c r="E3995" s="2">
        <v>16.059999999999999</v>
      </c>
      <c r="F3995" s="2">
        <v>2.14</v>
      </c>
      <c r="G3995" s="2">
        <v>0</v>
      </c>
      <c r="H3995" s="16">
        <f t="shared" si="189"/>
        <v>0</v>
      </c>
      <c r="I3995" s="15">
        <f t="shared" si="187"/>
        <v>16.059999999999999</v>
      </c>
      <c r="J3995" s="14">
        <f t="shared" si="188"/>
        <v>0</v>
      </c>
    </row>
    <row r="3996" spans="1:10" x14ac:dyDescent="0.3">
      <c r="A3996" s="19">
        <v>20200615</v>
      </c>
      <c r="B3996" s="19" t="s">
        <v>46</v>
      </c>
      <c r="C3996" s="19">
        <v>0</v>
      </c>
      <c r="D3996" s="19">
        <v>0</v>
      </c>
      <c r="E3996" s="19">
        <v>15.69</v>
      </c>
      <c r="F3996" s="19">
        <v>2.0699999999999998</v>
      </c>
      <c r="G3996" s="19">
        <v>0</v>
      </c>
      <c r="H3996" s="17">
        <f t="shared" si="189"/>
        <v>0</v>
      </c>
      <c r="I3996" s="18">
        <f t="shared" si="187"/>
        <v>15.69</v>
      </c>
      <c r="J3996" s="17">
        <f t="shared" si="188"/>
        <v>0</v>
      </c>
    </row>
    <row r="3997" spans="1:10" x14ac:dyDescent="0.3">
      <c r="A3997" s="2">
        <v>20200615</v>
      </c>
      <c r="B3997" s="2" t="s">
        <v>45</v>
      </c>
      <c r="C3997" s="2">
        <v>0</v>
      </c>
      <c r="D3997" s="2">
        <v>0</v>
      </c>
      <c r="E3997" s="2">
        <v>15.32</v>
      </c>
      <c r="F3997" s="2">
        <v>2</v>
      </c>
      <c r="G3997" s="2">
        <v>0</v>
      </c>
      <c r="H3997" s="16">
        <f t="shared" si="189"/>
        <v>0</v>
      </c>
      <c r="I3997" s="15">
        <f t="shared" si="187"/>
        <v>15.32</v>
      </c>
      <c r="J3997" s="14">
        <f t="shared" si="188"/>
        <v>0</v>
      </c>
    </row>
    <row r="3998" spans="1:10" x14ac:dyDescent="0.3">
      <c r="A3998" s="19">
        <v>20200615</v>
      </c>
      <c r="B3998" s="19" t="s">
        <v>44</v>
      </c>
      <c r="C3998" s="19">
        <v>0</v>
      </c>
      <c r="D3998" s="19">
        <v>0</v>
      </c>
      <c r="E3998" s="19">
        <v>14.98</v>
      </c>
      <c r="F3998" s="19">
        <v>2</v>
      </c>
      <c r="G3998" s="19">
        <v>0</v>
      </c>
      <c r="H3998" s="17">
        <f t="shared" si="189"/>
        <v>0</v>
      </c>
      <c r="I3998" s="18">
        <f t="shared" si="187"/>
        <v>14.98</v>
      </c>
      <c r="J3998" s="17">
        <f t="shared" si="188"/>
        <v>0</v>
      </c>
    </row>
    <row r="3999" spans="1:10" x14ac:dyDescent="0.3">
      <c r="A3999" s="2">
        <v>20200615</v>
      </c>
      <c r="B3999" s="2" t="s">
        <v>43</v>
      </c>
      <c r="C3999" s="2">
        <v>0</v>
      </c>
      <c r="D3999" s="2">
        <v>0</v>
      </c>
      <c r="E3999" s="2">
        <v>14.65</v>
      </c>
      <c r="F3999" s="2">
        <v>1.93</v>
      </c>
      <c r="G3999" s="2">
        <v>0</v>
      </c>
      <c r="H3999" s="16">
        <f t="shared" si="189"/>
        <v>0</v>
      </c>
      <c r="I3999" s="15">
        <f t="shared" si="187"/>
        <v>14.65</v>
      </c>
      <c r="J3999" s="14">
        <f t="shared" si="188"/>
        <v>0</v>
      </c>
    </row>
    <row r="4000" spans="1:10" x14ac:dyDescent="0.3">
      <c r="A4000" s="19">
        <v>20200615</v>
      </c>
      <c r="B4000" s="19" t="s">
        <v>42</v>
      </c>
      <c r="C4000" s="19">
        <v>119</v>
      </c>
      <c r="D4000" s="19">
        <v>9.44</v>
      </c>
      <c r="E4000" s="19">
        <v>14.71</v>
      </c>
      <c r="F4000" s="19">
        <v>1.79</v>
      </c>
      <c r="G4000" s="19">
        <v>0</v>
      </c>
      <c r="H4000" s="17">
        <f t="shared" si="189"/>
        <v>725.54481238112339</v>
      </c>
      <c r="I4000" s="18">
        <f t="shared" si="187"/>
        <v>37.383275386910107</v>
      </c>
      <c r="J4000" s="17">
        <f t="shared" si="188"/>
        <v>0.68511401690345575</v>
      </c>
    </row>
    <row r="4001" spans="1:10" x14ac:dyDescent="0.3">
      <c r="A4001" s="2">
        <v>20200615</v>
      </c>
      <c r="B4001" s="2" t="s">
        <v>41</v>
      </c>
      <c r="C4001" s="2">
        <v>303</v>
      </c>
      <c r="D4001" s="2">
        <v>20.54</v>
      </c>
      <c r="E4001" s="2">
        <v>16.97</v>
      </c>
      <c r="F4001" s="2">
        <v>1.17</v>
      </c>
      <c r="G4001" s="2">
        <v>0</v>
      </c>
      <c r="H4001" s="16">
        <f t="shared" si="189"/>
        <v>863.58932200881111</v>
      </c>
      <c r="I4001" s="15">
        <f t="shared" si="187"/>
        <v>43.957166312775342</v>
      </c>
      <c r="J4001" s="14">
        <f t="shared" si="188"/>
        <v>0.78991889319415043</v>
      </c>
    </row>
    <row r="4002" spans="1:10" x14ac:dyDescent="0.3">
      <c r="A4002" s="19">
        <v>20200615</v>
      </c>
      <c r="B4002" s="19" t="s">
        <v>40</v>
      </c>
      <c r="C4002" s="19">
        <v>482</v>
      </c>
      <c r="D4002" s="19">
        <v>32.06</v>
      </c>
      <c r="E4002" s="19">
        <v>18.32</v>
      </c>
      <c r="F4002" s="19">
        <v>1.52</v>
      </c>
      <c r="G4002" s="19">
        <v>0</v>
      </c>
      <c r="H4002" s="17">
        <f t="shared" si="189"/>
        <v>908.05124453631777</v>
      </c>
      <c r="I4002" s="18">
        <f t="shared" si="187"/>
        <v>46.696601391759927</v>
      </c>
      <c r="J4002" s="17">
        <f t="shared" si="188"/>
        <v>0.81939392800433575</v>
      </c>
    </row>
    <row r="4003" spans="1:10" x14ac:dyDescent="0.3">
      <c r="A4003" s="2">
        <v>20200615</v>
      </c>
      <c r="B4003" s="2" t="s">
        <v>39</v>
      </c>
      <c r="C4003" s="2">
        <v>533</v>
      </c>
      <c r="D4003" s="2">
        <v>43.74</v>
      </c>
      <c r="E4003" s="2">
        <v>19.36</v>
      </c>
      <c r="F4003" s="2">
        <v>2.14</v>
      </c>
      <c r="G4003" s="2">
        <v>0</v>
      </c>
      <c r="H4003" s="16">
        <f t="shared" si="189"/>
        <v>770.91415362578516</v>
      </c>
      <c r="I4003" s="15">
        <f t="shared" si="187"/>
        <v>43.451067300805789</v>
      </c>
      <c r="J4003" s="14">
        <f t="shared" si="188"/>
        <v>0.70690530343316627</v>
      </c>
    </row>
    <row r="4004" spans="1:10" x14ac:dyDescent="0.3">
      <c r="A4004" s="19">
        <v>20200615</v>
      </c>
      <c r="B4004" s="19" t="s">
        <v>38</v>
      </c>
      <c r="C4004" s="19">
        <v>666</v>
      </c>
      <c r="D4004" s="19">
        <v>55.26</v>
      </c>
      <c r="E4004" s="19">
        <v>20.149999999999999</v>
      </c>
      <c r="F4004" s="19">
        <v>2.69</v>
      </c>
      <c r="G4004" s="19">
        <v>0</v>
      </c>
      <c r="H4004" s="17">
        <f t="shared" si="189"/>
        <v>810.46901210152487</v>
      </c>
      <c r="I4004" s="18">
        <f t="shared" si="187"/>
        <v>45.477156628172651</v>
      </c>
      <c r="J4004" s="17">
        <f t="shared" si="188"/>
        <v>0.73578655803765014</v>
      </c>
    </row>
    <row r="4005" spans="1:10" x14ac:dyDescent="0.3">
      <c r="A4005" s="2">
        <v>20200615</v>
      </c>
      <c r="B4005" s="2" t="s">
        <v>37</v>
      </c>
      <c r="C4005" s="2">
        <v>541</v>
      </c>
      <c r="D4005" s="2">
        <v>65.92</v>
      </c>
      <c r="E4005" s="2">
        <v>20.93</v>
      </c>
      <c r="F4005" s="2">
        <v>3.03</v>
      </c>
      <c r="G4005" s="2">
        <v>0</v>
      </c>
      <c r="H4005" s="16">
        <f t="shared" si="189"/>
        <v>592.56717742066826</v>
      </c>
      <c r="I4005" s="15">
        <f t="shared" si="187"/>
        <v>39.447724294395883</v>
      </c>
      <c r="J4005" s="14">
        <f t="shared" si="188"/>
        <v>0.55404156499689838</v>
      </c>
    </row>
    <row r="4006" spans="1:10" x14ac:dyDescent="0.3">
      <c r="A4006" s="19">
        <v>20200615</v>
      </c>
      <c r="B4006" s="19" t="s">
        <v>36</v>
      </c>
      <c r="C4006" s="19">
        <v>562</v>
      </c>
      <c r="D4006" s="19">
        <v>73.510000000000005</v>
      </c>
      <c r="E4006" s="19">
        <v>21.38</v>
      </c>
      <c r="F4006" s="19">
        <v>3.31</v>
      </c>
      <c r="G4006" s="19">
        <v>0</v>
      </c>
      <c r="H4006" s="17">
        <f t="shared" si="189"/>
        <v>586.10699674004229</v>
      </c>
      <c r="I4006" s="18">
        <f t="shared" si="187"/>
        <v>39.695843648126321</v>
      </c>
      <c r="J4006" s="17">
        <f t="shared" si="188"/>
        <v>0.54734698120680181</v>
      </c>
    </row>
    <row r="4007" spans="1:10" x14ac:dyDescent="0.3">
      <c r="A4007" s="2">
        <v>20200615</v>
      </c>
      <c r="B4007" s="2" t="s">
        <v>35</v>
      </c>
      <c r="C4007" s="2">
        <v>688</v>
      </c>
      <c r="D4007" s="2">
        <v>73.010000000000005</v>
      </c>
      <c r="E4007" s="2">
        <v>21.61</v>
      </c>
      <c r="F4007" s="2">
        <v>4.07</v>
      </c>
      <c r="G4007" s="2">
        <v>0</v>
      </c>
      <c r="H4007" s="16">
        <f t="shared" si="189"/>
        <v>719.39755231654078</v>
      </c>
      <c r="I4007" s="15">
        <f t="shared" si="187"/>
        <v>44.091173509891902</v>
      </c>
      <c r="J4007" s="14">
        <f t="shared" si="188"/>
        <v>0.65759390659414096</v>
      </c>
    </row>
    <row r="4008" spans="1:10" x14ac:dyDescent="0.3">
      <c r="A4008" s="19">
        <v>20200615</v>
      </c>
      <c r="B4008" s="19" t="s">
        <v>34</v>
      </c>
      <c r="C4008" s="19">
        <v>881</v>
      </c>
      <c r="D4008" s="19">
        <v>64.89</v>
      </c>
      <c r="E4008" s="19">
        <v>21.43</v>
      </c>
      <c r="F4008" s="19">
        <v>4.9000000000000004</v>
      </c>
      <c r="G4008" s="19">
        <v>0</v>
      </c>
      <c r="H4008" s="17">
        <f t="shared" si="189"/>
        <v>972.94876806889476</v>
      </c>
      <c r="I4008" s="18">
        <f t="shared" si="187"/>
        <v>51.834649002152958</v>
      </c>
      <c r="J4008" s="17">
        <f t="shared" si="188"/>
        <v>0.85545944397196816</v>
      </c>
    </row>
    <row r="4009" spans="1:10" x14ac:dyDescent="0.3">
      <c r="A4009" s="2">
        <v>20200615</v>
      </c>
      <c r="B4009" s="2" t="s">
        <v>33</v>
      </c>
      <c r="C4009" s="2">
        <v>804</v>
      </c>
      <c r="D4009" s="2">
        <v>54.08</v>
      </c>
      <c r="E4009" s="2">
        <v>21.49</v>
      </c>
      <c r="F4009" s="2">
        <v>5.17</v>
      </c>
      <c r="G4009" s="2">
        <v>0</v>
      </c>
      <c r="H4009" s="16">
        <f t="shared" si="189"/>
        <v>992.79248886716482</v>
      </c>
      <c r="I4009" s="15">
        <f t="shared" si="187"/>
        <v>52.514765277098903</v>
      </c>
      <c r="J4009" s="14">
        <f t="shared" si="188"/>
        <v>0.86986845351695397</v>
      </c>
    </row>
    <row r="4010" spans="1:10" x14ac:dyDescent="0.3">
      <c r="A4010" s="19">
        <v>20200615</v>
      </c>
      <c r="B4010" s="19" t="s">
        <v>32</v>
      </c>
      <c r="C4010" s="19">
        <v>643</v>
      </c>
      <c r="D4010" s="19">
        <v>42.53</v>
      </c>
      <c r="E4010" s="19">
        <v>21.13</v>
      </c>
      <c r="F4010" s="19">
        <v>5.0999999999999996</v>
      </c>
      <c r="G4010" s="19">
        <v>0</v>
      </c>
      <c r="H4010" s="17">
        <f t="shared" si="189"/>
        <v>951.21698838275529</v>
      </c>
      <c r="I4010" s="18">
        <f t="shared" si="187"/>
        <v>50.855530886961105</v>
      </c>
      <c r="J4010" s="17">
        <f t="shared" si="188"/>
        <v>0.84054299737775917</v>
      </c>
    </row>
    <row r="4011" spans="1:10" x14ac:dyDescent="0.3">
      <c r="A4011" s="2">
        <v>20200615</v>
      </c>
      <c r="B4011" s="2" t="s">
        <v>31</v>
      </c>
      <c r="C4011" s="2">
        <v>351</v>
      </c>
      <c r="D4011" s="2">
        <v>30.85</v>
      </c>
      <c r="E4011" s="2">
        <v>20.71</v>
      </c>
      <c r="F4011" s="2">
        <v>4.9000000000000004</v>
      </c>
      <c r="G4011" s="2">
        <v>0</v>
      </c>
      <c r="H4011" s="16">
        <f t="shared" si="189"/>
        <v>684.48771886256361</v>
      </c>
      <c r="I4011" s="15">
        <f t="shared" si="187"/>
        <v>42.10024121445511</v>
      </c>
      <c r="J4011" s="14">
        <f t="shared" si="188"/>
        <v>0.63181564590859474</v>
      </c>
    </row>
    <row r="4012" spans="1:10" x14ac:dyDescent="0.3">
      <c r="A4012" s="19">
        <v>20200615</v>
      </c>
      <c r="B4012" s="19" t="s">
        <v>30</v>
      </c>
      <c r="C4012" s="19">
        <v>97</v>
      </c>
      <c r="D4012" s="19">
        <v>19.36</v>
      </c>
      <c r="E4012" s="19">
        <v>20.190000000000001</v>
      </c>
      <c r="F4012" s="19">
        <v>4.62</v>
      </c>
      <c r="G4012" s="19">
        <v>0</v>
      </c>
      <c r="H4012" s="17">
        <f t="shared" si="189"/>
        <v>292.60709411865798</v>
      </c>
      <c r="I4012" s="18">
        <f t="shared" si="187"/>
        <v>29.333971691208063</v>
      </c>
      <c r="J4012" s="17">
        <f t="shared" si="188"/>
        <v>0.28690041523715187</v>
      </c>
    </row>
    <row r="4013" spans="1:10" x14ac:dyDescent="0.3">
      <c r="A4013" s="2">
        <v>20200615</v>
      </c>
      <c r="B4013" s="2" t="s">
        <v>29</v>
      </c>
      <c r="C4013" s="2">
        <v>43</v>
      </c>
      <c r="D4013" s="2">
        <v>8.32</v>
      </c>
      <c r="E4013" s="2">
        <v>19.52</v>
      </c>
      <c r="F4013" s="2">
        <v>4.41</v>
      </c>
      <c r="G4013" s="2">
        <v>0</v>
      </c>
      <c r="H4013" s="16">
        <f t="shared" si="189"/>
        <v>297.16326182418538</v>
      </c>
      <c r="I4013" s="15">
        <f t="shared" si="187"/>
        <v>28.806351932005793</v>
      </c>
      <c r="J4013" s="14">
        <f t="shared" si="188"/>
        <v>0.29207327602324007</v>
      </c>
    </row>
    <row r="4014" spans="1:10" x14ac:dyDescent="0.3">
      <c r="A4014" s="19">
        <v>20200615</v>
      </c>
      <c r="B4014" s="19" t="s">
        <v>28</v>
      </c>
      <c r="C4014" s="19">
        <v>0</v>
      </c>
      <c r="D4014" s="19">
        <v>0</v>
      </c>
      <c r="E4014" s="19">
        <v>18.7</v>
      </c>
      <c r="F4014" s="19">
        <v>3.59</v>
      </c>
      <c r="G4014" s="19">
        <v>0</v>
      </c>
      <c r="H4014" s="17">
        <f t="shared" si="189"/>
        <v>0</v>
      </c>
      <c r="I4014" s="18">
        <f t="shared" si="187"/>
        <v>18.7</v>
      </c>
      <c r="J4014" s="17">
        <f t="shared" si="188"/>
        <v>0</v>
      </c>
    </row>
    <row r="4015" spans="1:10" x14ac:dyDescent="0.3">
      <c r="A4015" s="2">
        <v>20200615</v>
      </c>
      <c r="B4015" s="2" t="s">
        <v>27</v>
      </c>
      <c r="C4015" s="2">
        <v>0</v>
      </c>
      <c r="D4015" s="2">
        <v>0</v>
      </c>
      <c r="E4015" s="2">
        <v>18.12</v>
      </c>
      <c r="F4015" s="2">
        <v>3.17</v>
      </c>
      <c r="G4015" s="2">
        <v>0</v>
      </c>
      <c r="H4015" s="16">
        <f t="shared" si="189"/>
        <v>0</v>
      </c>
      <c r="I4015" s="15">
        <f t="shared" si="187"/>
        <v>18.12</v>
      </c>
      <c r="J4015" s="14">
        <f t="shared" si="188"/>
        <v>0</v>
      </c>
    </row>
    <row r="4016" spans="1:10" x14ac:dyDescent="0.3">
      <c r="A4016" s="19">
        <v>20200615</v>
      </c>
      <c r="B4016" s="19" t="s">
        <v>26</v>
      </c>
      <c r="C4016" s="19">
        <v>0</v>
      </c>
      <c r="D4016" s="19">
        <v>0</v>
      </c>
      <c r="E4016" s="19">
        <v>17.73</v>
      </c>
      <c r="F4016" s="19">
        <v>2.62</v>
      </c>
      <c r="G4016" s="19">
        <v>0</v>
      </c>
      <c r="H4016" s="17">
        <f t="shared" si="189"/>
        <v>0</v>
      </c>
      <c r="I4016" s="18">
        <f t="shared" si="187"/>
        <v>17.73</v>
      </c>
      <c r="J4016" s="17">
        <f t="shared" si="188"/>
        <v>0</v>
      </c>
    </row>
    <row r="4017" spans="1:10" x14ac:dyDescent="0.3">
      <c r="A4017" s="2">
        <v>20200615</v>
      </c>
      <c r="B4017" s="2" t="s">
        <v>25</v>
      </c>
      <c r="C4017" s="2">
        <v>0</v>
      </c>
      <c r="D4017" s="2">
        <v>0</v>
      </c>
      <c r="E4017" s="2">
        <v>17.36</v>
      </c>
      <c r="F4017" s="2">
        <v>2.34</v>
      </c>
      <c r="G4017" s="2">
        <v>0</v>
      </c>
      <c r="H4017" s="16">
        <f t="shared" si="189"/>
        <v>0</v>
      </c>
      <c r="I4017" s="15">
        <f t="shared" si="187"/>
        <v>17.36</v>
      </c>
      <c r="J4017" s="14">
        <f t="shared" si="188"/>
        <v>0</v>
      </c>
    </row>
    <row r="4018" spans="1:10" x14ac:dyDescent="0.3">
      <c r="A4018" s="19">
        <v>20200616</v>
      </c>
      <c r="B4018" s="19" t="s">
        <v>48</v>
      </c>
      <c r="C4018" s="19">
        <v>0</v>
      </c>
      <c r="D4018" s="19">
        <v>0</v>
      </c>
      <c r="E4018" s="19">
        <v>17.059999999999999</v>
      </c>
      <c r="F4018" s="19">
        <v>2</v>
      </c>
      <c r="G4018" s="19">
        <v>0</v>
      </c>
      <c r="H4018" s="17">
        <f t="shared" si="189"/>
        <v>0</v>
      </c>
      <c r="I4018" s="18">
        <f t="shared" si="187"/>
        <v>17.059999999999999</v>
      </c>
      <c r="J4018" s="17">
        <f t="shared" si="188"/>
        <v>0</v>
      </c>
    </row>
    <row r="4019" spans="1:10" x14ac:dyDescent="0.3">
      <c r="A4019" s="2">
        <v>20200616</v>
      </c>
      <c r="B4019" s="2" t="s">
        <v>47</v>
      </c>
      <c r="C4019" s="2">
        <v>0</v>
      </c>
      <c r="D4019" s="2">
        <v>0</v>
      </c>
      <c r="E4019" s="2">
        <v>16.43</v>
      </c>
      <c r="F4019" s="2">
        <v>1.59</v>
      </c>
      <c r="G4019" s="2">
        <v>0</v>
      </c>
      <c r="H4019" s="16">
        <f t="shared" si="189"/>
        <v>0</v>
      </c>
      <c r="I4019" s="15">
        <f t="shared" si="187"/>
        <v>16.43</v>
      </c>
      <c r="J4019" s="14">
        <f t="shared" si="188"/>
        <v>0</v>
      </c>
    </row>
    <row r="4020" spans="1:10" x14ac:dyDescent="0.3">
      <c r="A4020" s="19">
        <v>20200616</v>
      </c>
      <c r="B4020" s="19" t="s">
        <v>46</v>
      </c>
      <c r="C4020" s="19">
        <v>0</v>
      </c>
      <c r="D4020" s="19">
        <v>0</v>
      </c>
      <c r="E4020" s="19">
        <v>15.78</v>
      </c>
      <c r="F4020" s="19">
        <v>1.31</v>
      </c>
      <c r="G4020" s="19">
        <v>0</v>
      </c>
      <c r="H4020" s="17">
        <f t="shared" si="189"/>
        <v>0</v>
      </c>
      <c r="I4020" s="18">
        <f t="shared" si="187"/>
        <v>15.78</v>
      </c>
      <c r="J4020" s="17">
        <f t="shared" si="188"/>
        <v>0</v>
      </c>
    </row>
    <row r="4021" spans="1:10" x14ac:dyDescent="0.3">
      <c r="A4021" s="2">
        <v>20200616</v>
      </c>
      <c r="B4021" s="2" t="s">
        <v>45</v>
      </c>
      <c r="C4021" s="2">
        <v>0</v>
      </c>
      <c r="D4021" s="2">
        <v>0</v>
      </c>
      <c r="E4021" s="2">
        <v>15.81</v>
      </c>
      <c r="F4021" s="2">
        <v>1.17</v>
      </c>
      <c r="G4021" s="2">
        <v>0</v>
      </c>
      <c r="H4021" s="16">
        <f t="shared" si="189"/>
        <v>0</v>
      </c>
      <c r="I4021" s="15">
        <f t="shared" si="187"/>
        <v>15.81</v>
      </c>
      <c r="J4021" s="14">
        <f t="shared" si="188"/>
        <v>0</v>
      </c>
    </row>
    <row r="4022" spans="1:10" x14ac:dyDescent="0.3">
      <c r="A4022" s="19">
        <v>20200616</v>
      </c>
      <c r="B4022" s="19" t="s">
        <v>44</v>
      </c>
      <c r="C4022" s="19">
        <v>0</v>
      </c>
      <c r="D4022" s="19">
        <v>0</v>
      </c>
      <c r="E4022" s="19">
        <v>15.79</v>
      </c>
      <c r="F4022" s="19">
        <v>1.17</v>
      </c>
      <c r="G4022" s="19">
        <v>0</v>
      </c>
      <c r="H4022" s="17">
        <f t="shared" si="189"/>
        <v>0</v>
      </c>
      <c r="I4022" s="18">
        <f t="shared" si="187"/>
        <v>15.79</v>
      </c>
      <c r="J4022" s="17">
        <f t="shared" si="188"/>
        <v>0</v>
      </c>
    </row>
    <row r="4023" spans="1:10" x14ac:dyDescent="0.3">
      <c r="A4023" s="2">
        <v>20200616</v>
      </c>
      <c r="B4023" s="2" t="s">
        <v>43</v>
      </c>
      <c r="C4023" s="2">
        <v>0</v>
      </c>
      <c r="D4023" s="2">
        <v>0</v>
      </c>
      <c r="E4023" s="2">
        <v>15.63</v>
      </c>
      <c r="F4023" s="2">
        <v>1.66</v>
      </c>
      <c r="G4023" s="2">
        <v>0</v>
      </c>
      <c r="H4023" s="16">
        <f t="shared" si="189"/>
        <v>0</v>
      </c>
      <c r="I4023" s="15">
        <f t="shared" si="187"/>
        <v>15.63</v>
      </c>
      <c r="J4023" s="14">
        <f t="shared" si="188"/>
        <v>0</v>
      </c>
    </row>
    <row r="4024" spans="1:10" x14ac:dyDescent="0.3">
      <c r="A4024" s="19">
        <v>20200616</v>
      </c>
      <c r="B4024" s="19" t="s">
        <v>42</v>
      </c>
      <c r="C4024" s="19">
        <v>71</v>
      </c>
      <c r="D4024" s="19">
        <v>9.42</v>
      </c>
      <c r="E4024" s="19">
        <v>16.87</v>
      </c>
      <c r="F4024" s="19">
        <v>2.21</v>
      </c>
      <c r="G4024" s="19">
        <v>0</v>
      </c>
      <c r="H4024" s="17">
        <f t="shared" si="189"/>
        <v>433.79884182111118</v>
      </c>
      <c r="I4024" s="18">
        <f t="shared" si="187"/>
        <v>30.426213806909725</v>
      </c>
      <c r="J4024" s="17">
        <f t="shared" si="188"/>
        <v>0.42320635812901092</v>
      </c>
    </row>
    <row r="4025" spans="1:10" x14ac:dyDescent="0.3">
      <c r="A4025" s="2">
        <v>20200616</v>
      </c>
      <c r="B4025" s="2" t="s">
        <v>41</v>
      </c>
      <c r="C4025" s="2">
        <v>176</v>
      </c>
      <c r="D4025" s="2">
        <v>20.52</v>
      </c>
      <c r="E4025" s="2">
        <v>18.05</v>
      </c>
      <c r="F4025" s="2">
        <v>3.38</v>
      </c>
      <c r="G4025" s="2">
        <v>0</v>
      </c>
      <c r="H4025" s="16">
        <f t="shared" si="189"/>
        <v>502.090636671384</v>
      </c>
      <c r="I4025" s="15">
        <f t="shared" si="187"/>
        <v>33.740332395980751</v>
      </c>
      <c r="J4025" s="14">
        <f t="shared" si="188"/>
        <v>0.48234266091300521</v>
      </c>
    </row>
    <row r="4026" spans="1:10" x14ac:dyDescent="0.3">
      <c r="A4026" s="19">
        <v>20200616</v>
      </c>
      <c r="B4026" s="19" t="s">
        <v>40</v>
      </c>
      <c r="C4026" s="19">
        <v>243</v>
      </c>
      <c r="D4026" s="19">
        <v>32.04</v>
      </c>
      <c r="E4026" s="19">
        <v>19.079999999999998</v>
      </c>
      <c r="F4026" s="19">
        <v>4.34</v>
      </c>
      <c r="G4026" s="19">
        <v>0</v>
      </c>
      <c r="H4026" s="17">
        <f t="shared" si="189"/>
        <v>458.04877858993609</v>
      </c>
      <c r="I4026" s="18">
        <f t="shared" si="187"/>
        <v>33.394024330935501</v>
      </c>
      <c r="J4026" s="17">
        <f t="shared" si="188"/>
        <v>0.44074685192485963</v>
      </c>
    </row>
    <row r="4027" spans="1:10" x14ac:dyDescent="0.3">
      <c r="A4027" s="2">
        <v>20200616</v>
      </c>
      <c r="B4027" s="2" t="s">
        <v>39</v>
      </c>
      <c r="C4027" s="2">
        <v>263</v>
      </c>
      <c r="D4027" s="2">
        <v>43.72</v>
      </c>
      <c r="E4027" s="2">
        <v>19.79</v>
      </c>
      <c r="F4027" s="2">
        <v>4.28</v>
      </c>
      <c r="G4027" s="2">
        <v>0</v>
      </c>
      <c r="H4027" s="16">
        <f t="shared" si="189"/>
        <v>380.53361779745575</v>
      </c>
      <c r="I4027" s="15">
        <f t="shared" si="187"/>
        <v>31.681675556170489</v>
      </c>
      <c r="J4027" s="14">
        <f t="shared" si="188"/>
        <v>0.36909190802193304</v>
      </c>
    </row>
    <row r="4028" spans="1:10" x14ac:dyDescent="0.3">
      <c r="A4028" s="19">
        <v>20200616</v>
      </c>
      <c r="B4028" s="19" t="s">
        <v>38</v>
      </c>
      <c r="C4028" s="19">
        <v>318</v>
      </c>
      <c r="D4028" s="19">
        <v>55.24</v>
      </c>
      <c r="E4028" s="19">
        <v>20.6</v>
      </c>
      <c r="F4028" s="19">
        <v>4.4800000000000004</v>
      </c>
      <c r="G4028" s="19">
        <v>0</v>
      </c>
      <c r="H4028" s="17">
        <f t="shared" si="189"/>
        <v>387.07442036262142</v>
      </c>
      <c r="I4028" s="18">
        <f t="shared" si="187"/>
        <v>32.696075636331919</v>
      </c>
      <c r="J4028" s="17">
        <f t="shared" si="188"/>
        <v>0.37366912729062113</v>
      </c>
    </row>
    <row r="4029" spans="1:10" x14ac:dyDescent="0.3">
      <c r="A4029" s="2">
        <v>20200616</v>
      </c>
      <c r="B4029" s="2" t="s">
        <v>37</v>
      </c>
      <c r="C4029" s="2">
        <v>739</v>
      </c>
      <c r="D4029" s="2">
        <v>65.91</v>
      </c>
      <c r="E4029" s="2">
        <v>21.4</v>
      </c>
      <c r="F4029" s="2">
        <v>4.97</v>
      </c>
      <c r="G4029" s="2">
        <v>0</v>
      </c>
      <c r="H4029" s="16">
        <f t="shared" si="189"/>
        <v>809.50334542815801</v>
      </c>
      <c r="I4029" s="15">
        <f t="shared" si="187"/>
        <v>46.69697954462994</v>
      </c>
      <c r="J4029" s="14">
        <f t="shared" si="188"/>
        <v>0.73046634655636888</v>
      </c>
    </row>
    <row r="4030" spans="1:10" x14ac:dyDescent="0.3">
      <c r="A4030" s="19">
        <v>20200616</v>
      </c>
      <c r="B4030" s="19" t="s">
        <v>36</v>
      </c>
      <c r="C4030" s="19">
        <v>986</v>
      </c>
      <c r="D4030" s="19">
        <v>73.53</v>
      </c>
      <c r="E4030" s="19">
        <v>21.86</v>
      </c>
      <c r="F4030" s="19">
        <v>5.17</v>
      </c>
      <c r="G4030" s="19">
        <v>0</v>
      </c>
      <c r="H4030" s="17">
        <f t="shared" si="189"/>
        <v>1028.1882999717793</v>
      </c>
      <c r="I4030" s="18">
        <f t="shared" si="187"/>
        <v>53.990884374118103</v>
      </c>
      <c r="J4030" s="17">
        <f t="shared" si="188"/>
        <v>0.89405190343491614</v>
      </c>
    </row>
    <row r="4031" spans="1:10" x14ac:dyDescent="0.3">
      <c r="A4031" s="2">
        <v>20200616</v>
      </c>
      <c r="B4031" s="2" t="s">
        <v>35</v>
      </c>
      <c r="C4031" s="2">
        <v>994</v>
      </c>
      <c r="D4031" s="2">
        <v>73.06</v>
      </c>
      <c r="E4031" s="2">
        <v>22.2</v>
      </c>
      <c r="F4031" s="2">
        <v>5.24</v>
      </c>
      <c r="G4031" s="2">
        <v>0</v>
      </c>
      <c r="H4031" s="16">
        <f t="shared" si="189"/>
        <v>1039.0855016997298</v>
      </c>
      <c r="I4031" s="15">
        <f t="shared" si="187"/>
        <v>54.671421928116558</v>
      </c>
      <c r="J4031" s="14">
        <f t="shared" si="188"/>
        <v>0.90034535216828371</v>
      </c>
    </row>
    <row r="4032" spans="1:10" x14ac:dyDescent="0.3">
      <c r="A4032" s="19">
        <v>20200616</v>
      </c>
      <c r="B4032" s="19" t="s">
        <v>34</v>
      </c>
      <c r="C4032" s="19">
        <v>918</v>
      </c>
      <c r="D4032" s="19">
        <v>64.959999999999994</v>
      </c>
      <c r="E4032" s="19">
        <v>22.44</v>
      </c>
      <c r="F4032" s="19">
        <v>5.31</v>
      </c>
      <c r="G4032" s="19">
        <v>0</v>
      </c>
      <c r="H4032" s="17">
        <f t="shared" si="189"/>
        <v>1013.2310279413601</v>
      </c>
      <c r="I4032" s="18">
        <f t="shared" si="187"/>
        <v>54.103469623167506</v>
      </c>
      <c r="J4032" s="17">
        <f t="shared" si="188"/>
        <v>0.88053260494812036</v>
      </c>
    </row>
    <row r="4033" spans="1:10" x14ac:dyDescent="0.3">
      <c r="A4033" s="2">
        <v>20200616</v>
      </c>
      <c r="B4033" s="2" t="s">
        <v>33</v>
      </c>
      <c r="C4033" s="2">
        <v>819</v>
      </c>
      <c r="D4033" s="2">
        <v>54.14</v>
      </c>
      <c r="E4033" s="2">
        <v>22.35</v>
      </c>
      <c r="F4033" s="2">
        <v>5.45</v>
      </c>
      <c r="G4033" s="2">
        <v>0</v>
      </c>
      <c r="H4033" s="16">
        <f t="shared" si="189"/>
        <v>1010.5486869444745</v>
      </c>
      <c r="I4033" s="15">
        <f t="shared" si="187"/>
        <v>53.929646467014834</v>
      </c>
      <c r="J4033" s="14">
        <f t="shared" si="188"/>
        <v>0.87899201381493075</v>
      </c>
    </row>
    <row r="4034" spans="1:10" x14ac:dyDescent="0.3">
      <c r="A4034" s="19">
        <v>20200616</v>
      </c>
      <c r="B4034" s="19" t="s">
        <v>32</v>
      </c>
      <c r="C4034" s="19">
        <v>666</v>
      </c>
      <c r="D4034" s="19">
        <v>42.59</v>
      </c>
      <c r="E4034" s="19">
        <v>22.03</v>
      </c>
      <c r="F4034" s="19">
        <v>5.59</v>
      </c>
      <c r="G4034" s="19">
        <v>0</v>
      </c>
      <c r="H4034" s="17">
        <f t="shared" si="189"/>
        <v>984.11891227484659</v>
      </c>
      <c r="I4034" s="18">
        <f t="shared" si="187"/>
        <v>52.783716008588954</v>
      </c>
      <c r="J4034" s="17">
        <f t="shared" si="188"/>
        <v>0.86107775057688052</v>
      </c>
    </row>
    <row r="4035" spans="1:10" x14ac:dyDescent="0.3">
      <c r="A4035" s="2">
        <v>20200616</v>
      </c>
      <c r="B4035" s="2" t="s">
        <v>31</v>
      </c>
      <c r="C4035" s="2">
        <v>471</v>
      </c>
      <c r="D4035" s="2">
        <v>30.91</v>
      </c>
      <c r="E4035" s="2">
        <v>21.52</v>
      </c>
      <c r="F4035" s="2">
        <v>5.59</v>
      </c>
      <c r="G4035" s="2">
        <v>0</v>
      </c>
      <c r="H4035" s="16">
        <f t="shared" si="189"/>
        <v>916.89361033445425</v>
      </c>
      <c r="I4035" s="15">
        <f t="shared" si="187"/>
        <v>50.172925322951698</v>
      </c>
      <c r="J4035" s="14">
        <f t="shared" si="188"/>
        <v>0.81302958561527061</v>
      </c>
    </row>
    <row r="4036" spans="1:10" x14ac:dyDescent="0.3">
      <c r="A4036" s="19">
        <v>20200616</v>
      </c>
      <c r="B4036" s="19" t="s">
        <v>30</v>
      </c>
      <c r="C4036" s="19">
        <v>257</v>
      </c>
      <c r="D4036" s="19">
        <v>19.43</v>
      </c>
      <c r="E4036" s="19">
        <v>20.86</v>
      </c>
      <c r="F4036" s="19">
        <v>5.31</v>
      </c>
      <c r="G4036" s="19">
        <v>0</v>
      </c>
      <c r="H4036" s="17">
        <f t="shared" si="189"/>
        <v>772.57228528675421</v>
      </c>
      <c r="I4036" s="18">
        <f t="shared" si="187"/>
        <v>45.002883915211072</v>
      </c>
      <c r="J4036" s="17">
        <f t="shared" si="188"/>
        <v>0.70303075346260302</v>
      </c>
    </row>
    <row r="4037" spans="1:10" x14ac:dyDescent="0.3">
      <c r="A4037" s="2">
        <v>20200616</v>
      </c>
      <c r="B4037" s="2" t="s">
        <v>29</v>
      </c>
      <c r="C4037" s="2">
        <v>90</v>
      </c>
      <c r="D4037" s="2">
        <v>8.3800000000000008</v>
      </c>
      <c r="E4037" s="2">
        <v>20.11</v>
      </c>
      <c r="F4037" s="2">
        <v>4.83</v>
      </c>
      <c r="G4037" s="2">
        <v>0</v>
      </c>
      <c r="H4037" s="16">
        <f t="shared" si="189"/>
        <v>617.54783379891091</v>
      </c>
      <c r="I4037" s="15">
        <f t="shared" si="187"/>
        <v>39.408369806215966</v>
      </c>
      <c r="J4037" s="14">
        <f t="shared" si="188"/>
        <v>0.57750747476810049</v>
      </c>
    </row>
    <row r="4038" spans="1:10" x14ac:dyDescent="0.3">
      <c r="A4038" s="19">
        <v>20200616</v>
      </c>
      <c r="B4038" s="19" t="s">
        <v>28</v>
      </c>
      <c r="C4038" s="19">
        <v>0</v>
      </c>
      <c r="D4038" s="19">
        <v>0</v>
      </c>
      <c r="E4038" s="19">
        <v>19.18</v>
      </c>
      <c r="F4038" s="19">
        <v>4.21</v>
      </c>
      <c r="G4038" s="19">
        <v>0</v>
      </c>
      <c r="H4038" s="17">
        <f t="shared" si="189"/>
        <v>0</v>
      </c>
      <c r="I4038" s="18">
        <f t="shared" si="187"/>
        <v>19.18</v>
      </c>
      <c r="J4038" s="17">
        <f t="shared" si="188"/>
        <v>0</v>
      </c>
    </row>
    <row r="4039" spans="1:10" x14ac:dyDescent="0.3">
      <c r="A4039" s="2">
        <v>20200616</v>
      </c>
      <c r="B4039" s="2" t="s">
        <v>27</v>
      </c>
      <c r="C4039" s="2">
        <v>0</v>
      </c>
      <c r="D4039" s="2">
        <v>0</v>
      </c>
      <c r="E4039" s="2">
        <v>18.440000000000001</v>
      </c>
      <c r="F4039" s="2">
        <v>4</v>
      </c>
      <c r="G4039" s="2">
        <v>0</v>
      </c>
      <c r="H4039" s="16">
        <f t="shared" si="189"/>
        <v>0</v>
      </c>
      <c r="I4039" s="15">
        <f t="shared" si="187"/>
        <v>18.440000000000001</v>
      </c>
      <c r="J4039" s="14">
        <f t="shared" si="188"/>
        <v>0</v>
      </c>
    </row>
    <row r="4040" spans="1:10" x14ac:dyDescent="0.3">
      <c r="A4040" s="19">
        <v>20200616</v>
      </c>
      <c r="B4040" s="19" t="s">
        <v>26</v>
      </c>
      <c r="C4040" s="19">
        <v>0</v>
      </c>
      <c r="D4040" s="19">
        <v>0</v>
      </c>
      <c r="E4040" s="19">
        <v>17.88</v>
      </c>
      <c r="F4040" s="19">
        <v>3.79</v>
      </c>
      <c r="G4040" s="19">
        <v>0</v>
      </c>
      <c r="H4040" s="17">
        <f t="shared" si="189"/>
        <v>0</v>
      </c>
      <c r="I4040" s="18">
        <f t="shared" si="187"/>
        <v>17.88</v>
      </c>
      <c r="J4040" s="17">
        <f t="shared" si="188"/>
        <v>0</v>
      </c>
    </row>
    <row r="4041" spans="1:10" x14ac:dyDescent="0.3">
      <c r="A4041" s="2">
        <v>20200616</v>
      </c>
      <c r="B4041" s="2" t="s">
        <v>25</v>
      </c>
      <c r="C4041" s="2">
        <v>0</v>
      </c>
      <c r="D4041" s="2">
        <v>0</v>
      </c>
      <c r="E4041" s="2">
        <v>17.39</v>
      </c>
      <c r="F4041" s="2">
        <v>3.59</v>
      </c>
      <c r="G4041" s="2">
        <v>0</v>
      </c>
      <c r="H4041" s="16">
        <f t="shared" si="189"/>
        <v>0</v>
      </c>
      <c r="I4041" s="15">
        <f t="shared" si="187"/>
        <v>17.39</v>
      </c>
      <c r="J4041" s="14">
        <f t="shared" si="188"/>
        <v>0</v>
      </c>
    </row>
    <row r="4042" spans="1:10" x14ac:dyDescent="0.3">
      <c r="A4042" s="19">
        <v>20200617</v>
      </c>
      <c r="B4042" s="19" t="s">
        <v>48</v>
      </c>
      <c r="C4042" s="19">
        <v>0</v>
      </c>
      <c r="D4042" s="19">
        <v>0</v>
      </c>
      <c r="E4042" s="19">
        <v>16.940000000000001</v>
      </c>
      <c r="F4042" s="19">
        <v>3.1</v>
      </c>
      <c r="G4042" s="19">
        <v>0</v>
      </c>
      <c r="H4042" s="17">
        <f t="shared" si="189"/>
        <v>0</v>
      </c>
      <c r="I4042" s="18">
        <f t="shared" ref="I4042:I4105" si="190">E4042+H4042*((NOCT-20)/(800))</f>
        <v>16.940000000000001</v>
      </c>
      <c r="J4042" s="17">
        <f t="shared" ref="J4042:J4105" si="191">P_STC__W*(H4042/1000)*(1+(alpha_p/100)*(I4042-25))</f>
        <v>0</v>
      </c>
    </row>
    <row r="4043" spans="1:10" x14ac:dyDescent="0.3">
      <c r="A4043" s="2">
        <v>20200617</v>
      </c>
      <c r="B4043" s="2" t="s">
        <v>47</v>
      </c>
      <c r="C4043" s="2">
        <v>0</v>
      </c>
      <c r="D4043" s="2">
        <v>0</v>
      </c>
      <c r="E4043" s="2">
        <v>16.559999999999999</v>
      </c>
      <c r="F4043" s="2">
        <v>2.76</v>
      </c>
      <c r="G4043" s="2">
        <v>0</v>
      </c>
      <c r="H4043" s="16">
        <f t="shared" si="189"/>
        <v>0</v>
      </c>
      <c r="I4043" s="15">
        <f t="shared" si="190"/>
        <v>16.559999999999999</v>
      </c>
      <c r="J4043" s="14">
        <f t="shared" si="191"/>
        <v>0</v>
      </c>
    </row>
    <row r="4044" spans="1:10" x14ac:dyDescent="0.3">
      <c r="A4044" s="19">
        <v>20200617</v>
      </c>
      <c r="B4044" s="19" t="s">
        <v>46</v>
      </c>
      <c r="C4044" s="19">
        <v>0</v>
      </c>
      <c r="D4044" s="19">
        <v>0</v>
      </c>
      <c r="E4044" s="19">
        <v>16.22</v>
      </c>
      <c r="F4044" s="19">
        <v>2.5499999999999998</v>
      </c>
      <c r="G4044" s="19">
        <v>0</v>
      </c>
      <c r="H4044" s="17">
        <f t="shared" si="189"/>
        <v>0</v>
      </c>
      <c r="I4044" s="18">
        <f t="shared" si="190"/>
        <v>16.22</v>
      </c>
      <c r="J4044" s="17">
        <f t="shared" si="191"/>
        <v>0</v>
      </c>
    </row>
    <row r="4045" spans="1:10" x14ac:dyDescent="0.3">
      <c r="A4045" s="2">
        <v>20200617</v>
      </c>
      <c r="B4045" s="2" t="s">
        <v>45</v>
      </c>
      <c r="C4045" s="2">
        <v>0</v>
      </c>
      <c r="D4045" s="2">
        <v>0</v>
      </c>
      <c r="E4045" s="2">
        <v>15.92</v>
      </c>
      <c r="F4045" s="2">
        <v>2.48</v>
      </c>
      <c r="G4045" s="2">
        <v>0</v>
      </c>
      <c r="H4045" s="16">
        <f t="shared" si="189"/>
        <v>0</v>
      </c>
      <c r="I4045" s="15">
        <f t="shared" si="190"/>
        <v>15.92</v>
      </c>
      <c r="J4045" s="14">
        <f t="shared" si="191"/>
        <v>0</v>
      </c>
    </row>
    <row r="4046" spans="1:10" x14ac:dyDescent="0.3">
      <c r="A4046" s="19">
        <v>20200617</v>
      </c>
      <c r="B4046" s="19" t="s">
        <v>44</v>
      </c>
      <c r="C4046" s="19">
        <v>0</v>
      </c>
      <c r="D4046" s="19">
        <v>0</v>
      </c>
      <c r="E4046" s="19">
        <v>15.63</v>
      </c>
      <c r="F4046" s="19">
        <v>2.14</v>
      </c>
      <c r="G4046" s="19">
        <v>0</v>
      </c>
      <c r="H4046" s="17">
        <f t="shared" si="189"/>
        <v>0</v>
      </c>
      <c r="I4046" s="18">
        <f t="shared" si="190"/>
        <v>15.63</v>
      </c>
      <c r="J4046" s="17">
        <f t="shared" si="191"/>
        <v>0</v>
      </c>
    </row>
    <row r="4047" spans="1:10" x14ac:dyDescent="0.3">
      <c r="A4047" s="2">
        <v>20200617</v>
      </c>
      <c r="B4047" s="2" t="s">
        <v>43</v>
      </c>
      <c r="C4047" s="2">
        <v>0</v>
      </c>
      <c r="D4047" s="2">
        <v>0</v>
      </c>
      <c r="E4047" s="2">
        <v>15.25</v>
      </c>
      <c r="F4047" s="2">
        <v>1.72</v>
      </c>
      <c r="G4047" s="2">
        <v>0</v>
      </c>
      <c r="H4047" s="16">
        <f t="shared" si="189"/>
        <v>0</v>
      </c>
      <c r="I4047" s="15">
        <f t="shared" si="190"/>
        <v>15.25</v>
      </c>
      <c r="J4047" s="14">
        <f t="shared" si="191"/>
        <v>0</v>
      </c>
    </row>
    <row r="4048" spans="1:10" x14ac:dyDescent="0.3">
      <c r="A4048" s="19">
        <v>20200617</v>
      </c>
      <c r="B4048" s="19" t="s">
        <v>42</v>
      </c>
      <c r="C4048" s="19">
        <v>66</v>
      </c>
      <c r="D4048" s="19">
        <v>9.41</v>
      </c>
      <c r="E4048" s="19">
        <v>15.16</v>
      </c>
      <c r="F4048" s="19">
        <v>1.66</v>
      </c>
      <c r="G4048" s="19">
        <v>0</v>
      </c>
      <c r="H4048" s="17">
        <f t="shared" si="189"/>
        <v>403.67429461441185</v>
      </c>
      <c r="I4048" s="18">
        <f t="shared" si="190"/>
        <v>27.774821706700372</v>
      </c>
      <c r="J4048" s="17">
        <f t="shared" si="191"/>
        <v>0.39863373573631322</v>
      </c>
    </row>
    <row r="4049" spans="1:10" x14ac:dyDescent="0.3">
      <c r="A4049" s="2">
        <v>20200617</v>
      </c>
      <c r="B4049" s="2" t="s">
        <v>41</v>
      </c>
      <c r="C4049" s="2">
        <v>123</v>
      </c>
      <c r="D4049" s="2">
        <v>20.5</v>
      </c>
      <c r="E4049" s="2">
        <v>16.88</v>
      </c>
      <c r="F4049" s="2">
        <v>1.52</v>
      </c>
      <c r="G4049" s="2">
        <v>0</v>
      </c>
      <c r="H4049" s="16">
        <f t="shared" si="189"/>
        <v>351.2204670205673</v>
      </c>
      <c r="I4049" s="15">
        <f t="shared" si="190"/>
        <v>27.855639594392727</v>
      </c>
      <c r="J4049" s="14">
        <f t="shared" si="191"/>
        <v>0.34670715119663464</v>
      </c>
    </row>
    <row r="4050" spans="1:10" x14ac:dyDescent="0.3">
      <c r="A4050" s="19">
        <v>20200617</v>
      </c>
      <c r="B4050" s="19" t="s">
        <v>40</v>
      </c>
      <c r="C4050" s="19">
        <v>473</v>
      </c>
      <c r="D4050" s="19">
        <v>32.01</v>
      </c>
      <c r="E4050" s="19">
        <v>17.850000000000001</v>
      </c>
      <c r="F4050" s="19">
        <v>2.0699999999999998</v>
      </c>
      <c r="G4050" s="19">
        <v>0</v>
      </c>
      <c r="H4050" s="17">
        <f t="shared" si="189"/>
        <v>892.33957297476491</v>
      </c>
      <c r="I4050" s="18">
        <f t="shared" si="190"/>
        <v>45.735611655461405</v>
      </c>
      <c r="J4050" s="17">
        <f t="shared" si="191"/>
        <v>0.80907514214974252</v>
      </c>
    </row>
    <row r="4051" spans="1:10" x14ac:dyDescent="0.3">
      <c r="A4051" s="2">
        <v>20200617</v>
      </c>
      <c r="B4051" s="2" t="s">
        <v>39</v>
      </c>
      <c r="C4051" s="2">
        <v>313</v>
      </c>
      <c r="D4051" s="2">
        <v>43.69</v>
      </c>
      <c r="E4051" s="2">
        <v>18.79</v>
      </c>
      <c r="F4051" s="2">
        <v>2.69</v>
      </c>
      <c r="G4051" s="2">
        <v>0</v>
      </c>
      <c r="H4051" s="16">
        <f t="shared" ref="H4051:H4114" si="192">IF(D4051&gt;0,C4051/SIN(D4051*PI()/180),0)</f>
        <v>453.12657548041335</v>
      </c>
      <c r="I4051" s="15">
        <f t="shared" si="190"/>
        <v>32.950205483762915</v>
      </c>
      <c r="J4051" s="14">
        <f t="shared" si="191"/>
        <v>0.43691555324690945</v>
      </c>
    </row>
    <row r="4052" spans="1:10" x14ac:dyDescent="0.3">
      <c r="A4052" s="19">
        <v>20200617</v>
      </c>
      <c r="B4052" s="19" t="s">
        <v>38</v>
      </c>
      <c r="C4052" s="19">
        <v>652</v>
      </c>
      <c r="D4052" s="19">
        <v>55.22</v>
      </c>
      <c r="E4052" s="19">
        <v>19.68</v>
      </c>
      <c r="F4052" s="19">
        <v>3.66</v>
      </c>
      <c r="G4052" s="19">
        <v>0</v>
      </c>
      <c r="H4052" s="17">
        <f t="shared" si="192"/>
        <v>793.81663040249691</v>
      </c>
      <c r="I4052" s="18">
        <f t="shared" si="190"/>
        <v>44.486769700078028</v>
      </c>
      <c r="J4052" s="17">
        <f t="shared" si="191"/>
        <v>0.72420648202914251</v>
      </c>
    </row>
    <row r="4053" spans="1:10" x14ac:dyDescent="0.3">
      <c r="A4053" s="2">
        <v>20200617</v>
      </c>
      <c r="B4053" s="2" t="s">
        <v>37</v>
      </c>
      <c r="C4053" s="2">
        <v>888</v>
      </c>
      <c r="D4053" s="2">
        <v>65.900000000000006</v>
      </c>
      <c r="E4053" s="2">
        <v>20.149999999999999</v>
      </c>
      <c r="F4053" s="2">
        <v>4.1399999999999997</v>
      </c>
      <c r="G4053" s="2">
        <v>0</v>
      </c>
      <c r="H4053" s="16">
        <f t="shared" si="192"/>
        <v>972.7944265755699</v>
      </c>
      <c r="I4053" s="15">
        <f t="shared" si="190"/>
        <v>50.549825830486554</v>
      </c>
      <c r="J4053" s="14">
        <f t="shared" si="191"/>
        <v>0.86094814982013756</v>
      </c>
    </row>
    <row r="4054" spans="1:10" x14ac:dyDescent="0.3">
      <c r="A4054" s="19">
        <v>20200617</v>
      </c>
      <c r="B4054" s="19" t="s">
        <v>36</v>
      </c>
      <c r="C4054" s="19">
        <v>925</v>
      </c>
      <c r="D4054" s="19">
        <v>73.55</v>
      </c>
      <c r="E4054" s="19">
        <v>20.5</v>
      </c>
      <c r="F4054" s="19">
        <v>4.34</v>
      </c>
      <c r="G4054" s="19">
        <v>0</v>
      </c>
      <c r="H4054" s="17">
        <f t="shared" si="192"/>
        <v>964.47879858333306</v>
      </c>
      <c r="I4054" s="18">
        <f t="shared" si="190"/>
        <v>50.639962455729162</v>
      </c>
      <c r="J4054" s="17">
        <f t="shared" si="191"/>
        <v>0.85319739775072767</v>
      </c>
    </row>
    <row r="4055" spans="1:10" x14ac:dyDescent="0.3">
      <c r="A4055" s="2">
        <v>20200617</v>
      </c>
      <c r="B4055" s="2" t="s">
        <v>35</v>
      </c>
      <c r="C4055" s="2">
        <v>1007</v>
      </c>
      <c r="D4055" s="2">
        <v>73.11</v>
      </c>
      <c r="E4055" s="2">
        <v>21.24</v>
      </c>
      <c r="F4055" s="2">
        <v>4.55</v>
      </c>
      <c r="G4055" s="2">
        <v>0</v>
      </c>
      <c r="H4055" s="16">
        <f t="shared" si="192"/>
        <v>1052.3958235941463</v>
      </c>
      <c r="I4055" s="15">
        <f t="shared" si="190"/>
        <v>54.127369487317068</v>
      </c>
      <c r="J4055" s="14">
        <f t="shared" si="191"/>
        <v>0.91445497459083414</v>
      </c>
    </row>
    <row r="4056" spans="1:10" x14ac:dyDescent="0.3">
      <c r="A4056" s="19">
        <v>20200617</v>
      </c>
      <c r="B4056" s="19" t="s">
        <v>34</v>
      </c>
      <c r="C4056" s="19">
        <v>916</v>
      </c>
      <c r="D4056" s="19">
        <v>65.010000000000005</v>
      </c>
      <c r="E4056" s="19">
        <v>21.46</v>
      </c>
      <c r="F4056" s="19">
        <v>4.76</v>
      </c>
      <c r="G4056" s="19">
        <v>0</v>
      </c>
      <c r="H4056" s="17">
        <f t="shared" si="192"/>
        <v>1010.611939459214</v>
      </c>
      <c r="I4056" s="18">
        <f t="shared" si="190"/>
        <v>53.041623108100438</v>
      </c>
      <c r="J4056" s="17">
        <f t="shared" si="191"/>
        <v>0.88308554344233625</v>
      </c>
    </row>
    <row r="4057" spans="1:10" x14ac:dyDescent="0.3">
      <c r="A4057" s="2">
        <v>20200617</v>
      </c>
      <c r="B4057" s="2" t="s">
        <v>33</v>
      </c>
      <c r="C4057" s="2">
        <v>827</v>
      </c>
      <c r="D4057" s="2">
        <v>54.2</v>
      </c>
      <c r="E4057" s="2">
        <v>21.33</v>
      </c>
      <c r="F4057" s="2">
        <v>5.0999999999999996</v>
      </c>
      <c r="G4057" s="2">
        <v>0</v>
      </c>
      <c r="H4057" s="16">
        <f t="shared" si="192"/>
        <v>1019.6484920638324</v>
      </c>
      <c r="I4057" s="15">
        <f t="shared" si="190"/>
        <v>53.194015376994756</v>
      </c>
      <c r="J4057" s="14">
        <f t="shared" si="191"/>
        <v>0.89028255837413495</v>
      </c>
    </row>
    <row r="4058" spans="1:10" x14ac:dyDescent="0.3">
      <c r="A4058" s="19">
        <v>20200617</v>
      </c>
      <c r="B4058" s="19" t="s">
        <v>32</v>
      </c>
      <c r="C4058" s="19">
        <v>648</v>
      </c>
      <c r="D4058" s="19">
        <v>42.64</v>
      </c>
      <c r="E4058" s="19">
        <v>20.98</v>
      </c>
      <c r="F4058" s="19">
        <v>5.38</v>
      </c>
      <c r="G4058" s="19">
        <v>0</v>
      </c>
      <c r="H4058" s="17">
        <f t="shared" si="192"/>
        <v>956.61330912698065</v>
      </c>
      <c r="I4058" s="18">
        <f t="shared" si="190"/>
        <v>50.874165910218146</v>
      </c>
      <c r="J4058" s="17">
        <f t="shared" si="191"/>
        <v>0.84523123750174622</v>
      </c>
    </row>
    <row r="4059" spans="1:10" x14ac:dyDescent="0.3">
      <c r="A4059" s="2">
        <v>20200617</v>
      </c>
      <c r="B4059" s="2" t="s">
        <v>31</v>
      </c>
      <c r="C4059" s="2">
        <v>470</v>
      </c>
      <c r="D4059" s="2">
        <v>30.97</v>
      </c>
      <c r="E4059" s="2">
        <v>20.440000000000001</v>
      </c>
      <c r="F4059" s="2">
        <v>5.45</v>
      </c>
      <c r="G4059" s="2">
        <v>0</v>
      </c>
      <c r="H4059" s="16">
        <f t="shared" si="192"/>
        <v>913.34992412593908</v>
      </c>
      <c r="I4059" s="15">
        <f t="shared" si="190"/>
        <v>48.982185128935598</v>
      </c>
      <c r="J4059" s="14">
        <f t="shared" si="191"/>
        <v>0.81478135277044506</v>
      </c>
    </row>
    <row r="4060" spans="1:10" x14ac:dyDescent="0.3">
      <c r="A4060" s="19">
        <v>20200617</v>
      </c>
      <c r="B4060" s="19" t="s">
        <v>30</v>
      </c>
      <c r="C4060" s="19">
        <v>283</v>
      </c>
      <c r="D4060" s="19">
        <v>19.48</v>
      </c>
      <c r="E4060" s="19">
        <v>19.75</v>
      </c>
      <c r="F4060" s="19">
        <v>5.38</v>
      </c>
      <c r="G4060" s="19">
        <v>0</v>
      </c>
      <c r="H4060" s="17">
        <f t="shared" si="192"/>
        <v>848.63221565434253</v>
      </c>
      <c r="I4060" s="18">
        <f t="shared" si="190"/>
        <v>46.269756739198201</v>
      </c>
      <c r="J4060" s="17">
        <f t="shared" si="191"/>
        <v>0.76740631210827659</v>
      </c>
    </row>
    <row r="4061" spans="1:10" x14ac:dyDescent="0.3">
      <c r="A4061" s="2">
        <v>20200617</v>
      </c>
      <c r="B4061" s="2" t="s">
        <v>29</v>
      </c>
      <c r="C4061" s="2">
        <v>100</v>
      </c>
      <c r="D4061" s="2">
        <v>8.44</v>
      </c>
      <c r="E4061" s="2">
        <v>18.61</v>
      </c>
      <c r="F4061" s="2">
        <v>5.45</v>
      </c>
      <c r="G4061" s="2">
        <v>0</v>
      </c>
      <c r="H4061" s="16">
        <f t="shared" si="192"/>
        <v>681.321272768776</v>
      </c>
      <c r="I4061" s="15">
        <f t="shared" si="190"/>
        <v>39.901289774024249</v>
      </c>
      <c r="J4061" s="14">
        <f t="shared" si="191"/>
        <v>0.63563472705247048</v>
      </c>
    </row>
    <row r="4062" spans="1:10" x14ac:dyDescent="0.3">
      <c r="A4062" s="19">
        <v>20200617</v>
      </c>
      <c r="B4062" s="19" t="s">
        <v>28</v>
      </c>
      <c r="C4062" s="19">
        <v>0</v>
      </c>
      <c r="D4062" s="19">
        <v>0</v>
      </c>
      <c r="E4062" s="19">
        <v>17.690000000000001</v>
      </c>
      <c r="F4062" s="19">
        <v>5.17</v>
      </c>
      <c r="G4062" s="19">
        <v>0</v>
      </c>
      <c r="H4062" s="17">
        <f t="shared" si="192"/>
        <v>0</v>
      </c>
      <c r="I4062" s="18">
        <f t="shared" si="190"/>
        <v>17.690000000000001</v>
      </c>
      <c r="J4062" s="17">
        <f t="shared" si="191"/>
        <v>0</v>
      </c>
    </row>
    <row r="4063" spans="1:10" x14ac:dyDescent="0.3">
      <c r="A4063" s="2">
        <v>20200617</v>
      </c>
      <c r="B4063" s="2" t="s">
        <v>27</v>
      </c>
      <c r="C4063" s="2">
        <v>0</v>
      </c>
      <c r="D4063" s="2">
        <v>0</v>
      </c>
      <c r="E4063" s="2">
        <v>17.05</v>
      </c>
      <c r="F4063" s="2">
        <v>5.03</v>
      </c>
      <c r="G4063" s="2">
        <v>0</v>
      </c>
      <c r="H4063" s="16">
        <f t="shared" si="192"/>
        <v>0</v>
      </c>
      <c r="I4063" s="15">
        <f t="shared" si="190"/>
        <v>17.05</v>
      </c>
      <c r="J4063" s="14">
        <f t="shared" si="191"/>
        <v>0</v>
      </c>
    </row>
    <row r="4064" spans="1:10" x14ac:dyDescent="0.3">
      <c r="A4064" s="19">
        <v>20200617</v>
      </c>
      <c r="B4064" s="19" t="s">
        <v>26</v>
      </c>
      <c r="C4064" s="19">
        <v>0</v>
      </c>
      <c r="D4064" s="19">
        <v>0</v>
      </c>
      <c r="E4064" s="19">
        <v>16.649999999999999</v>
      </c>
      <c r="F4064" s="19">
        <v>4.9000000000000004</v>
      </c>
      <c r="G4064" s="19">
        <v>0</v>
      </c>
      <c r="H4064" s="17">
        <f t="shared" si="192"/>
        <v>0</v>
      </c>
      <c r="I4064" s="18">
        <f t="shared" si="190"/>
        <v>16.649999999999999</v>
      </c>
      <c r="J4064" s="17">
        <f t="shared" si="191"/>
        <v>0</v>
      </c>
    </row>
    <row r="4065" spans="1:10" x14ac:dyDescent="0.3">
      <c r="A4065" s="2">
        <v>20200617</v>
      </c>
      <c r="B4065" s="2" t="s">
        <v>25</v>
      </c>
      <c r="C4065" s="2">
        <v>0</v>
      </c>
      <c r="D4065" s="2">
        <v>0</v>
      </c>
      <c r="E4065" s="2">
        <v>16.36</v>
      </c>
      <c r="F4065" s="2">
        <v>4.6900000000000004</v>
      </c>
      <c r="G4065" s="2">
        <v>0</v>
      </c>
      <c r="H4065" s="16">
        <f t="shared" si="192"/>
        <v>0</v>
      </c>
      <c r="I4065" s="15">
        <f t="shared" si="190"/>
        <v>16.36</v>
      </c>
      <c r="J4065" s="14">
        <f t="shared" si="191"/>
        <v>0</v>
      </c>
    </row>
    <row r="4066" spans="1:10" x14ac:dyDescent="0.3">
      <c r="A4066" s="19">
        <v>20200618</v>
      </c>
      <c r="B4066" s="19" t="s">
        <v>48</v>
      </c>
      <c r="C4066" s="19">
        <v>0</v>
      </c>
      <c r="D4066" s="19">
        <v>0</v>
      </c>
      <c r="E4066" s="19">
        <v>16.149999999999999</v>
      </c>
      <c r="F4066" s="19">
        <v>4.62</v>
      </c>
      <c r="G4066" s="19">
        <v>0</v>
      </c>
      <c r="H4066" s="17">
        <f t="shared" si="192"/>
        <v>0</v>
      </c>
      <c r="I4066" s="18">
        <f t="shared" si="190"/>
        <v>16.149999999999999</v>
      </c>
      <c r="J4066" s="17">
        <f t="shared" si="191"/>
        <v>0</v>
      </c>
    </row>
    <row r="4067" spans="1:10" x14ac:dyDescent="0.3">
      <c r="A4067" s="2">
        <v>20200618</v>
      </c>
      <c r="B4067" s="2" t="s">
        <v>47</v>
      </c>
      <c r="C4067" s="2">
        <v>0</v>
      </c>
      <c r="D4067" s="2">
        <v>0</v>
      </c>
      <c r="E4067" s="2">
        <v>15.94</v>
      </c>
      <c r="F4067" s="2">
        <v>4.41</v>
      </c>
      <c r="G4067" s="2">
        <v>0</v>
      </c>
      <c r="H4067" s="16">
        <f t="shared" si="192"/>
        <v>0</v>
      </c>
      <c r="I4067" s="15">
        <f t="shared" si="190"/>
        <v>15.94</v>
      </c>
      <c r="J4067" s="14">
        <f t="shared" si="191"/>
        <v>0</v>
      </c>
    </row>
    <row r="4068" spans="1:10" x14ac:dyDescent="0.3">
      <c r="A4068" s="19">
        <v>20200618</v>
      </c>
      <c r="B4068" s="19" t="s">
        <v>46</v>
      </c>
      <c r="C4068" s="19">
        <v>0</v>
      </c>
      <c r="D4068" s="19">
        <v>0</v>
      </c>
      <c r="E4068" s="19">
        <v>15.78</v>
      </c>
      <c r="F4068" s="19">
        <v>4.21</v>
      </c>
      <c r="G4068" s="19">
        <v>0</v>
      </c>
      <c r="H4068" s="17">
        <f t="shared" si="192"/>
        <v>0</v>
      </c>
      <c r="I4068" s="18">
        <f t="shared" si="190"/>
        <v>15.78</v>
      </c>
      <c r="J4068" s="17">
        <f t="shared" si="191"/>
        <v>0</v>
      </c>
    </row>
    <row r="4069" spans="1:10" x14ac:dyDescent="0.3">
      <c r="A4069" s="2">
        <v>20200618</v>
      </c>
      <c r="B4069" s="2" t="s">
        <v>45</v>
      </c>
      <c r="C4069" s="2">
        <v>0</v>
      </c>
      <c r="D4069" s="2">
        <v>0</v>
      </c>
      <c r="E4069" s="2">
        <v>15.7</v>
      </c>
      <c r="F4069" s="2">
        <v>4.07</v>
      </c>
      <c r="G4069" s="2">
        <v>0</v>
      </c>
      <c r="H4069" s="16">
        <f t="shared" si="192"/>
        <v>0</v>
      </c>
      <c r="I4069" s="15">
        <f t="shared" si="190"/>
        <v>15.7</v>
      </c>
      <c r="J4069" s="14">
        <f t="shared" si="191"/>
        <v>0</v>
      </c>
    </row>
    <row r="4070" spans="1:10" x14ac:dyDescent="0.3">
      <c r="A4070" s="19">
        <v>20200618</v>
      </c>
      <c r="B4070" s="19" t="s">
        <v>44</v>
      </c>
      <c r="C4070" s="19">
        <v>0</v>
      </c>
      <c r="D4070" s="19">
        <v>0</v>
      </c>
      <c r="E4070" s="19">
        <v>15.66</v>
      </c>
      <c r="F4070" s="19">
        <v>4</v>
      </c>
      <c r="G4070" s="19">
        <v>0</v>
      </c>
      <c r="H4070" s="17">
        <f t="shared" si="192"/>
        <v>0</v>
      </c>
      <c r="I4070" s="18">
        <f t="shared" si="190"/>
        <v>15.66</v>
      </c>
      <c r="J4070" s="17">
        <f t="shared" si="191"/>
        <v>0</v>
      </c>
    </row>
    <row r="4071" spans="1:10" x14ac:dyDescent="0.3">
      <c r="A4071" s="2">
        <v>20200618</v>
      </c>
      <c r="B4071" s="2" t="s">
        <v>43</v>
      </c>
      <c r="C4071" s="2">
        <v>0</v>
      </c>
      <c r="D4071" s="2">
        <v>0</v>
      </c>
      <c r="E4071" s="2">
        <v>15.61</v>
      </c>
      <c r="F4071" s="2">
        <v>3.86</v>
      </c>
      <c r="G4071" s="2">
        <v>0</v>
      </c>
      <c r="H4071" s="16">
        <f t="shared" si="192"/>
        <v>0</v>
      </c>
      <c r="I4071" s="15">
        <f t="shared" si="190"/>
        <v>15.61</v>
      </c>
      <c r="J4071" s="14">
        <f t="shared" si="191"/>
        <v>0</v>
      </c>
    </row>
    <row r="4072" spans="1:10" x14ac:dyDescent="0.3">
      <c r="A4072" s="19">
        <v>20200618</v>
      </c>
      <c r="B4072" s="19" t="s">
        <v>42</v>
      </c>
      <c r="C4072" s="19">
        <v>116</v>
      </c>
      <c r="D4072" s="19">
        <v>9.3800000000000008</v>
      </c>
      <c r="E4072" s="19">
        <v>15.77</v>
      </c>
      <c r="F4072" s="19">
        <v>4.07</v>
      </c>
      <c r="G4072" s="19">
        <v>0</v>
      </c>
      <c r="H4072" s="17">
        <f t="shared" si="192"/>
        <v>711.73690009138522</v>
      </c>
      <c r="I4072" s="18">
        <f t="shared" si="190"/>
        <v>38.011778127855791</v>
      </c>
      <c r="J4072" s="17">
        <f t="shared" si="191"/>
        <v>0.67006256825909893</v>
      </c>
    </row>
    <row r="4073" spans="1:10" x14ac:dyDescent="0.3">
      <c r="A4073" s="2">
        <v>20200618</v>
      </c>
      <c r="B4073" s="2" t="s">
        <v>41</v>
      </c>
      <c r="C4073" s="2">
        <v>280</v>
      </c>
      <c r="D4073" s="2">
        <v>20.48</v>
      </c>
      <c r="E4073" s="2">
        <v>16.739999999999998</v>
      </c>
      <c r="F4073" s="2">
        <v>5.03</v>
      </c>
      <c r="G4073" s="2">
        <v>0</v>
      </c>
      <c r="H4073" s="16">
        <f t="shared" si="192"/>
        <v>800.27346566232075</v>
      </c>
      <c r="I4073" s="15">
        <f t="shared" si="190"/>
        <v>41.748545801947522</v>
      </c>
      <c r="J4073" s="14">
        <f t="shared" si="191"/>
        <v>0.73995809009054181</v>
      </c>
    </row>
    <row r="4074" spans="1:10" x14ac:dyDescent="0.3">
      <c r="A4074" s="19">
        <v>20200618</v>
      </c>
      <c r="B4074" s="19" t="s">
        <v>40</v>
      </c>
      <c r="C4074" s="19">
        <v>431</v>
      </c>
      <c r="D4074" s="19">
        <v>31.99</v>
      </c>
      <c r="E4074" s="19">
        <v>17.829999999999998</v>
      </c>
      <c r="F4074" s="19">
        <v>5.93</v>
      </c>
      <c r="G4074" s="19">
        <v>0</v>
      </c>
      <c r="H4074" s="17">
        <f t="shared" si="192"/>
        <v>813.55869161473083</v>
      </c>
      <c r="I4074" s="18">
        <f t="shared" si="190"/>
        <v>43.253709112960337</v>
      </c>
      <c r="J4074" s="17">
        <f t="shared" si="191"/>
        <v>0.74673160495097934</v>
      </c>
    </row>
    <row r="4075" spans="1:10" x14ac:dyDescent="0.3">
      <c r="A4075" s="2">
        <v>20200618</v>
      </c>
      <c r="B4075" s="2" t="s">
        <v>39</v>
      </c>
      <c r="C4075" s="2">
        <v>648</v>
      </c>
      <c r="D4075" s="2">
        <v>43.67</v>
      </c>
      <c r="E4075" s="2">
        <v>18.84</v>
      </c>
      <c r="F4075" s="2">
        <v>6.34</v>
      </c>
      <c r="G4075" s="2">
        <v>0</v>
      </c>
      <c r="H4075" s="16">
        <f t="shared" si="192"/>
        <v>938.44527224831768</v>
      </c>
      <c r="I4075" s="15">
        <f t="shared" si="190"/>
        <v>48.166414757759924</v>
      </c>
      <c r="J4075" s="14">
        <f t="shared" si="191"/>
        <v>0.84061341642868204</v>
      </c>
    </row>
    <row r="4076" spans="1:10" x14ac:dyDescent="0.3">
      <c r="A4076" s="19">
        <v>20200618</v>
      </c>
      <c r="B4076" s="19" t="s">
        <v>38</v>
      </c>
      <c r="C4076" s="19">
        <v>808</v>
      </c>
      <c r="D4076" s="19">
        <v>55.19</v>
      </c>
      <c r="E4076" s="19">
        <v>19.75</v>
      </c>
      <c r="F4076" s="19">
        <v>6.55</v>
      </c>
      <c r="G4076" s="19">
        <v>0</v>
      </c>
      <c r="H4076" s="17">
        <f t="shared" si="192"/>
        <v>984.10621172627225</v>
      </c>
      <c r="I4076" s="18">
        <f t="shared" si="190"/>
        <v>50.503319116446008</v>
      </c>
      <c r="J4076" s="17">
        <f t="shared" si="191"/>
        <v>0.87116532529667867</v>
      </c>
    </row>
    <row r="4077" spans="1:10" x14ac:dyDescent="0.3">
      <c r="A4077" s="2">
        <v>20200618</v>
      </c>
      <c r="B4077" s="2" t="s">
        <v>37</v>
      </c>
      <c r="C4077" s="2">
        <v>929</v>
      </c>
      <c r="D4077" s="2">
        <v>65.88</v>
      </c>
      <c r="E4077" s="2">
        <v>20.54</v>
      </c>
      <c r="F4077" s="2">
        <v>6.55</v>
      </c>
      <c r="G4077" s="2">
        <v>0</v>
      </c>
      <c r="H4077" s="16">
        <f t="shared" si="192"/>
        <v>1017.8684813375926</v>
      </c>
      <c r="I4077" s="15">
        <f t="shared" si="190"/>
        <v>52.348390041799767</v>
      </c>
      <c r="J4077" s="14">
        <f t="shared" si="191"/>
        <v>0.89260169226265573</v>
      </c>
    </row>
    <row r="4078" spans="1:10" x14ac:dyDescent="0.3">
      <c r="A4078" s="19">
        <v>20200618</v>
      </c>
      <c r="B4078" s="19" t="s">
        <v>36</v>
      </c>
      <c r="C4078" s="19">
        <v>920</v>
      </c>
      <c r="D4078" s="19">
        <v>73.56</v>
      </c>
      <c r="E4078" s="19">
        <v>21.08</v>
      </c>
      <c r="F4078" s="19">
        <v>6.69</v>
      </c>
      <c r="G4078" s="19">
        <v>0</v>
      </c>
      <c r="H4078" s="17">
        <f t="shared" si="192"/>
        <v>959.21598264231091</v>
      </c>
      <c r="I4078" s="18">
        <f t="shared" si="190"/>
        <v>51.055499457572211</v>
      </c>
      <c r="J4078" s="17">
        <f t="shared" si="191"/>
        <v>0.84674815082286992</v>
      </c>
    </row>
    <row r="4079" spans="1:10" x14ac:dyDescent="0.3">
      <c r="A4079" s="2">
        <v>20200618</v>
      </c>
      <c r="B4079" s="2" t="s">
        <v>35</v>
      </c>
      <c r="C4079" s="2">
        <v>1009</v>
      </c>
      <c r="D4079" s="2">
        <v>73.150000000000006</v>
      </c>
      <c r="E4079" s="2">
        <v>21.48</v>
      </c>
      <c r="F4079" s="2">
        <v>7.03</v>
      </c>
      <c r="G4079" s="2">
        <v>0</v>
      </c>
      <c r="H4079" s="16">
        <f t="shared" si="192"/>
        <v>1054.2627631338321</v>
      </c>
      <c r="I4079" s="15">
        <f t="shared" si="190"/>
        <v>54.42571134793225</v>
      </c>
      <c r="J4079" s="14">
        <f t="shared" si="191"/>
        <v>0.91466182024600895</v>
      </c>
    </row>
    <row r="4080" spans="1:10" x14ac:dyDescent="0.3">
      <c r="A4080" s="19">
        <v>20200618</v>
      </c>
      <c r="B4080" s="19" t="s">
        <v>34</v>
      </c>
      <c r="C4080" s="19">
        <v>933</v>
      </c>
      <c r="D4080" s="19">
        <v>65.06</v>
      </c>
      <c r="E4080" s="19">
        <v>21.43</v>
      </c>
      <c r="F4080" s="19">
        <v>7.24</v>
      </c>
      <c r="G4080" s="19">
        <v>0</v>
      </c>
      <c r="H4080" s="17">
        <f t="shared" si="192"/>
        <v>1028.9497098174916</v>
      </c>
      <c r="I4080" s="18">
        <f t="shared" si="190"/>
        <v>53.584678431796611</v>
      </c>
      <c r="J4080" s="17">
        <f t="shared" si="191"/>
        <v>0.89659482521818612</v>
      </c>
    </row>
    <row r="4081" spans="1:10" x14ac:dyDescent="0.3">
      <c r="A4081" s="2">
        <v>20200618</v>
      </c>
      <c r="B4081" s="2" t="s">
        <v>33</v>
      </c>
      <c r="C4081" s="2">
        <v>829</v>
      </c>
      <c r="D4081" s="2">
        <v>54.26</v>
      </c>
      <c r="E4081" s="2">
        <v>21.24</v>
      </c>
      <c r="F4081" s="2">
        <v>7.31</v>
      </c>
      <c r="G4081" s="2">
        <v>0</v>
      </c>
      <c r="H4081" s="16">
        <f t="shared" si="192"/>
        <v>1021.3435667251798</v>
      </c>
      <c r="I4081" s="15">
        <f t="shared" si="190"/>
        <v>53.156986460161868</v>
      </c>
      <c r="J4081" s="14">
        <f t="shared" si="191"/>
        <v>0.89193276031763535</v>
      </c>
    </row>
    <row r="4082" spans="1:10" x14ac:dyDescent="0.3">
      <c r="A4082" s="19">
        <v>20200618</v>
      </c>
      <c r="B4082" s="19" t="s">
        <v>32</v>
      </c>
      <c r="C4082" s="19">
        <v>675</v>
      </c>
      <c r="D4082" s="19">
        <v>42.7</v>
      </c>
      <c r="E4082" s="19">
        <v>20.82</v>
      </c>
      <c r="F4082" s="19">
        <v>7.31</v>
      </c>
      <c r="G4082" s="19">
        <v>0</v>
      </c>
      <c r="H4082" s="17">
        <f t="shared" si="192"/>
        <v>995.34081720211213</v>
      </c>
      <c r="I4082" s="18">
        <f t="shared" si="190"/>
        <v>51.924400537566001</v>
      </c>
      <c r="J4082" s="17">
        <f t="shared" si="191"/>
        <v>0.87474552045029141</v>
      </c>
    </row>
    <row r="4083" spans="1:10" x14ac:dyDescent="0.3">
      <c r="A4083" s="2">
        <v>20200618</v>
      </c>
      <c r="B4083" s="2" t="s">
        <v>31</v>
      </c>
      <c r="C4083" s="2">
        <v>482</v>
      </c>
      <c r="D4083" s="2">
        <v>31.02</v>
      </c>
      <c r="E4083" s="2">
        <v>20.23</v>
      </c>
      <c r="F4083" s="2">
        <v>7.38</v>
      </c>
      <c r="G4083" s="2">
        <v>0</v>
      </c>
      <c r="H4083" s="16">
        <f t="shared" si="192"/>
        <v>935.30983589694733</v>
      </c>
      <c r="I4083" s="15">
        <f t="shared" si="190"/>
        <v>49.458432371779608</v>
      </c>
      <c r="J4083" s="14">
        <f t="shared" si="191"/>
        <v>0.83236688024119143</v>
      </c>
    </row>
    <row r="4084" spans="1:10" x14ac:dyDescent="0.3">
      <c r="A4084" s="19">
        <v>20200618</v>
      </c>
      <c r="B4084" s="19" t="s">
        <v>30</v>
      </c>
      <c r="C4084" s="19">
        <v>289</v>
      </c>
      <c r="D4084" s="19">
        <v>19.54</v>
      </c>
      <c r="E4084" s="19">
        <v>19.47</v>
      </c>
      <c r="F4084" s="19">
        <v>7.31</v>
      </c>
      <c r="G4084" s="19">
        <v>0</v>
      </c>
      <c r="H4084" s="17">
        <f t="shared" si="192"/>
        <v>864.0668411006402</v>
      </c>
      <c r="I4084" s="18">
        <f t="shared" si="190"/>
        <v>46.472088784395005</v>
      </c>
      <c r="J4084" s="17">
        <f t="shared" si="191"/>
        <v>0.78057690142569924</v>
      </c>
    </row>
    <row r="4085" spans="1:10" x14ac:dyDescent="0.3">
      <c r="A4085" s="2">
        <v>20200618</v>
      </c>
      <c r="B4085" s="2" t="s">
        <v>29</v>
      </c>
      <c r="C4085" s="2">
        <v>104</v>
      </c>
      <c r="D4085" s="2">
        <v>8.49</v>
      </c>
      <c r="E4085" s="2">
        <v>18.52</v>
      </c>
      <c r="F4085" s="2">
        <v>7.1</v>
      </c>
      <c r="G4085" s="2">
        <v>0</v>
      </c>
      <c r="H4085" s="16">
        <f t="shared" si="192"/>
        <v>704.43144864658245</v>
      </c>
      <c r="I4085" s="15">
        <f t="shared" si="190"/>
        <v>40.533482770205701</v>
      </c>
      <c r="J4085" s="14">
        <f t="shared" si="191"/>
        <v>0.65519121668004021</v>
      </c>
    </row>
    <row r="4086" spans="1:10" x14ac:dyDescent="0.3">
      <c r="A4086" s="19">
        <v>20200618</v>
      </c>
      <c r="B4086" s="19" t="s">
        <v>28</v>
      </c>
      <c r="C4086" s="19">
        <v>0</v>
      </c>
      <c r="D4086" s="19">
        <v>0</v>
      </c>
      <c r="E4086" s="19">
        <v>17.690000000000001</v>
      </c>
      <c r="F4086" s="19">
        <v>6.41</v>
      </c>
      <c r="G4086" s="19">
        <v>0</v>
      </c>
      <c r="H4086" s="17">
        <f t="shared" si="192"/>
        <v>0</v>
      </c>
      <c r="I4086" s="18">
        <f t="shared" si="190"/>
        <v>17.690000000000001</v>
      </c>
      <c r="J4086" s="17">
        <f t="shared" si="191"/>
        <v>0</v>
      </c>
    </row>
    <row r="4087" spans="1:10" x14ac:dyDescent="0.3">
      <c r="A4087" s="2">
        <v>20200618</v>
      </c>
      <c r="B4087" s="2" t="s">
        <v>27</v>
      </c>
      <c r="C4087" s="2">
        <v>0</v>
      </c>
      <c r="D4087" s="2">
        <v>0</v>
      </c>
      <c r="E4087" s="2">
        <v>17.11</v>
      </c>
      <c r="F4087" s="2">
        <v>6.07</v>
      </c>
      <c r="G4087" s="2">
        <v>0</v>
      </c>
      <c r="H4087" s="16">
        <f t="shared" si="192"/>
        <v>0</v>
      </c>
      <c r="I4087" s="15">
        <f t="shared" si="190"/>
        <v>17.11</v>
      </c>
      <c r="J4087" s="14">
        <f t="shared" si="191"/>
        <v>0</v>
      </c>
    </row>
    <row r="4088" spans="1:10" x14ac:dyDescent="0.3">
      <c r="A4088" s="19">
        <v>20200618</v>
      </c>
      <c r="B4088" s="19" t="s">
        <v>26</v>
      </c>
      <c r="C4088" s="19">
        <v>0</v>
      </c>
      <c r="D4088" s="19">
        <v>0</v>
      </c>
      <c r="E4088" s="19">
        <v>16.73</v>
      </c>
      <c r="F4088" s="19">
        <v>5.86</v>
      </c>
      <c r="G4088" s="19">
        <v>0</v>
      </c>
      <c r="H4088" s="17">
        <f t="shared" si="192"/>
        <v>0</v>
      </c>
      <c r="I4088" s="18">
        <f t="shared" si="190"/>
        <v>16.73</v>
      </c>
      <c r="J4088" s="17">
        <f t="shared" si="191"/>
        <v>0</v>
      </c>
    </row>
    <row r="4089" spans="1:10" x14ac:dyDescent="0.3">
      <c r="A4089" s="2">
        <v>20200618</v>
      </c>
      <c r="B4089" s="2" t="s">
        <v>25</v>
      </c>
      <c r="C4089" s="2">
        <v>0</v>
      </c>
      <c r="D4089" s="2">
        <v>0</v>
      </c>
      <c r="E4089" s="2">
        <v>16.47</v>
      </c>
      <c r="F4089" s="2">
        <v>5.66</v>
      </c>
      <c r="G4089" s="2">
        <v>0</v>
      </c>
      <c r="H4089" s="16">
        <f t="shared" si="192"/>
        <v>0</v>
      </c>
      <c r="I4089" s="15">
        <f t="shared" si="190"/>
        <v>16.47</v>
      </c>
      <c r="J4089" s="14">
        <f t="shared" si="191"/>
        <v>0</v>
      </c>
    </row>
    <row r="4090" spans="1:10" x14ac:dyDescent="0.3">
      <c r="A4090" s="19">
        <v>20200619</v>
      </c>
      <c r="B4090" s="19" t="s">
        <v>48</v>
      </c>
      <c r="C4090" s="19">
        <v>0</v>
      </c>
      <c r="D4090" s="19">
        <v>0</v>
      </c>
      <c r="E4090" s="19">
        <v>16.34</v>
      </c>
      <c r="F4090" s="19">
        <v>5.38</v>
      </c>
      <c r="G4090" s="19">
        <v>0</v>
      </c>
      <c r="H4090" s="17">
        <f t="shared" si="192"/>
        <v>0</v>
      </c>
      <c r="I4090" s="18">
        <f t="shared" si="190"/>
        <v>16.34</v>
      </c>
      <c r="J4090" s="17">
        <f t="shared" si="191"/>
        <v>0</v>
      </c>
    </row>
    <row r="4091" spans="1:10" x14ac:dyDescent="0.3">
      <c r="A4091" s="2">
        <v>20200619</v>
      </c>
      <c r="B4091" s="2" t="s">
        <v>47</v>
      </c>
      <c r="C4091" s="2">
        <v>0</v>
      </c>
      <c r="D4091" s="2">
        <v>0</v>
      </c>
      <c r="E4091" s="2">
        <v>16.14</v>
      </c>
      <c r="F4091" s="2">
        <v>5.03</v>
      </c>
      <c r="G4091" s="2">
        <v>0</v>
      </c>
      <c r="H4091" s="16">
        <f t="shared" si="192"/>
        <v>0</v>
      </c>
      <c r="I4091" s="15">
        <f t="shared" si="190"/>
        <v>16.14</v>
      </c>
      <c r="J4091" s="14">
        <f t="shared" si="191"/>
        <v>0</v>
      </c>
    </row>
    <row r="4092" spans="1:10" x14ac:dyDescent="0.3">
      <c r="A4092" s="19">
        <v>20200619</v>
      </c>
      <c r="B4092" s="19" t="s">
        <v>46</v>
      </c>
      <c r="C4092" s="19">
        <v>0</v>
      </c>
      <c r="D4092" s="19">
        <v>0</v>
      </c>
      <c r="E4092" s="19">
        <v>16.010000000000002</v>
      </c>
      <c r="F4092" s="19">
        <v>4.62</v>
      </c>
      <c r="G4092" s="19">
        <v>0</v>
      </c>
      <c r="H4092" s="17">
        <f t="shared" si="192"/>
        <v>0</v>
      </c>
      <c r="I4092" s="18">
        <f t="shared" si="190"/>
        <v>16.010000000000002</v>
      </c>
      <c r="J4092" s="17">
        <f t="shared" si="191"/>
        <v>0</v>
      </c>
    </row>
    <row r="4093" spans="1:10" x14ac:dyDescent="0.3">
      <c r="A4093" s="2">
        <v>20200619</v>
      </c>
      <c r="B4093" s="2" t="s">
        <v>45</v>
      </c>
      <c r="C4093" s="2">
        <v>0</v>
      </c>
      <c r="D4093" s="2">
        <v>0</v>
      </c>
      <c r="E4093" s="2">
        <v>15.86</v>
      </c>
      <c r="F4093" s="2">
        <v>4.1399999999999997</v>
      </c>
      <c r="G4093" s="2">
        <v>0</v>
      </c>
      <c r="H4093" s="16">
        <f t="shared" si="192"/>
        <v>0</v>
      </c>
      <c r="I4093" s="15">
        <f t="shared" si="190"/>
        <v>15.86</v>
      </c>
      <c r="J4093" s="14">
        <f t="shared" si="191"/>
        <v>0</v>
      </c>
    </row>
    <row r="4094" spans="1:10" x14ac:dyDescent="0.3">
      <c r="A4094" s="19">
        <v>20200619</v>
      </c>
      <c r="B4094" s="19" t="s">
        <v>44</v>
      </c>
      <c r="C4094" s="19">
        <v>0</v>
      </c>
      <c r="D4094" s="19">
        <v>0</v>
      </c>
      <c r="E4094" s="19">
        <v>15.69</v>
      </c>
      <c r="F4094" s="19">
        <v>4</v>
      </c>
      <c r="G4094" s="19">
        <v>0</v>
      </c>
      <c r="H4094" s="17">
        <f t="shared" si="192"/>
        <v>0</v>
      </c>
      <c r="I4094" s="18">
        <f t="shared" si="190"/>
        <v>15.69</v>
      </c>
      <c r="J4094" s="17">
        <f t="shared" si="191"/>
        <v>0</v>
      </c>
    </row>
    <row r="4095" spans="1:10" x14ac:dyDescent="0.3">
      <c r="A4095" s="2">
        <v>20200619</v>
      </c>
      <c r="B4095" s="2" t="s">
        <v>43</v>
      </c>
      <c r="C4095" s="2">
        <v>0</v>
      </c>
      <c r="D4095" s="2">
        <v>0</v>
      </c>
      <c r="E4095" s="2">
        <v>15.61</v>
      </c>
      <c r="F4095" s="2">
        <v>4.1399999999999997</v>
      </c>
      <c r="G4095" s="2">
        <v>0</v>
      </c>
      <c r="H4095" s="16">
        <f t="shared" si="192"/>
        <v>0</v>
      </c>
      <c r="I4095" s="15">
        <f t="shared" si="190"/>
        <v>15.61</v>
      </c>
      <c r="J4095" s="14">
        <f t="shared" si="191"/>
        <v>0</v>
      </c>
    </row>
    <row r="4096" spans="1:10" x14ac:dyDescent="0.3">
      <c r="A4096" s="19">
        <v>20200619</v>
      </c>
      <c r="B4096" s="19" t="s">
        <v>42</v>
      </c>
      <c r="C4096" s="19">
        <v>116</v>
      </c>
      <c r="D4096" s="19">
        <v>9.36</v>
      </c>
      <c r="E4096" s="19">
        <v>15.74</v>
      </c>
      <c r="F4096" s="19">
        <v>3.93</v>
      </c>
      <c r="G4096" s="19">
        <v>0</v>
      </c>
      <c r="H4096" s="17">
        <f t="shared" si="192"/>
        <v>713.24410912475287</v>
      </c>
      <c r="I4096" s="18">
        <f t="shared" si="190"/>
        <v>38.028878410148529</v>
      </c>
      <c r="J4096" s="17">
        <f t="shared" si="191"/>
        <v>0.6714266406393179</v>
      </c>
    </row>
    <row r="4097" spans="1:10" x14ac:dyDescent="0.3">
      <c r="A4097" s="2">
        <v>20200619</v>
      </c>
      <c r="B4097" s="2" t="s">
        <v>41</v>
      </c>
      <c r="C4097" s="2">
        <v>289</v>
      </c>
      <c r="D4097" s="2">
        <v>20.45</v>
      </c>
      <c r="E4097" s="2">
        <v>16.55</v>
      </c>
      <c r="F4097" s="2">
        <v>4.21</v>
      </c>
      <c r="G4097" s="2">
        <v>0</v>
      </c>
      <c r="H4097" s="16">
        <f t="shared" si="192"/>
        <v>827.15626172257112</v>
      </c>
      <c r="I4097" s="15">
        <f t="shared" si="190"/>
        <v>42.398633178830352</v>
      </c>
      <c r="J4097" s="14">
        <f t="shared" si="191"/>
        <v>0.76239501401579479</v>
      </c>
    </row>
    <row r="4098" spans="1:10" x14ac:dyDescent="0.3">
      <c r="A4098" s="19">
        <v>20200619</v>
      </c>
      <c r="B4098" s="19" t="s">
        <v>40</v>
      </c>
      <c r="C4098" s="19">
        <v>446</v>
      </c>
      <c r="D4098" s="19">
        <v>31.95</v>
      </c>
      <c r="E4098" s="19">
        <v>17.489999999999998</v>
      </c>
      <c r="F4098" s="19">
        <v>4.83</v>
      </c>
      <c r="G4098" s="19">
        <v>0</v>
      </c>
      <c r="H4098" s="17">
        <f t="shared" si="192"/>
        <v>842.81500055545962</v>
      </c>
      <c r="I4098" s="18">
        <f t="shared" si="190"/>
        <v>43.827968767358115</v>
      </c>
      <c r="J4098" s="17">
        <f t="shared" si="191"/>
        <v>0.77140677527342372</v>
      </c>
    </row>
    <row r="4099" spans="1:10" x14ac:dyDescent="0.3">
      <c r="A4099" s="2">
        <v>20200619</v>
      </c>
      <c r="B4099" s="2" t="s">
        <v>39</v>
      </c>
      <c r="C4099" s="2">
        <v>677</v>
      </c>
      <c r="D4099" s="2">
        <v>43.63</v>
      </c>
      <c r="E4099" s="2">
        <v>18.37</v>
      </c>
      <c r="F4099" s="2">
        <v>5.24</v>
      </c>
      <c r="G4099" s="2">
        <v>0</v>
      </c>
      <c r="H4099" s="16">
        <f t="shared" si="192"/>
        <v>981.16137594815939</v>
      </c>
      <c r="I4099" s="15">
        <f t="shared" si="190"/>
        <v>49.031292998379982</v>
      </c>
      <c r="J4099" s="14">
        <f t="shared" si="191"/>
        <v>0.87505778167969195</v>
      </c>
    </row>
    <row r="4100" spans="1:10" x14ac:dyDescent="0.3">
      <c r="A4100" s="19">
        <v>20200619</v>
      </c>
      <c r="B4100" s="19" t="s">
        <v>38</v>
      </c>
      <c r="C4100" s="19">
        <v>865</v>
      </c>
      <c r="D4100" s="19">
        <v>55.16</v>
      </c>
      <c r="E4100" s="19">
        <v>19.21</v>
      </c>
      <c r="F4100" s="19">
        <v>5.45</v>
      </c>
      <c r="G4100" s="19">
        <v>0</v>
      </c>
      <c r="H4100" s="17">
        <f t="shared" si="192"/>
        <v>1053.9133635481076</v>
      </c>
      <c r="I4100" s="18">
        <f t="shared" si="190"/>
        <v>52.144792610878362</v>
      </c>
      <c r="J4100" s="17">
        <f t="shared" si="191"/>
        <v>0.92517619497304759</v>
      </c>
    </row>
    <row r="4101" spans="1:10" x14ac:dyDescent="0.3">
      <c r="A4101" s="2">
        <v>20200619</v>
      </c>
      <c r="B4101" s="2" t="s">
        <v>37</v>
      </c>
      <c r="C4101" s="2">
        <v>943</v>
      </c>
      <c r="D4101" s="2">
        <v>65.86</v>
      </c>
      <c r="E4101" s="2">
        <v>20.25</v>
      </c>
      <c r="F4101" s="2">
        <v>5.59</v>
      </c>
      <c r="G4101" s="2">
        <v>0</v>
      </c>
      <c r="H4101" s="16">
        <f t="shared" si="192"/>
        <v>1033.3692957053811</v>
      </c>
      <c r="I4101" s="15">
        <f t="shared" si="190"/>
        <v>52.542790490793159</v>
      </c>
      <c r="J4101" s="14">
        <f t="shared" si="191"/>
        <v>0.90529086265483794</v>
      </c>
    </row>
    <row r="4102" spans="1:10" x14ac:dyDescent="0.3">
      <c r="A4102" s="19">
        <v>20200619</v>
      </c>
      <c r="B4102" s="19" t="s">
        <v>36</v>
      </c>
      <c r="C4102" s="19">
        <v>1005</v>
      </c>
      <c r="D4102" s="19">
        <v>73.56</v>
      </c>
      <c r="E4102" s="19">
        <v>21.11</v>
      </c>
      <c r="F4102" s="19">
        <v>5.66</v>
      </c>
      <c r="G4102" s="19">
        <v>0</v>
      </c>
      <c r="H4102" s="17">
        <f t="shared" si="192"/>
        <v>1047.8391984299158</v>
      </c>
      <c r="I4102" s="18">
        <f t="shared" si="190"/>
        <v>53.854974950934867</v>
      </c>
      <c r="J4102" s="17">
        <f t="shared" si="191"/>
        <v>0.91178001622505267</v>
      </c>
    </row>
    <row r="4103" spans="1:10" x14ac:dyDescent="0.3">
      <c r="A4103" s="2">
        <v>20200619</v>
      </c>
      <c r="B4103" s="2" t="s">
        <v>35</v>
      </c>
      <c r="C4103" s="2">
        <v>1035</v>
      </c>
      <c r="D4103" s="2">
        <v>73.19</v>
      </c>
      <c r="E4103" s="2">
        <v>21.72</v>
      </c>
      <c r="F4103" s="2">
        <v>5.86</v>
      </c>
      <c r="G4103" s="2">
        <v>0</v>
      </c>
      <c r="H4103" s="16">
        <f t="shared" si="192"/>
        <v>1081.2007487735104</v>
      </c>
      <c r="I4103" s="15">
        <f t="shared" si="190"/>
        <v>55.5075233991722</v>
      </c>
      <c r="J4103" s="14">
        <f t="shared" si="191"/>
        <v>0.93276934163266367</v>
      </c>
    </row>
    <row r="4104" spans="1:10" x14ac:dyDescent="0.3">
      <c r="A4104" s="19">
        <v>20200619</v>
      </c>
      <c r="B4104" s="19" t="s">
        <v>34</v>
      </c>
      <c r="C4104" s="19">
        <v>942</v>
      </c>
      <c r="D4104" s="19">
        <v>65.11</v>
      </c>
      <c r="E4104" s="19">
        <v>21.91</v>
      </c>
      <c r="F4104" s="19">
        <v>6.21</v>
      </c>
      <c r="G4104" s="19">
        <v>0</v>
      </c>
      <c r="H4104" s="17">
        <f t="shared" si="192"/>
        <v>1038.4542415787171</v>
      </c>
      <c r="I4104" s="18">
        <f t="shared" si="190"/>
        <v>54.361695049334912</v>
      </c>
      <c r="J4104" s="17">
        <f t="shared" si="191"/>
        <v>0.90124574614106501</v>
      </c>
    </row>
    <row r="4105" spans="1:10" x14ac:dyDescent="0.3">
      <c r="A4105" s="2">
        <v>20200619</v>
      </c>
      <c r="B4105" s="2" t="s">
        <v>33</v>
      </c>
      <c r="C4105" s="2">
        <v>846</v>
      </c>
      <c r="D4105" s="2">
        <v>54.31</v>
      </c>
      <c r="E4105" s="2">
        <v>21.76</v>
      </c>
      <c r="F4105" s="2">
        <v>6.55</v>
      </c>
      <c r="G4105" s="2">
        <v>0</v>
      </c>
      <c r="H4105" s="16">
        <f t="shared" si="192"/>
        <v>1041.6341390997634</v>
      </c>
      <c r="I4105" s="15">
        <f t="shared" si="190"/>
        <v>54.311066846867604</v>
      </c>
      <c r="J4105" s="14">
        <f t="shared" si="191"/>
        <v>0.90424280363466691</v>
      </c>
    </row>
    <row r="4106" spans="1:10" x14ac:dyDescent="0.3">
      <c r="A4106" s="19">
        <v>20200619</v>
      </c>
      <c r="B4106" s="19" t="s">
        <v>32</v>
      </c>
      <c r="C4106" s="19">
        <v>672</v>
      </c>
      <c r="D4106" s="19">
        <v>42.75</v>
      </c>
      <c r="E4106" s="19">
        <v>21.27</v>
      </c>
      <c r="F4106" s="19">
        <v>6.9</v>
      </c>
      <c r="G4106" s="19">
        <v>0</v>
      </c>
      <c r="H4106" s="17">
        <f t="shared" si="192"/>
        <v>989.98123443779923</v>
      </c>
      <c r="I4106" s="18">
        <f t="shared" ref="I4106:I4169" si="193">E4106+H4106*((NOCT-20)/(800))</f>
        <v>52.206913576181222</v>
      </c>
      <c r="J4106" s="17">
        <f t="shared" ref="J4106:J4169" si="194">P_STC__W*(H4106/1000)*(1+(alpha_p/100)*(I4106-25))</f>
        <v>0.86877673194454241</v>
      </c>
    </row>
    <row r="4107" spans="1:10" x14ac:dyDescent="0.3">
      <c r="A4107" s="2">
        <v>20200619</v>
      </c>
      <c r="B4107" s="2" t="s">
        <v>31</v>
      </c>
      <c r="C4107" s="2">
        <v>491</v>
      </c>
      <c r="D4107" s="2">
        <v>31.07</v>
      </c>
      <c r="E4107" s="2">
        <v>20.64</v>
      </c>
      <c r="F4107" s="2">
        <v>7.03</v>
      </c>
      <c r="G4107" s="2">
        <v>0</v>
      </c>
      <c r="H4107" s="16">
        <f t="shared" si="192"/>
        <v>951.39381751881206</v>
      </c>
      <c r="I4107" s="15">
        <f t="shared" si="193"/>
        <v>50.371056797462877</v>
      </c>
      <c r="J4107" s="14">
        <f t="shared" si="194"/>
        <v>0.84277341790420035</v>
      </c>
    </row>
    <row r="4108" spans="1:10" x14ac:dyDescent="0.3">
      <c r="A4108" s="19">
        <v>20200619</v>
      </c>
      <c r="B4108" s="19" t="s">
        <v>30</v>
      </c>
      <c r="C4108" s="19">
        <v>294</v>
      </c>
      <c r="D4108" s="19">
        <v>19.59</v>
      </c>
      <c r="E4108" s="19">
        <v>19.87</v>
      </c>
      <c r="F4108" s="19">
        <v>6.9</v>
      </c>
      <c r="G4108" s="19">
        <v>0</v>
      </c>
      <c r="H4108" s="17">
        <f t="shared" si="192"/>
        <v>876.8603411612545</v>
      </c>
      <c r="I4108" s="18">
        <f t="shared" si="193"/>
        <v>47.271885661289204</v>
      </c>
      <c r="J4108" s="17">
        <f t="shared" si="194"/>
        <v>0.78897834149457324</v>
      </c>
    </row>
    <row r="4109" spans="1:10" x14ac:dyDescent="0.3">
      <c r="A4109" s="2">
        <v>20200619</v>
      </c>
      <c r="B4109" s="2" t="s">
        <v>29</v>
      </c>
      <c r="C4109" s="2">
        <v>105</v>
      </c>
      <c r="D4109" s="2">
        <v>8.5399999999999991</v>
      </c>
      <c r="E4109" s="2">
        <v>18.96</v>
      </c>
      <c r="F4109" s="2">
        <v>6.48</v>
      </c>
      <c r="G4109" s="2">
        <v>0</v>
      </c>
      <c r="H4109" s="16">
        <f t="shared" si="192"/>
        <v>707.07147661172257</v>
      </c>
      <c r="I4109" s="15">
        <f t="shared" si="193"/>
        <v>41.055983644116331</v>
      </c>
      <c r="J4109" s="14">
        <f t="shared" si="194"/>
        <v>0.65598420032507698</v>
      </c>
    </row>
    <row r="4110" spans="1:10" x14ac:dyDescent="0.3">
      <c r="A4110" s="19">
        <v>20200619</v>
      </c>
      <c r="B4110" s="19" t="s">
        <v>28</v>
      </c>
      <c r="C4110" s="19">
        <v>0</v>
      </c>
      <c r="D4110" s="19">
        <v>0</v>
      </c>
      <c r="E4110" s="19">
        <v>18.03</v>
      </c>
      <c r="F4110" s="19">
        <v>5.72</v>
      </c>
      <c r="G4110" s="19">
        <v>0</v>
      </c>
      <c r="H4110" s="17">
        <f t="shared" si="192"/>
        <v>0</v>
      </c>
      <c r="I4110" s="18">
        <f t="shared" si="193"/>
        <v>18.03</v>
      </c>
      <c r="J4110" s="17">
        <f t="shared" si="194"/>
        <v>0</v>
      </c>
    </row>
    <row r="4111" spans="1:10" x14ac:dyDescent="0.3">
      <c r="A4111" s="2">
        <v>20200619</v>
      </c>
      <c r="B4111" s="2" t="s">
        <v>27</v>
      </c>
      <c r="C4111" s="2">
        <v>0</v>
      </c>
      <c r="D4111" s="2">
        <v>0</v>
      </c>
      <c r="E4111" s="2">
        <v>17.39</v>
      </c>
      <c r="F4111" s="2">
        <v>5.45</v>
      </c>
      <c r="G4111" s="2">
        <v>0</v>
      </c>
      <c r="H4111" s="16">
        <f t="shared" si="192"/>
        <v>0</v>
      </c>
      <c r="I4111" s="15">
        <f t="shared" si="193"/>
        <v>17.39</v>
      </c>
      <c r="J4111" s="14">
        <f t="shared" si="194"/>
        <v>0</v>
      </c>
    </row>
    <row r="4112" spans="1:10" x14ac:dyDescent="0.3">
      <c r="A4112" s="19">
        <v>20200619</v>
      </c>
      <c r="B4112" s="19" t="s">
        <v>26</v>
      </c>
      <c r="C4112" s="19">
        <v>0</v>
      </c>
      <c r="D4112" s="19">
        <v>0</v>
      </c>
      <c r="E4112" s="19">
        <v>17.010000000000002</v>
      </c>
      <c r="F4112" s="19">
        <v>5.0999999999999996</v>
      </c>
      <c r="G4112" s="19">
        <v>0</v>
      </c>
      <c r="H4112" s="17">
        <f t="shared" si="192"/>
        <v>0</v>
      </c>
      <c r="I4112" s="18">
        <f t="shared" si="193"/>
        <v>17.010000000000002</v>
      </c>
      <c r="J4112" s="17">
        <f t="shared" si="194"/>
        <v>0</v>
      </c>
    </row>
    <row r="4113" spans="1:10" x14ac:dyDescent="0.3">
      <c r="A4113" s="2">
        <v>20200619</v>
      </c>
      <c r="B4113" s="2" t="s">
        <v>25</v>
      </c>
      <c r="C4113" s="2">
        <v>0</v>
      </c>
      <c r="D4113" s="2">
        <v>0</v>
      </c>
      <c r="E4113" s="2">
        <v>16.739999999999998</v>
      </c>
      <c r="F4113" s="2">
        <v>4.83</v>
      </c>
      <c r="G4113" s="2">
        <v>0</v>
      </c>
      <c r="H4113" s="16">
        <f t="shared" si="192"/>
        <v>0</v>
      </c>
      <c r="I4113" s="15">
        <f t="shared" si="193"/>
        <v>16.739999999999998</v>
      </c>
      <c r="J4113" s="14">
        <f t="shared" si="194"/>
        <v>0</v>
      </c>
    </row>
    <row r="4114" spans="1:10" x14ac:dyDescent="0.3">
      <c r="A4114" s="19">
        <v>20200620</v>
      </c>
      <c r="B4114" s="19" t="s">
        <v>48</v>
      </c>
      <c r="C4114" s="19">
        <v>0</v>
      </c>
      <c r="D4114" s="19">
        <v>0</v>
      </c>
      <c r="E4114" s="19">
        <v>16.53</v>
      </c>
      <c r="F4114" s="19">
        <v>4.62</v>
      </c>
      <c r="G4114" s="19">
        <v>0</v>
      </c>
      <c r="H4114" s="17">
        <f t="shared" si="192"/>
        <v>0</v>
      </c>
      <c r="I4114" s="18">
        <f t="shared" si="193"/>
        <v>16.53</v>
      </c>
      <c r="J4114" s="17">
        <f t="shared" si="194"/>
        <v>0</v>
      </c>
    </row>
    <row r="4115" spans="1:10" x14ac:dyDescent="0.3">
      <c r="A4115" s="2">
        <v>20200620</v>
      </c>
      <c r="B4115" s="2" t="s">
        <v>47</v>
      </c>
      <c r="C4115" s="2">
        <v>0</v>
      </c>
      <c r="D4115" s="2">
        <v>0</v>
      </c>
      <c r="E4115" s="2">
        <v>16.39</v>
      </c>
      <c r="F4115" s="2">
        <v>4.62</v>
      </c>
      <c r="G4115" s="2">
        <v>0</v>
      </c>
      <c r="H4115" s="16">
        <f t="shared" ref="H4115:H4178" si="195">IF(D4115&gt;0,C4115/SIN(D4115*PI()/180),0)</f>
        <v>0</v>
      </c>
      <c r="I4115" s="15">
        <f t="shared" si="193"/>
        <v>16.39</v>
      </c>
      <c r="J4115" s="14">
        <f t="shared" si="194"/>
        <v>0</v>
      </c>
    </row>
    <row r="4116" spans="1:10" x14ac:dyDescent="0.3">
      <c r="A4116" s="19">
        <v>20200620</v>
      </c>
      <c r="B4116" s="19" t="s">
        <v>46</v>
      </c>
      <c r="C4116" s="19">
        <v>0</v>
      </c>
      <c r="D4116" s="19">
        <v>0</v>
      </c>
      <c r="E4116" s="19">
        <v>16.260000000000002</v>
      </c>
      <c r="F4116" s="19">
        <v>4.62</v>
      </c>
      <c r="G4116" s="19">
        <v>0</v>
      </c>
      <c r="H4116" s="17">
        <f t="shared" si="195"/>
        <v>0</v>
      </c>
      <c r="I4116" s="18">
        <f t="shared" si="193"/>
        <v>16.260000000000002</v>
      </c>
      <c r="J4116" s="17">
        <f t="shared" si="194"/>
        <v>0</v>
      </c>
    </row>
    <row r="4117" spans="1:10" x14ac:dyDescent="0.3">
      <c r="A4117" s="2">
        <v>20200620</v>
      </c>
      <c r="B4117" s="2" t="s">
        <v>45</v>
      </c>
      <c r="C4117" s="2">
        <v>0</v>
      </c>
      <c r="D4117" s="2">
        <v>0</v>
      </c>
      <c r="E4117" s="2">
        <v>16.190000000000001</v>
      </c>
      <c r="F4117" s="2">
        <v>4.6900000000000004</v>
      </c>
      <c r="G4117" s="2">
        <v>0</v>
      </c>
      <c r="H4117" s="16">
        <f t="shared" si="195"/>
        <v>0</v>
      </c>
      <c r="I4117" s="15">
        <f t="shared" si="193"/>
        <v>16.190000000000001</v>
      </c>
      <c r="J4117" s="14">
        <f t="shared" si="194"/>
        <v>0</v>
      </c>
    </row>
    <row r="4118" spans="1:10" x14ac:dyDescent="0.3">
      <c r="A4118" s="19">
        <v>20200620</v>
      </c>
      <c r="B4118" s="19" t="s">
        <v>44</v>
      </c>
      <c r="C4118" s="19">
        <v>0</v>
      </c>
      <c r="D4118" s="19">
        <v>0</v>
      </c>
      <c r="E4118" s="19">
        <v>16.13</v>
      </c>
      <c r="F4118" s="19">
        <v>4.6900000000000004</v>
      </c>
      <c r="G4118" s="19">
        <v>0</v>
      </c>
      <c r="H4118" s="17">
        <f t="shared" si="195"/>
        <v>0</v>
      </c>
      <c r="I4118" s="18">
        <f t="shared" si="193"/>
        <v>16.13</v>
      </c>
      <c r="J4118" s="17">
        <f t="shared" si="194"/>
        <v>0</v>
      </c>
    </row>
    <row r="4119" spans="1:10" x14ac:dyDescent="0.3">
      <c r="A4119" s="2">
        <v>20200620</v>
      </c>
      <c r="B4119" s="2" t="s">
        <v>43</v>
      </c>
      <c r="C4119" s="2">
        <v>0</v>
      </c>
      <c r="D4119" s="2">
        <v>0</v>
      </c>
      <c r="E4119" s="2">
        <v>16.09</v>
      </c>
      <c r="F4119" s="2">
        <v>4.4800000000000004</v>
      </c>
      <c r="G4119" s="2">
        <v>0</v>
      </c>
      <c r="H4119" s="16">
        <f t="shared" si="195"/>
        <v>0</v>
      </c>
      <c r="I4119" s="15">
        <f t="shared" si="193"/>
        <v>16.09</v>
      </c>
      <c r="J4119" s="14">
        <f t="shared" si="194"/>
        <v>0</v>
      </c>
    </row>
    <row r="4120" spans="1:10" x14ac:dyDescent="0.3">
      <c r="A4120" s="19">
        <v>20200620</v>
      </c>
      <c r="B4120" s="19" t="s">
        <v>42</v>
      </c>
      <c r="C4120" s="19">
        <v>109</v>
      </c>
      <c r="D4120" s="19">
        <v>9.33</v>
      </c>
      <c r="E4120" s="19">
        <v>16.239999999999998</v>
      </c>
      <c r="F4120" s="19">
        <v>4.07</v>
      </c>
      <c r="G4120" s="19">
        <v>0</v>
      </c>
      <c r="H4120" s="17">
        <f t="shared" si="195"/>
        <v>672.33933811350471</v>
      </c>
      <c r="I4120" s="18">
        <f t="shared" si="193"/>
        <v>37.250604316047017</v>
      </c>
      <c r="J4120" s="17">
        <f t="shared" si="194"/>
        <v>0.63527480372546785</v>
      </c>
    </row>
    <row r="4121" spans="1:10" x14ac:dyDescent="0.3">
      <c r="A4121" s="2">
        <v>20200620</v>
      </c>
      <c r="B4121" s="2" t="s">
        <v>41</v>
      </c>
      <c r="C4121" s="2">
        <v>292</v>
      </c>
      <c r="D4121" s="2">
        <v>20.41</v>
      </c>
      <c r="E4121" s="2">
        <v>17.23</v>
      </c>
      <c r="F4121" s="2">
        <v>4.9000000000000004</v>
      </c>
      <c r="G4121" s="2">
        <v>0</v>
      </c>
      <c r="H4121" s="16">
        <f t="shared" si="195"/>
        <v>837.31048986756548</v>
      </c>
      <c r="I4121" s="15">
        <f t="shared" si="193"/>
        <v>43.395952808361422</v>
      </c>
      <c r="J4121" s="14">
        <f t="shared" si="194"/>
        <v>0.76799643070859169</v>
      </c>
    </row>
    <row r="4122" spans="1:10" x14ac:dyDescent="0.3">
      <c r="A4122" s="19">
        <v>20200620</v>
      </c>
      <c r="B4122" s="19" t="s">
        <v>40</v>
      </c>
      <c r="C4122" s="19">
        <v>489</v>
      </c>
      <c r="D4122" s="19">
        <v>31.92</v>
      </c>
      <c r="E4122" s="19">
        <v>18.61</v>
      </c>
      <c r="F4122" s="19">
        <v>5.17</v>
      </c>
      <c r="G4122" s="19">
        <v>0</v>
      </c>
      <c r="H4122" s="17">
        <f t="shared" si="195"/>
        <v>924.84954488940696</v>
      </c>
      <c r="I4122" s="18">
        <f t="shared" si="193"/>
        <v>47.511548277793963</v>
      </c>
      <c r="J4122" s="17">
        <f t="shared" si="194"/>
        <v>0.83116046658177556</v>
      </c>
    </row>
    <row r="4123" spans="1:10" x14ac:dyDescent="0.3">
      <c r="A4123" s="2">
        <v>20200620</v>
      </c>
      <c r="B4123" s="2" t="s">
        <v>39</v>
      </c>
      <c r="C4123" s="2">
        <v>670</v>
      </c>
      <c r="D4123" s="2">
        <v>43.6</v>
      </c>
      <c r="E4123" s="2">
        <v>20.05</v>
      </c>
      <c r="F4123" s="2">
        <v>5.03</v>
      </c>
      <c r="G4123" s="2">
        <v>0</v>
      </c>
      <c r="H4123" s="16">
        <f t="shared" si="195"/>
        <v>971.55019182114427</v>
      </c>
      <c r="I4123" s="15">
        <f t="shared" si="193"/>
        <v>50.410943494410759</v>
      </c>
      <c r="J4123" s="14">
        <f t="shared" si="194"/>
        <v>0.8604541602025646</v>
      </c>
    </row>
    <row r="4124" spans="1:10" x14ac:dyDescent="0.3">
      <c r="A4124" s="19">
        <v>20200620</v>
      </c>
      <c r="B4124" s="19" t="s">
        <v>38</v>
      </c>
      <c r="C4124" s="19">
        <v>822</v>
      </c>
      <c r="D4124" s="19">
        <v>55.13</v>
      </c>
      <c r="E4124" s="19">
        <v>21.38</v>
      </c>
      <c r="F4124" s="19">
        <v>4.9000000000000004</v>
      </c>
      <c r="G4124" s="19">
        <v>0</v>
      </c>
      <c r="H4124" s="17">
        <f t="shared" si="195"/>
        <v>1001.8875728680541</v>
      </c>
      <c r="I4124" s="18">
        <f t="shared" si="193"/>
        <v>52.688986652126687</v>
      </c>
      <c r="J4124" s="17">
        <f t="shared" si="194"/>
        <v>0.87705194052371582</v>
      </c>
    </row>
    <row r="4125" spans="1:10" x14ac:dyDescent="0.3">
      <c r="A4125" s="2">
        <v>20200620</v>
      </c>
      <c r="B4125" s="2" t="s">
        <v>37</v>
      </c>
      <c r="C4125" s="2">
        <v>925</v>
      </c>
      <c r="D4125" s="2">
        <v>65.84</v>
      </c>
      <c r="E4125" s="2">
        <v>22.58</v>
      </c>
      <c r="F4125" s="2">
        <v>5.03</v>
      </c>
      <c r="G4125" s="2">
        <v>0</v>
      </c>
      <c r="H4125" s="16">
        <f t="shared" si="195"/>
        <v>1013.8029833659576</v>
      </c>
      <c r="I4125" s="15">
        <f t="shared" si="193"/>
        <v>54.261343230186171</v>
      </c>
      <c r="J4125" s="14">
        <f t="shared" si="194"/>
        <v>0.88030941657769657</v>
      </c>
    </row>
    <row r="4126" spans="1:10" x14ac:dyDescent="0.3">
      <c r="A4126" s="19">
        <v>20200620</v>
      </c>
      <c r="B4126" s="19" t="s">
        <v>36</v>
      </c>
      <c r="C4126" s="19">
        <v>974</v>
      </c>
      <c r="D4126" s="19">
        <v>73.55</v>
      </c>
      <c r="E4126" s="19">
        <v>23.34</v>
      </c>
      <c r="F4126" s="19">
        <v>5.45</v>
      </c>
      <c r="G4126" s="19">
        <v>0</v>
      </c>
      <c r="H4126" s="17">
        <f t="shared" si="195"/>
        <v>1015.5701079136934</v>
      </c>
      <c r="I4126" s="18">
        <f t="shared" si="193"/>
        <v>55.076565872302922</v>
      </c>
      <c r="J4126" s="17">
        <f t="shared" si="194"/>
        <v>0.87811823229495745</v>
      </c>
    </row>
    <row r="4127" spans="1:10" x14ac:dyDescent="0.3">
      <c r="A4127" s="2">
        <v>20200620</v>
      </c>
      <c r="B4127" s="2" t="s">
        <v>35</v>
      </c>
      <c r="C4127" s="2">
        <v>989</v>
      </c>
      <c r="D4127" s="2">
        <v>73.22</v>
      </c>
      <c r="E4127" s="2">
        <v>23.62</v>
      </c>
      <c r="F4127" s="2">
        <v>6.21</v>
      </c>
      <c r="G4127" s="2">
        <v>0</v>
      </c>
      <c r="H4127" s="16">
        <f t="shared" si="195"/>
        <v>1032.984122712455</v>
      </c>
      <c r="I4127" s="15">
        <f t="shared" si="193"/>
        <v>55.900753834764217</v>
      </c>
      <c r="J4127" s="14">
        <f t="shared" si="194"/>
        <v>0.88934417630224649</v>
      </c>
    </row>
    <row r="4128" spans="1:10" x14ac:dyDescent="0.3">
      <c r="A4128" s="19">
        <v>20200620</v>
      </c>
      <c r="B4128" s="19" t="s">
        <v>34</v>
      </c>
      <c r="C4128" s="19">
        <v>924</v>
      </c>
      <c r="D4128" s="19">
        <v>65.16</v>
      </c>
      <c r="E4128" s="19">
        <v>23.53</v>
      </c>
      <c r="F4128" s="19">
        <v>6.69</v>
      </c>
      <c r="G4128" s="19">
        <v>0</v>
      </c>
      <c r="H4128" s="17">
        <f t="shared" si="195"/>
        <v>1018.1992935771151</v>
      </c>
      <c r="I4128" s="18">
        <f t="shared" si="193"/>
        <v>55.348727924284844</v>
      </c>
      <c r="J4128" s="17">
        <f t="shared" si="194"/>
        <v>0.87914455357649612</v>
      </c>
    </row>
    <row r="4129" spans="1:10" x14ac:dyDescent="0.3">
      <c r="A4129" s="2">
        <v>20200620</v>
      </c>
      <c r="B4129" s="2" t="s">
        <v>33</v>
      </c>
      <c r="C4129" s="2">
        <v>817</v>
      </c>
      <c r="D4129" s="2">
        <v>54.35</v>
      </c>
      <c r="E4129" s="2">
        <v>23.26</v>
      </c>
      <c r="F4129" s="2">
        <v>6.9</v>
      </c>
      <c r="G4129" s="2">
        <v>0</v>
      </c>
      <c r="H4129" s="16">
        <f t="shared" si="195"/>
        <v>1005.4240555643726</v>
      </c>
      <c r="I4129" s="15">
        <f t="shared" si="193"/>
        <v>54.679501736386641</v>
      </c>
      <c r="J4129" s="14">
        <f t="shared" si="194"/>
        <v>0.87114187305119783</v>
      </c>
    </row>
    <row r="4130" spans="1:10" x14ac:dyDescent="0.3">
      <c r="A4130" s="19">
        <v>20200620</v>
      </c>
      <c r="B4130" s="19" t="s">
        <v>32</v>
      </c>
      <c r="C4130" s="19">
        <v>663</v>
      </c>
      <c r="D4130" s="19">
        <v>42.8</v>
      </c>
      <c r="E4130" s="19">
        <v>22.81</v>
      </c>
      <c r="F4130" s="19">
        <v>6.83</v>
      </c>
      <c r="G4130" s="19">
        <v>0</v>
      </c>
      <c r="H4130" s="17">
        <f t="shared" si="195"/>
        <v>975.80172980595205</v>
      </c>
      <c r="I4130" s="18">
        <f t="shared" si="193"/>
        <v>53.303804056436</v>
      </c>
      <c r="J4130" s="17">
        <f t="shared" si="194"/>
        <v>0.85151667549333665</v>
      </c>
    </row>
    <row r="4131" spans="1:10" x14ac:dyDescent="0.3">
      <c r="A4131" s="2">
        <v>20200620</v>
      </c>
      <c r="B4131" s="2" t="s">
        <v>31</v>
      </c>
      <c r="C4131" s="2">
        <v>476</v>
      </c>
      <c r="D4131" s="2">
        <v>31.12</v>
      </c>
      <c r="E4131" s="2">
        <v>22.19</v>
      </c>
      <c r="F4131" s="2">
        <v>6.76</v>
      </c>
      <c r="G4131" s="2">
        <v>0</v>
      </c>
      <c r="H4131" s="16">
        <f t="shared" si="195"/>
        <v>920.99526364363555</v>
      </c>
      <c r="I4131" s="15">
        <f t="shared" si="193"/>
        <v>50.971101988863609</v>
      </c>
      <c r="J4131" s="14">
        <f t="shared" si="194"/>
        <v>0.81335858498856417</v>
      </c>
    </row>
    <row r="4132" spans="1:10" x14ac:dyDescent="0.3">
      <c r="A4132" s="19">
        <v>20200620</v>
      </c>
      <c r="B4132" s="19" t="s">
        <v>30</v>
      </c>
      <c r="C4132" s="19">
        <v>289</v>
      </c>
      <c r="D4132" s="19">
        <v>19.64</v>
      </c>
      <c r="E4132" s="19">
        <v>21.3</v>
      </c>
      <c r="F4132" s="19">
        <v>6.76</v>
      </c>
      <c r="G4132" s="19">
        <v>0</v>
      </c>
      <c r="H4132" s="17">
        <f t="shared" si="195"/>
        <v>859.8396813022573</v>
      </c>
      <c r="I4132" s="18">
        <f t="shared" si="193"/>
        <v>48.169990040695538</v>
      </c>
      <c r="J4132" s="17">
        <f t="shared" si="194"/>
        <v>0.77018853546660071</v>
      </c>
    </row>
    <row r="4133" spans="1:10" x14ac:dyDescent="0.3">
      <c r="A4133" s="2">
        <v>20200620</v>
      </c>
      <c r="B4133" s="2" t="s">
        <v>29</v>
      </c>
      <c r="C4133" s="2">
        <v>105</v>
      </c>
      <c r="D4133" s="2">
        <v>8.59</v>
      </c>
      <c r="E4133" s="2">
        <v>20.11</v>
      </c>
      <c r="F4133" s="2">
        <v>6.69</v>
      </c>
      <c r="G4133" s="2">
        <v>0</v>
      </c>
      <c r="H4133" s="16">
        <f t="shared" si="195"/>
        <v>702.98642400419442</v>
      </c>
      <c r="I4133" s="15">
        <f t="shared" si="193"/>
        <v>42.078325750131071</v>
      </c>
      <c r="J4133" s="14">
        <f t="shared" si="194"/>
        <v>0.64896018384240917</v>
      </c>
    </row>
    <row r="4134" spans="1:10" x14ac:dyDescent="0.3">
      <c r="A4134" s="19">
        <v>20200620</v>
      </c>
      <c r="B4134" s="19" t="s">
        <v>28</v>
      </c>
      <c r="C4134" s="19">
        <v>0</v>
      </c>
      <c r="D4134" s="19">
        <v>0</v>
      </c>
      <c r="E4134" s="19">
        <v>19.03</v>
      </c>
      <c r="F4134" s="19">
        <v>5.86</v>
      </c>
      <c r="G4134" s="19">
        <v>0</v>
      </c>
      <c r="H4134" s="17">
        <f t="shared" si="195"/>
        <v>0</v>
      </c>
      <c r="I4134" s="18">
        <f t="shared" si="193"/>
        <v>19.03</v>
      </c>
      <c r="J4134" s="17">
        <f t="shared" si="194"/>
        <v>0</v>
      </c>
    </row>
    <row r="4135" spans="1:10" x14ac:dyDescent="0.3">
      <c r="A4135" s="2">
        <v>20200620</v>
      </c>
      <c r="B4135" s="2" t="s">
        <v>27</v>
      </c>
      <c r="C4135" s="2">
        <v>0</v>
      </c>
      <c r="D4135" s="2">
        <v>0</v>
      </c>
      <c r="E4135" s="2">
        <v>18.21</v>
      </c>
      <c r="F4135" s="2">
        <v>5.52</v>
      </c>
      <c r="G4135" s="2">
        <v>0</v>
      </c>
      <c r="H4135" s="16">
        <f t="shared" si="195"/>
        <v>0</v>
      </c>
      <c r="I4135" s="15">
        <f t="shared" si="193"/>
        <v>18.21</v>
      </c>
      <c r="J4135" s="14">
        <f t="shared" si="194"/>
        <v>0</v>
      </c>
    </row>
    <row r="4136" spans="1:10" x14ac:dyDescent="0.3">
      <c r="A4136" s="19">
        <v>20200620</v>
      </c>
      <c r="B4136" s="19" t="s">
        <v>26</v>
      </c>
      <c r="C4136" s="19">
        <v>0</v>
      </c>
      <c r="D4136" s="19">
        <v>0</v>
      </c>
      <c r="E4136" s="19">
        <v>17.63</v>
      </c>
      <c r="F4136" s="19">
        <v>5.24</v>
      </c>
      <c r="G4136" s="19">
        <v>0</v>
      </c>
      <c r="H4136" s="17">
        <f t="shared" si="195"/>
        <v>0</v>
      </c>
      <c r="I4136" s="18">
        <f t="shared" si="193"/>
        <v>17.63</v>
      </c>
      <c r="J4136" s="17">
        <f t="shared" si="194"/>
        <v>0</v>
      </c>
    </row>
    <row r="4137" spans="1:10" x14ac:dyDescent="0.3">
      <c r="A4137" s="2">
        <v>20200620</v>
      </c>
      <c r="B4137" s="2" t="s">
        <v>25</v>
      </c>
      <c r="C4137" s="2">
        <v>0</v>
      </c>
      <c r="D4137" s="2">
        <v>0</v>
      </c>
      <c r="E4137" s="2">
        <v>17.22</v>
      </c>
      <c r="F4137" s="2">
        <v>4.9000000000000004</v>
      </c>
      <c r="G4137" s="2">
        <v>0</v>
      </c>
      <c r="H4137" s="16">
        <f t="shared" si="195"/>
        <v>0</v>
      </c>
      <c r="I4137" s="15">
        <f t="shared" si="193"/>
        <v>17.22</v>
      </c>
      <c r="J4137" s="14">
        <f t="shared" si="194"/>
        <v>0</v>
      </c>
    </row>
    <row r="4138" spans="1:10" x14ac:dyDescent="0.3">
      <c r="A4138" s="19">
        <v>20200621</v>
      </c>
      <c r="B4138" s="19" t="s">
        <v>48</v>
      </c>
      <c r="C4138" s="19">
        <v>0</v>
      </c>
      <c r="D4138" s="19">
        <v>0</v>
      </c>
      <c r="E4138" s="19">
        <v>16.91</v>
      </c>
      <c r="F4138" s="19">
        <v>4.4800000000000004</v>
      </c>
      <c r="G4138" s="19">
        <v>0</v>
      </c>
      <c r="H4138" s="17">
        <f t="shared" si="195"/>
        <v>0</v>
      </c>
      <c r="I4138" s="18">
        <f t="shared" si="193"/>
        <v>16.91</v>
      </c>
      <c r="J4138" s="17">
        <f t="shared" si="194"/>
        <v>0</v>
      </c>
    </row>
    <row r="4139" spans="1:10" x14ac:dyDescent="0.3">
      <c r="A4139" s="2">
        <v>20200621</v>
      </c>
      <c r="B4139" s="2" t="s">
        <v>47</v>
      </c>
      <c r="C4139" s="2">
        <v>0</v>
      </c>
      <c r="D4139" s="2">
        <v>0</v>
      </c>
      <c r="E4139" s="2">
        <v>16.66</v>
      </c>
      <c r="F4139" s="2">
        <v>4.34</v>
      </c>
      <c r="G4139" s="2">
        <v>0</v>
      </c>
      <c r="H4139" s="16">
        <f t="shared" si="195"/>
        <v>0</v>
      </c>
      <c r="I4139" s="15">
        <f t="shared" si="193"/>
        <v>16.66</v>
      </c>
      <c r="J4139" s="14">
        <f t="shared" si="194"/>
        <v>0</v>
      </c>
    </row>
    <row r="4140" spans="1:10" x14ac:dyDescent="0.3">
      <c r="A4140" s="19">
        <v>20200621</v>
      </c>
      <c r="B4140" s="19" t="s">
        <v>46</v>
      </c>
      <c r="C4140" s="19">
        <v>0</v>
      </c>
      <c r="D4140" s="19">
        <v>0</v>
      </c>
      <c r="E4140" s="19">
        <v>16.54</v>
      </c>
      <c r="F4140" s="19">
        <v>4.4800000000000004</v>
      </c>
      <c r="G4140" s="19">
        <v>0</v>
      </c>
      <c r="H4140" s="17">
        <f t="shared" si="195"/>
        <v>0</v>
      </c>
      <c r="I4140" s="18">
        <f t="shared" si="193"/>
        <v>16.54</v>
      </c>
      <c r="J4140" s="17">
        <f t="shared" si="194"/>
        <v>0</v>
      </c>
    </row>
    <row r="4141" spans="1:10" x14ac:dyDescent="0.3">
      <c r="A4141" s="2">
        <v>20200621</v>
      </c>
      <c r="B4141" s="2" t="s">
        <v>45</v>
      </c>
      <c r="C4141" s="2">
        <v>0</v>
      </c>
      <c r="D4141" s="2">
        <v>0</v>
      </c>
      <c r="E4141" s="2">
        <v>16.52</v>
      </c>
      <c r="F4141" s="2">
        <v>4.76</v>
      </c>
      <c r="G4141" s="2">
        <v>0</v>
      </c>
      <c r="H4141" s="16">
        <f t="shared" si="195"/>
        <v>0</v>
      </c>
      <c r="I4141" s="15">
        <f t="shared" si="193"/>
        <v>16.52</v>
      </c>
      <c r="J4141" s="14">
        <f t="shared" si="194"/>
        <v>0</v>
      </c>
    </row>
    <row r="4142" spans="1:10" x14ac:dyDescent="0.3">
      <c r="A4142" s="19">
        <v>20200621</v>
      </c>
      <c r="B4142" s="19" t="s">
        <v>44</v>
      </c>
      <c r="C4142" s="19">
        <v>0</v>
      </c>
      <c r="D4142" s="19">
        <v>0</v>
      </c>
      <c r="E4142" s="19">
        <v>16.55</v>
      </c>
      <c r="F4142" s="19">
        <v>5.03</v>
      </c>
      <c r="G4142" s="19">
        <v>0</v>
      </c>
      <c r="H4142" s="17">
        <f t="shared" si="195"/>
        <v>0</v>
      </c>
      <c r="I4142" s="18">
        <f t="shared" si="193"/>
        <v>16.55</v>
      </c>
      <c r="J4142" s="17">
        <f t="shared" si="194"/>
        <v>0</v>
      </c>
    </row>
    <row r="4143" spans="1:10" x14ac:dyDescent="0.3">
      <c r="A4143" s="2">
        <v>20200621</v>
      </c>
      <c r="B4143" s="2" t="s">
        <v>43</v>
      </c>
      <c r="C4143" s="2">
        <v>0</v>
      </c>
      <c r="D4143" s="2">
        <v>0</v>
      </c>
      <c r="E4143" s="2">
        <v>16.57</v>
      </c>
      <c r="F4143" s="2">
        <v>5.0999999999999996</v>
      </c>
      <c r="G4143" s="2">
        <v>0</v>
      </c>
      <c r="H4143" s="16">
        <f t="shared" si="195"/>
        <v>0</v>
      </c>
      <c r="I4143" s="15">
        <f t="shared" si="193"/>
        <v>16.57</v>
      </c>
      <c r="J4143" s="14">
        <f t="shared" si="194"/>
        <v>0</v>
      </c>
    </row>
    <row r="4144" spans="1:10" x14ac:dyDescent="0.3">
      <c r="A4144" s="19">
        <v>20200621</v>
      </c>
      <c r="B4144" s="19" t="s">
        <v>42</v>
      </c>
      <c r="C4144" s="19">
        <v>101</v>
      </c>
      <c r="D4144" s="19">
        <v>9.2899999999999991</v>
      </c>
      <c r="E4144" s="19">
        <v>16.78</v>
      </c>
      <c r="F4144" s="19">
        <v>4.76</v>
      </c>
      <c r="G4144" s="19">
        <v>0</v>
      </c>
      <c r="H4144" s="17">
        <f t="shared" si="195"/>
        <v>625.65205709845134</v>
      </c>
      <c r="I4144" s="18">
        <f t="shared" si="193"/>
        <v>36.331626784326602</v>
      </c>
      <c r="J4144" s="17">
        <f t="shared" si="194"/>
        <v>0.59374860686296504</v>
      </c>
    </row>
    <row r="4145" spans="1:10" x14ac:dyDescent="0.3">
      <c r="A4145" s="2">
        <v>20200621</v>
      </c>
      <c r="B4145" s="2" t="s">
        <v>41</v>
      </c>
      <c r="C4145" s="2">
        <v>289</v>
      </c>
      <c r="D4145" s="2">
        <v>20.38</v>
      </c>
      <c r="E4145" s="2">
        <v>17.78</v>
      </c>
      <c r="F4145" s="2">
        <v>5.24</v>
      </c>
      <c r="G4145" s="2">
        <v>0</v>
      </c>
      <c r="H4145" s="16">
        <f t="shared" si="195"/>
        <v>829.87586907784384</v>
      </c>
      <c r="I4145" s="15">
        <f t="shared" si="193"/>
        <v>43.713620908682621</v>
      </c>
      <c r="J4145" s="14">
        <f t="shared" si="194"/>
        <v>0.75999094820950552</v>
      </c>
    </row>
    <row r="4146" spans="1:10" x14ac:dyDescent="0.3">
      <c r="A4146" s="19">
        <v>20200621</v>
      </c>
      <c r="B4146" s="19" t="s">
        <v>40</v>
      </c>
      <c r="C4146" s="19">
        <v>492</v>
      </c>
      <c r="D4146" s="19">
        <v>31.88</v>
      </c>
      <c r="E4146" s="19">
        <v>19.07</v>
      </c>
      <c r="F4146" s="19">
        <v>5.79</v>
      </c>
      <c r="G4146" s="19">
        <v>0</v>
      </c>
      <c r="H4146" s="17">
        <f t="shared" si="195"/>
        <v>931.56772505403967</v>
      </c>
      <c r="I4146" s="18">
        <f t="shared" si="193"/>
        <v>48.181491407938736</v>
      </c>
      <c r="J4146" s="17">
        <f t="shared" si="194"/>
        <v>0.83438964358989998</v>
      </c>
    </row>
    <row r="4147" spans="1:10" x14ac:dyDescent="0.3">
      <c r="A4147" s="2">
        <v>20200621</v>
      </c>
      <c r="B4147" s="2" t="s">
        <v>39</v>
      </c>
      <c r="C4147" s="2">
        <v>679</v>
      </c>
      <c r="D4147" s="2">
        <v>43.56</v>
      </c>
      <c r="E4147" s="2">
        <v>20.38</v>
      </c>
      <c r="F4147" s="2">
        <v>6.21</v>
      </c>
      <c r="G4147" s="2">
        <v>0</v>
      </c>
      <c r="H4147" s="16">
        <f t="shared" si="195"/>
        <v>985.32345707740694</v>
      </c>
      <c r="I4147" s="15">
        <f t="shared" si="193"/>
        <v>51.171358033668966</v>
      </c>
      <c r="J4147" s="14">
        <f t="shared" si="194"/>
        <v>0.86928081869375318</v>
      </c>
    </row>
    <row r="4148" spans="1:10" x14ac:dyDescent="0.3">
      <c r="A4148" s="19">
        <v>20200621</v>
      </c>
      <c r="B4148" s="19" t="s">
        <v>38</v>
      </c>
      <c r="C4148" s="19">
        <v>859</v>
      </c>
      <c r="D4148" s="19">
        <v>55.09</v>
      </c>
      <c r="E4148" s="19">
        <v>21.59</v>
      </c>
      <c r="F4148" s="19">
        <v>6.34</v>
      </c>
      <c r="G4148" s="19">
        <v>0</v>
      </c>
      <c r="H4148" s="17">
        <f t="shared" si="195"/>
        <v>1047.4945426247941</v>
      </c>
      <c r="I4148" s="18">
        <f t="shared" si="193"/>
        <v>54.32420445702482</v>
      </c>
      <c r="J4148" s="17">
        <f t="shared" si="194"/>
        <v>0.90926829401483189</v>
      </c>
    </row>
    <row r="4149" spans="1:10" x14ac:dyDescent="0.3">
      <c r="A4149" s="2">
        <v>20200621</v>
      </c>
      <c r="B4149" s="2" t="s">
        <v>37</v>
      </c>
      <c r="C4149" s="2">
        <v>937</v>
      </c>
      <c r="D4149" s="2">
        <v>65.81</v>
      </c>
      <c r="E4149" s="2">
        <v>22.81</v>
      </c>
      <c r="F4149" s="2">
        <v>6.48</v>
      </c>
      <c r="G4149" s="2">
        <v>0</v>
      </c>
      <c r="H4149" s="16">
        <f t="shared" si="195"/>
        <v>1027.1964260212837</v>
      </c>
      <c r="I4149" s="15">
        <f t="shared" si="193"/>
        <v>54.909888313165112</v>
      </c>
      <c r="J4149" s="14">
        <f t="shared" si="194"/>
        <v>0.88894143932037839</v>
      </c>
    </row>
    <row r="4150" spans="1:10" x14ac:dyDescent="0.3">
      <c r="A4150" s="19">
        <v>20200621</v>
      </c>
      <c r="B4150" s="19" t="s">
        <v>36</v>
      </c>
      <c r="C4150" s="19">
        <v>987</v>
      </c>
      <c r="D4150" s="19">
        <v>73.540000000000006</v>
      </c>
      <c r="E4150" s="19">
        <v>23.79</v>
      </c>
      <c r="F4150" s="19">
        <v>6.69</v>
      </c>
      <c r="G4150" s="19">
        <v>0</v>
      </c>
      <c r="H4150" s="17">
        <f t="shared" si="195"/>
        <v>1029.1779977766507</v>
      </c>
      <c r="I4150" s="18">
        <f t="shared" si="193"/>
        <v>55.951812430520334</v>
      </c>
      <c r="J4150" s="17">
        <f t="shared" si="194"/>
        <v>0.88583083822504449</v>
      </c>
    </row>
    <row r="4151" spans="1:10" x14ac:dyDescent="0.3">
      <c r="A4151" s="2">
        <v>20200621</v>
      </c>
      <c r="B4151" s="2" t="s">
        <v>35</v>
      </c>
      <c r="C4151" s="2">
        <v>1018</v>
      </c>
      <c r="D4151" s="2">
        <v>73.239999999999995</v>
      </c>
      <c r="E4151" s="2">
        <v>24.45</v>
      </c>
      <c r="F4151" s="2">
        <v>7.03</v>
      </c>
      <c r="G4151" s="2">
        <v>0</v>
      </c>
      <c r="H4151" s="16">
        <f t="shared" si="195"/>
        <v>1063.1620095865715</v>
      </c>
      <c r="I4151" s="15">
        <f t="shared" si="193"/>
        <v>57.673812799580361</v>
      </c>
      <c r="J4151" s="14">
        <f t="shared" si="194"/>
        <v>0.90684300544071361</v>
      </c>
    </row>
    <row r="4152" spans="1:10" x14ac:dyDescent="0.3">
      <c r="A4152" s="19">
        <v>20200621</v>
      </c>
      <c r="B4152" s="19" t="s">
        <v>34</v>
      </c>
      <c r="C4152" s="19">
        <v>942</v>
      </c>
      <c r="D4152" s="19">
        <v>65.2</v>
      </c>
      <c r="E4152" s="19">
        <v>24.73</v>
      </c>
      <c r="F4152" s="19">
        <v>7.31</v>
      </c>
      <c r="G4152" s="19">
        <v>0</v>
      </c>
      <c r="H4152" s="17">
        <f t="shared" si="195"/>
        <v>1037.6992404817088</v>
      </c>
      <c r="I4152" s="18">
        <f t="shared" si="193"/>
        <v>57.158101265053403</v>
      </c>
      <c r="J4152" s="17">
        <f t="shared" si="194"/>
        <v>0.88753227282034963</v>
      </c>
    </row>
    <row r="4153" spans="1:10" x14ac:dyDescent="0.3">
      <c r="A4153" s="2">
        <v>20200621</v>
      </c>
      <c r="B4153" s="2" t="s">
        <v>33</v>
      </c>
      <c r="C4153" s="2">
        <v>851</v>
      </c>
      <c r="D4153" s="2">
        <v>54.4</v>
      </c>
      <c r="E4153" s="2">
        <v>24.62</v>
      </c>
      <c r="F4153" s="2">
        <v>7.52</v>
      </c>
      <c r="G4153" s="2">
        <v>0</v>
      </c>
      <c r="H4153" s="16">
        <f t="shared" si="195"/>
        <v>1046.6107532652775</v>
      </c>
      <c r="I4153" s="15">
        <f t="shared" si="193"/>
        <v>57.326586039539919</v>
      </c>
      <c r="J4153" s="14">
        <f t="shared" si="194"/>
        <v>0.89436066672125802</v>
      </c>
    </row>
    <row r="4154" spans="1:10" x14ac:dyDescent="0.3">
      <c r="A4154" s="19">
        <v>20200621</v>
      </c>
      <c r="B4154" s="19" t="s">
        <v>32</v>
      </c>
      <c r="C4154" s="19">
        <v>672</v>
      </c>
      <c r="D4154" s="19">
        <v>42.84</v>
      </c>
      <c r="E4154" s="19">
        <v>24.06</v>
      </c>
      <c r="F4154" s="19">
        <v>7.72</v>
      </c>
      <c r="G4154" s="19">
        <v>0</v>
      </c>
      <c r="H4154" s="17">
        <f t="shared" si="195"/>
        <v>988.30305286906139</v>
      </c>
      <c r="I4154" s="18">
        <f t="shared" si="193"/>
        <v>54.944470402158167</v>
      </c>
      <c r="J4154" s="17">
        <f t="shared" si="194"/>
        <v>0.85512910105156059</v>
      </c>
    </row>
    <row r="4155" spans="1:10" x14ac:dyDescent="0.3">
      <c r="A4155" s="2">
        <v>20200621</v>
      </c>
      <c r="B4155" s="2" t="s">
        <v>31</v>
      </c>
      <c r="C4155" s="2">
        <v>481</v>
      </c>
      <c r="D4155" s="2">
        <v>31.16</v>
      </c>
      <c r="E4155" s="2">
        <v>23.21</v>
      </c>
      <c r="F4155" s="2">
        <v>7.79</v>
      </c>
      <c r="G4155" s="2">
        <v>0</v>
      </c>
      <c r="H4155" s="16">
        <f t="shared" si="195"/>
        <v>929.59483302582191</v>
      </c>
      <c r="I4155" s="15">
        <f t="shared" si="193"/>
        <v>52.259838532056932</v>
      </c>
      <c r="J4155" s="14">
        <f t="shared" si="194"/>
        <v>0.81556211030748937</v>
      </c>
    </row>
    <row r="4156" spans="1:10" x14ac:dyDescent="0.3">
      <c r="A4156" s="19">
        <v>20200621</v>
      </c>
      <c r="B4156" s="19" t="s">
        <v>30</v>
      </c>
      <c r="C4156" s="19">
        <v>289</v>
      </c>
      <c r="D4156" s="19">
        <v>19.68</v>
      </c>
      <c r="E4156" s="19">
        <v>22.21</v>
      </c>
      <c r="F4156" s="19">
        <v>7.86</v>
      </c>
      <c r="G4156" s="19">
        <v>0</v>
      </c>
      <c r="H4156" s="17">
        <f t="shared" si="195"/>
        <v>858.16110535672976</v>
      </c>
      <c r="I4156" s="18">
        <f t="shared" si="193"/>
        <v>49.027534542397802</v>
      </c>
      <c r="J4156" s="17">
        <f t="shared" si="194"/>
        <v>0.76537337514817483</v>
      </c>
    </row>
    <row r="4157" spans="1:10" x14ac:dyDescent="0.3">
      <c r="A4157" s="2">
        <v>20200621</v>
      </c>
      <c r="B4157" s="2" t="s">
        <v>29</v>
      </c>
      <c r="C4157" s="2">
        <v>102</v>
      </c>
      <c r="D4157" s="2">
        <v>8.6300000000000008</v>
      </c>
      <c r="E4157" s="2">
        <v>20.83</v>
      </c>
      <c r="F4157" s="2">
        <v>7.52</v>
      </c>
      <c r="G4157" s="2">
        <v>0</v>
      </c>
      <c r="H4157" s="16">
        <f t="shared" si="195"/>
        <v>679.75966166999422</v>
      </c>
      <c r="I4157" s="15">
        <f t="shared" si="193"/>
        <v>42.072489427187321</v>
      </c>
      <c r="J4157" s="14">
        <f t="shared" si="194"/>
        <v>0.62753630830399187</v>
      </c>
    </row>
    <row r="4158" spans="1:10" x14ac:dyDescent="0.3">
      <c r="A4158" s="19">
        <v>20200621</v>
      </c>
      <c r="B4158" s="19" t="s">
        <v>28</v>
      </c>
      <c r="C4158" s="19">
        <v>0</v>
      </c>
      <c r="D4158" s="19">
        <v>0</v>
      </c>
      <c r="E4158" s="19">
        <v>19.7</v>
      </c>
      <c r="F4158" s="19">
        <v>7.31</v>
      </c>
      <c r="G4158" s="19">
        <v>0</v>
      </c>
      <c r="H4158" s="17">
        <f t="shared" si="195"/>
        <v>0</v>
      </c>
      <c r="I4158" s="18">
        <f t="shared" si="193"/>
        <v>19.7</v>
      </c>
      <c r="J4158" s="17">
        <f t="shared" si="194"/>
        <v>0</v>
      </c>
    </row>
    <row r="4159" spans="1:10" x14ac:dyDescent="0.3">
      <c r="A4159" s="2">
        <v>20200621</v>
      </c>
      <c r="B4159" s="2" t="s">
        <v>27</v>
      </c>
      <c r="C4159" s="2">
        <v>0</v>
      </c>
      <c r="D4159" s="2">
        <v>0</v>
      </c>
      <c r="E4159" s="2">
        <v>18.920000000000002</v>
      </c>
      <c r="F4159" s="2">
        <v>7.31</v>
      </c>
      <c r="G4159" s="2">
        <v>0</v>
      </c>
      <c r="H4159" s="16">
        <f t="shared" si="195"/>
        <v>0</v>
      </c>
      <c r="I4159" s="15">
        <f t="shared" si="193"/>
        <v>18.920000000000002</v>
      </c>
      <c r="J4159" s="14">
        <f t="shared" si="194"/>
        <v>0</v>
      </c>
    </row>
    <row r="4160" spans="1:10" x14ac:dyDescent="0.3">
      <c r="A4160" s="19">
        <v>20200621</v>
      </c>
      <c r="B4160" s="19" t="s">
        <v>26</v>
      </c>
      <c r="C4160" s="19">
        <v>0</v>
      </c>
      <c r="D4160" s="19">
        <v>0</v>
      </c>
      <c r="E4160" s="19">
        <v>18.5</v>
      </c>
      <c r="F4160" s="19">
        <v>6.97</v>
      </c>
      <c r="G4160" s="19">
        <v>0</v>
      </c>
      <c r="H4160" s="17">
        <f t="shared" si="195"/>
        <v>0</v>
      </c>
      <c r="I4160" s="18">
        <f t="shared" si="193"/>
        <v>18.5</v>
      </c>
      <c r="J4160" s="17">
        <f t="shared" si="194"/>
        <v>0</v>
      </c>
    </row>
    <row r="4161" spans="1:10" x14ac:dyDescent="0.3">
      <c r="A4161" s="2">
        <v>20200621</v>
      </c>
      <c r="B4161" s="2" t="s">
        <v>25</v>
      </c>
      <c r="C4161" s="2">
        <v>0</v>
      </c>
      <c r="D4161" s="2">
        <v>0</v>
      </c>
      <c r="E4161" s="2">
        <v>18.27</v>
      </c>
      <c r="F4161" s="2">
        <v>6.76</v>
      </c>
      <c r="G4161" s="2">
        <v>0</v>
      </c>
      <c r="H4161" s="16">
        <f t="shared" si="195"/>
        <v>0</v>
      </c>
      <c r="I4161" s="15">
        <f t="shared" si="193"/>
        <v>18.27</v>
      </c>
      <c r="J4161" s="14">
        <f t="shared" si="194"/>
        <v>0</v>
      </c>
    </row>
    <row r="4162" spans="1:10" x14ac:dyDescent="0.3">
      <c r="A4162" s="19">
        <v>20200622</v>
      </c>
      <c r="B4162" s="19" t="s">
        <v>48</v>
      </c>
      <c r="C4162" s="19">
        <v>0</v>
      </c>
      <c r="D4162" s="19">
        <v>0</v>
      </c>
      <c r="E4162" s="19">
        <v>18.05</v>
      </c>
      <c r="F4162" s="19">
        <v>6.55</v>
      </c>
      <c r="G4162" s="19">
        <v>0</v>
      </c>
      <c r="H4162" s="17">
        <f t="shared" si="195"/>
        <v>0</v>
      </c>
      <c r="I4162" s="18">
        <f t="shared" si="193"/>
        <v>18.05</v>
      </c>
      <c r="J4162" s="17">
        <f t="shared" si="194"/>
        <v>0</v>
      </c>
    </row>
    <row r="4163" spans="1:10" x14ac:dyDescent="0.3">
      <c r="A4163" s="2">
        <v>20200622</v>
      </c>
      <c r="B4163" s="2" t="s">
        <v>47</v>
      </c>
      <c r="C4163" s="2">
        <v>0</v>
      </c>
      <c r="D4163" s="2">
        <v>0</v>
      </c>
      <c r="E4163" s="2">
        <v>18.010000000000002</v>
      </c>
      <c r="F4163" s="2">
        <v>6.48</v>
      </c>
      <c r="G4163" s="2">
        <v>0</v>
      </c>
      <c r="H4163" s="16">
        <f t="shared" si="195"/>
        <v>0</v>
      </c>
      <c r="I4163" s="15">
        <f t="shared" si="193"/>
        <v>18.010000000000002</v>
      </c>
      <c r="J4163" s="14">
        <f t="shared" si="194"/>
        <v>0</v>
      </c>
    </row>
    <row r="4164" spans="1:10" x14ac:dyDescent="0.3">
      <c r="A4164" s="19">
        <v>20200622</v>
      </c>
      <c r="B4164" s="19" t="s">
        <v>46</v>
      </c>
      <c r="C4164" s="19">
        <v>0</v>
      </c>
      <c r="D4164" s="19">
        <v>0</v>
      </c>
      <c r="E4164" s="19">
        <v>17.89</v>
      </c>
      <c r="F4164" s="19">
        <v>6.28</v>
      </c>
      <c r="G4164" s="19">
        <v>0</v>
      </c>
      <c r="H4164" s="17">
        <f t="shared" si="195"/>
        <v>0</v>
      </c>
      <c r="I4164" s="18">
        <f t="shared" si="193"/>
        <v>17.89</v>
      </c>
      <c r="J4164" s="17">
        <f t="shared" si="194"/>
        <v>0</v>
      </c>
    </row>
    <row r="4165" spans="1:10" x14ac:dyDescent="0.3">
      <c r="A4165" s="2">
        <v>20200622</v>
      </c>
      <c r="B4165" s="2" t="s">
        <v>45</v>
      </c>
      <c r="C4165" s="2">
        <v>0</v>
      </c>
      <c r="D4165" s="2">
        <v>0</v>
      </c>
      <c r="E4165" s="2">
        <v>17.86</v>
      </c>
      <c r="F4165" s="2">
        <v>6.07</v>
      </c>
      <c r="G4165" s="2">
        <v>0</v>
      </c>
      <c r="H4165" s="16">
        <f t="shared" si="195"/>
        <v>0</v>
      </c>
      <c r="I4165" s="15">
        <f t="shared" si="193"/>
        <v>17.86</v>
      </c>
      <c r="J4165" s="14">
        <f t="shared" si="194"/>
        <v>0</v>
      </c>
    </row>
    <row r="4166" spans="1:10" x14ac:dyDescent="0.3">
      <c r="A4166" s="19">
        <v>20200622</v>
      </c>
      <c r="B4166" s="19" t="s">
        <v>44</v>
      </c>
      <c r="C4166" s="19">
        <v>0</v>
      </c>
      <c r="D4166" s="19">
        <v>0</v>
      </c>
      <c r="E4166" s="19">
        <v>17.71</v>
      </c>
      <c r="F4166" s="19">
        <v>5.79</v>
      </c>
      <c r="G4166" s="19">
        <v>0</v>
      </c>
      <c r="H4166" s="17">
        <f t="shared" si="195"/>
        <v>0</v>
      </c>
      <c r="I4166" s="18">
        <f t="shared" si="193"/>
        <v>17.71</v>
      </c>
      <c r="J4166" s="17">
        <f t="shared" si="194"/>
        <v>0</v>
      </c>
    </row>
    <row r="4167" spans="1:10" x14ac:dyDescent="0.3">
      <c r="A4167" s="2">
        <v>20200622</v>
      </c>
      <c r="B4167" s="2" t="s">
        <v>43</v>
      </c>
      <c r="C4167" s="2">
        <v>0</v>
      </c>
      <c r="D4167" s="2">
        <v>0</v>
      </c>
      <c r="E4167" s="2">
        <v>17.52</v>
      </c>
      <c r="F4167" s="2">
        <v>5.59</v>
      </c>
      <c r="G4167" s="2">
        <v>0</v>
      </c>
      <c r="H4167" s="16">
        <f t="shared" si="195"/>
        <v>0</v>
      </c>
      <c r="I4167" s="15">
        <f t="shared" si="193"/>
        <v>17.52</v>
      </c>
      <c r="J4167" s="14">
        <f t="shared" si="194"/>
        <v>0</v>
      </c>
    </row>
    <row r="4168" spans="1:10" x14ac:dyDescent="0.3">
      <c r="A4168" s="19">
        <v>20200622</v>
      </c>
      <c r="B4168" s="19" t="s">
        <v>42</v>
      </c>
      <c r="C4168" s="19">
        <v>107</v>
      </c>
      <c r="D4168" s="19">
        <v>9.25</v>
      </c>
      <c r="E4168" s="19">
        <v>17.52</v>
      </c>
      <c r="F4168" s="19">
        <v>5.31</v>
      </c>
      <c r="G4168" s="19">
        <v>0</v>
      </c>
      <c r="H4168" s="17">
        <f t="shared" si="195"/>
        <v>665.66064562959241</v>
      </c>
      <c r="I4168" s="18">
        <f t="shared" si="193"/>
        <v>38.321895175924766</v>
      </c>
      <c r="J4168" s="17">
        <f t="shared" si="194"/>
        <v>0.62575526958242111</v>
      </c>
    </row>
    <row r="4169" spans="1:10" x14ac:dyDescent="0.3">
      <c r="A4169" s="2">
        <v>20200622</v>
      </c>
      <c r="B4169" s="2" t="s">
        <v>41</v>
      </c>
      <c r="C4169" s="2">
        <v>295</v>
      </c>
      <c r="D4169" s="2">
        <v>20.34</v>
      </c>
      <c r="E4169" s="2">
        <v>18.68</v>
      </c>
      <c r="F4169" s="2">
        <v>5.24</v>
      </c>
      <c r="G4169" s="2">
        <v>0</v>
      </c>
      <c r="H4169" s="16">
        <f t="shared" si="195"/>
        <v>848.70023306942755</v>
      </c>
      <c r="I4169" s="15">
        <f t="shared" si="193"/>
        <v>45.201882283419607</v>
      </c>
      <c r="J4169" s="14">
        <f t="shared" si="194"/>
        <v>0.77154619315872042</v>
      </c>
    </row>
    <row r="4170" spans="1:10" x14ac:dyDescent="0.3">
      <c r="A4170" s="19">
        <v>20200622</v>
      </c>
      <c r="B4170" s="19" t="s">
        <v>40</v>
      </c>
      <c r="C4170" s="19">
        <v>482</v>
      </c>
      <c r="D4170" s="19">
        <v>31.84</v>
      </c>
      <c r="E4170" s="19">
        <v>20.260000000000002</v>
      </c>
      <c r="F4170" s="19">
        <v>5.24</v>
      </c>
      <c r="G4170" s="19">
        <v>0</v>
      </c>
      <c r="H4170" s="17">
        <f t="shared" si="195"/>
        <v>913.65919807841203</v>
      </c>
      <c r="I4170" s="18">
        <f t="shared" ref="I4170:I4233" si="196">E4170+H4170*((NOCT-20)/(800))</f>
        <v>48.811849939950378</v>
      </c>
      <c r="J4170" s="17">
        <f t="shared" ref="J4170:J4233" si="197">P_STC__W*(H4170/1000)*(1+(alpha_p/100)*(I4170-25))</f>
        <v>0.8157575773343686</v>
      </c>
    </row>
    <row r="4171" spans="1:10" x14ac:dyDescent="0.3">
      <c r="A4171" s="2">
        <v>20200622</v>
      </c>
      <c r="B4171" s="2" t="s">
        <v>39</v>
      </c>
      <c r="C4171" s="2">
        <v>662</v>
      </c>
      <c r="D4171" s="2">
        <v>43.52</v>
      </c>
      <c r="E4171" s="2">
        <v>21.92</v>
      </c>
      <c r="F4171" s="2">
        <v>5.24</v>
      </c>
      <c r="G4171" s="2">
        <v>0</v>
      </c>
      <c r="H4171" s="16">
        <f t="shared" si="195"/>
        <v>961.36009554212853</v>
      </c>
      <c r="I4171" s="15">
        <f t="shared" si="196"/>
        <v>51.962502985691515</v>
      </c>
      <c r="J4171" s="14">
        <f t="shared" si="197"/>
        <v>0.84471706053342155</v>
      </c>
    </row>
    <row r="4172" spans="1:10" x14ac:dyDescent="0.3">
      <c r="A4172" s="19">
        <v>20200622</v>
      </c>
      <c r="B4172" s="19" t="s">
        <v>38</v>
      </c>
      <c r="C4172" s="19">
        <v>817</v>
      </c>
      <c r="D4172" s="19">
        <v>55.05</v>
      </c>
      <c r="E4172" s="19">
        <v>23.85</v>
      </c>
      <c r="F4172" s="19">
        <v>5.03</v>
      </c>
      <c r="G4172" s="19">
        <v>0</v>
      </c>
      <c r="H4172" s="17">
        <f t="shared" si="195"/>
        <v>996.7641495402039</v>
      </c>
      <c r="I4172" s="18">
        <f t="shared" si="196"/>
        <v>54.99887967313137</v>
      </c>
      <c r="J4172" s="17">
        <f t="shared" si="197"/>
        <v>0.86220601450973922</v>
      </c>
    </row>
    <row r="4173" spans="1:10" x14ac:dyDescent="0.3">
      <c r="A4173" s="2">
        <v>20200622</v>
      </c>
      <c r="B4173" s="2" t="s">
        <v>37</v>
      </c>
      <c r="C4173" s="2">
        <v>914</v>
      </c>
      <c r="D4173" s="2">
        <v>65.77</v>
      </c>
      <c r="E4173" s="2">
        <v>25.65</v>
      </c>
      <c r="F4173" s="2">
        <v>4.83</v>
      </c>
      <c r="G4173" s="2">
        <v>0</v>
      </c>
      <c r="H4173" s="16">
        <f t="shared" si="195"/>
        <v>1002.2969971985673</v>
      </c>
      <c r="I4173" s="15">
        <f t="shared" si="196"/>
        <v>56.97178116245523</v>
      </c>
      <c r="J4173" s="14">
        <f t="shared" si="197"/>
        <v>0.85809350605458368</v>
      </c>
    </row>
    <row r="4174" spans="1:10" x14ac:dyDescent="0.3">
      <c r="A4174" s="19">
        <v>20200622</v>
      </c>
      <c r="B4174" s="19" t="s">
        <v>36</v>
      </c>
      <c r="C4174" s="19">
        <v>975</v>
      </c>
      <c r="D4174" s="19">
        <v>73.52</v>
      </c>
      <c r="E4174" s="19">
        <v>26.99</v>
      </c>
      <c r="F4174" s="19">
        <v>4.9000000000000004</v>
      </c>
      <c r="G4174" s="19">
        <v>0</v>
      </c>
      <c r="H4174" s="17">
        <f t="shared" si="195"/>
        <v>1016.7701198618371</v>
      </c>
      <c r="I4174" s="18">
        <f t="shared" si="196"/>
        <v>58.764066245682407</v>
      </c>
      <c r="J4174" s="17">
        <f t="shared" si="197"/>
        <v>0.86228379828543233</v>
      </c>
    </row>
    <row r="4175" spans="1:10" x14ac:dyDescent="0.3">
      <c r="A4175" s="2">
        <v>20200622</v>
      </c>
      <c r="B4175" s="2" t="s">
        <v>35</v>
      </c>
      <c r="C4175" s="2">
        <v>962</v>
      </c>
      <c r="D4175" s="2">
        <v>73.260000000000005</v>
      </c>
      <c r="E4175" s="2">
        <v>27.91</v>
      </c>
      <c r="F4175" s="2">
        <v>5.24</v>
      </c>
      <c r="G4175" s="2">
        <v>0</v>
      </c>
      <c r="H4175" s="16">
        <f t="shared" si="195"/>
        <v>1004.5721126510246</v>
      </c>
      <c r="I4175" s="15">
        <f t="shared" si="196"/>
        <v>59.302878520344521</v>
      </c>
      <c r="J4175" s="14">
        <f t="shared" si="197"/>
        <v>0.84950339449765178</v>
      </c>
    </row>
    <row r="4176" spans="1:10" x14ac:dyDescent="0.3">
      <c r="A4176" s="19">
        <v>20200622</v>
      </c>
      <c r="B4176" s="19" t="s">
        <v>34</v>
      </c>
      <c r="C4176" s="19">
        <v>910</v>
      </c>
      <c r="D4176" s="19">
        <v>65.23</v>
      </c>
      <c r="E4176" s="19">
        <v>28.21</v>
      </c>
      <c r="F4176" s="19">
        <v>5.72</v>
      </c>
      <c r="G4176" s="19">
        <v>0</v>
      </c>
      <c r="H4176" s="17">
        <f t="shared" si="195"/>
        <v>1002.2059779531556</v>
      </c>
      <c r="I4176" s="18">
        <f t="shared" si="196"/>
        <v>59.528936811036118</v>
      </c>
      <c r="J4176" s="17">
        <f t="shared" si="197"/>
        <v>0.84648299697341334</v>
      </c>
    </row>
    <row r="4177" spans="1:10" x14ac:dyDescent="0.3">
      <c r="A4177" s="2">
        <v>20200622</v>
      </c>
      <c r="B4177" s="2" t="s">
        <v>33</v>
      </c>
      <c r="C4177" s="2">
        <v>810</v>
      </c>
      <c r="D4177" s="2">
        <v>54.44</v>
      </c>
      <c r="E4177" s="2">
        <v>27.94</v>
      </c>
      <c r="F4177" s="2">
        <v>6.21</v>
      </c>
      <c r="G4177" s="2">
        <v>0</v>
      </c>
      <c r="H4177" s="16">
        <f t="shared" si="195"/>
        <v>995.6890825376081</v>
      </c>
      <c r="I4177" s="15">
        <f t="shared" si="196"/>
        <v>59.055283829300251</v>
      </c>
      <c r="J4177" s="14">
        <f t="shared" si="197"/>
        <v>0.84310094813561598</v>
      </c>
    </row>
    <row r="4178" spans="1:10" x14ac:dyDescent="0.3">
      <c r="A4178" s="19">
        <v>20200622</v>
      </c>
      <c r="B4178" s="19" t="s">
        <v>32</v>
      </c>
      <c r="C4178" s="19">
        <v>653</v>
      </c>
      <c r="D4178" s="19">
        <v>42.88</v>
      </c>
      <c r="E4178" s="19">
        <v>27.22</v>
      </c>
      <c r="F4178" s="19">
        <v>6.62</v>
      </c>
      <c r="G4178" s="19">
        <v>0</v>
      </c>
      <c r="H4178" s="17">
        <f t="shared" si="195"/>
        <v>959.6377229293289</v>
      </c>
      <c r="I4178" s="18">
        <f t="shared" si="196"/>
        <v>57.208678841541527</v>
      </c>
      <c r="J4178" s="17">
        <f t="shared" si="197"/>
        <v>0.82054873843006348</v>
      </c>
    </row>
    <row r="4179" spans="1:10" x14ac:dyDescent="0.3">
      <c r="A4179" s="2">
        <v>20200622</v>
      </c>
      <c r="B4179" s="2" t="s">
        <v>31</v>
      </c>
      <c r="C4179" s="2">
        <v>472</v>
      </c>
      <c r="D4179" s="2">
        <v>31.21</v>
      </c>
      <c r="E4179" s="2">
        <v>26.08</v>
      </c>
      <c r="F4179" s="2">
        <v>6.83</v>
      </c>
      <c r="G4179" s="2">
        <v>0</v>
      </c>
      <c r="H4179" s="16">
        <f t="shared" ref="H4179:H4242" si="198">IF(D4179&gt;0,C4179/SIN(D4179*PI()/180),0)</f>
        <v>910.88690946156066</v>
      </c>
      <c r="I4179" s="15">
        <f t="shared" si="196"/>
        <v>54.545215920673769</v>
      </c>
      <c r="J4179" s="14">
        <f t="shared" si="197"/>
        <v>0.78978133257445404</v>
      </c>
    </row>
    <row r="4180" spans="1:10" x14ac:dyDescent="0.3">
      <c r="A4180" s="19">
        <v>20200622</v>
      </c>
      <c r="B4180" s="19" t="s">
        <v>30</v>
      </c>
      <c r="C4180" s="19">
        <v>279</v>
      </c>
      <c r="D4180" s="19">
        <v>19.72</v>
      </c>
      <c r="E4180" s="19">
        <v>24.8</v>
      </c>
      <c r="F4180" s="19">
        <v>6.9</v>
      </c>
      <c r="G4180" s="19">
        <v>0</v>
      </c>
      <c r="H4180" s="17">
        <f t="shared" si="198"/>
        <v>826.85317265869969</v>
      </c>
      <c r="I4180" s="18">
        <f t="shared" si="196"/>
        <v>50.639161645584366</v>
      </c>
      <c r="J4180" s="17">
        <f t="shared" si="197"/>
        <v>0.73145397297937664</v>
      </c>
    </row>
    <row r="4181" spans="1:10" x14ac:dyDescent="0.3">
      <c r="A4181" s="2">
        <v>20200622</v>
      </c>
      <c r="B4181" s="2" t="s">
        <v>29</v>
      </c>
      <c r="C4181" s="2">
        <v>98</v>
      </c>
      <c r="D4181" s="2">
        <v>8.66</v>
      </c>
      <c r="E4181" s="2">
        <v>23.55</v>
      </c>
      <c r="F4181" s="2">
        <v>6.34</v>
      </c>
      <c r="G4181" s="2">
        <v>0</v>
      </c>
      <c r="H4181" s="16">
        <f t="shared" si="198"/>
        <v>650.85710615003404</v>
      </c>
      <c r="I4181" s="15">
        <f t="shared" si="196"/>
        <v>43.889284567188568</v>
      </c>
      <c r="J4181" s="14">
        <f t="shared" si="197"/>
        <v>0.59553309324213222</v>
      </c>
    </row>
    <row r="4182" spans="1:10" x14ac:dyDescent="0.3">
      <c r="A4182" s="19">
        <v>20200622</v>
      </c>
      <c r="B4182" s="19" t="s">
        <v>28</v>
      </c>
      <c r="C4182" s="19">
        <v>0</v>
      </c>
      <c r="D4182" s="19">
        <v>0</v>
      </c>
      <c r="E4182" s="19">
        <v>22.08</v>
      </c>
      <c r="F4182" s="19">
        <v>6.21</v>
      </c>
      <c r="G4182" s="19">
        <v>0</v>
      </c>
      <c r="H4182" s="17">
        <f t="shared" si="198"/>
        <v>0</v>
      </c>
      <c r="I4182" s="18">
        <f t="shared" si="196"/>
        <v>22.08</v>
      </c>
      <c r="J4182" s="17">
        <f t="shared" si="197"/>
        <v>0</v>
      </c>
    </row>
    <row r="4183" spans="1:10" x14ac:dyDescent="0.3">
      <c r="A4183" s="2">
        <v>20200622</v>
      </c>
      <c r="B4183" s="2" t="s">
        <v>27</v>
      </c>
      <c r="C4183" s="2">
        <v>0</v>
      </c>
      <c r="D4183" s="2">
        <v>0</v>
      </c>
      <c r="E4183" s="2">
        <v>21.11</v>
      </c>
      <c r="F4183" s="2">
        <v>6</v>
      </c>
      <c r="G4183" s="2">
        <v>0</v>
      </c>
      <c r="H4183" s="16">
        <f t="shared" si="198"/>
        <v>0</v>
      </c>
      <c r="I4183" s="15">
        <f t="shared" si="196"/>
        <v>21.11</v>
      </c>
      <c r="J4183" s="14">
        <f t="shared" si="197"/>
        <v>0</v>
      </c>
    </row>
    <row r="4184" spans="1:10" x14ac:dyDescent="0.3">
      <c r="A4184" s="19">
        <v>20200622</v>
      </c>
      <c r="B4184" s="19" t="s">
        <v>26</v>
      </c>
      <c r="C4184" s="19">
        <v>0</v>
      </c>
      <c r="D4184" s="19">
        <v>0</v>
      </c>
      <c r="E4184" s="19">
        <v>20.54</v>
      </c>
      <c r="F4184" s="19">
        <v>5.66</v>
      </c>
      <c r="G4184" s="19">
        <v>0</v>
      </c>
      <c r="H4184" s="17">
        <f t="shared" si="198"/>
        <v>0</v>
      </c>
      <c r="I4184" s="18">
        <f t="shared" si="196"/>
        <v>20.54</v>
      </c>
      <c r="J4184" s="17">
        <f t="shared" si="197"/>
        <v>0</v>
      </c>
    </row>
    <row r="4185" spans="1:10" x14ac:dyDescent="0.3">
      <c r="A4185" s="2">
        <v>20200622</v>
      </c>
      <c r="B4185" s="2" t="s">
        <v>25</v>
      </c>
      <c r="C4185" s="2">
        <v>0</v>
      </c>
      <c r="D4185" s="2">
        <v>0</v>
      </c>
      <c r="E4185" s="2">
        <v>20.149999999999999</v>
      </c>
      <c r="F4185" s="2">
        <v>5.17</v>
      </c>
      <c r="G4185" s="2">
        <v>0</v>
      </c>
      <c r="H4185" s="16">
        <f t="shared" si="198"/>
        <v>0</v>
      </c>
      <c r="I4185" s="15">
        <f t="shared" si="196"/>
        <v>20.149999999999999</v>
      </c>
      <c r="J4185" s="14">
        <f t="shared" si="197"/>
        <v>0</v>
      </c>
    </row>
    <row r="4186" spans="1:10" x14ac:dyDescent="0.3">
      <c r="A4186" s="19">
        <v>20200623</v>
      </c>
      <c r="B4186" s="19" t="s">
        <v>48</v>
      </c>
      <c r="C4186" s="19">
        <v>0</v>
      </c>
      <c r="D4186" s="19">
        <v>0</v>
      </c>
      <c r="E4186" s="19">
        <v>19.78</v>
      </c>
      <c r="F4186" s="19">
        <v>4.76</v>
      </c>
      <c r="G4186" s="19">
        <v>0</v>
      </c>
      <c r="H4186" s="17">
        <f t="shared" si="198"/>
        <v>0</v>
      </c>
      <c r="I4186" s="18">
        <f t="shared" si="196"/>
        <v>19.78</v>
      </c>
      <c r="J4186" s="17">
        <f t="shared" si="197"/>
        <v>0</v>
      </c>
    </row>
    <row r="4187" spans="1:10" x14ac:dyDescent="0.3">
      <c r="A4187" s="2">
        <v>20200623</v>
      </c>
      <c r="B4187" s="2" t="s">
        <v>47</v>
      </c>
      <c r="C4187" s="2">
        <v>0</v>
      </c>
      <c r="D4187" s="2">
        <v>0</v>
      </c>
      <c r="E4187" s="2">
        <v>19.39</v>
      </c>
      <c r="F4187" s="2">
        <v>4.41</v>
      </c>
      <c r="G4187" s="2">
        <v>0</v>
      </c>
      <c r="H4187" s="16">
        <f t="shared" si="198"/>
        <v>0</v>
      </c>
      <c r="I4187" s="15">
        <f t="shared" si="196"/>
        <v>19.39</v>
      </c>
      <c r="J4187" s="14">
        <f t="shared" si="197"/>
        <v>0</v>
      </c>
    </row>
    <row r="4188" spans="1:10" x14ac:dyDescent="0.3">
      <c r="A4188" s="19">
        <v>20200623</v>
      </c>
      <c r="B4188" s="19" t="s">
        <v>46</v>
      </c>
      <c r="C4188" s="19">
        <v>0</v>
      </c>
      <c r="D4188" s="19">
        <v>0</v>
      </c>
      <c r="E4188" s="19">
        <v>18.96</v>
      </c>
      <c r="F4188" s="19">
        <v>4.1399999999999997</v>
      </c>
      <c r="G4188" s="19">
        <v>0</v>
      </c>
      <c r="H4188" s="17">
        <f t="shared" si="198"/>
        <v>0</v>
      </c>
      <c r="I4188" s="18">
        <f t="shared" si="196"/>
        <v>18.96</v>
      </c>
      <c r="J4188" s="17">
        <f t="shared" si="197"/>
        <v>0</v>
      </c>
    </row>
    <row r="4189" spans="1:10" x14ac:dyDescent="0.3">
      <c r="A4189" s="2">
        <v>20200623</v>
      </c>
      <c r="B4189" s="2" t="s">
        <v>45</v>
      </c>
      <c r="C4189" s="2">
        <v>0</v>
      </c>
      <c r="D4189" s="2">
        <v>0</v>
      </c>
      <c r="E4189" s="2">
        <v>18.63</v>
      </c>
      <c r="F4189" s="2">
        <v>4.1399999999999997</v>
      </c>
      <c r="G4189" s="2">
        <v>0</v>
      </c>
      <c r="H4189" s="16">
        <f t="shared" si="198"/>
        <v>0</v>
      </c>
      <c r="I4189" s="15">
        <f t="shared" si="196"/>
        <v>18.63</v>
      </c>
      <c r="J4189" s="14">
        <f t="shared" si="197"/>
        <v>0</v>
      </c>
    </row>
    <row r="4190" spans="1:10" x14ac:dyDescent="0.3">
      <c r="A4190" s="19">
        <v>20200623</v>
      </c>
      <c r="B4190" s="19" t="s">
        <v>44</v>
      </c>
      <c r="C4190" s="19">
        <v>0</v>
      </c>
      <c r="D4190" s="19">
        <v>0</v>
      </c>
      <c r="E4190" s="19">
        <v>18.34</v>
      </c>
      <c r="F4190" s="19">
        <v>4.1399999999999997</v>
      </c>
      <c r="G4190" s="19">
        <v>0</v>
      </c>
      <c r="H4190" s="17">
        <f t="shared" si="198"/>
        <v>0</v>
      </c>
      <c r="I4190" s="18">
        <f t="shared" si="196"/>
        <v>18.34</v>
      </c>
      <c r="J4190" s="17">
        <f t="shared" si="197"/>
        <v>0</v>
      </c>
    </row>
    <row r="4191" spans="1:10" x14ac:dyDescent="0.3">
      <c r="A4191" s="2">
        <v>20200623</v>
      </c>
      <c r="B4191" s="2" t="s">
        <v>43</v>
      </c>
      <c r="C4191" s="2">
        <v>0</v>
      </c>
      <c r="D4191" s="2">
        <v>0</v>
      </c>
      <c r="E4191" s="2">
        <v>18.16</v>
      </c>
      <c r="F4191" s="2">
        <v>4</v>
      </c>
      <c r="G4191" s="2">
        <v>0</v>
      </c>
      <c r="H4191" s="16">
        <f t="shared" si="198"/>
        <v>0</v>
      </c>
      <c r="I4191" s="15">
        <f t="shared" si="196"/>
        <v>18.16</v>
      </c>
      <c r="J4191" s="14">
        <f t="shared" si="197"/>
        <v>0</v>
      </c>
    </row>
    <row r="4192" spans="1:10" x14ac:dyDescent="0.3">
      <c r="A4192" s="19">
        <v>20200623</v>
      </c>
      <c r="B4192" s="19" t="s">
        <v>42</v>
      </c>
      <c r="C4192" s="19">
        <v>106</v>
      </c>
      <c r="D4192" s="19">
        <v>9.2100000000000009</v>
      </c>
      <c r="E4192" s="19">
        <v>18.239999999999998</v>
      </c>
      <c r="F4192" s="19">
        <v>3.79</v>
      </c>
      <c r="G4192" s="19">
        <v>0</v>
      </c>
      <c r="H4192" s="17">
        <f t="shared" si="198"/>
        <v>662.27866218390318</v>
      </c>
      <c r="I4192" s="18">
        <f t="shared" si="196"/>
        <v>38.936208193246969</v>
      </c>
      <c r="J4192" s="17">
        <f t="shared" si="197"/>
        <v>0.62074522225227347</v>
      </c>
    </row>
    <row r="4193" spans="1:10" x14ac:dyDescent="0.3">
      <c r="A4193" s="2">
        <v>20200623</v>
      </c>
      <c r="B4193" s="2" t="s">
        <v>41</v>
      </c>
      <c r="C4193" s="2">
        <v>293</v>
      </c>
      <c r="D4193" s="2">
        <v>20.29</v>
      </c>
      <c r="E4193" s="2">
        <v>19.399999999999999</v>
      </c>
      <c r="F4193" s="2">
        <v>4.4800000000000004</v>
      </c>
      <c r="G4193" s="2">
        <v>0</v>
      </c>
      <c r="H4193" s="16">
        <f t="shared" si="198"/>
        <v>844.93568985933018</v>
      </c>
      <c r="I4193" s="15">
        <f t="shared" si="196"/>
        <v>45.80424030810407</v>
      </c>
      <c r="J4193" s="14">
        <f t="shared" si="197"/>
        <v>0.76583358674405777</v>
      </c>
    </row>
    <row r="4194" spans="1:10" x14ac:dyDescent="0.3">
      <c r="A4194" s="19">
        <v>20200623</v>
      </c>
      <c r="B4194" s="19" t="s">
        <v>40</v>
      </c>
      <c r="C4194" s="19">
        <v>486</v>
      </c>
      <c r="D4194" s="19">
        <v>31.79</v>
      </c>
      <c r="E4194" s="19">
        <v>20.99</v>
      </c>
      <c r="F4194" s="19">
        <v>4.34</v>
      </c>
      <c r="G4194" s="19">
        <v>0</v>
      </c>
      <c r="H4194" s="17">
        <f t="shared" si="198"/>
        <v>922.53820069422068</v>
      </c>
      <c r="I4194" s="18">
        <f t="shared" si="196"/>
        <v>49.819318771694398</v>
      </c>
      <c r="J4194" s="17">
        <f t="shared" si="197"/>
        <v>0.81950273712479205</v>
      </c>
    </row>
    <row r="4195" spans="1:10" x14ac:dyDescent="0.3">
      <c r="A4195" s="2">
        <v>20200623</v>
      </c>
      <c r="B4195" s="2" t="s">
        <v>39</v>
      </c>
      <c r="C4195" s="2">
        <v>668</v>
      </c>
      <c r="D4195" s="2">
        <v>43.47</v>
      </c>
      <c r="E4195" s="2">
        <v>22.68</v>
      </c>
      <c r="F4195" s="2">
        <v>4.07</v>
      </c>
      <c r="G4195" s="2">
        <v>0</v>
      </c>
      <c r="H4195" s="16">
        <f t="shared" si="198"/>
        <v>970.96597169800464</v>
      </c>
      <c r="I4195" s="15">
        <f t="shared" si="196"/>
        <v>53.022686615562648</v>
      </c>
      <c r="J4195" s="14">
        <f t="shared" si="197"/>
        <v>0.84852513357129655</v>
      </c>
    </row>
    <row r="4196" spans="1:10" x14ac:dyDescent="0.3">
      <c r="A4196" s="19">
        <v>20200623</v>
      </c>
      <c r="B4196" s="19" t="s">
        <v>38</v>
      </c>
      <c r="C4196" s="19">
        <v>834</v>
      </c>
      <c r="D4196" s="19">
        <v>55.01</v>
      </c>
      <c r="E4196" s="19">
        <v>24.31</v>
      </c>
      <c r="F4196" s="19">
        <v>4.28</v>
      </c>
      <c r="G4196" s="19">
        <v>0</v>
      </c>
      <c r="H4196" s="17">
        <f t="shared" si="198"/>
        <v>1018.0016132988286</v>
      </c>
      <c r="I4196" s="18">
        <f t="shared" si="196"/>
        <v>56.122550415588393</v>
      </c>
      <c r="J4196" s="17">
        <f t="shared" si="197"/>
        <v>0.87542898390013457</v>
      </c>
    </row>
    <row r="4197" spans="1:10" x14ac:dyDescent="0.3">
      <c r="A4197" s="2">
        <v>20200623</v>
      </c>
      <c r="B4197" s="2" t="s">
        <v>37</v>
      </c>
      <c r="C4197" s="2">
        <v>934</v>
      </c>
      <c r="D4197" s="2">
        <v>65.73</v>
      </c>
      <c r="E4197" s="2">
        <v>25.71</v>
      </c>
      <c r="F4197" s="2">
        <v>4.6900000000000004</v>
      </c>
      <c r="G4197" s="2">
        <v>0</v>
      </c>
      <c r="H4197" s="16">
        <f t="shared" si="198"/>
        <v>1024.551253561124</v>
      </c>
      <c r="I4197" s="15">
        <f t="shared" si="196"/>
        <v>57.727226673785125</v>
      </c>
      <c r="J4197" s="14">
        <f t="shared" si="197"/>
        <v>0.8736630085471988</v>
      </c>
    </row>
    <row r="4198" spans="1:10" x14ac:dyDescent="0.3">
      <c r="A4198" s="19">
        <v>20200623</v>
      </c>
      <c r="B4198" s="19" t="s">
        <v>36</v>
      </c>
      <c r="C4198" s="19">
        <v>975</v>
      </c>
      <c r="D4198" s="19">
        <v>73.5</v>
      </c>
      <c r="E4198" s="19">
        <v>26.7</v>
      </c>
      <c r="F4198" s="19">
        <v>5.17</v>
      </c>
      <c r="G4198" s="19">
        <v>0</v>
      </c>
      <c r="H4198" s="17">
        <f t="shared" si="198"/>
        <v>1016.8751899271568</v>
      </c>
      <c r="I4198" s="18">
        <f t="shared" si="196"/>
        <v>58.477349685223651</v>
      </c>
      <c r="J4198" s="17">
        <f t="shared" si="197"/>
        <v>0.8636849014897684</v>
      </c>
    </row>
    <row r="4199" spans="1:10" x14ac:dyDescent="0.3">
      <c r="A4199" s="2">
        <v>20200623</v>
      </c>
      <c r="B4199" s="2" t="s">
        <v>35</v>
      </c>
      <c r="C4199" s="2">
        <v>1000</v>
      </c>
      <c r="D4199" s="2">
        <v>73.27</v>
      </c>
      <c r="E4199" s="2">
        <v>27.15</v>
      </c>
      <c r="F4199" s="2">
        <v>5.79</v>
      </c>
      <c r="G4199" s="2">
        <v>0</v>
      </c>
      <c r="H4199" s="16">
        <f t="shared" si="198"/>
        <v>1044.1989557954712</v>
      </c>
      <c r="I4199" s="15">
        <f t="shared" si="196"/>
        <v>59.781217368608473</v>
      </c>
      <c r="J4199" s="14">
        <f t="shared" si="197"/>
        <v>0.88076565693628794</v>
      </c>
    </row>
    <row r="4200" spans="1:10" x14ac:dyDescent="0.3">
      <c r="A4200" s="19">
        <v>20200623</v>
      </c>
      <c r="B4200" s="19" t="s">
        <v>34</v>
      </c>
      <c r="C4200" s="19">
        <v>921</v>
      </c>
      <c r="D4200" s="19">
        <v>65.260000000000005</v>
      </c>
      <c r="E4200" s="19">
        <v>26.96</v>
      </c>
      <c r="F4200" s="19">
        <v>6.48</v>
      </c>
      <c r="G4200" s="19">
        <v>0</v>
      </c>
      <c r="H4200" s="17">
        <f t="shared" si="198"/>
        <v>1014.0756899927137</v>
      </c>
      <c r="I4200" s="18">
        <f t="shared" si="196"/>
        <v>58.649865312272304</v>
      </c>
      <c r="J4200" s="17">
        <f t="shared" si="197"/>
        <v>0.86051989326154388</v>
      </c>
    </row>
    <row r="4201" spans="1:10" x14ac:dyDescent="0.3">
      <c r="A4201" s="2">
        <v>20200623</v>
      </c>
      <c r="B4201" s="2" t="s">
        <v>33</v>
      </c>
      <c r="C4201" s="2">
        <v>823</v>
      </c>
      <c r="D4201" s="2">
        <v>54.47</v>
      </c>
      <c r="E4201" s="2">
        <v>26.36</v>
      </c>
      <c r="F4201" s="2">
        <v>6.97</v>
      </c>
      <c r="G4201" s="2">
        <v>0</v>
      </c>
      <c r="H4201" s="16">
        <f t="shared" si="198"/>
        <v>1011.290882791921</v>
      </c>
      <c r="I4201" s="15">
        <f t="shared" si="196"/>
        <v>57.962840087247528</v>
      </c>
      <c r="J4201" s="14">
        <f t="shared" si="197"/>
        <v>0.86128329436169448</v>
      </c>
    </row>
    <row r="4202" spans="1:10" x14ac:dyDescent="0.3">
      <c r="A4202" s="19">
        <v>20200623</v>
      </c>
      <c r="B4202" s="19" t="s">
        <v>32</v>
      </c>
      <c r="C4202" s="19">
        <v>657</v>
      </c>
      <c r="D4202" s="19">
        <v>42.92</v>
      </c>
      <c r="E4202" s="19">
        <v>25.37</v>
      </c>
      <c r="F4202" s="19">
        <v>7.24</v>
      </c>
      <c r="G4202" s="19">
        <v>0</v>
      </c>
      <c r="H4202" s="17">
        <f t="shared" si="198"/>
        <v>964.79095530740449</v>
      </c>
      <c r="I4202" s="18">
        <f t="shared" si="196"/>
        <v>55.519717353356391</v>
      </c>
      <c r="J4202" s="17">
        <f t="shared" si="197"/>
        <v>0.8322877926326494</v>
      </c>
    </row>
    <row r="4203" spans="1:10" x14ac:dyDescent="0.3">
      <c r="A4203" s="2">
        <v>20200623</v>
      </c>
      <c r="B4203" s="2" t="s">
        <v>31</v>
      </c>
      <c r="C4203" s="2">
        <v>467</v>
      </c>
      <c r="D4203" s="2">
        <v>31.24</v>
      </c>
      <c r="E4203" s="2">
        <v>24.33</v>
      </c>
      <c r="F4203" s="2">
        <v>7.17</v>
      </c>
      <c r="G4203" s="2">
        <v>0</v>
      </c>
      <c r="H4203" s="16">
        <f t="shared" si="198"/>
        <v>900.45960848383299</v>
      </c>
      <c r="I4203" s="15">
        <f t="shared" si="196"/>
        <v>52.469362765119783</v>
      </c>
      <c r="J4203" s="14">
        <f t="shared" si="197"/>
        <v>0.78915187610032234</v>
      </c>
    </row>
    <row r="4204" spans="1:10" x14ac:dyDescent="0.3">
      <c r="A4204" s="19">
        <v>20200623</v>
      </c>
      <c r="B4204" s="19" t="s">
        <v>30</v>
      </c>
      <c r="C4204" s="19">
        <v>277</v>
      </c>
      <c r="D4204" s="19">
        <v>19.75</v>
      </c>
      <c r="E4204" s="19">
        <v>23.34</v>
      </c>
      <c r="F4204" s="19">
        <v>7.03</v>
      </c>
      <c r="G4204" s="19">
        <v>0</v>
      </c>
      <c r="H4204" s="17">
        <f t="shared" si="198"/>
        <v>819.7286054289649</v>
      </c>
      <c r="I4204" s="18">
        <f t="shared" si="196"/>
        <v>48.956518919655153</v>
      </c>
      <c r="J4204" s="17">
        <f t="shared" si="197"/>
        <v>0.73135830812672797</v>
      </c>
    </row>
    <row r="4205" spans="1:10" x14ac:dyDescent="0.3">
      <c r="A4205" s="2">
        <v>20200623</v>
      </c>
      <c r="B4205" s="2" t="s">
        <v>29</v>
      </c>
      <c r="C4205" s="2">
        <v>96</v>
      </c>
      <c r="D4205" s="2">
        <v>8.6999999999999993</v>
      </c>
      <c r="E4205" s="2">
        <v>21.39</v>
      </c>
      <c r="F4205" s="2">
        <v>6.83</v>
      </c>
      <c r="G4205" s="2">
        <v>0</v>
      </c>
      <c r="H4205" s="16">
        <f t="shared" si="198"/>
        <v>634.66534058917921</v>
      </c>
      <c r="I4205" s="15">
        <f t="shared" si="196"/>
        <v>41.223291893411854</v>
      </c>
      <c r="J4205" s="14">
        <f t="shared" si="197"/>
        <v>0.58833171575163468</v>
      </c>
    </row>
    <row r="4206" spans="1:10" x14ac:dyDescent="0.3">
      <c r="A4206" s="19">
        <v>20200623</v>
      </c>
      <c r="B4206" s="19" t="s">
        <v>28</v>
      </c>
      <c r="C4206" s="19">
        <v>0</v>
      </c>
      <c r="D4206" s="19">
        <v>0</v>
      </c>
      <c r="E4206" s="19">
        <v>20.149999999999999</v>
      </c>
      <c r="F4206" s="19">
        <v>6.48</v>
      </c>
      <c r="G4206" s="19">
        <v>0</v>
      </c>
      <c r="H4206" s="17">
        <f t="shared" si="198"/>
        <v>0</v>
      </c>
      <c r="I4206" s="18">
        <f t="shared" si="196"/>
        <v>20.149999999999999</v>
      </c>
      <c r="J4206" s="17">
        <f t="shared" si="197"/>
        <v>0</v>
      </c>
    </row>
    <row r="4207" spans="1:10" x14ac:dyDescent="0.3">
      <c r="A4207" s="2">
        <v>20200623</v>
      </c>
      <c r="B4207" s="2" t="s">
        <v>27</v>
      </c>
      <c r="C4207" s="2">
        <v>0</v>
      </c>
      <c r="D4207" s="2">
        <v>0</v>
      </c>
      <c r="E4207" s="2">
        <v>19.2</v>
      </c>
      <c r="F4207" s="2">
        <v>6.55</v>
      </c>
      <c r="G4207" s="2">
        <v>0</v>
      </c>
      <c r="H4207" s="16">
        <f t="shared" si="198"/>
        <v>0</v>
      </c>
      <c r="I4207" s="15">
        <f t="shared" si="196"/>
        <v>19.2</v>
      </c>
      <c r="J4207" s="14">
        <f t="shared" si="197"/>
        <v>0</v>
      </c>
    </row>
    <row r="4208" spans="1:10" x14ac:dyDescent="0.3">
      <c r="A4208" s="19">
        <v>20200623</v>
      </c>
      <c r="B4208" s="19" t="s">
        <v>26</v>
      </c>
      <c r="C4208" s="19">
        <v>0</v>
      </c>
      <c r="D4208" s="19">
        <v>0</v>
      </c>
      <c r="E4208" s="19">
        <v>18.670000000000002</v>
      </c>
      <c r="F4208" s="19">
        <v>6.14</v>
      </c>
      <c r="G4208" s="19">
        <v>0</v>
      </c>
      <c r="H4208" s="17">
        <f t="shared" si="198"/>
        <v>0</v>
      </c>
      <c r="I4208" s="18">
        <f t="shared" si="196"/>
        <v>18.670000000000002</v>
      </c>
      <c r="J4208" s="17">
        <f t="shared" si="197"/>
        <v>0</v>
      </c>
    </row>
    <row r="4209" spans="1:10" x14ac:dyDescent="0.3">
      <c r="A4209" s="2">
        <v>20200623</v>
      </c>
      <c r="B4209" s="2" t="s">
        <v>25</v>
      </c>
      <c r="C4209" s="2">
        <v>0</v>
      </c>
      <c r="D4209" s="2">
        <v>0</v>
      </c>
      <c r="E4209" s="2">
        <v>18.36</v>
      </c>
      <c r="F4209" s="2">
        <v>5.72</v>
      </c>
      <c r="G4209" s="2">
        <v>0</v>
      </c>
      <c r="H4209" s="16">
        <f t="shared" si="198"/>
        <v>0</v>
      </c>
      <c r="I4209" s="15">
        <f t="shared" si="196"/>
        <v>18.36</v>
      </c>
      <c r="J4209" s="14">
        <f t="shared" si="197"/>
        <v>0</v>
      </c>
    </row>
    <row r="4210" spans="1:10" x14ac:dyDescent="0.3">
      <c r="A4210" s="19">
        <v>20200624</v>
      </c>
      <c r="B4210" s="19" t="s">
        <v>48</v>
      </c>
      <c r="C4210" s="19">
        <v>0</v>
      </c>
      <c r="D4210" s="19">
        <v>0</v>
      </c>
      <c r="E4210" s="19">
        <v>18.13</v>
      </c>
      <c r="F4210" s="19">
        <v>5.38</v>
      </c>
      <c r="G4210" s="19">
        <v>0</v>
      </c>
      <c r="H4210" s="17">
        <f t="shared" si="198"/>
        <v>0</v>
      </c>
      <c r="I4210" s="18">
        <f t="shared" si="196"/>
        <v>18.13</v>
      </c>
      <c r="J4210" s="17">
        <f t="shared" si="197"/>
        <v>0</v>
      </c>
    </row>
    <row r="4211" spans="1:10" x14ac:dyDescent="0.3">
      <c r="A4211" s="2">
        <v>20200624</v>
      </c>
      <c r="B4211" s="2" t="s">
        <v>47</v>
      </c>
      <c r="C4211" s="2">
        <v>0</v>
      </c>
      <c r="D4211" s="2">
        <v>0</v>
      </c>
      <c r="E4211" s="2">
        <v>17.78</v>
      </c>
      <c r="F4211" s="2">
        <v>5.03</v>
      </c>
      <c r="G4211" s="2">
        <v>0</v>
      </c>
      <c r="H4211" s="16">
        <f t="shared" si="198"/>
        <v>0</v>
      </c>
      <c r="I4211" s="15">
        <f t="shared" si="196"/>
        <v>17.78</v>
      </c>
      <c r="J4211" s="14">
        <f t="shared" si="197"/>
        <v>0</v>
      </c>
    </row>
    <row r="4212" spans="1:10" x14ac:dyDescent="0.3">
      <c r="A4212" s="19">
        <v>20200624</v>
      </c>
      <c r="B4212" s="19" t="s">
        <v>46</v>
      </c>
      <c r="C4212" s="19">
        <v>0</v>
      </c>
      <c r="D4212" s="19">
        <v>0</v>
      </c>
      <c r="E4212" s="19">
        <v>17.59</v>
      </c>
      <c r="F4212" s="19">
        <v>4.55</v>
      </c>
      <c r="G4212" s="19">
        <v>0</v>
      </c>
      <c r="H4212" s="17">
        <f t="shared" si="198"/>
        <v>0</v>
      </c>
      <c r="I4212" s="18">
        <f t="shared" si="196"/>
        <v>17.59</v>
      </c>
      <c r="J4212" s="17">
        <f t="shared" si="197"/>
        <v>0</v>
      </c>
    </row>
    <row r="4213" spans="1:10" x14ac:dyDescent="0.3">
      <c r="A4213" s="2">
        <v>20200624</v>
      </c>
      <c r="B4213" s="2" t="s">
        <v>45</v>
      </c>
      <c r="C4213" s="2">
        <v>0</v>
      </c>
      <c r="D4213" s="2">
        <v>0</v>
      </c>
      <c r="E4213" s="2">
        <v>17.47</v>
      </c>
      <c r="F4213" s="2">
        <v>4.34</v>
      </c>
      <c r="G4213" s="2">
        <v>0</v>
      </c>
      <c r="H4213" s="16">
        <f t="shared" si="198"/>
        <v>0</v>
      </c>
      <c r="I4213" s="15">
        <f t="shared" si="196"/>
        <v>17.47</v>
      </c>
      <c r="J4213" s="14">
        <f t="shared" si="197"/>
        <v>0</v>
      </c>
    </row>
    <row r="4214" spans="1:10" x14ac:dyDescent="0.3">
      <c r="A4214" s="19">
        <v>20200624</v>
      </c>
      <c r="B4214" s="19" t="s">
        <v>44</v>
      </c>
      <c r="C4214" s="19">
        <v>0</v>
      </c>
      <c r="D4214" s="19">
        <v>0</v>
      </c>
      <c r="E4214" s="19">
        <v>17.39</v>
      </c>
      <c r="F4214" s="19">
        <v>4.76</v>
      </c>
      <c r="G4214" s="19">
        <v>0</v>
      </c>
      <c r="H4214" s="17">
        <f t="shared" si="198"/>
        <v>0</v>
      </c>
      <c r="I4214" s="18">
        <f t="shared" si="196"/>
        <v>17.39</v>
      </c>
      <c r="J4214" s="17">
        <f t="shared" si="197"/>
        <v>0</v>
      </c>
    </row>
    <row r="4215" spans="1:10" x14ac:dyDescent="0.3">
      <c r="A4215" s="2">
        <v>20200624</v>
      </c>
      <c r="B4215" s="2" t="s">
        <v>43</v>
      </c>
      <c r="C4215" s="2">
        <v>0</v>
      </c>
      <c r="D4215" s="2">
        <v>0</v>
      </c>
      <c r="E4215" s="2">
        <v>17.38</v>
      </c>
      <c r="F4215" s="2">
        <v>5.03</v>
      </c>
      <c r="G4215" s="2">
        <v>0</v>
      </c>
      <c r="H4215" s="16">
        <f t="shared" si="198"/>
        <v>0</v>
      </c>
      <c r="I4215" s="15">
        <f t="shared" si="196"/>
        <v>17.38</v>
      </c>
      <c r="J4215" s="14">
        <f t="shared" si="197"/>
        <v>0</v>
      </c>
    </row>
    <row r="4216" spans="1:10" x14ac:dyDescent="0.3">
      <c r="A4216" s="19">
        <v>20200624</v>
      </c>
      <c r="B4216" s="19" t="s">
        <v>42</v>
      </c>
      <c r="C4216" s="19">
        <v>101</v>
      </c>
      <c r="D4216" s="19">
        <v>9.16</v>
      </c>
      <c r="E4216" s="19">
        <v>17.55</v>
      </c>
      <c r="F4216" s="19">
        <v>5.17</v>
      </c>
      <c r="G4216" s="19">
        <v>0</v>
      </c>
      <c r="H4216" s="17">
        <f t="shared" si="198"/>
        <v>634.45400196467574</v>
      </c>
      <c r="I4216" s="18">
        <f t="shared" si="196"/>
        <v>37.376687561396118</v>
      </c>
      <c r="J4216" s="17">
        <f t="shared" si="197"/>
        <v>0.59911802666990177</v>
      </c>
    </row>
    <row r="4217" spans="1:10" x14ac:dyDescent="0.3">
      <c r="A4217" s="2">
        <v>20200624</v>
      </c>
      <c r="B4217" s="2" t="s">
        <v>41</v>
      </c>
      <c r="C4217" s="2">
        <v>281</v>
      </c>
      <c r="D4217" s="2">
        <v>20.239999999999998</v>
      </c>
      <c r="E4217" s="2">
        <v>17.43</v>
      </c>
      <c r="F4217" s="2">
        <v>5.72</v>
      </c>
      <c r="G4217" s="2">
        <v>0</v>
      </c>
      <c r="H4217" s="16">
        <f t="shared" si="198"/>
        <v>812.24834304894352</v>
      </c>
      <c r="I4217" s="15">
        <f t="shared" si="196"/>
        <v>42.812760720279485</v>
      </c>
      <c r="J4217" s="14">
        <f t="shared" si="197"/>
        <v>0.74714060883815914</v>
      </c>
    </row>
    <row r="4218" spans="1:10" x14ac:dyDescent="0.3">
      <c r="A4218" s="19">
        <v>20200624</v>
      </c>
      <c r="B4218" s="19" t="s">
        <v>40</v>
      </c>
      <c r="C4218" s="19">
        <v>471</v>
      </c>
      <c r="D4218" s="19">
        <v>31.74</v>
      </c>
      <c r="E4218" s="19">
        <v>18.36</v>
      </c>
      <c r="F4218" s="19">
        <v>5.52</v>
      </c>
      <c r="G4218" s="19">
        <v>0</v>
      </c>
      <c r="H4218" s="17">
        <f t="shared" si="198"/>
        <v>895.32577016838479</v>
      </c>
      <c r="I4218" s="18">
        <f t="shared" si="196"/>
        <v>46.338930317762021</v>
      </c>
      <c r="J4218" s="17">
        <f t="shared" si="197"/>
        <v>0.80935194617244577</v>
      </c>
    </row>
    <row r="4219" spans="1:10" x14ac:dyDescent="0.3">
      <c r="A4219" s="2">
        <v>20200624</v>
      </c>
      <c r="B4219" s="2" t="s">
        <v>39</v>
      </c>
      <c r="C4219" s="2">
        <v>656</v>
      </c>
      <c r="D4219" s="2">
        <v>43.42</v>
      </c>
      <c r="E4219" s="2">
        <v>19.63</v>
      </c>
      <c r="F4219" s="2">
        <v>5.45</v>
      </c>
      <c r="G4219" s="2">
        <v>0</v>
      </c>
      <c r="H4219" s="16">
        <f t="shared" si="198"/>
        <v>954.40241862510481</v>
      </c>
      <c r="I4219" s="15">
        <f t="shared" si="196"/>
        <v>49.455075582034524</v>
      </c>
      <c r="J4219" s="14">
        <f t="shared" si="197"/>
        <v>0.84937249385091407</v>
      </c>
    </row>
    <row r="4220" spans="1:10" x14ac:dyDescent="0.3">
      <c r="A4220" s="19">
        <v>20200624</v>
      </c>
      <c r="B4220" s="19" t="s">
        <v>38</v>
      </c>
      <c r="C4220" s="19">
        <v>797</v>
      </c>
      <c r="D4220" s="19">
        <v>54.96</v>
      </c>
      <c r="E4220" s="19">
        <v>21.24</v>
      </c>
      <c r="F4220" s="19">
        <v>5.17</v>
      </c>
      <c r="G4220" s="19">
        <v>0</v>
      </c>
      <c r="H4220" s="17">
        <f t="shared" si="198"/>
        <v>973.43343478144823</v>
      </c>
      <c r="I4220" s="18">
        <f t="shared" si="196"/>
        <v>51.659794836920256</v>
      </c>
      <c r="J4220" s="17">
        <f t="shared" si="197"/>
        <v>0.8566515243174242</v>
      </c>
    </row>
    <row r="4221" spans="1:10" x14ac:dyDescent="0.3">
      <c r="A4221" s="2">
        <v>20200624</v>
      </c>
      <c r="B4221" s="2" t="s">
        <v>37</v>
      </c>
      <c r="C4221" s="2">
        <v>888</v>
      </c>
      <c r="D4221" s="2">
        <v>65.680000000000007</v>
      </c>
      <c r="E4221" s="2">
        <v>22.66</v>
      </c>
      <c r="F4221" s="2">
        <v>5.31</v>
      </c>
      <c r="G4221" s="2">
        <v>0</v>
      </c>
      <c r="H4221" s="16">
        <f t="shared" si="198"/>
        <v>974.47535682670411</v>
      </c>
      <c r="I4221" s="15">
        <f t="shared" si="196"/>
        <v>53.112354900834504</v>
      </c>
      <c r="J4221" s="14">
        <f t="shared" si="197"/>
        <v>0.8511987699971707</v>
      </c>
    </row>
    <row r="4222" spans="1:10" x14ac:dyDescent="0.3">
      <c r="A4222" s="19">
        <v>20200624</v>
      </c>
      <c r="B4222" s="19" t="s">
        <v>36</v>
      </c>
      <c r="C4222" s="19">
        <v>953</v>
      </c>
      <c r="D4222" s="19">
        <v>73.47</v>
      </c>
      <c r="E4222" s="19">
        <v>23.41</v>
      </c>
      <c r="F4222" s="19">
        <v>5.66</v>
      </c>
      <c r="G4222" s="19">
        <v>0</v>
      </c>
      <c r="H4222" s="17">
        <f t="shared" si="198"/>
        <v>994.08462967362266</v>
      </c>
      <c r="I4222" s="18">
        <f t="shared" si="196"/>
        <v>54.475144677300705</v>
      </c>
      <c r="J4222" s="17">
        <f t="shared" si="197"/>
        <v>0.86223108240862356</v>
      </c>
    </row>
    <row r="4223" spans="1:10" x14ac:dyDescent="0.3">
      <c r="A4223" s="2">
        <v>20200624</v>
      </c>
      <c r="B4223" s="2" t="s">
        <v>35</v>
      </c>
      <c r="C4223" s="2">
        <v>952</v>
      </c>
      <c r="D4223" s="2">
        <v>73.27</v>
      </c>
      <c r="E4223" s="2">
        <v>23.96</v>
      </c>
      <c r="F4223" s="2">
        <v>6.07</v>
      </c>
      <c r="G4223" s="2">
        <v>0</v>
      </c>
      <c r="H4223" s="16">
        <f t="shared" si="198"/>
        <v>994.0774059172885</v>
      </c>
      <c r="I4223" s="15">
        <f t="shared" si="196"/>
        <v>55.024918934915263</v>
      </c>
      <c r="J4223" s="14">
        <f t="shared" si="197"/>
        <v>0.85976548504265005</v>
      </c>
    </row>
    <row r="4224" spans="1:10" x14ac:dyDescent="0.3">
      <c r="A4224" s="19">
        <v>20200624</v>
      </c>
      <c r="B4224" s="19" t="s">
        <v>34</v>
      </c>
      <c r="C4224" s="19">
        <v>895</v>
      </c>
      <c r="D4224" s="19">
        <v>65.28</v>
      </c>
      <c r="E4224" s="19">
        <v>23.99</v>
      </c>
      <c r="F4224" s="19">
        <v>6.55</v>
      </c>
      <c r="G4224" s="19">
        <v>0</v>
      </c>
      <c r="H4224" s="17">
        <f t="shared" si="198"/>
        <v>985.28972453276924</v>
      </c>
      <c r="I4224" s="18">
        <f t="shared" si="196"/>
        <v>54.780303891649041</v>
      </c>
      <c r="J4224" s="17">
        <f t="shared" si="197"/>
        <v>0.85324970115219645</v>
      </c>
    </row>
    <row r="4225" spans="1:10" x14ac:dyDescent="0.3">
      <c r="A4225" s="2">
        <v>20200624</v>
      </c>
      <c r="B4225" s="2" t="s">
        <v>33</v>
      </c>
      <c r="C4225" s="2">
        <v>801</v>
      </c>
      <c r="D4225" s="2">
        <v>54.5</v>
      </c>
      <c r="E4225" s="2">
        <v>23.86</v>
      </c>
      <c r="F4225" s="2">
        <v>6.9</v>
      </c>
      <c r="G4225" s="2">
        <v>0</v>
      </c>
      <c r="H4225" s="16">
        <f t="shared" si="198"/>
        <v>983.88985584895977</v>
      </c>
      <c r="I4225" s="15">
        <f t="shared" si="196"/>
        <v>54.606557995279992</v>
      </c>
      <c r="J4225" s="14">
        <f t="shared" si="197"/>
        <v>0.85280669149724009</v>
      </c>
    </row>
    <row r="4226" spans="1:10" x14ac:dyDescent="0.3">
      <c r="A4226" s="19">
        <v>20200624</v>
      </c>
      <c r="B4226" s="19" t="s">
        <v>32</v>
      </c>
      <c r="C4226" s="19">
        <v>636</v>
      </c>
      <c r="D4226" s="19">
        <v>42.95</v>
      </c>
      <c r="E4226" s="19">
        <v>23.38</v>
      </c>
      <c r="F4226" s="19">
        <v>7.03</v>
      </c>
      <c r="G4226" s="19">
        <v>0</v>
      </c>
      <c r="H4226" s="17">
        <f t="shared" si="198"/>
        <v>933.42743579817989</v>
      </c>
      <c r="I4226" s="18">
        <f t="shared" si="196"/>
        <v>52.549607368693117</v>
      </c>
      <c r="J4226" s="17">
        <f t="shared" si="197"/>
        <v>0.81770741866285357</v>
      </c>
    </row>
    <row r="4227" spans="1:10" x14ac:dyDescent="0.3">
      <c r="A4227" s="2">
        <v>20200624</v>
      </c>
      <c r="B4227" s="2" t="s">
        <v>31</v>
      </c>
      <c r="C4227" s="2">
        <v>459</v>
      </c>
      <c r="D4227" s="2">
        <v>31.27</v>
      </c>
      <c r="E4227" s="2">
        <v>22.63</v>
      </c>
      <c r="F4227" s="2">
        <v>7.24</v>
      </c>
      <c r="G4227" s="2">
        <v>0</v>
      </c>
      <c r="H4227" s="16">
        <f t="shared" si="198"/>
        <v>884.27099144188185</v>
      </c>
      <c r="I4227" s="15">
        <f t="shared" si="196"/>
        <v>50.263468482558807</v>
      </c>
      <c r="J4227" s="14">
        <f t="shared" si="197"/>
        <v>0.78374210599138328</v>
      </c>
    </row>
    <row r="4228" spans="1:10" x14ac:dyDescent="0.3">
      <c r="A4228" s="19">
        <v>20200624</v>
      </c>
      <c r="B4228" s="19" t="s">
        <v>30</v>
      </c>
      <c r="C4228" s="19">
        <v>271</v>
      </c>
      <c r="D4228" s="19">
        <v>19.78</v>
      </c>
      <c r="E4228" s="19">
        <v>21.4</v>
      </c>
      <c r="F4228" s="19">
        <v>7.52</v>
      </c>
      <c r="G4228" s="19">
        <v>0</v>
      </c>
      <c r="H4228" s="17">
        <f t="shared" si="198"/>
        <v>800.80501229614197</v>
      </c>
      <c r="I4228" s="18">
        <f t="shared" si="196"/>
        <v>46.425156634254435</v>
      </c>
      <c r="J4228" s="17">
        <f t="shared" si="197"/>
        <v>0.72359683459740798</v>
      </c>
    </row>
    <row r="4229" spans="1:10" x14ac:dyDescent="0.3">
      <c r="A4229" s="2">
        <v>20200624</v>
      </c>
      <c r="B4229" s="2" t="s">
        <v>29</v>
      </c>
      <c r="C4229" s="2">
        <v>94</v>
      </c>
      <c r="D4229" s="2">
        <v>8.7200000000000006</v>
      </c>
      <c r="E4229" s="2">
        <v>20.34</v>
      </c>
      <c r="F4229" s="2">
        <v>7.72</v>
      </c>
      <c r="G4229" s="2">
        <v>0</v>
      </c>
      <c r="H4229" s="16">
        <f t="shared" si="198"/>
        <v>620.02880165615591</v>
      </c>
      <c r="I4229" s="15">
        <f t="shared" si="196"/>
        <v>39.715900051754872</v>
      </c>
      <c r="J4229" s="14">
        <f t="shared" si="197"/>
        <v>0.57896953322143996</v>
      </c>
    </row>
    <row r="4230" spans="1:10" x14ac:dyDescent="0.3">
      <c r="A4230" s="19">
        <v>20200624</v>
      </c>
      <c r="B4230" s="19" t="s">
        <v>28</v>
      </c>
      <c r="C4230" s="19">
        <v>0</v>
      </c>
      <c r="D4230" s="19">
        <v>0</v>
      </c>
      <c r="E4230" s="19">
        <v>18.87</v>
      </c>
      <c r="F4230" s="19">
        <v>7.45</v>
      </c>
      <c r="G4230" s="19">
        <v>0</v>
      </c>
      <c r="H4230" s="17">
        <f t="shared" si="198"/>
        <v>0</v>
      </c>
      <c r="I4230" s="18">
        <f t="shared" si="196"/>
        <v>18.87</v>
      </c>
      <c r="J4230" s="17">
        <f t="shared" si="197"/>
        <v>0</v>
      </c>
    </row>
    <row r="4231" spans="1:10" x14ac:dyDescent="0.3">
      <c r="A4231" s="2">
        <v>20200624</v>
      </c>
      <c r="B4231" s="2" t="s">
        <v>27</v>
      </c>
      <c r="C4231" s="2">
        <v>0</v>
      </c>
      <c r="D4231" s="2">
        <v>0</v>
      </c>
      <c r="E4231" s="2">
        <v>17.97</v>
      </c>
      <c r="F4231" s="2">
        <v>7.1</v>
      </c>
      <c r="G4231" s="2">
        <v>0</v>
      </c>
      <c r="H4231" s="16">
        <f t="shared" si="198"/>
        <v>0</v>
      </c>
      <c r="I4231" s="15">
        <f t="shared" si="196"/>
        <v>17.97</v>
      </c>
      <c r="J4231" s="14">
        <f t="shared" si="197"/>
        <v>0</v>
      </c>
    </row>
    <row r="4232" spans="1:10" x14ac:dyDescent="0.3">
      <c r="A4232" s="19">
        <v>20200624</v>
      </c>
      <c r="B4232" s="19" t="s">
        <v>26</v>
      </c>
      <c r="C4232" s="19">
        <v>0</v>
      </c>
      <c r="D4232" s="19">
        <v>0</v>
      </c>
      <c r="E4232" s="19">
        <v>17.489999999999998</v>
      </c>
      <c r="F4232" s="19">
        <v>6.62</v>
      </c>
      <c r="G4232" s="19">
        <v>0</v>
      </c>
      <c r="H4232" s="17">
        <f t="shared" si="198"/>
        <v>0</v>
      </c>
      <c r="I4232" s="18">
        <f t="shared" si="196"/>
        <v>17.489999999999998</v>
      </c>
      <c r="J4232" s="17">
        <f t="shared" si="197"/>
        <v>0</v>
      </c>
    </row>
    <row r="4233" spans="1:10" x14ac:dyDescent="0.3">
      <c r="A4233" s="2">
        <v>20200624</v>
      </c>
      <c r="B4233" s="2" t="s">
        <v>25</v>
      </c>
      <c r="C4233" s="2">
        <v>0</v>
      </c>
      <c r="D4233" s="2">
        <v>0</v>
      </c>
      <c r="E4233" s="2">
        <v>17.14</v>
      </c>
      <c r="F4233" s="2">
        <v>6.34</v>
      </c>
      <c r="G4233" s="2">
        <v>0</v>
      </c>
      <c r="H4233" s="16">
        <f t="shared" si="198"/>
        <v>0</v>
      </c>
      <c r="I4233" s="15">
        <f t="shared" si="196"/>
        <v>17.14</v>
      </c>
      <c r="J4233" s="14">
        <f t="shared" si="197"/>
        <v>0</v>
      </c>
    </row>
    <row r="4234" spans="1:10" x14ac:dyDescent="0.3">
      <c r="A4234" s="19">
        <v>20200625</v>
      </c>
      <c r="B4234" s="19" t="s">
        <v>48</v>
      </c>
      <c r="C4234" s="19">
        <v>0</v>
      </c>
      <c r="D4234" s="19">
        <v>0</v>
      </c>
      <c r="E4234" s="19">
        <v>16.91</v>
      </c>
      <c r="F4234" s="19">
        <v>6</v>
      </c>
      <c r="G4234" s="19">
        <v>0</v>
      </c>
      <c r="H4234" s="17">
        <f t="shared" si="198"/>
        <v>0</v>
      </c>
      <c r="I4234" s="18">
        <f t="shared" ref="I4234:I4297" si="199">E4234+H4234*((NOCT-20)/(800))</f>
        <v>16.91</v>
      </c>
      <c r="J4234" s="17">
        <f t="shared" ref="J4234:J4297" si="200">P_STC__W*(H4234/1000)*(1+(alpha_p/100)*(I4234-25))</f>
        <v>0</v>
      </c>
    </row>
    <row r="4235" spans="1:10" x14ac:dyDescent="0.3">
      <c r="A4235" s="2">
        <v>20200625</v>
      </c>
      <c r="B4235" s="2" t="s">
        <v>47</v>
      </c>
      <c r="C4235" s="2">
        <v>0</v>
      </c>
      <c r="D4235" s="2">
        <v>0</v>
      </c>
      <c r="E4235" s="2">
        <v>16.73</v>
      </c>
      <c r="F4235" s="2">
        <v>5.86</v>
      </c>
      <c r="G4235" s="2">
        <v>0</v>
      </c>
      <c r="H4235" s="16">
        <f t="shared" si="198"/>
        <v>0</v>
      </c>
      <c r="I4235" s="15">
        <f t="shared" si="199"/>
        <v>16.73</v>
      </c>
      <c r="J4235" s="14">
        <f t="shared" si="200"/>
        <v>0</v>
      </c>
    </row>
    <row r="4236" spans="1:10" x14ac:dyDescent="0.3">
      <c r="A4236" s="19">
        <v>20200625</v>
      </c>
      <c r="B4236" s="19" t="s">
        <v>46</v>
      </c>
      <c r="C4236" s="19">
        <v>0</v>
      </c>
      <c r="D4236" s="19">
        <v>0</v>
      </c>
      <c r="E4236" s="19">
        <v>16.66</v>
      </c>
      <c r="F4236" s="19">
        <v>5.93</v>
      </c>
      <c r="G4236" s="19">
        <v>0</v>
      </c>
      <c r="H4236" s="17">
        <f t="shared" si="198"/>
        <v>0</v>
      </c>
      <c r="I4236" s="18">
        <f t="shared" si="199"/>
        <v>16.66</v>
      </c>
      <c r="J4236" s="17">
        <f t="shared" si="200"/>
        <v>0</v>
      </c>
    </row>
    <row r="4237" spans="1:10" x14ac:dyDescent="0.3">
      <c r="A4237" s="2">
        <v>20200625</v>
      </c>
      <c r="B4237" s="2" t="s">
        <v>45</v>
      </c>
      <c r="C4237" s="2">
        <v>0</v>
      </c>
      <c r="D4237" s="2">
        <v>0</v>
      </c>
      <c r="E4237" s="2">
        <v>16.649999999999999</v>
      </c>
      <c r="F4237" s="2">
        <v>6.07</v>
      </c>
      <c r="G4237" s="2">
        <v>0</v>
      </c>
      <c r="H4237" s="16">
        <f t="shared" si="198"/>
        <v>0</v>
      </c>
      <c r="I4237" s="15">
        <f t="shared" si="199"/>
        <v>16.649999999999999</v>
      </c>
      <c r="J4237" s="14">
        <f t="shared" si="200"/>
        <v>0</v>
      </c>
    </row>
    <row r="4238" spans="1:10" x14ac:dyDescent="0.3">
      <c r="A4238" s="19">
        <v>20200625</v>
      </c>
      <c r="B4238" s="19" t="s">
        <v>44</v>
      </c>
      <c r="C4238" s="19">
        <v>0</v>
      </c>
      <c r="D4238" s="19">
        <v>0</v>
      </c>
      <c r="E4238" s="19">
        <v>16.7</v>
      </c>
      <c r="F4238" s="19">
        <v>6.14</v>
      </c>
      <c r="G4238" s="19">
        <v>0</v>
      </c>
      <c r="H4238" s="17">
        <f t="shared" si="198"/>
        <v>0</v>
      </c>
      <c r="I4238" s="18">
        <f t="shared" si="199"/>
        <v>16.7</v>
      </c>
      <c r="J4238" s="17">
        <f t="shared" si="200"/>
        <v>0</v>
      </c>
    </row>
    <row r="4239" spans="1:10" x14ac:dyDescent="0.3">
      <c r="A4239" s="2">
        <v>20200625</v>
      </c>
      <c r="B4239" s="2" t="s">
        <v>43</v>
      </c>
      <c r="C4239" s="2">
        <v>0</v>
      </c>
      <c r="D4239" s="2">
        <v>0</v>
      </c>
      <c r="E4239" s="2">
        <v>16.72</v>
      </c>
      <c r="F4239" s="2">
        <v>5.93</v>
      </c>
      <c r="G4239" s="2">
        <v>0</v>
      </c>
      <c r="H4239" s="16">
        <f t="shared" si="198"/>
        <v>0</v>
      </c>
      <c r="I4239" s="15">
        <f t="shared" si="199"/>
        <v>16.72</v>
      </c>
      <c r="J4239" s="14">
        <f t="shared" si="200"/>
        <v>0</v>
      </c>
    </row>
    <row r="4240" spans="1:10" x14ac:dyDescent="0.3">
      <c r="A4240" s="19">
        <v>20200625</v>
      </c>
      <c r="B4240" s="19" t="s">
        <v>42</v>
      </c>
      <c r="C4240" s="19">
        <v>100</v>
      </c>
      <c r="D4240" s="19">
        <v>9.11</v>
      </c>
      <c r="E4240" s="19">
        <v>16.920000000000002</v>
      </c>
      <c r="F4240" s="19">
        <v>6.34</v>
      </c>
      <c r="G4240" s="19">
        <v>0</v>
      </c>
      <c r="H4240" s="17">
        <f t="shared" si="198"/>
        <v>631.59064416867227</v>
      </c>
      <c r="I4240" s="18">
        <f t="shared" si="199"/>
        <v>36.65720763027101</v>
      </c>
      <c r="J4240" s="17">
        <f t="shared" si="200"/>
        <v>0.5984590194248236</v>
      </c>
    </row>
    <row r="4241" spans="1:10" x14ac:dyDescent="0.3">
      <c r="A4241" s="2">
        <v>20200625</v>
      </c>
      <c r="B4241" s="2" t="s">
        <v>41</v>
      </c>
      <c r="C4241" s="2">
        <v>287</v>
      </c>
      <c r="D4241" s="2">
        <v>20.190000000000001</v>
      </c>
      <c r="E4241" s="2">
        <v>17.43</v>
      </c>
      <c r="F4241" s="2">
        <v>6.48</v>
      </c>
      <c r="G4241" s="2">
        <v>0</v>
      </c>
      <c r="H4241" s="16">
        <f t="shared" si="198"/>
        <v>831.56012117657838</v>
      </c>
      <c r="I4241" s="15">
        <f t="shared" si="199"/>
        <v>43.416253786768074</v>
      </c>
      <c r="J4241" s="14">
        <f t="shared" si="200"/>
        <v>0.76264612113913266</v>
      </c>
    </row>
    <row r="4242" spans="1:10" x14ac:dyDescent="0.3">
      <c r="A4242" s="19">
        <v>20200625</v>
      </c>
      <c r="B4242" s="19" t="s">
        <v>40</v>
      </c>
      <c r="C4242" s="19">
        <v>445</v>
      </c>
      <c r="D4242" s="19">
        <v>31.69</v>
      </c>
      <c r="E4242" s="19">
        <v>18.32</v>
      </c>
      <c r="F4242" s="19">
        <v>6.48</v>
      </c>
      <c r="G4242" s="19">
        <v>0</v>
      </c>
      <c r="H4242" s="17">
        <f t="shared" si="198"/>
        <v>847.09764124325045</v>
      </c>
      <c r="I4242" s="18">
        <f t="shared" si="199"/>
        <v>44.791801288851573</v>
      </c>
      <c r="J4242" s="17">
        <f t="shared" si="200"/>
        <v>0.77165249439841466</v>
      </c>
    </row>
    <row r="4243" spans="1:10" x14ac:dyDescent="0.3">
      <c r="A4243" s="2">
        <v>20200625</v>
      </c>
      <c r="B4243" s="2" t="s">
        <v>39</v>
      </c>
      <c r="C4243" s="2">
        <v>656</v>
      </c>
      <c r="D4243" s="2">
        <v>43.37</v>
      </c>
      <c r="E4243" s="2">
        <v>19.45</v>
      </c>
      <c r="F4243" s="2">
        <v>6.28</v>
      </c>
      <c r="G4243" s="2">
        <v>0</v>
      </c>
      <c r="H4243" s="16">
        <f t="shared" ref="H4243:H4306" si="201">IF(D4243&gt;0,C4243/SIN(D4243*PI()/180),0)</f>
        <v>955.28371810960812</v>
      </c>
      <c r="I4243" s="15">
        <f t="shared" si="199"/>
        <v>49.302616190925249</v>
      </c>
      <c r="J4243" s="14">
        <f t="shared" si="200"/>
        <v>0.85081219711364786</v>
      </c>
    </row>
    <row r="4244" spans="1:10" x14ac:dyDescent="0.3">
      <c r="A4244" s="19">
        <v>20200625</v>
      </c>
      <c r="B4244" s="19" t="s">
        <v>38</v>
      </c>
      <c r="C4244" s="19">
        <v>846</v>
      </c>
      <c r="D4244" s="19">
        <v>54.91</v>
      </c>
      <c r="E4244" s="19">
        <v>20.58</v>
      </c>
      <c r="F4244" s="19">
        <v>6</v>
      </c>
      <c r="G4244" s="19">
        <v>0</v>
      </c>
      <c r="H4244" s="17">
        <f t="shared" si="201"/>
        <v>1033.913761777867</v>
      </c>
      <c r="I4244" s="18">
        <f t="shared" si="199"/>
        <v>52.889805055558341</v>
      </c>
      <c r="J4244" s="17">
        <f t="shared" si="200"/>
        <v>0.90415332210677024</v>
      </c>
    </row>
    <row r="4245" spans="1:10" x14ac:dyDescent="0.3">
      <c r="A4245" s="2">
        <v>20200625</v>
      </c>
      <c r="B4245" s="2" t="s">
        <v>37</v>
      </c>
      <c r="C4245" s="2">
        <v>943</v>
      </c>
      <c r="D4245" s="2">
        <v>65.63</v>
      </c>
      <c r="E4245" s="2">
        <v>21.64</v>
      </c>
      <c r="F4245" s="2">
        <v>5.93</v>
      </c>
      <c r="G4245" s="2">
        <v>0</v>
      </c>
      <c r="H4245" s="16">
        <f t="shared" si="201"/>
        <v>1035.2400579767343</v>
      </c>
      <c r="I4245" s="15">
        <f t="shared" si="199"/>
        <v>53.991251811772948</v>
      </c>
      <c r="J4245" s="14">
        <f t="shared" si="200"/>
        <v>0.90018198454776355</v>
      </c>
    </row>
    <row r="4246" spans="1:10" x14ac:dyDescent="0.3">
      <c r="A4246" s="19">
        <v>20200625</v>
      </c>
      <c r="B4246" s="19" t="s">
        <v>36</v>
      </c>
      <c r="C4246" s="19">
        <v>995</v>
      </c>
      <c r="D4246" s="19">
        <v>73.430000000000007</v>
      </c>
      <c r="E4246" s="19">
        <v>22.43</v>
      </c>
      <c r="F4246" s="19">
        <v>6.21</v>
      </c>
      <c r="G4246" s="19">
        <v>0</v>
      </c>
      <c r="H4246" s="17">
        <f t="shared" si="201"/>
        <v>1038.1106278694767</v>
      </c>
      <c r="I4246" s="18">
        <f t="shared" si="199"/>
        <v>54.870957120921148</v>
      </c>
      <c r="J4246" s="17">
        <f t="shared" si="200"/>
        <v>0.89856851663609916</v>
      </c>
    </row>
    <row r="4247" spans="1:10" x14ac:dyDescent="0.3">
      <c r="A4247" s="2">
        <v>20200625</v>
      </c>
      <c r="B4247" s="2" t="s">
        <v>35</v>
      </c>
      <c r="C4247" s="2">
        <v>939</v>
      </c>
      <c r="D4247" s="2">
        <v>73.27</v>
      </c>
      <c r="E4247" s="2">
        <v>22.86</v>
      </c>
      <c r="F4247" s="2">
        <v>6.62</v>
      </c>
      <c r="G4247" s="2">
        <v>0</v>
      </c>
      <c r="H4247" s="16">
        <f t="shared" si="201"/>
        <v>980.50281949194732</v>
      </c>
      <c r="I4247" s="15">
        <f t="shared" si="199"/>
        <v>53.500713109123353</v>
      </c>
      <c r="J4247" s="14">
        <f t="shared" si="200"/>
        <v>0.85475018646732781</v>
      </c>
    </row>
    <row r="4248" spans="1:10" x14ac:dyDescent="0.3">
      <c r="A4248" s="19">
        <v>20200625</v>
      </c>
      <c r="B4248" s="19" t="s">
        <v>34</v>
      </c>
      <c r="C4248" s="19">
        <v>919</v>
      </c>
      <c r="D4248" s="19">
        <v>65.3</v>
      </c>
      <c r="E4248" s="19">
        <v>22.99</v>
      </c>
      <c r="F4248" s="19">
        <v>6.9</v>
      </c>
      <c r="G4248" s="19">
        <v>0</v>
      </c>
      <c r="H4248" s="17">
        <f t="shared" si="201"/>
        <v>1011.5484073042036</v>
      </c>
      <c r="I4248" s="18">
        <f t="shared" si="199"/>
        <v>54.60088772825636</v>
      </c>
      <c r="J4248" s="17">
        <f t="shared" si="200"/>
        <v>0.87680611854081636</v>
      </c>
    </row>
    <row r="4249" spans="1:10" x14ac:dyDescent="0.3">
      <c r="A4249" s="2">
        <v>20200625</v>
      </c>
      <c r="B4249" s="2" t="s">
        <v>33</v>
      </c>
      <c r="C4249" s="2">
        <v>867</v>
      </c>
      <c r="D4249" s="2">
        <v>54.53</v>
      </c>
      <c r="E4249" s="2">
        <v>22.74</v>
      </c>
      <c r="F4249" s="2">
        <v>7.17</v>
      </c>
      <c r="G4249" s="2">
        <v>0</v>
      </c>
      <c r="H4249" s="16">
        <f t="shared" si="201"/>
        <v>1064.5619859850506</v>
      </c>
      <c r="I4249" s="15">
        <f t="shared" si="199"/>
        <v>56.007562062032832</v>
      </c>
      <c r="J4249" s="14">
        <f t="shared" si="200"/>
        <v>0.91601936266314476</v>
      </c>
    </row>
    <row r="4250" spans="1:10" x14ac:dyDescent="0.3">
      <c r="A4250" s="19">
        <v>20200625</v>
      </c>
      <c r="B4250" s="19" t="s">
        <v>32</v>
      </c>
      <c r="C4250" s="19">
        <v>677</v>
      </c>
      <c r="D4250" s="19">
        <v>42.98</v>
      </c>
      <c r="E4250" s="19">
        <v>22.1</v>
      </c>
      <c r="F4250" s="19">
        <v>7.38</v>
      </c>
      <c r="G4250" s="19">
        <v>0</v>
      </c>
      <c r="H4250" s="17">
        <f t="shared" si="201"/>
        <v>993.04279219302521</v>
      </c>
      <c r="I4250" s="18">
        <f t="shared" si="199"/>
        <v>53.132587256032039</v>
      </c>
      <c r="J4250" s="17">
        <f t="shared" si="200"/>
        <v>0.86732690869147722</v>
      </c>
    </row>
    <row r="4251" spans="1:10" x14ac:dyDescent="0.3">
      <c r="A4251" s="2">
        <v>20200625</v>
      </c>
      <c r="B4251" s="2" t="s">
        <v>31</v>
      </c>
      <c r="C4251" s="2">
        <v>462</v>
      </c>
      <c r="D4251" s="2">
        <v>31.3</v>
      </c>
      <c r="E4251" s="2">
        <v>21.28</v>
      </c>
      <c r="F4251" s="2">
        <v>7.52</v>
      </c>
      <c r="G4251" s="2">
        <v>0</v>
      </c>
      <c r="H4251" s="16">
        <f t="shared" si="201"/>
        <v>889.28393476918006</v>
      </c>
      <c r="I4251" s="15">
        <f t="shared" si="199"/>
        <v>49.070122961536882</v>
      </c>
      <c r="J4251" s="14">
        <f t="shared" si="200"/>
        <v>0.79296065330991927</v>
      </c>
    </row>
    <row r="4252" spans="1:10" x14ac:dyDescent="0.3">
      <c r="A4252" s="19">
        <v>20200625</v>
      </c>
      <c r="B4252" s="19" t="s">
        <v>30</v>
      </c>
      <c r="C4252" s="19">
        <v>261</v>
      </c>
      <c r="D4252" s="19">
        <v>19.809999999999999</v>
      </c>
      <c r="E4252" s="19">
        <v>20.36</v>
      </c>
      <c r="F4252" s="19">
        <v>7.52</v>
      </c>
      <c r="G4252" s="19">
        <v>0</v>
      </c>
      <c r="H4252" s="17">
        <f t="shared" si="201"/>
        <v>770.1338442054971</v>
      </c>
      <c r="I4252" s="18">
        <f t="shared" si="199"/>
        <v>44.426682631421784</v>
      </c>
      <c r="J4252" s="17">
        <f t="shared" si="200"/>
        <v>0.7028086882175606</v>
      </c>
    </row>
    <row r="4253" spans="1:10" x14ac:dyDescent="0.3">
      <c r="A4253" s="2">
        <v>20200625</v>
      </c>
      <c r="B4253" s="2" t="s">
        <v>29</v>
      </c>
      <c r="C4253" s="2">
        <v>100</v>
      </c>
      <c r="D4253" s="2">
        <v>8.75</v>
      </c>
      <c r="E4253" s="2">
        <v>19.21</v>
      </c>
      <c r="F4253" s="2">
        <v>7.24</v>
      </c>
      <c r="G4253" s="2">
        <v>0</v>
      </c>
      <c r="H4253" s="16">
        <f t="shared" si="201"/>
        <v>657.36112312906414</v>
      </c>
      <c r="I4253" s="15">
        <f t="shared" si="199"/>
        <v>39.752535097783252</v>
      </c>
      <c r="J4253" s="14">
        <f t="shared" si="200"/>
        <v>0.61372127944510535</v>
      </c>
    </row>
    <row r="4254" spans="1:10" x14ac:dyDescent="0.3">
      <c r="A4254" s="19">
        <v>20200625</v>
      </c>
      <c r="B4254" s="19" t="s">
        <v>28</v>
      </c>
      <c r="C4254" s="19">
        <v>0</v>
      </c>
      <c r="D4254" s="19">
        <v>0</v>
      </c>
      <c r="E4254" s="19">
        <v>18.260000000000002</v>
      </c>
      <c r="F4254" s="19">
        <v>6.83</v>
      </c>
      <c r="G4254" s="19">
        <v>0</v>
      </c>
      <c r="H4254" s="17">
        <f t="shared" si="201"/>
        <v>0</v>
      </c>
      <c r="I4254" s="18">
        <f t="shared" si="199"/>
        <v>18.260000000000002</v>
      </c>
      <c r="J4254" s="17">
        <f t="shared" si="200"/>
        <v>0</v>
      </c>
    </row>
    <row r="4255" spans="1:10" x14ac:dyDescent="0.3">
      <c r="A4255" s="2">
        <v>20200625</v>
      </c>
      <c r="B4255" s="2" t="s">
        <v>27</v>
      </c>
      <c r="C4255" s="2">
        <v>0</v>
      </c>
      <c r="D4255" s="2">
        <v>0</v>
      </c>
      <c r="E4255" s="2">
        <v>17.82</v>
      </c>
      <c r="F4255" s="2">
        <v>6.34</v>
      </c>
      <c r="G4255" s="2">
        <v>0</v>
      </c>
      <c r="H4255" s="16">
        <f t="shared" si="201"/>
        <v>0</v>
      </c>
      <c r="I4255" s="15">
        <f t="shared" si="199"/>
        <v>17.82</v>
      </c>
      <c r="J4255" s="14">
        <f t="shared" si="200"/>
        <v>0</v>
      </c>
    </row>
    <row r="4256" spans="1:10" x14ac:dyDescent="0.3">
      <c r="A4256" s="19">
        <v>20200625</v>
      </c>
      <c r="B4256" s="19" t="s">
        <v>26</v>
      </c>
      <c r="C4256" s="19">
        <v>0</v>
      </c>
      <c r="D4256" s="19">
        <v>0</v>
      </c>
      <c r="E4256" s="19">
        <v>17.59</v>
      </c>
      <c r="F4256" s="19">
        <v>5.59</v>
      </c>
      <c r="G4256" s="19">
        <v>0</v>
      </c>
      <c r="H4256" s="17">
        <f t="shared" si="201"/>
        <v>0</v>
      </c>
      <c r="I4256" s="18">
        <f t="shared" si="199"/>
        <v>17.59</v>
      </c>
      <c r="J4256" s="17">
        <f t="shared" si="200"/>
        <v>0</v>
      </c>
    </row>
    <row r="4257" spans="1:10" x14ac:dyDescent="0.3">
      <c r="A4257" s="2">
        <v>20200625</v>
      </c>
      <c r="B4257" s="2" t="s">
        <v>25</v>
      </c>
      <c r="C4257" s="2">
        <v>0</v>
      </c>
      <c r="D4257" s="2">
        <v>0</v>
      </c>
      <c r="E4257" s="2">
        <v>17.3</v>
      </c>
      <c r="F4257" s="2">
        <v>4.76</v>
      </c>
      <c r="G4257" s="2">
        <v>0</v>
      </c>
      <c r="H4257" s="16">
        <f t="shared" si="201"/>
        <v>0</v>
      </c>
      <c r="I4257" s="15">
        <f t="shared" si="199"/>
        <v>17.3</v>
      </c>
      <c r="J4257" s="14">
        <f t="shared" si="200"/>
        <v>0</v>
      </c>
    </row>
    <row r="4258" spans="1:10" x14ac:dyDescent="0.3">
      <c r="A4258" s="19">
        <v>20200626</v>
      </c>
      <c r="B4258" s="19" t="s">
        <v>48</v>
      </c>
      <c r="C4258" s="19">
        <v>0</v>
      </c>
      <c r="D4258" s="19">
        <v>0</v>
      </c>
      <c r="E4258" s="19">
        <v>17.059999999999999</v>
      </c>
      <c r="F4258" s="19">
        <v>4.41</v>
      </c>
      <c r="G4258" s="19">
        <v>0</v>
      </c>
      <c r="H4258" s="17">
        <f t="shared" si="201"/>
        <v>0</v>
      </c>
      <c r="I4258" s="18">
        <f t="shared" si="199"/>
        <v>17.059999999999999</v>
      </c>
      <c r="J4258" s="17">
        <f t="shared" si="200"/>
        <v>0</v>
      </c>
    </row>
    <row r="4259" spans="1:10" x14ac:dyDescent="0.3">
      <c r="A4259" s="2">
        <v>20200626</v>
      </c>
      <c r="B4259" s="2" t="s">
        <v>47</v>
      </c>
      <c r="C4259" s="2">
        <v>0</v>
      </c>
      <c r="D4259" s="2">
        <v>0</v>
      </c>
      <c r="E4259" s="2">
        <v>16.89</v>
      </c>
      <c r="F4259" s="2">
        <v>4.41</v>
      </c>
      <c r="G4259" s="2">
        <v>0</v>
      </c>
      <c r="H4259" s="16">
        <f t="shared" si="201"/>
        <v>0</v>
      </c>
      <c r="I4259" s="15">
        <f t="shared" si="199"/>
        <v>16.89</v>
      </c>
      <c r="J4259" s="14">
        <f t="shared" si="200"/>
        <v>0</v>
      </c>
    </row>
    <row r="4260" spans="1:10" x14ac:dyDescent="0.3">
      <c r="A4260" s="19">
        <v>20200626</v>
      </c>
      <c r="B4260" s="19" t="s">
        <v>46</v>
      </c>
      <c r="C4260" s="19">
        <v>0</v>
      </c>
      <c r="D4260" s="19">
        <v>0</v>
      </c>
      <c r="E4260" s="19">
        <v>16.690000000000001</v>
      </c>
      <c r="F4260" s="19">
        <v>4.4800000000000004</v>
      </c>
      <c r="G4260" s="19">
        <v>0</v>
      </c>
      <c r="H4260" s="17">
        <f t="shared" si="201"/>
        <v>0</v>
      </c>
      <c r="I4260" s="18">
        <f t="shared" si="199"/>
        <v>16.690000000000001</v>
      </c>
      <c r="J4260" s="17">
        <f t="shared" si="200"/>
        <v>0</v>
      </c>
    </row>
    <row r="4261" spans="1:10" x14ac:dyDescent="0.3">
      <c r="A4261" s="2">
        <v>20200626</v>
      </c>
      <c r="B4261" s="2" t="s">
        <v>45</v>
      </c>
      <c r="C4261" s="2">
        <v>0</v>
      </c>
      <c r="D4261" s="2">
        <v>0</v>
      </c>
      <c r="E4261" s="2">
        <v>16.57</v>
      </c>
      <c r="F4261" s="2">
        <v>4.62</v>
      </c>
      <c r="G4261" s="2">
        <v>0</v>
      </c>
      <c r="H4261" s="16">
        <f t="shared" si="201"/>
        <v>0</v>
      </c>
      <c r="I4261" s="15">
        <f t="shared" si="199"/>
        <v>16.57</v>
      </c>
      <c r="J4261" s="14">
        <f t="shared" si="200"/>
        <v>0</v>
      </c>
    </row>
    <row r="4262" spans="1:10" x14ac:dyDescent="0.3">
      <c r="A4262" s="19">
        <v>20200626</v>
      </c>
      <c r="B4262" s="19" t="s">
        <v>44</v>
      </c>
      <c r="C4262" s="19">
        <v>0</v>
      </c>
      <c r="D4262" s="19">
        <v>0</v>
      </c>
      <c r="E4262" s="19">
        <v>16.48</v>
      </c>
      <c r="F4262" s="19">
        <v>4.55</v>
      </c>
      <c r="G4262" s="19">
        <v>0</v>
      </c>
      <c r="H4262" s="17">
        <f t="shared" si="201"/>
        <v>0</v>
      </c>
      <c r="I4262" s="18">
        <f t="shared" si="199"/>
        <v>16.48</v>
      </c>
      <c r="J4262" s="17">
        <f t="shared" si="200"/>
        <v>0</v>
      </c>
    </row>
    <row r="4263" spans="1:10" x14ac:dyDescent="0.3">
      <c r="A4263" s="2">
        <v>20200626</v>
      </c>
      <c r="B4263" s="2" t="s">
        <v>43</v>
      </c>
      <c r="C4263" s="2">
        <v>0</v>
      </c>
      <c r="D4263" s="2">
        <v>0</v>
      </c>
      <c r="E4263" s="2">
        <v>16.46</v>
      </c>
      <c r="F4263" s="2">
        <v>4.6900000000000004</v>
      </c>
      <c r="G4263" s="2">
        <v>0</v>
      </c>
      <c r="H4263" s="16">
        <f t="shared" si="201"/>
        <v>0</v>
      </c>
      <c r="I4263" s="15">
        <f t="shared" si="199"/>
        <v>16.46</v>
      </c>
      <c r="J4263" s="14">
        <f t="shared" si="200"/>
        <v>0</v>
      </c>
    </row>
    <row r="4264" spans="1:10" x14ac:dyDescent="0.3">
      <c r="A4264" s="19">
        <v>20200626</v>
      </c>
      <c r="B4264" s="19" t="s">
        <v>42</v>
      </c>
      <c r="C4264" s="19">
        <v>87</v>
      </c>
      <c r="D4264" s="19">
        <v>9.0500000000000007</v>
      </c>
      <c r="E4264" s="19">
        <v>16.79</v>
      </c>
      <c r="F4264" s="19">
        <v>5.03</v>
      </c>
      <c r="G4264" s="19">
        <v>0</v>
      </c>
      <c r="H4264" s="17">
        <f t="shared" si="201"/>
        <v>553.09619868125151</v>
      </c>
      <c r="I4264" s="18">
        <f t="shared" si="199"/>
        <v>34.074256208789109</v>
      </c>
      <c r="J4264" s="17">
        <f t="shared" si="200"/>
        <v>0.53051098391401696</v>
      </c>
    </row>
    <row r="4265" spans="1:10" x14ac:dyDescent="0.3">
      <c r="A4265" s="2">
        <v>20200626</v>
      </c>
      <c r="B4265" s="2" t="s">
        <v>41</v>
      </c>
      <c r="C4265" s="2">
        <v>294</v>
      </c>
      <c r="D4265" s="2">
        <v>20.13</v>
      </c>
      <c r="E4265" s="2">
        <v>17.5</v>
      </c>
      <c r="F4265" s="2">
        <v>5.03</v>
      </c>
      <c r="G4265" s="2">
        <v>0</v>
      </c>
      <c r="H4265" s="16">
        <f t="shared" si="201"/>
        <v>854.27529145784092</v>
      </c>
      <c r="I4265" s="15">
        <f t="shared" si="199"/>
        <v>44.196102858057529</v>
      </c>
      <c r="J4265" s="14">
        <f t="shared" si="200"/>
        <v>0.78048088782019287</v>
      </c>
    </row>
    <row r="4266" spans="1:10" x14ac:dyDescent="0.3">
      <c r="A4266" s="19">
        <v>20200626</v>
      </c>
      <c r="B4266" s="19" t="s">
        <v>40</v>
      </c>
      <c r="C4266" s="19">
        <v>255</v>
      </c>
      <c r="D4266" s="19">
        <v>31.64</v>
      </c>
      <c r="E4266" s="19">
        <v>18.02</v>
      </c>
      <c r="F4266" s="19">
        <v>5.24</v>
      </c>
      <c r="G4266" s="19">
        <v>0</v>
      </c>
      <c r="H4266" s="17">
        <f t="shared" si="201"/>
        <v>486.10280147771084</v>
      </c>
      <c r="I4266" s="18">
        <f t="shared" si="199"/>
        <v>33.210712546178463</v>
      </c>
      <c r="J4266" s="17">
        <f t="shared" si="200"/>
        <v>0.46814217480899595</v>
      </c>
    </row>
    <row r="4267" spans="1:10" x14ac:dyDescent="0.3">
      <c r="A4267" s="2">
        <v>20200626</v>
      </c>
      <c r="B4267" s="2" t="s">
        <v>39</v>
      </c>
      <c r="C4267" s="2">
        <v>440</v>
      </c>
      <c r="D4267" s="2">
        <v>43.32</v>
      </c>
      <c r="E4267" s="2">
        <v>18.66</v>
      </c>
      <c r="F4267" s="2">
        <v>5.38</v>
      </c>
      <c r="G4267" s="2">
        <v>0</v>
      </c>
      <c r="H4267" s="16">
        <f t="shared" si="201"/>
        <v>641.33177626764052</v>
      </c>
      <c r="I4267" s="15">
        <f t="shared" si="199"/>
        <v>38.701618008363766</v>
      </c>
      <c r="J4267" s="14">
        <f t="shared" si="200"/>
        <v>0.60178900269993962</v>
      </c>
    </row>
    <row r="4268" spans="1:10" x14ac:dyDescent="0.3">
      <c r="A4268" s="19">
        <v>20200626</v>
      </c>
      <c r="B4268" s="19" t="s">
        <v>38</v>
      </c>
      <c r="C4268" s="19">
        <v>762</v>
      </c>
      <c r="D4268" s="19">
        <v>54.85</v>
      </c>
      <c r="E4268" s="19">
        <v>19.18</v>
      </c>
      <c r="F4268" s="19">
        <v>5.0999999999999996</v>
      </c>
      <c r="G4268" s="19">
        <v>0</v>
      </c>
      <c r="H4268" s="17">
        <f t="shared" si="201"/>
        <v>931.9418073149069</v>
      </c>
      <c r="I4268" s="18">
        <f t="shared" si="199"/>
        <v>48.303181478590844</v>
      </c>
      <c r="J4268" s="17">
        <f t="shared" si="200"/>
        <v>0.83421436652985348</v>
      </c>
    </row>
    <row r="4269" spans="1:10" x14ac:dyDescent="0.3">
      <c r="A4269" s="2">
        <v>20200626</v>
      </c>
      <c r="B4269" s="2" t="s">
        <v>37</v>
      </c>
      <c r="C4269" s="2">
        <v>909</v>
      </c>
      <c r="D4269" s="2">
        <v>65.58</v>
      </c>
      <c r="E4269" s="2">
        <v>19.96</v>
      </c>
      <c r="F4269" s="2">
        <v>4.83</v>
      </c>
      <c r="G4269" s="2">
        <v>0</v>
      </c>
      <c r="H4269" s="16">
        <f t="shared" si="201"/>
        <v>998.30934864534629</v>
      </c>
      <c r="I4269" s="15">
        <f t="shared" si="199"/>
        <v>51.157167145167072</v>
      </c>
      <c r="J4269" s="14">
        <f t="shared" si="200"/>
        <v>0.88080109841739984</v>
      </c>
    </row>
    <row r="4270" spans="1:10" x14ac:dyDescent="0.3">
      <c r="A4270" s="19">
        <v>20200626</v>
      </c>
      <c r="B4270" s="19" t="s">
        <v>36</v>
      </c>
      <c r="C4270" s="19">
        <v>980</v>
      </c>
      <c r="D4270" s="19">
        <v>73.39</v>
      </c>
      <c r="E4270" s="19">
        <v>20.91</v>
      </c>
      <c r="F4270" s="19">
        <v>4.9000000000000004</v>
      </c>
      <c r="G4270" s="19">
        <v>0</v>
      </c>
      <c r="H4270" s="17">
        <f t="shared" si="201"/>
        <v>1022.6734020556673</v>
      </c>
      <c r="I4270" s="18">
        <f t="shared" si="199"/>
        <v>52.868543814239601</v>
      </c>
      <c r="J4270" s="17">
        <f t="shared" si="200"/>
        <v>0.89442151874786113</v>
      </c>
    </row>
    <row r="4271" spans="1:10" x14ac:dyDescent="0.3">
      <c r="A4271" s="2">
        <v>20200626</v>
      </c>
      <c r="B4271" s="2" t="s">
        <v>35</v>
      </c>
      <c r="C4271" s="2">
        <v>953</v>
      </c>
      <c r="D4271" s="2">
        <v>73.260000000000005</v>
      </c>
      <c r="E4271" s="2">
        <v>21.55</v>
      </c>
      <c r="F4271" s="2">
        <v>4.97</v>
      </c>
      <c r="G4271" s="2">
        <v>0</v>
      </c>
      <c r="H4271" s="16">
        <f t="shared" si="201"/>
        <v>995.17382885283405</v>
      </c>
      <c r="I4271" s="15">
        <f t="shared" si="199"/>
        <v>52.649182151651061</v>
      </c>
      <c r="J4271" s="14">
        <f t="shared" si="200"/>
        <v>0.87135298775354786</v>
      </c>
    </row>
    <row r="4272" spans="1:10" x14ac:dyDescent="0.3">
      <c r="A4272" s="19">
        <v>20200626</v>
      </c>
      <c r="B4272" s="19" t="s">
        <v>34</v>
      </c>
      <c r="C4272" s="19">
        <v>897</v>
      </c>
      <c r="D4272" s="19">
        <v>65.319999999999993</v>
      </c>
      <c r="E4272" s="19">
        <v>21.86</v>
      </c>
      <c r="F4272" s="19">
        <v>4.97</v>
      </c>
      <c r="G4272" s="19">
        <v>0</v>
      </c>
      <c r="H4272" s="17">
        <f t="shared" si="201"/>
        <v>987.17445200451914</v>
      </c>
      <c r="I4272" s="18">
        <f t="shared" si="199"/>
        <v>52.709201625141219</v>
      </c>
      <c r="J4272" s="17">
        <f t="shared" si="200"/>
        <v>0.86408228032050227</v>
      </c>
    </row>
    <row r="4273" spans="1:10" x14ac:dyDescent="0.3">
      <c r="A4273" s="2">
        <v>20200626</v>
      </c>
      <c r="B4273" s="2" t="s">
        <v>33</v>
      </c>
      <c r="C4273" s="2">
        <v>807</v>
      </c>
      <c r="D4273" s="2">
        <v>54.55</v>
      </c>
      <c r="E4273" s="2">
        <v>21.92</v>
      </c>
      <c r="F4273" s="2">
        <v>4.83</v>
      </c>
      <c r="G4273" s="2">
        <v>0</v>
      </c>
      <c r="H4273" s="16">
        <f t="shared" si="201"/>
        <v>990.64355304165167</v>
      </c>
      <c r="I4273" s="15">
        <f t="shared" si="199"/>
        <v>52.877611032551613</v>
      </c>
      <c r="J4273" s="14">
        <f t="shared" si="200"/>
        <v>0.8663680626454513</v>
      </c>
    </row>
    <row r="4274" spans="1:10" x14ac:dyDescent="0.3">
      <c r="A4274" s="19">
        <v>20200626</v>
      </c>
      <c r="B4274" s="19" t="s">
        <v>32</v>
      </c>
      <c r="C4274" s="19">
        <v>637</v>
      </c>
      <c r="D4274" s="19">
        <v>43</v>
      </c>
      <c r="E4274" s="19">
        <v>21.79</v>
      </c>
      <c r="F4274" s="19">
        <v>4.83</v>
      </c>
      <c r="G4274" s="19">
        <v>0</v>
      </c>
      <c r="H4274" s="17">
        <f t="shared" si="201"/>
        <v>934.0198412524411</v>
      </c>
      <c r="I4274" s="18">
        <f t="shared" si="199"/>
        <v>50.978120039138787</v>
      </c>
      <c r="J4274" s="17">
        <f t="shared" si="200"/>
        <v>0.82483148325497135</v>
      </c>
    </row>
    <row r="4275" spans="1:10" x14ac:dyDescent="0.3">
      <c r="A4275" s="2">
        <v>20200626</v>
      </c>
      <c r="B4275" s="2" t="s">
        <v>31</v>
      </c>
      <c r="C4275" s="2">
        <v>458</v>
      </c>
      <c r="D4275" s="2">
        <v>31.33</v>
      </c>
      <c r="E4275" s="2">
        <v>21.42</v>
      </c>
      <c r="F4275" s="2">
        <v>5.03</v>
      </c>
      <c r="G4275" s="2">
        <v>0</v>
      </c>
      <c r="H4275" s="16">
        <f t="shared" si="201"/>
        <v>880.82608768366094</v>
      </c>
      <c r="I4275" s="15">
        <f t="shared" si="199"/>
        <v>48.945815240114406</v>
      </c>
      <c r="J4275" s="14">
        <f t="shared" si="200"/>
        <v>0.78591164328910512</v>
      </c>
    </row>
    <row r="4276" spans="1:10" x14ac:dyDescent="0.3">
      <c r="A4276" s="19">
        <v>20200626</v>
      </c>
      <c r="B4276" s="19" t="s">
        <v>30</v>
      </c>
      <c r="C4276" s="19">
        <v>251</v>
      </c>
      <c r="D4276" s="19">
        <v>19.829999999999998</v>
      </c>
      <c r="E4276" s="19">
        <v>20.85</v>
      </c>
      <c r="F4276" s="19">
        <v>5.0999999999999996</v>
      </c>
      <c r="G4276" s="19">
        <v>0</v>
      </c>
      <c r="H4276" s="17">
        <f t="shared" si="201"/>
        <v>739.90984544060257</v>
      </c>
      <c r="I4276" s="18">
        <f t="shared" si="199"/>
        <v>43.972182670018832</v>
      </c>
      <c r="J4276" s="17">
        <f t="shared" si="200"/>
        <v>0.6767401740789023</v>
      </c>
    </row>
    <row r="4277" spans="1:10" x14ac:dyDescent="0.3">
      <c r="A4277" s="2">
        <v>20200626</v>
      </c>
      <c r="B4277" s="2" t="s">
        <v>29</v>
      </c>
      <c r="C4277" s="2">
        <v>100</v>
      </c>
      <c r="D4277" s="2">
        <v>8.77</v>
      </c>
      <c r="E4277" s="2">
        <v>20.350000000000001</v>
      </c>
      <c r="F4277" s="2">
        <v>4.9000000000000004</v>
      </c>
      <c r="G4277" s="2">
        <v>0</v>
      </c>
      <c r="H4277" s="16">
        <f t="shared" si="201"/>
        <v>655.8736958509628</v>
      </c>
      <c r="I4277" s="15">
        <f t="shared" si="199"/>
        <v>40.846052995342589</v>
      </c>
      <c r="J4277" s="14">
        <f t="shared" si="200"/>
        <v>0.60910515380878771</v>
      </c>
    </row>
    <row r="4278" spans="1:10" x14ac:dyDescent="0.3">
      <c r="A4278" s="19">
        <v>20200626</v>
      </c>
      <c r="B4278" s="19" t="s">
        <v>28</v>
      </c>
      <c r="C4278" s="19">
        <v>0</v>
      </c>
      <c r="D4278" s="19">
        <v>0</v>
      </c>
      <c r="E4278" s="19">
        <v>19.48</v>
      </c>
      <c r="F4278" s="19">
        <v>4</v>
      </c>
      <c r="G4278" s="19">
        <v>0</v>
      </c>
      <c r="H4278" s="17">
        <f t="shared" si="201"/>
        <v>0</v>
      </c>
      <c r="I4278" s="18">
        <f t="shared" si="199"/>
        <v>19.48</v>
      </c>
      <c r="J4278" s="17">
        <f t="shared" si="200"/>
        <v>0</v>
      </c>
    </row>
    <row r="4279" spans="1:10" x14ac:dyDescent="0.3">
      <c r="A4279" s="2">
        <v>20200626</v>
      </c>
      <c r="B4279" s="2" t="s">
        <v>27</v>
      </c>
      <c r="C4279" s="2">
        <v>0</v>
      </c>
      <c r="D4279" s="2">
        <v>0</v>
      </c>
      <c r="E4279" s="2">
        <v>18.93</v>
      </c>
      <c r="F4279" s="2">
        <v>3.59</v>
      </c>
      <c r="G4279" s="2">
        <v>0</v>
      </c>
      <c r="H4279" s="16">
        <f t="shared" si="201"/>
        <v>0</v>
      </c>
      <c r="I4279" s="15">
        <f t="shared" si="199"/>
        <v>18.93</v>
      </c>
      <c r="J4279" s="14">
        <f t="shared" si="200"/>
        <v>0</v>
      </c>
    </row>
    <row r="4280" spans="1:10" x14ac:dyDescent="0.3">
      <c r="A4280" s="19">
        <v>20200626</v>
      </c>
      <c r="B4280" s="19" t="s">
        <v>26</v>
      </c>
      <c r="C4280" s="19">
        <v>0</v>
      </c>
      <c r="D4280" s="19">
        <v>0</v>
      </c>
      <c r="E4280" s="19">
        <v>18.59</v>
      </c>
      <c r="F4280" s="19">
        <v>3.17</v>
      </c>
      <c r="G4280" s="19">
        <v>0</v>
      </c>
      <c r="H4280" s="17">
        <f t="shared" si="201"/>
        <v>0</v>
      </c>
      <c r="I4280" s="18">
        <f t="shared" si="199"/>
        <v>18.59</v>
      </c>
      <c r="J4280" s="17">
        <f t="shared" si="200"/>
        <v>0</v>
      </c>
    </row>
    <row r="4281" spans="1:10" x14ac:dyDescent="0.3">
      <c r="A4281" s="2">
        <v>20200626</v>
      </c>
      <c r="B4281" s="2" t="s">
        <v>25</v>
      </c>
      <c r="C4281" s="2">
        <v>0</v>
      </c>
      <c r="D4281" s="2">
        <v>0</v>
      </c>
      <c r="E4281" s="2">
        <v>18.37</v>
      </c>
      <c r="F4281" s="2">
        <v>2.9</v>
      </c>
      <c r="G4281" s="2">
        <v>0</v>
      </c>
      <c r="H4281" s="16">
        <f t="shared" si="201"/>
        <v>0</v>
      </c>
      <c r="I4281" s="15">
        <f t="shared" si="199"/>
        <v>18.37</v>
      </c>
      <c r="J4281" s="14">
        <f t="shared" si="200"/>
        <v>0</v>
      </c>
    </row>
    <row r="4282" spans="1:10" x14ac:dyDescent="0.3">
      <c r="A4282" s="19">
        <v>20200627</v>
      </c>
      <c r="B4282" s="19" t="s">
        <v>48</v>
      </c>
      <c r="C4282" s="19">
        <v>0</v>
      </c>
      <c r="D4282" s="19">
        <v>0</v>
      </c>
      <c r="E4282" s="19">
        <v>18.16</v>
      </c>
      <c r="F4282" s="19">
        <v>2.69</v>
      </c>
      <c r="G4282" s="19">
        <v>0</v>
      </c>
      <c r="H4282" s="17">
        <f t="shared" si="201"/>
        <v>0</v>
      </c>
      <c r="I4282" s="18">
        <f t="shared" si="199"/>
        <v>18.16</v>
      </c>
      <c r="J4282" s="17">
        <f t="shared" si="200"/>
        <v>0</v>
      </c>
    </row>
    <row r="4283" spans="1:10" x14ac:dyDescent="0.3">
      <c r="A4283" s="2">
        <v>20200627</v>
      </c>
      <c r="B4283" s="2" t="s">
        <v>47</v>
      </c>
      <c r="C4283" s="2">
        <v>0</v>
      </c>
      <c r="D4283" s="2">
        <v>0</v>
      </c>
      <c r="E4283" s="2">
        <v>18.46</v>
      </c>
      <c r="F4283" s="2">
        <v>3.38</v>
      </c>
      <c r="G4283" s="2">
        <v>0</v>
      </c>
      <c r="H4283" s="16">
        <f t="shared" si="201"/>
        <v>0</v>
      </c>
      <c r="I4283" s="15">
        <f t="shared" si="199"/>
        <v>18.46</v>
      </c>
      <c r="J4283" s="14">
        <f t="shared" si="200"/>
        <v>0</v>
      </c>
    </row>
    <row r="4284" spans="1:10" x14ac:dyDescent="0.3">
      <c r="A4284" s="19">
        <v>20200627</v>
      </c>
      <c r="B4284" s="19" t="s">
        <v>46</v>
      </c>
      <c r="C4284" s="19">
        <v>0</v>
      </c>
      <c r="D4284" s="19">
        <v>0</v>
      </c>
      <c r="E4284" s="19">
        <v>18.52</v>
      </c>
      <c r="F4284" s="19">
        <v>3.31</v>
      </c>
      <c r="G4284" s="19">
        <v>0</v>
      </c>
      <c r="H4284" s="17">
        <f t="shared" si="201"/>
        <v>0</v>
      </c>
      <c r="I4284" s="18">
        <f t="shared" si="199"/>
        <v>18.52</v>
      </c>
      <c r="J4284" s="17">
        <f t="shared" si="200"/>
        <v>0</v>
      </c>
    </row>
    <row r="4285" spans="1:10" x14ac:dyDescent="0.3">
      <c r="A4285" s="2">
        <v>20200627</v>
      </c>
      <c r="B4285" s="2" t="s">
        <v>45</v>
      </c>
      <c r="C4285" s="2">
        <v>0</v>
      </c>
      <c r="D4285" s="2">
        <v>0</v>
      </c>
      <c r="E4285" s="2">
        <v>18.7</v>
      </c>
      <c r="F4285" s="2">
        <v>2.97</v>
      </c>
      <c r="G4285" s="2">
        <v>0</v>
      </c>
      <c r="H4285" s="16">
        <f t="shared" si="201"/>
        <v>0</v>
      </c>
      <c r="I4285" s="15">
        <f t="shared" si="199"/>
        <v>18.7</v>
      </c>
      <c r="J4285" s="14">
        <f t="shared" si="200"/>
        <v>0</v>
      </c>
    </row>
    <row r="4286" spans="1:10" x14ac:dyDescent="0.3">
      <c r="A4286" s="19">
        <v>20200627</v>
      </c>
      <c r="B4286" s="19" t="s">
        <v>44</v>
      </c>
      <c r="C4286" s="19">
        <v>0</v>
      </c>
      <c r="D4286" s="19">
        <v>0</v>
      </c>
      <c r="E4286" s="19">
        <v>18.72</v>
      </c>
      <c r="F4286" s="19">
        <v>2.9</v>
      </c>
      <c r="G4286" s="19">
        <v>0</v>
      </c>
      <c r="H4286" s="17">
        <f t="shared" si="201"/>
        <v>0</v>
      </c>
      <c r="I4286" s="18">
        <f t="shared" si="199"/>
        <v>18.72</v>
      </c>
      <c r="J4286" s="17">
        <f t="shared" si="200"/>
        <v>0</v>
      </c>
    </row>
    <row r="4287" spans="1:10" x14ac:dyDescent="0.3">
      <c r="A4287" s="2">
        <v>20200627</v>
      </c>
      <c r="B4287" s="2" t="s">
        <v>43</v>
      </c>
      <c r="C4287" s="2">
        <v>0</v>
      </c>
      <c r="D4287" s="2">
        <v>0</v>
      </c>
      <c r="E4287" s="2">
        <v>18.59</v>
      </c>
      <c r="F4287" s="2">
        <v>2.2799999999999998</v>
      </c>
      <c r="G4287" s="2">
        <v>0</v>
      </c>
      <c r="H4287" s="16">
        <f t="shared" si="201"/>
        <v>0</v>
      </c>
      <c r="I4287" s="15">
        <f t="shared" si="199"/>
        <v>18.59</v>
      </c>
      <c r="J4287" s="14">
        <f t="shared" si="200"/>
        <v>0</v>
      </c>
    </row>
    <row r="4288" spans="1:10" x14ac:dyDescent="0.3">
      <c r="A4288" s="19">
        <v>20200627</v>
      </c>
      <c r="B4288" s="19" t="s">
        <v>42</v>
      </c>
      <c r="C4288" s="19">
        <v>67</v>
      </c>
      <c r="D4288" s="19">
        <v>9</v>
      </c>
      <c r="E4288" s="19">
        <v>18.63</v>
      </c>
      <c r="F4288" s="19">
        <v>2.69</v>
      </c>
      <c r="G4288" s="19">
        <v>0</v>
      </c>
      <c r="H4288" s="17">
        <f t="shared" si="201"/>
        <v>428.29436584047733</v>
      </c>
      <c r="I4288" s="18">
        <f t="shared" si="199"/>
        <v>32.014198932514915</v>
      </c>
      <c r="J4288" s="17">
        <f t="shared" si="200"/>
        <v>0.41477572736391538</v>
      </c>
    </row>
    <row r="4289" spans="1:10" x14ac:dyDescent="0.3">
      <c r="A4289" s="2">
        <v>20200627</v>
      </c>
      <c r="B4289" s="2" t="s">
        <v>41</v>
      </c>
      <c r="C4289" s="2">
        <v>160</v>
      </c>
      <c r="D4289" s="2">
        <v>20.07</v>
      </c>
      <c r="E4289" s="2">
        <v>18.77</v>
      </c>
      <c r="F4289" s="2">
        <v>2.41</v>
      </c>
      <c r="G4289" s="2">
        <v>0</v>
      </c>
      <c r="H4289" s="16">
        <f t="shared" si="201"/>
        <v>466.24402184293115</v>
      </c>
      <c r="I4289" s="15">
        <f t="shared" si="199"/>
        <v>33.340125682591598</v>
      </c>
      <c r="J4289" s="14">
        <f t="shared" si="200"/>
        <v>0.4487456200087595</v>
      </c>
    </row>
    <row r="4290" spans="1:10" x14ac:dyDescent="0.3">
      <c r="A4290" s="19">
        <v>20200627</v>
      </c>
      <c r="B4290" s="19" t="s">
        <v>40</v>
      </c>
      <c r="C4290" s="19">
        <v>261</v>
      </c>
      <c r="D4290" s="19">
        <v>31.58</v>
      </c>
      <c r="E4290" s="19">
        <v>19.78</v>
      </c>
      <c r="F4290" s="19">
        <v>2.62</v>
      </c>
      <c r="G4290" s="19">
        <v>0</v>
      </c>
      <c r="H4290" s="17">
        <f t="shared" si="201"/>
        <v>498.38781541311999</v>
      </c>
      <c r="I4290" s="18">
        <f t="shared" si="199"/>
        <v>35.354619231660003</v>
      </c>
      <c r="J4290" s="17">
        <f t="shared" si="200"/>
        <v>0.4751650431507623</v>
      </c>
    </row>
    <row r="4291" spans="1:10" x14ac:dyDescent="0.3">
      <c r="A4291" s="2">
        <v>20200627</v>
      </c>
      <c r="B4291" s="2" t="s">
        <v>39</v>
      </c>
      <c r="C4291" s="2">
        <v>283</v>
      </c>
      <c r="D4291" s="2">
        <v>43.26</v>
      </c>
      <c r="E4291" s="2">
        <v>20.9</v>
      </c>
      <c r="F4291" s="2">
        <v>2.9</v>
      </c>
      <c r="G4291" s="2">
        <v>0</v>
      </c>
      <c r="H4291" s="16">
        <f t="shared" si="201"/>
        <v>412.95173980076106</v>
      </c>
      <c r="I4291" s="15">
        <f t="shared" si="199"/>
        <v>33.804741868773782</v>
      </c>
      <c r="J4291" s="14">
        <f t="shared" si="200"/>
        <v>0.39659003917133073</v>
      </c>
    </row>
    <row r="4292" spans="1:10" x14ac:dyDescent="0.3">
      <c r="A4292" s="19">
        <v>20200627</v>
      </c>
      <c r="B4292" s="19" t="s">
        <v>38</v>
      </c>
      <c r="C4292" s="19">
        <v>302</v>
      </c>
      <c r="D4292" s="19">
        <v>54.79</v>
      </c>
      <c r="E4292" s="19">
        <v>22</v>
      </c>
      <c r="F4292" s="19">
        <v>3.17</v>
      </c>
      <c r="G4292" s="19">
        <v>0</v>
      </c>
      <c r="H4292" s="17">
        <f t="shared" si="201"/>
        <v>369.62501003660469</v>
      </c>
      <c r="I4292" s="18">
        <f t="shared" si="199"/>
        <v>33.550781563643895</v>
      </c>
      <c r="J4292" s="17">
        <f t="shared" si="200"/>
        <v>0.35540238779083261</v>
      </c>
    </row>
    <row r="4293" spans="1:10" x14ac:dyDescent="0.3">
      <c r="A4293" s="2">
        <v>20200627</v>
      </c>
      <c r="B4293" s="2" t="s">
        <v>37</v>
      </c>
      <c r="C4293" s="2">
        <v>551</v>
      </c>
      <c r="D4293" s="2">
        <v>65.52</v>
      </c>
      <c r="E4293" s="2">
        <v>22.64</v>
      </c>
      <c r="F4293" s="2">
        <v>3.45</v>
      </c>
      <c r="G4293" s="2">
        <v>0</v>
      </c>
      <c r="H4293" s="16">
        <f t="shared" si="201"/>
        <v>605.42400308096785</v>
      </c>
      <c r="I4293" s="15">
        <f t="shared" si="199"/>
        <v>41.559500096280246</v>
      </c>
      <c r="J4293" s="14">
        <f t="shared" si="200"/>
        <v>0.56030916831307442</v>
      </c>
    </row>
    <row r="4294" spans="1:10" x14ac:dyDescent="0.3">
      <c r="A4294" s="19">
        <v>20200627</v>
      </c>
      <c r="B4294" s="19" t="s">
        <v>36</v>
      </c>
      <c r="C4294" s="19">
        <v>813</v>
      </c>
      <c r="D4294" s="19">
        <v>73.34</v>
      </c>
      <c r="E4294" s="19">
        <v>23</v>
      </c>
      <c r="F4294" s="19">
        <v>3.93</v>
      </c>
      <c r="G4294" s="19">
        <v>0</v>
      </c>
      <c r="H4294" s="17">
        <f t="shared" si="201"/>
        <v>848.62274127426667</v>
      </c>
      <c r="I4294" s="18">
        <f t="shared" si="199"/>
        <v>49.519460664820834</v>
      </c>
      <c r="J4294" s="17">
        <f t="shared" si="200"/>
        <v>0.75498776761650599</v>
      </c>
    </row>
    <row r="4295" spans="1:10" x14ac:dyDescent="0.3">
      <c r="A4295" s="2">
        <v>20200627</v>
      </c>
      <c r="B4295" s="2" t="s">
        <v>35</v>
      </c>
      <c r="C4295" s="2">
        <v>833</v>
      </c>
      <c r="D4295" s="2">
        <v>73.239999999999995</v>
      </c>
      <c r="E4295" s="2">
        <v>23.28</v>
      </c>
      <c r="F4295" s="2">
        <v>4.6900000000000004</v>
      </c>
      <c r="G4295" s="2">
        <v>0</v>
      </c>
      <c r="H4295" s="16">
        <f t="shared" si="201"/>
        <v>869.95476815875634</v>
      </c>
      <c r="I4295" s="15">
        <f t="shared" si="199"/>
        <v>50.46608650496114</v>
      </c>
      <c r="J4295" s="14">
        <f t="shared" si="200"/>
        <v>0.77026022294275209</v>
      </c>
    </row>
    <row r="4296" spans="1:10" x14ac:dyDescent="0.3">
      <c r="A4296" s="19">
        <v>20200627</v>
      </c>
      <c r="B4296" s="19" t="s">
        <v>34</v>
      </c>
      <c r="C4296" s="19">
        <v>672</v>
      </c>
      <c r="D4296" s="19">
        <v>65.319999999999993</v>
      </c>
      <c r="E4296" s="19">
        <v>23.69</v>
      </c>
      <c r="F4296" s="19">
        <v>5.38</v>
      </c>
      <c r="G4296" s="19">
        <v>0</v>
      </c>
      <c r="H4296" s="17">
        <f t="shared" si="201"/>
        <v>739.55544230438898</v>
      </c>
      <c r="I4296" s="18">
        <f t="shared" si="199"/>
        <v>46.801107572012157</v>
      </c>
      <c r="J4296" s="17">
        <f t="shared" si="200"/>
        <v>0.66700136741523641</v>
      </c>
    </row>
    <row r="4297" spans="1:10" x14ac:dyDescent="0.3">
      <c r="A4297" s="2">
        <v>20200627</v>
      </c>
      <c r="B4297" s="2" t="s">
        <v>33</v>
      </c>
      <c r="C4297" s="2">
        <v>746</v>
      </c>
      <c r="D4297" s="2">
        <v>54.57</v>
      </c>
      <c r="E4297" s="2">
        <v>23.71</v>
      </c>
      <c r="F4297" s="2">
        <v>5.86</v>
      </c>
      <c r="G4297" s="2">
        <v>0</v>
      </c>
      <c r="H4297" s="16">
        <f t="shared" si="201"/>
        <v>915.53471475998333</v>
      </c>
      <c r="I4297" s="15">
        <f t="shared" si="199"/>
        <v>52.320459836249483</v>
      </c>
      <c r="J4297" s="14">
        <f t="shared" si="200"/>
        <v>0.80297698244516824</v>
      </c>
    </row>
    <row r="4298" spans="1:10" x14ac:dyDescent="0.3">
      <c r="A4298" s="19">
        <v>20200627</v>
      </c>
      <c r="B4298" s="19" t="s">
        <v>32</v>
      </c>
      <c r="C4298" s="19">
        <v>650</v>
      </c>
      <c r="D4298" s="19">
        <v>43.03</v>
      </c>
      <c r="E4298" s="19">
        <v>23.35</v>
      </c>
      <c r="F4298" s="19">
        <v>6.14</v>
      </c>
      <c r="G4298" s="19">
        <v>0</v>
      </c>
      <c r="H4298" s="17">
        <f t="shared" si="201"/>
        <v>952.54675488705686</v>
      </c>
      <c r="I4298" s="18">
        <f t="shared" ref="I4298:I4361" si="202">E4298+H4298*((NOCT-20)/(800))</f>
        <v>53.117086090220525</v>
      </c>
      <c r="J4298" s="17">
        <f t="shared" ref="J4298:J4361" si="203">P_STC__W*(H4298/1000)*(1+(alpha_p/100)*(I4298-25))</f>
        <v>0.83202397888251878</v>
      </c>
    </row>
    <row r="4299" spans="1:10" x14ac:dyDescent="0.3">
      <c r="A4299" s="2">
        <v>20200627</v>
      </c>
      <c r="B4299" s="2" t="s">
        <v>31</v>
      </c>
      <c r="C4299" s="2">
        <v>467</v>
      </c>
      <c r="D4299" s="2">
        <v>31.35</v>
      </c>
      <c r="E4299" s="2">
        <v>22.61</v>
      </c>
      <c r="F4299" s="2">
        <v>6.28</v>
      </c>
      <c r="G4299" s="2">
        <v>0</v>
      </c>
      <c r="H4299" s="16">
        <f t="shared" si="201"/>
        <v>897.62022432937397</v>
      </c>
      <c r="I4299" s="15">
        <f t="shared" si="202"/>
        <v>50.660632010292936</v>
      </c>
      <c r="J4299" s="14">
        <f t="shared" si="203"/>
        <v>0.79396946415256697</v>
      </c>
    </row>
    <row r="4300" spans="1:10" x14ac:dyDescent="0.3">
      <c r="A4300" s="19">
        <v>20200627</v>
      </c>
      <c r="B4300" s="19" t="s">
        <v>30</v>
      </c>
      <c r="C4300" s="19">
        <v>286</v>
      </c>
      <c r="D4300" s="19">
        <v>19.850000000000001</v>
      </c>
      <c r="E4300" s="19">
        <v>22.19</v>
      </c>
      <c r="F4300" s="19">
        <v>6.21</v>
      </c>
      <c r="G4300" s="19">
        <v>0</v>
      </c>
      <c r="H4300" s="17">
        <f t="shared" si="201"/>
        <v>842.26927899898033</v>
      </c>
      <c r="I4300" s="18">
        <f t="shared" si="202"/>
        <v>48.51091496871814</v>
      </c>
      <c r="J4300" s="17">
        <f t="shared" si="203"/>
        <v>0.75315793270209175</v>
      </c>
    </row>
    <row r="4301" spans="1:10" x14ac:dyDescent="0.3">
      <c r="A4301" s="2">
        <v>20200627</v>
      </c>
      <c r="B4301" s="2" t="s">
        <v>29</v>
      </c>
      <c r="C4301" s="2">
        <v>103</v>
      </c>
      <c r="D4301" s="2">
        <v>8.7799999999999994</v>
      </c>
      <c r="E4301" s="2">
        <v>21.32</v>
      </c>
      <c r="F4301" s="2">
        <v>6</v>
      </c>
      <c r="G4301" s="2">
        <v>0</v>
      </c>
      <c r="H4301" s="16">
        <f t="shared" si="201"/>
        <v>674.78650948214749</v>
      </c>
      <c r="I4301" s="15">
        <f t="shared" si="202"/>
        <v>42.407078421317109</v>
      </c>
      <c r="J4301" s="14">
        <f t="shared" si="203"/>
        <v>0.62192923188523586</v>
      </c>
    </row>
    <row r="4302" spans="1:10" x14ac:dyDescent="0.3">
      <c r="A4302" s="19">
        <v>20200627</v>
      </c>
      <c r="B4302" s="19" t="s">
        <v>28</v>
      </c>
      <c r="C4302" s="19">
        <v>0</v>
      </c>
      <c r="D4302" s="19">
        <v>0</v>
      </c>
      <c r="E4302" s="19">
        <v>20.3</v>
      </c>
      <c r="F4302" s="19">
        <v>5.24</v>
      </c>
      <c r="G4302" s="19">
        <v>0</v>
      </c>
      <c r="H4302" s="17">
        <f t="shared" si="201"/>
        <v>0</v>
      </c>
      <c r="I4302" s="18">
        <f t="shared" si="202"/>
        <v>20.3</v>
      </c>
      <c r="J4302" s="17">
        <f t="shared" si="203"/>
        <v>0</v>
      </c>
    </row>
    <row r="4303" spans="1:10" x14ac:dyDescent="0.3">
      <c r="A4303" s="2">
        <v>20200627</v>
      </c>
      <c r="B4303" s="2" t="s">
        <v>27</v>
      </c>
      <c r="C4303" s="2">
        <v>0</v>
      </c>
      <c r="D4303" s="2">
        <v>0</v>
      </c>
      <c r="E4303" s="2">
        <v>19.63</v>
      </c>
      <c r="F4303" s="2">
        <v>5.38</v>
      </c>
      <c r="G4303" s="2">
        <v>0</v>
      </c>
      <c r="H4303" s="16">
        <f t="shared" si="201"/>
        <v>0</v>
      </c>
      <c r="I4303" s="15">
        <f t="shared" si="202"/>
        <v>19.63</v>
      </c>
      <c r="J4303" s="14">
        <f t="shared" si="203"/>
        <v>0</v>
      </c>
    </row>
    <row r="4304" spans="1:10" x14ac:dyDescent="0.3">
      <c r="A4304" s="19">
        <v>20200627</v>
      </c>
      <c r="B4304" s="19" t="s">
        <v>26</v>
      </c>
      <c r="C4304" s="19">
        <v>0</v>
      </c>
      <c r="D4304" s="19">
        <v>0</v>
      </c>
      <c r="E4304" s="19">
        <v>19.2</v>
      </c>
      <c r="F4304" s="19">
        <v>5.24</v>
      </c>
      <c r="G4304" s="19">
        <v>0</v>
      </c>
      <c r="H4304" s="17">
        <f t="shared" si="201"/>
        <v>0</v>
      </c>
      <c r="I4304" s="18">
        <f t="shared" si="202"/>
        <v>19.2</v>
      </c>
      <c r="J4304" s="17">
        <f t="shared" si="203"/>
        <v>0</v>
      </c>
    </row>
    <row r="4305" spans="1:10" x14ac:dyDescent="0.3">
      <c r="A4305" s="2">
        <v>20200627</v>
      </c>
      <c r="B4305" s="2" t="s">
        <v>25</v>
      </c>
      <c r="C4305" s="2">
        <v>0</v>
      </c>
      <c r="D4305" s="2">
        <v>0</v>
      </c>
      <c r="E4305" s="2">
        <v>18.899999999999999</v>
      </c>
      <c r="F4305" s="2">
        <v>5.17</v>
      </c>
      <c r="G4305" s="2">
        <v>0</v>
      </c>
      <c r="H4305" s="16">
        <f t="shared" si="201"/>
        <v>0</v>
      </c>
      <c r="I4305" s="15">
        <f t="shared" si="202"/>
        <v>18.899999999999999</v>
      </c>
      <c r="J4305" s="14">
        <f t="shared" si="203"/>
        <v>0</v>
      </c>
    </row>
    <row r="4306" spans="1:10" x14ac:dyDescent="0.3">
      <c r="A4306" s="19">
        <v>20200628</v>
      </c>
      <c r="B4306" s="19" t="s">
        <v>48</v>
      </c>
      <c r="C4306" s="19">
        <v>0</v>
      </c>
      <c r="D4306" s="19">
        <v>0</v>
      </c>
      <c r="E4306" s="19">
        <v>18.71</v>
      </c>
      <c r="F4306" s="19">
        <v>5.0999999999999996</v>
      </c>
      <c r="G4306" s="19">
        <v>0</v>
      </c>
      <c r="H4306" s="17">
        <f t="shared" si="201"/>
        <v>0</v>
      </c>
      <c r="I4306" s="18">
        <f t="shared" si="202"/>
        <v>18.71</v>
      </c>
      <c r="J4306" s="17">
        <f t="shared" si="203"/>
        <v>0</v>
      </c>
    </row>
    <row r="4307" spans="1:10" x14ac:dyDescent="0.3">
      <c r="A4307" s="2">
        <v>20200628</v>
      </c>
      <c r="B4307" s="2" t="s">
        <v>47</v>
      </c>
      <c r="C4307" s="2">
        <v>0</v>
      </c>
      <c r="D4307" s="2">
        <v>0</v>
      </c>
      <c r="E4307" s="2">
        <v>18.46</v>
      </c>
      <c r="F4307" s="2">
        <v>4.97</v>
      </c>
      <c r="G4307" s="2">
        <v>0</v>
      </c>
      <c r="H4307" s="16">
        <f t="shared" ref="H4307:H4370" si="204">IF(D4307&gt;0,C4307/SIN(D4307*PI()/180),0)</f>
        <v>0</v>
      </c>
      <c r="I4307" s="15">
        <f t="shared" si="202"/>
        <v>18.46</v>
      </c>
      <c r="J4307" s="14">
        <f t="shared" si="203"/>
        <v>0</v>
      </c>
    </row>
    <row r="4308" spans="1:10" x14ac:dyDescent="0.3">
      <c r="A4308" s="19">
        <v>20200628</v>
      </c>
      <c r="B4308" s="19" t="s">
        <v>46</v>
      </c>
      <c r="C4308" s="19">
        <v>0</v>
      </c>
      <c r="D4308" s="19">
        <v>0</v>
      </c>
      <c r="E4308" s="19">
        <v>18.39</v>
      </c>
      <c r="F4308" s="19">
        <v>4.83</v>
      </c>
      <c r="G4308" s="19">
        <v>0</v>
      </c>
      <c r="H4308" s="17">
        <f t="shared" si="204"/>
        <v>0</v>
      </c>
      <c r="I4308" s="18">
        <f t="shared" si="202"/>
        <v>18.39</v>
      </c>
      <c r="J4308" s="17">
        <f t="shared" si="203"/>
        <v>0</v>
      </c>
    </row>
    <row r="4309" spans="1:10" x14ac:dyDescent="0.3">
      <c r="A4309" s="2">
        <v>20200628</v>
      </c>
      <c r="B4309" s="2" t="s">
        <v>45</v>
      </c>
      <c r="C4309" s="2">
        <v>0</v>
      </c>
      <c r="D4309" s="2">
        <v>0</v>
      </c>
      <c r="E4309" s="2">
        <v>18.239999999999998</v>
      </c>
      <c r="F4309" s="2">
        <v>4.6900000000000004</v>
      </c>
      <c r="G4309" s="2">
        <v>0</v>
      </c>
      <c r="H4309" s="16">
        <f t="shared" si="204"/>
        <v>0</v>
      </c>
      <c r="I4309" s="15">
        <f t="shared" si="202"/>
        <v>18.239999999999998</v>
      </c>
      <c r="J4309" s="14">
        <f t="shared" si="203"/>
        <v>0</v>
      </c>
    </row>
    <row r="4310" spans="1:10" x14ac:dyDescent="0.3">
      <c r="A4310" s="19">
        <v>20200628</v>
      </c>
      <c r="B4310" s="19" t="s">
        <v>44</v>
      </c>
      <c r="C4310" s="19">
        <v>0</v>
      </c>
      <c r="D4310" s="19">
        <v>0</v>
      </c>
      <c r="E4310" s="19">
        <v>18.13</v>
      </c>
      <c r="F4310" s="19">
        <v>4.4800000000000004</v>
      </c>
      <c r="G4310" s="19">
        <v>0</v>
      </c>
      <c r="H4310" s="17">
        <f t="shared" si="204"/>
        <v>0</v>
      </c>
      <c r="I4310" s="18">
        <f t="shared" si="202"/>
        <v>18.13</v>
      </c>
      <c r="J4310" s="17">
        <f t="shared" si="203"/>
        <v>0</v>
      </c>
    </row>
    <row r="4311" spans="1:10" x14ac:dyDescent="0.3">
      <c r="A4311" s="2">
        <v>20200628</v>
      </c>
      <c r="B4311" s="2" t="s">
        <v>43</v>
      </c>
      <c r="C4311" s="2">
        <v>0</v>
      </c>
      <c r="D4311" s="2">
        <v>0</v>
      </c>
      <c r="E4311" s="2">
        <v>18</v>
      </c>
      <c r="F4311" s="2">
        <v>4.55</v>
      </c>
      <c r="G4311" s="2">
        <v>0</v>
      </c>
      <c r="H4311" s="16">
        <f t="shared" si="204"/>
        <v>0</v>
      </c>
      <c r="I4311" s="15">
        <f t="shared" si="202"/>
        <v>18</v>
      </c>
      <c r="J4311" s="14">
        <f t="shared" si="203"/>
        <v>0</v>
      </c>
    </row>
    <row r="4312" spans="1:10" x14ac:dyDescent="0.3">
      <c r="A4312" s="19">
        <v>20200628</v>
      </c>
      <c r="B4312" s="19" t="s">
        <v>42</v>
      </c>
      <c r="C4312" s="19">
        <v>103</v>
      </c>
      <c r="D4312" s="19">
        <v>8.93</v>
      </c>
      <c r="E4312" s="19">
        <v>18.18</v>
      </c>
      <c r="F4312" s="19">
        <v>4.62</v>
      </c>
      <c r="G4312" s="19">
        <v>0</v>
      </c>
      <c r="H4312" s="17">
        <f t="shared" si="204"/>
        <v>663.54153786685481</v>
      </c>
      <c r="I4312" s="18">
        <f t="shared" si="202"/>
        <v>38.915673058339209</v>
      </c>
      <c r="J4312" s="17">
        <f t="shared" si="203"/>
        <v>0.62199021590973236</v>
      </c>
    </row>
    <row r="4313" spans="1:10" x14ac:dyDescent="0.3">
      <c r="A4313" s="2">
        <v>20200628</v>
      </c>
      <c r="B4313" s="2" t="s">
        <v>41</v>
      </c>
      <c r="C4313" s="2">
        <v>291</v>
      </c>
      <c r="D4313" s="2">
        <v>20.010000000000002</v>
      </c>
      <c r="E4313" s="2">
        <v>18.78</v>
      </c>
      <c r="F4313" s="2">
        <v>5.24</v>
      </c>
      <c r="G4313" s="2">
        <v>0</v>
      </c>
      <c r="H4313" s="16">
        <f t="shared" si="204"/>
        <v>850.41929585889886</v>
      </c>
      <c r="I4313" s="15">
        <f t="shared" si="202"/>
        <v>45.355602995590587</v>
      </c>
      <c r="J4313" s="14">
        <f t="shared" si="203"/>
        <v>0.77252070681057838</v>
      </c>
    </row>
    <row r="4314" spans="1:10" x14ac:dyDescent="0.3">
      <c r="A4314" s="19">
        <v>20200628</v>
      </c>
      <c r="B4314" s="19" t="s">
        <v>40</v>
      </c>
      <c r="C4314" s="19">
        <v>492</v>
      </c>
      <c r="D4314" s="19">
        <v>31.52</v>
      </c>
      <c r="E4314" s="19">
        <v>19.899999999999999</v>
      </c>
      <c r="F4314" s="19">
        <v>5.59</v>
      </c>
      <c r="G4314" s="19">
        <v>0</v>
      </c>
      <c r="H4314" s="17">
        <f t="shared" si="204"/>
        <v>941.09336913354969</v>
      </c>
      <c r="I4314" s="18">
        <f t="shared" si="202"/>
        <v>49.309167785423426</v>
      </c>
      <c r="J4314" s="17">
        <f t="shared" si="203"/>
        <v>0.83814598437947374</v>
      </c>
    </row>
    <row r="4315" spans="1:10" x14ac:dyDescent="0.3">
      <c r="A4315" s="2">
        <v>20200628</v>
      </c>
      <c r="B4315" s="2" t="s">
        <v>39</v>
      </c>
      <c r="C4315" s="2">
        <v>685</v>
      </c>
      <c r="D4315" s="2">
        <v>43.19</v>
      </c>
      <c r="E4315" s="2">
        <v>21.2</v>
      </c>
      <c r="F4315" s="2">
        <v>6</v>
      </c>
      <c r="G4315" s="2">
        <v>0</v>
      </c>
      <c r="H4315" s="16">
        <f t="shared" si="204"/>
        <v>1000.8476281187211</v>
      </c>
      <c r="I4315" s="15">
        <f t="shared" si="202"/>
        <v>52.47648837871003</v>
      </c>
      <c r="J4315" s="14">
        <f t="shared" si="203"/>
        <v>0.87709862611583522</v>
      </c>
    </row>
    <row r="4316" spans="1:10" x14ac:dyDescent="0.3">
      <c r="A4316" s="19">
        <v>20200628</v>
      </c>
      <c r="B4316" s="19" t="s">
        <v>38</v>
      </c>
      <c r="C4316" s="19">
        <v>830</v>
      </c>
      <c r="D4316" s="19">
        <v>54.73</v>
      </c>
      <c r="E4316" s="19">
        <v>22.46</v>
      </c>
      <c r="F4316" s="19">
        <v>6.34</v>
      </c>
      <c r="G4316" s="19">
        <v>0</v>
      </c>
      <c r="H4316" s="17">
        <f t="shared" si="204"/>
        <v>1016.6086369323374</v>
      </c>
      <c r="I4316" s="18">
        <f t="shared" si="202"/>
        <v>54.229019904135541</v>
      </c>
      <c r="J4316" s="17">
        <f t="shared" si="203"/>
        <v>0.8828935035560862</v>
      </c>
    </row>
    <row r="4317" spans="1:10" x14ac:dyDescent="0.3">
      <c r="A4317" s="2">
        <v>20200628</v>
      </c>
      <c r="B4317" s="2" t="s">
        <v>37</v>
      </c>
      <c r="C4317" s="2">
        <v>917</v>
      </c>
      <c r="D4317" s="2">
        <v>65.459999999999994</v>
      </c>
      <c r="E4317" s="2">
        <v>23.63</v>
      </c>
      <c r="F4317" s="2">
        <v>6.76</v>
      </c>
      <c r="G4317" s="2">
        <v>0</v>
      </c>
      <c r="H4317" s="16">
        <f t="shared" si="204"/>
        <v>1008.0561620754467</v>
      </c>
      <c r="I4317" s="15">
        <f t="shared" si="202"/>
        <v>55.131755064857707</v>
      </c>
      <c r="J4317" s="14">
        <f t="shared" si="203"/>
        <v>0.87137090592269628</v>
      </c>
    </row>
    <row r="4318" spans="1:10" x14ac:dyDescent="0.3">
      <c r="A4318" s="19">
        <v>20200628</v>
      </c>
      <c r="B4318" s="19" t="s">
        <v>36</v>
      </c>
      <c r="C4318" s="19">
        <v>1006</v>
      </c>
      <c r="D4318" s="19">
        <v>73.28</v>
      </c>
      <c r="E4318" s="19">
        <v>24.58</v>
      </c>
      <c r="F4318" s="19">
        <v>7.17</v>
      </c>
      <c r="G4318" s="19">
        <v>0</v>
      </c>
      <c r="H4318" s="17">
        <f t="shared" si="204"/>
        <v>1050.4090589551408</v>
      </c>
      <c r="I4318" s="18">
        <f t="shared" si="202"/>
        <v>57.405283092348149</v>
      </c>
      <c r="J4318" s="17">
        <f t="shared" si="203"/>
        <v>0.89723444582320333</v>
      </c>
    </row>
    <row r="4319" spans="1:10" x14ac:dyDescent="0.3">
      <c r="A4319" s="2">
        <v>20200628</v>
      </c>
      <c r="B4319" s="2" t="s">
        <v>35</v>
      </c>
      <c r="C4319" s="2">
        <v>974</v>
      </c>
      <c r="D4319" s="2">
        <v>73.22</v>
      </c>
      <c r="E4319" s="2">
        <v>25.18</v>
      </c>
      <c r="F4319" s="2">
        <v>7.52</v>
      </c>
      <c r="G4319" s="2">
        <v>0</v>
      </c>
      <c r="H4319" s="16">
        <f t="shared" si="204"/>
        <v>1017.3170227724279</v>
      </c>
      <c r="I4319" s="15">
        <f t="shared" si="202"/>
        <v>56.971156961638371</v>
      </c>
      <c r="J4319" s="14">
        <f t="shared" si="203"/>
        <v>0.87095541280581024</v>
      </c>
    </row>
    <row r="4320" spans="1:10" x14ac:dyDescent="0.3">
      <c r="A4320" s="19">
        <v>20200628</v>
      </c>
      <c r="B4320" s="19" t="s">
        <v>34</v>
      </c>
      <c r="C4320" s="19">
        <v>912</v>
      </c>
      <c r="D4320" s="19">
        <v>65.33</v>
      </c>
      <c r="E4320" s="19">
        <v>25.43</v>
      </c>
      <c r="F4320" s="19">
        <v>7.66</v>
      </c>
      <c r="G4320" s="19">
        <v>0</v>
      </c>
      <c r="H4320" s="17">
        <f t="shared" si="204"/>
        <v>1003.6019100126762</v>
      </c>
      <c r="I4320" s="18">
        <f t="shared" si="202"/>
        <v>56.79255968789613</v>
      </c>
      <c r="J4320" s="17">
        <f t="shared" si="203"/>
        <v>0.86002007869133545</v>
      </c>
    </row>
    <row r="4321" spans="1:10" x14ac:dyDescent="0.3">
      <c r="A4321" s="2">
        <v>20200628</v>
      </c>
      <c r="B4321" s="2" t="s">
        <v>33</v>
      </c>
      <c r="C4321" s="2">
        <v>825</v>
      </c>
      <c r="D4321" s="2">
        <v>54.58</v>
      </c>
      <c r="E4321" s="2">
        <v>25.29</v>
      </c>
      <c r="F4321" s="2">
        <v>7.79</v>
      </c>
      <c r="G4321" s="2">
        <v>0</v>
      </c>
      <c r="H4321" s="16">
        <f t="shared" si="204"/>
        <v>1012.3624315635973</v>
      </c>
      <c r="I4321" s="15">
        <f t="shared" si="202"/>
        <v>56.926325986362414</v>
      </c>
      <c r="J4321" s="14">
        <f t="shared" si="203"/>
        <v>0.86691787303459067</v>
      </c>
    </row>
    <row r="4322" spans="1:10" x14ac:dyDescent="0.3">
      <c r="A4322" s="19">
        <v>20200628</v>
      </c>
      <c r="B4322" s="19" t="s">
        <v>32</v>
      </c>
      <c r="C4322" s="19">
        <v>659</v>
      </c>
      <c r="D4322" s="19">
        <v>43.04</v>
      </c>
      <c r="E4322" s="19">
        <v>24.75</v>
      </c>
      <c r="F4322" s="19">
        <v>7.93</v>
      </c>
      <c r="G4322" s="19">
        <v>0</v>
      </c>
      <c r="H4322" s="17">
        <f t="shared" si="204"/>
        <v>965.55535124823234</v>
      </c>
      <c r="I4322" s="18">
        <f t="shared" si="202"/>
        <v>54.923604726507264</v>
      </c>
      <c r="J4322" s="17">
        <f t="shared" si="203"/>
        <v>0.83553731622281036</v>
      </c>
    </row>
    <row r="4323" spans="1:10" x14ac:dyDescent="0.3">
      <c r="A4323" s="2">
        <v>20200628</v>
      </c>
      <c r="B4323" s="2" t="s">
        <v>31</v>
      </c>
      <c r="C4323" s="2">
        <v>485</v>
      </c>
      <c r="D4323" s="2">
        <v>31.36</v>
      </c>
      <c r="E4323" s="2">
        <v>23.97</v>
      </c>
      <c r="F4323" s="2">
        <v>7.93</v>
      </c>
      <c r="G4323" s="2">
        <v>0</v>
      </c>
      <c r="H4323" s="16">
        <f t="shared" si="204"/>
        <v>931.95102300163501</v>
      </c>
      <c r="I4323" s="15">
        <f t="shared" si="202"/>
        <v>53.093469468801089</v>
      </c>
      <c r="J4323" s="14">
        <f t="shared" si="203"/>
        <v>0.81413320375162035</v>
      </c>
    </row>
    <row r="4324" spans="1:10" x14ac:dyDescent="0.3">
      <c r="A4324" s="19">
        <v>20200628</v>
      </c>
      <c r="B4324" s="19" t="s">
        <v>30</v>
      </c>
      <c r="C4324" s="19">
        <v>290</v>
      </c>
      <c r="D4324" s="19">
        <v>19.86</v>
      </c>
      <c r="E4324" s="19">
        <v>23.05</v>
      </c>
      <c r="F4324" s="19">
        <v>7.72</v>
      </c>
      <c r="G4324" s="19">
        <v>0</v>
      </c>
      <c r="H4324" s="17">
        <f t="shared" si="204"/>
        <v>853.63658305545607</v>
      </c>
      <c r="I4324" s="18">
        <f t="shared" si="202"/>
        <v>49.726143220483003</v>
      </c>
      <c r="J4324" s="17">
        <f t="shared" si="203"/>
        <v>0.75865445120652786</v>
      </c>
    </row>
    <row r="4325" spans="1:10" x14ac:dyDescent="0.3">
      <c r="A4325" s="2">
        <v>20200628</v>
      </c>
      <c r="B4325" s="2" t="s">
        <v>29</v>
      </c>
      <c r="C4325" s="2">
        <v>104</v>
      </c>
      <c r="D4325" s="2">
        <v>8.7899999999999991</v>
      </c>
      <c r="E4325" s="2">
        <v>21.77</v>
      </c>
      <c r="F4325" s="2">
        <v>7.17</v>
      </c>
      <c r="G4325" s="2">
        <v>0</v>
      </c>
      <c r="H4325" s="16">
        <f t="shared" si="204"/>
        <v>680.56878677738825</v>
      </c>
      <c r="I4325" s="15">
        <f t="shared" si="202"/>
        <v>43.037774586793383</v>
      </c>
      <c r="J4325" s="14">
        <f t="shared" si="203"/>
        <v>0.62532702812724739</v>
      </c>
    </row>
    <row r="4326" spans="1:10" x14ac:dyDescent="0.3">
      <c r="A4326" s="19">
        <v>20200628</v>
      </c>
      <c r="B4326" s="19" t="s">
        <v>28</v>
      </c>
      <c r="C4326" s="19">
        <v>0</v>
      </c>
      <c r="D4326" s="19">
        <v>0</v>
      </c>
      <c r="E4326" s="19">
        <v>20.54</v>
      </c>
      <c r="F4326" s="19">
        <v>7.17</v>
      </c>
      <c r="G4326" s="19">
        <v>0</v>
      </c>
      <c r="H4326" s="17">
        <f t="shared" si="204"/>
        <v>0</v>
      </c>
      <c r="I4326" s="18">
        <f t="shared" si="202"/>
        <v>20.54</v>
      </c>
      <c r="J4326" s="17">
        <f t="shared" si="203"/>
        <v>0</v>
      </c>
    </row>
    <row r="4327" spans="1:10" x14ac:dyDescent="0.3">
      <c r="A4327" s="2">
        <v>20200628</v>
      </c>
      <c r="B4327" s="2" t="s">
        <v>27</v>
      </c>
      <c r="C4327" s="2">
        <v>0</v>
      </c>
      <c r="D4327" s="2">
        <v>0</v>
      </c>
      <c r="E4327" s="2">
        <v>19.64</v>
      </c>
      <c r="F4327" s="2">
        <v>6.97</v>
      </c>
      <c r="G4327" s="2">
        <v>0</v>
      </c>
      <c r="H4327" s="16">
        <f t="shared" si="204"/>
        <v>0</v>
      </c>
      <c r="I4327" s="15">
        <f t="shared" si="202"/>
        <v>19.64</v>
      </c>
      <c r="J4327" s="14">
        <f t="shared" si="203"/>
        <v>0</v>
      </c>
    </row>
    <row r="4328" spans="1:10" x14ac:dyDescent="0.3">
      <c r="A4328" s="19">
        <v>20200628</v>
      </c>
      <c r="B4328" s="19" t="s">
        <v>26</v>
      </c>
      <c r="C4328" s="19">
        <v>0</v>
      </c>
      <c r="D4328" s="19">
        <v>0</v>
      </c>
      <c r="E4328" s="19">
        <v>19.13</v>
      </c>
      <c r="F4328" s="19">
        <v>6.69</v>
      </c>
      <c r="G4328" s="19">
        <v>0</v>
      </c>
      <c r="H4328" s="17">
        <f t="shared" si="204"/>
        <v>0</v>
      </c>
      <c r="I4328" s="18">
        <f t="shared" si="202"/>
        <v>19.13</v>
      </c>
      <c r="J4328" s="17">
        <f t="shared" si="203"/>
        <v>0</v>
      </c>
    </row>
    <row r="4329" spans="1:10" x14ac:dyDescent="0.3">
      <c r="A4329" s="2">
        <v>20200628</v>
      </c>
      <c r="B4329" s="2" t="s">
        <v>25</v>
      </c>
      <c r="C4329" s="2">
        <v>0</v>
      </c>
      <c r="D4329" s="2">
        <v>0</v>
      </c>
      <c r="E4329" s="2">
        <v>18.87</v>
      </c>
      <c r="F4329" s="2">
        <v>6.14</v>
      </c>
      <c r="G4329" s="2">
        <v>0</v>
      </c>
      <c r="H4329" s="16">
        <f t="shared" si="204"/>
        <v>0</v>
      </c>
      <c r="I4329" s="15">
        <f t="shared" si="202"/>
        <v>18.87</v>
      </c>
      <c r="J4329" s="14">
        <f t="shared" si="203"/>
        <v>0</v>
      </c>
    </row>
    <row r="4330" spans="1:10" x14ac:dyDescent="0.3">
      <c r="A4330" s="19">
        <v>20200629</v>
      </c>
      <c r="B4330" s="19" t="s">
        <v>48</v>
      </c>
      <c r="C4330" s="19">
        <v>0</v>
      </c>
      <c r="D4330" s="19">
        <v>0</v>
      </c>
      <c r="E4330" s="19">
        <v>18.64</v>
      </c>
      <c r="F4330" s="19">
        <v>5.72</v>
      </c>
      <c r="G4330" s="19">
        <v>0</v>
      </c>
      <c r="H4330" s="17">
        <f t="shared" si="204"/>
        <v>0</v>
      </c>
      <c r="I4330" s="18">
        <f t="shared" si="202"/>
        <v>18.64</v>
      </c>
      <c r="J4330" s="17">
        <f t="shared" si="203"/>
        <v>0</v>
      </c>
    </row>
    <row r="4331" spans="1:10" x14ac:dyDescent="0.3">
      <c r="A4331" s="2">
        <v>20200629</v>
      </c>
      <c r="B4331" s="2" t="s">
        <v>47</v>
      </c>
      <c r="C4331" s="2">
        <v>0</v>
      </c>
      <c r="D4331" s="2">
        <v>0</v>
      </c>
      <c r="E4331" s="2">
        <v>18.32</v>
      </c>
      <c r="F4331" s="2">
        <v>5.38</v>
      </c>
      <c r="G4331" s="2">
        <v>0</v>
      </c>
      <c r="H4331" s="16">
        <f t="shared" si="204"/>
        <v>0</v>
      </c>
      <c r="I4331" s="15">
        <f t="shared" si="202"/>
        <v>18.32</v>
      </c>
      <c r="J4331" s="14">
        <f t="shared" si="203"/>
        <v>0</v>
      </c>
    </row>
    <row r="4332" spans="1:10" x14ac:dyDescent="0.3">
      <c r="A4332" s="19">
        <v>20200629</v>
      </c>
      <c r="B4332" s="19" t="s">
        <v>46</v>
      </c>
      <c r="C4332" s="19">
        <v>0</v>
      </c>
      <c r="D4332" s="19">
        <v>0</v>
      </c>
      <c r="E4332" s="19">
        <v>18.07</v>
      </c>
      <c r="F4332" s="19">
        <v>5.24</v>
      </c>
      <c r="G4332" s="19">
        <v>0</v>
      </c>
      <c r="H4332" s="17">
        <f t="shared" si="204"/>
        <v>0</v>
      </c>
      <c r="I4332" s="18">
        <f t="shared" si="202"/>
        <v>18.07</v>
      </c>
      <c r="J4332" s="17">
        <f t="shared" si="203"/>
        <v>0</v>
      </c>
    </row>
    <row r="4333" spans="1:10" x14ac:dyDescent="0.3">
      <c r="A4333" s="2">
        <v>20200629</v>
      </c>
      <c r="B4333" s="2" t="s">
        <v>45</v>
      </c>
      <c r="C4333" s="2">
        <v>0</v>
      </c>
      <c r="D4333" s="2">
        <v>0</v>
      </c>
      <c r="E4333" s="2">
        <v>17.88</v>
      </c>
      <c r="F4333" s="2">
        <v>5.45</v>
      </c>
      <c r="G4333" s="2">
        <v>0</v>
      </c>
      <c r="H4333" s="16">
        <f t="shared" si="204"/>
        <v>0</v>
      </c>
      <c r="I4333" s="15">
        <f t="shared" si="202"/>
        <v>17.88</v>
      </c>
      <c r="J4333" s="14">
        <f t="shared" si="203"/>
        <v>0</v>
      </c>
    </row>
    <row r="4334" spans="1:10" x14ac:dyDescent="0.3">
      <c r="A4334" s="19">
        <v>20200629</v>
      </c>
      <c r="B4334" s="19" t="s">
        <v>44</v>
      </c>
      <c r="C4334" s="19">
        <v>0</v>
      </c>
      <c r="D4334" s="19">
        <v>0</v>
      </c>
      <c r="E4334" s="19">
        <v>17.670000000000002</v>
      </c>
      <c r="F4334" s="19">
        <v>5.72</v>
      </c>
      <c r="G4334" s="19">
        <v>0</v>
      </c>
      <c r="H4334" s="17">
        <f t="shared" si="204"/>
        <v>0</v>
      </c>
      <c r="I4334" s="18">
        <f t="shared" si="202"/>
        <v>17.670000000000002</v>
      </c>
      <c r="J4334" s="17">
        <f t="shared" si="203"/>
        <v>0</v>
      </c>
    </row>
    <row r="4335" spans="1:10" x14ac:dyDescent="0.3">
      <c r="A4335" s="2">
        <v>20200629</v>
      </c>
      <c r="B4335" s="2" t="s">
        <v>43</v>
      </c>
      <c r="C4335" s="2">
        <v>0</v>
      </c>
      <c r="D4335" s="2">
        <v>0</v>
      </c>
      <c r="E4335" s="2">
        <v>17.53</v>
      </c>
      <c r="F4335" s="2">
        <v>5.66</v>
      </c>
      <c r="G4335" s="2">
        <v>0</v>
      </c>
      <c r="H4335" s="16">
        <f t="shared" si="204"/>
        <v>0</v>
      </c>
      <c r="I4335" s="15">
        <f t="shared" si="202"/>
        <v>17.53</v>
      </c>
      <c r="J4335" s="14">
        <f t="shared" si="203"/>
        <v>0</v>
      </c>
    </row>
    <row r="4336" spans="1:10" x14ac:dyDescent="0.3">
      <c r="A4336" s="19">
        <v>20200629</v>
      </c>
      <c r="B4336" s="19" t="s">
        <v>42</v>
      </c>
      <c r="C4336" s="19">
        <v>102</v>
      </c>
      <c r="D4336" s="19">
        <v>8.8699999999999992</v>
      </c>
      <c r="E4336" s="19">
        <v>17.57</v>
      </c>
      <c r="F4336" s="19">
        <v>5.93</v>
      </c>
      <c r="G4336" s="19">
        <v>0</v>
      </c>
      <c r="H4336" s="17">
        <f t="shared" si="204"/>
        <v>661.50832617182789</v>
      </c>
      <c r="I4336" s="18">
        <f t="shared" si="202"/>
        <v>38.242135192869625</v>
      </c>
      <c r="J4336" s="17">
        <f t="shared" si="203"/>
        <v>0.62208930408313479</v>
      </c>
    </row>
    <row r="4337" spans="1:10" x14ac:dyDescent="0.3">
      <c r="A4337" s="2">
        <v>20200629</v>
      </c>
      <c r="B4337" s="2" t="s">
        <v>41</v>
      </c>
      <c r="C4337" s="2">
        <v>287</v>
      </c>
      <c r="D4337" s="2">
        <v>19.95</v>
      </c>
      <c r="E4337" s="2">
        <v>18.09</v>
      </c>
      <c r="F4337" s="2">
        <v>6.21</v>
      </c>
      <c r="G4337" s="2">
        <v>0</v>
      </c>
      <c r="H4337" s="16">
        <f t="shared" si="204"/>
        <v>841.14894375234201</v>
      </c>
      <c r="I4337" s="15">
        <f t="shared" si="202"/>
        <v>44.375904492260688</v>
      </c>
      <c r="J4337" s="14">
        <f t="shared" si="203"/>
        <v>0.76780784656174106</v>
      </c>
    </row>
    <row r="4338" spans="1:10" x14ac:dyDescent="0.3">
      <c r="A4338" s="19">
        <v>20200629</v>
      </c>
      <c r="B4338" s="19" t="s">
        <v>40</v>
      </c>
      <c r="C4338" s="19">
        <v>479</v>
      </c>
      <c r="D4338" s="19">
        <v>31.45</v>
      </c>
      <c r="E4338" s="19">
        <v>19.13</v>
      </c>
      <c r="F4338" s="19">
        <v>6.28</v>
      </c>
      <c r="G4338" s="19">
        <v>0</v>
      </c>
      <c r="H4338" s="17">
        <f t="shared" si="204"/>
        <v>918.05664620744517</v>
      </c>
      <c r="I4338" s="18">
        <f t="shared" si="202"/>
        <v>47.819270193982661</v>
      </c>
      <c r="J4338" s="17">
        <f t="shared" si="203"/>
        <v>0.82378442422309361</v>
      </c>
    </row>
    <row r="4339" spans="1:10" x14ac:dyDescent="0.3">
      <c r="A4339" s="2">
        <v>20200629</v>
      </c>
      <c r="B4339" s="2" t="s">
        <v>39</v>
      </c>
      <c r="C4339" s="2">
        <v>665</v>
      </c>
      <c r="D4339" s="2">
        <v>43.13</v>
      </c>
      <c r="E4339" s="2">
        <v>20.48</v>
      </c>
      <c r="F4339" s="2">
        <v>6.34</v>
      </c>
      <c r="G4339" s="2">
        <v>0</v>
      </c>
      <c r="H4339" s="16">
        <f t="shared" si="204"/>
        <v>972.71143339353341</v>
      </c>
      <c r="I4339" s="15">
        <f t="shared" si="202"/>
        <v>50.87723229354792</v>
      </c>
      <c r="J4339" s="14">
        <f t="shared" si="203"/>
        <v>0.85944157466921844</v>
      </c>
    </row>
    <row r="4340" spans="1:10" x14ac:dyDescent="0.3">
      <c r="A4340" s="19">
        <v>20200629</v>
      </c>
      <c r="B4340" s="19" t="s">
        <v>38</v>
      </c>
      <c r="C4340" s="19">
        <v>818</v>
      </c>
      <c r="D4340" s="19">
        <v>54.66</v>
      </c>
      <c r="E4340" s="19">
        <v>21.92</v>
      </c>
      <c r="F4340" s="19">
        <v>6.34</v>
      </c>
      <c r="G4340" s="19">
        <v>0</v>
      </c>
      <c r="H4340" s="17">
        <f t="shared" si="204"/>
        <v>1002.7779025796686</v>
      </c>
      <c r="I4340" s="18">
        <f t="shared" si="202"/>
        <v>53.256809455614643</v>
      </c>
      <c r="J4340" s="17">
        <f t="shared" si="203"/>
        <v>0.87526903404194289</v>
      </c>
    </row>
    <row r="4341" spans="1:10" x14ac:dyDescent="0.3">
      <c r="A4341" s="2">
        <v>20200629</v>
      </c>
      <c r="B4341" s="2" t="s">
        <v>37</v>
      </c>
      <c r="C4341" s="2">
        <v>923</v>
      </c>
      <c r="D4341" s="2">
        <v>65.39</v>
      </c>
      <c r="E4341" s="2">
        <v>23.17</v>
      </c>
      <c r="F4341" s="2">
        <v>6.48</v>
      </c>
      <c r="G4341" s="2">
        <v>0</v>
      </c>
      <c r="H4341" s="16">
        <f t="shared" si="204"/>
        <v>1015.2190012148648</v>
      </c>
      <c r="I4341" s="15">
        <f t="shared" si="202"/>
        <v>54.895593787964529</v>
      </c>
      <c r="J4341" s="14">
        <f t="shared" si="203"/>
        <v>0.87864141431722276</v>
      </c>
    </row>
    <row r="4342" spans="1:10" x14ac:dyDescent="0.3">
      <c r="A4342" s="19">
        <v>20200629</v>
      </c>
      <c r="B4342" s="19" t="s">
        <v>36</v>
      </c>
      <c r="C4342" s="19">
        <v>975</v>
      </c>
      <c r="D4342" s="19">
        <v>73.22</v>
      </c>
      <c r="E4342" s="19">
        <v>24.09</v>
      </c>
      <c r="F4342" s="19">
        <v>6.55</v>
      </c>
      <c r="G4342" s="19">
        <v>0</v>
      </c>
      <c r="H4342" s="17">
        <f t="shared" si="204"/>
        <v>1018.361496101763</v>
      </c>
      <c r="I4342" s="18">
        <f t="shared" si="202"/>
        <v>55.913796753180094</v>
      </c>
      <c r="J4342" s="17">
        <f t="shared" si="203"/>
        <v>0.87669510469886869</v>
      </c>
    </row>
    <row r="4343" spans="1:10" x14ac:dyDescent="0.3">
      <c r="A4343" s="2">
        <v>20200629</v>
      </c>
      <c r="B4343" s="2" t="s">
        <v>35</v>
      </c>
      <c r="C4343" s="2">
        <v>964</v>
      </c>
      <c r="D4343" s="2">
        <v>73.19</v>
      </c>
      <c r="E4343" s="2">
        <v>24.62</v>
      </c>
      <c r="F4343" s="2">
        <v>6.69</v>
      </c>
      <c r="G4343" s="2">
        <v>0</v>
      </c>
      <c r="H4343" s="16">
        <f t="shared" si="204"/>
        <v>1007.0314220460522</v>
      </c>
      <c r="I4343" s="15">
        <f t="shared" si="202"/>
        <v>56.089731938939131</v>
      </c>
      <c r="J4343" s="14">
        <f t="shared" si="203"/>
        <v>0.86614390570130018</v>
      </c>
    </row>
    <row r="4344" spans="1:10" x14ac:dyDescent="0.3">
      <c r="A4344" s="19">
        <v>20200629</v>
      </c>
      <c r="B4344" s="19" t="s">
        <v>34</v>
      </c>
      <c r="C4344" s="19">
        <v>918</v>
      </c>
      <c r="D4344" s="19">
        <v>65.33</v>
      </c>
      <c r="E4344" s="19">
        <v>24.68</v>
      </c>
      <c r="F4344" s="19">
        <v>7.1</v>
      </c>
      <c r="G4344" s="19">
        <v>0</v>
      </c>
      <c r="H4344" s="17">
        <f t="shared" si="204"/>
        <v>1010.2045541574964</v>
      </c>
      <c r="I4344" s="18">
        <f t="shared" si="202"/>
        <v>56.248892317421763</v>
      </c>
      <c r="J4344" s="17">
        <f t="shared" si="203"/>
        <v>0.86814957416603145</v>
      </c>
    </row>
    <row r="4345" spans="1:10" x14ac:dyDescent="0.3">
      <c r="A4345" s="2">
        <v>20200629</v>
      </c>
      <c r="B4345" s="2" t="s">
        <v>33</v>
      </c>
      <c r="C4345" s="2">
        <v>818</v>
      </c>
      <c r="D4345" s="2">
        <v>54.59</v>
      </c>
      <c r="E4345" s="2">
        <v>24.41</v>
      </c>
      <c r="F4345" s="2">
        <v>7.52</v>
      </c>
      <c r="G4345" s="2">
        <v>0</v>
      </c>
      <c r="H4345" s="16">
        <f t="shared" si="204"/>
        <v>1003.6481263714471</v>
      </c>
      <c r="I4345" s="15">
        <f t="shared" si="202"/>
        <v>55.774003949107723</v>
      </c>
      <c r="J4345" s="14">
        <f t="shared" si="203"/>
        <v>0.8646599050513345</v>
      </c>
    </row>
    <row r="4346" spans="1:10" x14ac:dyDescent="0.3">
      <c r="A4346" s="19">
        <v>20200629</v>
      </c>
      <c r="B4346" s="19" t="s">
        <v>32</v>
      </c>
      <c r="C4346" s="19">
        <v>661</v>
      </c>
      <c r="D4346" s="19">
        <v>43.05</v>
      </c>
      <c r="E4346" s="19">
        <v>23.86</v>
      </c>
      <c r="F4346" s="19">
        <v>7.72</v>
      </c>
      <c r="G4346" s="19">
        <v>0</v>
      </c>
      <c r="H4346" s="17">
        <f t="shared" si="204"/>
        <v>968.30475327661827</v>
      </c>
      <c r="I4346" s="18">
        <f t="shared" si="202"/>
        <v>54.119523539894317</v>
      </c>
      <c r="J4346" s="17">
        <f t="shared" si="203"/>
        <v>0.84142017452088302</v>
      </c>
    </row>
    <row r="4347" spans="1:10" x14ac:dyDescent="0.3">
      <c r="A4347" s="2">
        <v>20200629</v>
      </c>
      <c r="B4347" s="2" t="s">
        <v>31</v>
      </c>
      <c r="C4347" s="2">
        <v>482</v>
      </c>
      <c r="D4347" s="2">
        <v>31.38</v>
      </c>
      <c r="E4347" s="2">
        <v>23.11</v>
      </c>
      <c r="F4347" s="2">
        <v>7.66</v>
      </c>
      <c r="G4347" s="2">
        <v>0</v>
      </c>
      <c r="H4347" s="16">
        <f t="shared" si="204"/>
        <v>925.65625462228309</v>
      </c>
      <c r="I4347" s="15">
        <f t="shared" si="202"/>
        <v>52.036757956946346</v>
      </c>
      <c r="J4347" s="14">
        <f t="shared" si="203"/>
        <v>0.81303590613828025</v>
      </c>
    </row>
    <row r="4348" spans="1:10" x14ac:dyDescent="0.3">
      <c r="A4348" s="19">
        <v>20200629</v>
      </c>
      <c r="B4348" s="19" t="s">
        <v>30</v>
      </c>
      <c r="C4348" s="19">
        <v>293</v>
      </c>
      <c r="D4348" s="19">
        <v>19.87</v>
      </c>
      <c r="E4348" s="19">
        <v>22.21</v>
      </c>
      <c r="F4348" s="19">
        <v>7.52</v>
      </c>
      <c r="G4348" s="19">
        <v>0</v>
      </c>
      <c r="H4348" s="17">
        <f t="shared" si="204"/>
        <v>862.05078031142159</v>
      </c>
      <c r="I4348" s="18">
        <f t="shared" si="202"/>
        <v>49.149086884731929</v>
      </c>
      <c r="J4348" s="17">
        <f t="shared" si="203"/>
        <v>0.7683709539438599</v>
      </c>
    </row>
    <row r="4349" spans="1:10" x14ac:dyDescent="0.3">
      <c r="A4349" s="2">
        <v>20200629</v>
      </c>
      <c r="B4349" s="2" t="s">
        <v>29</v>
      </c>
      <c r="C4349" s="2">
        <v>108</v>
      </c>
      <c r="D4349" s="2">
        <v>8.8000000000000007</v>
      </c>
      <c r="E4349" s="2">
        <v>21.01</v>
      </c>
      <c r="F4349" s="2">
        <v>7.17</v>
      </c>
      <c r="G4349" s="2">
        <v>0</v>
      </c>
      <c r="H4349" s="16">
        <f t="shared" si="204"/>
        <v>705.94770485474203</v>
      </c>
      <c r="I4349" s="15">
        <f t="shared" si="202"/>
        <v>43.07086577671069</v>
      </c>
      <c r="J4349" s="14">
        <f t="shared" si="203"/>
        <v>0.64854081686561038</v>
      </c>
    </row>
    <row r="4350" spans="1:10" x14ac:dyDescent="0.3">
      <c r="A4350" s="19">
        <v>20200629</v>
      </c>
      <c r="B4350" s="19" t="s">
        <v>28</v>
      </c>
      <c r="C4350" s="19">
        <v>0</v>
      </c>
      <c r="D4350" s="19">
        <v>0</v>
      </c>
      <c r="E4350" s="19">
        <v>19.75</v>
      </c>
      <c r="F4350" s="19">
        <v>6.62</v>
      </c>
      <c r="G4350" s="19">
        <v>0</v>
      </c>
      <c r="H4350" s="17">
        <f t="shared" si="204"/>
        <v>0</v>
      </c>
      <c r="I4350" s="18">
        <f t="shared" si="202"/>
        <v>19.75</v>
      </c>
      <c r="J4350" s="17">
        <f t="shared" si="203"/>
        <v>0</v>
      </c>
    </row>
    <row r="4351" spans="1:10" x14ac:dyDescent="0.3">
      <c r="A4351" s="2">
        <v>20200629</v>
      </c>
      <c r="B4351" s="2" t="s">
        <v>27</v>
      </c>
      <c r="C4351" s="2">
        <v>0</v>
      </c>
      <c r="D4351" s="2">
        <v>0</v>
      </c>
      <c r="E4351" s="2">
        <v>18.82</v>
      </c>
      <c r="F4351" s="2">
        <v>6.48</v>
      </c>
      <c r="G4351" s="2">
        <v>0</v>
      </c>
      <c r="H4351" s="16">
        <f t="shared" si="204"/>
        <v>0</v>
      </c>
      <c r="I4351" s="15">
        <f t="shared" si="202"/>
        <v>18.82</v>
      </c>
      <c r="J4351" s="14">
        <f t="shared" si="203"/>
        <v>0</v>
      </c>
    </row>
    <row r="4352" spans="1:10" x14ac:dyDescent="0.3">
      <c r="A4352" s="19">
        <v>20200629</v>
      </c>
      <c r="B4352" s="19" t="s">
        <v>26</v>
      </c>
      <c r="C4352" s="19">
        <v>0</v>
      </c>
      <c r="D4352" s="19">
        <v>0</v>
      </c>
      <c r="E4352" s="19">
        <v>18.309999999999999</v>
      </c>
      <c r="F4352" s="19">
        <v>6.34</v>
      </c>
      <c r="G4352" s="19">
        <v>0</v>
      </c>
      <c r="H4352" s="17">
        <f t="shared" si="204"/>
        <v>0</v>
      </c>
      <c r="I4352" s="18">
        <f t="shared" si="202"/>
        <v>18.309999999999999</v>
      </c>
      <c r="J4352" s="17">
        <f t="shared" si="203"/>
        <v>0</v>
      </c>
    </row>
    <row r="4353" spans="1:10" x14ac:dyDescent="0.3">
      <c r="A4353" s="2">
        <v>20200629</v>
      </c>
      <c r="B4353" s="2" t="s">
        <v>25</v>
      </c>
      <c r="C4353" s="2">
        <v>0</v>
      </c>
      <c r="D4353" s="2">
        <v>0</v>
      </c>
      <c r="E4353" s="2">
        <v>18.010000000000002</v>
      </c>
      <c r="F4353" s="2">
        <v>6.14</v>
      </c>
      <c r="G4353" s="2">
        <v>0</v>
      </c>
      <c r="H4353" s="16">
        <f t="shared" si="204"/>
        <v>0</v>
      </c>
      <c r="I4353" s="15">
        <f t="shared" si="202"/>
        <v>18.010000000000002</v>
      </c>
      <c r="J4353" s="14">
        <f t="shared" si="203"/>
        <v>0</v>
      </c>
    </row>
    <row r="4354" spans="1:10" x14ac:dyDescent="0.3">
      <c r="A4354" s="19">
        <v>20200630</v>
      </c>
      <c r="B4354" s="19" t="s">
        <v>48</v>
      </c>
      <c r="C4354" s="19">
        <v>0</v>
      </c>
      <c r="D4354" s="19">
        <v>0</v>
      </c>
      <c r="E4354" s="19">
        <v>17.829999999999998</v>
      </c>
      <c r="F4354" s="19">
        <v>6.07</v>
      </c>
      <c r="G4354" s="19">
        <v>0</v>
      </c>
      <c r="H4354" s="17">
        <f t="shared" si="204"/>
        <v>0</v>
      </c>
      <c r="I4354" s="18">
        <f t="shared" si="202"/>
        <v>17.829999999999998</v>
      </c>
      <c r="J4354" s="17">
        <f t="shared" si="203"/>
        <v>0</v>
      </c>
    </row>
    <row r="4355" spans="1:10" x14ac:dyDescent="0.3">
      <c r="A4355" s="2">
        <v>20200630</v>
      </c>
      <c r="B4355" s="2" t="s">
        <v>47</v>
      </c>
      <c r="C4355" s="2">
        <v>0</v>
      </c>
      <c r="D4355" s="2">
        <v>0</v>
      </c>
      <c r="E4355" s="2">
        <v>17.68</v>
      </c>
      <c r="F4355" s="2">
        <v>6.28</v>
      </c>
      <c r="G4355" s="2">
        <v>0</v>
      </c>
      <c r="H4355" s="16">
        <f t="shared" si="204"/>
        <v>0</v>
      </c>
      <c r="I4355" s="15">
        <f t="shared" si="202"/>
        <v>17.68</v>
      </c>
      <c r="J4355" s="14">
        <f t="shared" si="203"/>
        <v>0</v>
      </c>
    </row>
    <row r="4356" spans="1:10" x14ac:dyDescent="0.3">
      <c r="A4356" s="19">
        <v>20200630</v>
      </c>
      <c r="B4356" s="19" t="s">
        <v>46</v>
      </c>
      <c r="C4356" s="19">
        <v>0</v>
      </c>
      <c r="D4356" s="19">
        <v>0</v>
      </c>
      <c r="E4356" s="19">
        <v>17.54</v>
      </c>
      <c r="F4356" s="19">
        <v>6</v>
      </c>
      <c r="G4356" s="19">
        <v>0</v>
      </c>
      <c r="H4356" s="17">
        <f t="shared" si="204"/>
        <v>0</v>
      </c>
      <c r="I4356" s="18">
        <f t="shared" si="202"/>
        <v>17.54</v>
      </c>
      <c r="J4356" s="17">
        <f t="shared" si="203"/>
        <v>0</v>
      </c>
    </row>
    <row r="4357" spans="1:10" x14ac:dyDescent="0.3">
      <c r="A4357" s="2">
        <v>20200630</v>
      </c>
      <c r="B4357" s="2" t="s">
        <v>45</v>
      </c>
      <c r="C4357" s="2">
        <v>0</v>
      </c>
      <c r="D4357" s="2">
        <v>0</v>
      </c>
      <c r="E4357" s="2">
        <v>17.420000000000002</v>
      </c>
      <c r="F4357" s="2">
        <v>5.66</v>
      </c>
      <c r="G4357" s="2">
        <v>0</v>
      </c>
      <c r="H4357" s="16">
        <f t="shared" si="204"/>
        <v>0</v>
      </c>
      <c r="I4357" s="15">
        <f t="shared" si="202"/>
        <v>17.420000000000002</v>
      </c>
      <c r="J4357" s="14">
        <f t="shared" si="203"/>
        <v>0</v>
      </c>
    </row>
    <row r="4358" spans="1:10" x14ac:dyDescent="0.3">
      <c r="A4358" s="19">
        <v>20200630</v>
      </c>
      <c r="B4358" s="19" t="s">
        <v>44</v>
      </c>
      <c r="C4358" s="19">
        <v>0</v>
      </c>
      <c r="D4358" s="19">
        <v>0</v>
      </c>
      <c r="E4358" s="19">
        <v>17.309999999999999</v>
      </c>
      <c r="F4358" s="19">
        <v>5.24</v>
      </c>
      <c r="G4358" s="19">
        <v>0</v>
      </c>
      <c r="H4358" s="17">
        <f t="shared" si="204"/>
        <v>0</v>
      </c>
      <c r="I4358" s="18">
        <f t="shared" si="202"/>
        <v>17.309999999999999</v>
      </c>
      <c r="J4358" s="17">
        <f t="shared" si="203"/>
        <v>0</v>
      </c>
    </row>
    <row r="4359" spans="1:10" x14ac:dyDescent="0.3">
      <c r="A4359" s="2">
        <v>20200630</v>
      </c>
      <c r="B4359" s="2" t="s">
        <v>43</v>
      </c>
      <c r="C4359" s="2">
        <v>0</v>
      </c>
      <c r="D4359" s="2">
        <v>0</v>
      </c>
      <c r="E4359" s="2">
        <v>17.190000000000001</v>
      </c>
      <c r="F4359" s="2">
        <v>4.97</v>
      </c>
      <c r="G4359" s="2">
        <v>0</v>
      </c>
      <c r="H4359" s="16">
        <f t="shared" si="204"/>
        <v>0</v>
      </c>
      <c r="I4359" s="15">
        <f t="shared" si="202"/>
        <v>17.190000000000001</v>
      </c>
      <c r="J4359" s="14">
        <f t="shared" si="203"/>
        <v>0</v>
      </c>
    </row>
    <row r="4360" spans="1:10" x14ac:dyDescent="0.3">
      <c r="A4360" s="19">
        <v>20200630</v>
      </c>
      <c r="B4360" s="19" t="s">
        <v>42</v>
      </c>
      <c r="C4360" s="19">
        <v>104</v>
      </c>
      <c r="D4360" s="19">
        <v>8.7899999999999991</v>
      </c>
      <c r="E4360" s="19">
        <v>17.22</v>
      </c>
      <c r="F4360" s="19">
        <v>4.76</v>
      </c>
      <c r="G4360" s="19">
        <v>0</v>
      </c>
      <c r="H4360" s="17">
        <f t="shared" si="204"/>
        <v>680.56878677738825</v>
      </c>
      <c r="I4360" s="18">
        <f t="shared" si="202"/>
        <v>38.487774586793378</v>
      </c>
      <c r="J4360" s="17">
        <f t="shared" si="203"/>
        <v>0.63926167403651446</v>
      </c>
    </row>
    <row r="4361" spans="1:10" x14ac:dyDescent="0.3">
      <c r="A4361" s="2">
        <v>20200630</v>
      </c>
      <c r="B4361" s="2" t="s">
        <v>41</v>
      </c>
      <c r="C4361" s="2">
        <v>292</v>
      </c>
      <c r="D4361" s="2">
        <v>19.88</v>
      </c>
      <c r="E4361" s="2">
        <v>18.13</v>
      </c>
      <c r="F4361" s="2">
        <v>5.0999999999999996</v>
      </c>
      <c r="G4361" s="2">
        <v>0</v>
      </c>
      <c r="H4361" s="16">
        <f t="shared" si="204"/>
        <v>858.69394994911204</v>
      </c>
      <c r="I4361" s="15">
        <f t="shared" si="202"/>
        <v>44.964185935909754</v>
      </c>
      <c r="J4361" s="14">
        <f t="shared" si="203"/>
        <v>0.78154988439440021</v>
      </c>
    </row>
    <row r="4362" spans="1:10" x14ac:dyDescent="0.3">
      <c r="A4362" s="19">
        <v>20200630</v>
      </c>
      <c r="B4362" s="19" t="s">
        <v>40</v>
      </c>
      <c r="C4362" s="19">
        <v>491</v>
      </c>
      <c r="D4362" s="19">
        <v>31.38</v>
      </c>
      <c r="E4362" s="19">
        <v>19.5</v>
      </c>
      <c r="F4362" s="19">
        <v>5.24</v>
      </c>
      <c r="G4362" s="19">
        <v>0</v>
      </c>
      <c r="H4362" s="17">
        <f t="shared" si="204"/>
        <v>942.94029257166187</v>
      </c>
      <c r="I4362" s="18">
        <f t="shared" ref="I4362:I4425" si="205">E4362+H4362*((NOCT-20)/(800))</f>
        <v>48.96688414286443</v>
      </c>
      <c r="J4362" s="17">
        <f t="shared" ref="J4362:J4425" si="206">P_STC__W*(H4362/1000)*(1+(alpha_p/100)*(I4362-25))</f>
        <v>0.84124325921599519</v>
      </c>
    </row>
    <row r="4363" spans="1:10" x14ac:dyDescent="0.3">
      <c r="A4363" s="2">
        <v>20200630</v>
      </c>
      <c r="B4363" s="2" t="s">
        <v>39</v>
      </c>
      <c r="C4363" s="2">
        <v>689</v>
      </c>
      <c r="D4363" s="2">
        <v>43.06</v>
      </c>
      <c r="E4363" s="2">
        <v>20.97</v>
      </c>
      <c r="F4363" s="2">
        <v>5.38</v>
      </c>
      <c r="G4363" s="2">
        <v>0</v>
      </c>
      <c r="H4363" s="16">
        <f t="shared" si="204"/>
        <v>1009.1336735950983</v>
      </c>
      <c r="I4363" s="15">
        <f t="shared" si="205"/>
        <v>52.505427299846822</v>
      </c>
      <c r="J4363" s="14">
        <f t="shared" si="206"/>
        <v>0.88422873556806036</v>
      </c>
    </row>
    <row r="4364" spans="1:10" x14ac:dyDescent="0.3">
      <c r="A4364" s="19">
        <v>20200630</v>
      </c>
      <c r="B4364" s="19" t="s">
        <v>38</v>
      </c>
      <c r="C4364" s="19">
        <v>827</v>
      </c>
      <c r="D4364" s="19">
        <v>54.6</v>
      </c>
      <c r="E4364" s="19">
        <v>22.27</v>
      </c>
      <c r="F4364" s="19">
        <v>5.72</v>
      </c>
      <c r="G4364" s="19">
        <v>0</v>
      </c>
      <c r="H4364" s="17">
        <f t="shared" si="204"/>
        <v>1014.564837972228</v>
      </c>
      <c r="I4364" s="18">
        <f t="shared" si="205"/>
        <v>53.975151186632125</v>
      </c>
      <c r="J4364" s="17">
        <f t="shared" si="206"/>
        <v>0.88227757491224001</v>
      </c>
    </row>
    <row r="4365" spans="1:10" x14ac:dyDescent="0.3">
      <c r="A4365" s="2">
        <v>20200630</v>
      </c>
      <c r="B4365" s="2" t="s">
        <v>37</v>
      </c>
      <c r="C4365" s="2">
        <v>933</v>
      </c>
      <c r="D4365" s="2">
        <v>65.319999999999993</v>
      </c>
      <c r="E4365" s="2">
        <v>23.32</v>
      </c>
      <c r="F4365" s="2">
        <v>5.93</v>
      </c>
      <c r="G4365" s="2">
        <v>0</v>
      </c>
      <c r="H4365" s="16">
        <f t="shared" si="204"/>
        <v>1026.7934935565399</v>
      </c>
      <c r="I4365" s="15">
        <f t="shared" si="205"/>
        <v>55.407296673641873</v>
      </c>
      <c r="J4365" s="14">
        <f t="shared" si="206"/>
        <v>0.88629442884141485</v>
      </c>
    </row>
    <row r="4366" spans="1:10" x14ac:dyDescent="0.3">
      <c r="A4366" s="19">
        <v>20200630</v>
      </c>
      <c r="B4366" s="19" t="s">
        <v>36</v>
      </c>
      <c r="C4366" s="19">
        <v>1013</v>
      </c>
      <c r="D4366" s="19">
        <v>73.150000000000006</v>
      </c>
      <c r="E4366" s="19">
        <v>24.19</v>
      </c>
      <c r="F4366" s="19">
        <v>6.07</v>
      </c>
      <c r="G4366" s="19">
        <v>0</v>
      </c>
      <c r="H4366" s="17">
        <f t="shared" si="204"/>
        <v>1058.4421992612208</v>
      </c>
      <c r="I4366" s="18">
        <f t="shared" si="205"/>
        <v>57.266318726913156</v>
      </c>
      <c r="J4366" s="17">
        <f t="shared" si="206"/>
        <v>0.90475804916202207</v>
      </c>
    </row>
    <row r="4367" spans="1:10" x14ac:dyDescent="0.3">
      <c r="A4367" s="2">
        <v>20200630</v>
      </c>
      <c r="B4367" s="2" t="s">
        <v>35</v>
      </c>
      <c r="C4367" s="2">
        <v>986</v>
      </c>
      <c r="D4367" s="2">
        <v>73.150000000000006</v>
      </c>
      <c r="E4367" s="2">
        <v>24.66</v>
      </c>
      <c r="F4367" s="2">
        <v>6.41</v>
      </c>
      <c r="G4367" s="2">
        <v>0</v>
      </c>
      <c r="H4367" s="16">
        <f t="shared" si="204"/>
        <v>1030.2310054013462</v>
      </c>
      <c r="I4367" s="15">
        <f t="shared" si="205"/>
        <v>56.854718918792074</v>
      </c>
      <c r="J4367" s="14">
        <f t="shared" si="206"/>
        <v>0.8825512694581662</v>
      </c>
    </row>
    <row r="4368" spans="1:10" x14ac:dyDescent="0.3">
      <c r="A4368" s="19">
        <v>20200630</v>
      </c>
      <c r="B4368" s="19" t="s">
        <v>34</v>
      </c>
      <c r="C4368" s="19">
        <v>929</v>
      </c>
      <c r="D4368" s="19">
        <v>65.319999999999993</v>
      </c>
      <c r="E4368" s="19">
        <v>24.64</v>
      </c>
      <c r="F4368" s="19">
        <v>6.97</v>
      </c>
      <c r="G4368" s="19">
        <v>0</v>
      </c>
      <c r="H4368" s="17">
        <f t="shared" si="204"/>
        <v>1022.3913778285377</v>
      </c>
      <c r="I4368" s="18">
        <f t="shared" si="205"/>
        <v>56.589730557141806</v>
      </c>
      <c r="J4368" s="17">
        <f t="shared" si="206"/>
        <v>0.87705457115556951</v>
      </c>
    </row>
    <row r="4369" spans="1:10" x14ac:dyDescent="0.3">
      <c r="A4369" s="2">
        <v>20200630</v>
      </c>
      <c r="B4369" s="2" t="s">
        <v>33</v>
      </c>
      <c r="C4369" s="2">
        <v>827</v>
      </c>
      <c r="D4369" s="2">
        <v>54.6</v>
      </c>
      <c r="E4369" s="2">
        <v>24.2</v>
      </c>
      <c r="F4369" s="2">
        <v>7.38</v>
      </c>
      <c r="G4369" s="2">
        <v>0</v>
      </c>
      <c r="H4369" s="16">
        <f t="shared" si="204"/>
        <v>1014.564837972228</v>
      </c>
      <c r="I4369" s="15">
        <f t="shared" si="205"/>
        <v>55.905151186632125</v>
      </c>
      <c r="J4369" s="14">
        <f t="shared" si="206"/>
        <v>0.87346607929445119</v>
      </c>
    </row>
    <row r="4370" spans="1:10" x14ac:dyDescent="0.3">
      <c r="A4370" s="19">
        <v>20200630</v>
      </c>
      <c r="B4370" s="19" t="s">
        <v>32</v>
      </c>
      <c r="C4370" s="19">
        <v>661</v>
      </c>
      <c r="D4370" s="19">
        <v>43.06</v>
      </c>
      <c r="E4370" s="19">
        <v>23.54</v>
      </c>
      <c r="F4370" s="19">
        <v>7.59</v>
      </c>
      <c r="G4370" s="19">
        <v>0</v>
      </c>
      <c r="H4370" s="17">
        <f t="shared" si="204"/>
        <v>968.12388715001453</v>
      </c>
      <c r="I4370" s="18">
        <f t="shared" si="205"/>
        <v>53.793871473437953</v>
      </c>
      <c r="J4370" s="17">
        <f t="shared" si="206"/>
        <v>0.84268173065368257</v>
      </c>
    </row>
    <row r="4371" spans="1:10" x14ac:dyDescent="0.3">
      <c r="A4371" s="2">
        <v>20200630</v>
      </c>
      <c r="B4371" s="2" t="s">
        <v>31</v>
      </c>
      <c r="C4371" s="2">
        <v>484</v>
      </c>
      <c r="D4371" s="2">
        <v>31.38</v>
      </c>
      <c r="E4371" s="2">
        <v>22.73</v>
      </c>
      <c r="F4371" s="2">
        <v>7.66</v>
      </c>
      <c r="G4371" s="2">
        <v>0</v>
      </c>
      <c r="H4371" s="16">
        <f t="shared" ref="H4371:H4434" si="207">IF(D4371&gt;0,C4371/SIN(D4371*PI()/180),0)</f>
        <v>929.49715194436726</v>
      </c>
      <c r="I4371" s="15">
        <f t="shared" si="205"/>
        <v>51.776785998261474</v>
      </c>
      <c r="J4371" s="14">
        <f t="shared" si="206"/>
        <v>0.81749689348813193</v>
      </c>
    </row>
    <row r="4372" spans="1:10" x14ac:dyDescent="0.3">
      <c r="A4372" s="19">
        <v>20200630</v>
      </c>
      <c r="B4372" s="19" t="s">
        <v>30</v>
      </c>
      <c r="C4372" s="19">
        <v>293</v>
      </c>
      <c r="D4372" s="19">
        <v>19.88</v>
      </c>
      <c r="E4372" s="19">
        <v>21.73</v>
      </c>
      <c r="F4372" s="19">
        <v>7.72</v>
      </c>
      <c r="G4372" s="19">
        <v>0</v>
      </c>
      <c r="H4372" s="17">
        <f t="shared" si="207"/>
        <v>861.63468265441713</v>
      </c>
      <c r="I4372" s="18">
        <f t="shared" si="205"/>
        <v>48.656083832950536</v>
      </c>
      <c r="J4372" s="17">
        <f t="shared" si="206"/>
        <v>0.76991162236628929</v>
      </c>
    </row>
    <row r="4373" spans="1:10" x14ac:dyDescent="0.3">
      <c r="A4373" s="2">
        <v>20200630</v>
      </c>
      <c r="B4373" s="2" t="s">
        <v>29</v>
      </c>
      <c r="C4373" s="2">
        <v>105</v>
      </c>
      <c r="D4373" s="2">
        <v>8.8000000000000007</v>
      </c>
      <c r="E4373" s="2">
        <v>20.68</v>
      </c>
      <c r="F4373" s="2">
        <v>7.59</v>
      </c>
      <c r="G4373" s="2">
        <v>0</v>
      </c>
      <c r="H4373" s="16">
        <f t="shared" si="207"/>
        <v>686.33804638655477</v>
      </c>
      <c r="I4373" s="15">
        <f t="shared" si="205"/>
        <v>42.12806394957984</v>
      </c>
      <c r="J4373" s="14">
        <f t="shared" si="206"/>
        <v>0.63343765761363102</v>
      </c>
    </row>
    <row r="4374" spans="1:10" x14ac:dyDescent="0.3">
      <c r="A4374" s="19">
        <v>20200630</v>
      </c>
      <c r="B4374" s="19" t="s">
        <v>28</v>
      </c>
      <c r="C4374" s="19">
        <v>0</v>
      </c>
      <c r="D4374" s="19">
        <v>0</v>
      </c>
      <c r="E4374" s="19">
        <v>19.739999999999998</v>
      </c>
      <c r="F4374" s="19">
        <v>6.83</v>
      </c>
      <c r="G4374" s="19">
        <v>0</v>
      </c>
      <c r="H4374" s="17">
        <f t="shared" si="207"/>
        <v>0</v>
      </c>
      <c r="I4374" s="18">
        <f t="shared" si="205"/>
        <v>19.739999999999998</v>
      </c>
      <c r="J4374" s="17">
        <f t="shared" si="206"/>
        <v>0</v>
      </c>
    </row>
    <row r="4375" spans="1:10" x14ac:dyDescent="0.3">
      <c r="A4375" s="2">
        <v>20200630</v>
      </c>
      <c r="B4375" s="2" t="s">
        <v>27</v>
      </c>
      <c r="C4375" s="2">
        <v>0</v>
      </c>
      <c r="D4375" s="2">
        <v>0</v>
      </c>
      <c r="E4375" s="2">
        <v>19.09</v>
      </c>
      <c r="F4375" s="2">
        <v>6.28</v>
      </c>
      <c r="G4375" s="2">
        <v>0</v>
      </c>
      <c r="H4375" s="16">
        <f t="shared" si="207"/>
        <v>0</v>
      </c>
      <c r="I4375" s="15">
        <f t="shared" si="205"/>
        <v>19.09</v>
      </c>
      <c r="J4375" s="14">
        <f t="shared" si="206"/>
        <v>0</v>
      </c>
    </row>
    <row r="4376" spans="1:10" x14ac:dyDescent="0.3">
      <c r="A4376" s="19">
        <v>20200630</v>
      </c>
      <c r="B4376" s="19" t="s">
        <v>26</v>
      </c>
      <c r="C4376" s="19">
        <v>0</v>
      </c>
      <c r="D4376" s="19">
        <v>0</v>
      </c>
      <c r="E4376" s="19">
        <v>18.73</v>
      </c>
      <c r="F4376" s="19">
        <v>6</v>
      </c>
      <c r="G4376" s="19">
        <v>0</v>
      </c>
      <c r="H4376" s="17">
        <f t="shared" si="207"/>
        <v>0</v>
      </c>
      <c r="I4376" s="18">
        <f t="shared" si="205"/>
        <v>18.73</v>
      </c>
      <c r="J4376" s="17">
        <f t="shared" si="206"/>
        <v>0</v>
      </c>
    </row>
    <row r="4377" spans="1:10" x14ac:dyDescent="0.3">
      <c r="A4377" s="2">
        <v>20200630</v>
      </c>
      <c r="B4377" s="2" t="s">
        <v>25</v>
      </c>
      <c r="C4377" s="2">
        <v>0</v>
      </c>
      <c r="D4377" s="2">
        <v>0</v>
      </c>
      <c r="E4377" s="2">
        <v>18.399999999999999</v>
      </c>
      <c r="F4377" s="2">
        <v>5.72</v>
      </c>
      <c r="G4377" s="2">
        <v>0</v>
      </c>
      <c r="H4377" s="16">
        <f t="shared" si="207"/>
        <v>0</v>
      </c>
      <c r="I4377" s="15">
        <f t="shared" si="205"/>
        <v>18.399999999999999</v>
      </c>
      <c r="J4377" s="14">
        <f t="shared" si="206"/>
        <v>0</v>
      </c>
    </row>
    <row r="4378" spans="1:10" x14ac:dyDescent="0.3">
      <c r="A4378" s="19">
        <v>20200701</v>
      </c>
      <c r="B4378" s="19" t="s">
        <v>48</v>
      </c>
      <c r="C4378" s="19">
        <v>0</v>
      </c>
      <c r="D4378" s="19">
        <v>0</v>
      </c>
      <c r="E4378" s="19">
        <v>18.170000000000002</v>
      </c>
      <c r="F4378" s="19">
        <v>5.31</v>
      </c>
      <c r="G4378" s="19">
        <v>0</v>
      </c>
      <c r="H4378" s="17">
        <f t="shared" si="207"/>
        <v>0</v>
      </c>
      <c r="I4378" s="18">
        <f t="shared" si="205"/>
        <v>18.170000000000002</v>
      </c>
      <c r="J4378" s="17">
        <f t="shared" si="206"/>
        <v>0</v>
      </c>
    </row>
    <row r="4379" spans="1:10" x14ac:dyDescent="0.3">
      <c r="A4379" s="2">
        <v>20200701</v>
      </c>
      <c r="B4379" s="2" t="s">
        <v>47</v>
      </c>
      <c r="C4379" s="2">
        <v>0</v>
      </c>
      <c r="D4379" s="2">
        <v>0</v>
      </c>
      <c r="E4379" s="2">
        <v>17.93</v>
      </c>
      <c r="F4379" s="2">
        <v>5.17</v>
      </c>
      <c r="G4379" s="2">
        <v>0</v>
      </c>
      <c r="H4379" s="16">
        <f t="shared" si="207"/>
        <v>0</v>
      </c>
      <c r="I4379" s="15">
        <f t="shared" si="205"/>
        <v>17.93</v>
      </c>
      <c r="J4379" s="14">
        <f t="shared" si="206"/>
        <v>0</v>
      </c>
    </row>
    <row r="4380" spans="1:10" x14ac:dyDescent="0.3">
      <c r="A4380" s="19">
        <v>20200701</v>
      </c>
      <c r="B4380" s="19" t="s">
        <v>46</v>
      </c>
      <c r="C4380" s="19">
        <v>0</v>
      </c>
      <c r="D4380" s="19">
        <v>0</v>
      </c>
      <c r="E4380" s="19">
        <v>17.72</v>
      </c>
      <c r="F4380" s="19">
        <v>5.0999999999999996</v>
      </c>
      <c r="G4380" s="19">
        <v>0</v>
      </c>
      <c r="H4380" s="17">
        <f t="shared" si="207"/>
        <v>0</v>
      </c>
      <c r="I4380" s="18">
        <f t="shared" si="205"/>
        <v>17.72</v>
      </c>
      <c r="J4380" s="17">
        <f t="shared" si="206"/>
        <v>0</v>
      </c>
    </row>
    <row r="4381" spans="1:10" x14ac:dyDescent="0.3">
      <c r="A4381" s="2">
        <v>20200701</v>
      </c>
      <c r="B4381" s="2" t="s">
        <v>45</v>
      </c>
      <c r="C4381" s="2">
        <v>0</v>
      </c>
      <c r="D4381" s="2">
        <v>0</v>
      </c>
      <c r="E4381" s="2">
        <v>17.57</v>
      </c>
      <c r="F4381" s="2">
        <v>5.17</v>
      </c>
      <c r="G4381" s="2">
        <v>0</v>
      </c>
      <c r="H4381" s="16">
        <f t="shared" si="207"/>
        <v>0</v>
      </c>
      <c r="I4381" s="15">
        <f t="shared" si="205"/>
        <v>17.57</v>
      </c>
      <c r="J4381" s="14">
        <f t="shared" si="206"/>
        <v>0</v>
      </c>
    </row>
    <row r="4382" spans="1:10" x14ac:dyDescent="0.3">
      <c r="A4382" s="19">
        <v>20200701</v>
      </c>
      <c r="B4382" s="19" t="s">
        <v>44</v>
      </c>
      <c r="C4382" s="19">
        <v>0</v>
      </c>
      <c r="D4382" s="19">
        <v>0</v>
      </c>
      <c r="E4382" s="19">
        <v>17.46</v>
      </c>
      <c r="F4382" s="19">
        <v>5.38</v>
      </c>
      <c r="G4382" s="19">
        <v>0</v>
      </c>
      <c r="H4382" s="17">
        <f t="shared" si="207"/>
        <v>0</v>
      </c>
      <c r="I4382" s="18">
        <f t="shared" si="205"/>
        <v>17.46</v>
      </c>
      <c r="J4382" s="17">
        <f t="shared" si="206"/>
        <v>0</v>
      </c>
    </row>
    <row r="4383" spans="1:10" x14ac:dyDescent="0.3">
      <c r="A4383" s="2">
        <v>20200701</v>
      </c>
      <c r="B4383" s="2" t="s">
        <v>43</v>
      </c>
      <c r="C4383" s="2">
        <v>0</v>
      </c>
      <c r="D4383" s="2">
        <v>0</v>
      </c>
      <c r="E4383" s="2">
        <v>17.649999999999999</v>
      </c>
      <c r="F4383" s="2">
        <v>6.07</v>
      </c>
      <c r="G4383" s="2">
        <v>0</v>
      </c>
      <c r="H4383" s="16">
        <f t="shared" si="207"/>
        <v>0</v>
      </c>
      <c r="I4383" s="15">
        <f t="shared" si="205"/>
        <v>17.649999999999999</v>
      </c>
      <c r="J4383" s="14">
        <f t="shared" si="206"/>
        <v>0</v>
      </c>
    </row>
    <row r="4384" spans="1:10" x14ac:dyDescent="0.3">
      <c r="A4384" s="19">
        <v>20200701</v>
      </c>
      <c r="B4384" s="19" t="s">
        <v>42</v>
      </c>
      <c r="C4384" s="19">
        <v>64</v>
      </c>
      <c r="D4384" s="19">
        <v>8.7200000000000006</v>
      </c>
      <c r="E4384" s="19">
        <v>17.739999999999998</v>
      </c>
      <c r="F4384" s="19">
        <v>5.79</v>
      </c>
      <c r="G4384" s="19">
        <v>0</v>
      </c>
      <c r="H4384" s="17">
        <f t="shared" si="207"/>
        <v>422.14726921270193</v>
      </c>
      <c r="I4384" s="18">
        <f t="shared" si="205"/>
        <v>30.932102162896932</v>
      </c>
      <c r="J4384" s="17">
        <f t="shared" si="206"/>
        <v>0.41087827593329224</v>
      </c>
    </row>
    <row r="4385" spans="1:10" x14ac:dyDescent="0.3">
      <c r="A4385" s="2">
        <v>20200701</v>
      </c>
      <c r="B4385" s="2" t="s">
        <v>41</v>
      </c>
      <c r="C4385" s="2">
        <v>220</v>
      </c>
      <c r="D4385" s="2">
        <v>19.8</v>
      </c>
      <c r="E4385" s="2">
        <v>18.39</v>
      </c>
      <c r="F4385" s="2">
        <v>6.28</v>
      </c>
      <c r="G4385" s="2">
        <v>0</v>
      </c>
      <c r="H4385" s="16">
        <f t="shared" si="207"/>
        <v>649.46965441805469</v>
      </c>
      <c r="I4385" s="15">
        <f t="shared" si="205"/>
        <v>38.68592670056421</v>
      </c>
      <c r="J4385" s="14">
        <f t="shared" si="206"/>
        <v>0.60947098103732655</v>
      </c>
    </row>
    <row r="4386" spans="1:10" x14ac:dyDescent="0.3">
      <c r="A4386" s="19">
        <v>20200701</v>
      </c>
      <c r="B4386" s="19" t="s">
        <v>40</v>
      </c>
      <c r="C4386" s="19">
        <v>392</v>
      </c>
      <c r="D4386" s="19">
        <v>31.31</v>
      </c>
      <c r="E4386" s="19">
        <v>19.420000000000002</v>
      </c>
      <c r="F4386" s="19">
        <v>5.79</v>
      </c>
      <c r="G4386" s="19">
        <v>0</v>
      </c>
      <c r="H4386" s="17">
        <f t="shared" si="207"/>
        <v>754.32742175486942</v>
      </c>
      <c r="I4386" s="18">
        <f t="shared" si="205"/>
        <v>42.992731929839671</v>
      </c>
      <c r="J4386" s="17">
        <f t="shared" si="206"/>
        <v>0.69325157186353825</v>
      </c>
    </row>
    <row r="4387" spans="1:10" x14ac:dyDescent="0.3">
      <c r="A4387" s="2">
        <v>20200701</v>
      </c>
      <c r="B4387" s="2" t="s">
        <v>39</v>
      </c>
      <c r="C4387" s="2">
        <v>637</v>
      </c>
      <c r="D4387" s="2">
        <v>42.99</v>
      </c>
      <c r="E4387" s="2">
        <v>20.51</v>
      </c>
      <c r="F4387" s="2">
        <v>5.31</v>
      </c>
      <c r="G4387" s="2">
        <v>0</v>
      </c>
      <c r="H4387" s="16">
        <f t="shared" si="207"/>
        <v>934.19470276852735</v>
      </c>
      <c r="I4387" s="15">
        <f t="shared" si="205"/>
        <v>49.703584461516485</v>
      </c>
      <c r="J4387" s="14">
        <f t="shared" si="206"/>
        <v>0.8303438929234811</v>
      </c>
    </row>
    <row r="4388" spans="1:10" x14ac:dyDescent="0.3">
      <c r="A4388" s="19">
        <v>20200701</v>
      </c>
      <c r="B4388" s="19" t="s">
        <v>38</v>
      </c>
      <c r="C4388" s="19">
        <v>784</v>
      </c>
      <c r="D4388" s="19">
        <v>54.52</v>
      </c>
      <c r="E4388" s="19">
        <v>21.92</v>
      </c>
      <c r="F4388" s="19">
        <v>5.31</v>
      </c>
      <c r="G4388" s="19">
        <v>0</v>
      </c>
      <c r="H4388" s="17">
        <f t="shared" si="207"/>
        <v>962.76864086433295</v>
      </c>
      <c r="I4388" s="18">
        <f t="shared" si="205"/>
        <v>52.00652002701041</v>
      </c>
      <c r="J4388" s="17">
        <f t="shared" si="206"/>
        <v>0.84576400325037215</v>
      </c>
    </row>
    <row r="4389" spans="1:10" x14ac:dyDescent="0.3">
      <c r="A4389" s="2">
        <v>20200701</v>
      </c>
      <c r="B4389" s="2" t="s">
        <v>37</v>
      </c>
      <c r="C4389" s="2">
        <v>905</v>
      </c>
      <c r="D4389" s="2">
        <v>65.239999999999995</v>
      </c>
      <c r="E4389" s="2">
        <v>23.07</v>
      </c>
      <c r="F4389" s="2">
        <v>5.31</v>
      </c>
      <c r="G4389" s="2">
        <v>0</v>
      </c>
      <c r="H4389" s="16">
        <f t="shared" si="207"/>
        <v>996.61910449589004</v>
      </c>
      <c r="I4389" s="15">
        <f t="shared" si="205"/>
        <v>54.214347015496564</v>
      </c>
      <c r="J4389" s="14">
        <f t="shared" si="206"/>
        <v>0.86559901087131641</v>
      </c>
    </row>
    <row r="4390" spans="1:10" x14ac:dyDescent="0.3">
      <c r="A4390" s="19">
        <v>20200701</v>
      </c>
      <c r="B4390" s="19" t="s">
        <v>36</v>
      </c>
      <c r="C4390" s="19">
        <v>967</v>
      </c>
      <c r="D4390" s="19">
        <v>73.08</v>
      </c>
      <c r="E4390" s="19">
        <v>24.09</v>
      </c>
      <c r="F4390" s="19">
        <v>5.45</v>
      </c>
      <c r="G4390" s="19">
        <v>0</v>
      </c>
      <c r="H4390" s="17">
        <f t="shared" si="207"/>
        <v>1010.7534429240301</v>
      </c>
      <c r="I4390" s="18">
        <f t="shared" si="205"/>
        <v>55.67604509137594</v>
      </c>
      <c r="J4390" s="17">
        <f t="shared" si="206"/>
        <v>0.87122681106272548</v>
      </c>
    </row>
    <row r="4391" spans="1:10" x14ac:dyDescent="0.3">
      <c r="A4391" s="2">
        <v>20200701</v>
      </c>
      <c r="B4391" s="2" t="s">
        <v>35</v>
      </c>
      <c r="C4391" s="2">
        <v>952</v>
      </c>
      <c r="D4391" s="2">
        <v>73.11</v>
      </c>
      <c r="E4391" s="2">
        <v>24.75</v>
      </c>
      <c r="F4391" s="2">
        <v>5.72</v>
      </c>
      <c r="G4391" s="2">
        <v>0</v>
      </c>
      <c r="H4391" s="16">
        <f t="shared" si="207"/>
        <v>994.91640919724659</v>
      </c>
      <c r="I4391" s="15">
        <f t="shared" si="205"/>
        <v>55.841137787413956</v>
      </c>
      <c r="J4391" s="14">
        <f t="shared" si="206"/>
        <v>0.8568368159136952</v>
      </c>
    </row>
    <row r="4392" spans="1:10" x14ac:dyDescent="0.3">
      <c r="A4392" s="19">
        <v>20200701</v>
      </c>
      <c r="B4392" s="19" t="s">
        <v>34</v>
      </c>
      <c r="C4392" s="19">
        <v>901</v>
      </c>
      <c r="D4392" s="19">
        <v>65.31</v>
      </c>
      <c r="E4392" s="19">
        <v>25.06</v>
      </c>
      <c r="F4392" s="19">
        <v>6.14</v>
      </c>
      <c r="G4392" s="19">
        <v>0</v>
      </c>
      <c r="H4392" s="17">
        <f t="shared" si="207"/>
        <v>991.65611601283047</v>
      </c>
      <c r="I4392" s="18">
        <f t="shared" si="205"/>
        <v>56.049253625400951</v>
      </c>
      <c r="J4392" s="17">
        <f t="shared" si="206"/>
        <v>0.85310029586414959</v>
      </c>
    </row>
    <row r="4393" spans="1:10" x14ac:dyDescent="0.3">
      <c r="A4393" s="2">
        <v>20200701</v>
      </c>
      <c r="B4393" s="2" t="s">
        <v>33</v>
      </c>
      <c r="C4393" s="2">
        <v>808</v>
      </c>
      <c r="D4393" s="2">
        <v>54.6</v>
      </c>
      <c r="E4393" s="2">
        <v>25</v>
      </c>
      <c r="F4393" s="2">
        <v>6.48</v>
      </c>
      <c r="G4393" s="2">
        <v>0</v>
      </c>
      <c r="H4393" s="16">
        <f t="shared" si="207"/>
        <v>991.25560953030265</v>
      </c>
      <c r="I4393" s="15">
        <f t="shared" si="205"/>
        <v>55.976737797821954</v>
      </c>
      <c r="J4393" s="14">
        <f t="shared" si="206"/>
        <v>0.85307921654862096</v>
      </c>
    </row>
    <row r="4394" spans="1:10" x14ac:dyDescent="0.3">
      <c r="A4394" s="19">
        <v>20200701</v>
      </c>
      <c r="B4394" s="19" t="s">
        <v>32</v>
      </c>
      <c r="C4394" s="19">
        <v>653</v>
      </c>
      <c r="D4394" s="19">
        <v>43.07</v>
      </c>
      <c r="E4394" s="19">
        <v>24.55</v>
      </c>
      <c r="F4394" s="19">
        <v>6.76</v>
      </c>
      <c r="G4394" s="19">
        <v>0</v>
      </c>
      <c r="H4394" s="17">
        <f t="shared" si="207"/>
        <v>956.22822404135252</v>
      </c>
      <c r="I4394" s="18">
        <f t="shared" si="205"/>
        <v>54.432132001292267</v>
      </c>
      <c r="J4394" s="17">
        <f t="shared" si="206"/>
        <v>0.82958096513129387</v>
      </c>
    </row>
    <row r="4395" spans="1:10" x14ac:dyDescent="0.3">
      <c r="A4395" s="2">
        <v>20200701</v>
      </c>
      <c r="B4395" s="2" t="s">
        <v>31</v>
      </c>
      <c r="C4395" s="2">
        <v>476</v>
      </c>
      <c r="D4395" s="2">
        <v>31.39</v>
      </c>
      <c r="E4395" s="2">
        <v>23.82</v>
      </c>
      <c r="F4395" s="2">
        <v>6.97</v>
      </c>
      <c r="G4395" s="2">
        <v>0</v>
      </c>
      <c r="H4395" s="16">
        <f t="shared" si="207"/>
        <v>913.87206715253114</v>
      </c>
      <c r="I4395" s="15">
        <f t="shared" si="205"/>
        <v>52.378502098516599</v>
      </c>
      <c r="J4395" s="14">
        <f t="shared" si="206"/>
        <v>0.80128004976513045</v>
      </c>
    </row>
    <row r="4396" spans="1:10" x14ac:dyDescent="0.3">
      <c r="A4396" s="19">
        <v>20200701</v>
      </c>
      <c r="B4396" s="19" t="s">
        <v>30</v>
      </c>
      <c r="C4396" s="19">
        <v>287</v>
      </c>
      <c r="D4396" s="19">
        <v>19.88</v>
      </c>
      <c r="E4396" s="19">
        <v>22.85</v>
      </c>
      <c r="F4396" s="19">
        <v>6.9</v>
      </c>
      <c r="G4396" s="19">
        <v>0</v>
      </c>
      <c r="H4396" s="17">
        <f t="shared" si="207"/>
        <v>843.99028642258611</v>
      </c>
      <c r="I4396" s="18">
        <f t="shared" si="205"/>
        <v>49.224696450705821</v>
      </c>
      <c r="J4396" s="17">
        <f t="shared" si="206"/>
        <v>0.75198594819089482</v>
      </c>
    </row>
    <row r="4397" spans="1:10" x14ac:dyDescent="0.3">
      <c r="A4397" s="2">
        <v>20200701</v>
      </c>
      <c r="B4397" s="2" t="s">
        <v>29</v>
      </c>
      <c r="C4397" s="2">
        <v>105</v>
      </c>
      <c r="D4397" s="2">
        <v>8.7899999999999991</v>
      </c>
      <c r="E4397" s="2">
        <v>21.1</v>
      </c>
      <c r="F4397" s="2">
        <v>6.48</v>
      </c>
      <c r="G4397" s="2">
        <v>0</v>
      </c>
      <c r="H4397" s="16">
        <f t="shared" si="207"/>
        <v>687.11271741947849</v>
      </c>
      <c r="I4397" s="15">
        <f t="shared" si="205"/>
        <v>42.572272419358704</v>
      </c>
      <c r="J4397" s="14">
        <f t="shared" si="206"/>
        <v>0.63277912407962433</v>
      </c>
    </row>
    <row r="4398" spans="1:10" x14ac:dyDescent="0.3">
      <c r="A4398" s="19">
        <v>20200701</v>
      </c>
      <c r="B4398" s="19" t="s">
        <v>28</v>
      </c>
      <c r="C4398" s="19">
        <v>0</v>
      </c>
      <c r="D4398" s="19">
        <v>0</v>
      </c>
      <c r="E4398" s="19">
        <v>19.97</v>
      </c>
      <c r="F4398" s="19">
        <v>5.79</v>
      </c>
      <c r="G4398" s="19">
        <v>0</v>
      </c>
      <c r="H4398" s="17">
        <f t="shared" si="207"/>
        <v>0</v>
      </c>
      <c r="I4398" s="18">
        <f t="shared" si="205"/>
        <v>19.97</v>
      </c>
      <c r="J4398" s="17">
        <f t="shared" si="206"/>
        <v>0</v>
      </c>
    </row>
    <row r="4399" spans="1:10" x14ac:dyDescent="0.3">
      <c r="A4399" s="2">
        <v>20200701</v>
      </c>
      <c r="B4399" s="2" t="s">
        <v>27</v>
      </c>
      <c r="C4399" s="2">
        <v>0</v>
      </c>
      <c r="D4399" s="2">
        <v>0</v>
      </c>
      <c r="E4399" s="2">
        <v>19.13</v>
      </c>
      <c r="F4399" s="2">
        <v>5.52</v>
      </c>
      <c r="G4399" s="2">
        <v>0</v>
      </c>
      <c r="H4399" s="16">
        <f t="shared" si="207"/>
        <v>0</v>
      </c>
      <c r="I4399" s="15">
        <f t="shared" si="205"/>
        <v>19.13</v>
      </c>
      <c r="J4399" s="14">
        <f t="shared" si="206"/>
        <v>0</v>
      </c>
    </row>
    <row r="4400" spans="1:10" x14ac:dyDescent="0.3">
      <c r="A4400" s="19">
        <v>20200701</v>
      </c>
      <c r="B4400" s="19" t="s">
        <v>26</v>
      </c>
      <c r="C4400" s="19">
        <v>0</v>
      </c>
      <c r="D4400" s="19">
        <v>0</v>
      </c>
      <c r="E4400" s="19">
        <v>18.62</v>
      </c>
      <c r="F4400" s="19">
        <v>5.24</v>
      </c>
      <c r="G4400" s="19">
        <v>0</v>
      </c>
      <c r="H4400" s="17">
        <f t="shared" si="207"/>
        <v>0</v>
      </c>
      <c r="I4400" s="18">
        <f t="shared" si="205"/>
        <v>18.62</v>
      </c>
      <c r="J4400" s="17">
        <f t="shared" si="206"/>
        <v>0</v>
      </c>
    </row>
    <row r="4401" spans="1:10" x14ac:dyDescent="0.3">
      <c r="A4401" s="2">
        <v>20200701</v>
      </c>
      <c r="B4401" s="2" t="s">
        <v>25</v>
      </c>
      <c r="C4401" s="2">
        <v>0</v>
      </c>
      <c r="D4401" s="2">
        <v>0</v>
      </c>
      <c r="E4401" s="2">
        <v>18.25</v>
      </c>
      <c r="F4401" s="2">
        <v>4.83</v>
      </c>
      <c r="G4401" s="2">
        <v>0</v>
      </c>
      <c r="H4401" s="16">
        <f t="shared" si="207"/>
        <v>0</v>
      </c>
      <c r="I4401" s="15">
        <f t="shared" si="205"/>
        <v>18.25</v>
      </c>
      <c r="J4401" s="14">
        <f t="shared" si="206"/>
        <v>0</v>
      </c>
    </row>
    <row r="4402" spans="1:10" x14ac:dyDescent="0.3">
      <c r="A4402" s="19">
        <v>20200702</v>
      </c>
      <c r="B4402" s="19" t="s">
        <v>48</v>
      </c>
      <c r="C4402" s="19">
        <v>0</v>
      </c>
      <c r="D4402" s="19">
        <v>0</v>
      </c>
      <c r="E4402" s="19">
        <v>17.989999999999998</v>
      </c>
      <c r="F4402" s="19">
        <v>4.76</v>
      </c>
      <c r="G4402" s="19">
        <v>0</v>
      </c>
      <c r="H4402" s="17">
        <f t="shared" si="207"/>
        <v>0</v>
      </c>
      <c r="I4402" s="18">
        <f t="shared" si="205"/>
        <v>17.989999999999998</v>
      </c>
      <c r="J4402" s="17">
        <f t="shared" si="206"/>
        <v>0</v>
      </c>
    </row>
    <row r="4403" spans="1:10" x14ac:dyDescent="0.3">
      <c r="A4403" s="2">
        <v>20200702</v>
      </c>
      <c r="B4403" s="2" t="s">
        <v>47</v>
      </c>
      <c r="C4403" s="2">
        <v>0</v>
      </c>
      <c r="D4403" s="2">
        <v>0</v>
      </c>
      <c r="E4403" s="2">
        <v>17.82</v>
      </c>
      <c r="F4403" s="2">
        <v>4.4800000000000004</v>
      </c>
      <c r="G4403" s="2">
        <v>0</v>
      </c>
      <c r="H4403" s="16">
        <f t="shared" si="207"/>
        <v>0</v>
      </c>
      <c r="I4403" s="15">
        <f t="shared" si="205"/>
        <v>17.82</v>
      </c>
      <c r="J4403" s="14">
        <f t="shared" si="206"/>
        <v>0</v>
      </c>
    </row>
    <row r="4404" spans="1:10" x14ac:dyDescent="0.3">
      <c r="A4404" s="19">
        <v>20200702</v>
      </c>
      <c r="B4404" s="19" t="s">
        <v>46</v>
      </c>
      <c r="C4404" s="19">
        <v>0</v>
      </c>
      <c r="D4404" s="19">
        <v>0</v>
      </c>
      <c r="E4404" s="19">
        <v>17.61</v>
      </c>
      <c r="F4404" s="19">
        <v>4.21</v>
      </c>
      <c r="G4404" s="19">
        <v>0</v>
      </c>
      <c r="H4404" s="17">
        <f t="shared" si="207"/>
        <v>0</v>
      </c>
      <c r="I4404" s="18">
        <f t="shared" si="205"/>
        <v>17.61</v>
      </c>
      <c r="J4404" s="17">
        <f t="shared" si="206"/>
        <v>0</v>
      </c>
    </row>
    <row r="4405" spans="1:10" x14ac:dyDescent="0.3">
      <c r="A4405" s="2">
        <v>20200702</v>
      </c>
      <c r="B4405" s="2" t="s">
        <v>45</v>
      </c>
      <c r="C4405" s="2">
        <v>0</v>
      </c>
      <c r="D4405" s="2">
        <v>0</v>
      </c>
      <c r="E4405" s="2">
        <v>17.43</v>
      </c>
      <c r="F4405" s="2">
        <v>3.86</v>
      </c>
      <c r="G4405" s="2">
        <v>0</v>
      </c>
      <c r="H4405" s="16">
        <f t="shared" si="207"/>
        <v>0</v>
      </c>
      <c r="I4405" s="15">
        <f t="shared" si="205"/>
        <v>17.43</v>
      </c>
      <c r="J4405" s="14">
        <f t="shared" si="206"/>
        <v>0</v>
      </c>
    </row>
    <row r="4406" spans="1:10" x14ac:dyDescent="0.3">
      <c r="A4406" s="19">
        <v>20200702</v>
      </c>
      <c r="B4406" s="19" t="s">
        <v>44</v>
      </c>
      <c r="C4406" s="19">
        <v>0</v>
      </c>
      <c r="D4406" s="19">
        <v>0</v>
      </c>
      <c r="E4406" s="19">
        <v>17.260000000000002</v>
      </c>
      <c r="F4406" s="19">
        <v>3.72</v>
      </c>
      <c r="G4406" s="19">
        <v>0</v>
      </c>
      <c r="H4406" s="17">
        <f t="shared" si="207"/>
        <v>0</v>
      </c>
      <c r="I4406" s="18">
        <f t="shared" si="205"/>
        <v>17.260000000000002</v>
      </c>
      <c r="J4406" s="17">
        <f t="shared" si="206"/>
        <v>0</v>
      </c>
    </row>
    <row r="4407" spans="1:10" x14ac:dyDescent="0.3">
      <c r="A4407" s="2">
        <v>20200702</v>
      </c>
      <c r="B4407" s="2" t="s">
        <v>43</v>
      </c>
      <c r="C4407" s="2">
        <v>0</v>
      </c>
      <c r="D4407" s="2">
        <v>0</v>
      </c>
      <c r="E4407" s="2">
        <v>17.100000000000001</v>
      </c>
      <c r="F4407" s="2">
        <v>3.66</v>
      </c>
      <c r="G4407" s="2">
        <v>0</v>
      </c>
      <c r="H4407" s="16">
        <f t="shared" si="207"/>
        <v>0</v>
      </c>
      <c r="I4407" s="15">
        <f t="shared" si="205"/>
        <v>17.100000000000001</v>
      </c>
      <c r="J4407" s="14">
        <f t="shared" si="206"/>
        <v>0</v>
      </c>
    </row>
    <row r="4408" spans="1:10" x14ac:dyDescent="0.3">
      <c r="A4408" s="19">
        <v>20200702</v>
      </c>
      <c r="B4408" s="19" t="s">
        <v>42</v>
      </c>
      <c r="C4408" s="19">
        <v>101</v>
      </c>
      <c r="D4408" s="19">
        <v>8.64</v>
      </c>
      <c r="E4408" s="19">
        <v>17.2</v>
      </c>
      <c r="F4408" s="19">
        <v>3.59</v>
      </c>
      <c r="G4408" s="19">
        <v>0</v>
      </c>
      <c r="H4408" s="17">
        <f t="shared" si="207"/>
        <v>672.3222094926341</v>
      </c>
      <c r="I4408" s="18">
        <f t="shared" si="205"/>
        <v>38.210069046644819</v>
      </c>
      <c r="J4408" s="17">
        <f t="shared" si="206"/>
        <v>0.63235580685217685</v>
      </c>
    </row>
    <row r="4409" spans="1:10" x14ac:dyDescent="0.3">
      <c r="A4409" s="2">
        <v>20200702</v>
      </c>
      <c r="B4409" s="2" t="s">
        <v>41</v>
      </c>
      <c r="C4409" s="2">
        <v>288</v>
      </c>
      <c r="D4409" s="2">
        <v>19.73</v>
      </c>
      <c r="E4409" s="2">
        <v>18.11</v>
      </c>
      <c r="F4409" s="2">
        <v>4.1399999999999997</v>
      </c>
      <c r="G4409" s="2">
        <v>0</v>
      </c>
      <c r="H4409" s="16">
        <f t="shared" si="207"/>
        <v>853.11047555731773</v>
      </c>
      <c r="I4409" s="15">
        <f t="shared" si="205"/>
        <v>44.769702361166182</v>
      </c>
      <c r="J4409" s="14">
        <f t="shared" si="206"/>
        <v>0.77721464473399271</v>
      </c>
    </row>
    <row r="4410" spans="1:10" x14ac:dyDescent="0.3">
      <c r="A4410" s="19">
        <v>20200702</v>
      </c>
      <c r="B4410" s="19" t="s">
        <v>40</v>
      </c>
      <c r="C4410" s="19">
        <v>486</v>
      </c>
      <c r="D4410" s="19">
        <v>31.24</v>
      </c>
      <c r="E4410" s="19">
        <v>19.22</v>
      </c>
      <c r="F4410" s="19">
        <v>4.4800000000000004</v>
      </c>
      <c r="G4410" s="19">
        <v>0</v>
      </c>
      <c r="H4410" s="17">
        <f t="shared" si="207"/>
        <v>937.09501011379621</v>
      </c>
      <c r="I4410" s="18">
        <f t="shared" si="205"/>
        <v>48.50421906605613</v>
      </c>
      <c r="J4410" s="17">
        <f t="shared" si="206"/>
        <v>0.83797942129839387</v>
      </c>
    </row>
    <row r="4411" spans="1:10" x14ac:dyDescent="0.3">
      <c r="A4411" s="2">
        <v>20200702</v>
      </c>
      <c r="B4411" s="2" t="s">
        <v>39</v>
      </c>
      <c r="C4411" s="2">
        <v>686</v>
      </c>
      <c r="D4411" s="2">
        <v>42.92</v>
      </c>
      <c r="E4411" s="2">
        <v>20.41</v>
      </c>
      <c r="F4411" s="2">
        <v>5.03</v>
      </c>
      <c r="G4411" s="2">
        <v>0</v>
      </c>
      <c r="H4411" s="16">
        <f t="shared" si="207"/>
        <v>1007.376857444261</v>
      </c>
      <c r="I4411" s="15">
        <f t="shared" si="205"/>
        <v>51.890526795133155</v>
      </c>
      <c r="J4411" s="14">
        <f t="shared" si="206"/>
        <v>0.88547683274370226</v>
      </c>
    </row>
    <row r="4412" spans="1:10" x14ac:dyDescent="0.3">
      <c r="A4412" s="19">
        <v>20200702</v>
      </c>
      <c r="B4412" s="19" t="s">
        <v>38</v>
      </c>
      <c r="C4412" s="19">
        <v>788</v>
      </c>
      <c r="D4412" s="19">
        <v>54.45</v>
      </c>
      <c r="E4412" s="19">
        <v>21.34</v>
      </c>
      <c r="F4412" s="19">
        <v>5.66</v>
      </c>
      <c r="G4412" s="19">
        <v>0</v>
      </c>
      <c r="H4412" s="17">
        <f t="shared" si="207"/>
        <v>968.52484814224829</v>
      </c>
      <c r="I4412" s="18">
        <f t="shared" si="205"/>
        <v>51.606401504445259</v>
      </c>
      <c r="J4412" s="17">
        <f t="shared" si="206"/>
        <v>0.85256452374707792</v>
      </c>
    </row>
    <row r="4413" spans="1:10" x14ac:dyDescent="0.3">
      <c r="A4413" s="2">
        <v>20200702</v>
      </c>
      <c r="B4413" s="2" t="s">
        <v>37</v>
      </c>
      <c r="C4413" s="2">
        <v>905</v>
      </c>
      <c r="D4413" s="2">
        <v>65.16</v>
      </c>
      <c r="E4413" s="2">
        <v>22.11</v>
      </c>
      <c r="F4413" s="2">
        <v>6.07</v>
      </c>
      <c r="G4413" s="2">
        <v>0</v>
      </c>
      <c r="H4413" s="16">
        <f t="shared" si="207"/>
        <v>997.26229511611382</v>
      </c>
      <c r="I4413" s="15">
        <f t="shared" si="205"/>
        <v>53.274446722378556</v>
      </c>
      <c r="J4413" s="14">
        <f t="shared" si="206"/>
        <v>0.87037561677437503</v>
      </c>
    </row>
    <row r="4414" spans="1:10" x14ac:dyDescent="0.3">
      <c r="A4414" s="19">
        <v>20200702</v>
      </c>
      <c r="B4414" s="19" t="s">
        <v>36</v>
      </c>
      <c r="C4414" s="19">
        <v>1021</v>
      </c>
      <c r="D4414" s="19">
        <v>72.989999999999995</v>
      </c>
      <c r="E4414" s="19">
        <v>22.6</v>
      </c>
      <c r="F4414" s="19">
        <v>6.48</v>
      </c>
      <c r="G4414" s="19">
        <v>0</v>
      </c>
      <c r="H4414" s="17">
        <f t="shared" si="207"/>
        <v>1067.7082726235515</v>
      </c>
      <c r="I4414" s="18">
        <f t="shared" si="205"/>
        <v>55.965883519485985</v>
      </c>
      <c r="J4414" s="17">
        <f t="shared" si="206"/>
        <v>0.91892688761071517</v>
      </c>
    </row>
    <row r="4415" spans="1:10" x14ac:dyDescent="0.3">
      <c r="A4415" s="2">
        <v>20200702</v>
      </c>
      <c r="B4415" s="2" t="s">
        <v>35</v>
      </c>
      <c r="C4415" s="2">
        <v>984</v>
      </c>
      <c r="D4415" s="2">
        <v>73.06</v>
      </c>
      <c r="E4415" s="2">
        <v>22.81</v>
      </c>
      <c r="F4415" s="2">
        <v>6.83</v>
      </c>
      <c r="G4415" s="2">
        <v>0</v>
      </c>
      <c r="H4415" s="16">
        <f t="shared" si="207"/>
        <v>1028.6319252238773</v>
      </c>
      <c r="I4415" s="15">
        <f t="shared" si="205"/>
        <v>54.954747663246167</v>
      </c>
      <c r="J4415" s="14">
        <f t="shared" si="206"/>
        <v>0.88997608131089578</v>
      </c>
    </row>
    <row r="4416" spans="1:10" x14ac:dyDescent="0.3">
      <c r="A4416" s="19">
        <v>20200702</v>
      </c>
      <c r="B4416" s="19" t="s">
        <v>34</v>
      </c>
      <c r="C4416" s="19">
        <v>937</v>
      </c>
      <c r="D4416" s="19">
        <v>65.290000000000006</v>
      </c>
      <c r="E4416" s="19">
        <v>22.69</v>
      </c>
      <c r="F4416" s="19">
        <v>7.24</v>
      </c>
      <c r="G4416" s="19">
        <v>0</v>
      </c>
      <c r="H4416" s="17">
        <f t="shared" si="207"/>
        <v>1031.4439234221827</v>
      </c>
      <c r="I4416" s="18">
        <f t="shared" si="205"/>
        <v>54.922622606943207</v>
      </c>
      <c r="J4416" s="17">
        <f t="shared" si="206"/>
        <v>0.89255814074864193</v>
      </c>
    </row>
    <row r="4417" spans="1:10" x14ac:dyDescent="0.3">
      <c r="A4417" s="2">
        <v>20200702</v>
      </c>
      <c r="B4417" s="2" t="s">
        <v>33</v>
      </c>
      <c r="C4417" s="2">
        <v>831</v>
      </c>
      <c r="D4417" s="2">
        <v>54.59</v>
      </c>
      <c r="E4417" s="2">
        <v>22.21</v>
      </c>
      <c r="F4417" s="2">
        <v>7.66</v>
      </c>
      <c r="G4417" s="2">
        <v>0</v>
      </c>
      <c r="H4417" s="16">
        <f t="shared" si="207"/>
        <v>1019.5985244678149</v>
      </c>
      <c r="I4417" s="15">
        <f t="shared" si="205"/>
        <v>54.072453889619212</v>
      </c>
      <c r="J4417" s="14">
        <f t="shared" si="206"/>
        <v>0.88620848456950041</v>
      </c>
    </row>
    <row r="4418" spans="1:10" x14ac:dyDescent="0.3">
      <c r="A4418" s="19">
        <v>20200702</v>
      </c>
      <c r="B4418" s="19" t="s">
        <v>32</v>
      </c>
      <c r="C4418" s="19">
        <v>668</v>
      </c>
      <c r="D4418" s="19">
        <v>43.07</v>
      </c>
      <c r="E4418" s="19">
        <v>21.46</v>
      </c>
      <c r="F4418" s="19">
        <v>7.72</v>
      </c>
      <c r="G4418" s="19">
        <v>0</v>
      </c>
      <c r="H4418" s="17">
        <f t="shared" si="207"/>
        <v>978.19365032101598</v>
      </c>
      <c r="I4418" s="18">
        <f t="shared" si="205"/>
        <v>52.028551572531754</v>
      </c>
      <c r="J4418" s="17">
        <f t="shared" si="206"/>
        <v>0.859217441455705</v>
      </c>
    </row>
    <row r="4419" spans="1:10" x14ac:dyDescent="0.3">
      <c r="A4419" s="2">
        <v>20200702</v>
      </c>
      <c r="B4419" s="2" t="s">
        <v>31</v>
      </c>
      <c r="C4419" s="2">
        <v>487</v>
      </c>
      <c r="D4419" s="2">
        <v>31.39</v>
      </c>
      <c r="E4419" s="2">
        <v>20.7</v>
      </c>
      <c r="F4419" s="2">
        <v>7.72</v>
      </c>
      <c r="G4419" s="2">
        <v>0</v>
      </c>
      <c r="H4419" s="16">
        <f t="shared" si="207"/>
        <v>934.99095946067791</v>
      </c>
      <c r="I4419" s="15">
        <f t="shared" si="205"/>
        <v>49.918467483146188</v>
      </c>
      <c r="J4419" s="14">
        <f t="shared" si="206"/>
        <v>0.83014752126907343</v>
      </c>
    </row>
    <row r="4420" spans="1:10" x14ac:dyDescent="0.3">
      <c r="A4420" s="19">
        <v>20200702</v>
      </c>
      <c r="B4420" s="19" t="s">
        <v>30</v>
      </c>
      <c r="C4420" s="19">
        <v>290</v>
      </c>
      <c r="D4420" s="19">
        <v>19.88</v>
      </c>
      <c r="E4420" s="19">
        <v>19.86</v>
      </c>
      <c r="F4420" s="19">
        <v>7.66</v>
      </c>
      <c r="G4420" s="19">
        <v>0</v>
      </c>
      <c r="H4420" s="17">
        <f t="shared" si="207"/>
        <v>852.81248453850162</v>
      </c>
      <c r="I4420" s="18">
        <f t="shared" si="205"/>
        <v>46.510390141828175</v>
      </c>
      <c r="J4420" s="17">
        <f t="shared" si="206"/>
        <v>0.77026300286739924</v>
      </c>
    </row>
    <row r="4421" spans="1:10" x14ac:dyDescent="0.3">
      <c r="A4421" s="2">
        <v>20200702</v>
      </c>
      <c r="B4421" s="2" t="s">
        <v>29</v>
      </c>
      <c r="C4421" s="2">
        <v>103</v>
      </c>
      <c r="D4421" s="2">
        <v>8.7799999999999994</v>
      </c>
      <c r="E4421" s="2">
        <v>18.850000000000001</v>
      </c>
      <c r="F4421" s="2">
        <v>7.93</v>
      </c>
      <c r="G4421" s="2">
        <v>0</v>
      </c>
      <c r="H4421" s="16">
        <f t="shared" si="207"/>
        <v>674.78650948214749</v>
      </c>
      <c r="I4421" s="15">
        <f t="shared" si="205"/>
        <v>39.937078421317111</v>
      </c>
      <c r="J4421" s="14">
        <f t="shared" si="206"/>
        <v>0.62942948393812992</v>
      </c>
    </row>
    <row r="4422" spans="1:10" x14ac:dyDescent="0.3">
      <c r="A4422" s="19">
        <v>20200702</v>
      </c>
      <c r="B4422" s="19" t="s">
        <v>28</v>
      </c>
      <c r="C4422" s="19">
        <v>0</v>
      </c>
      <c r="D4422" s="19">
        <v>0</v>
      </c>
      <c r="E4422" s="19">
        <v>17.920000000000002</v>
      </c>
      <c r="F4422" s="19">
        <v>7.31</v>
      </c>
      <c r="G4422" s="19">
        <v>0</v>
      </c>
      <c r="H4422" s="17">
        <f t="shared" si="207"/>
        <v>0</v>
      </c>
      <c r="I4422" s="18">
        <f t="shared" si="205"/>
        <v>17.920000000000002</v>
      </c>
      <c r="J4422" s="17">
        <f t="shared" si="206"/>
        <v>0</v>
      </c>
    </row>
    <row r="4423" spans="1:10" x14ac:dyDescent="0.3">
      <c r="A4423" s="2">
        <v>20200702</v>
      </c>
      <c r="B4423" s="2" t="s">
        <v>27</v>
      </c>
      <c r="C4423" s="2">
        <v>0</v>
      </c>
      <c r="D4423" s="2">
        <v>0</v>
      </c>
      <c r="E4423" s="2">
        <v>17.350000000000001</v>
      </c>
      <c r="F4423" s="2">
        <v>7.31</v>
      </c>
      <c r="G4423" s="2">
        <v>0</v>
      </c>
      <c r="H4423" s="16">
        <f t="shared" si="207"/>
        <v>0</v>
      </c>
      <c r="I4423" s="15">
        <f t="shared" si="205"/>
        <v>17.350000000000001</v>
      </c>
      <c r="J4423" s="14">
        <f t="shared" si="206"/>
        <v>0</v>
      </c>
    </row>
    <row r="4424" spans="1:10" x14ac:dyDescent="0.3">
      <c r="A4424" s="19">
        <v>20200702</v>
      </c>
      <c r="B4424" s="19" t="s">
        <v>26</v>
      </c>
      <c r="C4424" s="19">
        <v>0</v>
      </c>
      <c r="D4424" s="19">
        <v>0</v>
      </c>
      <c r="E4424" s="19">
        <v>16.940000000000001</v>
      </c>
      <c r="F4424" s="19">
        <v>6.69</v>
      </c>
      <c r="G4424" s="19">
        <v>0</v>
      </c>
      <c r="H4424" s="17">
        <f t="shared" si="207"/>
        <v>0</v>
      </c>
      <c r="I4424" s="18">
        <f t="shared" si="205"/>
        <v>16.940000000000001</v>
      </c>
      <c r="J4424" s="17">
        <f t="shared" si="206"/>
        <v>0</v>
      </c>
    </row>
    <row r="4425" spans="1:10" x14ac:dyDescent="0.3">
      <c r="A4425" s="2">
        <v>20200702</v>
      </c>
      <c r="B4425" s="2" t="s">
        <v>25</v>
      </c>
      <c r="C4425" s="2">
        <v>0</v>
      </c>
      <c r="D4425" s="2">
        <v>0</v>
      </c>
      <c r="E4425" s="2">
        <v>16.649999999999999</v>
      </c>
      <c r="F4425" s="2">
        <v>6.48</v>
      </c>
      <c r="G4425" s="2">
        <v>0</v>
      </c>
      <c r="H4425" s="16">
        <f t="shared" si="207"/>
        <v>0</v>
      </c>
      <c r="I4425" s="15">
        <f t="shared" si="205"/>
        <v>16.649999999999999</v>
      </c>
      <c r="J4425" s="14">
        <f t="shared" si="206"/>
        <v>0</v>
      </c>
    </row>
    <row r="4426" spans="1:10" x14ac:dyDescent="0.3">
      <c r="A4426" s="19">
        <v>20200703</v>
      </c>
      <c r="B4426" s="19" t="s">
        <v>48</v>
      </c>
      <c r="C4426" s="19">
        <v>0</v>
      </c>
      <c r="D4426" s="19">
        <v>0</v>
      </c>
      <c r="E4426" s="19">
        <v>16.45</v>
      </c>
      <c r="F4426" s="19">
        <v>6.41</v>
      </c>
      <c r="G4426" s="19">
        <v>0</v>
      </c>
      <c r="H4426" s="17">
        <f t="shared" si="207"/>
        <v>0</v>
      </c>
      <c r="I4426" s="18">
        <f t="shared" ref="I4426:I4489" si="208">E4426+H4426*((NOCT-20)/(800))</f>
        <v>16.45</v>
      </c>
      <c r="J4426" s="17">
        <f t="shared" ref="J4426:J4489" si="209">P_STC__W*(H4426/1000)*(1+(alpha_p/100)*(I4426-25))</f>
        <v>0</v>
      </c>
    </row>
    <row r="4427" spans="1:10" x14ac:dyDescent="0.3">
      <c r="A4427" s="2">
        <v>20200703</v>
      </c>
      <c r="B4427" s="2" t="s">
        <v>47</v>
      </c>
      <c r="C4427" s="2">
        <v>0</v>
      </c>
      <c r="D4427" s="2">
        <v>0</v>
      </c>
      <c r="E4427" s="2">
        <v>16.25</v>
      </c>
      <c r="F4427" s="2">
        <v>6.34</v>
      </c>
      <c r="G4427" s="2">
        <v>0</v>
      </c>
      <c r="H4427" s="16">
        <f t="shared" si="207"/>
        <v>0</v>
      </c>
      <c r="I4427" s="15">
        <f t="shared" si="208"/>
        <v>16.25</v>
      </c>
      <c r="J4427" s="14">
        <f t="shared" si="209"/>
        <v>0</v>
      </c>
    </row>
    <row r="4428" spans="1:10" x14ac:dyDescent="0.3">
      <c r="A4428" s="19">
        <v>20200703</v>
      </c>
      <c r="B4428" s="19" t="s">
        <v>46</v>
      </c>
      <c r="C4428" s="19">
        <v>0</v>
      </c>
      <c r="D4428" s="19">
        <v>0</v>
      </c>
      <c r="E4428" s="19">
        <v>16.11</v>
      </c>
      <c r="F4428" s="19">
        <v>6.41</v>
      </c>
      <c r="G4428" s="19">
        <v>0</v>
      </c>
      <c r="H4428" s="17">
        <f t="shared" si="207"/>
        <v>0</v>
      </c>
      <c r="I4428" s="18">
        <f t="shared" si="208"/>
        <v>16.11</v>
      </c>
      <c r="J4428" s="17">
        <f t="shared" si="209"/>
        <v>0</v>
      </c>
    </row>
    <row r="4429" spans="1:10" x14ac:dyDescent="0.3">
      <c r="A4429" s="2">
        <v>20200703</v>
      </c>
      <c r="B4429" s="2" t="s">
        <v>45</v>
      </c>
      <c r="C4429" s="2">
        <v>0</v>
      </c>
      <c r="D4429" s="2">
        <v>0</v>
      </c>
      <c r="E4429" s="2">
        <v>16.010000000000002</v>
      </c>
      <c r="F4429" s="2">
        <v>6.62</v>
      </c>
      <c r="G4429" s="2">
        <v>0</v>
      </c>
      <c r="H4429" s="16">
        <f t="shared" si="207"/>
        <v>0</v>
      </c>
      <c r="I4429" s="15">
        <f t="shared" si="208"/>
        <v>16.010000000000002</v>
      </c>
      <c r="J4429" s="14">
        <f t="shared" si="209"/>
        <v>0</v>
      </c>
    </row>
    <row r="4430" spans="1:10" x14ac:dyDescent="0.3">
      <c r="A4430" s="19">
        <v>20200703</v>
      </c>
      <c r="B4430" s="19" t="s">
        <v>44</v>
      </c>
      <c r="C4430" s="19">
        <v>0</v>
      </c>
      <c r="D4430" s="19">
        <v>0</v>
      </c>
      <c r="E4430" s="19">
        <v>15.94</v>
      </c>
      <c r="F4430" s="19">
        <v>6.83</v>
      </c>
      <c r="G4430" s="19">
        <v>0</v>
      </c>
      <c r="H4430" s="17">
        <f t="shared" si="207"/>
        <v>0</v>
      </c>
      <c r="I4430" s="18">
        <f t="shared" si="208"/>
        <v>15.94</v>
      </c>
      <c r="J4430" s="17">
        <f t="shared" si="209"/>
        <v>0</v>
      </c>
    </row>
    <row r="4431" spans="1:10" x14ac:dyDescent="0.3">
      <c r="A4431" s="2">
        <v>20200703</v>
      </c>
      <c r="B4431" s="2" t="s">
        <v>43</v>
      </c>
      <c r="C4431" s="2">
        <v>0</v>
      </c>
      <c r="D4431" s="2">
        <v>0</v>
      </c>
      <c r="E4431" s="2">
        <v>15.9</v>
      </c>
      <c r="F4431" s="2">
        <v>7.1</v>
      </c>
      <c r="G4431" s="2">
        <v>0</v>
      </c>
      <c r="H4431" s="16">
        <f t="shared" si="207"/>
        <v>0</v>
      </c>
      <c r="I4431" s="15">
        <f t="shared" si="208"/>
        <v>15.9</v>
      </c>
      <c r="J4431" s="14">
        <f t="shared" si="209"/>
        <v>0</v>
      </c>
    </row>
    <row r="4432" spans="1:10" x14ac:dyDescent="0.3">
      <c r="A4432" s="19">
        <v>20200703</v>
      </c>
      <c r="B4432" s="19" t="s">
        <v>42</v>
      </c>
      <c r="C4432" s="19">
        <v>104</v>
      </c>
      <c r="D4432" s="19">
        <v>8.56</v>
      </c>
      <c r="E4432" s="19">
        <v>16</v>
      </c>
      <c r="F4432" s="19">
        <v>7.45</v>
      </c>
      <c r="G4432" s="19">
        <v>0</v>
      </c>
      <c r="H4432" s="17">
        <f t="shared" si="207"/>
        <v>698.71330990327317</v>
      </c>
      <c r="I4432" s="18">
        <f t="shared" si="208"/>
        <v>37.834790934477283</v>
      </c>
      <c r="J4432" s="17">
        <f t="shared" si="209"/>
        <v>0.65835803325242004</v>
      </c>
    </row>
    <row r="4433" spans="1:10" x14ac:dyDescent="0.3">
      <c r="A4433" s="2">
        <v>20200703</v>
      </c>
      <c r="B4433" s="2" t="s">
        <v>41</v>
      </c>
      <c r="C4433" s="2">
        <v>293</v>
      </c>
      <c r="D4433" s="2">
        <v>19.649999999999999</v>
      </c>
      <c r="E4433" s="2">
        <v>16.62</v>
      </c>
      <c r="F4433" s="2">
        <v>7.17</v>
      </c>
      <c r="G4433" s="2">
        <v>0</v>
      </c>
      <c r="H4433" s="16">
        <f t="shared" si="207"/>
        <v>871.31446067384184</v>
      </c>
      <c r="I4433" s="15">
        <f t="shared" si="208"/>
        <v>43.848576896057558</v>
      </c>
      <c r="J4433" s="14">
        <f t="shared" si="209"/>
        <v>0.79741079141688165</v>
      </c>
    </row>
    <row r="4434" spans="1:10" x14ac:dyDescent="0.3">
      <c r="A4434" s="19">
        <v>20200703</v>
      </c>
      <c r="B4434" s="19" t="s">
        <v>40</v>
      </c>
      <c r="C4434" s="19">
        <v>496</v>
      </c>
      <c r="D4434" s="19">
        <v>31.16</v>
      </c>
      <c r="E4434" s="19">
        <v>17.72</v>
      </c>
      <c r="F4434" s="19">
        <v>7.31</v>
      </c>
      <c r="G4434" s="19">
        <v>0</v>
      </c>
      <c r="H4434" s="17">
        <f t="shared" si="207"/>
        <v>958.58427688317602</v>
      </c>
      <c r="I4434" s="18">
        <f t="shared" si="208"/>
        <v>47.675758652599249</v>
      </c>
      <c r="J4434" s="17">
        <f t="shared" si="209"/>
        <v>0.86076946118466924</v>
      </c>
    </row>
    <row r="4435" spans="1:10" x14ac:dyDescent="0.3">
      <c r="A4435" s="2">
        <v>20200703</v>
      </c>
      <c r="B4435" s="2" t="s">
        <v>39</v>
      </c>
      <c r="C4435" s="2">
        <v>677</v>
      </c>
      <c r="D4435" s="2">
        <v>42.84</v>
      </c>
      <c r="E4435" s="2">
        <v>18.93</v>
      </c>
      <c r="F4435" s="2">
        <v>7.24</v>
      </c>
      <c r="G4435" s="2">
        <v>0</v>
      </c>
      <c r="H4435" s="16">
        <f t="shared" ref="H4435:H4498" si="210">IF(D4435&gt;0,C4435/SIN(D4435*PI()/180),0)</f>
        <v>995.65649820290855</v>
      </c>
      <c r="I4435" s="15">
        <f t="shared" si="208"/>
        <v>50.044265568840892</v>
      </c>
      <c r="J4435" s="14">
        <f t="shared" si="209"/>
        <v>0.88344681229939748</v>
      </c>
    </row>
    <row r="4436" spans="1:10" x14ac:dyDescent="0.3">
      <c r="A4436" s="19">
        <v>20200703</v>
      </c>
      <c r="B4436" s="19" t="s">
        <v>38</v>
      </c>
      <c r="C4436" s="19">
        <v>802</v>
      </c>
      <c r="D4436" s="19">
        <v>54.37</v>
      </c>
      <c r="E4436" s="19">
        <v>20.079999999999998</v>
      </c>
      <c r="F4436" s="19">
        <v>7.24</v>
      </c>
      <c r="G4436" s="19">
        <v>0</v>
      </c>
      <c r="H4436" s="17">
        <f t="shared" si="210"/>
        <v>986.71763553078586</v>
      </c>
      <c r="I4436" s="18">
        <f t="shared" si="208"/>
        <v>50.914926110337056</v>
      </c>
      <c r="J4436" s="17">
        <f t="shared" si="209"/>
        <v>0.87164941975632526</v>
      </c>
    </row>
    <row r="4437" spans="1:10" x14ac:dyDescent="0.3">
      <c r="A4437" s="2">
        <v>20200703</v>
      </c>
      <c r="B4437" s="2" t="s">
        <v>37</v>
      </c>
      <c r="C4437" s="2">
        <v>920</v>
      </c>
      <c r="D4437" s="2">
        <v>65.08</v>
      </c>
      <c r="E4437" s="2">
        <v>21.09</v>
      </c>
      <c r="F4437" s="2">
        <v>7.24</v>
      </c>
      <c r="G4437" s="2">
        <v>0</v>
      </c>
      <c r="H4437" s="16">
        <f t="shared" si="210"/>
        <v>1014.448179161802</v>
      </c>
      <c r="I4437" s="15">
        <f t="shared" si="208"/>
        <v>52.79150559880631</v>
      </c>
      <c r="J4437" s="14">
        <f t="shared" si="209"/>
        <v>0.88757948903286876</v>
      </c>
    </row>
    <row r="4438" spans="1:10" x14ac:dyDescent="0.3">
      <c r="A4438" s="19">
        <v>20200703</v>
      </c>
      <c r="B4438" s="19" t="s">
        <v>36</v>
      </c>
      <c r="C4438" s="19">
        <v>989</v>
      </c>
      <c r="D4438" s="19">
        <v>72.91</v>
      </c>
      <c r="E4438" s="19">
        <v>21.92</v>
      </c>
      <c r="F4438" s="19">
        <v>7.24</v>
      </c>
      <c r="G4438" s="19">
        <v>0</v>
      </c>
      <c r="H4438" s="17">
        <f t="shared" si="210"/>
        <v>1034.6873223485152</v>
      </c>
      <c r="I4438" s="18">
        <f t="shared" si="208"/>
        <v>54.253978823391101</v>
      </c>
      <c r="J4438" s="17">
        <f t="shared" si="209"/>
        <v>0.89847807777284894</v>
      </c>
    </row>
    <row r="4439" spans="1:10" x14ac:dyDescent="0.3">
      <c r="A4439" s="2">
        <v>20200703</v>
      </c>
      <c r="B4439" s="2" t="s">
        <v>35</v>
      </c>
      <c r="C4439" s="2">
        <v>973</v>
      </c>
      <c r="D4439" s="2">
        <v>73</v>
      </c>
      <c r="E4439" s="2">
        <v>22.52</v>
      </c>
      <c r="F4439" s="2">
        <v>7.24</v>
      </c>
      <c r="G4439" s="2">
        <v>0</v>
      </c>
      <c r="H4439" s="16">
        <f t="shared" si="210"/>
        <v>1017.458079061995</v>
      </c>
      <c r="I4439" s="15">
        <f t="shared" si="208"/>
        <v>54.315564970687348</v>
      </c>
      <c r="J4439" s="14">
        <f t="shared" si="209"/>
        <v>0.88323496616437791</v>
      </c>
    </row>
    <row r="4440" spans="1:10" x14ac:dyDescent="0.3">
      <c r="A4440" s="19">
        <v>20200703</v>
      </c>
      <c r="B4440" s="19" t="s">
        <v>34</v>
      </c>
      <c r="C4440" s="19">
        <v>923</v>
      </c>
      <c r="D4440" s="19">
        <v>65.27</v>
      </c>
      <c r="E4440" s="19">
        <v>22.8</v>
      </c>
      <c r="F4440" s="19">
        <v>7.45</v>
      </c>
      <c r="G4440" s="19">
        <v>0</v>
      </c>
      <c r="H4440" s="17">
        <f t="shared" si="210"/>
        <v>1016.1960978324867</v>
      </c>
      <c r="I4440" s="18">
        <f t="shared" si="208"/>
        <v>54.556128057265212</v>
      </c>
      <c r="J4440" s="17">
        <f t="shared" si="209"/>
        <v>0.88103939883775084</v>
      </c>
    </row>
    <row r="4441" spans="1:10" x14ac:dyDescent="0.3">
      <c r="A4441" s="2">
        <v>20200703</v>
      </c>
      <c r="B4441" s="2" t="s">
        <v>33</v>
      </c>
      <c r="C4441" s="2">
        <v>814</v>
      </c>
      <c r="D4441" s="2">
        <v>54.58</v>
      </c>
      <c r="E4441" s="2">
        <v>22.74</v>
      </c>
      <c r="F4441" s="2">
        <v>7.72</v>
      </c>
      <c r="G4441" s="2">
        <v>0</v>
      </c>
      <c r="H4441" s="16">
        <f t="shared" si="210"/>
        <v>998.864265809416</v>
      </c>
      <c r="I4441" s="15">
        <f t="shared" si="208"/>
        <v>53.954508306544248</v>
      </c>
      <c r="J4441" s="14">
        <f t="shared" si="209"/>
        <v>0.86871695924271564</v>
      </c>
    </row>
    <row r="4442" spans="1:10" x14ac:dyDescent="0.3">
      <c r="A4442" s="19">
        <v>20200703</v>
      </c>
      <c r="B4442" s="19" t="s">
        <v>32</v>
      </c>
      <c r="C4442" s="19">
        <v>663</v>
      </c>
      <c r="D4442" s="19">
        <v>43.06</v>
      </c>
      <c r="E4442" s="19">
        <v>22.3</v>
      </c>
      <c r="F4442" s="19">
        <v>8.07</v>
      </c>
      <c r="G4442" s="19">
        <v>0</v>
      </c>
      <c r="H4442" s="17">
        <f t="shared" si="210"/>
        <v>971.05315761037764</v>
      </c>
      <c r="I4442" s="18">
        <f t="shared" si="208"/>
        <v>52.645411175324298</v>
      </c>
      <c r="J4442" s="17">
        <f t="shared" si="209"/>
        <v>0.85024992044181624</v>
      </c>
    </row>
    <row r="4443" spans="1:10" x14ac:dyDescent="0.3">
      <c r="A4443" s="2">
        <v>20200703</v>
      </c>
      <c r="B4443" s="2" t="s">
        <v>31</v>
      </c>
      <c r="C4443" s="2">
        <v>487</v>
      </c>
      <c r="D4443" s="2">
        <v>31.38</v>
      </c>
      <c r="E4443" s="2">
        <v>21.57</v>
      </c>
      <c r="F4443" s="2">
        <v>8.2100000000000009</v>
      </c>
      <c r="G4443" s="2">
        <v>0</v>
      </c>
      <c r="H4443" s="16">
        <f t="shared" si="210"/>
        <v>935.25849792749352</v>
      </c>
      <c r="I4443" s="15">
        <f t="shared" si="208"/>
        <v>50.796828060234176</v>
      </c>
      <c r="J4443" s="14">
        <f t="shared" si="209"/>
        <v>0.82668833594440549</v>
      </c>
    </row>
    <row r="4444" spans="1:10" x14ac:dyDescent="0.3">
      <c r="A4444" s="19">
        <v>20200703</v>
      </c>
      <c r="B4444" s="19" t="s">
        <v>30</v>
      </c>
      <c r="C4444" s="19">
        <v>293</v>
      </c>
      <c r="D4444" s="19">
        <v>19.87</v>
      </c>
      <c r="E4444" s="19">
        <v>20.66</v>
      </c>
      <c r="F4444" s="19">
        <v>8.2100000000000009</v>
      </c>
      <c r="G4444" s="19">
        <v>0</v>
      </c>
      <c r="H4444" s="17">
        <f t="shared" si="210"/>
        <v>862.05078031142159</v>
      </c>
      <c r="I4444" s="18">
        <f t="shared" si="208"/>
        <v>47.599086884731925</v>
      </c>
      <c r="J4444" s="17">
        <f t="shared" si="209"/>
        <v>0.77438375813653204</v>
      </c>
    </row>
    <row r="4445" spans="1:10" x14ac:dyDescent="0.3">
      <c r="A4445" s="2">
        <v>20200703</v>
      </c>
      <c r="B4445" s="2" t="s">
        <v>29</v>
      </c>
      <c r="C4445" s="2">
        <v>105</v>
      </c>
      <c r="D4445" s="2">
        <v>8.77</v>
      </c>
      <c r="E4445" s="2">
        <v>19.27</v>
      </c>
      <c r="F4445" s="2">
        <v>7.93</v>
      </c>
      <c r="G4445" s="2">
        <v>0</v>
      </c>
      <c r="H4445" s="16">
        <f t="shared" si="210"/>
        <v>688.66738064351091</v>
      </c>
      <c r="I4445" s="15">
        <f t="shared" si="208"/>
        <v>40.790855645109716</v>
      </c>
      <c r="J4445" s="14">
        <f t="shared" si="209"/>
        <v>0.6397314682649422</v>
      </c>
    </row>
    <row r="4446" spans="1:10" x14ac:dyDescent="0.3">
      <c r="A4446" s="19">
        <v>20200703</v>
      </c>
      <c r="B4446" s="19" t="s">
        <v>28</v>
      </c>
      <c r="C4446" s="19">
        <v>0</v>
      </c>
      <c r="D4446" s="19">
        <v>0</v>
      </c>
      <c r="E4446" s="19">
        <v>18.12</v>
      </c>
      <c r="F4446" s="19">
        <v>7.38</v>
      </c>
      <c r="G4446" s="19">
        <v>0</v>
      </c>
      <c r="H4446" s="17">
        <f t="shared" si="210"/>
        <v>0</v>
      </c>
      <c r="I4446" s="18">
        <f t="shared" si="208"/>
        <v>18.12</v>
      </c>
      <c r="J4446" s="17">
        <f t="shared" si="209"/>
        <v>0</v>
      </c>
    </row>
    <row r="4447" spans="1:10" x14ac:dyDescent="0.3">
      <c r="A4447" s="2">
        <v>20200703</v>
      </c>
      <c r="B4447" s="2" t="s">
        <v>27</v>
      </c>
      <c r="C4447" s="2">
        <v>0</v>
      </c>
      <c r="D4447" s="2">
        <v>0</v>
      </c>
      <c r="E4447" s="2">
        <v>17.329999999999998</v>
      </c>
      <c r="F4447" s="2">
        <v>7.38</v>
      </c>
      <c r="G4447" s="2">
        <v>0</v>
      </c>
      <c r="H4447" s="16">
        <f t="shared" si="210"/>
        <v>0</v>
      </c>
      <c r="I4447" s="15">
        <f t="shared" si="208"/>
        <v>17.329999999999998</v>
      </c>
      <c r="J4447" s="14">
        <f t="shared" si="209"/>
        <v>0</v>
      </c>
    </row>
    <row r="4448" spans="1:10" x14ac:dyDescent="0.3">
      <c r="A4448" s="19">
        <v>20200703</v>
      </c>
      <c r="B4448" s="19" t="s">
        <v>26</v>
      </c>
      <c r="C4448" s="19">
        <v>0</v>
      </c>
      <c r="D4448" s="19">
        <v>0</v>
      </c>
      <c r="E4448" s="19">
        <v>16.920000000000002</v>
      </c>
      <c r="F4448" s="19">
        <v>7.03</v>
      </c>
      <c r="G4448" s="19">
        <v>0</v>
      </c>
      <c r="H4448" s="17">
        <f t="shared" si="210"/>
        <v>0</v>
      </c>
      <c r="I4448" s="18">
        <f t="shared" si="208"/>
        <v>16.920000000000002</v>
      </c>
      <c r="J4448" s="17">
        <f t="shared" si="209"/>
        <v>0</v>
      </c>
    </row>
    <row r="4449" spans="1:10" x14ac:dyDescent="0.3">
      <c r="A4449" s="2">
        <v>20200703</v>
      </c>
      <c r="B4449" s="2" t="s">
        <v>25</v>
      </c>
      <c r="C4449" s="2">
        <v>0</v>
      </c>
      <c r="D4449" s="2">
        <v>0</v>
      </c>
      <c r="E4449" s="2">
        <v>16.66</v>
      </c>
      <c r="F4449" s="2">
        <v>6.76</v>
      </c>
      <c r="G4449" s="2">
        <v>0</v>
      </c>
      <c r="H4449" s="16">
        <f t="shared" si="210"/>
        <v>0</v>
      </c>
      <c r="I4449" s="15">
        <f t="shared" si="208"/>
        <v>16.66</v>
      </c>
      <c r="J4449" s="14">
        <f t="shared" si="209"/>
        <v>0</v>
      </c>
    </row>
    <row r="4450" spans="1:10" x14ac:dyDescent="0.3">
      <c r="A4450" s="19">
        <v>20200704</v>
      </c>
      <c r="B4450" s="19" t="s">
        <v>48</v>
      </c>
      <c r="C4450" s="19">
        <v>0</v>
      </c>
      <c r="D4450" s="19">
        <v>0</v>
      </c>
      <c r="E4450" s="19">
        <v>16.510000000000002</v>
      </c>
      <c r="F4450" s="19">
        <v>6.55</v>
      </c>
      <c r="G4450" s="19">
        <v>0</v>
      </c>
      <c r="H4450" s="17">
        <f t="shared" si="210"/>
        <v>0</v>
      </c>
      <c r="I4450" s="18">
        <f t="shared" si="208"/>
        <v>16.510000000000002</v>
      </c>
      <c r="J4450" s="17">
        <f t="shared" si="209"/>
        <v>0</v>
      </c>
    </row>
    <row r="4451" spans="1:10" x14ac:dyDescent="0.3">
      <c r="A4451" s="2">
        <v>20200704</v>
      </c>
      <c r="B4451" s="2" t="s">
        <v>47</v>
      </c>
      <c r="C4451" s="2">
        <v>0</v>
      </c>
      <c r="D4451" s="2">
        <v>0</v>
      </c>
      <c r="E4451" s="2">
        <v>16.5</v>
      </c>
      <c r="F4451" s="2">
        <v>6.41</v>
      </c>
      <c r="G4451" s="2">
        <v>0</v>
      </c>
      <c r="H4451" s="16">
        <f t="shared" si="210"/>
        <v>0</v>
      </c>
      <c r="I4451" s="15">
        <f t="shared" si="208"/>
        <v>16.5</v>
      </c>
      <c r="J4451" s="14">
        <f t="shared" si="209"/>
        <v>0</v>
      </c>
    </row>
    <row r="4452" spans="1:10" x14ac:dyDescent="0.3">
      <c r="A4452" s="19">
        <v>20200704</v>
      </c>
      <c r="B4452" s="19" t="s">
        <v>46</v>
      </c>
      <c r="C4452" s="19">
        <v>0</v>
      </c>
      <c r="D4452" s="19">
        <v>0</v>
      </c>
      <c r="E4452" s="19">
        <v>16.399999999999999</v>
      </c>
      <c r="F4452" s="19">
        <v>6.07</v>
      </c>
      <c r="G4452" s="19">
        <v>0</v>
      </c>
      <c r="H4452" s="17">
        <f t="shared" si="210"/>
        <v>0</v>
      </c>
      <c r="I4452" s="18">
        <f t="shared" si="208"/>
        <v>16.399999999999999</v>
      </c>
      <c r="J4452" s="17">
        <f t="shared" si="209"/>
        <v>0</v>
      </c>
    </row>
    <row r="4453" spans="1:10" x14ac:dyDescent="0.3">
      <c r="A4453" s="2">
        <v>20200704</v>
      </c>
      <c r="B4453" s="2" t="s">
        <v>45</v>
      </c>
      <c r="C4453" s="2">
        <v>0</v>
      </c>
      <c r="D4453" s="2">
        <v>0</v>
      </c>
      <c r="E4453" s="2">
        <v>16.36</v>
      </c>
      <c r="F4453" s="2">
        <v>6.07</v>
      </c>
      <c r="G4453" s="2">
        <v>0</v>
      </c>
      <c r="H4453" s="16">
        <f t="shared" si="210"/>
        <v>0</v>
      </c>
      <c r="I4453" s="15">
        <f t="shared" si="208"/>
        <v>16.36</v>
      </c>
      <c r="J4453" s="14">
        <f t="shared" si="209"/>
        <v>0</v>
      </c>
    </row>
    <row r="4454" spans="1:10" x14ac:dyDescent="0.3">
      <c r="A4454" s="19">
        <v>20200704</v>
      </c>
      <c r="B4454" s="19" t="s">
        <v>44</v>
      </c>
      <c r="C4454" s="19">
        <v>0</v>
      </c>
      <c r="D4454" s="19">
        <v>0</v>
      </c>
      <c r="E4454" s="19">
        <v>16.3</v>
      </c>
      <c r="F4454" s="19">
        <v>6</v>
      </c>
      <c r="G4454" s="19">
        <v>0</v>
      </c>
      <c r="H4454" s="17">
        <f t="shared" si="210"/>
        <v>0</v>
      </c>
      <c r="I4454" s="18">
        <f t="shared" si="208"/>
        <v>16.3</v>
      </c>
      <c r="J4454" s="17">
        <f t="shared" si="209"/>
        <v>0</v>
      </c>
    </row>
    <row r="4455" spans="1:10" x14ac:dyDescent="0.3">
      <c r="A4455" s="2">
        <v>20200704</v>
      </c>
      <c r="B4455" s="2" t="s">
        <v>43</v>
      </c>
      <c r="C4455" s="2">
        <v>0</v>
      </c>
      <c r="D4455" s="2">
        <v>0</v>
      </c>
      <c r="E4455" s="2">
        <v>16.23</v>
      </c>
      <c r="F4455" s="2">
        <v>6.07</v>
      </c>
      <c r="G4455" s="2">
        <v>0</v>
      </c>
      <c r="H4455" s="16">
        <f t="shared" si="210"/>
        <v>0</v>
      </c>
      <c r="I4455" s="15">
        <f t="shared" si="208"/>
        <v>16.23</v>
      </c>
      <c r="J4455" s="14">
        <f t="shared" si="209"/>
        <v>0</v>
      </c>
    </row>
    <row r="4456" spans="1:10" x14ac:dyDescent="0.3">
      <c r="A4456" s="19">
        <v>20200704</v>
      </c>
      <c r="B4456" s="19" t="s">
        <v>42</v>
      </c>
      <c r="C4456" s="19">
        <v>99</v>
      </c>
      <c r="D4456" s="19">
        <v>8.48</v>
      </c>
      <c r="E4456" s="19">
        <v>16.32</v>
      </c>
      <c r="F4456" s="19">
        <v>6</v>
      </c>
      <c r="G4456" s="19">
        <v>0</v>
      </c>
      <c r="H4456" s="17">
        <f t="shared" si="210"/>
        <v>671.34951958638089</v>
      </c>
      <c r="I4456" s="18">
        <f t="shared" si="208"/>
        <v>37.299672487074403</v>
      </c>
      <c r="J4456" s="17">
        <f t="shared" si="209"/>
        <v>0.6341913131176784</v>
      </c>
    </row>
    <row r="4457" spans="1:10" x14ac:dyDescent="0.3">
      <c r="A4457" s="2">
        <v>20200704</v>
      </c>
      <c r="B4457" s="2" t="s">
        <v>41</v>
      </c>
      <c r="C4457" s="2">
        <v>286</v>
      </c>
      <c r="D4457" s="2">
        <v>19.57</v>
      </c>
      <c r="E4457" s="2">
        <v>17.23</v>
      </c>
      <c r="F4457" s="2">
        <v>6</v>
      </c>
      <c r="G4457" s="2">
        <v>0</v>
      </c>
      <c r="H4457" s="16">
        <f t="shared" si="210"/>
        <v>853.83771958363991</v>
      </c>
      <c r="I4457" s="15">
        <f t="shared" si="208"/>
        <v>43.912428736988744</v>
      </c>
      <c r="J4457" s="14">
        <f t="shared" si="209"/>
        <v>0.7811710669730364</v>
      </c>
    </row>
    <row r="4458" spans="1:10" x14ac:dyDescent="0.3">
      <c r="A4458" s="19">
        <v>20200704</v>
      </c>
      <c r="B4458" s="19" t="s">
        <v>40</v>
      </c>
      <c r="C4458" s="19">
        <v>494</v>
      </c>
      <c r="D4458" s="19">
        <v>31.08</v>
      </c>
      <c r="E4458" s="19">
        <v>18.920000000000002</v>
      </c>
      <c r="F4458" s="19">
        <v>6.07</v>
      </c>
      <c r="G4458" s="19">
        <v>0</v>
      </c>
      <c r="H4458" s="17">
        <f t="shared" si="210"/>
        <v>956.92963575899455</v>
      </c>
      <c r="I4458" s="18">
        <f t="shared" si="208"/>
        <v>48.824051117468585</v>
      </c>
      <c r="J4458" s="17">
        <f t="shared" si="209"/>
        <v>0.85433890324735162</v>
      </c>
    </row>
    <row r="4459" spans="1:10" x14ac:dyDescent="0.3">
      <c r="A4459" s="2">
        <v>20200704</v>
      </c>
      <c r="B4459" s="2" t="s">
        <v>39</v>
      </c>
      <c r="C4459" s="2">
        <v>690</v>
      </c>
      <c r="D4459" s="2">
        <v>42.76</v>
      </c>
      <c r="E4459" s="2">
        <v>20.94</v>
      </c>
      <c r="F4459" s="2">
        <v>6</v>
      </c>
      <c r="G4459" s="2">
        <v>0</v>
      </c>
      <c r="H4459" s="16">
        <f t="shared" si="210"/>
        <v>1016.3067169078405</v>
      </c>
      <c r="I4459" s="15">
        <f t="shared" si="208"/>
        <v>52.699584903370017</v>
      </c>
      <c r="J4459" s="14">
        <f t="shared" si="209"/>
        <v>0.88962598303999774</v>
      </c>
    </row>
    <row r="4460" spans="1:10" x14ac:dyDescent="0.3">
      <c r="A4460" s="19">
        <v>20200704</v>
      </c>
      <c r="B4460" s="19" t="s">
        <v>38</v>
      </c>
      <c r="C4460" s="19">
        <v>841</v>
      </c>
      <c r="D4460" s="19">
        <v>54.29</v>
      </c>
      <c r="E4460" s="19">
        <v>22.96</v>
      </c>
      <c r="F4460" s="19">
        <v>5.86</v>
      </c>
      <c r="G4460" s="19">
        <v>0</v>
      </c>
      <c r="H4460" s="17">
        <f t="shared" si="210"/>
        <v>1035.737669700148</v>
      </c>
      <c r="I4460" s="18">
        <f t="shared" si="208"/>
        <v>55.326802178129626</v>
      </c>
      <c r="J4460" s="17">
        <f t="shared" si="209"/>
        <v>0.89438991832169779</v>
      </c>
    </row>
    <row r="4461" spans="1:10" x14ac:dyDescent="0.3">
      <c r="A4461" s="2">
        <v>20200704</v>
      </c>
      <c r="B4461" s="2" t="s">
        <v>37</v>
      </c>
      <c r="C4461" s="2">
        <v>955</v>
      </c>
      <c r="D4461" s="2">
        <v>64.989999999999995</v>
      </c>
      <c r="E4461" s="2">
        <v>24.91</v>
      </c>
      <c r="F4461" s="2">
        <v>5.66</v>
      </c>
      <c r="G4461" s="2">
        <v>0</v>
      </c>
      <c r="H4461" s="16">
        <f t="shared" si="210"/>
        <v>1053.8116942195127</v>
      </c>
      <c r="I4461" s="15">
        <f t="shared" si="208"/>
        <v>57.841615444359775</v>
      </c>
      <c r="J4461" s="14">
        <f t="shared" si="209"/>
        <v>0.89807174136404344</v>
      </c>
    </row>
    <row r="4462" spans="1:10" x14ac:dyDescent="0.3">
      <c r="A4462" s="19">
        <v>20200704</v>
      </c>
      <c r="B4462" s="19" t="s">
        <v>36</v>
      </c>
      <c r="C4462" s="19">
        <v>1036.01</v>
      </c>
      <c r="D4462" s="19">
        <v>72.819999999999993</v>
      </c>
      <c r="E4462" s="19">
        <v>26.57</v>
      </c>
      <c r="F4462" s="19">
        <v>5.45</v>
      </c>
      <c r="G4462" s="19">
        <v>0</v>
      </c>
      <c r="H4462" s="17">
        <f t="shared" si="210"/>
        <v>1084.3940063151235</v>
      </c>
      <c r="I4462" s="18">
        <f t="shared" si="208"/>
        <v>60.457312697347611</v>
      </c>
      <c r="J4462" s="17">
        <f t="shared" si="209"/>
        <v>0.91137036815442163</v>
      </c>
    </row>
    <row r="4463" spans="1:10" x14ac:dyDescent="0.3">
      <c r="A4463" s="2">
        <v>20200704</v>
      </c>
      <c r="B4463" s="2" t="s">
        <v>35</v>
      </c>
      <c r="C4463" s="2">
        <v>1010</v>
      </c>
      <c r="D4463" s="2">
        <v>72.94</v>
      </c>
      <c r="E4463" s="2">
        <v>27.57</v>
      </c>
      <c r="F4463" s="2">
        <v>5.66</v>
      </c>
      <c r="G4463" s="2">
        <v>0</v>
      </c>
      <c r="H4463" s="16">
        <f t="shared" si="210"/>
        <v>1056.4874987565674</v>
      </c>
      <c r="I4463" s="15">
        <f t="shared" si="208"/>
        <v>60.585234336142733</v>
      </c>
      <c r="J4463" s="14">
        <f t="shared" si="209"/>
        <v>0.88730840028250757</v>
      </c>
    </row>
    <row r="4464" spans="1:10" x14ac:dyDescent="0.3">
      <c r="A4464" s="19">
        <v>20200704</v>
      </c>
      <c r="B4464" s="19" t="s">
        <v>34</v>
      </c>
      <c r="C4464" s="19">
        <v>968</v>
      </c>
      <c r="D4464" s="19">
        <v>65.239999999999995</v>
      </c>
      <c r="E4464" s="19">
        <v>27.81</v>
      </c>
      <c r="F4464" s="19">
        <v>6.28</v>
      </c>
      <c r="G4464" s="19">
        <v>0</v>
      </c>
      <c r="H4464" s="17">
        <f t="shared" si="210"/>
        <v>1065.9970090077586</v>
      </c>
      <c r="I4464" s="18">
        <f t="shared" si="208"/>
        <v>61.122406531492459</v>
      </c>
      <c r="J4464" s="17">
        <f t="shared" si="209"/>
        <v>0.89271831106445887</v>
      </c>
    </row>
    <row r="4465" spans="1:10" x14ac:dyDescent="0.3">
      <c r="A4465" s="2">
        <v>20200704</v>
      </c>
      <c r="B4465" s="2" t="s">
        <v>33</v>
      </c>
      <c r="C4465" s="2">
        <v>854</v>
      </c>
      <c r="D4465" s="2">
        <v>54.57</v>
      </c>
      <c r="E4465" s="2">
        <v>27.63</v>
      </c>
      <c r="F4465" s="2">
        <v>6.69</v>
      </c>
      <c r="G4465" s="2">
        <v>0</v>
      </c>
      <c r="H4465" s="16">
        <f t="shared" si="210"/>
        <v>1048.0786144839487</v>
      </c>
      <c r="I4465" s="15">
        <f t="shared" si="208"/>
        <v>60.382456702623401</v>
      </c>
      <c r="J4465" s="14">
        <f t="shared" si="209"/>
        <v>0.88120243159329137</v>
      </c>
    </row>
    <row r="4466" spans="1:10" x14ac:dyDescent="0.3">
      <c r="A4466" s="19">
        <v>20200704</v>
      </c>
      <c r="B4466" s="19" t="s">
        <v>32</v>
      </c>
      <c r="C4466" s="19">
        <v>681</v>
      </c>
      <c r="D4466" s="19">
        <v>43.05</v>
      </c>
      <c r="E4466" s="19">
        <v>27.1</v>
      </c>
      <c r="F4466" s="19">
        <v>6.97</v>
      </c>
      <c r="G4466" s="19">
        <v>0</v>
      </c>
      <c r="H4466" s="17">
        <f t="shared" si="210"/>
        <v>997.60293038029806</v>
      </c>
      <c r="I4466" s="18">
        <f t="shared" si="208"/>
        <v>58.275091574384319</v>
      </c>
      <c r="J4466" s="17">
        <f t="shared" si="209"/>
        <v>0.84822395049554455</v>
      </c>
    </row>
    <row r="4467" spans="1:10" x14ac:dyDescent="0.3">
      <c r="A4467" s="2">
        <v>20200704</v>
      </c>
      <c r="B4467" s="2" t="s">
        <v>31</v>
      </c>
      <c r="C4467" s="2">
        <v>500</v>
      </c>
      <c r="D4467" s="2">
        <v>31.37</v>
      </c>
      <c r="E4467" s="2">
        <v>26.13</v>
      </c>
      <c r="F4467" s="2">
        <v>7.17</v>
      </c>
      <c r="G4467" s="2">
        <v>0</v>
      </c>
      <c r="H4467" s="16">
        <f t="shared" si="210"/>
        <v>960.49919717766772</v>
      </c>
      <c r="I4467" s="15">
        <f t="shared" si="208"/>
        <v>56.145599911802115</v>
      </c>
      <c r="J4467" s="14">
        <f t="shared" si="209"/>
        <v>0.82588024047860531</v>
      </c>
    </row>
    <row r="4468" spans="1:10" x14ac:dyDescent="0.3">
      <c r="A4468" s="19">
        <v>20200704</v>
      </c>
      <c r="B4468" s="19" t="s">
        <v>30</v>
      </c>
      <c r="C4468" s="19">
        <v>299</v>
      </c>
      <c r="D4468" s="19">
        <v>19.850000000000001</v>
      </c>
      <c r="E4468" s="19">
        <v>24.86</v>
      </c>
      <c r="F4468" s="19">
        <v>7.1</v>
      </c>
      <c r="G4468" s="19">
        <v>0</v>
      </c>
      <c r="H4468" s="17">
        <f t="shared" si="210"/>
        <v>880.5542462262066</v>
      </c>
      <c r="I4468" s="18">
        <f t="shared" si="208"/>
        <v>52.377320194568952</v>
      </c>
      <c r="J4468" s="17">
        <f t="shared" si="209"/>
        <v>0.77207177626190682</v>
      </c>
    </row>
    <row r="4469" spans="1:10" x14ac:dyDescent="0.3">
      <c r="A4469" s="2">
        <v>20200704</v>
      </c>
      <c r="B4469" s="2" t="s">
        <v>29</v>
      </c>
      <c r="C4469" s="2">
        <v>109</v>
      </c>
      <c r="D4469" s="2">
        <v>8.75</v>
      </c>
      <c r="E4469" s="2">
        <v>23.02</v>
      </c>
      <c r="F4469" s="2">
        <v>7.24</v>
      </c>
      <c r="G4469" s="2">
        <v>0</v>
      </c>
      <c r="H4469" s="16">
        <f t="shared" si="210"/>
        <v>716.52362421067994</v>
      </c>
      <c r="I4469" s="15">
        <f t="shared" si="208"/>
        <v>45.411363256583748</v>
      </c>
      <c r="J4469" s="14">
        <f t="shared" si="209"/>
        <v>0.65071011632008346</v>
      </c>
    </row>
    <row r="4470" spans="1:10" x14ac:dyDescent="0.3">
      <c r="A4470" s="19">
        <v>20200704</v>
      </c>
      <c r="B4470" s="19" t="s">
        <v>28</v>
      </c>
      <c r="C4470" s="19">
        <v>0</v>
      </c>
      <c r="D4470" s="19">
        <v>0</v>
      </c>
      <c r="E4470" s="19">
        <v>21.34</v>
      </c>
      <c r="F4470" s="19">
        <v>7.31</v>
      </c>
      <c r="G4470" s="19">
        <v>0</v>
      </c>
      <c r="H4470" s="17">
        <f t="shared" si="210"/>
        <v>0</v>
      </c>
      <c r="I4470" s="18">
        <f t="shared" si="208"/>
        <v>21.34</v>
      </c>
      <c r="J4470" s="17">
        <f t="shared" si="209"/>
        <v>0</v>
      </c>
    </row>
    <row r="4471" spans="1:10" x14ac:dyDescent="0.3">
      <c r="A4471" s="2">
        <v>20200704</v>
      </c>
      <c r="B4471" s="2" t="s">
        <v>27</v>
      </c>
      <c r="C4471" s="2">
        <v>0</v>
      </c>
      <c r="D4471" s="2">
        <v>0</v>
      </c>
      <c r="E4471" s="2">
        <v>20.329999999999998</v>
      </c>
      <c r="F4471" s="2">
        <v>6.97</v>
      </c>
      <c r="G4471" s="2">
        <v>0</v>
      </c>
      <c r="H4471" s="16">
        <f t="shared" si="210"/>
        <v>0</v>
      </c>
      <c r="I4471" s="15">
        <f t="shared" si="208"/>
        <v>20.329999999999998</v>
      </c>
      <c r="J4471" s="14">
        <f t="shared" si="209"/>
        <v>0</v>
      </c>
    </row>
    <row r="4472" spans="1:10" x14ac:dyDescent="0.3">
      <c r="A4472" s="19">
        <v>20200704</v>
      </c>
      <c r="B4472" s="19" t="s">
        <v>26</v>
      </c>
      <c r="C4472" s="19">
        <v>0</v>
      </c>
      <c r="D4472" s="19">
        <v>0</v>
      </c>
      <c r="E4472" s="19">
        <v>19.850000000000001</v>
      </c>
      <c r="F4472" s="19">
        <v>6.48</v>
      </c>
      <c r="G4472" s="19">
        <v>0</v>
      </c>
      <c r="H4472" s="17">
        <f t="shared" si="210"/>
        <v>0</v>
      </c>
      <c r="I4472" s="18">
        <f t="shared" si="208"/>
        <v>19.850000000000001</v>
      </c>
      <c r="J4472" s="17">
        <f t="shared" si="209"/>
        <v>0</v>
      </c>
    </row>
    <row r="4473" spans="1:10" x14ac:dyDescent="0.3">
      <c r="A4473" s="2">
        <v>20200704</v>
      </c>
      <c r="B4473" s="2" t="s">
        <v>25</v>
      </c>
      <c r="C4473" s="2">
        <v>0</v>
      </c>
      <c r="D4473" s="2">
        <v>0</v>
      </c>
      <c r="E4473" s="2">
        <v>19.54</v>
      </c>
      <c r="F4473" s="2">
        <v>6</v>
      </c>
      <c r="G4473" s="2">
        <v>0</v>
      </c>
      <c r="H4473" s="16">
        <f t="shared" si="210"/>
        <v>0</v>
      </c>
      <c r="I4473" s="15">
        <f t="shared" si="208"/>
        <v>19.54</v>
      </c>
      <c r="J4473" s="14">
        <f t="shared" si="209"/>
        <v>0</v>
      </c>
    </row>
    <row r="4474" spans="1:10" x14ac:dyDescent="0.3">
      <c r="A4474" s="19">
        <v>20200705</v>
      </c>
      <c r="B4474" s="19" t="s">
        <v>48</v>
      </c>
      <c r="C4474" s="19">
        <v>0</v>
      </c>
      <c r="D4474" s="19">
        <v>0</v>
      </c>
      <c r="E4474" s="19">
        <v>19.21</v>
      </c>
      <c r="F4474" s="19">
        <v>5.72</v>
      </c>
      <c r="G4474" s="19">
        <v>0</v>
      </c>
      <c r="H4474" s="17">
        <f t="shared" si="210"/>
        <v>0</v>
      </c>
      <c r="I4474" s="18">
        <f t="shared" si="208"/>
        <v>19.21</v>
      </c>
      <c r="J4474" s="17">
        <f t="shared" si="209"/>
        <v>0</v>
      </c>
    </row>
    <row r="4475" spans="1:10" x14ac:dyDescent="0.3">
      <c r="A4475" s="2">
        <v>20200705</v>
      </c>
      <c r="B4475" s="2" t="s">
        <v>47</v>
      </c>
      <c r="C4475" s="2">
        <v>0</v>
      </c>
      <c r="D4475" s="2">
        <v>0</v>
      </c>
      <c r="E4475" s="2">
        <v>19.02</v>
      </c>
      <c r="F4475" s="2">
        <v>5.45</v>
      </c>
      <c r="G4475" s="2">
        <v>0</v>
      </c>
      <c r="H4475" s="16">
        <f t="shared" si="210"/>
        <v>0</v>
      </c>
      <c r="I4475" s="15">
        <f t="shared" si="208"/>
        <v>19.02</v>
      </c>
      <c r="J4475" s="14">
        <f t="shared" si="209"/>
        <v>0</v>
      </c>
    </row>
    <row r="4476" spans="1:10" x14ac:dyDescent="0.3">
      <c r="A4476" s="19">
        <v>20200705</v>
      </c>
      <c r="B4476" s="19" t="s">
        <v>46</v>
      </c>
      <c r="C4476" s="19">
        <v>0</v>
      </c>
      <c r="D4476" s="19">
        <v>0</v>
      </c>
      <c r="E4476" s="19">
        <v>18.79</v>
      </c>
      <c r="F4476" s="19">
        <v>5.0999999999999996</v>
      </c>
      <c r="G4476" s="19">
        <v>0</v>
      </c>
      <c r="H4476" s="17">
        <f t="shared" si="210"/>
        <v>0</v>
      </c>
      <c r="I4476" s="18">
        <f t="shared" si="208"/>
        <v>18.79</v>
      </c>
      <c r="J4476" s="17">
        <f t="shared" si="209"/>
        <v>0</v>
      </c>
    </row>
    <row r="4477" spans="1:10" x14ac:dyDescent="0.3">
      <c r="A4477" s="2">
        <v>20200705</v>
      </c>
      <c r="B4477" s="2" t="s">
        <v>45</v>
      </c>
      <c r="C4477" s="2">
        <v>0</v>
      </c>
      <c r="D4477" s="2">
        <v>0</v>
      </c>
      <c r="E4477" s="2">
        <v>18.57</v>
      </c>
      <c r="F4477" s="2">
        <v>4.9000000000000004</v>
      </c>
      <c r="G4477" s="2">
        <v>0</v>
      </c>
      <c r="H4477" s="16">
        <f t="shared" si="210"/>
        <v>0</v>
      </c>
      <c r="I4477" s="15">
        <f t="shared" si="208"/>
        <v>18.57</v>
      </c>
      <c r="J4477" s="14">
        <f t="shared" si="209"/>
        <v>0</v>
      </c>
    </row>
    <row r="4478" spans="1:10" x14ac:dyDescent="0.3">
      <c r="A4478" s="19">
        <v>20200705</v>
      </c>
      <c r="B4478" s="19" t="s">
        <v>44</v>
      </c>
      <c r="C4478" s="19">
        <v>0</v>
      </c>
      <c r="D4478" s="19">
        <v>0</v>
      </c>
      <c r="E4478" s="19">
        <v>18.38</v>
      </c>
      <c r="F4478" s="19">
        <v>4.76</v>
      </c>
      <c r="G4478" s="19">
        <v>0</v>
      </c>
      <c r="H4478" s="17">
        <f t="shared" si="210"/>
        <v>0</v>
      </c>
      <c r="I4478" s="18">
        <f t="shared" si="208"/>
        <v>18.38</v>
      </c>
      <c r="J4478" s="17">
        <f t="shared" si="209"/>
        <v>0</v>
      </c>
    </row>
    <row r="4479" spans="1:10" x14ac:dyDescent="0.3">
      <c r="A4479" s="2">
        <v>20200705</v>
      </c>
      <c r="B4479" s="2" t="s">
        <v>43</v>
      </c>
      <c r="C4479" s="2">
        <v>0</v>
      </c>
      <c r="D4479" s="2">
        <v>0</v>
      </c>
      <c r="E4479" s="2">
        <v>18.25</v>
      </c>
      <c r="F4479" s="2">
        <v>4.6900000000000004</v>
      </c>
      <c r="G4479" s="2">
        <v>0</v>
      </c>
      <c r="H4479" s="16">
        <f t="shared" si="210"/>
        <v>0</v>
      </c>
      <c r="I4479" s="15">
        <f t="shared" si="208"/>
        <v>18.25</v>
      </c>
      <c r="J4479" s="14">
        <f t="shared" si="209"/>
        <v>0</v>
      </c>
    </row>
    <row r="4480" spans="1:10" x14ac:dyDescent="0.3">
      <c r="A4480" s="19">
        <v>20200705</v>
      </c>
      <c r="B4480" s="19" t="s">
        <v>42</v>
      </c>
      <c r="C4480" s="19">
        <v>97</v>
      </c>
      <c r="D4480" s="19">
        <v>8.39</v>
      </c>
      <c r="E4480" s="19">
        <v>18.34</v>
      </c>
      <c r="F4480" s="19">
        <v>4.41</v>
      </c>
      <c r="G4480" s="19">
        <v>0</v>
      </c>
      <c r="H4480" s="17">
        <f t="shared" si="210"/>
        <v>664.79169937821086</v>
      </c>
      <c r="I4480" s="18">
        <f t="shared" si="208"/>
        <v>39.114740605569089</v>
      </c>
      <c r="J4480" s="17">
        <f t="shared" si="209"/>
        <v>0.6225665686076457</v>
      </c>
    </row>
    <row r="4481" spans="1:10" x14ac:dyDescent="0.3">
      <c r="A4481" s="2">
        <v>20200705</v>
      </c>
      <c r="B4481" s="2" t="s">
        <v>41</v>
      </c>
      <c r="C4481" s="2">
        <v>284</v>
      </c>
      <c r="D4481" s="2">
        <v>19.48</v>
      </c>
      <c r="E4481" s="2">
        <v>19.36</v>
      </c>
      <c r="F4481" s="2">
        <v>4.28</v>
      </c>
      <c r="G4481" s="2">
        <v>0</v>
      </c>
      <c r="H4481" s="16">
        <f t="shared" si="210"/>
        <v>851.63091606301521</v>
      </c>
      <c r="I4481" s="15">
        <f t="shared" si="208"/>
        <v>45.973466126969228</v>
      </c>
      <c r="J4481" s="14">
        <f t="shared" si="209"/>
        <v>0.77125348129474181</v>
      </c>
    </row>
    <row r="4482" spans="1:10" x14ac:dyDescent="0.3">
      <c r="A4482" s="19">
        <v>20200705</v>
      </c>
      <c r="B4482" s="19" t="s">
        <v>40</v>
      </c>
      <c r="C4482" s="19">
        <v>491</v>
      </c>
      <c r="D4482" s="19">
        <v>31</v>
      </c>
      <c r="E4482" s="19">
        <v>21.44</v>
      </c>
      <c r="F4482" s="19">
        <v>4.28</v>
      </c>
      <c r="G4482" s="19">
        <v>0</v>
      </c>
      <c r="H4482" s="17">
        <f t="shared" si="210"/>
        <v>953.32757696748513</v>
      </c>
      <c r="I4482" s="18">
        <f t="shared" si="208"/>
        <v>51.231486780233908</v>
      </c>
      <c r="J4482" s="17">
        <f t="shared" si="209"/>
        <v>0.84079517817143756</v>
      </c>
    </row>
    <row r="4483" spans="1:10" x14ac:dyDescent="0.3">
      <c r="A4483" s="2">
        <v>20200705</v>
      </c>
      <c r="B4483" s="2" t="s">
        <v>39</v>
      </c>
      <c r="C4483" s="2">
        <v>680</v>
      </c>
      <c r="D4483" s="2">
        <v>42.68</v>
      </c>
      <c r="E4483" s="2">
        <v>23.88</v>
      </c>
      <c r="F4483" s="2">
        <v>4.07</v>
      </c>
      <c r="G4483" s="2">
        <v>0</v>
      </c>
      <c r="H4483" s="16">
        <f t="shared" si="210"/>
        <v>1003.0932223886522</v>
      </c>
      <c r="I4483" s="15">
        <f t="shared" si="208"/>
        <v>55.22666319964538</v>
      </c>
      <c r="J4483" s="14">
        <f t="shared" si="209"/>
        <v>0.86665249792920263</v>
      </c>
    </row>
    <row r="4484" spans="1:10" x14ac:dyDescent="0.3">
      <c r="A4484" s="19">
        <v>20200705</v>
      </c>
      <c r="B4484" s="19" t="s">
        <v>38</v>
      </c>
      <c r="C4484" s="19">
        <v>812</v>
      </c>
      <c r="D4484" s="19">
        <v>54.2</v>
      </c>
      <c r="E4484" s="19">
        <v>26.33</v>
      </c>
      <c r="F4484" s="19">
        <v>3.72</v>
      </c>
      <c r="G4484" s="19">
        <v>0</v>
      </c>
      <c r="H4484" s="17">
        <f t="shared" si="210"/>
        <v>1001.1542630663022</v>
      </c>
      <c r="I4484" s="18">
        <f t="shared" si="208"/>
        <v>57.616070720821938</v>
      </c>
      <c r="J4484" s="17">
        <f t="shared" si="209"/>
        <v>0.85421253095649918</v>
      </c>
    </row>
    <row r="4485" spans="1:10" x14ac:dyDescent="0.3">
      <c r="A4485" s="2">
        <v>20200705</v>
      </c>
      <c r="B4485" s="2" t="s">
        <v>37</v>
      </c>
      <c r="C4485" s="2">
        <v>943</v>
      </c>
      <c r="D4485" s="2">
        <v>64.900000000000006</v>
      </c>
      <c r="E4485" s="2">
        <v>28.32</v>
      </c>
      <c r="F4485" s="2">
        <v>3.52</v>
      </c>
      <c r="G4485" s="2">
        <v>0</v>
      </c>
      <c r="H4485" s="16">
        <f t="shared" si="210"/>
        <v>1041.3344640735572</v>
      </c>
      <c r="I4485" s="15">
        <f t="shared" si="208"/>
        <v>60.861702002298664</v>
      </c>
      <c r="J4485" s="14">
        <f t="shared" si="209"/>
        <v>0.87328634601457533</v>
      </c>
    </row>
    <row r="4486" spans="1:10" x14ac:dyDescent="0.3">
      <c r="A4486" s="19">
        <v>20200705</v>
      </c>
      <c r="B4486" s="19" t="s">
        <v>36</v>
      </c>
      <c r="C4486" s="19">
        <v>1014</v>
      </c>
      <c r="D4486" s="19">
        <v>72.72</v>
      </c>
      <c r="E4486" s="19">
        <v>29.6</v>
      </c>
      <c r="F4486" s="19">
        <v>3.93</v>
      </c>
      <c r="G4486" s="19">
        <v>0</v>
      </c>
      <c r="H4486" s="17">
        <f t="shared" si="210"/>
        <v>1061.9307268017242</v>
      </c>
      <c r="I4486" s="18">
        <f t="shared" si="208"/>
        <v>62.785335212553882</v>
      </c>
      <c r="J4486" s="17">
        <f t="shared" si="209"/>
        <v>0.88136638862051053</v>
      </c>
    </row>
    <row r="4487" spans="1:10" x14ac:dyDescent="0.3">
      <c r="A4487" s="2">
        <v>20200705</v>
      </c>
      <c r="B4487" s="2" t="s">
        <v>35</v>
      </c>
      <c r="C4487" s="2">
        <v>971</v>
      </c>
      <c r="D4487" s="2">
        <v>72.87</v>
      </c>
      <c r="E4487" s="2">
        <v>30.07</v>
      </c>
      <c r="F4487" s="2">
        <v>4.76</v>
      </c>
      <c r="G4487" s="2">
        <v>0</v>
      </c>
      <c r="H4487" s="16">
        <f t="shared" si="210"/>
        <v>1016.0741415727068</v>
      </c>
      <c r="I4487" s="15">
        <f t="shared" si="208"/>
        <v>61.822316924147088</v>
      </c>
      <c r="J4487" s="14">
        <f t="shared" si="209"/>
        <v>0.84771022330531276</v>
      </c>
    </row>
    <row r="4488" spans="1:10" x14ac:dyDescent="0.3">
      <c r="A4488" s="19">
        <v>20200705</v>
      </c>
      <c r="B4488" s="19" t="s">
        <v>34</v>
      </c>
      <c r="C4488" s="19">
        <v>931</v>
      </c>
      <c r="D4488" s="19">
        <v>65.2</v>
      </c>
      <c r="E4488" s="19">
        <v>29.67</v>
      </c>
      <c r="F4488" s="19">
        <v>5.79</v>
      </c>
      <c r="G4488" s="19">
        <v>0</v>
      </c>
      <c r="H4488" s="17">
        <f t="shared" si="210"/>
        <v>1025.5817334272515</v>
      </c>
      <c r="I4488" s="18">
        <f t="shared" si="208"/>
        <v>61.719429169601611</v>
      </c>
      <c r="J4488" s="17">
        <f t="shared" si="209"/>
        <v>0.85611724224526509</v>
      </c>
    </row>
    <row r="4489" spans="1:10" x14ac:dyDescent="0.3">
      <c r="A4489" s="2">
        <v>20200705</v>
      </c>
      <c r="B4489" s="2" t="s">
        <v>33</v>
      </c>
      <c r="C4489" s="2">
        <v>803</v>
      </c>
      <c r="D4489" s="2">
        <v>54.55</v>
      </c>
      <c r="E4489" s="2">
        <v>28.9</v>
      </c>
      <c r="F4489" s="2">
        <v>6.48</v>
      </c>
      <c r="G4489" s="2">
        <v>0</v>
      </c>
      <c r="H4489" s="16">
        <f t="shared" si="210"/>
        <v>985.73329999063981</v>
      </c>
      <c r="I4489" s="15">
        <f t="shared" si="208"/>
        <v>59.704165624707493</v>
      </c>
      <c r="J4489" s="14">
        <f t="shared" si="209"/>
        <v>0.8317925673196489</v>
      </c>
    </row>
    <row r="4490" spans="1:10" x14ac:dyDescent="0.3">
      <c r="A4490" s="19">
        <v>20200705</v>
      </c>
      <c r="B4490" s="19" t="s">
        <v>32</v>
      </c>
      <c r="C4490" s="19">
        <v>654</v>
      </c>
      <c r="D4490" s="19">
        <v>43.04</v>
      </c>
      <c r="E4490" s="19">
        <v>28.02</v>
      </c>
      <c r="F4490" s="19">
        <v>6.9</v>
      </c>
      <c r="G4490" s="19">
        <v>0</v>
      </c>
      <c r="H4490" s="17">
        <f t="shared" si="210"/>
        <v>958.22943811281323</v>
      </c>
      <c r="I4490" s="18">
        <f t="shared" ref="I4490:I4553" si="211">E4490+H4490*((NOCT-20)/(800))</f>
        <v>57.964669941025413</v>
      </c>
      <c r="J4490" s="17">
        <f t="shared" ref="J4490:J4553" si="212">P_STC__W*(H4490/1000)*(1+(alpha_p/100)*(I4490-25))</f>
        <v>0.81608471091457913</v>
      </c>
    </row>
    <row r="4491" spans="1:10" x14ac:dyDescent="0.3">
      <c r="A4491" s="2">
        <v>20200705</v>
      </c>
      <c r="B4491" s="2" t="s">
        <v>31</v>
      </c>
      <c r="C4491" s="2">
        <v>483</v>
      </c>
      <c r="D4491" s="2">
        <v>31.36</v>
      </c>
      <c r="E4491" s="2">
        <v>27.03</v>
      </c>
      <c r="F4491" s="2">
        <v>6.9</v>
      </c>
      <c r="G4491" s="2">
        <v>0</v>
      </c>
      <c r="H4491" s="16">
        <f t="shared" si="210"/>
        <v>928.10792599956642</v>
      </c>
      <c r="I4491" s="15">
        <f t="shared" si="211"/>
        <v>56.033372687486448</v>
      </c>
      <c r="J4491" s="14">
        <f t="shared" si="212"/>
        <v>0.79849748977167045</v>
      </c>
    </row>
    <row r="4492" spans="1:10" x14ac:dyDescent="0.3">
      <c r="A4492" s="19">
        <v>20200705</v>
      </c>
      <c r="B4492" s="19" t="s">
        <v>30</v>
      </c>
      <c r="C4492" s="19">
        <v>283</v>
      </c>
      <c r="D4492" s="19">
        <v>19.84</v>
      </c>
      <c r="E4492" s="19">
        <v>25.97</v>
      </c>
      <c r="F4492" s="19">
        <v>6.28</v>
      </c>
      <c r="G4492" s="19">
        <v>0</v>
      </c>
      <c r="H4492" s="17">
        <f t="shared" si="210"/>
        <v>833.83742602928805</v>
      </c>
      <c r="I4492" s="18">
        <f t="shared" si="211"/>
        <v>52.027419563415251</v>
      </c>
      <c r="J4492" s="17">
        <f t="shared" si="212"/>
        <v>0.73242329320491495</v>
      </c>
    </row>
    <row r="4493" spans="1:10" x14ac:dyDescent="0.3">
      <c r="A4493" s="2">
        <v>20200705</v>
      </c>
      <c r="B4493" s="2" t="s">
        <v>29</v>
      </c>
      <c r="C4493" s="2">
        <v>99</v>
      </c>
      <c r="D4493" s="2">
        <v>8.73</v>
      </c>
      <c r="E4493" s="2">
        <v>24.57</v>
      </c>
      <c r="F4493" s="2">
        <v>5.86</v>
      </c>
      <c r="G4493" s="2">
        <v>0</v>
      </c>
      <c r="H4493" s="16">
        <f t="shared" si="210"/>
        <v>652.26683881925055</v>
      </c>
      <c r="I4493" s="15">
        <f t="shared" si="211"/>
        <v>44.95333871310158</v>
      </c>
      <c r="J4493" s="14">
        <f t="shared" si="212"/>
        <v>0.59369978357097009</v>
      </c>
    </row>
    <row r="4494" spans="1:10" x14ac:dyDescent="0.3">
      <c r="A4494" s="19">
        <v>20200705</v>
      </c>
      <c r="B4494" s="19" t="s">
        <v>28</v>
      </c>
      <c r="C4494" s="19">
        <v>0</v>
      </c>
      <c r="D4494" s="19">
        <v>0</v>
      </c>
      <c r="E4494" s="19">
        <v>23.09</v>
      </c>
      <c r="F4494" s="19">
        <v>5.86</v>
      </c>
      <c r="G4494" s="19">
        <v>0</v>
      </c>
      <c r="H4494" s="17">
        <f t="shared" si="210"/>
        <v>0</v>
      </c>
      <c r="I4494" s="18">
        <f t="shared" si="211"/>
        <v>23.09</v>
      </c>
      <c r="J4494" s="17">
        <f t="shared" si="212"/>
        <v>0</v>
      </c>
    </row>
    <row r="4495" spans="1:10" x14ac:dyDescent="0.3">
      <c r="A4495" s="2">
        <v>20200705</v>
      </c>
      <c r="B4495" s="2" t="s">
        <v>27</v>
      </c>
      <c r="C4495" s="2">
        <v>0</v>
      </c>
      <c r="D4495" s="2">
        <v>0</v>
      </c>
      <c r="E4495" s="2">
        <v>21.98</v>
      </c>
      <c r="F4495" s="2">
        <v>5.79</v>
      </c>
      <c r="G4495" s="2">
        <v>0</v>
      </c>
      <c r="H4495" s="16">
        <f t="shared" si="210"/>
        <v>0</v>
      </c>
      <c r="I4495" s="15">
        <f t="shared" si="211"/>
        <v>21.98</v>
      </c>
      <c r="J4495" s="14">
        <f t="shared" si="212"/>
        <v>0</v>
      </c>
    </row>
    <row r="4496" spans="1:10" x14ac:dyDescent="0.3">
      <c r="A4496" s="19">
        <v>20200705</v>
      </c>
      <c r="B4496" s="19" t="s">
        <v>26</v>
      </c>
      <c r="C4496" s="19">
        <v>0</v>
      </c>
      <c r="D4496" s="19">
        <v>0</v>
      </c>
      <c r="E4496" s="19">
        <v>21.22</v>
      </c>
      <c r="F4496" s="19">
        <v>5.59</v>
      </c>
      <c r="G4496" s="19">
        <v>0</v>
      </c>
      <c r="H4496" s="17">
        <f t="shared" si="210"/>
        <v>0</v>
      </c>
      <c r="I4496" s="18">
        <f t="shared" si="211"/>
        <v>21.22</v>
      </c>
      <c r="J4496" s="17">
        <f t="shared" si="212"/>
        <v>0</v>
      </c>
    </row>
    <row r="4497" spans="1:10" x14ac:dyDescent="0.3">
      <c r="A4497" s="2">
        <v>20200705</v>
      </c>
      <c r="B4497" s="2" t="s">
        <v>25</v>
      </c>
      <c r="C4497" s="2">
        <v>0</v>
      </c>
      <c r="D4497" s="2">
        <v>0</v>
      </c>
      <c r="E4497" s="2">
        <v>20.61</v>
      </c>
      <c r="F4497" s="2">
        <v>5.24</v>
      </c>
      <c r="G4497" s="2">
        <v>0</v>
      </c>
      <c r="H4497" s="16">
        <f t="shared" si="210"/>
        <v>0</v>
      </c>
      <c r="I4497" s="15">
        <f t="shared" si="211"/>
        <v>20.61</v>
      </c>
      <c r="J4497" s="14">
        <f t="shared" si="212"/>
        <v>0</v>
      </c>
    </row>
    <row r="4498" spans="1:10" x14ac:dyDescent="0.3">
      <c r="A4498" s="19">
        <v>20200706</v>
      </c>
      <c r="B4498" s="19" t="s">
        <v>48</v>
      </c>
      <c r="C4498" s="19">
        <v>0</v>
      </c>
      <c r="D4498" s="19">
        <v>0</v>
      </c>
      <c r="E4498" s="19">
        <v>20.11</v>
      </c>
      <c r="F4498" s="19">
        <v>4.83</v>
      </c>
      <c r="G4498" s="19">
        <v>0</v>
      </c>
      <c r="H4498" s="17">
        <f t="shared" si="210"/>
        <v>0</v>
      </c>
      <c r="I4498" s="18">
        <f t="shared" si="211"/>
        <v>20.11</v>
      </c>
      <c r="J4498" s="17">
        <f t="shared" si="212"/>
        <v>0</v>
      </c>
    </row>
    <row r="4499" spans="1:10" x14ac:dyDescent="0.3">
      <c r="A4499" s="2">
        <v>20200706</v>
      </c>
      <c r="B4499" s="2" t="s">
        <v>47</v>
      </c>
      <c r="C4499" s="2">
        <v>0</v>
      </c>
      <c r="D4499" s="2">
        <v>0</v>
      </c>
      <c r="E4499" s="2">
        <v>19.63</v>
      </c>
      <c r="F4499" s="2">
        <v>4.41</v>
      </c>
      <c r="G4499" s="2">
        <v>0</v>
      </c>
      <c r="H4499" s="16">
        <f t="shared" ref="H4499:H4562" si="213">IF(D4499&gt;0,C4499/SIN(D4499*PI()/180),0)</f>
        <v>0</v>
      </c>
      <c r="I4499" s="15">
        <f t="shared" si="211"/>
        <v>19.63</v>
      </c>
      <c r="J4499" s="14">
        <f t="shared" si="212"/>
        <v>0</v>
      </c>
    </row>
    <row r="4500" spans="1:10" x14ac:dyDescent="0.3">
      <c r="A4500" s="19">
        <v>20200706</v>
      </c>
      <c r="B4500" s="19" t="s">
        <v>46</v>
      </c>
      <c r="C4500" s="19">
        <v>0</v>
      </c>
      <c r="D4500" s="19">
        <v>0</v>
      </c>
      <c r="E4500" s="19">
        <v>19.23</v>
      </c>
      <c r="F4500" s="19">
        <v>4.1399999999999997</v>
      </c>
      <c r="G4500" s="19">
        <v>0</v>
      </c>
      <c r="H4500" s="17">
        <f t="shared" si="213"/>
        <v>0</v>
      </c>
      <c r="I4500" s="18">
        <f t="shared" si="211"/>
        <v>19.23</v>
      </c>
      <c r="J4500" s="17">
        <f t="shared" si="212"/>
        <v>0</v>
      </c>
    </row>
    <row r="4501" spans="1:10" x14ac:dyDescent="0.3">
      <c r="A4501" s="2">
        <v>20200706</v>
      </c>
      <c r="B4501" s="2" t="s">
        <v>45</v>
      </c>
      <c r="C4501" s="2">
        <v>0</v>
      </c>
      <c r="D4501" s="2">
        <v>0</v>
      </c>
      <c r="E4501" s="2">
        <v>18.89</v>
      </c>
      <c r="F4501" s="2">
        <v>3.93</v>
      </c>
      <c r="G4501" s="2">
        <v>0</v>
      </c>
      <c r="H4501" s="16">
        <f t="shared" si="213"/>
        <v>0</v>
      </c>
      <c r="I4501" s="15">
        <f t="shared" si="211"/>
        <v>18.89</v>
      </c>
      <c r="J4501" s="14">
        <f t="shared" si="212"/>
        <v>0</v>
      </c>
    </row>
    <row r="4502" spans="1:10" x14ac:dyDescent="0.3">
      <c r="A4502" s="19">
        <v>20200706</v>
      </c>
      <c r="B4502" s="19" t="s">
        <v>44</v>
      </c>
      <c r="C4502" s="19">
        <v>0</v>
      </c>
      <c r="D4502" s="19">
        <v>0</v>
      </c>
      <c r="E4502" s="19">
        <v>18.62</v>
      </c>
      <c r="F4502" s="19">
        <v>3.93</v>
      </c>
      <c r="G4502" s="19">
        <v>0</v>
      </c>
      <c r="H4502" s="17">
        <f t="shared" si="213"/>
        <v>0</v>
      </c>
      <c r="I4502" s="18">
        <f t="shared" si="211"/>
        <v>18.62</v>
      </c>
      <c r="J4502" s="17">
        <f t="shared" si="212"/>
        <v>0</v>
      </c>
    </row>
    <row r="4503" spans="1:10" x14ac:dyDescent="0.3">
      <c r="A4503" s="2">
        <v>20200706</v>
      </c>
      <c r="B4503" s="2" t="s">
        <v>43</v>
      </c>
      <c r="C4503" s="2">
        <v>0</v>
      </c>
      <c r="D4503" s="2">
        <v>0</v>
      </c>
      <c r="E4503" s="2">
        <v>18.440000000000001</v>
      </c>
      <c r="F4503" s="2">
        <v>3.93</v>
      </c>
      <c r="G4503" s="2">
        <v>0</v>
      </c>
      <c r="H4503" s="16">
        <f t="shared" si="213"/>
        <v>0</v>
      </c>
      <c r="I4503" s="15">
        <f t="shared" si="211"/>
        <v>18.440000000000001</v>
      </c>
      <c r="J4503" s="14">
        <f t="shared" si="212"/>
        <v>0</v>
      </c>
    </row>
    <row r="4504" spans="1:10" x14ac:dyDescent="0.3">
      <c r="A4504" s="19">
        <v>20200706</v>
      </c>
      <c r="B4504" s="19" t="s">
        <v>42</v>
      </c>
      <c r="C4504" s="19">
        <v>95</v>
      </c>
      <c r="D4504" s="19">
        <v>8.3000000000000007</v>
      </c>
      <c r="E4504" s="19">
        <v>18.399999999999999</v>
      </c>
      <c r="F4504" s="19">
        <v>3.79</v>
      </c>
      <c r="G4504" s="19">
        <v>0</v>
      </c>
      <c r="H4504" s="17">
        <f t="shared" si="213"/>
        <v>658.09434815591703</v>
      </c>
      <c r="I4504" s="18">
        <f t="shared" si="211"/>
        <v>38.965448379872406</v>
      </c>
      <c r="J4504" s="17">
        <f t="shared" si="212"/>
        <v>0.61673672623875941</v>
      </c>
    </row>
    <row r="4505" spans="1:10" x14ac:dyDescent="0.3">
      <c r="A4505" s="2">
        <v>20200706</v>
      </c>
      <c r="B4505" s="2" t="s">
        <v>41</v>
      </c>
      <c r="C4505" s="2">
        <v>278</v>
      </c>
      <c r="D4505" s="2">
        <v>19.399999999999999</v>
      </c>
      <c r="E4505" s="2">
        <v>19.420000000000002</v>
      </c>
      <c r="F4505" s="2">
        <v>4.28</v>
      </c>
      <c r="G4505" s="2">
        <v>0</v>
      </c>
      <c r="H4505" s="16">
        <f t="shared" si="213"/>
        <v>836.94319809017793</v>
      </c>
      <c r="I4505" s="15">
        <f t="shared" si="211"/>
        <v>45.574474940318062</v>
      </c>
      <c r="J4505" s="14">
        <f t="shared" si="212"/>
        <v>0.75945469724008585</v>
      </c>
    </row>
    <row r="4506" spans="1:10" x14ac:dyDescent="0.3">
      <c r="A4506" s="19">
        <v>20200706</v>
      </c>
      <c r="B4506" s="19" t="s">
        <v>40</v>
      </c>
      <c r="C4506" s="19">
        <v>477</v>
      </c>
      <c r="D4506" s="19">
        <v>30.91</v>
      </c>
      <c r="E4506" s="19">
        <v>21.05</v>
      </c>
      <c r="F4506" s="19">
        <v>4.41</v>
      </c>
      <c r="G4506" s="19">
        <v>0</v>
      </c>
      <c r="H4506" s="17">
        <f t="shared" si="213"/>
        <v>928.57378371451102</v>
      </c>
      <c r="I4506" s="18">
        <f t="shared" si="211"/>
        <v>50.06793074107847</v>
      </c>
      <c r="J4506" s="17">
        <f t="shared" si="212"/>
        <v>0.82382537887289653</v>
      </c>
    </row>
    <row r="4507" spans="1:10" x14ac:dyDescent="0.3">
      <c r="A4507" s="2">
        <v>20200706</v>
      </c>
      <c r="B4507" s="2" t="s">
        <v>39</v>
      </c>
      <c r="C4507" s="2">
        <v>665</v>
      </c>
      <c r="D4507" s="2">
        <v>42.59</v>
      </c>
      <c r="E4507" s="2">
        <v>22.97</v>
      </c>
      <c r="F4507" s="2">
        <v>4.07</v>
      </c>
      <c r="G4507" s="2">
        <v>0</v>
      </c>
      <c r="H4507" s="16">
        <f t="shared" si="213"/>
        <v>982.64125625040992</v>
      </c>
      <c r="I4507" s="15">
        <f t="shared" si="211"/>
        <v>53.677539257825309</v>
      </c>
      <c r="J4507" s="14">
        <f t="shared" si="212"/>
        <v>0.85583245683925024</v>
      </c>
    </row>
    <row r="4508" spans="1:10" x14ac:dyDescent="0.3">
      <c r="A4508" s="19">
        <v>20200706</v>
      </c>
      <c r="B4508" s="19" t="s">
        <v>38</v>
      </c>
      <c r="C4508" s="19">
        <v>802</v>
      </c>
      <c r="D4508" s="19">
        <v>54.11</v>
      </c>
      <c r="E4508" s="19">
        <v>24.99</v>
      </c>
      <c r="F4508" s="19">
        <v>3.93</v>
      </c>
      <c r="G4508" s="19">
        <v>0</v>
      </c>
      <c r="H4508" s="17">
        <f t="shared" si="213"/>
        <v>989.94750353268353</v>
      </c>
      <c r="I4508" s="18">
        <f t="shared" si="211"/>
        <v>55.925859485396359</v>
      </c>
      <c r="J4508" s="17">
        <f t="shared" si="212"/>
        <v>0.85218010526791554</v>
      </c>
    </row>
    <row r="4509" spans="1:10" x14ac:dyDescent="0.3">
      <c r="A4509" s="2">
        <v>20200706</v>
      </c>
      <c r="B4509" s="2" t="s">
        <v>37</v>
      </c>
      <c r="C4509" s="2">
        <v>932</v>
      </c>
      <c r="D4509" s="2">
        <v>64.8</v>
      </c>
      <c r="E4509" s="2">
        <v>26.82</v>
      </c>
      <c r="F4509" s="2">
        <v>3.93</v>
      </c>
      <c r="G4509" s="2">
        <v>0</v>
      </c>
      <c r="H4509" s="16">
        <f t="shared" si="213"/>
        <v>1030.0310954009644</v>
      </c>
      <c r="I4509" s="15">
        <f t="shared" si="211"/>
        <v>59.008471731280139</v>
      </c>
      <c r="J4509" s="14">
        <f t="shared" si="212"/>
        <v>0.87239707014468981</v>
      </c>
    </row>
    <row r="4510" spans="1:10" x14ac:dyDescent="0.3">
      <c r="A4510" s="19">
        <v>20200706</v>
      </c>
      <c r="B4510" s="19" t="s">
        <v>36</v>
      </c>
      <c r="C4510" s="19">
        <v>1013</v>
      </c>
      <c r="D4510" s="19">
        <v>72.61</v>
      </c>
      <c r="E4510" s="19">
        <v>28.06</v>
      </c>
      <c r="F4510" s="19">
        <v>4.1399999999999997</v>
      </c>
      <c r="G4510" s="19">
        <v>0</v>
      </c>
      <c r="H4510" s="17">
        <f t="shared" si="213"/>
        <v>1061.5193907078792</v>
      </c>
      <c r="I4510" s="18">
        <f t="shared" si="211"/>
        <v>61.232480959621228</v>
      </c>
      <c r="J4510" s="17">
        <f t="shared" si="212"/>
        <v>0.88844272570346539</v>
      </c>
    </row>
    <row r="4511" spans="1:10" x14ac:dyDescent="0.3">
      <c r="A4511" s="2">
        <v>20200706</v>
      </c>
      <c r="B4511" s="2" t="s">
        <v>35</v>
      </c>
      <c r="C4511" s="2">
        <v>982</v>
      </c>
      <c r="D4511" s="2">
        <v>72.790000000000006</v>
      </c>
      <c r="E4511" s="2">
        <v>28.65</v>
      </c>
      <c r="F4511" s="2">
        <v>4.55</v>
      </c>
      <c r="G4511" s="2">
        <v>0</v>
      </c>
      <c r="H4511" s="16">
        <f t="shared" si="213"/>
        <v>1028.028176125275</v>
      </c>
      <c r="I4511" s="15">
        <f t="shared" si="211"/>
        <v>60.775880503914841</v>
      </c>
      <c r="J4511" s="14">
        <f t="shared" si="212"/>
        <v>0.86252441679855596</v>
      </c>
    </row>
    <row r="4512" spans="1:10" x14ac:dyDescent="0.3">
      <c r="A4512" s="19">
        <v>20200706</v>
      </c>
      <c r="B4512" s="19" t="s">
        <v>34</v>
      </c>
      <c r="C4512" s="19">
        <v>936</v>
      </c>
      <c r="D4512" s="19">
        <v>65.16</v>
      </c>
      <c r="E4512" s="19">
        <v>28.66</v>
      </c>
      <c r="F4512" s="19">
        <v>4.97</v>
      </c>
      <c r="G4512" s="19">
        <v>0</v>
      </c>
      <c r="H4512" s="17">
        <f t="shared" si="213"/>
        <v>1031.4226610261685</v>
      </c>
      <c r="I4512" s="18">
        <f t="shared" si="211"/>
        <v>60.891958157067762</v>
      </c>
      <c r="J4512" s="17">
        <f t="shared" si="212"/>
        <v>0.86483365556305625</v>
      </c>
    </row>
    <row r="4513" spans="1:10" x14ac:dyDescent="0.3">
      <c r="A4513" s="2">
        <v>20200706</v>
      </c>
      <c r="B4513" s="2" t="s">
        <v>33</v>
      </c>
      <c r="C4513" s="2">
        <v>831</v>
      </c>
      <c r="D4513" s="2">
        <v>54.53</v>
      </c>
      <c r="E4513" s="2">
        <v>28.17</v>
      </c>
      <c r="F4513" s="2">
        <v>5.24</v>
      </c>
      <c r="G4513" s="2">
        <v>0</v>
      </c>
      <c r="H4513" s="16">
        <f t="shared" si="213"/>
        <v>1020.3587201309999</v>
      </c>
      <c r="I4513" s="15">
        <f t="shared" si="211"/>
        <v>60.056210004093749</v>
      </c>
      <c r="J4513" s="14">
        <f t="shared" si="212"/>
        <v>0.85939412705510687</v>
      </c>
    </row>
    <row r="4514" spans="1:10" x14ac:dyDescent="0.3">
      <c r="A4514" s="19">
        <v>20200706</v>
      </c>
      <c r="B4514" s="19" t="s">
        <v>32</v>
      </c>
      <c r="C4514" s="19">
        <v>672</v>
      </c>
      <c r="D4514" s="19">
        <v>43.02</v>
      </c>
      <c r="E4514" s="19">
        <v>27.37</v>
      </c>
      <c r="F4514" s="19">
        <v>5.31</v>
      </c>
      <c r="G4514" s="19">
        <v>0</v>
      </c>
      <c r="H4514" s="17">
        <f t="shared" si="213"/>
        <v>984.9709712451629</v>
      </c>
      <c r="I4514" s="18">
        <f t="shared" si="211"/>
        <v>58.150342851411338</v>
      </c>
      <c r="J4514" s="17">
        <f t="shared" si="212"/>
        <v>0.83803640696557136</v>
      </c>
    </row>
    <row r="4515" spans="1:10" x14ac:dyDescent="0.3">
      <c r="A4515" s="2">
        <v>20200706</v>
      </c>
      <c r="B4515" s="2" t="s">
        <v>31</v>
      </c>
      <c r="C4515" s="2">
        <v>494</v>
      </c>
      <c r="D4515" s="2">
        <v>31.34</v>
      </c>
      <c r="E4515" s="2">
        <v>26.37</v>
      </c>
      <c r="F4515" s="2">
        <v>5.24</v>
      </c>
      <c r="G4515" s="2">
        <v>0</v>
      </c>
      <c r="H4515" s="16">
        <f t="shared" si="213"/>
        <v>949.78901893821444</v>
      </c>
      <c r="I4515" s="15">
        <f t="shared" si="211"/>
        <v>56.050906841819199</v>
      </c>
      <c r="J4515" s="14">
        <f t="shared" si="212"/>
        <v>0.81707587237926438</v>
      </c>
    </row>
    <row r="4516" spans="1:10" x14ac:dyDescent="0.3">
      <c r="A4516" s="19">
        <v>20200706</v>
      </c>
      <c r="B4516" s="19" t="s">
        <v>30</v>
      </c>
      <c r="C4516" s="19">
        <v>296</v>
      </c>
      <c r="D4516" s="19">
        <v>19.809999999999999</v>
      </c>
      <c r="E4516" s="19">
        <v>25.24</v>
      </c>
      <c r="F4516" s="19">
        <v>4.9000000000000004</v>
      </c>
      <c r="G4516" s="19">
        <v>0</v>
      </c>
      <c r="H4516" s="17">
        <f t="shared" si="213"/>
        <v>873.40849764301595</v>
      </c>
      <c r="I4516" s="18">
        <f t="shared" si="211"/>
        <v>52.534015551344247</v>
      </c>
      <c r="J4516" s="17">
        <f t="shared" si="212"/>
        <v>0.76519050343751038</v>
      </c>
    </row>
    <row r="4517" spans="1:10" x14ac:dyDescent="0.3">
      <c r="A4517" s="2">
        <v>20200706</v>
      </c>
      <c r="B4517" s="2" t="s">
        <v>29</v>
      </c>
      <c r="C4517" s="2">
        <v>102</v>
      </c>
      <c r="D4517" s="2">
        <v>8.6999999999999993</v>
      </c>
      <c r="E4517" s="2">
        <v>23.94</v>
      </c>
      <c r="F4517" s="2">
        <v>4.6900000000000004</v>
      </c>
      <c r="G4517" s="2">
        <v>0</v>
      </c>
      <c r="H4517" s="16">
        <f t="shared" si="213"/>
        <v>674.33192437600292</v>
      </c>
      <c r="I4517" s="15">
        <f t="shared" si="211"/>
        <v>45.012872636750089</v>
      </c>
      <c r="J4517" s="14">
        <f t="shared" si="212"/>
        <v>0.61360298924756096</v>
      </c>
    </row>
    <row r="4518" spans="1:10" x14ac:dyDescent="0.3">
      <c r="A4518" s="19">
        <v>20200706</v>
      </c>
      <c r="B4518" s="19" t="s">
        <v>28</v>
      </c>
      <c r="C4518" s="19">
        <v>0</v>
      </c>
      <c r="D4518" s="19">
        <v>0</v>
      </c>
      <c r="E4518" s="19">
        <v>22.18</v>
      </c>
      <c r="F4518" s="19">
        <v>4.4800000000000004</v>
      </c>
      <c r="G4518" s="19">
        <v>0</v>
      </c>
      <c r="H4518" s="17">
        <f t="shared" si="213"/>
        <v>0</v>
      </c>
      <c r="I4518" s="18">
        <f t="shared" si="211"/>
        <v>22.18</v>
      </c>
      <c r="J4518" s="17">
        <f t="shared" si="212"/>
        <v>0</v>
      </c>
    </row>
    <row r="4519" spans="1:10" x14ac:dyDescent="0.3">
      <c r="A4519" s="2">
        <v>20200706</v>
      </c>
      <c r="B4519" s="2" t="s">
        <v>27</v>
      </c>
      <c r="C4519" s="2">
        <v>0</v>
      </c>
      <c r="D4519" s="2">
        <v>0</v>
      </c>
      <c r="E4519" s="2">
        <v>20.83</v>
      </c>
      <c r="F4519" s="2">
        <v>4.41</v>
      </c>
      <c r="G4519" s="2">
        <v>0</v>
      </c>
      <c r="H4519" s="16">
        <f t="shared" si="213"/>
        <v>0</v>
      </c>
      <c r="I4519" s="15">
        <f t="shared" si="211"/>
        <v>20.83</v>
      </c>
      <c r="J4519" s="14">
        <f t="shared" si="212"/>
        <v>0</v>
      </c>
    </row>
    <row r="4520" spans="1:10" x14ac:dyDescent="0.3">
      <c r="A4520" s="19">
        <v>20200706</v>
      </c>
      <c r="B4520" s="19" t="s">
        <v>26</v>
      </c>
      <c r="C4520" s="19">
        <v>0</v>
      </c>
      <c r="D4520" s="19">
        <v>0</v>
      </c>
      <c r="E4520" s="19">
        <v>20.03</v>
      </c>
      <c r="F4520" s="19">
        <v>4.28</v>
      </c>
      <c r="G4520" s="19">
        <v>0</v>
      </c>
      <c r="H4520" s="17">
        <f t="shared" si="213"/>
        <v>0</v>
      </c>
      <c r="I4520" s="18">
        <f t="shared" si="211"/>
        <v>20.03</v>
      </c>
      <c r="J4520" s="17">
        <f t="shared" si="212"/>
        <v>0</v>
      </c>
    </row>
    <row r="4521" spans="1:10" x14ac:dyDescent="0.3">
      <c r="A4521" s="2">
        <v>20200706</v>
      </c>
      <c r="B4521" s="2" t="s">
        <v>25</v>
      </c>
      <c r="C4521" s="2">
        <v>0</v>
      </c>
      <c r="D4521" s="2">
        <v>0</v>
      </c>
      <c r="E4521" s="2">
        <v>19.47</v>
      </c>
      <c r="F4521" s="2">
        <v>3.86</v>
      </c>
      <c r="G4521" s="2">
        <v>0</v>
      </c>
      <c r="H4521" s="16">
        <f t="shared" si="213"/>
        <v>0</v>
      </c>
      <c r="I4521" s="15">
        <f t="shared" si="211"/>
        <v>19.47</v>
      </c>
      <c r="J4521" s="14">
        <f t="shared" si="212"/>
        <v>0</v>
      </c>
    </row>
    <row r="4522" spans="1:10" x14ac:dyDescent="0.3">
      <c r="A4522" s="19">
        <v>20200707</v>
      </c>
      <c r="B4522" s="19" t="s">
        <v>48</v>
      </c>
      <c r="C4522" s="19">
        <v>0</v>
      </c>
      <c r="D4522" s="19">
        <v>0</v>
      </c>
      <c r="E4522" s="19">
        <v>19.11</v>
      </c>
      <c r="F4522" s="19">
        <v>3.38</v>
      </c>
      <c r="G4522" s="19">
        <v>0</v>
      </c>
      <c r="H4522" s="17">
        <f t="shared" si="213"/>
        <v>0</v>
      </c>
      <c r="I4522" s="18">
        <f t="shared" si="211"/>
        <v>19.11</v>
      </c>
      <c r="J4522" s="17">
        <f t="shared" si="212"/>
        <v>0</v>
      </c>
    </row>
    <row r="4523" spans="1:10" x14ac:dyDescent="0.3">
      <c r="A4523" s="2">
        <v>20200707</v>
      </c>
      <c r="B4523" s="2" t="s">
        <v>47</v>
      </c>
      <c r="C4523" s="2">
        <v>0</v>
      </c>
      <c r="D4523" s="2">
        <v>0</v>
      </c>
      <c r="E4523" s="2">
        <v>18.690000000000001</v>
      </c>
      <c r="F4523" s="2">
        <v>3.1</v>
      </c>
      <c r="G4523" s="2">
        <v>0</v>
      </c>
      <c r="H4523" s="16">
        <f t="shared" si="213"/>
        <v>0</v>
      </c>
      <c r="I4523" s="15">
        <f t="shared" si="211"/>
        <v>18.690000000000001</v>
      </c>
      <c r="J4523" s="14">
        <f t="shared" si="212"/>
        <v>0</v>
      </c>
    </row>
    <row r="4524" spans="1:10" x14ac:dyDescent="0.3">
      <c r="A4524" s="19">
        <v>20200707</v>
      </c>
      <c r="B4524" s="19" t="s">
        <v>46</v>
      </c>
      <c r="C4524" s="19">
        <v>0</v>
      </c>
      <c r="D4524" s="19">
        <v>0</v>
      </c>
      <c r="E4524" s="19">
        <v>18.36</v>
      </c>
      <c r="F4524" s="19">
        <v>2.97</v>
      </c>
      <c r="G4524" s="19">
        <v>0</v>
      </c>
      <c r="H4524" s="17">
        <f t="shared" si="213"/>
        <v>0</v>
      </c>
      <c r="I4524" s="18">
        <f t="shared" si="211"/>
        <v>18.36</v>
      </c>
      <c r="J4524" s="17">
        <f t="shared" si="212"/>
        <v>0</v>
      </c>
    </row>
    <row r="4525" spans="1:10" x14ac:dyDescent="0.3">
      <c r="A4525" s="2">
        <v>20200707</v>
      </c>
      <c r="B4525" s="2" t="s">
        <v>45</v>
      </c>
      <c r="C4525" s="2">
        <v>0</v>
      </c>
      <c r="D4525" s="2">
        <v>0</v>
      </c>
      <c r="E4525" s="2">
        <v>18.149999999999999</v>
      </c>
      <c r="F4525" s="2">
        <v>2.9</v>
      </c>
      <c r="G4525" s="2">
        <v>0</v>
      </c>
      <c r="H4525" s="16">
        <f t="shared" si="213"/>
        <v>0</v>
      </c>
      <c r="I4525" s="15">
        <f t="shared" si="211"/>
        <v>18.149999999999999</v>
      </c>
      <c r="J4525" s="14">
        <f t="shared" si="212"/>
        <v>0</v>
      </c>
    </row>
    <row r="4526" spans="1:10" x14ac:dyDescent="0.3">
      <c r="A4526" s="19">
        <v>20200707</v>
      </c>
      <c r="B4526" s="19" t="s">
        <v>44</v>
      </c>
      <c r="C4526" s="19">
        <v>0</v>
      </c>
      <c r="D4526" s="19">
        <v>0</v>
      </c>
      <c r="E4526" s="19">
        <v>18.02</v>
      </c>
      <c r="F4526" s="19">
        <v>2.9</v>
      </c>
      <c r="G4526" s="19">
        <v>0</v>
      </c>
      <c r="H4526" s="17">
        <f t="shared" si="213"/>
        <v>0</v>
      </c>
      <c r="I4526" s="18">
        <f t="shared" si="211"/>
        <v>18.02</v>
      </c>
      <c r="J4526" s="17">
        <f t="shared" si="212"/>
        <v>0</v>
      </c>
    </row>
    <row r="4527" spans="1:10" x14ac:dyDescent="0.3">
      <c r="A4527" s="2">
        <v>20200707</v>
      </c>
      <c r="B4527" s="2" t="s">
        <v>43</v>
      </c>
      <c r="C4527" s="2">
        <v>0</v>
      </c>
      <c r="D4527" s="2">
        <v>0</v>
      </c>
      <c r="E4527" s="2">
        <v>17.89</v>
      </c>
      <c r="F4527" s="2">
        <v>2.9</v>
      </c>
      <c r="G4527" s="2">
        <v>0</v>
      </c>
      <c r="H4527" s="16">
        <f t="shared" si="213"/>
        <v>0</v>
      </c>
      <c r="I4527" s="15">
        <f t="shared" si="211"/>
        <v>17.89</v>
      </c>
      <c r="J4527" s="14">
        <f t="shared" si="212"/>
        <v>0</v>
      </c>
    </row>
    <row r="4528" spans="1:10" x14ac:dyDescent="0.3">
      <c r="A4528" s="19">
        <v>20200707</v>
      </c>
      <c r="B4528" s="19" t="s">
        <v>42</v>
      </c>
      <c r="C4528" s="19">
        <v>78</v>
      </c>
      <c r="D4528" s="19">
        <v>8.2100000000000009</v>
      </c>
      <c r="E4528" s="19">
        <v>17.89</v>
      </c>
      <c r="F4528" s="19">
        <v>2.9</v>
      </c>
      <c r="G4528" s="19">
        <v>0</v>
      </c>
      <c r="H4528" s="17">
        <f t="shared" si="213"/>
        <v>546.21206109092952</v>
      </c>
      <c r="I4528" s="18">
        <f t="shared" si="211"/>
        <v>34.959126909091552</v>
      </c>
      <c r="J4528" s="17">
        <f t="shared" si="212"/>
        <v>0.52173298253036493</v>
      </c>
    </row>
    <row r="4529" spans="1:10" x14ac:dyDescent="0.3">
      <c r="A4529" s="2">
        <v>20200707</v>
      </c>
      <c r="B4529" s="2" t="s">
        <v>41</v>
      </c>
      <c r="C4529" s="2">
        <v>251</v>
      </c>
      <c r="D4529" s="2">
        <v>19.309999999999999</v>
      </c>
      <c r="E4529" s="2">
        <v>19.010000000000002</v>
      </c>
      <c r="F4529" s="2">
        <v>2.97</v>
      </c>
      <c r="G4529" s="2">
        <v>0</v>
      </c>
      <c r="H4529" s="16">
        <f t="shared" si="213"/>
        <v>759.04401238802177</v>
      </c>
      <c r="I4529" s="15">
        <f t="shared" si="211"/>
        <v>42.730125387125682</v>
      </c>
      <c r="J4529" s="14">
        <f t="shared" si="212"/>
        <v>0.69848325757508201</v>
      </c>
    </row>
    <row r="4530" spans="1:10" x14ac:dyDescent="0.3">
      <c r="A4530" s="19">
        <v>20200707</v>
      </c>
      <c r="B4530" s="19" t="s">
        <v>40</v>
      </c>
      <c r="C4530" s="19">
        <v>450</v>
      </c>
      <c r="D4530" s="19">
        <v>30.82</v>
      </c>
      <c r="E4530" s="19">
        <v>20.71</v>
      </c>
      <c r="F4530" s="19">
        <v>2.9</v>
      </c>
      <c r="G4530" s="19">
        <v>0</v>
      </c>
      <c r="H4530" s="17">
        <f t="shared" si="213"/>
        <v>878.31841612515916</v>
      </c>
      <c r="I4530" s="18">
        <f t="shared" si="211"/>
        <v>48.157450503911221</v>
      </c>
      <c r="J4530" s="17">
        <f t="shared" si="212"/>
        <v>0.78679014750874476</v>
      </c>
    </row>
    <row r="4531" spans="1:10" x14ac:dyDescent="0.3">
      <c r="A4531" s="2">
        <v>20200707</v>
      </c>
      <c r="B4531" s="2" t="s">
        <v>39</v>
      </c>
      <c r="C4531" s="2">
        <v>637</v>
      </c>
      <c r="D4531" s="2">
        <v>42.51</v>
      </c>
      <c r="E4531" s="2">
        <v>22.75</v>
      </c>
      <c r="F4531" s="2">
        <v>2.62</v>
      </c>
      <c r="G4531" s="2">
        <v>0</v>
      </c>
      <c r="H4531" s="16">
        <f t="shared" si="213"/>
        <v>942.69972640653805</v>
      </c>
      <c r="I4531" s="15">
        <f t="shared" si="211"/>
        <v>52.209366450204314</v>
      </c>
      <c r="J4531" s="14">
        <f t="shared" si="212"/>
        <v>0.82727354601917524</v>
      </c>
    </row>
    <row r="4532" spans="1:10" x14ac:dyDescent="0.3">
      <c r="A4532" s="19">
        <v>20200707</v>
      </c>
      <c r="B4532" s="19" t="s">
        <v>38</v>
      </c>
      <c r="C4532" s="19">
        <v>783</v>
      </c>
      <c r="D4532" s="19">
        <v>54.02</v>
      </c>
      <c r="E4532" s="19">
        <v>24.87</v>
      </c>
      <c r="F4532" s="19">
        <v>1.79</v>
      </c>
      <c r="G4532" s="19">
        <v>0</v>
      </c>
      <c r="H4532" s="17">
        <f t="shared" si="213"/>
        <v>967.59589219543363</v>
      </c>
      <c r="I4532" s="18">
        <f t="shared" si="211"/>
        <v>55.107371631107299</v>
      </c>
      <c r="J4532" s="17">
        <f t="shared" si="212"/>
        <v>0.83650293117766017</v>
      </c>
    </row>
    <row r="4533" spans="1:10" x14ac:dyDescent="0.3">
      <c r="A4533" s="2">
        <v>20200707</v>
      </c>
      <c r="B4533" s="2" t="s">
        <v>37</v>
      </c>
      <c r="C4533" s="2">
        <v>901</v>
      </c>
      <c r="D4533" s="2">
        <v>64.7</v>
      </c>
      <c r="E4533" s="2">
        <v>26.7</v>
      </c>
      <c r="F4533" s="2">
        <v>1.31</v>
      </c>
      <c r="G4533" s="2">
        <v>0</v>
      </c>
      <c r="H4533" s="16">
        <f t="shared" si="213"/>
        <v>996.59041128275851</v>
      </c>
      <c r="I4533" s="15">
        <f t="shared" si="211"/>
        <v>57.843450352586203</v>
      </c>
      <c r="J4533" s="14">
        <f t="shared" si="212"/>
        <v>0.84929880665602908</v>
      </c>
    </row>
    <row r="4534" spans="1:10" x14ac:dyDescent="0.3">
      <c r="A4534" s="19">
        <v>20200707</v>
      </c>
      <c r="B4534" s="19" t="s">
        <v>36</v>
      </c>
      <c r="C4534" s="19">
        <v>985</v>
      </c>
      <c r="D4534" s="19">
        <v>72.5</v>
      </c>
      <c r="E4534" s="19">
        <v>27.75</v>
      </c>
      <c r="F4534" s="19">
        <v>2.41</v>
      </c>
      <c r="G4534" s="19">
        <v>0</v>
      </c>
      <c r="H4534" s="17">
        <f t="shared" si="213"/>
        <v>1032.8011882636986</v>
      </c>
      <c r="I4534" s="18">
        <f t="shared" si="211"/>
        <v>60.025037133240581</v>
      </c>
      <c r="J4534" s="17">
        <f t="shared" si="212"/>
        <v>0.87001863839783877</v>
      </c>
    </row>
    <row r="4535" spans="1:10" x14ac:dyDescent="0.3">
      <c r="A4535" s="2">
        <v>20200707</v>
      </c>
      <c r="B4535" s="2" t="s">
        <v>35</v>
      </c>
      <c r="C4535" s="2">
        <v>960</v>
      </c>
      <c r="D4535" s="2">
        <v>72.7</v>
      </c>
      <c r="E4535" s="2">
        <v>27.82</v>
      </c>
      <c r="F4535" s="2">
        <v>3.45</v>
      </c>
      <c r="G4535" s="2">
        <v>0</v>
      </c>
      <c r="H4535" s="16">
        <f t="shared" si="213"/>
        <v>1005.4874482696933</v>
      </c>
      <c r="I4535" s="15">
        <f t="shared" si="211"/>
        <v>59.241482758427921</v>
      </c>
      <c r="J4535" s="14">
        <f t="shared" si="212"/>
        <v>0.85055523321285254</v>
      </c>
    </row>
    <row r="4536" spans="1:10" x14ac:dyDescent="0.3">
      <c r="A4536" s="19">
        <v>20200707</v>
      </c>
      <c r="B4536" s="19" t="s">
        <v>34</v>
      </c>
      <c r="C4536" s="19">
        <v>910</v>
      </c>
      <c r="D4536" s="19">
        <v>65.11</v>
      </c>
      <c r="E4536" s="19">
        <v>27.43</v>
      </c>
      <c r="F4536" s="19">
        <v>4.4800000000000004</v>
      </c>
      <c r="G4536" s="19">
        <v>0</v>
      </c>
      <c r="H4536" s="17">
        <f t="shared" si="213"/>
        <v>1003.1776643700982</v>
      </c>
      <c r="I4536" s="18">
        <f t="shared" si="211"/>
        <v>58.779302011565569</v>
      </c>
      <c r="J4536" s="17">
        <f t="shared" si="212"/>
        <v>0.8506877785380329</v>
      </c>
    </row>
    <row r="4537" spans="1:10" x14ac:dyDescent="0.3">
      <c r="A4537" s="2">
        <v>20200707</v>
      </c>
      <c r="B4537" s="2" t="s">
        <v>33</v>
      </c>
      <c r="C4537" s="2">
        <v>776</v>
      </c>
      <c r="D4537" s="2">
        <v>54.5</v>
      </c>
      <c r="E4537" s="2">
        <v>26.62</v>
      </c>
      <c r="F4537" s="2">
        <v>4.9000000000000004</v>
      </c>
      <c r="G4537" s="2">
        <v>0</v>
      </c>
      <c r="H4537" s="16">
        <f t="shared" si="213"/>
        <v>953.1816830696539</v>
      </c>
      <c r="I4537" s="15">
        <f t="shared" si="211"/>
        <v>56.406927595926689</v>
      </c>
      <c r="J4537" s="14">
        <f t="shared" si="212"/>
        <v>0.8184673965929592</v>
      </c>
    </row>
    <row r="4538" spans="1:10" x14ac:dyDescent="0.3">
      <c r="A4538" s="19">
        <v>20200707</v>
      </c>
      <c r="B4538" s="19" t="s">
        <v>32</v>
      </c>
      <c r="C4538" s="19">
        <v>617</v>
      </c>
      <c r="D4538" s="19">
        <v>43</v>
      </c>
      <c r="E4538" s="19">
        <v>25.81</v>
      </c>
      <c r="F4538" s="19">
        <v>4.97</v>
      </c>
      <c r="G4538" s="19">
        <v>0</v>
      </c>
      <c r="H4538" s="17">
        <f t="shared" si="213"/>
        <v>904.69425753964856</v>
      </c>
      <c r="I4538" s="18">
        <f t="shared" si="211"/>
        <v>54.081695548114013</v>
      </c>
      <c r="J4538" s="17">
        <f t="shared" si="212"/>
        <v>0.78629906421112061</v>
      </c>
    </row>
    <row r="4539" spans="1:10" x14ac:dyDescent="0.3">
      <c r="A4539" s="2">
        <v>20200707</v>
      </c>
      <c r="B4539" s="2" t="s">
        <v>31</v>
      </c>
      <c r="C4539" s="2">
        <v>439</v>
      </c>
      <c r="D4539" s="2">
        <v>31.31</v>
      </c>
      <c r="E4539" s="2">
        <v>24.62</v>
      </c>
      <c r="F4539" s="2">
        <v>4.83</v>
      </c>
      <c r="G4539" s="2">
        <v>0</v>
      </c>
      <c r="H4539" s="16">
        <f t="shared" si="213"/>
        <v>844.76974017956047</v>
      </c>
      <c r="I4539" s="15">
        <f t="shared" si="211"/>
        <v>51.019054380611266</v>
      </c>
      <c r="J4539" s="14">
        <f t="shared" si="212"/>
        <v>0.74585924603983977</v>
      </c>
    </row>
    <row r="4540" spans="1:10" x14ac:dyDescent="0.3">
      <c r="A4540" s="19">
        <v>20200707</v>
      </c>
      <c r="B4540" s="19" t="s">
        <v>30</v>
      </c>
      <c r="C4540" s="19">
        <v>219</v>
      </c>
      <c r="D4540" s="19">
        <v>19.79</v>
      </c>
      <c r="E4540" s="19">
        <v>23.38</v>
      </c>
      <c r="F4540" s="19">
        <v>4.6900000000000004</v>
      </c>
      <c r="G4540" s="19">
        <v>0</v>
      </c>
      <c r="H4540" s="17">
        <f t="shared" si="213"/>
        <v>646.83110274727062</v>
      </c>
      <c r="I4540" s="18">
        <f t="shared" si="211"/>
        <v>43.593471960852206</v>
      </c>
      <c r="J4540" s="17">
        <f t="shared" si="212"/>
        <v>0.59271034087174745</v>
      </c>
    </row>
    <row r="4541" spans="1:10" x14ac:dyDescent="0.3">
      <c r="A4541" s="2">
        <v>20200707</v>
      </c>
      <c r="B4541" s="2" t="s">
        <v>29</v>
      </c>
      <c r="C4541" s="2">
        <v>62</v>
      </c>
      <c r="D4541" s="2">
        <v>8.66</v>
      </c>
      <c r="E4541" s="2">
        <v>21.36</v>
      </c>
      <c r="F4541" s="2">
        <v>5.17</v>
      </c>
      <c r="G4541" s="2">
        <v>0</v>
      </c>
      <c r="H4541" s="16">
        <f t="shared" si="213"/>
        <v>411.76674062553172</v>
      </c>
      <c r="I4541" s="15">
        <f t="shared" si="211"/>
        <v>34.227710644547869</v>
      </c>
      <c r="J4541" s="14">
        <f t="shared" si="212"/>
        <v>0.39466825111559717</v>
      </c>
    </row>
    <row r="4542" spans="1:10" x14ac:dyDescent="0.3">
      <c r="A4542" s="19">
        <v>20200707</v>
      </c>
      <c r="B4542" s="19" t="s">
        <v>28</v>
      </c>
      <c r="C4542" s="19">
        <v>0</v>
      </c>
      <c r="D4542" s="19">
        <v>0</v>
      </c>
      <c r="E4542" s="19">
        <v>19.82</v>
      </c>
      <c r="F4542" s="19">
        <v>5.17</v>
      </c>
      <c r="G4542" s="19">
        <v>0</v>
      </c>
      <c r="H4542" s="17">
        <f t="shared" si="213"/>
        <v>0</v>
      </c>
      <c r="I4542" s="18">
        <f t="shared" si="211"/>
        <v>19.82</v>
      </c>
      <c r="J4542" s="17">
        <f t="shared" si="212"/>
        <v>0</v>
      </c>
    </row>
    <row r="4543" spans="1:10" x14ac:dyDescent="0.3">
      <c r="A4543" s="2">
        <v>20200707</v>
      </c>
      <c r="B4543" s="2" t="s">
        <v>27</v>
      </c>
      <c r="C4543" s="2">
        <v>0</v>
      </c>
      <c r="D4543" s="2">
        <v>0</v>
      </c>
      <c r="E4543" s="2">
        <v>18.68</v>
      </c>
      <c r="F4543" s="2">
        <v>5.31</v>
      </c>
      <c r="G4543" s="2">
        <v>0</v>
      </c>
      <c r="H4543" s="16">
        <f t="shared" si="213"/>
        <v>0</v>
      </c>
      <c r="I4543" s="15">
        <f t="shared" si="211"/>
        <v>18.68</v>
      </c>
      <c r="J4543" s="14">
        <f t="shared" si="212"/>
        <v>0</v>
      </c>
    </row>
    <row r="4544" spans="1:10" x14ac:dyDescent="0.3">
      <c r="A4544" s="19">
        <v>20200707</v>
      </c>
      <c r="B4544" s="19" t="s">
        <v>26</v>
      </c>
      <c r="C4544" s="19">
        <v>0</v>
      </c>
      <c r="D4544" s="19">
        <v>0</v>
      </c>
      <c r="E4544" s="19">
        <v>18.11</v>
      </c>
      <c r="F4544" s="19">
        <v>5.31</v>
      </c>
      <c r="G4544" s="19">
        <v>0</v>
      </c>
      <c r="H4544" s="17">
        <f t="shared" si="213"/>
        <v>0</v>
      </c>
      <c r="I4544" s="18">
        <f t="shared" si="211"/>
        <v>18.11</v>
      </c>
      <c r="J4544" s="17">
        <f t="shared" si="212"/>
        <v>0</v>
      </c>
    </row>
    <row r="4545" spans="1:10" x14ac:dyDescent="0.3">
      <c r="A4545" s="2">
        <v>20200707</v>
      </c>
      <c r="B4545" s="2" t="s">
        <v>25</v>
      </c>
      <c r="C4545" s="2">
        <v>0</v>
      </c>
      <c r="D4545" s="2">
        <v>0</v>
      </c>
      <c r="E4545" s="2">
        <v>17.690000000000001</v>
      </c>
      <c r="F4545" s="2">
        <v>5.31</v>
      </c>
      <c r="G4545" s="2">
        <v>0</v>
      </c>
      <c r="H4545" s="16">
        <f t="shared" si="213"/>
        <v>0</v>
      </c>
      <c r="I4545" s="15">
        <f t="shared" si="211"/>
        <v>17.690000000000001</v>
      </c>
      <c r="J4545" s="14">
        <f t="shared" si="212"/>
        <v>0</v>
      </c>
    </row>
    <row r="4546" spans="1:10" x14ac:dyDescent="0.3">
      <c r="A4546" s="19">
        <v>20200708</v>
      </c>
      <c r="B4546" s="19" t="s">
        <v>48</v>
      </c>
      <c r="C4546" s="19">
        <v>0</v>
      </c>
      <c r="D4546" s="19">
        <v>0</v>
      </c>
      <c r="E4546" s="19">
        <v>17.62</v>
      </c>
      <c r="F4546" s="19">
        <v>4.97</v>
      </c>
      <c r="G4546" s="19">
        <v>0</v>
      </c>
      <c r="H4546" s="17">
        <f t="shared" si="213"/>
        <v>0</v>
      </c>
      <c r="I4546" s="18">
        <f t="shared" si="211"/>
        <v>17.62</v>
      </c>
      <c r="J4546" s="17">
        <f t="shared" si="212"/>
        <v>0</v>
      </c>
    </row>
    <row r="4547" spans="1:10" x14ac:dyDescent="0.3">
      <c r="A4547" s="2">
        <v>20200708</v>
      </c>
      <c r="B4547" s="2" t="s">
        <v>47</v>
      </c>
      <c r="C4547" s="2">
        <v>0</v>
      </c>
      <c r="D4547" s="2">
        <v>0</v>
      </c>
      <c r="E4547" s="2">
        <v>17.45</v>
      </c>
      <c r="F4547" s="2">
        <v>4.62</v>
      </c>
      <c r="G4547" s="2">
        <v>0</v>
      </c>
      <c r="H4547" s="16">
        <f t="shared" si="213"/>
        <v>0</v>
      </c>
      <c r="I4547" s="15">
        <f t="shared" si="211"/>
        <v>17.45</v>
      </c>
      <c r="J4547" s="14">
        <f t="shared" si="212"/>
        <v>0</v>
      </c>
    </row>
    <row r="4548" spans="1:10" x14ac:dyDescent="0.3">
      <c r="A4548" s="19">
        <v>20200708</v>
      </c>
      <c r="B4548" s="19" t="s">
        <v>46</v>
      </c>
      <c r="C4548" s="19">
        <v>0</v>
      </c>
      <c r="D4548" s="19">
        <v>0</v>
      </c>
      <c r="E4548" s="19">
        <v>17.48</v>
      </c>
      <c r="F4548" s="19">
        <v>4.4800000000000004</v>
      </c>
      <c r="G4548" s="19">
        <v>0</v>
      </c>
      <c r="H4548" s="17">
        <f t="shared" si="213"/>
        <v>0</v>
      </c>
      <c r="I4548" s="18">
        <f t="shared" si="211"/>
        <v>17.48</v>
      </c>
      <c r="J4548" s="17">
        <f t="shared" si="212"/>
        <v>0</v>
      </c>
    </row>
    <row r="4549" spans="1:10" x14ac:dyDescent="0.3">
      <c r="A4549" s="2">
        <v>20200708</v>
      </c>
      <c r="B4549" s="2" t="s">
        <v>45</v>
      </c>
      <c r="C4549" s="2">
        <v>0</v>
      </c>
      <c r="D4549" s="2">
        <v>0</v>
      </c>
      <c r="E4549" s="2">
        <v>17.54</v>
      </c>
      <c r="F4549" s="2">
        <v>4.34</v>
      </c>
      <c r="G4549" s="2">
        <v>0</v>
      </c>
      <c r="H4549" s="16">
        <f t="shared" si="213"/>
        <v>0</v>
      </c>
      <c r="I4549" s="15">
        <f t="shared" si="211"/>
        <v>17.54</v>
      </c>
      <c r="J4549" s="14">
        <f t="shared" si="212"/>
        <v>0</v>
      </c>
    </row>
    <row r="4550" spans="1:10" x14ac:dyDescent="0.3">
      <c r="A4550" s="19">
        <v>20200708</v>
      </c>
      <c r="B4550" s="19" t="s">
        <v>44</v>
      </c>
      <c r="C4550" s="19">
        <v>0</v>
      </c>
      <c r="D4550" s="19">
        <v>0</v>
      </c>
      <c r="E4550" s="19">
        <v>17.54</v>
      </c>
      <c r="F4550" s="19">
        <v>4.41</v>
      </c>
      <c r="G4550" s="19">
        <v>0</v>
      </c>
      <c r="H4550" s="17">
        <f t="shared" si="213"/>
        <v>0</v>
      </c>
      <c r="I4550" s="18">
        <f t="shared" si="211"/>
        <v>17.54</v>
      </c>
      <c r="J4550" s="17">
        <f t="shared" si="212"/>
        <v>0</v>
      </c>
    </row>
    <row r="4551" spans="1:10" x14ac:dyDescent="0.3">
      <c r="A4551" s="2">
        <v>20200708</v>
      </c>
      <c r="B4551" s="2" t="s">
        <v>43</v>
      </c>
      <c r="C4551" s="2">
        <v>0</v>
      </c>
      <c r="D4551" s="2">
        <v>0</v>
      </c>
      <c r="E4551" s="2">
        <v>17.52</v>
      </c>
      <c r="F4551" s="2">
        <v>4.4800000000000004</v>
      </c>
      <c r="G4551" s="2">
        <v>0</v>
      </c>
      <c r="H4551" s="16">
        <f t="shared" si="213"/>
        <v>0</v>
      </c>
      <c r="I4551" s="15">
        <f t="shared" si="211"/>
        <v>17.52</v>
      </c>
      <c r="J4551" s="14">
        <f t="shared" si="212"/>
        <v>0</v>
      </c>
    </row>
    <row r="4552" spans="1:10" x14ac:dyDescent="0.3">
      <c r="A4552" s="19">
        <v>20200708</v>
      </c>
      <c r="B4552" s="19" t="s">
        <v>42</v>
      </c>
      <c r="C4552" s="19">
        <v>67</v>
      </c>
      <c r="D4552" s="19">
        <v>8.11</v>
      </c>
      <c r="E4552" s="19">
        <v>17.649999999999999</v>
      </c>
      <c r="F4552" s="19">
        <v>4.41</v>
      </c>
      <c r="G4552" s="19">
        <v>0</v>
      </c>
      <c r="H4552" s="17">
        <f t="shared" si="213"/>
        <v>474.92797951155796</v>
      </c>
      <c r="I4552" s="18">
        <f t="shared" si="211"/>
        <v>32.491499359736181</v>
      </c>
      <c r="J4552" s="17">
        <f t="shared" si="212"/>
        <v>0.45891732756661557</v>
      </c>
    </row>
    <row r="4553" spans="1:10" x14ac:dyDescent="0.3">
      <c r="A4553" s="2">
        <v>20200708</v>
      </c>
      <c r="B4553" s="2" t="s">
        <v>41</v>
      </c>
      <c r="C4553" s="2">
        <v>197</v>
      </c>
      <c r="D4553" s="2">
        <v>19.21</v>
      </c>
      <c r="E4553" s="2">
        <v>17.95</v>
      </c>
      <c r="F4553" s="2">
        <v>4.07</v>
      </c>
      <c r="G4553" s="2">
        <v>0</v>
      </c>
      <c r="H4553" s="16">
        <f t="shared" si="213"/>
        <v>598.72693057602839</v>
      </c>
      <c r="I4553" s="15">
        <f t="shared" si="211"/>
        <v>36.660216580500887</v>
      </c>
      <c r="J4553" s="14">
        <f t="shared" si="212"/>
        <v>0.56731114500210089</v>
      </c>
    </row>
    <row r="4554" spans="1:10" x14ac:dyDescent="0.3">
      <c r="A4554" s="19">
        <v>20200708</v>
      </c>
      <c r="B4554" s="19" t="s">
        <v>40</v>
      </c>
      <c r="C4554" s="19">
        <v>359</v>
      </c>
      <c r="D4554" s="19">
        <v>30.73</v>
      </c>
      <c r="E4554" s="19">
        <v>18.73</v>
      </c>
      <c r="F4554" s="19">
        <v>4.1399999999999997</v>
      </c>
      <c r="G4554" s="19">
        <v>0</v>
      </c>
      <c r="H4554" s="17">
        <f t="shared" si="213"/>
        <v>702.55356527441472</v>
      </c>
      <c r="I4554" s="18">
        <f t="shared" ref="I4554:I4617" si="214">E4554+H4554*((NOCT-20)/(800))</f>
        <v>40.684798914825464</v>
      </c>
      <c r="J4554" s="17">
        <f t="shared" ref="J4554:J4617" si="215">P_STC__W*(H4554/1000)*(1+(alpha_p/100)*(I4554-25))</f>
        <v>0.65296621398241161</v>
      </c>
    </row>
    <row r="4555" spans="1:10" x14ac:dyDescent="0.3">
      <c r="A4555" s="2">
        <v>20200708</v>
      </c>
      <c r="B4555" s="2" t="s">
        <v>39</v>
      </c>
      <c r="C4555" s="2">
        <v>517</v>
      </c>
      <c r="D4555" s="2">
        <v>42.42</v>
      </c>
      <c r="E4555" s="2">
        <v>19.72</v>
      </c>
      <c r="F4555" s="2">
        <v>4.07</v>
      </c>
      <c r="G4555" s="2">
        <v>0</v>
      </c>
      <c r="H4555" s="16">
        <f t="shared" si="213"/>
        <v>766.42538997967699</v>
      </c>
      <c r="I4555" s="15">
        <f t="shared" si="214"/>
        <v>43.670793436864905</v>
      </c>
      <c r="J4555" s="14">
        <f t="shared" si="215"/>
        <v>0.70203142434482069</v>
      </c>
    </row>
    <row r="4556" spans="1:10" x14ac:dyDescent="0.3">
      <c r="A4556" s="19">
        <v>20200708</v>
      </c>
      <c r="B4556" s="19" t="s">
        <v>38</v>
      </c>
      <c r="C4556" s="19">
        <v>772</v>
      </c>
      <c r="D4556" s="19">
        <v>53.93</v>
      </c>
      <c r="E4556" s="19">
        <v>20.71</v>
      </c>
      <c r="F4556" s="19">
        <v>3.93</v>
      </c>
      <c r="G4556" s="19">
        <v>0</v>
      </c>
      <c r="H4556" s="17">
        <f t="shared" si="213"/>
        <v>955.0929691270386</v>
      </c>
      <c r="I4556" s="18">
        <f t="shared" si="214"/>
        <v>50.556655285219961</v>
      </c>
      <c r="J4556" s="17">
        <f t="shared" si="215"/>
        <v>0.84525255112911224</v>
      </c>
    </row>
    <row r="4557" spans="1:10" x14ac:dyDescent="0.3">
      <c r="A4557" s="2">
        <v>20200708</v>
      </c>
      <c r="B4557" s="2" t="s">
        <v>37</v>
      </c>
      <c r="C4557" s="2">
        <v>903</v>
      </c>
      <c r="D4557" s="2">
        <v>64.599999999999994</v>
      </c>
      <c r="E4557" s="2">
        <v>21.69</v>
      </c>
      <c r="F4557" s="2">
        <v>4.07</v>
      </c>
      <c r="G4557" s="2">
        <v>0</v>
      </c>
      <c r="H4557" s="16">
        <f t="shared" si="213"/>
        <v>999.62882789375146</v>
      </c>
      <c r="I4557" s="15">
        <f t="shared" si="214"/>
        <v>52.928400871679735</v>
      </c>
      <c r="J4557" s="14">
        <f t="shared" si="215"/>
        <v>0.87399767206638335</v>
      </c>
    </row>
    <row r="4558" spans="1:10" x14ac:dyDescent="0.3">
      <c r="A4558" s="19">
        <v>20200708</v>
      </c>
      <c r="B4558" s="19" t="s">
        <v>36</v>
      </c>
      <c r="C4558" s="19">
        <v>983</v>
      </c>
      <c r="D4558" s="19">
        <v>72.39</v>
      </c>
      <c r="E4558" s="19">
        <v>22.37</v>
      </c>
      <c r="F4558" s="19">
        <v>4.34</v>
      </c>
      <c r="G4558" s="19">
        <v>0</v>
      </c>
      <c r="H4558" s="17">
        <f t="shared" si="213"/>
        <v>1031.330325716697</v>
      </c>
      <c r="I4558" s="18">
        <f t="shared" si="214"/>
        <v>54.599072678646777</v>
      </c>
      <c r="J4558" s="17">
        <f t="shared" si="215"/>
        <v>0.89396143001708261</v>
      </c>
    </row>
    <row r="4559" spans="1:10" x14ac:dyDescent="0.3">
      <c r="A4559" s="2">
        <v>20200708</v>
      </c>
      <c r="B4559" s="2" t="s">
        <v>35</v>
      </c>
      <c r="C4559" s="2">
        <v>968</v>
      </c>
      <c r="D4559" s="2">
        <v>72.61</v>
      </c>
      <c r="E4559" s="2">
        <v>22.82</v>
      </c>
      <c r="F4559" s="2">
        <v>4.62</v>
      </c>
      <c r="G4559" s="2">
        <v>0</v>
      </c>
      <c r="H4559" s="16">
        <f t="shared" si="213"/>
        <v>1014.364037714933</v>
      </c>
      <c r="I4559" s="15">
        <f t="shared" si="214"/>
        <v>54.518876178591654</v>
      </c>
      <c r="J4559" s="14">
        <f t="shared" si="215"/>
        <v>0.87962104878297775</v>
      </c>
    </row>
    <row r="4560" spans="1:10" x14ac:dyDescent="0.3">
      <c r="A4560" s="19">
        <v>20200708</v>
      </c>
      <c r="B4560" s="19" t="s">
        <v>34</v>
      </c>
      <c r="C4560" s="19">
        <v>918</v>
      </c>
      <c r="D4560" s="19">
        <v>65.06</v>
      </c>
      <c r="E4560" s="19">
        <v>23.08</v>
      </c>
      <c r="F4560" s="19">
        <v>4.83</v>
      </c>
      <c r="G4560" s="19">
        <v>0</v>
      </c>
      <c r="H4560" s="17">
        <f t="shared" si="213"/>
        <v>1012.4071099811976</v>
      </c>
      <c r="I4560" s="18">
        <f t="shared" si="214"/>
        <v>54.717722186912425</v>
      </c>
      <c r="J4560" s="17">
        <f t="shared" si="215"/>
        <v>0.87701816042605507</v>
      </c>
    </row>
    <row r="4561" spans="1:10" x14ac:dyDescent="0.3">
      <c r="A4561" s="2">
        <v>20200708</v>
      </c>
      <c r="B4561" s="2" t="s">
        <v>33</v>
      </c>
      <c r="C4561" s="2">
        <v>815</v>
      </c>
      <c r="D4561" s="2">
        <v>54.46</v>
      </c>
      <c r="E4561" s="2">
        <v>23.01</v>
      </c>
      <c r="F4561" s="2">
        <v>5.03</v>
      </c>
      <c r="G4561" s="2">
        <v>0</v>
      </c>
      <c r="H4561" s="16">
        <f t="shared" si="213"/>
        <v>1001.5854386526554</v>
      </c>
      <c r="I4561" s="15">
        <f t="shared" si="214"/>
        <v>54.309544957895483</v>
      </c>
      <c r="J4561" s="14">
        <f t="shared" si="215"/>
        <v>0.86948337815751986</v>
      </c>
    </row>
    <row r="4562" spans="1:10" x14ac:dyDescent="0.3">
      <c r="A4562" s="19">
        <v>20200708</v>
      </c>
      <c r="B4562" s="19" t="s">
        <v>32</v>
      </c>
      <c r="C4562" s="19">
        <v>656</v>
      </c>
      <c r="D4562" s="19">
        <v>42.97</v>
      </c>
      <c r="E4562" s="19">
        <v>22.54</v>
      </c>
      <c r="F4562" s="19">
        <v>5.03</v>
      </c>
      <c r="G4562" s="19">
        <v>0</v>
      </c>
      <c r="H4562" s="17">
        <f t="shared" si="213"/>
        <v>962.41966760857235</v>
      </c>
      <c r="I4562" s="18">
        <f t="shared" si="214"/>
        <v>52.615614612767885</v>
      </c>
      <c r="J4562" s="17">
        <f t="shared" si="215"/>
        <v>0.84281951974465308</v>
      </c>
    </row>
    <row r="4563" spans="1:10" x14ac:dyDescent="0.3">
      <c r="A4563" s="2">
        <v>20200708</v>
      </c>
      <c r="B4563" s="2" t="s">
        <v>31</v>
      </c>
      <c r="C4563" s="2">
        <v>479</v>
      </c>
      <c r="D4563" s="2">
        <v>31.29</v>
      </c>
      <c r="E4563" s="2">
        <v>21.95</v>
      </c>
      <c r="F4563" s="2">
        <v>5.0999999999999996</v>
      </c>
      <c r="G4563" s="2">
        <v>0</v>
      </c>
      <c r="H4563" s="16">
        <f t="shared" ref="H4563:H4626" si="216">IF(D4563&gt;0,C4563/SIN(D4563*PI()/180),0)</f>
        <v>922.2712615570282</v>
      </c>
      <c r="I4563" s="15">
        <f t="shared" si="214"/>
        <v>50.77097692365713</v>
      </c>
      <c r="J4563" s="14">
        <f t="shared" si="215"/>
        <v>0.81531602026180572</v>
      </c>
    </row>
    <row r="4564" spans="1:10" x14ac:dyDescent="0.3">
      <c r="A4564" s="19">
        <v>20200708</v>
      </c>
      <c r="B4564" s="19" t="s">
        <v>30</v>
      </c>
      <c r="C4564" s="19">
        <v>284</v>
      </c>
      <c r="D4564" s="19">
        <v>19.75</v>
      </c>
      <c r="E4564" s="19">
        <v>21.2</v>
      </c>
      <c r="F4564" s="19">
        <v>5.17</v>
      </c>
      <c r="G4564" s="19">
        <v>0</v>
      </c>
      <c r="H4564" s="17">
        <f t="shared" si="216"/>
        <v>840.44376874305431</v>
      </c>
      <c r="I4564" s="18">
        <f t="shared" si="214"/>
        <v>47.463867773220443</v>
      </c>
      <c r="J4564" s="17">
        <f t="shared" si="215"/>
        <v>0.75548548912963465</v>
      </c>
    </row>
    <row r="4565" spans="1:10" x14ac:dyDescent="0.3">
      <c r="A4565" s="2">
        <v>20200708</v>
      </c>
      <c r="B4565" s="2" t="s">
        <v>29</v>
      </c>
      <c r="C4565" s="2">
        <v>99</v>
      </c>
      <c r="D4565" s="2">
        <v>8.6199999999999992</v>
      </c>
      <c r="E4565" s="2">
        <v>20.37</v>
      </c>
      <c r="F4565" s="2">
        <v>5.52</v>
      </c>
      <c r="G4565" s="2">
        <v>0</v>
      </c>
      <c r="H4565" s="16">
        <f t="shared" si="216"/>
        <v>660.5263275746197</v>
      </c>
      <c r="I4565" s="15">
        <f t="shared" si="214"/>
        <v>41.01144773670687</v>
      </c>
      <c r="J4565" s="14">
        <f t="shared" si="215"/>
        <v>0.61293440509755992</v>
      </c>
    </row>
    <row r="4566" spans="1:10" x14ac:dyDescent="0.3">
      <c r="A4566" s="19">
        <v>20200708</v>
      </c>
      <c r="B4566" s="19" t="s">
        <v>28</v>
      </c>
      <c r="C4566" s="19">
        <v>0</v>
      </c>
      <c r="D4566" s="19">
        <v>0</v>
      </c>
      <c r="E4566" s="19">
        <v>19.100000000000001</v>
      </c>
      <c r="F4566" s="19">
        <v>5.45</v>
      </c>
      <c r="G4566" s="19">
        <v>0</v>
      </c>
      <c r="H4566" s="17">
        <f t="shared" si="216"/>
        <v>0</v>
      </c>
      <c r="I4566" s="18">
        <f t="shared" si="214"/>
        <v>19.100000000000001</v>
      </c>
      <c r="J4566" s="17">
        <f t="shared" si="215"/>
        <v>0</v>
      </c>
    </row>
    <row r="4567" spans="1:10" x14ac:dyDescent="0.3">
      <c r="A4567" s="2">
        <v>20200708</v>
      </c>
      <c r="B4567" s="2" t="s">
        <v>27</v>
      </c>
      <c r="C4567" s="2">
        <v>0</v>
      </c>
      <c r="D4567" s="2">
        <v>0</v>
      </c>
      <c r="E4567" s="2">
        <v>18.27</v>
      </c>
      <c r="F4567" s="2">
        <v>5.59</v>
      </c>
      <c r="G4567" s="2">
        <v>0</v>
      </c>
      <c r="H4567" s="16">
        <f t="shared" si="216"/>
        <v>0</v>
      </c>
      <c r="I4567" s="15">
        <f t="shared" si="214"/>
        <v>18.27</v>
      </c>
      <c r="J4567" s="14">
        <f t="shared" si="215"/>
        <v>0</v>
      </c>
    </row>
    <row r="4568" spans="1:10" x14ac:dyDescent="0.3">
      <c r="A4568" s="19">
        <v>20200708</v>
      </c>
      <c r="B4568" s="19" t="s">
        <v>26</v>
      </c>
      <c r="C4568" s="19">
        <v>0</v>
      </c>
      <c r="D4568" s="19">
        <v>0</v>
      </c>
      <c r="E4568" s="19">
        <v>17.899999999999999</v>
      </c>
      <c r="F4568" s="19">
        <v>5.59</v>
      </c>
      <c r="G4568" s="19">
        <v>0</v>
      </c>
      <c r="H4568" s="17">
        <f t="shared" si="216"/>
        <v>0</v>
      </c>
      <c r="I4568" s="18">
        <f t="shared" si="214"/>
        <v>17.899999999999999</v>
      </c>
      <c r="J4568" s="17">
        <f t="shared" si="215"/>
        <v>0</v>
      </c>
    </row>
    <row r="4569" spans="1:10" x14ac:dyDescent="0.3">
      <c r="A4569" s="2">
        <v>20200708</v>
      </c>
      <c r="B4569" s="2" t="s">
        <v>25</v>
      </c>
      <c r="C4569" s="2">
        <v>0</v>
      </c>
      <c r="D4569" s="2">
        <v>0</v>
      </c>
      <c r="E4569" s="2">
        <v>17.91</v>
      </c>
      <c r="F4569" s="2">
        <v>5.03</v>
      </c>
      <c r="G4569" s="2">
        <v>0</v>
      </c>
      <c r="H4569" s="16">
        <f t="shared" si="216"/>
        <v>0</v>
      </c>
      <c r="I4569" s="15">
        <f t="shared" si="214"/>
        <v>17.91</v>
      </c>
      <c r="J4569" s="14">
        <f t="shared" si="215"/>
        <v>0</v>
      </c>
    </row>
    <row r="4570" spans="1:10" x14ac:dyDescent="0.3">
      <c r="A4570" s="19">
        <v>20200709</v>
      </c>
      <c r="B4570" s="19" t="s">
        <v>48</v>
      </c>
      <c r="C4570" s="19">
        <v>0</v>
      </c>
      <c r="D4570" s="19">
        <v>0</v>
      </c>
      <c r="E4570" s="19">
        <v>17.690000000000001</v>
      </c>
      <c r="F4570" s="19">
        <v>5.03</v>
      </c>
      <c r="G4570" s="19">
        <v>0</v>
      </c>
      <c r="H4570" s="17">
        <f t="shared" si="216"/>
        <v>0</v>
      </c>
      <c r="I4570" s="18">
        <f t="shared" si="214"/>
        <v>17.690000000000001</v>
      </c>
      <c r="J4570" s="17">
        <f t="shared" si="215"/>
        <v>0</v>
      </c>
    </row>
    <row r="4571" spans="1:10" x14ac:dyDescent="0.3">
      <c r="A4571" s="2">
        <v>20200709</v>
      </c>
      <c r="B4571" s="2" t="s">
        <v>47</v>
      </c>
      <c r="C4571" s="2">
        <v>0</v>
      </c>
      <c r="D4571" s="2">
        <v>0</v>
      </c>
      <c r="E4571" s="2">
        <v>17.760000000000002</v>
      </c>
      <c r="F4571" s="2">
        <v>5.52</v>
      </c>
      <c r="G4571" s="2">
        <v>0</v>
      </c>
      <c r="H4571" s="16">
        <f t="shared" si="216"/>
        <v>0</v>
      </c>
      <c r="I4571" s="15">
        <f t="shared" si="214"/>
        <v>17.760000000000002</v>
      </c>
      <c r="J4571" s="14">
        <f t="shared" si="215"/>
        <v>0</v>
      </c>
    </row>
    <row r="4572" spans="1:10" x14ac:dyDescent="0.3">
      <c r="A4572" s="19">
        <v>20200709</v>
      </c>
      <c r="B4572" s="19" t="s">
        <v>46</v>
      </c>
      <c r="C4572" s="19">
        <v>0</v>
      </c>
      <c r="D4572" s="19">
        <v>0</v>
      </c>
      <c r="E4572" s="19">
        <v>17.82</v>
      </c>
      <c r="F4572" s="19">
        <v>5.17</v>
      </c>
      <c r="G4572" s="19">
        <v>0</v>
      </c>
      <c r="H4572" s="17">
        <f t="shared" si="216"/>
        <v>0</v>
      </c>
      <c r="I4572" s="18">
        <f t="shared" si="214"/>
        <v>17.82</v>
      </c>
      <c r="J4572" s="17">
        <f t="shared" si="215"/>
        <v>0</v>
      </c>
    </row>
    <row r="4573" spans="1:10" x14ac:dyDescent="0.3">
      <c r="A4573" s="2">
        <v>20200709</v>
      </c>
      <c r="B4573" s="2" t="s">
        <v>45</v>
      </c>
      <c r="C4573" s="2">
        <v>0</v>
      </c>
      <c r="D4573" s="2">
        <v>0</v>
      </c>
      <c r="E4573" s="2">
        <v>17.89</v>
      </c>
      <c r="F4573" s="2">
        <v>5.0999999999999996</v>
      </c>
      <c r="G4573" s="2">
        <v>0</v>
      </c>
      <c r="H4573" s="16">
        <f t="shared" si="216"/>
        <v>0</v>
      </c>
      <c r="I4573" s="15">
        <f t="shared" si="214"/>
        <v>17.89</v>
      </c>
      <c r="J4573" s="14">
        <f t="shared" si="215"/>
        <v>0</v>
      </c>
    </row>
    <row r="4574" spans="1:10" x14ac:dyDescent="0.3">
      <c r="A4574" s="19">
        <v>20200709</v>
      </c>
      <c r="B4574" s="19" t="s">
        <v>44</v>
      </c>
      <c r="C4574" s="19">
        <v>0</v>
      </c>
      <c r="D4574" s="19">
        <v>0</v>
      </c>
      <c r="E4574" s="19">
        <v>17.91</v>
      </c>
      <c r="F4574" s="19">
        <v>5.03</v>
      </c>
      <c r="G4574" s="19">
        <v>0</v>
      </c>
      <c r="H4574" s="17">
        <f t="shared" si="216"/>
        <v>0</v>
      </c>
      <c r="I4574" s="18">
        <f t="shared" si="214"/>
        <v>17.91</v>
      </c>
      <c r="J4574" s="17">
        <f t="shared" si="215"/>
        <v>0</v>
      </c>
    </row>
    <row r="4575" spans="1:10" x14ac:dyDescent="0.3">
      <c r="A4575" s="2">
        <v>20200709</v>
      </c>
      <c r="B4575" s="2" t="s">
        <v>43</v>
      </c>
      <c r="C4575" s="2">
        <v>0</v>
      </c>
      <c r="D4575" s="2">
        <v>0</v>
      </c>
      <c r="E4575" s="2">
        <v>17.97</v>
      </c>
      <c r="F4575" s="2">
        <v>5.17</v>
      </c>
      <c r="G4575" s="2">
        <v>0</v>
      </c>
      <c r="H4575" s="16">
        <f t="shared" si="216"/>
        <v>0</v>
      </c>
      <c r="I4575" s="15">
        <f t="shared" si="214"/>
        <v>17.97</v>
      </c>
      <c r="J4575" s="14">
        <f t="shared" si="215"/>
        <v>0</v>
      </c>
    </row>
    <row r="4576" spans="1:10" x14ac:dyDescent="0.3">
      <c r="A4576" s="19">
        <v>20200709</v>
      </c>
      <c r="B4576" s="19" t="s">
        <v>42</v>
      </c>
      <c r="C4576" s="19">
        <v>46</v>
      </c>
      <c r="D4576" s="19">
        <v>8.01</v>
      </c>
      <c r="E4576" s="19">
        <v>18.12</v>
      </c>
      <c r="F4576" s="19">
        <v>4.97</v>
      </c>
      <c r="G4576" s="19">
        <v>0</v>
      </c>
      <c r="H4576" s="17">
        <f t="shared" si="216"/>
        <v>330.11368854689863</v>
      </c>
      <c r="I4576" s="18">
        <f t="shared" si="214"/>
        <v>28.436052767090583</v>
      </c>
      <c r="J4576" s="17">
        <f t="shared" si="215"/>
        <v>0.32500939230846143</v>
      </c>
    </row>
    <row r="4577" spans="1:10" x14ac:dyDescent="0.3">
      <c r="A4577" s="2">
        <v>20200709</v>
      </c>
      <c r="B4577" s="2" t="s">
        <v>41</v>
      </c>
      <c r="C4577" s="2">
        <v>120</v>
      </c>
      <c r="D4577" s="2">
        <v>19.12</v>
      </c>
      <c r="E4577" s="2">
        <v>18.45</v>
      </c>
      <c r="F4577" s="2">
        <v>3.86</v>
      </c>
      <c r="G4577" s="2">
        <v>0</v>
      </c>
      <c r="H4577" s="16">
        <f t="shared" si="216"/>
        <v>366.35882219111494</v>
      </c>
      <c r="I4577" s="15">
        <f t="shared" si="214"/>
        <v>29.898713193472339</v>
      </c>
      <c r="J4577" s="14">
        <f t="shared" si="215"/>
        <v>0.35828273160995822</v>
      </c>
    </row>
    <row r="4578" spans="1:10" x14ac:dyDescent="0.3">
      <c r="A4578" s="19">
        <v>20200709</v>
      </c>
      <c r="B4578" s="19" t="s">
        <v>40</v>
      </c>
      <c r="C4578" s="19">
        <v>169</v>
      </c>
      <c r="D4578" s="19">
        <v>30.64</v>
      </c>
      <c r="E4578" s="19">
        <v>18.940000000000001</v>
      </c>
      <c r="F4578" s="19">
        <v>3.31</v>
      </c>
      <c r="G4578" s="19">
        <v>0</v>
      </c>
      <c r="H4578" s="17">
        <f t="shared" si="216"/>
        <v>331.60519090240058</v>
      </c>
      <c r="I4578" s="18">
        <f t="shared" si="214"/>
        <v>29.302662215700018</v>
      </c>
      <c r="J4578" s="17">
        <f t="shared" si="215"/>
        <v>0.32518465783798473</v>
      </c>
    </row>
    <row r="4579" spans="1:10" x14ac:dyDescent="0.3">
      <c r="A4579" s="2">
        <v>20200709</v>
      </c>
      <c r="B4579" s="2" t="s">
        <v>39</v>
      </c>
      <c r="C4579" s="2">
        <v>280</v>
      </c>
      <c r="D4579" s="2">
        <v>42.32</v>
      </c>
      <c r="E4579" s="2">
        <v>19.93</v>
      </c>
      <c r="F4579" s="2">
        <v>2.83</v>
      </c>
      <c r="G4579" s="2">
        <v>0</v>
      </c>
      <c r="H4579" s="16">
        <f t="shared" si="216"/>
        <v>415.88029862459962</v>
      </c>
      <c r="I4579" s="15">
        <f t="shared" si="214"/>
        <v>32.926259332018738</v>
      </c>
      <c r="J4579" s="14">
        <f t="shared" si="215"/>
        <v>0.40104661068370773</v>
      </c>
    </row>
    <row r="4580" spans="1:10" x14ac:dyDescent="0.3">
      <c r="A4580" s="19">
        <v>20200709</v>
      </c>
      <c r="B4580" s="19" t="s">
        <v>38</v>
      </c>
      <c r="C4580" s="19">
        <v>530</v>
      </c>
      <c r="D4580" s="19">
        <v>53.83</v>
      </c>
      <c r="E4580" s="19">
        <v>21.48</v>
      </c>
      <c r="F4580" s="19">
        <v>2.21</v>
      </c>
      <c r="G4580" s="19">
        <v>0</v>
      </c>
      <c r="H4580" s="17">
        <f t="shared" si="216"/>
        <v>656.53420342648826</v>
      </c>
      <c r="I4580" s="18">
        <f t="shared" si="214"/>
        <v>41.996693857077759</v>
      </c>
      <c r="J4580" s="17">
        <f t="shared" si="215"/>
        <v>0.60631910454595639</v>
      </c>
    </row>
    <row r="4581" spans="1:10" x14ac:dyDescent="0.3">
      <c r="A4581" s="2">
        <v>20200709</v>
      </c>
      <c r="B4581" s="2" t="s">
        <v>37</v>
      </c>
      <c r="C4581" s="2">
        <v>901</v>
      </c>
      <c r="D4581" s="2">
        <v>64.489999999999995</v>
      </c>
      <c r="E4581" s="2">
        <v>23.02</v>
      </c>
      <c r="F4581" s="2">
        <v>2.5499999999999998</v>
      </c>
      <c r="G4581" s="2">
        <v>0</v>
      </c>
      <c r="H4581" s="16">
        <f t="shared" si="216"/>
        <v>998.32674206296861</v>
      </c>
      <c r="I4581" s="15">
        <f t="shared" si="214"/>
        <v>54.217710689467765</v>
      </c>
      <c r="J4581" s="14">
        <f t="shared" si="215"/>
        <v>0.86706704340877228</v>
      </c>
    </row>
    <row r="4582" spans="1:10" x14ac:dyDescent="0.3">
      <c r="A4582" s="19">
        <v>20200709</v>
      </c>
      <c r="B4582" s="19" t="s">
        <v>36</v>
      </c>
      <c r="C4582" s="19">
        <v>986</v>
      </c>
      <c r="D4582" s="19">
        <v>72.27</v>
      </c>
      <c r="E4582" s="19">
        <v>24.41</v>
      </c>
      <c r="F4582" s="19">
        <v>3.72</v>
      </c>
      <c r="G4582" s="19">
        <v>0</v>
      </c>
      <c r="H4582" s="17">
        <f t="shared" si="216"/>
        <v>1035.1682569305572</v>
      </c>
      <c r="I4582" s="18">
        <f t="shared" si="214"/>
        <v>56.759008029079908</v>
      </c>
      <c r="J4582" s="17">
        <f t="shared" si="215"/>
        <v>0.88722663050567918</v>
      </c>
    </row>
    <row r="4583" spans="1:10" x14ac:dyDescent="0.3">
      <c r="A4583" s="2">
        <v>20200709</v>
      </c>
      <c r="B4583" s="2" t="s">
        <v>35</v>
      </c>
      <c r="C4583" s="2">
        <v>972</v>
      </c>
      <c r="D4583" s="2">
        <v>72.510000000000005</v>
      </c>
      <c r="E4583" s="2">
        <v>25.34</v>
      </c>
      <c r="F4583" s="2">
        <v>4.97</v>
      </c>
      <c r="G4583" s="2">
        <v>0</v>
      </c>
      <c r="H4583" s="16">
        <f t="shared" si="216"/>
        <v>1019.1142432820265</v>
      </c>
      <c r="I4583" s="15">
        <f t="shared" si="214"/>
        <v>57.187320102563326</v>
      </c>
      <c r="J4583" s="14">
        <f t="shared" si="215"/>
        <v>0.87150273961882552</v>
      </c>
    </row>
    <row r="4584" spans="1:10" x14ac:dyDescent="0.3">
      <c r="A4584" s="19">
        <v>20200709</v>
      </c>
      <c r="B4584" s="19" t="s">
        <v>34</v>
      </c>
      <c r="C4584" s="19">
        <v>936</v>
      </c>
      <c r="D4584" s="19">
        <v>65</v>
      </c>
      <c r="E4584" s="19">
        <v>25.5</v>
      </c>
      <c r="F4584" s="19">
        <v>6.07</v>
      </c>
      <c r="G4584" s="19">
        <v>0</v>
      </c>
      <c r="H4584" s="17">
        <f t="shared" si="216"/>
        <v>1032.7617321488924</v>
      </c>
      <c r="I4584" s="18">
        <f t="shared" si="214"/>
        <v>57.773804129652888</v>
      </c>
      <c r="J4584" s="17">
        <f t="shared" si="215"/>
        <v>0.88044784389967257</v>
      </c>
    </row>
    <row r="4585" spans="1:10" x14ac:dyDescent="0.3">
      <c r="A4585" s="2">
        <v>20200709</v>
      </c>
      <c r="B4585" s="2" t="s">
        <v>33</v>
      </c>
      <c r="C4585" s="2">
        <v>803</v>
      </c>
      <c r="D4585" s="2">
        <v>54.42</v>
      </c>
      <c r="E4585" s="2">
        <v>25.12</v>
      </c>
      <c r="F4585" s="2">
        <v>6.9</v>
      </c>
      <c r="G4585" s="2">
        <v>0</v>
      </c>
      <c r="H4585" s="16">
        <f t="shared" si="216"/>
        <v>987.3307989555683</v>
      </c>
      <c r="I4585" s="15">
        <f t="shared" si="214"/>
        <v>55.974087467361514</v>
      </c>
      <c r="J4585" s="14">
        <f t="shared" si="215"/>
        <v>0.84971328158825465</v>
      </c>
    </row>
    <row r="4586" spans="1:10" x14ac:dyDescent="0.3">
      <c r="A4586" s="19">
        <v>20200709</v>
      </c>
      <c r="B4586" s="19" t="s">
        <v>32</v>
      </c>
      <c r="C4586" s="19">
        <v>645</v>
      </c>
      <c r="D4586" s="19">
        <v>42.94</v>
      </c>
      <c r="E4586" s="19">
        <v>24.52</v>
      </c>
      <c r="F4586" s="19">
        <v>7.45</v>
      </c>
      <c r="G4586" s="19">
        <v>0</v>
      </c>
      <c r="H4586" s="17">
        <f t="shared" si="216"/>
        <v>946.81384849429526</v>
      </c>
      <c r="I4586" s="18">
        <f t="shared" si="214"/>
        <v>54.107932765446726</v>
      </c>
      <c r="J4586" s="17">
        <f t="shared" si="215"/>
        <v>0.82279477619914909</v>
      </c>
    </row>
    <row r="4587" spans="1:10" x14ac:dyDescent="0.3">
      <c r="A4587" s="2">
        <v>20200709</v>
      </c>
      <c r="B4587" s="2" t="s">
        <v>31</v>
      </c>
      <c r="C4587" s="2">
        <v>469</v>
      </c>
      <c r="D4587" s="2">
        <v>31.25</v>
      </c>
      <c r="E4587" s="2">
        <v>23.84</v>
      </c>
      <c r="F4587" s="2">
        <v>7.72</v>
      </c>
      <c r="G4587" s="2">
        <v>0</v>
      </c>
      <c r="H4587" s="16">
        <f t="shared" si="216"/>
        <v>904.05585219059185</v>
      </c>
      <c r="I4587" s="15">
        <f t="shared" si="214"/>
        <v>52.091745380955999</v>
      </c>
      <c r="J4587" s="14">
        <f t="shared" si="215"/>
        <v>0.79383982288089361</v>
      </c>
    </row>
    <row r="4588" spans="1:10" x14ac:dyDescent="0.3">
      <c r="A4588" s="19">
        <v>20200709</v>
      </c>
      <c r="B4588" s="19" t="s">
        <v>30</v>
      </c>
      <c r="C4588" s="19">
        <v>270</v>
      </c>
      <c r="D4588" s="19">
        <v>19.72</v>
      </c>
      <c r="E4588" s="19">
        <v>22.99</v>
      </c>
      <c r="F4588" s="19">
        <v>8</v>
      </c>
      <c r="G4588" s="19">
        <v>0</v>
      </c>
      <c r="H4588" s="17">
        <f t="shared" si="216"/>
        <v>800.18048966970935</v>
      </c>
      <c r="I4588" s="18">
        <f t="shared" si="214"/>
        <v>47.995640302178415</v>
      </c>
      <c r="J4588" s="17">
        <f t="shared" si="215"/>
        <v>0.71737750744201401</v>
      </c>
    </row>
    <row r="4589" spans="1:10" x14ac:dyDescent="0.3">
      <c r="A4589" s="2">
        <v>20200709</v>
      </c>
      <c r="B4589" s="2" t="s">
        <v>29</v>
      </c>
      <c r="C4589" s="2">
        <v>89</v>
      </c>
      <c r="D4589" s="2">
        <v>8.58</v>
      </c>
      <c r="E4589" s="2">
        <v>21.48</v>
      </c>
      <c r="F4589" s="2">
        <v>7.72</v>
      </c>
      <c r="G4589" s="2">
        <v>0</v>
      </c>
      <c r="H4589" s="16">
        <f t="shared" si="216"/>
        <v>596.55395612205791</v>
      </c>
      <c r="I4589" s="15">
        <f t="shared" si="214"/>
        <v>40.12231112881431</v>
      </c>
      <c r="J4589" s="14">
        <f t="shared" si="215"/>
        <v>0.55595822073884527</v>
      </c>
    </row>
    <row r="4590" spans="1:10" x14ac:dyDescent="0.3">
      <c r="A4590" s="19">
        <v>20200709</v>
      </c>
      <c r="B4590" s="19" t="s">
        <v>28</v>
      </c>
      <c r="C4590" s="19">
        <v>0</v>
      </c>
      <c r="D4590" s="19">
        <v>0</v>
      </c>
      <c r="E4590" s="19">
        <v>20.399999999999999</v>
      </c>
      <c r="F4590" s="19">
        <v>7.1</v>
      </c>
      <c r="G4590" s="19">
        <v>0</v>
      </c>
      <c r="H4590" s="17">
        <f t="shared" si="216"/>
        <v>0</v>
      </c>
      <c r="I4590" s="18">
        <f t="shared" si="214"/>
        <v>20.399999999999999</v>
      </c>
      <c r="J4590" s="17">
        <f t="shared" si="215"/>
        <v>0</v>
      </c>
    </row>
    <row r="4591" spans="1:10" x14ac:dyDescent="0.3">
      <c r="A4591" s="2">
        <v>20200709</v>
      </c>
      <c r="B4591" s="2" t="s">
        <v>27</v>
      </c>
      <c r="C4591" s="2">
        <v>0</v>
      </c>
      <c r="D4591" s="2">
        <v>0</v>
      </c>
      <c r="E4591" s="2">
        <v>19.649999999999999</v>
      </c>
      <c r="F4591" s="2">
        <v>6.69</v>
      </c>
      <c r="G4591" s="2">
        <v>0</v>
      </c>
      <c r="H4591" s="16">
        <f t="shared" si="216"/>
        <v>0</v>
      </c>
      <c r="I4591" s="15">
        <f t="shared" si="214"/>
        <v>19.649999999999999</v>
      </c>
      <c r="J4591" s="14">
        <f t="shared" si="215"/>
        <v>0</v>
      </c>
    </row>
    <row r="4592" spans="1:10" x14ac:dyDescent="0.3">
      <c r="A4592" s="19">
        <v>20200709</v>
      </c>
      <c r="B4592" s="19" t="s">
        <v>26</v>
      </c>
      <c r="C4592" s="19">
        <v>0</v>
      </c>
      <c r="D4592" s="19">
        <v>0</v>
      </c>
      <c r="E4592" s="19">
        <v>19.190000000000001</v>
      </c>
      <c r="F4592" s="19">
        <v>6.41</v>
      </c>
      <c r="G4592" s="19">
        <v>0</v>
      </c>
      <c r="H4592" s="17">
        <f t="shared" si="216"/>
        <v>0</v>
      </c>
      <c r="I4592" s="18">
        <f t="shared" si="214"/>
        <v>19.190000000000001</v>
      </c>
      <c r="J4592" s="17">
        <f t="shared" si="215"/>
        <v>0</v>
      </c>
    </row>
    <row r="4593" spans="1:10" x14ac:dyDescent="0.3">
      <c r="A4593" s="2">
        <v>20200709</v>
      </c>
      <c r="B4593" s="2" t="s">
        <v>25</v>
      </c>
      <c r="C4593" s="2">
        <v>0</v>
      </c>
      <c r="D4593" s="2">
        <v>0</v>
      </c>
      <c r="E4593" s="2">
        <v>18.87</v>
      </c>
      <c r="F4593" s="2">
        <v>6.41</v>
      </c>
      <c r="G4593" s="2">
        <v>0</v>
      </c>
      <c r="H4593" s="16">
        <f t="shared" si="216"/>
        <v>0</v>
      </c>
      <c r="I4593" s="15">
        <f t="shared" si="214"/>
        <v>18.87</v>
      </c>
      <c r="J4593" s="14">
        <f t="shared" si="215"/>
        <v>0</v>
      </c>
    </row>
    <row r="4594" spans="1:10" x14ac:dyDescent="0.3">
      <c r="A4594" s="19">
        <v>20200710</v>
      </c>
      <c r="B4594" s="19" t="s">
        <v>48</v>
      </c>
      <c r="C4594" s="19">
        <v>0</v>
      </c>
      <c r="D4594" s="19">
        <v>0</v>
      </c>
      <c r="E4594" s="19">
        <v>18.61</v>
      </c>
      <c r="F4594" s="19">
        <v>6.41</v>
      </c>
      <c r="G4594" s="19">
        <v>0</v>
      </c>
      <c r="H4594" s="17">
        <f t="shared" si="216"/>
        <v>0</v>
      </c>
      <c r="I4594" s="18">
        <f t="shared" si="214"/>
        <v>18.61</v>
      </c>
      <c r="J4594" s="17">
        <f t="shared" si="215"/>
        <v>0</v>
      </c>
    </row>
    <row r="4595" spans="1:10" x14ac:dyDescent="0.3">
      <c r="A4595" s="2">
        <v>20200710</v>
      </c>
      <c r="B4595" s="2" t="s">
        <v>47</v>
      </c>
      <c r="C4595" s="2">
        <v>0</v>
      </c>
      <c r="D4595" s="2">
        <v>0</v>
      </c>
      <c r="E4595" s="2">
        <v>18.45</v>
      </c>
      <c r="F4595" s="2">
        <v>6.34</v>
      </c>
      <c r="G4595" s="2">
        <v>0</v>
      </c>
      <c r="H4595" s="16">
        <f t="shared" si="216"/>
        <v>0</v>
      </c>
      <c r="I4595" s="15">
        <f t="shared" si="214"/>
        <v>18.45</v>
      </c>
      <c r="J4595" s="14">
        <f t="shared" si="215"/>
        <v>0</v>
      </c>
    </row>
    <row r="4596" spans="1:10" x14ac:dyDescent="0.3">
      <c r="A4596" s="19">
        <v>20200710</v>
      </c>
      <c r="B4596" s="19" t="s">
        <v>46</v>
      </c>
      <c r="C4596" s="19">
        <v>0</v>
      </c>
      <c r="D4596" s="19">
        <v>0</v>
      </c>
      <c r="E4596" s="19">
        <v>18.28</v>
      </c>
      <c r="F4596" s="19">
        <v>6.28</v>
      </c>
      <c r="G4596" s="19">
        <v>0</v>
      </c>
      <c r="H4596" s="17">
        <f t="shared" si="216"/>
        <v>0</v>
      </c>
      <c r="I4596" s="18">
        <f t="shared" si="214"/>
        <v>18.28</v>
      </c>
      <c r="J4596" s="17">
        <f t="shared" si="215"/>
        <v>0</v>
      </c>
    </row>
    <row r="4597" spans="1:10" x14ac:dyDescent="0.3">
      <c r="A4597" s="2">
        <v>20200710</v>
      </c>
      <c r="B4597" s="2" t="s">
        <v>45</v>
      </c>
      <c r="C4597" s="2">
        <v>0</v>
      </c>
      <c r="D4597" s="2">
        <v>0</v>
      </c>
      <c r="E4597" s="2">
        <v>18.13</v>
      </c>
      <c r="F4597" s="2">
        <v>6.28</v>
      </c>
      <c r="G4597" s="2">
        <v>0</v>
      </c>
      <c r="H4597" s="16">
        <f t="shared" si="216"/>
        <v>0</v>
      </c>
      <c r="I4597" s="15">
        <f t="shared" si="214"/>
        <v>18.13</v>
      </c>
      <c r="J4597" s="14">
        <f t="shared" si="215"/>
        <v>0</v>
      </c>
    </row>
    <row r="4598" spans="1:10" x14ac:dyDescent="0.3">
      <c r="A4598" s="19">
        <v>20200710</v>
      </c>
      <c r="B4598" s="19" t="s">
        <v>44</v>
      </c>
      <c r="C4598" s="19">
        <v>0</v>
      </c>
      <c r="D4598" s="19">
        <v>0</v>
      </c>
      <c r="E4598" s="19">
        <v>17.989999999999998</v>
      </c>
      <c r="F4598" s="19">
        <v>6.21</v>
      </c>
      <c r="G4598" s="19">
        <v>0</v>
      </c>
      <c r="H4598" s="17">
        <f t="shared" si="216"/>
        <v>0</v>
      </c>
      <c r="I4598" s="18">
        <f t="shared" si="214"/>
        <v>17.989999999999998</v>
      </c>
      <c r="J4598" s="17">
        <f t="shared" si="215"/>
        <v>0</v>
      </c>
    </row>
    <row r="4599" spans="1:10" x14ac:dyDescent="0.3">
      <c r="A4599" s="2">
        <v>20200710</v>
      </c>
      <c r="B4599" s="2" t="s">
        <v>43</v>
      </c>
      <c r="C4599" s="2">
        <v>0</v>
      </c>
      <c r="D4599" s="2">
        <v>0</v>
      </c>
      <c r="E4599" s="2">
        <v>17.8</v>
      </c>
      <c r="F4599" s="2">
        <v>6.34</v>
      </c>
      <c r="G4599" s="2">
        <v>0</v>
      </c>
      <c r="H4599" s="16">
        <f t="shared" si="216"/>
        <v>0</v>
      </c>
      <c r="I4599" s="15">
        <f t="shared" si="214"/>
        <v>17.8</v>
      </c>
      <c r="J4599" s="14">
        <f t="shared" si="215"/>
        <v>0</v>
      </c>
    </row>
    <row r="4600" spans="1:10" x14ac:dyDescent="0.3">
      <c r="A4600" s="19">
        <v>20200710</v>
      </c>
      <c r="B4600" s="19" t="s">
        <v>42</v>
      </c>
      <c r="C4600" s="19">
        <v>85</v>
      </c>
      <c r="D4600" s="19">
        <v>7.91</v>
      </c>
      <c r="E4600" s="19">
        <v>17.72</v>
      </c>
      <c r="F4600" s="19">
        <v>6.34</v>
      </c>
      <c r="G4600" s="19">
        <v>0</v>
      </c>
      <c r="H4600" s="17">
        <f t="shared" si="216"/>
        <v>617.65436176450601</v>
      </c>
      <c r="I4600" s="18">
        <f t="shared" si="214"/>
        <v>37.021698805140815</v>
      </c>
      <c r="J4600" s="17">
        <f t="shared" si="215"/>
        <v>0.58424071560184132</v>
      </c>
    </row>
    <row r="4601" spans="1:10" x14ac:dyDescent="0.3">
      <c r="A4601" s="2">
        <v>20200710</v>
      </c>
      <c r="B4601" s="2" t="s">
        <v>41</v>
      </c>
      <c r="C4601" s="2">
        <v>266</v>
      </c>
      <c r="D4601" s="2">
        <v>19.02</v>
      </c>
      <c r="E4601" s="2">
        <v>18.32</v>
      </c>
      <c r="F4601" s="2">
        <v>6.69</v>
      </c>
      <c r="G4601" s="2">
        <v>0</v>
      </c>
      <c r="H4601" s="16">
        <f t="shared" si="216"/>
        <v>816.20583970286384</v>
      </c>
      <c r="I4601" s="15">
        <f t="shared" si="214"/>
        <v>43.826432490714495</v>
      </c>
      <c r="J4601" s="14">
        <f t="shared" si="215"/>
        <v>0.74705774107424583</v>
      </c>
    </row>
    <row r="4602" spans="1:10" x14ac:dyDescent="0.3">
      <c r="A4602" s="19">
        <v>20200710</v>
      </c>
      <c r="B4602" s="19" t="s">
        <v>40</v>
      </c>
      <c r="C4602" s="19">
        <v>465</v>
      </c>
      <c r="D4602" s="19">
        <v>30.55</v>
      </c>
      <c r="E4602" s="19">
        <v>19.34</v>
      </c>
      <c r="F4602" s="19">
        <v>6.9</v>
      </c>
      <c r="G4602" s="19">
        <v>0</v>
      </c>
      <c r="H4602" s="17">
        <f t="shared" si="216"/>
        <v>914.83193484472156</v>
      </c>
      <c r="I4602" s="18">
        <f t="shared" si="214"/>
        <v>47.928497963897549</v>
      </c>
      <c r="J4602" s="17">
        <f t="shared" si="215"/>
        <v>0.82044118514544107</v>
      </c>
    </row>
    <row r="4603" spans="1:10" x14ac:dyDescent="0.3">
      <c r="A4603" s="2">
        <v>20200710</v>
      </c>
      <c r="B4603" s="2" t="s">
        <v>39</v>
      </c>
      <c r="C4603" s="2">
        <v>637</v>
      </c>
      <c r="D4603" s="2">
        <v>42.23</v>
      </c>
      <c r="E4603" s="2">
        <v>20.96</v>
      </c>
      <c r="F4603" s="2">
        <v>6.83</v>
      </c>
      <c r="G4603" s="2">
        <v>0</v>
      </c>
      <c r="H4603" s="16">
        <f t="shared" si="216"/>
        <v>947.76380927894331</v>
      </c>
      <c r="I4603" s="15">
        <f t="shared" si="214"/>
        <v>50.577619039966976</v>
      </c>
      <c r="J4603" s="14">
        <f t="shared" si="215"/>
        <v>0.83867687183772199</v>
      </c>
    </row>
    <row r="4604" spans="1:10" x14ac:dyDescent="0.3">
      <c r="A4604" s="19">
        <v>20200710</v>
      </c>
      <c r="B4604" s="19" t="s">
        <v>38</v>
      </c>
      <c r="C4604" s="19">
        <v>784</v>
      </c>
      <c r="D4604" s="19">
        <v>53.73</v>
      </c>
      <c r="E4604" s="19">
        <v>22.69</v>
      </c>
      <c r="F4604" s="19">
        <v>6.55</v>
      </c>
      <c r="G4604" s="19">
        <v>0</v>
      </c>
      <c r="H4604" s="17">
        <f t="shared" si="216"/>
        <v>972.41739409272122</v>
      </c>
      <c r="I4604" s="18">
        <f t="shared" si="214"/>
        <v>53.078043565397536</v>
      </c>
      <c r="J4604" s="17">
        <f t="shared" si="215"/>
        <v>0.84955129329483525</v>
      </c>
    </row>
    <row r="4605" spans="1:10" x14ac:dyDescent="0.3">
      <c r="A4605" s="2">
        <v>20200710</v>
      </c>
      <c r="B4605" s="2" t="s">
        <v>37</v>
      </c>
      <c r="C4605" s="2">
        <v>904</v>
      </c>
      <c r="D4605" s="2">
        <v>64.38</v>
      </c>
      <c r="E4605" s="2">
        <v>24.31</v>
      </c>
      <c r="F4605" s="2">
        <v>6.28</v>
      </c>
      <c r="G4605" s="2">
        <v>0</v>
      </c>
      <c r="H4605" s="16">
        <f t="shared" si="216"/>
        <v>1002.5711457326291</v>
      </c>
      <c r="I4605" s="15">
        <f t="shared" si="214"/>
        <v>55.640348304144659</v>
      </c>
      <c r="J4605" s="14">
        <f t="shared" si="215"/>
        <v>0.86433506476043009</v>
      </c>
    </row>
    <row r="4606" spans="1:10" x14ac:dyDescent="0.3">
      <c r="A4606" s="19">
        <v>20200710</v>
      </c>
      <c r="B4606" s="19" t="s">
        <v>36</v>
      </c>
      <c r="C4606" s="19">
        <v>951</v>
      </c>
      <c r="D4606" s="19">
        <v>72.14</v>
      </c>
      <c r="E4606" s="19">
        <v>25.58</v>
      </c>
      <c r="F4606" s="19">
        <v>6.07</v>
      </c>
      <c r="G4606" s="19">
        <v>0</v>
      </c>
      <c r="H4606" s="17">
        <f t="shared" si="216"/>
        <v>999.15030475942899</v>
      </c>
      <c r="I4606" s="18">
        <f t="shared" si="214"/>
        <v>56.803447023732154</v>
      </c>
      <c r="J4606" s="17">
        <f t="shared" si="215"/>
        <v>0.85615639772169849</v>
      </c>
    </row>
    <row r="4607" spans="1:10" x14ac:dyDescent="0.3">
      <c r="A4607" s="2">
        <v>20200710</v>
      </c>
      <c r="B4607" s="2" t="s">
        <v>35</v>
      </c>
      <c r="C4607" s="2">
        <v>953</v>
      </c>
      <c r="D4607" s="2">
        <v>72.41</v>
      </c>
      <c r="E4607" s="2">
        <v>26.25</v>
      </c>
      <c r="F4607" s="2">
        <v>6.14</v>
      </c>
      <c r="G4607" s="2">
        <v>0</v>
      </c>
      <c r="H4607" s="16">
        <f t="shared" si="216"/>
        <v>999.7446331446489</v>
      </c>
      <c r="I4607" s="15">
        <f t="shared" si="214"/>
        <v>57.492019785770282</v>
      </c>
      <c r="J4607" s="14">
        <f t="shared" si="215"/>
        <v>0.85356788234080783</v>
      </c>
    </row>
    <row r="4608" spans="1:10" x14ac:dyDescent="0.3">
      <c r="A4608" s="19">
        <v>20200710</v>
      </c>
      <c r="B4608" s="19" t="s">
        <v>34</v>
      </c>
      <c r="C4608" s="19">
        <v>909</v>
      </c>
      <c r="D4608" s="19">
        <v>64.94</v>
      </c>
      <c r="E4608" s="19">
        <v>26.53</v>
      </c>
      <c r="F4608" s="19">
        <v>6.41</v>
      </c>
      <c r="G4608" s="19">
        <v>0</v>
      </c>
      <c r="H4608" s="17">
        <f t="shared" si="216"/>
        <v>1003.461084798035</v>
      </c>
      <c r="I4608" s="18">
        <f t="shared" si="214"/>
        <v>57.888158899938595</v>
      </c>
      <c r="J4608" s="17">
        <f t="shared" si="215"/>
        <v>0.85495214056769364</v>
      </c>
    </row>
    <row r="4609" spans="1:10" x14ac:dyDescent="0.3">
      <c r="A4609" s="2">
        <v>20200710</v>
      </c>
      <c r="B4609" s="2" t="s">
        <v>33</v>
      </c>
      <c r="C4609" s="2">
        <v>788</v>
      </c>
      <c r="D4609" s="2">
        <v>54.38</v>
      </c>
      <c r="E4609" s="2">
        <v>26.38</v>
      </c>
      <c r="F4609" s="2">
        <v>6.62</v>
      </c>
      <c r="G4609" s="2">
        <v>0</v>
      </c>
      <c r="H4609" s="16">
        <f t="shared" si="216"/>
        <v>969.37189265686379</v>
      </c>
      <c r="I4609" s="15">
        <f t="shared" si="214"/>
        <v>56.672871645526996</v>
      </c>
      <c r="J4609" s="14">
        <f t="shared" si="215"/>
        <v>0.83120933075880288</v>
      </c>
    </row>
    <row r="4610" spans="1:10" x14ac:dyDescent="0.3">
      <c r="A4610" s="19">
        <v>20200710</v>
      </c>
      <c r="B4610" s="19" t="s">
        <v>32</v>
      </c>
      <c r="C4610" s="19">
        <v>652</v>
      </c>
      <c r="D4610" s="19">
        <v>42.9</v>
      </c>
      <c r="E4610" s="19">
        <v>25.8</v>
      </c>
      <c r="F4610" s="19">
        <v>6.83</v>
      </c>
      <c r="G4610" s="19">
        <v>0</v>
      </c>
      <c r="H4610" s="17">
        <f t="shared" si="216"/>
        <v>957.8081556353003</v>
      </c>
      <c r="I4610" s="18">
        <f t="shared" si="214"/>
        <v>55.731504863603135</v>
      </c>
      <c r="J4610" s="17">
        <f t="shared" si="215"/>
        <v>0.8253511686654279</v>
      </c>
    </row>
    <row r="4611" spans="1:10" x14ac:dyDescent="0.3">
      <c r="A4611" s="2">
        <v>20200710</v>
      </c>
      <c r="B4611" s="2" t="s">
        <v>31</v>
      </c>
      <c r="C4611" s="2">
        <v>474</v>
      </c>
      <c r="D4611" s="2">
        <v>31.22</v>
      </c>
      <c r="E4611" s="2">
        <v>24.88</v>
      </c>
      <c r="F4611" s="2">
        <v>6.9</v>
      </c>
      <c r="G4611" s="2">
        <v>0</v>
      </c>
      <c r="H4611" s="16">
        <f t="shared" si="216"/>
        <v>914.48317428187534</v>
      </c>
      <c r="I4611" s="15">
        <f t="shared" si="214"/>
        <v>53.457599196308607</v>
      </c>
      <c r="J4611" s="14">
        <f t="shared" si="215"/>
        <v>0.7973751938772079</v>
      </c>
    </row>
    <row r="4612" spans="1:10" x14ac:dyDescent="0.3">
      <c r="A4612" s="19">
        <v>20200710</v>
      </c>
      <c r="B4612" s="19" t="s">
        <v>30</v>
      </c>
      <c r="C4612" s="19">
        <v>281</v>
      </c>
      <c r="D4612" s="19">
        <v>19.670000000000002</v>
      </c>
      <c r="E4612" s="19">
        <v>23.77</v>
      </c>
      <c r="F4612" s="19">
        <v>6.9</v>
      </c>
      <c r="G4612" s="19">
        <v>0</v>
      </c>
      <c r="H4612" s="17">
        <f t="shared" si="216"/>
        <v>834.81317234830385</v>
      </c>
      <c r="I4612" s="18">
        <f t="shared" si="214"/>
        <v>49.857911635884491</v>
      </c>
      <c r="J4612" s="17">
        <f t="shared" si="215"/>
        <v>0.74143046803012436</v>
      </c>
    </row>
    <row r="4613" spans="1:10" x14ac:dyDescent="0.3">
      <c r="A4613" s="2">
        <v>20200710</v>
      </c>
      <c r="B4613" s="2" t="s">
        <v>29</v>
      </c>
      <c r="C4613" s="2">
        <v>96</v>
      </c>
      <c r="D4613" s="2">
        <v>8.5299999999999994</v>
      </c>
      <c r="E4613" s="2">
        <v>22.13</v>
      </c>
      <c r="F4613" s="2">
        <v>6.55</v>
      </c>
      <c r="G4613" s="2">
        <v>0</v>
      </c>
      <c r="H4613" s="16">
        <f t="shared" si="216"/>
        <v>647.21760530703887</v>
      </c>
      <c r="I4613" s="15">
        <f t="shared" si="214"/>
        <v>42.35555016584496</v>
      </c>
      <c r="J4613" s="14">
        <f t="shared" si="215"/>
        <v>0.59666992602997926</v>
      </c>
    </row>
    <row r="4614" spans="1:10" x14ac:dyDescent="0.3">
      <c r="A4614" s="19">
        <v>20200710</v>
      </c>
      <c r="B4614" s="19" t="s">
        <v>28</v>
      </c>
      <c r="C4614" s="19">
        <v>0</v>
      </c>
      <c r="D4614" s="19">
        <v>0</v>
      </c>
      <c r="E4614" s="19">
        <v>20.91</v>
      </c>
      <c r="F4614" s="19">
        <v>5.86</v>
      </c>
      <c r="G4614" s="19">
        <v>0</v>
      </c>
      <c r="H4614" s="17">
        <f t="shared" si="216"/>
        <v>0</v>
      </c>
      <c r="I4614" s="18">
        <f t="shared" si="214"/>
        <v>20.91</v>
      </c>
      <c r="J4614" s="17">
        <f t="shared" si="215"/>
        <v>0</v>
      </c>
    </row>
    <row r="4615" spans="1:10" x14ac:dyDescent="0.3">
      <c r="A4615" s="2">
        <v>20200710</v>
      </c>
      <c r="B4615" s="2" t="s">
        <v>27</v>
      </c>
      <c r="C4615" s="2">
        <v>0</v>
      </c>
      <c r="D4615" s="2">
        <v>0</v>
      </c>
      <c r="E4615" s="2">
        <v>20.02</v>
      </c>
      <c r="F4615" s="2">
        <v>5.52</v>
      </c>
      <c r="G4615" s="2">
        <v>0</v>
      </c>
      <c r="H4615" s="16">
        <f t="shared" si="216"/>
        <v>0</v>
      </c>
      <c r="I4615" s="15">
        <f t="shared" si="214"/>
        <v>20.02</v>
      </c>
      <c r="J4615" s="14">
        <f t="shared" si="215"/>
        <v>0</v>
      </c>
    </row>
    <row r="4616" spans="1:10" x14ac:dyDescent="0.3">
      <c r="A4616" s="19">
        <v>20200710</v>
      </c>
      <c r="B4616" s="19" t="s">
        <v>26</v>
      </c>
      <c r="C4616" s="19">
        <v>0</v>
      </c>
      <c r="D4616" s="19">
        <v>0</v>
      </c>
      <c r="E4616" s="19">
        <v>19.54</v>
      </c>
      <c r="F4616" s="19">
        <v>5.31</v>
      </c>
      <c r="G4616" s="19">
        <v>0</v>
      </c>
      <c r="H4616" s="17">
        <f t="shared" si="216"/>
        <v>0</v>
      </c>
      <c r="I4616" s="18">
        <f t="shared" si="214"/>
        <v>19.54</v>
      </c>
      <c r="J4616" s="17">
        <f t="shared" si="215"/>
        <v>0</v>
      </c>
    </row>
    <row r="4617" spans="1:10" x14ac:dyDescent="0.3">
      <c r="A4617" s="2">
        <v>20200710</v>
      </c>
      <c r="B4617" s="2" t="s">
        <v>25</v>
      </c>
      <c r="C4617" s="2">
        <v>0</v>
      </c>
      <c r="D4617" s="2">
        <v>0</v>
      </c>
      <c r="E4617" s="2">
        <v>19.260000000000002</v>
      </c>
      <c r="F4617" s="2">
        <v>5.24</v>
      </c>
      <c r="G4617" s="2">
        <v>0</v>
      </c>
      <c r="H4617" s="16">
        <f t="shared" si="216"/>
        <v>0</v>
      </c>
      <c r="I4617" s="15">
        <f t="shared" si="214"/>
        <v>19.260000000000002</v>
      </c>
      <c r="J4617" s="14">
        <f t="shared" si="215"/>
        <v>0</v>
      </c>
    </row>
    <row r="4618" spans="1:10" x14ac:dyDescent="0.3">
      <c r="A4618" s="19">
        <v>20200711</v>
      </c>
      <c r="B4618" s="19" t="s">
        <v>48</v>
      </c>
      <c r="C4618" s="19">
        <v>0</v>
      </c>
      <c r="D4618" s="19">
        <v>0</v>
      </c>
      <c r="E4618" s="19">
        <v>19.05</v>
      </c>
      <c r="F4618" s="19">
        <v>5.03</v>
      </c>
      <c r="G4618" s="19">
        <v>0</v>
      </c>
      <c r="H4618" s="17">
        <f t="shared" si="216"/>
        <v>0</v>
      </c>
      <c r="I4618" s="18">
        <f t="shared" ref="I4618:I4681" si="217">E4618+H4618*((NOCT-20)/(800))</f>
        <v>19.05</v>
      </c>
      <c r="J4618" s="17">
        <f t="shared" ref="J4618:J4681" si="218">P_STC__W*(H4618/1000)*(1+(alpha_p/100)*(I4618-25))</f>
        <v>0</v>
      </c>
    </row>
    <row r="4619" spans="1:10" x14ac:dyDescent="0.3">
      <c r="A4619" s="2">
        <v>20200711</v>
      </c>
      <c r="B4619" s="2" t="s">
        <v>47</v>
      </c>
      <c r="C4619" s="2">
        <v>0</v>
      </c>
      <c r="D4619" s="2">
        <v>0</v>
      </c>
      <c r="E4619" s="2">
        <v>18.920000000000002</v>
      </c>
      <c r="F4619" s="2">
        <v>4.9000000000000004</v>
      </c>
      <c r="G4619" s="2">
        <v>0</v>
      </c>
      <c r="H4619" s="16">
        <f t="shared" si="216"/>
        <v>0</v>
      </c>
      <c r="I4619" s="15">
        <f t="shared" si="217"/>
        <v>18.920000000000002</v>
      </c>
      <c r="J4619" s="14">
        <f t="shared" si="218"/>
        <v>0</v>
      </c>
    </row>
    <row r="4620" spans="1:10" x14ac:dyDescent="0.3">
      <c r="A4620" s="19">
        <v>20200711</v>
      </c>
      <c r="B4620" s="19" t="s">
        <v>46</v>
      </c>
      <c r="C4620" s="19">
        <v>0</v>
      </c>
      <c r="D4620" s="19">
        <v>0</v>
      </c>
      <c r="E4620" s="19">
        <v>18.760000000000002</v>
      </c>
      <c r="F4620" s="19">
        <v>4.76</v>
      </c>
      <c r="G4620" s="19">
        <v>0</v>
      </c>
      <c r="H4620" s="17">
        <f t="shared" si="216"/>
        <v>0</v>
      </c>
      <c r="I4620" s="18">
        <f t="shared" si="217"/>
        <v>18.760000000000002</v>
      </c>
      <c r="J4620" s="17">
        <f t="shared" si="218"/>
        <v>0</v>
      </c>
    </row>
    <row r="4621" spans="1:10" x14ac:dyDescent="0.3">
      <c r="A4621" s="2">
        <v>20200711</v>
      </c>
      <c r="B4621" s="2" t="s">
        <v>45</v>
      </c>
      <c r="C4621" s="2">
        <v>0</v>
      </c>
      <c r="D4621" s="2">
        <v>0</v>
      </c>
      <c r="E4621" s="2">
        <v>18.54</v>
      </c>
      <c r="F4621" s="2">
        <v>4.4800000000000004</v>
      </c>
      <c r="G4621" s="2">
        <v>0</v>
      </c>
      <c r="H4621" s="16">
        <f t="shared" si="216"/>
        <v>0</v>
      </c>
      <c r="I4621" s="15">
        <f t="shared" si="217"/>
        <v>18.54</v>
      </c>
      <c r="J4621" s="14">
        <f t="shared" si="218"/>
        <v>0</v>
      </c>
    </row>
    <row r="4622" spans="1:10" x14ac:dyDescent="0.3">
      <c r="A4622" s="19">
        <v>20200711</v>
      </c>
      <c r="B4622" s="19" t="s">
        <v>44</v>
      </c>
      <c r="C4622" s="19">
        <v>0</v>
      </c>
      <c r="D4622" s="19">
        <v>0</v>
      </c>
      <c r="E4622" s="19">
        <v>18.34</v>
      </c>
      <c r="F4622" s="19">
        <v>4.21</v>
      </c>
      <c r="G4622" s="19">
        <v>0</v>
      </c>
      <c r="H4622" s="17">
        <f t="shared" si="216"/>
        <v>0</v>
      </c>
      <c r="I4622" s="18">
        <f t="shared" si="217"/>
        <v>18.34</v>
      </c>
      <c r="J4622" s="17">
        <f t="shared" si="218"/>
        <v>0</v>
      </c>
    </row>
    <row r="4623" spans="1:10" x14ac:dyDescent="0.3">
      <c r="A4623" s="2">
        <v>20200711</v>
      </c>
      <c r="B4623" s="2" t="s">
        <v>43</v>
      </c>
      <c r="C4623" s="2">
        <v>0</v>
      </c>
      <c r="D4623" s="2">
        <v>0</v>
      </c>
      <c r="E4623" s="2">
        <v>18.149999999999999</v>
      </c>
      <c r="F4623" s="2">
        <v>4.1399999999999997</v>
      </c>
      <c r="G4623" s="2">
        <v>0</v>
      </c>
      <c r="H4623" s="16">
        <f t="shared" si="216"/>
        <v>0</v>
      </c>
      <c r="I4623" s="15">
        <f t="shared" si="217"/>
        <v>18.149999999999999</v>
      </c>
      <c r="J4623" s="14">
        <f t="shared" si="218"/>
        <v>0</v>
      </c>
    </row>
    <row r="4624" spans="1:10" x14ac:dyDescent="0.3">
      <c r="A4624" s="19">
        <v>20200711</v>
      </c>
      <c r="B4624" s="19" t="s">
        <v>42</v>
      </c>
      <c r="C4624" s="19">
        <v>81</v>
      </c>
      <c r="D4624" s="19">
        <v>7.8</v>
      </c>
      <c r="E4624" s="19">
        <v>18.11</v>
      </c>
      <c r="F4624" s="19">
        <v>4</v>
      </c>
      <c r="G4624" s="19">
        <v>0</v>
      </c>
      <c r="H4624" s="17">
        <f t="shared" si="216"/>
        <v>596.83644660018319</v>
      </c>
      <c r="I4624" s="18">
        <f t="shared" si="217"/>
        <v>36.761138956255721</v>
      </c>
      <c r="J4624" s="17">
        <f t="shared" si="218"/>
        <v>0.56524880287838131</v>
      </c>
    </row>
    <row r="4625" spans="1:10" x14ac:dyDescent="0.3">
      <c r="A4625" s="2">
        <v>20200711</v>
      </c>
      <c r="B4625" s="2" t="s">
        <v>41</v>
      </c>
      <c r="C4625" s="2">
        <v>266</v>
      </c>
      <c r="D4625" s="2">
        <v>18.920000000000002</v>
      </c>
      <c r="E4625" s="2">
        <v>19.05</v>
      </c>
      <c r="F4625" s="2">
        <v>4.21</v>
      </c>
      <c r="G4625" s="2">
        <v>0</v>
      </c>
      <c r="H4625" s="16">
        <f t="shared" si="216"/>
        <v>820.36062396424097</v>
      </c>
      <c r="I4625" s="15">
        <f t="shared" si="217"/>
        <v>44.686269498882531</v>
      </c>
      <c r="J4625" s="14">
        <f t="shared" si="218"/>
        <v>0.74768634248089927</v>
      </c>
    </row>
    <row r="4626" spans="1:10" x14ac:dyDescent="0.3">
      <c r="A4626" s="19">
        <v>20200711</v>
      </c>
      <c r="B4626" s="19" t="s">
        <v>40</v>
      </c>
      <c r="C4626" s="19">
        <v>469</v>
      </c>
      <c r="D4626" s="19">
        <v>30.45</v>
      </c>
      <c r="E4626" s="19">
        <v>20.56</v>
      </c>
      <c r="F4626" s="19">
        <v>4.07</v>
      </c>
      <c r="G4626" s="19">
        <v>0</v>
      </c>
      <c r="H4626" s="17">
        <f t="shared" si="216"/>
        <v>925.43946086664062</v>
      </c>
      <c r="I4626" s="18">
        <f t="shared" si="217"/>
        <v>49.479983152082518</v>
      </c>
      <c r="J4626" s="17">
        <f t="shared" si="218"/>
        <v>0.82349312002034603</v>
      </c>
    </row>
    <row r="4627" spans="1:10" x14ac:dyDescent="0.3">
      <c r="A4627" s="2">
        <v>20200711</v>
      </c>
      <c r="B4627" s="2" t="s">
        <v>39</v>
      </c>
      <c r="C4627" s="2">
        <v>660</v>
      </c>
      <c r="D4627" s="2">
        <v>42.13</v>
      </c>
      <c r="E4627" s="2">
        <v>22.34</v>
      </c>
      <c r="F4627" s="2">
        <v>3.66</v>
      </c>
      <c r="G4627" s="2">
        <v>0</v>
      </c>
      <c r="H4627" s="16">
        <f t="shared" ref="H4627:H4690" si="219">IF(D4627&gt;0,C4627/SIN(D4627*PI()/180),0)</f>
        <v>983.87778406215864</v>
      </c>
      <c r="I4627" s="15">
        <f t="shared" si="217"/>
        <v>53.086180751942457</v>
      </c>
      <c r="J4627" s="14">
        <f t="shared" si="218"/>
        <v>0.85952762229770185</v>
      </c>
    </row>
    <row r="4628" spans="1:10" x14ac:dyDescent="0.3">
      <c r="A4628" s="19">
        <v>20200711</v>
      </c>
      <c r="B4628" s="19" t="s">
        <v>38</v>
      </c>
      <c r="C4628" s="19">
        <v>805</v>
      </c>
      <c r="D4628" s="19">
        <v>53.63</v>
      </c>
      <c r="E4628" s="19">
        <v>24.65</v>
      </c>
      <c r="F4628" s="19">
        <v>3.24</v>
      </c>
      <c r="G4628" s="19">
        <v>0</v>
      </c>
      <c r="H4628" s="17">
        <f t="shared" si="219"/>
        <v>999.74615090161535</v>
      </c>
      <c r="I4628" s="18">
        <f t="shared" si="217"/>
        <v>55.892067215675482</v>
      </c>
      <c r="J4628" s="17">
        <f t="shared" si="218"/>
        <v>0.86076713708642039</v>
      </c>
    </row>
    <row r="4629" spans="1:10" x14ac:dyDescent="0.3">
      <c r="A4629" s="2">
        <v>20200711</v>
      </c>
      <c r="B4629" s="2" t="s">
        <v>37</v>
      </c>
      <c r="C4629" s="2">
        <v>927</v>
      </c>
      <c r="D4629" s="2">
        <v>64.27</v>
      </c>
      <c r="E4629" s="2">
        <v>26.46</v>
      </c>
      <c r="F4629" s="2">
        <v>3.17</v>
      </c>
      <c r="G4629" s="2">
        <v>0</v>
      </c>
      <c r="H4629" s="16">
        <f t="shared" si="219"/>
        <v>1029.0283291964317</v>
      </c>
      <c r="I4629" s="15">
        <f t="shared" si="217"/>
        <v>58.617135287388493</v>
      </c>
      <c r="J4629" s="14">
        <f t="shared" si="218"/>
        <v>0.87335989868924857</v>
      </c>
    </row>
    <row r="4630" spans="1:10" x14ac:dyDescent="0.3">
      <c r="A4630" s="19">
        <v>20200711</v>
      </c>
      <c r="B4630" s="19" t="s">
        <v>36</v>
      </c>
      <c r="C4630" s="19">
        <v>993</v>
      </c>
      <c r="D4630" s="19">
        <v>72.010000000000005</v>
      </c>
      <c r="E4630" s="19">
        <v>27.54</v>
      </c>
      <c r="F4630" s="19">
        <v>3.79</v>
      </c>
      <c r="G4630" s="19">
        <v>0</v>
      </c>
      <c r="H4630" s="17">
        <f t="shared" si="219"/>
        <v>1044.0427977543752</v>
      </c>
      <c r="I4630" s="18">
        <f t="shared" si="217"/>
        <v>60.166337429824225</v>
      </c>
      <c r="J4630" s="17">
        <f t="shared" si="218"/>
        <v>0.87882457182783869</v>
      </c>
    </row>
    <row r="4631" spans="1:10" x14ac:dyDescent="0.3">
      <c r="A4631" s="2">
        <v>20200711</v>
      </c>
      <c r="B4631" s="2" t="s">
        <v>35</v>
      </c>
      <c r="C4631" s="2">
        <v>964</v>
      </c>
      <c r="D4631" s="2">
        <v>72.3</v>
      </c>
      <c r="E4631" s="2">
        <v>27.9</v>
      </c>
      <c r="F4631" s="2">
        <v>4.55</v>
      </c>
      <c r="G4631" s="2">
        <v>0</v>
      </c>
      <c r="H4631" s="16">
        <f t="shared" si="219"/>
        <v>1011.9019389043564</v>
      </c>
      <c r="I4631" s="15">
        <f t="shared" si="217"/>
        <v>59.521935590761132</v>
      </c>
      <c r="J4631" s="14">
        <f t="shared" si="218"/>
        <v>0.85470427788875514</v>
      </c>
    </row>
    <row r="4632" spans="1:10" x14ac:dyDescent="0.3">
      <c r="A4632" s="19">
        <v>20200711</v>
      </c>
      <c r="B4632" s="19" t="s">
        <v>34</v>
      </c>
      <c r="C4632" s="19">
        <v>938</v>
      </c>
      <c r="D4632" s="19">
        <v>64.87</v>
      </c>
      <c r="E4632" s="19">
        <v>27.79</v>
      </c>
      <c r="F4632" s="19">
        <v>5.0999999999999996</v>
      </c>
      <c r="G4632" s="19">
        <v>0</v>
      </c>
      <c r="H4632" s="17">
        <f t="shared" si="219"/>
        <v>1036.0673323207304</v>
      </c>
      <c r="I4632" s="18">
        <f t="shared" si="217"/>
        <v>60.167104135022825</v>
      </c>
      <c r="J4632" s="17">
        <f t="shared" si="218"/>
        <v>0.87210763737094743</v>
      </c>
    </row>
    <row r="4633" spans="1:10" x14ac:dyDescent="0.3">
      <c r="A4633" s="2">
        <v>20200711</v>
      </c>
      <c r="B4633" s="2" t="s">
        <v>33</v>
      </c>
      <c r="C4633" s="2">
        <v>801</v>
      </c>
      <c r="D4633" s="2">
        <v>54.33</v>
      </c>
      <c r="E4633" s="2">
        <v>27.53</v>
      </c>
      <c r="F4633" s="2">
        <v>5.38</v>
      </c>
      <c r="G4633" s="2">
        <v>0</v>
      </c>
      <c r="H4633" s="16">
        <f t="shared" si="219"/>
        <v>985.9809061601411</v>
      </c>
      <c r="I4633" s="15">
        <f t="shared" si="217"/>
        <v>58.341903317504411</v>
      </c>
      <c r="J4633" s="14">
        <f t="shared" si="218"/>
        <v>0.83804574595270542</v>
      </c>
    </row>
    <row r="4634" spans="1:10" x14ac:dyDescent="0.3">
      <c r="A4634" s="19">
        <v>20200711</v>
      </c>
      <c r="B4634" s="19" t="s">
        <v>32</v>
      </c>
      <c r="C4634" s="19">
        <v>647</v>
      </c>
      <c r="D4634" s="19">
        <v>42.85</v>
      </c>
      <c r="E4634" s="19">
        <v>26.67</v>
      </c>
      <c r="F4634" s="19">
        <v>5.0999999999999996</v>
      </c>
      <c r="G4634" s="19">
        <v>0</v>
      </c>
      <c r="H4634" s="17">
        <f t="shared" si="219"/>
        <v>951.35678138848141</v>
      </c>
      <c r="I4634" s="18">
        <f t="shared" si="217"/>
        <v>56.399899418390049</v>
      </c>
      <c r="J4634" s="17">
        <f t="shared" si="218"/>
        <v>0.81693049877877422</v>
      </c>
    </row>
    <row r="4635" spans="1:10" x14ac:dyDescent="0.3">
      <c r="A4635" s="2">
        <v>20200711</v>
      </c>
      <c r="B4635" s="2" t="s">
        <v>31</v>
      </c>
      <c r="C4635" s="2">
        <v>473</v>
      </c>
      <c r="D4635" s="2">
        <v>31.17</v>
      </c>
      <c r="E4635" s="2">
        <v>26.09</v>
      </c>
      <c r="F4635" s="2">
        <v>4.9000000000000004</v>
      </c>
      <c r="G4635" s="2">
        <v>0</v>
      </c>
      <c r="H4635" s="16">
        <f t="shared" si="219"/>
        <v>913.87002831547181</v>
      </c>
      <c r="I4635" s="15">
        <f t="shared" si="217"/>
        <v>54.648438384858494</v>
      </c>
      <c r="J4635" s="14">
        <f t="shared" si="218"/>
        <v>0.79194334179721115</v>
      </c>
    </row>
    <row r="4636" spans="1:10" x14ac:dyDescent="0.3">
      <c r="A4636" s="19">
        <v>20200711</v>
      </c>
      <c r="B4636" s="19" t="s">
        <v>30</v>
      </c>
      <c r="C4636" s="19">
        <v>279</v>
      </c>
      <c r="D4636" s="19">
        <v>19.63</v>
      </c>
      <c r="E4636" s="19">
        <v>25.15</v>
      </c>
      <c r="F4636" s="19">
        <v>4.76</v>
      </c>
      <c r="G4636" s="19">
        <v>0</v>
      </c>
      <c r="H4636" s="17">
        <f t="shared" si="219"/>
        <v>830.49362095469883</v>
      </c>
      <c r="I4636" s="18">
        <f t="shared" si="217"/>
        <v>51.102925654834337</v>
      </c>
      <c r="J4636" s="17">
        <f t="shared" si="218"/>
        <v>0.73294121135402279</v>
      </c>
    </row>
    <row r="4637" spans="1:10" x14ac:dyDescent="0.3">
      <c r="A4637" s="2">
        <v>20200711</v>
      </c>
      <c r="B4637" s="2" t="s">
        <v>29</v>
      </c>
      <c r="C4637" s="2">
        <v>97</v>
      </c>
      <c r="D4637" s="2">
        <v>8.4700000000000006</v>
      </c>
      <c r="E4637" s="2">
        <v>23.09</v>
      </c>
      <c r="F4637" s="2">
        <v>5.0999999999999996</v>
      </c>
      <c r="G4637" s="2">
        <v>0</v>
      </c>
      <c r="H4637" s="16">
        <f t="shared" si="219"/>
        <v>658.55783545360066</v>
      </c>
      <c r="I4637" s="15">
        <f t="shared" si="217"/>
        <v>43.66993235792502</v>
      </c>
      <c r="J4637" s="14">
        <f t="shared" si="218"/>
        <v>0.6032292993659496</v>
      </c>
    </row>
    <row r="4638" spans="1:10" x14ac:dyDescent="0.3">
      <c r="A4638" s="19">
        <v>20200711</v>
      </c>
      <c r="B4638" s="19" t="s">
        <v>28</v>
      </c>
      <c r="C4638" s="19">
        <v>0</v>
      </c>
      <c r="D4638" s="19">
        <v>0</v>
      </c>
      <c r="E4638" s="19">
        <v>21.77</v>
      </c>
      <c r="F4638" s="19">
        <v>4.9000000000000004</v>
      </c>
      <c r="G4638" s="19">
        <v>0</v>
      </c>
      <c r="H4638" s="17">
        <f t="shared" si="219"/>
        <v>0</v>
      </c>
      <c r="I4638" s="18">
        <f t="shared" si="217"/>
        <v>21.77</v>
      </c>
      <c r="J4638" s="17">
        <f t="shared" si="218"/>
        <v>0</v>
      </c>
    </row>
    <row r="4639" spans="1:10" x14ac:dyDescent="0.3">
      <c r="A4639" s="2">
        <v>20200711</v>
      </c>
      <c r="B4639" s="2" t="s">
        <v>27</v>
      </c>
      <c r="C4639" s="2">
        <v>0</v>
      </c>
      <c r="D4639" s="2">
        <v>0</v>
      </c>
      <c r="E4639" s="2">
        <v>20.78</v>
      </c>
      <c r="F4639" s="2">
        <v>4.55</v>
      </c>
      <c r="G4639" s="2">
        <v>0</v>
      </c>
      <c r="H4639" s="16">
        <f t="shared" si="219"/>
        <v>0</v>
      </c>
      <c r="I4639" s="15">
        <f t="shared" si="217"/>
        <v>20.78</v>
      </c>
      <c r="J4639" s="14">
        <f t="shared" si="218"/>
        <v>0</v>
      </c>
    </row>
    <row r="4640" spans="1:10" x14ac:dyDescent="0.3">
      <c r="A4640" s="19">
        <v>20200711</v>
      </c>
      <c r="B4640" s="19" t="s">
        <v>26</v>
      </c>
      <c r="C4640" s="19">
        <v>0</v>
      </c>
      <c r="D4640" s="19">
        <v>0</v>
      </c>
      <c r="E4640" s="19">
        <v>20.28</v>
      </c>
      <c r="F4640" s="19">
        <v>4</v>
      </c>
      <c r="G4640" s="19">
        <v>0</v>
      </c>
      <c r="H4640" s="17">
        <f t="shared" si="219"/>
        <v>0</v>
      </c>
      <c r="I4640" s="18">
        <f t="shared" si="217"/>
        <v>20.28</v>
      </c>
      <c r="J4640" s="17">
        <f t="shared" si="218"/>
        <v>0</v>
      </c>
    </row>
    <row r="4641" spans="1:10" x14ac:dyDescent="0.3">
      <c r="A4641" s="2">
        <v>20200711</v>
      </c>
      <c r="B4641" s="2" t="s">
        <v>25</v>
      </c>
      <c r="C4641" s="2">
        <v>0</v>
      </c>
      <c r="D4641" s="2">
        <v>0</v>
      </c>
      <c r="E4641" s="2">
        <v>19.97</v>
      </c>
      <c r="F4641" s="2">
        <v>3.31</v>
      </c>
      <c r="G4641" s="2">
        <v>0</v>
      </c>
      <c r="H4641" s="16">
        <f t="shared" si="219"/>
        <v>0</v>
      </c>
      <c r="I4641" s="15">
        <f t="shared" si="217"/>
        <v>19.97</v>
      </c>
      <c r="J4641" s="14">
        <f t="shared" si="218"/>
        <v>0</v>
      </c>
    </row>
    <row r="4642" spans="1:10" x14ac:dyDescent="0.3">
      <c r="A4642" s="19">
        <v>20200712</v>
      </c>
      <c r="B4642" s="19" t="s">
        <v>48</v>
      </c>
      <c r="C4642" s="19">
        <v>0</v>
      </c>
      <c r="D4642" s="19">
        <v>0</v>
      </c>
      <c r="E4642" s="19">
        <v>19.690000000000001</v>
      </c>
      <c r="F4642" s="19">
        <v>2.9</v>
      </c>
      <c r="G4642" s="19">
        <v>0</v>
      </c>
      <c r="H4642" s="17">
        <f t="shared" si="219"/>
        <v>0</v>
      </c>
      <c r="I4642" s="18">
        <f t="shared" si="217"/>
        <v>19.690000000000001</v>
      </c>
      <c r="J4642" s="17">
        <f t="shared" si="218"/>
        <v>0</v>
      </c>
    </row>
    <row r="4643" spans="1:10" x14ac:dyDescent="0.3">
      <c r="A4643" s="2">
        <v>20200712</v>
      </c>
      <c r="B4643" s="2" t="s">
        <v>47</v>
      </c>
      <c r="C4643" s="2">
        <v>0</v>
      </c>
      <c r="D4643" s="2">
        <v>0</v>
      </c>
      <c r="E4643" s="2">
        <v>19.25</v>
      </c>
      <c r="F4643" s="2">
        <v>2.9</v>
      </c>
      <c r="G4643" s="2">
        <v>0</v>
      </c>
      <c r="H4643" s="16">
        <f t="shared" si="219"/>
        <v>0</v>
      </c>
      <c r="I4643" s="15">
        <f t="shared" si="217"/>
        <v>19.25</v>
      </c>
      <c r="J4643" s="14">
        <f t="shared" si="218"/>
        <v>0</v>
      </c>
    </row>
    <row r="4644" spans="1:10" x14ac:dyDescent="0.3">
      <c r="A4644" s="19">
        <v>20200712</v>
      </c>
      <c r="B4644" s="19" t="s">
        <v>46</v>
      </c>
      <c r="C4644" s="19">
        <v>0</v>
      </c>
      <c r="D4644" s="19">
        <v>0</v>
      </c>
      <c r="E4644" s="19">
        <v>18.93</v>
      </c>
      <c r="F4644" s="19">
        <v>2.9</v>
      </c>
      <c r="G4644" s="19">
        <v>0</v>
      </c>
      <c r="H4644" s="17">
        <f t="shared" si="219"/>
        <v>0</v>
      </c>
      <c r="I4644" s="18">
        <f t="shared" si="217"/>
        <v>18.93</v>
      </c>
      <c r="J4644" s="17">
        <f t="shared" si="218"/>
        <v>0</v>
      </c>
    </row>
    <row r="4645" spans="1:10" x14ac:dyDescent="0.3">
      <c r="A4645" s="2">
        <v>20200712</v>
      </c>
      <c r="B4645" s="2" t="s">
        <v>45</v>
      </c>
      <c r="C4645" s="2">
        <v>0</v>
      </c>
      <c r="D4645" s="2">
        <v>0</v>
      </c>
      <c r="E4645" s="2">
        <v>18.670000000000002</v>
      </c>
      <c r="F4645" s="2">
        <v>2.76</v>
      </c>
      <c r="G4645" s="2">
        <v>0</v>
      </c>
      <c r="H4645" s="16">
        <f t="shared" si="219"/>
        <v>0</v>
      </c>
      <c r="I4645" s="15">
        <f t="shared" si="217"/>
        <v>18.670000000000002</v>
      </c>
      <c r="J4645" s="14">
        <f t="shared" si="218"/>
        <v>0</v>
      </c>
    </row>
    <row r="4646" spans="1:10" x14ac:dyDescent="0.3">
      <c r="A4646" s="19">
        <v>20200712</v>
      </c>
      <c r="B4646" s="19" t="s">
        <v>44</v>
      </c>
      <c r="C4646" s="19">
        <v>0</v>
      </c>
      <c r="D4646" s="19">
        <v>0</v>
      </c>
      <c r="E4646" s="19">
        <v>18.45</v>
      </c>
      <c r="F4646" s="19">
        <v>2.9</v>
      </c>
      <c r="G4646" s="19">
        <v>0</v>
      </c>
      <c r="H4646" s="17">
        <f t="shared" si="219"/>
        <v>0</v>
      </c>
      <c r="I4646" s="18">
        <f t="shared" si="217"/>
        <v>18.45</v>
      </c>
      <c r="J4646" s="17">
        <f t="shared" si="218"/>
        <v>0</v>
      </c>
    </row>
    <row r="4647" spans="1:10" x14ac:dyDescent="0.3">
      <c r="A4647" s="2">
        <v>20200712</v>
      </c>
      <c r="B4647" s="2" t="s">
        <v>43</v>
      </c>
      <c r="C4647" s="2">
        <v>0</v>
      </c>
      <c r="D4647" s="2">
        <v>0</v>
      </c>
      <c r="E4647" s="2">
        <v>18.34</v>
      </c>
      <c r="F4647" s="2">
        <v>2.48</v>
      </c>
      <c r="G4647" s="2">
        <v>0</v>
      </c>
      <c r="H4647" s="16">
        <f t="shared" si="219"/>
        <v>0</v>
      </c>
      <c r="I4647" s="15">
        <f t="shared" si="217"/>
        <v>18.34</v>
      </c>
      <c r="J4647" s="14">
        <f t="shared" si="218"/>
        <v>0</v>
      </c>
    </row>
    <row r="4648" spans="1:10" x14ac:dyDescent="0.3">
      <c r="A4648" s="19">
        <v>20200712</v>
      </c>
      <c r="B4648" s="19" t="s">
        <v>42</v>
      </c>
      <c r="C4648" s="19">
        <v>79</v>
      </c>
      <c r="D4648" s="19">
        <v>7.69</v>
      </c>
      <c r="E4648" s="19">
        <v>18.34</v>
      </c>
      <c r="F4648" s="19">
        <v>2</v>
      </c>
      <c r="G4648" s="19">
        <v>0</v>
      </c>
      <c r="H4648" s="17">
        <f t="shared" si="219"/>
        <v>590.37513282457849</v>
      </c>
      <c r="I4648" s="18">
        <f t="shared" si="217"/>
        <v>36.789222900768081</v>
      </c>
      <c r="J4648" s="17">
        <f t="shared" si="218"/>
        <v>0.55905484466285071</v>
      </c>
    </row>
    <row r="4649" spans="1:10" x14ac:dyDescent="0.3">
      <c r="A4649" s="2">
        <v>20200712</v>
      </c>
      <c r="B4649" s="2" t="s">
        <v>41</v>
      </c>
      <c r="C4649" s="2">
        <v>264</v>
      </c>
      <c r="D4649" s="2">
        <v>18.82</v>
      </c>
      <c r="E4649" s="2">
        <v>19.11</v>
      </c>
      <c r="F4649" s="2">
        <v>2.2799999999999998</v>
      </c>
      <c r="G4649" s="2">
        <v>0</v>
      </c>
      <c r="H4649" s="16">
        <f t="shared" si="219"/>
        <v>818.36074535483135</v>
      </c>
      <c r="I4649" s="15">
        <f t="shared" si="217"/>
        <v>44.683773292338479</v>
      </c>
      <c r="J4649" s="14">
        <f t="shared" si="218"/>
        <v>0.74587282213172001</v>
      </c>
    </row>
    <row r="4650" spans="1:10" x14ac:dyDescent="0.3">
      <c r="A4650" s="19">
        <v>20200712</v>
      </c>
      <c r="B4650" s="19" t="s">
        <v>40</v>
      </c>
      <c r="C4650" s="19">
        <v>462</v>
      </c>
      <c r="D4650" s="19">
        <v>30.35</v>
      </c>
      <c r="E4650" s="19">
        <v>20.94</v>
      </c>
      <c r="F4650" s="19">
        <v>1.86</v>
      </c>
      <c r="G4650" s="19">
        <v>0</v>
      </c>
      <c r="H4650" s="17">
        <f t="shared" si="219"/>
        <v>914.34291790421446</v>
      </c>
      <c r="I4650" s="18">
        <f t="shared" si="217"/>
        <v>49.513216184506703</v>
      </c>
      <c r="J4650" s="17">
        <f t="shared" si="218"/>
        <v>0.81348223264410047</v>
      </c>
    </row>
    <row r="4651" spans="1:10" x14ac:dyDescent="0.3">
      <c r="A4651" s="2">
        <v>20200712</v>
      </c>
      <c r="B4651" s="2" t="s">
        <v>39</v>
      </c>
      <c r="C4651" s="2">
        <v>632</v>
      </c>
      <c r="D4651" s="2">
        <v>42.03</v>
      </c>
      <c r="E4651" s="2">
        <v>22.85</v>
      </c>
      <c r="F4651" s="2">
        <v>1.17</v>
      </c>
      <c r="G4651" s="2">
        <v>0</v>
      </c>
      <c r="H4651" s="16">
        <f t="shared" si="219"/>
        <v>943.96038148117316</v>
      </c>
      <c r="I4651" s="15">
        <f t="shared" si="217"/>
        <v>52.348761921286666</v>
      </c>
      <c r="J4651" s="14">
        <f t="shared" si="218"/>
        <v>0.82778771666802309</v>
      </c>
    </row>
    <row r="4652" spans="1:10" x14ac:dyDescent="0.3">
      <c r="A4652" s="19">
        <v>20200712</v>
      </c>
      <c r="B4652" s="19" t="s">
        <v>38</v>
      </c>
      <c r="C4652" s="19">
        <v>775</v>
      </c>
      <c r="D4652" s="19">
        <v>53.53</v>
      </c>
      <c r="E4652" s="19">
        <v>24.5</v>
      </c>
      <c r="F4652" s="19">
        <v>0.48</v>
      </c>
      <c r="G4652" s="19">
        <v>0</v>
      </c>
      <c r="H4652" s="17">
        <f t="shared" si="219"/>
        <v>963.728733696566</v>
      </c>
      <c r="I4652" s="18">
        <f t="shared" si="217"/>
        <v>54.616522928017687</v>
      </c>
      <c r="J4652" s="17">
        <f t="shared" si="218"/>
        <v>0.83528841007595389</v>
      </c>
    </row>
    <row r="4653" spans="1:10" x14ac:dyDescent="0.3">
      <c r="A4653" s="2">
        <v>20200712</v>
      </c>
      <c r="B4653" s="2" t="s">
        <v>37</v>
      </c>
      <c r="C4653" s="2">
        <v>894</v>
      </c>
      <c r="D4653" s="2">
        <v>64.150000000000006</v>
      </c>
      <c r="E4653" s="2">
        <v>25.86</v>
      </c>
      <c r="F4653" s="2">
        <v>1.17</v>
      </c>
      <c r="G4653" s="2">
        <v>0</v>
      </c>
      <c r="H4653" s="16">
        <f t="shared" si="219"/>
        <v>993.40108566062179</v>
      </c>
      <c r="I4653" s="15">
        <f t="shared" si="217"/>
        <v>56.903783926894434</v>
      </c>
      <c r="J4653" s="14">
        <f t="shared" si="218"/>
        <v>0.85078144450715698</v>
      </c>
    </row>
    <row r="4654" spans="1:10" x14ac:dyDescent="0.3">
      <c r="A4654" s="19">
        <v>20200712</v>
      </c>
      <c r="B4654" s="19" t="s">
        <v>36</v>
      </c>
      <c r="C4654" s="19">
        <v>936</v>
      </c>
      <c r="D4654" s="19">
        <v>71.87</v>
      </c>
      <c r="E4654" s="19">
        <v>26.79</v>
      </c>
      <c r="F4654" s="19">
        <v>2.21</v>
      </c>
      <c r="G4654" s="19">
        <v>0</v>
      </c>
      <c r="H4654" s="17">
        <f t="shared" si="219"/>
        <v>984.89726177924172</v>
      </c>
      <c r="I4654" s="18">
        <f t="shared" si="217"/>
        <v>57.568039430601303</v>
      </c>
      <c r="J4654" s="17">
        <f t="shared" si="218"/>
        <v>0.84055448392401255</v>
      </c>
    </row>
    <row r="4655" spans="1:10" x14ac:dyDescent="0.3">
      <c r="A4655" s="2">
        <v>20200712</v>
      </c>
      <c r="B4655" s="2" t="s">
        <v>35</v>
      </c>
      <c r="C4655" s="2">
        <v>944</v>
      </c>
      <c r="D4655" s="2">
        <v>72.180000000000007</v>
      </c>
      <c r="E4655" s="2">
        <v>27.13</v>
      </c>
      <c r="F4655" s="2">
        <v>3.31</v>
      </c>
      <c r="G4655" s="2">
        <v>0</v>
      </c>
      <c r="H4655" s="16">
        <f t="shared" si="219"/>
        <v>991.57307114494188</v>
      </c>
      <c r="I4655" s="15">
        <f t="shared" si="217"/>
        <v>58.116658473279429</v>
      </c>
      <c r="J4655" s="14">
        <f t="shared" si="218"/>
        <v>0.84380393077710658</v>
      </c>
    </row>
    <row r="4656" spans="1:10" x14ac:dyDescent="0.3">
      <c r="A4656" s="19">
        <v>20200712</v>
      </c>
      <c r="B4656" s="19" t="s">
        <v>34</v>
      </c>
      <c r="C4656" s="19">
        <v>915</v>
      </c>
      <c r="D4656" s="19">
        <v>64.790000000000006</v>
      </c>
      <c r="E4656" s="19">
        <v>26.9</v>
      </c>
      <c r="F4656" s="19">
        <v>4</v>
      </c>
      <c r="G4656" s="19">
        <v>0</v>
      </c>
      <c r="H4656" s="17">
        <f t="shared" si="219"/>
        <v>1011.3260491221957</v>
      </c>
      <c r="I4656" s="18">
        <f t="shared" si="217"/>
        <v>58.503939035068612</v>
      </c>
      <c r="J4656" s="17">
        <f t="shared" si="218"/>
        <v>0.85885072079754488</v>
      </c>
    </row>
    <row r="4657" spans="1:10" x14ac:dyDescent="0.3">
      <c r="A4657" s="2">
        <v>20200712</v>
      </c>
      <c r="B4657" s="2" t="s">
        <v>33</v>
      </c>
      <c r="C4657" s="2">
        <v>785</v>
      </c>
      <c r="D4657" s="2">
        <v>54.27</v>
      </c>
      <c r="E4657" s="2">
        <v>26.45</v>
      </c>
      <c r="F4657" s="2">
        <v>4.28</v>
      </c>
      <c r="G4657" s="2">
        <v>0</v>
      </c>
      <c r="H4657" s="16">
        <f t="shared" si="219"/>
        <v>967.01329886299743</v>
      </c>
      <c r="I4657" s="15">
        <f t="shared" si="217"/>
        <v>56.669165589468669</v>
      </c>
      <c r="J4657" s="14">
        <f t="shared" si="218"/>
        <v>0.8292030295628996</v>
      </c>
    </row>
    <row r="4658" spans="1:10" x14ac:dyDescent="0.3">
      <c r="A4658" s="19">
        <v>20200712</v>
      </c>
      <c r="B4658" s="19" t="s">
        <v>32</v>
      </c>
      <c r="C4658" s="19">
        <v>641</v>
      </c>
      <c r="D4658" s="19">
        <v>42.81</v>
      </c>
      <c r="E4658" s="19">
        <v>26.06</v>
      </c>
      <c r="F4658" s="19">
        <v>4.34</v>
      </c>
      <c r="G4658" s="19">
        <v>0</v>
      </c>
      <c r="H4658" s="17">
        <f t="shared" si="219"/>
        <v>943.24441838234497</v>
      </c>
      <c r="I4658" s="18">
        <f t="shared" si="217"/>
        <v>55.536388074448283</v>
      </c>
      <c r="J4658" s="17">
        <f t="shared" si="218"/>
        <v>0.81362966914283241</v>
      </c>
    </row>
    <row r="4659" spans="1:10" x14ac:dyDescent="0.3">
      <c r="A4659" s="2">
        <v>20200712</v>
      </c>
      <c r="B4659" s="2" t="s">
        <v>31</v>
      </c>
      <c r="C4659" s="2">
        <v>469</v>
      </c>
      <c r="D4659" s="2">
        <v>31.13</v>
      </c>
      <c r="E4659" s="2">
        <v>25.56</v>
      </c>
      <c r="F4659" s="2">
        <v>4.34</v>
      </c>
      <c r="G4659" s="2">
        <v>0</v>
      </c>
      <c r="H4659" s="16">
        <f t="shared" si="219"/>
        <v>907.18896265758588</v>
      </c>
      <c r="I4659" s="15">
        <f t="shared" si="217"/>
        <v>53.909655083049557</v>
      </c>
      <c r="J4659" s="14">
        <f t="shared" si="218"/>
        <v>0.78916962263247437</v>
      </c>
    </row>
    <row r="4660" spans="1:10" x14ac:dyDescent="0.3">
      <c r="A4660" s="19">
        <v>20200712</v>
      </c>
      <c r="B4660" s="19" t="s">
        <v>30</v>
      </c>
      <c r="C4660" s="19">
        <v>272</v>
      </c>
      <c r="D4660" s="19">
        <v>19.579999999999998</v>
      </c>
      <c r="E4660" s="19">
        <v>24.96</v>
      </c>
      <c r="F4660" s="19">
        <v>4.1399999999999997</v>
      </c>
      <c r="G4660" s="19">
        <v>0</v>
      </c>
      <c r="H4660" s="17">
        <f t="shared" si="219"/>
        <v>811.64299674461927</v>
      </c>
      <c r="I4660" s="18">
        <f t="shared" si="217"/>
        <v>50.323843648269353</v>
      </c>
      <c r="J4660" s="17">
        <f t="shared" si="218"/>
        <v>0.71915035517963843</v>
      </c>
    </row>
    <row r="4661" spans="1:10" x14ac:dyDescent="0.3">
      <c r="A4661" s="2">
        <v>20200712</v>
      </c>
      <c r="B4661" s="2" t="s">
        <v>29</v>
      </c>
      <c r="C4661" s="2">
        <v>90</v>
      </c>
      <c r="D4661" s="2">
        <v>8.41</v>
      </c>
      <c r="E4661" s="2">
        <v>23.37</v>
      </c>
      <c r="F4661" s="2">
        <v>4.34</v>
      </c>
      <c r="G4661" s="2">
        <v>0</v>
      </c>
      <c r="H4661" s="16">
        <f t="shared" si="219"/>
        <v>615.36068708680511</v>
      </c>
      <c r="I4661" s="15">
        <f t="shared" si="217"/>
        <v>42.600021471462661</v>
      </c>
      <c r="J4661" s="14">
        <f t="shared" si="218"/>
        <v>0.56662406121240705</v>
      </c>
    </row>
    <row r="4662" spans="1:10" x14ac:dyDescent="0.3">
      <c r="A4662" s="19">
        <v>20200712</v>
      </c>
      <c r="B4662" s="19" t="s">
        <v>28</v>
      </c>
      <c r="C4662" s="19">
        <v>0</v>
      </c>
      <c r="D4662" s="19">
        <v>0</v>
      </c>
      <c r="E4662" s="19">
        <v>22.44</v>
      </c>
      <c r="F4662" s="19">
        <v>4</v>
      </c>
      <c r="G4662" s="19">
        <v>0</v>
      </c>
      <c r="H4662" s="17">
        <f t="shared" si="219"/>
        <v>0</v>
      </c>
      <c r="I4662" s="18">
        <f t="shared" si="217"/>
        <v>22.44</v>
      </c>
      <c r="J4662" s="17">
        <f t="shared" si="218"/>
        <v>0</v>
      </c>
    </row>
    <row r="4663" spans="1:10" x14ac:dyDescent="0.3">
      <c r="A4663" s="2">
        <v>20200712</v>
      </c>
      <c r="B4663" s="2" t="s">
        <v>27</v>
      </c>
      <c r="C4663" s="2">
        <v>0</v>
      </c>
      <c r="D4663" s="2">
        <v>0</v>
      </c>
      <c r="E4663" s="2">
        <v>22</v>
      </c>
      <c r="F4663" s="2">
        <v>3.86</v>
      </c>
      <c r="G4663" s="2">
        <v>0</v>
      </c>
      <c r="H4663" s="16">
        <f t="shared" si="219"/>
        <v>0</v>
      </c>
      <c r="I4663" s="15">
        <f t="shared" si="217"/>
        <v>22</v>
      </c>
      <c r="J4663" s="14">
        <f t="shared" si="218"/>
        <v>0</v>
      </c>
    </row>
    <row r="4664" spans="1:10" x14ac:dyDescent="0.3">
      <c r="A4664" s="19">
        <v>20200712</v>
      </c>
      <c r="B4664" s="19" t="s">
        <v>26</v>
      </c>
      <c r="C4664" s="19">
        <v>0</v>
      </c>
      <c r="D4664" s="19">
        <v>0</v>
      </c>
      <c r="E4664" s="19">
        <v>21.98</v>
      </c>
      <c r="F4664" s="19">
        <v>3.72</v>
      </c>
      <c r="G4664" s="19">
        <v>0</v>
      </c>
      <c r="H4664" s="17">
        <f t="shared" si="219"/>
        <v>0</v>
      </c>
      <c r="I4664" s="18">
        <f t="shared" si="217"/>
        <v>21.98</v>
      </c>
      <c r="J4664" s="17">
        <f t="shared" si="218"/>
        <v>0</v>
      </c>
    </row>
    <row r="4665" spans="1:10" x14ac:dyDescent="0.3">
      <c r="A4665" s="2">
        <v>20200712</v>
      </c>
      <c r="B4665" s="2" t="s">
        <v>25</v>
      </c>
      <c r="C4665" s="2">
        <v>0</v>
      </c>
      <c r="D4665" s="2">
        <v>0</v>
      </c>
      <c r="E4665" s="2">
        <v>22.03</v>
      </c>
      <c r="F4665" s="2">
        <v>3.52</v>
      </c>
      <c r="G4665" s="2">
        <v>0</v>
      </c>
      <c r="H4665" s="16">
        <f t="shared" si="219"/>
        <v>0</v>
      </c>
      <c r="I4665" s="15">
        <f t="shared" si="217"/>
        <v>22.03</v>
      </c>
      <c r="J4665" s="14">
        <f t="shared" si="218"/>
        <v>0</v>
      </c>
    </row>
    <row r="4666" spans="1:10" x14ac:dyDescent="0.3">
      <c r="A4666" s="19">
        <v>20200713</v>
      </c>
      <c r="B4666" s="19" t="s">
        <v>48</v>
      </c>
      <c r="C4666" s="19">
        <v>0</v>
      </c>
      <c r="D4666" s="19">
        <v>0</v>
      </c>
      <c r="E4666" s="19">
        <v>22.03</v>
      </c>
      <c r="F4666" s="19">
        <v>3.31</v>
      </c>
      <c r="G4666" s="19">
        <v>0</v>
      </c>
      <c r="H4666" s="17">
        <f t="shared" si="219"/>
        <v>0</v>
      </c>
      <c r="I4666" s="18">
        <f t="shared" si="217"/>
        <v>22.03</v>
      </c>
      <c r="J4666" s="17">
        <f t="shared" si="218"/>
        <v>0</v>
      </c>
    </row>
    <row r="4667" spans="1:10" x14ac:dyDescent="0.3">
      <c r="A4667" s="2">
        <v>20200713</v>
      </c>
      <c r="B4667" s="2" t="s">
        <v>47</v>
      </c>
      <c r="C4667" s="2">
        <v>0</v>
      </c>
      <c r="D4667" s="2">
        <v>0</v>
      </c>
      <c r="E4667" s="2">
        <v>21.92</v>
      </c>
      <c r="F4667" s="2">
        <v>3.38</v>
      </c>
      <c r="G4667" s="2">
        <v>0</v>
      </c>
      <c r="H4667" s="16">
        <f t="shared" si="219"/>
        <v>0</v>
      </c>
      <c r="I4667" s="15">
        <f t="shared" si="217"/>
        <v>21.92</v>
      </c>
      <c r="J4667" s="14">
        <f t="shared" si="218"/>
        <v>0</v>
      </c>
    </row>
    <row r="4668" spans="1:10" x14ac:dyDescent="0.3">
      <c r="A4668" s="19">
        <v>20200713</v>
      </c>
      <c r="B4668" s="19" t="s">
        <v>46</v>
      </c>
      <c r="C4668" s="19">
        <v>0</v>
      </c>
      <c r="D4668" s="19">
        <v>0</v>
      </c>
      <c r="E4668" s="19">
        <v>21.67</v>
      </c>
      <c r="F4668" s="19">
        <v>3.66</v>
      </c>
      <c r="G4668" s="19">
        <v>0</v>
      </c>
      <c r="H4668" s="17">
        <f t="shared" si="219"/>
        <v>0</v>
      </c>
      <c r="I4668" s="18">
        <f t="shared" si="217"/>
        <v>21.67</v>
      </c>
      <c r="J4668" s="17">
        <f t="shared" si="218"/>
        <v>0</v>
      </c>
    </row>
    <row r="4669" spans="1:10" x14ac:dyDescent="0.3">
      <c r="A4669" s="2">
        <v>20200713</v>
      </c>
      <c r="B4669" s="2" t="s">
        <v>45</v>
      </c>
      <c r="C4669" s="2">
        <v>0</v>
      </c>
      <c r="D4669" s="2">
        <v>0</v>
      </c>
      <c r="E4669" s="2">
        <v>21.55</v>
      </c>
      <c r="F4669" s="2">
        <v>3.93</v>
      </c>
      <c r="G4669" s="2">
        <v>0</v>
      </c>
      <c r="H4669" s="16">
        <f t="shared" si="219"/>
        <v>0</v>
      </c>
      <c r="I4669" s="15">
        <f t="shared" si="217"/>
        <v>21.55</v>
      </c>
      <c r="J4669" s="14">
        <f t="shared" si="218"/>
        <v>0</v>
      </c>
    </row>
    <row r="4670" spans="1:10" x14ac:dyDescent="0.3">
      <c r="A4670" s="19">
        <v>20200713</v>
      </c>
      <c r="B4670" s="19" t="s">
        <v>44</v>
      </c>
      <c r="C4670" s="19">
        <v>0</v>
      </c>
      <c r="D4670" s="19">
        <v>0</v>
      </c>
      <c r="E4670" s="19">
        <v>21.47</v>
      </c>
      <c r="F4670" s="19">
        <v>4.07</v>
      </c>
      <c r="G4670" s="19">
        <v>0</v>
      </c>
      <c r="H4670" s="17">
        <f t="shared" si="219"/>
        <v>0</v>
      </c>
      <c r="I4670" s="18">
        <f t="shared" si="217"/>
        <v>21.47</v>
      </c>
      <c r="J4670" s="17">
        <f t="shared" si="218"/>
        <v>0</v>
      </c>
    </row>
    <row r="4671" spans="1:10" x14ac:dyDescent="0.3">
      <c r="A4671" s="2">
        <v>20200713</v>
      </c>
      <c r="B4671" s="2" t="s">
        <v>43</v>
      </c>
      <c r="C4671" s="2">
        <v>0</v>
      </c>
      <c r="D4671" s="2">
        <v>0</v>
      </c>
      <c r="E4671" s="2">
        <v>21.46</v>
      </c>
      <c r="F4671" s="2">
        <v>4.1399999999999997</v>
      </c>
      <c r="G4671" s="2">
        <v>0</v>
      </c>
      <c r="H4671" s="16">
        <f t="shared" si="219"/>
        <v>0</v>
      </c>
      <c r="I4671" s="15">
        <f t="shared" si="217"/>
        <v>21.46</v>
      </c>
      <c r="J4671" s="14">
        <f t="shared" si="218"/>
        <v>0</v>
      </c>
    </row>
    <row r="4672" spans="1:10" x14ac:dyDescent="0.3">
      <c r="A4672" s="19">
        <v>20200713</v>
      </c>
      <c r="B4672" s="19" t="s">
        <v>42</v>
      </c>
      <c r="C4672" s="19">
        <v>78</v>
      </c>
      <c r="D4672" s="19">
        <v>7.58</v>
      </c>
      <c r="E4672" s="19">
        <v>21.57</v>
      </c>
      <c r="F4672" s="19">
        <v>4</v>
      </c>
      <c r="G4672" s="19">
        <v>0</v>
      </c>
      <c r="H4672" s="17">
        <f t="shared" si="219"/>
        <v>591.3105427857372</v>
      </c>
      <c r="I4672" s="18">
        <f t="shared" si="217"/>
        <v>40.048454462054288</v>
      </c>
      <c r="J4672" s="17">
        <f t="shared" si="218"/>
        <v>0.55126814879354025</v>
      </c>
    </row>
    <row r="4673" spans="1:10" x14ac:dyDescent="0.3">
      <c r="A4673" s="2">
        <v>20200713</v>
      </c>
      <c r="B4673" s="2" t="s">
        <v>41</v>
      </c>
      <c r="C4673" s="2">
        <v>260</v>
      </c>
      <c r="D4673" s="2">
        <v>18.71</v>
      </c>
      <c r="E4673" s="2">
        <v>22.65</v>
      </c>
      <c r="F4673" s="2">
        <v>3.24</v>
      </c>
      <c r="G4673" s="2">
        <v>0</v>
      </c>
      <c r="H4673" s="16">
        <f t="shared" si="219"/>
        <v>810.52862952622093</v>
      </c>
      <c r="I4673" s="15">
        <f t="shared" si="217"/>
        <v>47.979019672694406</v>
      </c>
      <c r="J4673" s="14">
        <f t="shared" si="218"/>
        <v>0.72671543957197815</v>
      </c>
    </row>
    <row r="4674" spans="1:10" x14ac:dyDescent="0.3">
      <c r="A4674" s="19">
        <v>20200713</v>
      </c>
      <c r="B4674" s="19" t="s">
        <v>40</v>
      </c>
      <c r="C4674" s="19">
        <v>465</v>
      </c>
      <c r="D4674" s="19">
        <v>30.25</v>
      </c>
      <c r="E4674" s="19">
        <v>24.73</v>
      </c>
      <c r="F4674" s="19">
        <v>3.17</v>
      </c>
      <c r="G4674" s="19">
        <v>0</v>
      </c>
      <c r="H4674" s="17">
        <f t="shared" si="219"/>
        <v>923.03298937169541</v>
      </c>
      <c r="I4674" s="18">
        <f t="shared" si="217"/>
        <v>53.574780917865482</v>
      </c>
      <c r="J4674" s="17">
        <f t="shared" si="218"/>
        <v>0.80434339484103146</v>
      </c>
    </row>
    <row r="4675" spans="1:10" x14ac:dyDescent="0.3">
      <c r="A4675" s="2">
        <v>20200713</v>
      </c>
      <c r="B4675" s="2" t="s">
        <v>39</v>
      </c>
      <c r="C4675" s="2">
        <v>655</v>
      </c>
      <c r="D4675" s="2">
        <v>41.93</v>
      </c>
      <c r="E4675" s="2">
        <v>26.87</v>
      </c>
      <c r="F4675" s="2">
        <v>3.03</v>
      </c>
      <c r="G4675" s="2">
        <v>0</v>
      </c>
      <c r="H4675" s="16">
        <f t="shared" si="219"/>
        <v>980.21289201597347</v>
      </c>
      <c r="I4675" s="15">
        <f t="shared" si="217"/>
        <v>57.501652875499175</v>
      </c>
      <c r="J4675" s="14">
        <f t="shared" si="218"/>
        <v>0.83684946579420794</v>
      </c>
    </row>
    <row r="4676" spans="1:10" x14ac:dyDescent="0.3">
      <c r="A4676" s="19">
        <v>20200713</v>
      </c>
      <c r="B4676" s="19" t="s">
        <v>38</v>
      </c>
      <c r="C4676" s="19">
        <v>796</v>
      </c>
      <c r="D4676" s="19">
        <v>53.42</v>
      </c>
      <c r="E4676" s="19">
        <v>28.66</v>
      </c>
      <c r="F4676" s="19">
        <v>3.1</v>
      </c>
      <c r="G4676" s="19">
        <v>0</v>
      </c>
      <c r="H4676" s="17">
        <f t="shared" si="219"/>
        <v>991.2511525482754</v>
      </c>
      <c r="I4676" s="18">
        <f t="shared" si="217"/>
        <v>59.636598517133606</v>
      </c>
      <c r="J4676" s="17">
        <f t="shared" si="218"/>
        <v>0.83675009564620284</v>
      </c>
    </row>
    <row r="4677" spans="1:10" x14ac:dyDescent="0.3">
      <c r="A4677" s="2">
        <v>20200713</v>
      </c>
      <c r="B4677" s="2" t="s">
        <v>37</v>
      </c>
      <c r="C4677" s="2">
        <v>918</v>
      </c>
      <c r="D4677" s="2">
        <v>64.03</v>
      </c>
      <c r="E4677" s="2">
        <v>30.08</v>
      </c>
      <c r="F4677" s="2">
        <v>3.1</v>
      </c>
      <c r="G4677" s="2">
        <v>0</v>
      </c>
      <c r="H4677" s="16">
        <f t="shared" si="219"/>
        <v>1021.107954684249</v>
      </c>
      <c r="I4677" s="15">
        <f t="shared" si="217"/>
        <v>61.989623583882775</v>
      </c>
      <c r="J4677" s="14">
        <f t="shared" si="218"/>
        <v>0.8511411597139944</v>
      </c>
    </row>
    <row r="4678" spans="1:10" x14ac:dyDescent="0.3">
      <c r="A4678" s="19">
        <v>20200713</v>
      </c>
      <c r="B4678" s="19" t="s">
        <v>36</v>
      </c>
      <c r="C4678" s="19">
        <v>994.01</v>
      </c>
      <c r="D4678" s="19">
        <v>71.73</v>
      </c>
      <c r="E4678" s="19">
        <v>30.94</v>
      </c>
      <c r="F4678" s="19">
        <v>3.31</v>
      </c>
      <c r="G4678" s="19">
        <v>0</v>
      </c>
      <c r="H4678" s="17">
        <f t="shared" si="219"/>
        <v>1046.7783548411549</v>
      </c>
      <c r="I4678" s="18">
        <f t="shared" si="217"/>
        <v>63.651823588786087</v>
      </c>
      <c r="J4678" s="17">
        <f t="shared" si="218"/>
        <v>0.86470883945569466</v>
      </c>
    </row>
    <row r="4679" spans="1:10" x14ac:dyDescent="0.3">
      <c r="A4679" s="2">
        <v>20200713</v>
      </c>
      <c r="B4679" s="2" t="s">
        <v>35</v>
      </c>
      <c r="C4679" s="2">
        <v>986</v>
      </c>
      <c r="D4679" s="2">
        <v>72.05</v>
      </c>
      <c r="E4679" s="2">
        <v>31.32</v>
      </c>
      <c r="F4679" s="2">
        <v>4.07</v>
      </c>
      <c r="G4679" s="2">
        <v>0</v>
      </c>
      <c r="H4679" s="16">
        <f t="shared" si="219"/>
        <v>1036.4482671036433</v>
      </c>
      <c r="I4679" s="15">
        <f t="shared" si="217"/>
        <v>63.709008346988853</v>
      </c>
      <c r="J4679" s="14">
        <f t="shared" si="218"/>
        <v>0.85590878630222644</v>
      </c>
    </row>
    <row r="4680" spans="1:10" x14ac:dyDescent="0.3">
      <c r="A4680" s="19">
        <v>20200713</v>
      </c>
      <c r="B4680" s="19" t="s">
        <v>34</v>
      </c>
      <c r="C4680" s="19">
        <v>949</v>
      </c>
      <c r="D4680" s="19">
        <v>64.709999999999994</v>
      </c>
      <c r="E4680" s="19">
        <v>31.12</v>
      </c>
      <c r="F4680" s="19">
        <v>5.03</v>
      </c>
      <c r="G4680" s="19">
        <v>0</v>
      </c>
      <c r="H4680" s="17">
        <f t="shared" si="219"/>
        <v>1049.5963311085984</v>
      </c>
      <c r="I4680" s="18">
        <f t="shared" si="217"/>
        <v>63.919885347143705</v>
      </c>
      <c r="J4680" s="17">
        <f t="shared" si="218"/>
        <v>0.86577057120471645</v>
      </c>
    </row>
    <row r="4681" spans="1:10" x14ac:dyDescent="0.3">
      <c r="A4681" s="2">
        <v>20200713</v>
      </c>
      <c r="B4681" s="2" t="s">
        <v>33</v>
      </c>
      <c r="C4681" s="2">
        <v>811</v>
      </c>
      <c r="D4681" s="2">
        <v>54.21</v>
      </c>
      <c r="E4681" s="2">
        <v>30.4</v>
      </c>
      <c r="F4681" s="2">
        <v>5.93</v>
      </c>
      <c r="G4681" s="2">
        <v>0</v>
      </c>
      <c r="H4681" s="16">
        <f t="shared" si="219"/>
        <v>999.79547832382138</v>
      </c>
      <c r="I4681" s="15">
        <f t="shared" si="217"/>
        <v>61.643608697619413</v>
      </c>
      <c r="J4681" s="14">
        <f t="shared" si="218"/>
        <v>0.83493296403975836</v>
      </c>
    </row>
    <row r="4682" spans="1:10" x14ac:dyDescent="0.3">
      <c r="A4682" s="19">
        <v>20200713</v>
      </c>
      <c r="B4682" s="19" t="s">
        <v>32</v>
      </c>
      <c r="C4682" s="19">
        <v>662</v>
      </c>
      <c r="D4682" s="19">
        <v>42.75</v>
      </c>
      <c r="E4682" s="19">
        <v>29.2</v>
      </c>
      <c r="F4682" s="19">
        <v>6.55</v>
      </c>
      <c r="G4682" s="19">
        <v>0</v>
      </c>
      <c r="H4682" s="17">
        <f t="shared" si="219"/>
        <v>975.24937083009388</v>
      </c>
      <c r="I4682" s="18">
        <f t="shared" ref="I4682:I4745" si="220">E4682+H4682*((NOCT-20)/(800))</f>
        <v>59.676542838440433</v>
      </c>
      <c r="J4682" s="17">
        <f t="shared" ref="J4682:J4745" si="221">P_STC__W*(H4682/1000)*(1+(alpha_p/100)*(I4682-25))</f>
        <v>0.82306712619421074</v>
      </c>
    </row>
    <row r="4683" spans="1:10" x14ac:dyDescent="0.3">
      <c r="A4683" s="2">
        <v>20200713</v>
      </c>
      <c r="B4683" s="2" t="s">
        <v>31</v>
      </c>
      <c r="C4683" s="2">
        <v>483</v>
      </c>
      <c r="D4683" s="2">
        <v>31.07</v>
      </c>
      <c r="E4683" s="2">
        <v>27.77</v>
      </c>
      <c r="F4683" s="2">
        <v>6.83</v>
      </c>
      <c r="G4683" s="2">
        <v>0</v>
      </c>
      <c r="H4683" s="16">
        <f t="shared" si="219"/>
        <v>935.89249258978862</v>
      </c>
      <c r="I4683" s="15">
        <f t="shared" si="220"/>
        <v>57.01664039343089</v>
      </c>
      <c r="J4683" s="14">
        <f t="shared" si="221"/>
        <v>0.80105389237007329</v>
      </c>
    </row>
    <row r="4684" spans="1:10" x14ac:dyDescent="0.3">
      <c r="A4684" s="19">
        <v>20200713</v>
      </c>
      <c r="B4684" s="19" t="s">
        <v>30</v>
      </c>
      <c r="C4684" s="19">
        <v>284</v>
      </c>
      <c r="D4684" s="19">
        <v>19.52</v>
      </c>
      <c r="E4684" s="19">
        <v>26.43</v>
      </c>
      <c r="F4684" s="19">
        <v>6.62</v>
      </c>
      <c r="G4684" s="19">
        <v>0</v>
      </c>
      <c r="H4684" s="17">
        <f t="shared" si="219"/>
        <v>849.95361043725291</v>
      </c>
      <c r="I4684" s="18">
        <f t="shared" si="220"/>
        <v>52.991050326164157</v>
      </c>
      <c r="J4684" s="17">
        <f t="shared" si="221"/>
        <v>0.74289368615630957</v>
      </c>
    </row>
    <row r="4685" spans="1:10" x14ac:dyDescent="0.3">
      <c r="A4685" s="2">
        <v>20200713</v>
      </c>
      <c r="B4685" s="2" t="s">
        <v>29</v>
      </c>
      <c r="C4685" s="2">
        <v>96</v>
      </c>
      <c r="D4685" s="2">
        <v>8.35</v>
      </c>
      <c r="E4685" s="2">
        <v>24.97</v>
      </c>
      <c r="F4685" s="2">
        <v>5.86</v>
      </c>
      <c r="G4685" s="2">
        <v>0</v>
      </c>
      <c r="H4685" s="16">
        <f t="shared" si="219"/>
        <v>661.06747074235125</v>
      </c>
      <c r="I4685" s="15">
        <f t="shared" si="220"/>
        <v>45.628358460698479</v>
      </c>
      <c r="J4685" s="14">
        <f t="shared" si="221"/>
        <v>0.59970215535303895</v>
      </c>
    </row>
    <row r="4686" spans="1:10" x14ac:dyDescent="0.3">
      <c r="A4686" s="19">
        <v>20200713</v>
      </c>
      <c r="B4686" s="19" t="s">
        <v>28</v>
      </c>
      <c r="C4686" s="19">
        <v>0</v>
      </c>
      <c r="D4686" s="19">
        <v>0</v>
      </c>
      <c r="E4686" s="19">
        <v>23.74</v>
      </c>
      <c r="F4686" s="19">
        <v>5.66</v>
      </c>
      <c r="G4686" s="19">
        <v>0</v>
      </c>
      <c r="H4686" s="17">
        <f t="shared" si="219"/>
        <v>0</v>
      </c>
      <c r="I4686" s="18">
        <f t="shared" si="220"/>
        <v>23.74</v>
      </c>
      <c r="J4686" s="17">
        <f t="shared" si="221"/>
        <v>0</v>
      </c>
    </row>
    <row r="4687" spans="1:10" x14ac:dyDescent="0.3">
      <c r="A4687" s="2">
        <v>20200713</v>
      </c>
      <c r="B4687" s="2" t="s">
        <v>27</v>
      </c>
      <c r="C4687" s="2">
        <v>0</v>
      </c>
      <c r="D4687" s="2">
        <v>0</v>
      </c>
      <c r="E4687" s="2">
        <v>23.09</v>
      </c>
      <c r="F4687" s="2">
        <v>5.72</v>
      </c>
      <c r="G4687" s="2">
        <v>0</v>
      </c>
      <c r="H4687" s="16">
        <f t="shared" si="219"/>
        <v>0</v>
      </c>
      <c r="I4687" s="15">
        <f t="shared" si="220"/>
        <v>23.09</v>
      </c>
      <c r="J4687" s="14">
        <f t="shared" si="221"/>
        <v>0</v>
      </c>
    </row>
    <row r="4688" spans="1:10" x14ac:dyDescent="0.3">
      <c r="A4688" s="19">
        <v>20200713</v>
      </c>
      <c r="B4688" s="19" t="s">
        <v>26</v>
      </c>
      <c r="C4688" s="19">
        <v>0</v>
      </c>
      <c r="D4688" s="19">
        <v>0</v>
      </c>
      <c r="E4688" s="19">
        <v>22.74</v>
      </c>
      <c r="F4688" s="19">
        <v>5.72</v>
      </c>
      <c r="G4688" s="19">
        <v>0</v>
      </c>
      <c r="H4688" s="17">
        <f t="shared" si="219"/>
        <v>0</v>
      </c>
      <c r="I4688" s="18">
        <f t="shared" si="220"/>
        <v>22.74</v>
      </c>
      <c r="J4688" s="17">
        <f t="shared" si="221"/>
        <v>0</v>
      </c>
    </row>
    <row r="4689" spans="1:10" x14ac:dyDescent="0.3">
      <c r="A4689" s="2">
        <v>20200713</v>
      </c>
      <c r="B4689" s="2" t="s">
        <v>25</v>
      </c>
      <c r="C4689" s="2">
        <v>0</v>
      </c>
      <c r="D4689" s="2">
        <v>0</v>
      </c>
      <c r="E4689" s="2">
        <v>22.4</v>
      </c>
      <c r="F4689" s="2">
        <v>5.72</v>
      </c>
      <c r="G4689" s="2">
        <v>0</v>
      </c>
      <c r="H4689" s="16">
        <f t="shared" si="219"/>
        <v>0</v>
      </c>
      <c r="I4689" s="15">
        <f t="shared" si="220"/>
        <v>22.4</v>
      </c>
      <c r="J4689" s="14">
        <f t="shared" si="221"/>
        <v>0</v>
      </c>
    </row>
    <row r="4690" spans="1:10" x14ac:dyDescent="0.3">
      <c r="A4690" s="19">
        <v>20200714</v>
      </c>
      <c r="B4690" s="19" t="s">
        <v>48</v>
      </c>
      <c r="C4690" s="19">
        <v>0</v>
      </c>
      <c r="D4690" s="19">
        <v>0</v>
      </c>
      <c r="E4690" s="19">
        <v>21.97</v>
      </c>
      <c r="F4690" s="19">
        <v>5.66</v>
      </c>
      <c r="G4690" s="19">
        <v>0</v>
      </c>
      <c r="H4690" s="17">
        <f t="shared" si="219"/>
        <v>0</v>
      </c>
      <c r="I4690" s="18">
        <f t="shared" si="220"/>
        <v>21.97</v>
      </c>
      <c r="J4690" s="17">
        <f t="shared" si="221"/>
        <v>0</v>
      </c>
    </row>
    <row r="4691" spans="1:10" x14ac:dyDescent="0.3">
      <c r="A4691" s="2">
        <v>20200714</v>
      </c>
      <c r="B4691" s="2" t="s">
        <v>47</v>
      </c>
      <c r="C4691" s="2">
        <v>0</v>
      </c>
      <c r="D4691" s="2">
        <v>0</v>
      </c>
      <c r="E4691" s="2">
        <v>21.42</v>
      </c>
      <c r="F4691" s="2">
        <v>5.52</v>
      </c>
      <c r="G4691" s="2">
        <v>0</v>
      </c>
      <c r="H4691" s="16">
        <f t="shared" ref="H4691:H4754" si="222">IF(D4691&gt;0,C4691/SIN(D4691*PI()/180),0)</f>
        <v>0</v>
      </c>
      <c r="I4691" s="15">
        <f t="shared" si="220"/>
        <v>21.42</v>
      </c>
      <c r="J4691" s="14">
        <f t="shared" si="221"/>
        <v>0</v>
      </c>
    </row>
    <row r="4692" spans="1:10" x14ac:dyDescent="0.3">
      <c r="A4692" s="19">
        <v>20200714</v>
      </c>
      <c r="B4692" s="19" t="s">
        <v>46</v>
      </c>
      <c r="C4692" s="19">
        <v>0</v>
      </c>
      <c r="D4692" s="19">
        <v>0</v>
      </c>
      <c r="E4692" s="19">
        <v>20.89</v>
      </c>
      <c r="F4692" s="19">
        <v>5.59</v>
      </c>
      <c r="G4692" s="19">
        <v>0</v>
      </c>
      <c r="H4692" s="17">
        <f t="shared" si="222"/>
        <v>0</v>
      </c>
      <c r="I4692" s="18">
        <f t="shared" si="220"/>
        <v>20.89</v>
      </c>
      <c r="J4692" s="17">
        <f t="shared" si="221"/>
        <v>0</v>
      </c>
    </row>
    <row r="4693" spans="1:10" x14ac:dyDescent="0.3">
      <c r="A4693" s="2">
        <v>20200714</v>
      </c>
      <c r="B4693" s="2" t="s">
        <v>45</v>
      </c>
      <c r="C4693" s="2">
        <v>0</v>
      </c>
      <c r="D4693" s="2">
        <v>0</v>
      </c>
      <c r="E4693" s="2">
        <v>20.399999999999999</v>
      </c>
      <c r="F4693" s="2">
        <v>5.86</v>
      </c>
      <c r="G4693" s="2">
        <v>0</v>
      </c>
      <c r="H4693" s="16">
        <f t="shared" si="222"/>
        <v>0</v>
      </c>
      <c r="I4693" s="15">
        <f t="shared" si="220"/>
        <v>20.399999999999999</v>
      </c>
      <c r="J4693" s="14">
        <f t="shared" si="221"/>
        <v>0</v>
      </c>
    </row>
    <row r="4694" spans="1:10" x14ac:dyDescent="0.3">
      <c r="A4694" s="19">
        <v>20200714</v>
      </c>
      <c r="B4694" s="19" t="s">
        <v>44</v>
      </c>
      <c r="C4694" s="19">
        <v>0</v>
      </c>
      <c r="D4694" s="19">
        <v>0</v>
      </c>
      <c r="E4694" s="19">
        <v>20.05</v>
      </c>
      <c r="F4694" s="19">
        <v>5.66</v>
      </c>
      <c r="G4694" s="19">
        <v>0</v>
      </c>
      <c r="H4694" s="17">
        <f t="shared" si="222"/>
        <v>0</v>
      </c>
      <c r="I4694" s="18">
        <f t="shared" si="220"/>
        <v>20.05</v>
      </c>
      <c r="J4694" s="17">
        <f t="shared" si="221"/>
        <v>0</v>
      </c>
    </row>
    <row r="4695" spans="1:10" x14ac:dyDescent="0.3">
      <c r="A4695" s="2">
        <v>20200714</v>
      </c>
      <c r="B4695" s="2" t="s">
        <v>43</v>
      </c>
      <c r="C4695" s="2">
        <v>0</v>
      </c>
      <c r="D4695" s="2">
        <v>0</v>
      </c>
      <c r="E4695" s="2">
        <v>19.88</v>
      </c>
      <c r="F4695" s="2">
        <v>5.52</v>
      </c>
      <c r="G4695" s="2">
        <v>0</v>
      </c>
      <c r="H4695" s="16">
        <f t="shared" si="222"/>
        <v>0</v>
      </c>
      <c r="I4695" s="15">
        <f t="shared" si="220"/>
        <v>19.88</v>
      </c>
      <c r="J4695" s="14">
        <f t="shared" si="221"/>
        <v>0</v>
      </c>
    </row>
    <row r="4696" spans="1:10" x14ac:dyDescent="0.3">
      <c r="A4696" s="19">
        <v>20200714</v>
      </c>
      <c r="B4696" s="19" t="s">
        <v>42</v>
      </c>
      <c r="C4696" s="19">
        <v>77</v>
      </c>
      <c r="D4696" s="19">
        <v>7.47</v>
      </c>
      <c r="E4696" s="19">
        <v>19.78</v>
      </c>
      <c r="F4696" s="19">
        <v>5.59</v>
      </c>
      <c r="G4696" s="19">
        <v>0</v>
      </c>
      <c r="H4696" s="17">
        <f t="shared" si="222"/>
        <v>592.27554980502669</v>
      </c>
      <c r="I4696" s="18">
        <f t="shared" si="220"/>
        <v>38.288610931407085</v>
      </c>
      <c r="J4696" s="17">
        <f t="shared" si="221"/>
        <v>0.55685821275007774</v>
      </c>
    </row>
    <row r="4697" spans="1:10" x14ac:dyDescent="0.3">
      <c r="A4697" s="2">
        <v>20200714</v>
      </c>
      <c r="B4697" s="2" t="s">
        <v>41</v>
      </c>
      <c r="C4697" s="2">
        <v>261</v>
      </c>
      <c r="D4697" s="2">
        <v>18.61</v>
      </c>
      <c r="E4697" s="2">
        <v>20.85</v>
      </c>
      <c r="F4697" s="2">
        <v>6</v>
      </c>
      <c r="G4697" s="2">
        <v>0</v>
      </c>
      <c r="H4697" s="16">
        <f t="shared" si="222"/>
        <v>817.86205403398412</v>
      </c>
      <c r="I4697" s="15">
        <f t="shared" si="220"/>
        <v>46.408189188562005</v>
      </c>
      <c r="J4697" s="14">
        <f t="shared" si="221"/>
        <v>0.73907179891090968</v>
      </c>
    </row>
    <row r="4698" spans="1:10" x14ac:dyDescent="0.3">
      <c r="A4698" s="19">
        <v>20200714</v>
      </c>
      <c r="B4698" s="19" t="s">
        <v>40</v>
      </c>
      <c r="C4698" s="19">
        <v>462</v>
      </c>
      <c r="D4698" s="19">
        <v>30.15</v>
      </c>
      <c r="E4698" s="19">
        <v>22.36</v>
      </c>
      <c r="F4698" s="19">
        <v>6</v>
      </c>
      <c r="G4698" s="19">
        <v>0</v>
      </c>
      <c r="H4698" s="17">
        <f t="shared" si="222"/>
        <v>919.83217942235638</v>
      </c>
      <c r="I4698" s="18">
        <f t="shared" si="220"/>
        <v>51.104755606948636</v>
      </c>
      <c r="J4698" s="17">
        <f t="shared" si="221"/>
        <v>0.8117782053278324</v>
      </c>
    </row>
    <row r="4699" spans="1:10" x14ac:dyDescent="0.3">
      <c r="A4699" s="2">
        <v>20200714</v>
      </c>
      <c r="B4699" s="2" t="s">
        <v>39</v>
      </c>
      <c r="C4699" s="2">
        <v>639</v>
      </c>
      <c r="D4699" s="2">
        <v>41.83</v>
      </c>
      <c r="E4699" s="2">
        <v>24.09</v>
      </c>
      <c r="F4699" s="2">
        <v>6.28</v>
      </c>
      <c r="G4699" s="2">
        <v>0</v>
      </c>
      <c r="H4699" s="16">
        <f t="shared" si="222"/>
        <v>958.13201619785343</v>
      </c>
      <c r="I4699" s="15">
        <f t="shared" si="220"/>
        <v>54.03162550618292</v>
      </c>
      <c r="J4699" s="14">
        <f t="shared" si="221"/>
        <v>0.83295943173902309</v>
      </c>
    </row>
    <row r="4700" spans="1:10" x14ac:dyDescent="0.3">
      <c r="A4700" s="19">
        <v>20200714</v>
      </c>
      <c r="B4700" s="19" t="s">
        <v>38</v>
      </c>
      <c r="C4700" s="19">
        <v>793</v>
      </c>
      <c r="D4700" s="19">
        <v>53.31</v>
      </c>
      <c r="E4700" s="19">
        <v>25.67</v>
      </c>
      <c r="F4700" s="19">
        <v>6.62</v>
      </c>
      <c r="G4700" s="19">
        <v>0</v>
      </c>
      <c r="H4700" s="17">
        <f t="shared" si="222"/>
        <v>988.92610117358072</v>
      </c>
      <c r="I4700" s="18">
        <f t="shared" si="220"/>
        <v>56.573940661674399</v>
      </c>
      <c r="J4700" s="17">
        <f t="shared" si="221"/>
        <v>0.84841677800602022</v>
      </c>
    </row>
    <row r="4701" spans="1:10" x14ac:dyDescent="0.3">
      <c r="A4701" s="2">
        <v>20200714</v>
      </c>
      <c r="B4701" s="2" t="s">
        <v>37</v>
      </c>
      <c r="C4701" s="2">
        <v>925</v>
      </c>
      <c r="D4701" s="2">
        <v>63.9</v>
      </c>
      <c r="E4701" s="2">
        <v>26.96</v>
      </c>
      <c r="F4701" s="2">
        <v>6.97</v>
      </c>
      <c r="G4701" s="2">
        <v>0</v>
      </c>
      <c r="H4701" s="16">
        <f t="shared" si="222"/>
        <v>1030.0351848511325</v>
      </c>
      <c r="I4701" s="15">
        <f t="shared" si="220"/>
        <v>59.148599526597891</v>
      </c>
      <c r="J4701" s="14">
        <f t="shared" si="221"/>
        <v>0.87175101923509291</v>
      </c>
    </row>
    <row r="4702" spans="1:10" x14ac:dyDescent="0.3">
      <c r="A4702" s="19">
        <v>20200714</v>
      </c>
      <c r="B4702" s="19" t="s">
        <v>36</v>
      </c>
      <c r="C4702" s="19">
        <v>981</v>
      </c>
      <c r="D4702" s="19">
        <v>71.58</v>
      </c>
      <c r="E4702" s="19">
        <v>27.57</v>
      </c>
      <c r="F4702" s="19">
        <v>7.59</v>
      </c>
      <c r="G4702" s="19">
        <v>0</v>
      </c>
      <c r="H4702" s="17">
        <f t="shared" si="222"/>
        <v>1033.9749065876824</v>
      </c>
      <c r="I4702" s="18">
        <f t="shared" si="220"/>
        <v>59.881715830865076</v>
      </c>
      <c r="J4702" s="17">
        <f t="shared" si="221"/>
        <v>0.87167422168241671</v>
      </c>
    </row>
    <row r="4703" spans="1:10" x14ac:dyDescent="0.3">
      <c r="A4703" s="2">
        <v>20200714</v>
      </c>
      <c r="B4703" s="2" t="s">
        <v>35</v>
      </c>
      <c r="C4703" s="2">
        <v>968</v>
      </c>
      <c r="D4703" s="2">
        <v>71.92</v>
      </c>
      <c r="E4703" s="2">
        <v>27.6</v>
      </c>
      <c r="F4703" s="2">
        <v>8.2799999999999994</v>
      </c>
      <c r="G4703" s="2">
        <v>0</v>
      </c>
      <c r="H4703" s="16">
        <f t="shared" si="222"/>
        <v>1018.2783914072045</v>
      </c>
      <c r="I4703" s="15">
        <f t="shared" si="220"/>
        <v>59.421199731475141</v>
      </c>
      <c r="J4703" s="14">
        <f t="shared" si="221"/>
        <v>0.86055175388927774</v>
      </c>
    </row>
    <row r="4704" spans="1:10" x14ac:dyDescent="0.3">
      <c r="A4704" s="19">
        <v>20200714</v>
      </c>
      <c r="B4704" s="19" t="s">
        <v>34</v>
      </c>
      <c r="C4704" s="19">
        <v>937</v>
      </c>
      <c r="D4704" s="19">
        <v>64.62</v>
      </c>
      <c r="E4704" s="19">
        <v>27.25</v>
      </c>
      <c r="F4704" s="19">
        <v>8.83</v>
      </c>
      <c r="G4704" s="19">
        <v>0</v>
      </c>
      <c r="H4704" s="17">
        <f t="shared" si="222"/>
        <v>1037.0952886725645</v>
      </c>
      <c r="I4704" s="18">
        <f t="shared" si="220"/>
        <v>59.65922777101764</v>
      </c>
      <c r="J4704" s="17">
        <f t="shared" si="221"/>
        <v>0.87534314043598171</v>
      </c>
    </row>
    <row r="4705" spans="1:10" x14ac:dyDescent="0.3">
      <c r="A4705" s="2">
        <v>20200714</v>
      </c>
      <c r="B4705" s="2" t="s">
        <v>33</v>
      </c>
      <c r="C4705" s="2">
        <v>692</v>
      </c>
      <c r="D4705" s="2">
        <v>54.15</v>
      </c>
      <c r="E4705" s="2">
        <v>26.55</v>
      </c>
      <c r="F4705" s="2">
        <v>9.17</v>
      </c>
      <c r="G4705" s="2">
        <v>0</v>
      </c>
      <c r="H4705" s="16">
        <f t="shared" si="222"/>
        <v>853.7380865364272</v>
      </c>
      <c r="I4705" s="15">
        <f t="shared" si="220"/>
        <v>53.229315204263351</v>
      </c>
      <c r="J4705" s="14">
        <f t="shared" si="221"/>
        <v>0.74528609957618064</v>
      </c>
    </row>
    <row r="4706" spans="1:10" x14ac:dyDescent="0.3">
      <c r="A4706" s="19">
        <v>20200714</v>
      </c>
      <c r="B4706" s="19" t="s">
        <v>32</v>
      </c>
      <c r="C4706" s="19">
        <v>642</v>
      </c>
      <c r="D4706" s="19">
        <v>42.7</v>
      </c>
      <c r="E4706" s="19">
        <v>25.63</v>
      </c>
      <c r="F4706" s="19">
        <v>9.24</v>
      </c>
      <c r="G4706" s="19">
        <v>0</v>
      </c>
      <c r="H4706" s="17">
        <f t="shared" si="222"/>
        <v>946.67971058334217</v>
      </c>
      <c r="I4706" s="18">
        <f t="shared" si="220"/>
        <v>55.213740955729442</v>
      </c>
      <c r="J4706" s="17">
        <f t="shared" si="221"/>
        <v>0.81796740063709716</v>
      </c>
    </row>
    <row r="4707" spans="1:10" x14ac:dyDescent="0.3">
      <c r="A4707" s="2">
        <v>20200714</v>
      </c>
      <c r="B4707" s="2" t="s">
        <v>31</v>
      </c>
      <c r="C4707" s="2">
        <v>476</v>
      </c>
      <c r="D4707" s="2">
        <v>31.02</v>
      </c>
      <c r="E4707" s="2">
        <v>24.52</v>
      </c>
      <c r="F4707" s="2">
        <v>9.24</v>
      </c>
      <c r="G4707" s="2">
        <v>0</v>
      </c>
      <c r="H4707" s="16">
        <f t="shared" si="222"/>
        <v>923.66697486918451</v>
      </c>
      <c r="I4707" s="15">
        <f t="shared" si="220"/>
        <v>53.384592964662019</v>
      </c>
      <c r="J4707" s="14">
        <f t="shared" si="221"/>
        <v>0.80568637484465322</v>
      </c>
    </row>
    <row r="4708" spans="1:10" x14ac:dyDescent="0.3">
      <c r="A4708" s="19">
        <v>20200714</v>
      </c>
      <c r="B4708" s="19" t="s">
        <v>30</v>
      </c>
      <c r="C4708" s="19">
        <v>277</v>
      </c>
      <c r="D4708" s="19">
        <v>19.46</v>
      </c>
      <c r="E4708" s="19">
        <v>23.34</v>
      </c>
      <c r="F4708" s="19">
        <v>8.9700000000000006</v>
      </c>
      <c r="G4708" s="19">
        <v>0</v>
      </c>
      <c r="H4708" s="17">
        <f t="shared" si="222"/>
        <v>831.46057087144493</v>
      </c>
      <c r="I4708" s="18">
        <f t="shared" si="220"/>
        <v>49.323142839732654</v>
      </c>
      <c r="J4708" s="17">
        <f t="shared" si="221"/>
        <v>0.74045376683234188</v>
      </c>
    </row>
    <row r="4709" spans="1:10" x14ac:dyDescent="0.3">
      <c r="A4709" s="2">
        <v>20200714</v>
      </c>
      <c r="B4709" s="2" t="s">
        <v>29</v>
      </c>
      <c r="C4709" s="2">
        <v>93</v>
      </c>
      <c r="D4709" s="2">
        <v>8.2799999999999994</v>
      </c>
      <c r="E4709" s="2">
        <v>21.93</v>
      </c>
      <c r="F4709" s="2">
        <v>8.69</v>
      </c>
      <c r="G4709" s="2">
        <v>0</v>
      </c>
      <c r="H4709" s="16">
        <f t="shared" si="222"/>
        <v>645.78497770648767</v>
      </c>
      <c r="I4709" s="15">
        <f t="shared" si="220"/>
        <v>42.110780553327743</v>
      </c>
      <c r="J4709" s="14">
        <f t="shared" si="221"/>
        <v>0.59606049503471659</v>
      </c>
    </row>
    <row r="4710" spans="1:10" x14ac:dyDescent="0.3">
      <c r="A4710" s="19">
        <v>20200714</v>
      </c>
      <c r="B4710" s="19" t="s">
        <v>28</v>
      </c>
      <c r="C4710" s="19">
        <v>0</v>
      </c>
      <c r="D4710" s="19">
        <v>0</v>
      </c>
      <c r="E4710" s="19">
        <v>20.63</v>
      </c>
      <c r="F4710" s="19">
        <v>7.93</v>
      </c>
      <c r="G4710" s="19">
        <v>0</v>
      </c>
      <c r="H4710" s="17">
        <f t="shared" si="222"/>
        <v>0</v>
      </c>
      <c r="I4710" s="18">
        <f t="shared" si="220"/>
        <v>20.63</v>
      </c>
      <c r="J4710" s="17">
        <f t="shared" si="221"/>
        <v>0</v>
      </c>
    </row>
    <row r="4711" spans="1:10" x14ac:dyDescent="0.3">
      <c r="A4711" s="2">
        <v>20200714</v>
      </c>
      <c r="B4711" s="2" t="s">
        <v>27</v>
      </c>
      <c r="C4711" s="2">
        <v>0</v>
      </c>
      <c r="D4711" s="2">
        <v>0</v>
      </c>
      <c r="E4711" s="2">
        <v>19.72</v>
      </c>
      <c r="F4711" s="2">
        <v>7.66</v>
      </c>
      <c r="G4711" s="2">
        <v>0</v>
      </c>
      <c r="H4711" s="16">
        <f t="shared" si="222"/>
        <v>0</v>
      </c>
      <c r="I4711" s="15">
        <f t="shared" si="220"/>
        <v>19.72</v>
      </c>
      <c r="J4711" s="14">
        <f t="shared" si="221"/>
        <v>0</v>
      </c>
    </row>
    <row r="4712" spans="1:10" x14ac:dyDescent="0.3">
      <c r="A4712" s="19">
        <v>20200714</v>
      </c>
      <c r="B4712" s="19" t="s">
        <v>26</v>
      </c>
      <c r="C4712" s="19">
        <v>0</v>
      </c>
      <c r="D4712" s="19">
        <v>0</v>
      </c>
      <c r="E4712" s="19">
        <v>19.29</v>
      </c>
      <c r="F4712" s="19">
        <v>7.72</v>
      </c>
      <c r="G4712" s="19">
        <v>0</v>
      </c>
      <c r="H4712" s="17">
        <f t="shared" si="222"/>
        <v>0</v>
      </c>
      <c r="I4712" s="18">
        <f t="shared" si="220"/>
        <v>19.29</v>
      </c>
      <c r="J4712" s="17">
        <f t="shared" si="221"/>
        <v>0</v>
      </c>
    </row>
    <row r="4713" spans="1:10" x14ac:dyDescent="0.3">
      <c r="A4713" s="2">
        <v>20200714</v>
      </c>
      <c r="B4713" s="2" t="s">
        <v>25</v>
      </c>
      <c r="C4713" s="2">
        <v>0</v>
      </c>
      <c r="D4713" s="2">
        <v>0</v>
      </c>
      <c r="E4713" s="2">
        <v>19.149999999999999</v>
      </c>
      <c r="F4713" s="2">
        <v>7.31</v>
      </c>
      <c r="G4713" s="2">
        <v>0</v>
      </c>
      <c r="H4713" s="16">
        <f t="shared" si="222"/>
        <v>0</v>
      </c>
      <c r="I4713" s="15">
        <f t="shared" si="220"/>
        <v>19.149999999999999</v>
      </c>
      <c r="J4713" s="14">
        <f t="shared" si="221"/>
        <v>0</v>
      </c>
    </row>
    <row r="4714" spans="1:10" x14ac:dyDescent="0.3">
      <c r="A4714" s="19">
        <v>20200715</v>
      </c>
      <c r="B4714" s="19" t="s">
        <v>48</v>
      </c>
      <c r="C4714" s="19">
        <v>0</v>
      </c>
      <c r="D4714" s="19">
        <v>0</v>
      </c>
      <c r="E4714" s="19">
        <v>19.05</v>
      </c>
      <c r="F4714" s="19">
        <v>7.03</v>
      </c>
      <c r="G4714" s="19">
        <v>0</v>
      </c>
      <c r="H4714" s="17">
        <f t="shared" si="222"/>
        <v>0</v>
      </c>
      <c r="I4714" s="18">
        <f t="shared" si="220"/>
        <v>19.05</v>
      </c>
      <c r="J4714" s="17">
        <f t="shared" si="221"/>
        <v>0</v>
      </c>
    </row>
    <row r="4715" spans="1:10" x14ac:dyDescent="0.3">
      <c r="A4715" s="2">
        <v>20200715</v>
      </c>
      <c r="B4715" s="2" t="s">
        <v>47</v>
      </c>
      <c r="C4715" s="2">
        <v>0</v>
      </c>
      <c r="D4715" s="2">
        <v>0</v>
      </c>
      <c r="E4715" s="2">
        <v>18.97</v>
      </c>
      <c r="F4715" s="2">
        <v>6.9</v>
      </c>
      <c r="G4715" s="2">
        <v>0</v>
      </c>
      <c r="H4715" s="16">
        <f t="shared" si="222"/>
        <v>0</v>
      </c>
      <c r="I4715" s="15">
        <f t="shared" si="220"/>
        <v>18.97</v>
      </c>
      <c r="J4715" s="14">
        <f t="shared" si="221"/>
        <v>0</v>
      </c>
    </row>
    <row r="4716" spans="1:10" x14ac:dyDescent="0.3">
      <c r="A4716" s="19">
        <v>20200715</v>
      </c>
      <c r="B4716" s="19" t="s">
        <v>46</v>
      </c>
      <c r="C4716" s="19">
        <v>0</v>
      </c>
      <c r="D4716" s="19">
        <v>0</v>
      </c>
      <c r="E4716" s="19">
        <v>18.920000000000002</v>
      </c>
      <c r="F4716" s="19">
        <v>6.34</v>
      </c>
      <c r="G4716" s="19">
        <v>0</v>
      </c>
      <c r="H4716" s="17">
        <f t="shared" si="222"/>
        <v>0</v>
      </c>
      <c r="I4716" s="18">
        <f t="shared" si="220"/>
        <v>18.920000000000002</v>
      </c>
      <c r="J4716" s="17">
        <f t="shared" si="221"/>
        <v>0</v>
      </c>
    </row>
    <row r="4717" spans="1:10" x14ac:dyDescent="0.3">
      <c r="A4717" s="2">
        <v>20200715</v>
      </c>
      <c r="B4717" s="2" t="s">
        <v>45</v>
      </c>
      <c r="C4717" s="2">
        <v>0</v>
      </c>
      <c r="D4717" s="2">
        <v>0</v>
      </c>
      <c r="E4717" s="2">
        <v>18.850000000000001</v>
      </c>
      <c r="F4717" s="2">
        <v>5.79</v>
      </c>
      <c r="G4717" s="2">
        <v>0</v>
      </c>
      <c r="H4717" s="16">
        <f t="shared" si="222"/>
        <v>0</v>
      </c>
      <c r="I4717" s="15">
        <f t="shared" si="220"/>
        <v>18.850000000000001</v>
      </c>
      <c r="J4717" s="14">
        <f t="shared" si="221"/>
        <v>0</v>
      </c>
    </row>
    <row r="4718" spans="1:10" x14ac:dyDescent="0.3">
      <c r="A4718" s="19">
        <v>20200715</v>
      </c>
      <c r="B4718" s="19" t="s">
        <v>44</v>
      </c>
      <c r="C4718" s="19">
        <v>0</v>
      </c>
      <c r="D4718" s="19">
        <v>0</v>
      </c>
      <c r="E4718" s="19">
        <v>18.75</v>
      </c>
      <c r="F4718" s="19">
        <v>5.38</v>
      </c>
      <c r="G4718" s="19">
        <v>0</v>
      </c>
      <c r="H4718" s="17">
        <f t="shared" si="222"/>
        <v>0</v>
      </c>
      <c r="I4718" s="18">
        <f t="shared" si="220"/>
        <v>18.75</v>
      </c>
      <c r="J4718" s="17">
        <f t="shared" si="221"/>
        <v>0</v>
      </c>
    </row>
    <row r="4719" spans="1:10" x14ac:dyDescent="0.3">
      <c r="A4719" s="2">
        <v>20200715</v>
      </c>
      <c r="B4719" s="2" t="s">
        <v>43</v>
      </c>
      <c r="C4719" s="2">
        <v>0</v>
      </c>
      <c r="D4719" s="2">
        <v>0</v>
      </c>
      <c r="E4719" s="2">
        <v>18.66</v>
      </c>
      <c r="F4719" s="2">
        <v>4.83</v>
      </c>
      <c r="G4719" s="2">
        <v>0</v>
      </c>
      <c r="H4719" s="16">
        <f t="shared" si="222"/>
        <v>0</v>
      </c>
      <c r="I4719" s="15">
        <f t="shared" si="220"/>
        <v>18.66</v>
      </c>
      <c r="J4719" s="14">
        <f t="shared" si="221"/>
        <v>0</v>
      </c>
    </row>
    <row r="4720" spans="1:10" x14ac:dyDescent="0.3">
      <c r="A4720" s="19">
        <v>20200715</v>
      </c>
      <c r="B4720" s="19" t="s">
        <v>42</v>
      </c>
      <c r="C4720" s="19">
        <v>77</v>
      </c>
      <c r="D4720" s="19">
        <v>7.35</v>
      </c>
      <c r="E4720" s="19">
        <v>18.72</v>
      </c>
      <c r="F4720" s="19">
        <v>4.1399999999999997</v>
      </c>
      <c r="G4720" s="19">
        <v>0</v>
      </c>
      <c r="H4720" s="17">
        <f t="shared" si="222"/>
        <v>601.8909476503552</v>
      </c>
      <c r="I4720" s="18">
        <f t="shared" si="220"/>
        <v>37.529092114073599</v>
      </c>
      <c r="J4720" s="17">
        <f t="shared" si="221"/>
        <v>0.56795578558453264</v>
      </c>
    </row>
    <row r="4721" spans="1:10" x14ac:dyDescent="0.3">
      <c r="A4721" s="2">
        <v>20200715</v>
      </c>
      <c r="B4721" s="2" t="s">
        <v>41</v>
      </c>
      <c r="C4721" s="2">
        <v>258</v>
      </c>
      <c r="D4721" s="2">
        <v>18.5</v>
      </c>
      <c r="E4721" s="2">
        <v>19.93</v>
      </c>
      <c r="F4721" s="2">
        <v>3.38</v>
      </c>
      <c r="G4721" s="2">
        <v>0</v>
      </c>
      <c r="H4721" s="16">
        <f t="shared" si="222"/>
        <v>813.09868856957496</v>
      </c>
      <c r="I4721" s="15">
        <f t="shared" si="220"/>
        <v>45.339334017799217</v>
      </c>
      <c r="J4721" s="14">
        <f t="shared" si="221"/>
        <v>0.7386782023964451</v>
      </c>
    </row>
    <row r="4722" spans="1:10" x14ac:dyDescent="0.3">
      <c r="A4722" s="19">
        <v>20200715</v>
      </c>
      <c r="B4722" s="19" t="s">
        <v>40</v>
      </c>
      <c r="C4722" s="19">
        <v>453</v>
      </c>
      <c r="D4722" s="19">
        <v>30.04</v>
      </c>
      <c r="E4722" s="19">
        <v>22.36</v>
      </c>
      <c r="F4722" s="19">
        <v>3.1</v>
      </c>
      <c r="G4722" s="19">
        <v>0</v>
      </c>
      <c r="H4722" s="17">
        <f t="shared" si="222"/>
        <v>904.90600864686519</v>
      </c>
      <c r="I4722" s="18">
        <f t="shared" si="220"/>
        <v>50.63831277021454</v>
      </c>
      <c r="J4722" s="17">
        <f t="shared" si="221"/>
        <v>0.80050482389885858</v>
      </c>
    </row>
    <row r="4723" spans="1:10" x14ac:dyDescent="0.3">
      <c r="A4723" s="2">
        <v>20200715</v>
      </c>
      <c r="B4723" s="2" t="s">
        <v>39</v>
      </c>
      <c r="C4723" s="2">
        <v>630</v>
      </c>
      <c r="D4723" s="2">
        <v>41.72</v>
      </c>
      <c r="E4723" s="2">
        <v>25.07</v>
      </c>
      <c r="F4723" s="2">
        <v>2.76</v>
      </c>
      <c r="G4723" s="2">
        <v>0</v>
      </c>
      <c r="H4723" s="16">
        <f t="shared" si="222"/>
        <v>946.66953691020012</v>
      </c>
      <c r="I4723" s="15">
        <f t="shared" si="220"/>
        <v>54.653423028443754</v>
      </c>
      <c r="J4723" s="14">
        <f t="shared" si="221"/>
        <v>0.82034557180257417</v>
      </c>
    </row>
    <row r="4724" spans="1:10" x14ac:dyDescent="0.3">
      <c r="A4724" s="19">
        <v>20200715</v>
      </c>
      <c r="B4724" s="19" t="s">
        <v>38</v>
      </c>
      <c r="C4724" s="19">
        <v>779</v>
      </c>
      <c r="D4724" s="19">
        <v>53.2</v>
      </c>
      <c r="E4724" s="19">
        <v>27.21</v>
      </c>
      <c r="F4724" s="19">
        <v>2.14</v>
      </c>
      <c r="G4724" s="19">
        <v>0</v>
      </c>
      <c r="H4724" s="17">
        <f t="shared" si="222"/>
        <v>972.86059752725134</v>
      </c>
      <c r="I4724" s="18">
        <f t="shared" si="220"/>
        <v>57.611893672726609</v>
      </c>
      <c r="J4724" s="17">
        <f t="shared" si="221"/>
        <v>0.8300898788850033</v>
      </c>
    </row>
    <row r="4725" spans="1:10" x14ac:dyDescent="0.3">
      <c r="A4725" s="2">
        <v>20200715</v>
      </c>
      <c r="B4725" s="2" t="s">
        <v>37</v>
      </c>
      <c r="C4725" s="2">
        <v>900</v>
      </c>
      <c r="D4725" s="2">
        <v>63.78</v>
      </c>
      <c r="E4725" s="2">
        <v>28.59</v>
      </c>
      <c r="F4725" s="2">
        <v>1.24</v>
      </c>
      <c r="G4725" s="2">
        <v>0</v>
      </c>
      <c r="H4725" s="16">
        <f t="shared" si="222"/>
        <v>1003.2279411927011</v>
      </c>
      <c r="I4725" s="15">
        <f t="shared" si="220"/>
        <v>59.940873162271913</v>
      </c>
      <c r="J4725" s="14">
        <f t="shared" si="221"/>
        <v>0.8454864700854251</v>
      </c>
    </row>
    <row r="4726" spans="1:10" x14ac:dyDescent="0.3">
      <c r="A4726" s="19">
        <v>20200715</v>
      </c>
      <c r="B4726" s="19" t="s">
        <v>36</v>
      </c>
      <c r="C4726" s="19">
        <v>949</v>
      </c>
      <c r="D4726" s="19">
        <v>71.430000000000007</v>
      </c>
      <c r="E4726" s="19">
        <v>29.34</v>
      </c>
      <c r="F4726" s="19">
        <v>0.76</v>
      </c>
      <c r="G4726" s="19">
        <v>0</v>
      </c>
      <c r="H4726" s="17">
        <f t="shared" si="222"/>
        <v>1001.1231918751348</v>
      </c>
      <c r="I4726" s="18">
        <f t="shared" si="220"/>
        <v>60.625099746097959</v>
      </c>
      <c r="J4726" s="17">
        <f t="shared" si="221"/>
        <v>0.84063018081605845</v>
      </c>
    </row>
    <row r="4727" spans="1:10" x14ac:dyDescent="0.3">
      <c r="A4727" s="2">
        <v>20200715</v>
      </c>
      <c r="B4727" s="2" t="s">
        <v>35</v>
      </c>
      <c r="C4727" s="2">
        <v>951</v>
      </c>
      <c r="D4727" s="2">
        <v>71.78</v>
      </c>
      <c r="E4727" s="2">
        <v>29.61</v>
      </c>
      <c r="F4727" s="2">
        <v>1.38</v>
      </c>
      <c r="G4727" s="2">
        <v>0</v>
      </c>
      <c r="H4727" s="16">
        <f t="shared" si="222"/>
        <v>1001.197048248799</v>
      </c>
      <c r="I4727" s="15">
        <f t="shared" si="220"/>
        <v>60.897407757774971</v>
      </c>
      <c r="J4727" s="14">
        <f t="shared" si="221"/>
        <v>0.83946534415789376</v>
      </c>
    </row>
    <row r="4728" spans="1:10" x14ac:dyDescent="0.3">
      <c r="A4728" s="19">
        <v>20200715</v>
      </c>
      <c r="B4728" s="19" t="s">
        <v>34</v>
      </c>
      <c r="C4728" s="19">
        <v>922</v>
      </c>
      <c r="D4728" s="19">
        <v>64.52</v>
      </c>
      <c r="E4728" s="19">
        <v>29.6</v>
      </c>
      <c r="F4728" s="19">
        <v>2.2799999999999998</v>
      </c>
      <c r="G4728" s="19">
        <v>0</v>
      </c>
      <c r="H4728" s="17">
        <f t="shared" si="222"/>
        <v>1021.3401309574767</v>
      </c>
      <c r="I4728" s="18">
        <f t="shared" si="220"/>
        <v>61.516879092421149</v>
      </c>
      <c r="J4728" s="17">
        <f t="shared" si="221"/>
        <v>0.85350743762262382</v>
      </c>
    </row>
    <row r="4729" spans="1:10" x14ac:dyDescent="0.3">
      <c r="A4729" s="2">
        <v>20200715</v>
      </c>
      <c r="B4729" s="2" t="s">
        <v>33</v>
      </c>
      <c r="C4729" s="2">
        <v>795</v>
      </c>
      <c r="D4729" s="2">
        <v>54.08</v>
      </c>
      <c r="E4729" s="2">
        <v>29.3</v>
      </c>
      <c r="F4729" s="2">
        <v>3.17</v>
      </c>
      <c r="G4729" s="2">
        <v>0</v>
      </c>
      <c r="H4729" s="16">
        <f t="shared" si="222"/>
        <v>981.6791401111891</v>
      </c>
      <c r="I4729" s="15">
        <f t="shared" si="220"/>
        <v>59.977473128474657</v>
      </c>
      <c r="J4729" s="14">
        <f t="shared" si="221"/>
        <v>0.82716418926308455</v>
      </c>
    </row>
    <row r="4730" spans="1:10" x14ac:dyDescent="0.3">
      <c r="A4730" s="19">
        <v>20200715</v>
      </c>
      <c r="B4730" s="19" t="s">
        <v>32</v>
      </c>
      <c r="C4730" s="19">
        <v>645</v>
      </c>
      <c r="D4730" s="19">
        <v>42.63</v>
      </c>
      <c r="E4730" s="19">
        <v>28.78</v>
      </c>
      <c r="F4730" s="19">
        <v>3.86</v>
      </c>
      <c r="G4730" s="19">
        <v>0</v>
      </c>
      <c r="H4730" s="17">
        <f t="shared" si="222"/>
        <v>952.36506709490402</v>
      </c>
      <c r="I4730" s="18">
        <f t="shared" si="220"/>
        <v>58.541408346715755</v>
      </c>
      <c r="J4730" s="17">
        <f t="shared" si="221"/>
        <v>0.80861857184730512</v>
      </c>
    </row>
    <row r="4731" spans="1:10" x14ac:dyDescent="0.3">
      <c r="A4731" s="2">
        <v>20200715</v>
      </c>
      <c r="B4731" s="2" t="s">
        <v>31</v>
      </c>
      <c r="C4731" s="2">
        <v>467</v>
      </c>
      <c r="D4731" s="2">
        <v>30.95</v>
      </c>
      <c r="E4731" s="2">
        <v>28.54</v>
      </c>
      <c r="F4731" s="2">
        <v>4.28</v>
      </c>
      <c r="G4731" s="2">
        <v>0</v>
      </c>
      <c r="H4731" s="16">
        <f t="shared" si="222"/>
        <v>908.04823689406965</v>
      </c>
      <c r="I4731" s="15">
        <f t="shared" si="220"/>
        <v>56.916507402939672</v>
      </c>
      <c r="J4731" s="14">
        <f t="shared" si="221"/>
        <v>0.77763045965631816</v>
      </c>
    </row>
    <row r="4732" spans="1:10" x14ac:dyDescent="0.3">
      <c r="A4732" s="19">
        <v>20200715</v>
      </c>
      <c r="B4732" s="19" t="s">
        <v>30</v>
      </c>
      <c r="C4732" s="19">
        <v>271</v>
      </c>
      <c r="D4732" s="19">
        <v>19.39</v>
      </c>
      <c r="E4732" s="19">
        <v>28.2</v>
      </c>
      <c r="F4732" s="19">
        <v>4.4800000000000004</v>
      </c>
      <c r="G4732" s="19">
        <v>0</v>
      </c>
      <c r="H4732" s="17">
        <f t="shared" si="222"/>
        <v>816.27365713719314</v>
      </c>
      <c r="I4732" s="18">
        <f t="shared" si="220"/>
        <v>53.708551785537281</v>
      </c>
      <c r="J4732" s="17">
        <f t="shared" si="221"/>
        <v>0.71082050163027455</v>
      </c>
    </row>
    <row r="4733" spans="1:10" x14ac:dyDescent="0.3">
      <c r="A4733" s="2">
        <v>20200715</v>
      </c>
      <c r="B4733" s="2" t="s">
        <v>29</v>
      </c>
      <c r="C4733" s="2">
        <v>86</v>
      </c>
      <c r="D4733" s="2">
        <v>8.1999999999999993</v>
      </c>
      <c r="E4733" s="2">
        <v>27.34</v>
      </c>
      <c r="F4733" s="2">
        <v>4.62</v>
      </c>
      <c r="G4733" s="2">
        <v>0</v>
      </c>
      <c r="H4733" s="16">
        <f t="shared" si="222"/>
        <v>602.963212061626</v>
      </c>
      <c r="I4733" s="15">
        <f t="shared" si="220"/>
        <v>46.182600376925812</v>
      </c>
      <c r="J4733" s="14">
        <f t="shared" si="221"/>
        <v>0.54548773262772543</v>
      </c>
    </row>
    <row r="4734" spans="1:10" x14ac:dyDescent="0.3">
      <c r="A4734" s="19">
        <v>20200715</v>
      </c>
      <c r="B4734" s="19" t="s">
        <v>28</v>
      </c>
      <c r="C4734" s="19">
        <v>0</v>
      </c>
      <c r="D4734" s="19">
        <v>0</v>
      </c>
      <c r="E4734" s="19">
        <v>26.47</v>
      </c>
      <c r="F4734" s="19">
        <v>4.97</v>
      </c>
      <c r="G4734" s="19">
        <v>0</v>
      </c>
      <c r="H4734" s="17">
        <f t="shared" si="222"/>
        <v>0</v>
      </c>
      <c r="I4734" s="18">
        <f t="shared" si="220"/>
        <v>26.47</v>
      </c>
      <c r="J4734" s="17">
        <f t="shared" si="221"/>
        <v>0</v>
      </c>
    </row>
    <row r="4735" spans="1:10" x14ac:dyDescent="0.3">
      <c r="A4735" s="2">
        <v>20200715</v>
      </c>
      <c r="B4735" s="2" t="s">
        <v>27</v>
      </c>
      <c r="C4735" s="2">
        <v>0</v>
      </c>
      <c r="D4735" s="2">
        <v>0</v>
      </c>
      <c r="E4735" s="2">
        <v>26.03</v>
      </c>
      <c r="F4735" s="2">
        <v>4.97</v>
      </c>
      <c r="G4735" s="2">
        <v>0</v>
      </c>
      <c r="H4735" s="16">
        <f t="shared" si="222"/>
        <v>0</v>
      </c>
      <c r="I4735" s="15">
        <f t="shared" si="220"/>
        <v>26.03</v>
      </c>
      <c r="J4735" s="14">
        <f t="shared" si="221"/>
        <v>0</v>
      </c>
    </row>
    <row r="4736" spans="1:10" x14ac:dyDescent="0.3">
      <c r="A4736" s="19">
        <v>20200715</v>
      </c>
      <c r="B4736" s="19" t="s">
        <v>26</v>
      </c>
      <c r="C4736" s="19">
        <v>0</v>
      </c>
      <c r="D4736" s="19">
        <v>0</v>
      </c>
      <c r="E4736" s="19">
        <v>25.8</v>
      </c>
      <c r="F4736" s="19">
        <v>4.76</v>
      </c>
      <c r="G4736" s="19">
        <v>0</v>
      </c>
      <c r="H4736" s="17">
        <f t="shared" si="222"/>
        <v>0</v>
      </c>
      <c r="I4736" s="18">
        <f t="shared" si="220"/>
        <v>25.8</v>
      </c>
      <c r="J4736" s="17">
        <f t="shared" si="221"/>
        <v>0</v>
      </c>
    </row>
    <row r="4737" spans="1:10" x14ac:dyDescent="0.3">
      <c r="A4737" s="2">
        <v>20200715</v>
      </c>
      <c r="B4737" s="2" t="s">
        <v>25</v>
      </c>
      <c r="C4737" s="2">
        <v>0</v>
      </c>
      <c r="D4737" s="2">
        <v>0</v>
      </c>
      <c r="E4737" s="2">
        <v>25.65</v>
      </c>
      <c r="F4737" s="2">
        <v>4.6900000000000004</v>
      </c>
      <c r="G4737" s="2">
        <v>0</v>
      </c>
      <c r="H4737" s="16">
        <f t="shared" si="222"/>
        <v>0</v>
      </c>
      <c r="I4737" s="15">
        <f t="shared" si="220"/>
        <v>25.65</v>
      </c>
      <c r="J4737" s="14">
        <f t="shared" si="221"/>
        <v>0</v>
      </c>
    </row>
    <row r="4738" spans="1:10" x14ac:dyDescent="0.3">
      <c r="A4738" s="19">
        <v>20200716</v>
      </c>
      <c r="B4738" s="19" t="s">
        <v>48</v>
      </c>
      <c r="C4738" s="19">
        <v>0</v>
      </c>
      <c r="D4738" s="19">
        <v>0</v>
      </c>
      <c r="E4738" s="19">
        <v>25.44</v>
      </c>
      <c r="F4738" s="19">
        <v>4.55</v>
      </c>
      <c r="G4738" s="19">
        <v>0</v>
      </c>
      <c r="H4738" s="17">
        <f t="shared" si="222"/>
        <v>0</v>
      </c>
      <c r="I4738" s="18">
        <f t="shared" si="220"/>
        <v>25.44</v>
      </c>
      <c r="J4738" s="17">
        <f t="shared" si="221"/>
        <v>0</v>
      </c>
    </row>
    <row r="4739" spans="1:10" x14ac:dyDescent="0.3">
      <c r="A4739" s="2">
        <v>20200716</v>
      </c>
      <c r="B4739" s="2" t="s">
        <v>47</v>
      </c>
      <c r="C4739" s="2">
        <v>0</v>
      </c>
      <c r="D4739" s="2">
        <v>0</v>
      </c>
      <c r="E4739" s="2">
        <v>25.3</v>
      </c>
      <c r="F4739" s="2">
        <v>4.4800000000000004</v>
      </c>
      <c r="G4739" s="2">
        <v>0</v>
      </c>
      <c r="H4739" s="16">
        <f t="shared" si="222"/>
        <v>0</v>
      </c>
      <c r="I4739" s="15">
        <f t="shared" si="220"/>
        <v>25.3</v>
      </c>
      <c r="J4739" s="14">
        <f t="shared" si="221"/>
        <v>0</v>
      </c>
    </row>
    <row r="4740" spans="1:10" x14ac:dyDescent="0.3">
      <c r="A4740" s="19">
        <v>20200716</v>
      </c>
      <c r="B4740" s="19" t="s">
        <v>46</v>
      </c>
      <c r="C4740" s="19">
        <v>0</v>
      </c>
      <c r="D4740" s="19">
        <v>0</v>
      </c>
      <c r="E4740" s="19">
        <v>25.1</v>
      </c>
      <c r="F4740" s="19">
        <v>4.41</v>
      </c>
      <c r="G4740" s="19">
        <v>0</v>
      </c>
      <c r="H4740" s="17">
        <f t="shared" si="222"/>
        <v>0</v>
      </c>
      <c r="I4740" s="18">
        <f t="shared" si="220"/>
        <v>25.1</v>
      </c>
      <c r="J4740" s="17">
        <f t="shared" si="221"/>
        <v>0</v>
      </c>
    </row>
    <row r="4741" spans="1:10" x14ac:dyDescent="0.3">
      <c r="A4741" s="2">
        <v>20200716</v>
      </c>
      <c r="B4741" s="2" t="s">
        <v>45</v>
      </c>
      <c r="C4741" s="2">
        <v>0</v>
      </c>
      <c r="D4741" s="2">
        <v>0</v>
      </c>
      <c r="E4741" s="2">
        <v>24.97</v>
      </c>
      <c r="F4741" s="2">
        <v>4.41</v>
      </c>
      <c r="G4741" s="2">
        <v>0</v>
      </c>
      <c r="H4741" s="16">
        <f t="shared" si="222"/>
        <v>0</v>
      </c>
      <c r="I4741" s="15">
        <f t="shared" si="220"/>
        <v>24.97</v>
      </c>
      <c r="J4741" s="14">
        <f t="shared" si="221"/>
        <v>0</v>
      </c>
    </row>
    <row r="4742" spans="1:10" x14ac:dyDescent="0.3">
      <c r="A4742" s="19">
        <v>20200716</v>
      </c>
      <c r="B4742" s="19" t="s">
        <v>44</v>
      </c>
      <c r="C4742" s="19">
        <v>0</v>
      </c>
      <c r="D4742" s="19">
        <v>0</v>
      </c>
      <c r="E4742" s="19">
        <v>24.86</v>
      </c>
      <c r="F4742" s="19">
        <v>4.34</v>
      </c>
      <c r="G4742" s="19">
        <v>0</v>
      </c>
      <c r="H4742" s="17">
        <f t="shared" si="222"/>
        <v>0</v>
      </c>
      <c r="I4742" s="18">
        <f t="shared" si="220"/>
        <v>24.86</v>
      </c>
      <c r="J4742" s="17">
        <f t="shared" si="221"/>
        <v>0</v>
      </c>
    </row>
    <row r="4743" spans="1:10" x14ac:dyDescent="0.3">
      <c r="A4743" s="2">
        <v>20200716</v>
      </c>
      <c r="B4743" s="2" t="s">
        <v>43</v>
      </c>
      <c r="C4743" s="2">
        <v>0</v>
      </c>
      <c r="D4743" s="2">
        <v>0</v>
      </c>
      <c r="E4743" s="2">
        <v>24.67</v>
      </c>
      <c r="F4743" s="2">
        <v>4</v>
      </c>
      <c r="G4743" s="2">
        <v>0</v>
      </c>
      <c r="H4743" s="16">
        <f t="shared" si="222"/>
        <v>0</v>
      </c>
      <c r="I4743" s="15">
        <f t="shared" si="220"/>
        <v>24.67</v>
      </c>
      <c r="J4743" s="14">
        <f t="shared" si="221"/>
        <v>0</v>
      </c>
    </row>
    <row r="4744" spans="1:10" x14ac:dyDescent="0.3">
      <c r="A4744" s="19">
        <v>20200716</v>
      </c>
      <c r="B4744" s="19" t="s">
        <v>42</v>
      </c>
      <c r="C4744" s="19">
        <v>72</v>
      </c>
      <c r="D4744" s="19">
        <v>7.23</v>
      </c>
      <c r="E4744" s="19">
        <v>24.48</v>
      </c>
      <c r="F4744" s="19">
        <v>3.38</v>
      </c>
      <c r="G4744" s="19">
        <v>0</v>
      </c>
      <c r="H4744" s="17">
        <f t="shared" si="222"/>
        <v>572.09744231785874</v>
      </c>
      <c r="I4744" s="18">
        <f t="shared" si="220"/>
        <v>42.358045072433086</v>
      </c>
      <c r="J4744" s="17">
        <f t="shared" si="221"/>
        <v>0.52741022296476192</v>
      </c>
    </row>
    <row r="4745" spans="1:10" x14ac:dyDescent="0.3">
      <c r="A4745" s="2">
        <v>20200716</v>
      </c>
      <c r="B4745" s="2" t="s">
        <v>41</v>
      </c>
      <c r="C4745" s="2">
        <v>254</v>
      </c>
      <c r="D4745" s="2">
        <v>18.39</v>
      </c>
      <c r="E4745" s="2">
        <v>25.16</v>
      </c>
      <c r="F4745" s="2">
        <v>3.1</v>
      </c>
      <c r="G4745" s="2">
        <v>0</v>
      </c>
      <c r="H4745" s="16">
        <f t="shared" si="222"/>
        <v>805.11362011386007</v>
      </c>
      <c r="I4745" s="15">
        <f t="shared" si="220"/>
        <v>50.319800628558127</v>
      </c>
      <c r="J4745" s="14">
        <f t="shared" si="221"/>
        <v>0.71337969656307176</v>
      </c>
    </row>
    <row r="4746" spans="1:10" x14ac:dyDescent="0.3">
      <c r="A4746" s="19">
        <v>20200716</v>
      </c>
      <c r="B4746" s="19" t="s">
        <v>40</v>
      </c>
      <c r="C4746" s="19">
        <v>457</v>
      </c>
      <c r="D4746" s="19">
        <v>29.93</v>
      </c>
      <c r="E4746" s="19">
        <v>27.31</v>
      </c>
      <c r="F4746" s="19">
        <v>2.97</v>
      </c>
      <c r="G4746" s="19">
        <v>0</v>
      </c>
      <c r="H4746" s="17">
        <f t="shared" si="222"/>
        <v>915.93890072300087</v>
      </c>
      <c r="I4746" s="18">
        <f t="shared" ref="I4746:I4809" si="223">E4746+H4746*((NOCT-20)/(800))</f>
        <v>55.933090647593772</v>
      </c>
      <c r="J4746" s="17">
        <f t="shared" ref="J4746:J4809" si="224">P_STC__W*(H4746/1000)*(1+(alpha_p/100)*(I4746-25))</f>
        <v>0.78844120602625201</v>
      </c>
    </row>
    <row r="4747" spans="1:10" x14ac:dyDescent="0.3">
      <c r="A4747" s="2">
        <v>20200716</v>
      </c>
      <c r="B4747" s="2" t="s">
        <v>39</v>
      </c>
      <c r="C4747" s="2">
        <v>629</v>
      </c>
      <c r="D4747" s="2">
        <v>41.61</v>
      </c>
      <c r="E4747" s="2">
        <v>29.37</v>
      </c>
      <c r="F4747" s="2">
        <v>2.69</v>
      </c>
      <c r="G4747" s="2">
        <v>0</v>
      </c>
      <c r="H4747" s="16">
        <f t="shared" si="222"/>
        <v>947.20824745662776</v>
      </c>
      <c r="I4747" s="15">
        <f t="shared" si="223"/>
        <v>58.970257733019622</v>
      </c>
      <c r="J4747" s="14">
        <f t="shared" si="224"/>
        <v>0.80241216013838212</v>
      </c>
    </row>
    <row r="4748" spans="1:10" x14ac:dyDescent="0.3">
      <c r="A4748" s="19">
        <v>20200716</v>
      </c>
      <c r="B4748" s="19" t="s">
        <v>38</v>
      </c>
      <c r="C4748" s="19">
        <v>792</v>
      </c>
      <c r="D4748" s="19">
        <v>53.09</v>
      </c>
      <c r="E4748" s="19">
        <v>30.98</v>
      </c>
      <c r="F4748" s="19">
        <v>1.72</v>
      </c>
      <c r="G4748" s="19">
        <v>0</v>
      </c>
      <c r="H4748" s="17">
        <f t="shared" si="222"/>
        <v>990.52020485630203</v>
      </c>
      <c r="I4748" s="18">
        <f t="shared" si="223"/>
        <v>61.933756401759439</v>
      </c>
      <c r="J4748" s="17">
        <f t="shared" si="224"/>
        <v>0.82589386104897622</v>
      </c>
    </row>
    <row r="4749" spans="1:10" x14ac:dyDescent="0.3">
      <c r="A4749" s="2">
        <v>20200716</v>
      </c>
      <c r="B4749" s="2" t="s">
        <v>37</v>
      </c>
      <c r="C4749" s="2">
        <v>929</v>
      </c>
      <c r="D4749" s="2">
        <v>63.64</v>
      </c>
      <c r="E4749" s="2">
        <v>31.97</v>
      </c>
      <c r="F4749" s="2">
        <v>0.48</v>
      </c>
      <c r="G4749" s="2">
        <v>0</v>
      </c>
      <c r="H4749" s="16">
        <f t="shared" si="222"/>
        <v>1036.8049509682023</v>
      </c>
      <c r="I4749" s="15">
        <f t="shared" si="223"/>
        <v>64.370154717756321</v>
      </c>
      <c r="J4749" s="14">
        <f t="shared" si="224"/>
        <v>0.85311867997530966</v>
      </c>
    </row>
    <row r="4750" spans="1:10" x14ac:dyDescent="0.3">
      <c r="A4750" s="19">
        <v>20200716</v>
      </c>
      <c r="B4750" s="19" t="s">
        <v>36</v>
      </c>
      <c r="C4750" s="19">
        <v>949</v>
      </c>
      <c r="D4750" s="19">
        <v>71.27</v>
      </c>
      <c r="E4750" s="19">
        <v>32.35</v>
      </c>
      <c r="F4750" s="19">
        <v>0.83</v>
      </c>
      <c r="G4750" s="19">
        <v>0</v>
      </c>
      <c r="H4750" s="17">
        <f t="shared" si="222"/>
        <v>1002.0671988021215</v>
      </c>
      <c r="I4750" s="18">
        <f t="shared" si="223"/>
        <v>63.664599962566299</v>
      </c>
      <c r="J4750" s="17">
        <f t="shared" si="224"/>
        <v>0.82771682560430104</v>
      </c>
    </row>
    <row r="4751" spans="1:10" x14ac:dyDescent="0.3">
      <c r="A4751" s="2">
        <v>20200716</v>
      </c>
      <c r="B4751" s="2" t="s">
        <v>35</v>
      </c>
      <c r="C4751" s="2">
        <v>952</v>
      </c>
      <c r="D4751" s="2">
        <v>71.64</v>
      </c>
      <c r="E4751" s="2">
        <v>32.35</v>
      </c>
      <c r="F4751" s="2">
        <v>2.14</v>
      </c>
      <c r="G4751" s="2">
        <v>0</v>
      </c>
      <c r="H4751" s="16">
        <f t="shared" si="222"/>
        <v>1003.0596004683331</v>
      </c>
      <c r="I4751" s="15">
        <f t="shared" si="223"/>
        <v>63.695612514635414</v>
      </c>
      <c r="J4751" s="14">
        <f t="shared" si="224"/>
        <v>0.82839657513869869</v>
      </c>
    </row>
    <row r="4752" spans="1:10" x14ac:dyDescent="0.3">
      <c r="A4752" s="19">
        <v>20200716</v>
      </c>
      <c r="B4752" s="19" t="s">
        <v>34</v>
      </c>
      <c r="C4752" s="19">
        <v>932</v>
      </c>
      <c r="D4752" s="19">
        <v>64.42</v>
      </c>
      <c r="E4752" s="19">
        <v>32.159999999999997</v>
      </c>
      <c r="F4752" s="19">
        <v>3.38</v>
      </c>
      <c r="G4752" s="19">
        <v>0</v>
      </c>
      <c r="H4752" s="17">
        <f t="shared" si="222"/>
        <v>1033.2785565246106</v>
      </c>
      <c r="I4752" s="18">
        <f t="shared" si="223"/>
        <v>64.449954891394071</v>
      </c>
      <c r="J4752" s="17">
        <f t="shared" si="224"/>
        <v>0.84984599052147758</v>
      </c>
    </row>
    <row r="4753" spans="1:10" x14ac:dyDescent="0.3">
      <c r="A4753" s="2">
        <v>20200716</v>
      </c>
      <c r="B4753" s="2" t="s">
        <v>33</v>
      </c>
      <c r="C4753" s="2">
        <v>791</v>
      </c>
      <c r="D4753" s="2">
        <v>54</v>
      </c>
      <c r="E4753" s="2">
        <v>31.58</v>
      </c>
      <c r="F4753" s="2">
        <v>4.41</v>
      </c>
      <c r="G4753" s="2">
        <v>0</v>
      </c>
      <c r="H4753" s="16">
        <f t="shared" si="222"/>
        <v>977.72977020233361</v>
      </c>
      <c r="I4753" s="15">
        <f t="shared" si="223"/>
        <v>62.134055318822924</v>
      </c>
      <c r="J4753" s="14">
        <f t="shared" si="224"/>
        <v>0.814347949021343</v>
      </c>
    </row>
    <row r="4754" spans="1:10" x14ac:dyDescent="0.3">
      <c r="A4754" s="19">
        <v>20200716</v>
      </c>
      <c r="B4754" s="19" t="s">
        <v>32</v>
      </c>
      <c r="C4754" s="19">
        <v>641</v>
      </c>
      <c r="D4754" s="19">
        <v>42.57</v>
      </c>
      <c r="E4754" s="19">
        <v>31.01</v>
      </c>
      <c r="F4754" s="19">
        <v>5.03</v>
      </c>
      <c r="G4754" s="19">
        <v>0</v>
      </c>
      <c r="H4754" s="17">
        <f t="shared" si="222"/>
        <v>947.53738652961033</v>
      </c>
      <c r="I4754" s="18">
        <f t="shared" si="223"/>
        <v>60.620543329050321</v>
      </c>
      <c r="J4754" s="17">
        <f t="shared" si="224"/>
        <v>0.7956543021321314</v>
      </c>
    </row>
    <row r="4755" spans="1:10" x14ac:dyDescent="0.3">
      <c r="A4755" s="2">
        <v>20200716</v>
      </c>
      <c r="B4755" s="2" t="s">
        <v>31</v>
      </c>
      <c r="C4755" s="2">
        <v>469</v>
      </c>
      <c r="D4755" s="2">
        <v>30.89</v>
      </c>
      <c r="E4755" s="2">
        <v>30.79</v>
      </c>
      <c r="F4755" s="2">
        <v>5.24</v>
      </c>
      <c r="G4755" s="2">
        <v>0</v>
      </c>
      <c r="H4755" s="16">
        <f t="shared" ref="H4755:H4818" si="225">IF(D4755&gt;0,C4755/SIN(D4755*PI()/180),0)</f>
        <v>913.53287876370928</v>
      </c>
      <c r="I4755" s="15">
        <f t="shared" si="223"/>
        <v>59.337902461365914</v>
      </c>
      <c r="J4755" s="14">
        <f t="shared" si="224"/>
        <v>0.77237326577563348</v>
      </c>
    </row>
    <row r="4756" spans="1:10" x14ac:dyDescent="0.3">
      <c r="A4756" s="19">
        <v>20200716</v>
      </c>
      <c r="B4756" s="19" t="s">
        <v>30</v>
      </c>
      <c r="C4756" s="19">
        <v>267</v>
      </c>
      <c r="D4756" s="19">
        <v>19.32</v>
      </c>
      <c r="E4756" s="19">
        <v>30.55</v>
      </c>
      <c r="F4756" s="19">
        <v>5.38</v>
      </c>
      <c r="G4756" s="19">
        <v>0</v>
      </c>
      <c r="H4756" s="17">
        <f t="shared" si="225"/>
        <v>807.0273127345323</v>
      </c>
      <c r="I4756" s="18">
        <f t="shared" si="223"/>
        <v>55.769603522954135</v>
      </c>
      <c r="J4756" s="17">
        <f t="shared" si="224"/>
        <v>0.6952837157318672</v>
      </c>
    </row>
    <row r="4757" spans="1:10" x14ac:dyDescent="0.3">
      <c r="A4757" s="2">
        <v>20200716</v>
      </c>
      <c r="B4757" s="2" t="s">
        <v>29</v>
      </c>
      <c r="C4757" s="2">
        <v>83</v>
      </c>
      <c r="D4757" s="2">
        <v>8.1199999999999992</v>
      </c>
      <c r="E4757" s="2">
        <v>30.03</v>
      </c>
      <c r="F4757" s="2">
        <v>5.52</v>
      </c>
      <c r="G4757" s="2">
        <v>0</v>
      </c>
      <c r="H4757" s="16">
        <f t="shared" si="225"/>
        <v>587.6239037365275</v>
      </c>
      <c r="I4757" s="15">
        <f t="shared" si="223"/>
        <v>48.393246991766489</v>
      </c>
      <c r="J4757" s="14">
        <f t="shared" si="224"/>
        <v>0.52576496370384174</v>
      </c>
    </row>
    <row r="4758" spans="1:10" x14ac:dyDescent="0.3">
      <c r="A4758" s="19">
        <v>20200716</v>
      </c>
      <c r="B4758" s="19" t="s">
        <v>28</v>
      </c>
      <c r="C4758" s="19">
        <v>0</v>
      </c>
      <c r="D4758" s="19">
        <v>0</v>
      </c>
      <c r="E4758" s="19">
        <v>28.87</v>
      </c>
      <c r="F4758" s="19">
        <v>5.52</v>
      </c>
      <c r="G4758" s="19">
        <v>0</v>
      </c>
      <c r="H4758" s="17">
        <f t="shared" si="225"/>
        <v>0</v>
      </c>
      <c r="I4758" s="18">
        <f t="shared" si="223"/>
        <v>28.87</v>
      </c>
      <c r="J4758" s="17">
        <f t="shared" si="224"/>
        <v>0</v>
      </c>
    </row>
    <row r="4759" spans="1:10" x14ac:dyDescent="0.3">
      <c r="A4759" s="2">
        <v>20200716</v>
      </c>
      <c r="B4759" s="2" t="s">
        <v>27</v>
      </c>
      <c r="C4759" s="2">
        <v>0</v>
      </c>
      <c r="D4759" s="2">
        <v>0</v>
      </c>
      <c r="E4759" s="2">
        <v>28.05</v>
      </c>
      <c r="F4759" s="2">
        <v>5.38</v>
      </c>
      <c r="G4759" s="2">
        <v>0</v>
      </c>
      <c r="H4759" s="16">
        <f t="shared" si="225"/>
        <v>0</v>
      </c>
      <c r="I4759" s="15">
        <f t="shared" si="223"/>
        <v>28.05</v>
      </c>
      <c r="J4759" s="14">
        <f t="shared" si="224"/>
        <v>0</v>
      </c>
    </row>
    <row r="4760" spans="1:10" x14ac:dyDescent="0.3">
      <c r="A4760" s="19">
        <v>20200716</v>
      </c>
      <c r="B4760" s="19" t="s">
        <v>26</v>
      </c>
      <c r="C4760" s="19">
        <v>0</v>
      </c>
      <c r="D4760" s="19">
        <v>0</v>
      </c>
      <c r="E4760" s="19">
        <v>27.39</v>
      </c>
      <c r="F4760" s="19">
        <v>5.17</v>
      </c>
      <c r="G4760" s="19">
        <v>0</v>
      </c>
      <c r="H4760" s="17">
        <f t="shared" si="225"/>
        <v>0</v>
      </c>
      <c r="I4760" s="18">
        <f t="shared" si="223"/>
        <v>27.39</v>
      </c>
      <c r="J4760" s="17">
        <f t="shared" si="224"/>
        <v>0</v>
      </c>
    </row>
    <row r="4761" spans="1:10" x14ac:dyDescent="0.3">
      <c r="A4761" s="2">
        <v>20200716</v>
      </c>
      <c r="B4761" s="2" t="s">
        <v>25</v>
      </c>
      <c r="C4761" s="2">
        <v>0</v>
      </c>
      <c r="D4761" s="2">
        <v>0</v>
      </c>
      <c r="E4761" s="2">
        <v>26.86</v>
      </c>
      <c r="F4761" s="2">
        <v>4.83</v>
      </c>
      <c r="G4761" s="2">
        <v>0</v>
      </c>
      <c r="H4761" s="16">
        <f t="shared" si="225"/>
        <v>0</v>
      </c>
      <c r="I4761" s="15">
        <f t="shared" si="223"/>
        <v>26.86</v>
      </c>
      <c r="J4761" s="14">
        <f t="shared" si="224"/>
        <v>0</v>
      </c>
    </row>
    <row r="4762" spans="1:10" x14ac:dyDescent="0.3">
      <c r="A4762" s="19">
        <v>20200717</v>
      </c>
      <c r="B4762" s="19" t="s">
        <v>48</v>
      </c>
      <c r="C4762" s="19">
        <v>0</v>
      </c>
      <c r="D4762" s="19">
        <v>0</v>
      </c>
      <c r="E4762" s="19">
        <v>26.45</v>
      </c>
      <c r="F4762" s="19">
        <v>4.4800000000000004</v>
      </c>
      <c r="G4762" s="19">
        <v>0</v>
      </c>
      <c r="H4762" s="17">
        <f t="shared" si="225"/>
        <v>0</v>
      </c>
      <c r="I4762" s="18">
        <f t="shared" si="223"/>
        <v>26.45</v>
      </c>
      <c r="J4762" s="17">
        <f t="shared" si="224"/>
        <v>0</v>
      </c>
    </row>
    <row r="4763" spans="1:10" x14ac:dyDescent="0.3">
      <c r="A4763" s="2">
        <v>20200717</v>
      </c>
      <c r="B4763" s="2" t="s">
        <v>47</v>
      </c>
      <c r="C4763" s="2">
        <v>0</v>
      </c>
      <c r="D4763" s="2">
        <v>0</v>
      </c>
      <c r="E4763" s="2">
        <v>25.98</v>
      </c>
      <c r="F4763" s="2">
        <v>4.21</v>
      </c>
      <c r="G4763" s="2">
        <v>0</v>
      </c>
      <c r="H4763" s="16">
        <f t="shared" si="225"/>
        <v>0</v>
      </c>
      <c r="I4763" s="15">
        <f t="shared" si="223"/>
        <v>25.98</v>
      </c>
      <c r="J4763" s="14">
        <f t="shared" si="224"/>
        <v>0</v>
      </c>
    </row>
    <row r="4764" spans="1:10" x14ac:dyDescent="0.3">
      <c r="A4764" s="19">
        <v>20200717</v>
      </c>
      <c r="B4764" s="19" t="s">
        <v>46</v>
      </c>
      <c r="C4764" s="19">
        <v>0</v>
      </c>
      <c r="D4764" s="19">
        <v>0</v>
      </c>
      <c r="E4764" s="19">
        <v>25.46</v>
      </c>
      <c r="F4764" s="19">
        <v>4</v>
      </c>
      <c r="G4764" s="19">
        <v>0</v>
      </c>
      <c r="H4764" s="17">
        <f t="shared" si="225"/>
        <v>0</v>
      </c>
      <c r="I4764" s="18">
        <f t="shared" si="223"/>
        <v>25.46</v>
      </c>
      <c r="J4764" s="17">
        <f t="shared" si="224"/>
        <v>0</v>
      </c>
    </row>
    <row r="4765" spans="1:10" x14ac:dyDescent="0.3">
      <c r="A4765" s="2">
        <v>20200717</v>
      </c>
      <c r="B4765" s="2" t="s">
        <v>45</v>
      </c>
      <c r="C4765" s="2">
        <v>0</v>
      </c>
      <c r="D4765" s="2">
        <v>0</v>
      </c>
      <c r="E4765" s="2">
        <v>24.86</v>
      </c>
      <c r="F4765" s="2">
        <v>3.79</v>
      </c>
      <c r="G4765" s="2">
        <v>0</v>
      </c>
      <c r="H4765" s="16">
        <f t="shared" si="225"/>
        <v>0</v>
      </c>
      <c r="I4765" s="15">
        <f t="shared" si="223"/>
        <v>24.86</v>
      </c>
      <c r="J4765" s="14">
        <f t="shared" si="224"/>
        <v>0</v>
      </c>
    </row>
    <row r="4766" spans="1:10" x14ac:dyDescent="0.3">
      <c r="A4766" s="19">
        <v>20200717</v>
      </c>
      <c r="B4766" s="19" t="s">
        <v>44</v>
      </c>
      <c r="C4766" s="19">
        <v>0</v>
      </c>
      <c r="D4766" s="19">
        <v>0</v>
      </c>
      <c r="E4766" s="19">
        <v>24.2</v>
      </c>
      <c r="F4766" s="19">
        <v>3.72</v>
      </c>
      <c r="G4766" s="19">
        <v>0</v>
      </c>
      <c r="H4766" s="17">
        <f t="shared" si="225"/>
        <v>0</v>
      </c>
      <c r="I4766" s="18">
        <f t="shared" si="223"/>
        <v>24.2</v>
      </c>
      <c r="J4766" s="17">
        <f t="shared" si="224"/>
        <v>0</v>
      </c>
    </row>
    <row r="4767" spans="1:10" x14ac:dyDescent="0.3">
      <c r="A4767" s="2">
        <v>20200717</v>
      </c>
      <c r="B4767" s="2" t="s">
        <v>43</v>
      </c>
      <c r="C4767" s="2">
        <v>0</v>
      </c>
      <c r="D4767" s="2">
        <v>0</v>
      </c>
      <c r="E4767" s="2">
        <v>23.56</v>
      </c>
      <c r="F4767" s="2">
        <v>3.59</v>
      </c>
      <c r="G4767" s="2">
        <v>0</v>
      </c>
      <c r="H4767" s="16">
        <f t="shared" si="225"/>
        <v>0</v>
      </c>
      <c r="I4767" s="15">
        <f t="shared" si="223"/>
        <v>23.56</v>
      </c>
      <c r="J4767" s="14">
        <f t="shared" si="224"/>
        <v>0</v>
      </c>
    </row>
    <row r="4768" spans="1:10" x14ac:dyDescent="0.3">
      <c r="A4768" s="19">
        <v>20200717</v>
      </c>
      <c r="B4768" s="19" t="s">
        <v>42</v>
      </c>
      <c r="C4768" s="19">
        <v>69</v>
      </c>
      <c r="D4768" s="19">
        <v>7.11</v>
      </c>
      <c r="E4768" s="19">
        <v>23.13</v>
      </c>
      <c r="F4768" s="19">
        <v>3.45</v>
      </c>
      <c r="G4768" s="19">
        <v>0</v>
      </c>
      <c r="H4768" s="17">
        <f t="shared" si="225"/>
        <v>557.46462749579371</v>
      </c>
      <c r="I4768" s="18">
        <f t="shared" si="223"/>
        <v>40.550769609243552</v>
      </c>
      <c r="J4768" s="17">
        <f t="shared" si="224"/>
        <v>0.51845410955208937</v>
      </c>
    </row>
    <row r="4769" spans="1:10" x14ac:dyDescent="0.3">
      <c r="A4769" s="2">
        <v>20200717</v>
      </c>
      <c r="B4769" s="2" t="s">
        <v>41</v>
      </c>
      <c r="C4769" s="2">
        <v>248</v>
      </c>
      <c r="D4769" s="2">
        <v>18.27</v>
      </c>
      <c r="E4769" s="2">
        <v>23.92</v>
      </c>
      <c r="F4769" s="2">
        <v>3.03</v>
      </c>
      <c r="G4769" s="2">
        <v>0</v>
      </c>
      <c r="H4769" s="16">
        <f t="shared" si="225"/>
        <v>791.0804532313856</v>
      </c>
      <c r="I4769" s="15">
        <f t="shared" si="223"/>
        <v>48.641264163480798</v>
      </c>
      <c r="J4769" s="14">
        <f t="shared" si="224"/>
        <v>0.70692081436904375</v>
      </c>
    </row>
    <row r="4770" spans="1:10" x14ac:dyDescent="0.3">
      <c r="A4770" s="19">
        <v>20200717</v>
      </c>
      <c r="B4770" s="19" t="s">
        <v>40</v>
      </c>
      <c r="C4770" s="19">
        <v>442</v>
      </c>
      <c r="D4770" s="19">
        <v>29.82</v>
      </c>
      <c r="E4770" s="19">
        <v>25.75</v>
      </c>
      <c r="F4770" s="19">
        <v>2.34</v>
      </c>
      <c r="G4770" s="19">
        <v>0</v>
      </c>
      <c r="H4770" s="17">
        <f t="shared" si="225"/>
        <v>888.84091555734733</v>
      </c>
      <c r="I4770" s="18">
        <f t="shared" si="223"/>
        <v>53.526278611167101</v>
      </c>
      <c r="J4770" s="17">
        <f t="shared" si="224"/>
        <v>0.77474195936547552</v>
      </c>
    </row>
    <row r="4771" spans="1:10" x14ac:dyDescent="0.3">
      <c r="A4771" s="2">
        <v>20200717</v>
      </c>
      <c r="B4771" s="2" t="s">
        <v>39</v>
      </c>
      <c r="C4771" s="2">
        <v>612</v>
      </c>
      <c r="D4771" s="2">
        <v>41.5</v>
      </c>
      <c r="E4771" s="2">
        <v>27.84</v>
      </c>
      <c r="F4771" s="2">
        <v>1.72</v>
      </c>
      <c r="G4771" s="2">
        <v>0</v>
      </c>
      <c r="H4771" s="16">
        <f t="shared" si="225"/>
        <v>923.606222974925</v>
      </c>
      <c r="I4771" s="15">
        <f t="shared" si="223"/>
        <v>56.70269446796641</v>
      </c>
      <c r="J4771" s="14">
        <f t="shared" si="224"/>
        <v>0.79184259644433574</v>
      </c>
    </row>
    <row r="4772" spans="1:10" x14ac:dyDescent="0.3">
      <c r="A4772" s="19">
        <v>20200717</v>
      </c>
      <c r="B4772" s="19" t="s">
        <v>38</v>
      </c>
      <c r="C4772" s="19">
        <v>767</v>
      </c>
      <c r="D4772" s="19">
        <v>52.97</v>
      </c>
      <c r="E4772" s="19">
        <v>29.49</v>
      </c>
      <c r="F4772" s="19">
        <v>1.03</v>
      </c>
      <c r="G4772" s="19">
        <v>0</v>
      </c>
      <c r="H4772" s="17">
        <f t="shared" si="225"/>
        <v>960.76726179806076</v>
      </c>
      <c r="I4772" s="18">
        <f t="shared" si="223"/>
        <v>59.513976931189397</v>
      </c>
      <c r="J4772" s="17">
        <f t="shared" si="224"/>
        <v>0.81154771580332952</v>
      </c>
    </row>
    <row r="4773" spans="1:10" x14ac:dyDescent="0.3">
      <c r="A4773" s="2">
        <v>20200717</v>
      </c>
      <c r="B4773" s="2" t="s">
        <v>37</v>
      </c>
      <c r="C4773" s="2">
        <v>886</v>
      </c>
      <c r="D4773" s="2">
        <v>63.51</v>
      </c>
      <c r="E4773" s="2">
        <v>30.5</v>
      </c>
      <c r="F4773" s="2">
        <v>0.9</v>
      </c>
      <c r="G4773" s="2">
        <v>0</v>
      </c>
      <c r="H4773" s="16">
        <f t="shared" si="225"/>
        <v>989.93061330666069</v>
      </c>
      <c r="I4773" s="15">
        <f t="shared" si="223"/>
        <v>61.435331665833147</v>
      </c>
      <c r="J4773" s="14">
        <f t="shared" si="224"/>
        <v>0.82762258730770644</v>
      </c>
    </row>
    <row r="4774" spans="1:10" x14ac:dyDescent="0.3">
      <c r="A4774" s="19">
        <v>20200717</v>
      </c>
      <c r="B4774" s="19" t="s">
        <v>36</v>
      </c>
      <c r="C4774" s="19">
        <v>925</v>
      </c>
      <c r="D4774" s="19">
        <v>71.11</v>
      </c>
      <c r="E4774" s="19">
        <v>30.89</v>
      </c>
      <c r="F4774" s="19">
        <v>1.72</v>
      </c>
      <c r="G4774" s="19">
        <v>0</v>
      </c>
      <c r="H4774" s="17">
        <f t="shared" si="225"/>
        <v>977.65464234418164</v>
      </c>
      <c r="I4774" s="18">
        <f t="shared" si="223"/>
        <v>61.441707573255677</v>
      </c>
      <c r="J4774" s="17">
        <f t="shared" si="224"/>
        <v>0.81733132171644018</v>
      </c>
    </row>
    <row r="4775" spans="1:10" x14ac:dyDescent="0.3">
      <c r="A4775" s="2">
        <v>20200717</v>
      </c>
      <c r="B4775" s="2" t="s">
        <v>35</v>
      </c>
      <c r="C4775" s="2">
        <v>938</v>
      </c>
      <c r="D4775" s="2">
        <v>71.489999999999995</v>
      </c>
      <c r="E4775" s="2">
        <v>30.54</v>
      </c>
      <c r="F4775" s="2">
        <v>2.76</v>
      </c>
      <c r="G4775" s="2">
        <v>0</v>
      </c>
      <c r="H4775" s="16">
        <f t="shared" si="225"/>
        <v>989.17156560132639</v>
      </c>
      <c r="I4775" s="15">
        <f t="shared" si="223"/>
        <v>61.451611425041449</v>
      </c>
      <c r="J4775" s="14">
        <f t="shared" si="224"/>
        <v>0.82691552666232881</v>
      </c>
    </row>
    <row r="4776" spans="1:10" x14ac:dyDescent="0.3">
      <c r="A4776" s="19">
        <v>20200717</v>
      </c>
      <c r="B4776" s="19" t="s">
        <v>34</v>
      </c>
      <c r="C4776" s="19">
        <v>909</v>
      </c>
      <c r="D4776" s="19">
        <v>64.31</v>
      </c>
      <c r="E4776" s="19">
        <v>29.71</v>
      </c>
      <c r="F4776" s="19">
        <v>3.52</v>
      </c>
      <c r="G4776" s="19">
        <v>0</v>
      </c>
      <c r="H4776" s="17">
        <f t="shared" si="225"/>
        <v>1008.7080742853973</v>
      </c>
      <c r="I4776" s="18">
        <f t="shared" si="223"/>
        <v>61.232127321418666</v>
      </c>
      <c r="J4776" s="17">
        <f t="shared" si="224"/>
        <v>0.84424369708596525</v>
      </c>
    </row>
    <row r="4777" spans="1:10" x14ac:dyDescent="0.3">
      <c r="A4777" s="2">
        <v>20200717</v>
      </c>
      <c r="B4777" s="2" t="s">
        <v>33</v>
      </c>
      <c r="C4777" s="2">
        <v>779</v>
      </c>
      <c r="D4777" s="2">
        <v>53.92</v>
      </c>
      <c r="E4777" s="2">
        <v>28.9</v>
      </c>
      <c r="F4777" s="2">
        <v>3.93</v>
      </c>
      <c r="G4777" s="2">
        <v>0</v>
      </c>
      <c r="H4777" s="16">
        <f t="shared" si="225"/>
        <v>963.87569234472983</v>
      </c>
      <c r="I4777" s="15">
        <f t="shared" si="223"/>
        <v>59.021115385772802</v>
      </c>
      <c r="J4777" s="14">
        <f t="shared" si="224"/>
        <v>0.81631112468412215</v>
      </c>
    </row>
    <row r="4778" spans="1:10" x14ac:dyDescent="0.3">
      <c r="A4778" s="19">
        <v>20200717</v>
      </c>
      <c r="B4778" s="19" t="s">
        <v>32</v>
      </c>
      <c r="C4778" s="19">
        <v>639</v>
      </c>
      <c r="D4778" s="19">
        <v>42.49</v>
      </c>
      <c r="E4778" s="19">
        <v>28.31</v>
      </c>
      <c r="F4778" s="19">
        <v>4.21</v>
      </c>
      <c r="G4778" s="19">
        <v>0</v>
      </c>
      <c r="H4778" s="17">
        <f t="shared" si="225"/>
        <v>946.019843949456</v>
      </c>
      <c r="I4778" s="18">
        <f t="shared" si="223"/>
        <v>57.873120123420499</v>
      </c>
      <c r="J4778" s="17">
        <f t="shared" si="224"/>
        <v>0.8060760360876511</v>
      </c>
    </row>
    <row r="4779" spans="1:10" x14ac:dyDescent="0.3">
      <c r="A4779" s="2">
        <v>20200717</v>
      </c>
      <c r="B4779" s="2" t="s">
        <v>31</v>
      </c>
      <c r="C4779" s="2">
        <v>459</v>
      </c>
      <c r="D4779" s="2">
        <v>30.81</v>
      </c>
      <c r="E4779" s="2">
        <v>27.67</v>
      </c>
      <c r="F4779" s="2">
        <v>4.41</v>
      </c>
      <c r="G4779" s="2">
        <v>0</v>
      </c>
      <c r="H4779" s="16">
        <f t="shared" si="225"/>
        <v>896.14696542065292</v>
      </c>
      <c r="I4779" s="15">
        <f t="shared" si="223"/>
        <v>55.674592669395409</v>
      </c>
      <c r="J4779" s="14">
        <f t="shared" si="224"/>
        <v>0.77244672130778302</v>
      </c>
    </row>
    <row r="4780" spans="1:10" x14ac:dyDescent="0.3">
      <c r="A4780" s="19">
        <v>20200717</v>
      </c>
      <c r="B4780" s="19" t="s">
        <v>30</v>
      </c>
      <c r="C4780" s="19">
        <v>265</v>
      </c>
      <c r="D4780" s="19">
        <v>19.239999999999998</v>
      </c>
      <c r="E4780" s="19">
        <v>26.77</v>
      </c>
      <c r="F4780" s="19">
        <v>4.21</v>
      </c>
      <c r="G4780" s="19">
        <v>0</v>
      </c>
      <c r="H4780" s="17">
        <f t="shared" si="225"/>
        <v>804.18573363997643</v>
      </c>
      <c r="I4780" s="18">
        <f t="shared" si="223"/>
        <v>51.900804176249267</v>
      </c>
      <c r="J4780" s="17">
        <f t="shared" si="224"/>
        <v>0.7068361404010558</v>
      </c>
    </row>
    <row r="4781" spans="1:10" x14ac:dyDescent="0.3">
      <c r="A4781" s="2">
        <v>20200717</v>
      </c>
      <c r="B4781" s="2" t="s">
        <v>29</v>
      </c>
      <c r="C4781" s="2">
        <v>82</v>
      </c>
      <c r="D4781" s="2">
        <v>8.0399999999999991</v>
      </c>
      <c r="E4781" s="2">
        <v>25.49</v>
      </c>
      <c r="F4781" s="2">
        <v>3.72</v>
      </c>
      <c r="G4781" s="2">
        <v>0</v>
      </c>
      <c r="H4781" s="16">
        <f t="shared" si="225"/>
        <v>586.28212290182034</v>
      </c>
      <c r="I4781" s="15">
        <f t="shared" si="223"/>
        <v>43.811316340681884</v>
      </c>
      <c r="J4781" s="14">
        <f t="shared" si="224"/>
        <v>0.53665279974725333</v>
      </c>
    </row>
    <row r="4782" spans="1:10" x14ac:dyDescent="0.3">
      <c r="A4782" s="19">
        <v>20200717</v>
      </c>
      <c r="B4782" s="19" t="s">
        <v>28</v>
      </c>
      <c r="C4782" s="19">
        <v>0</v>
      </c>
      <c r="D4782" s="19">
        <v>0</v>
      </c>
      <c r="E4782" s="19">
        <v>24.05</v>
      </c>
      <c r="F4782" s="19">
        <v>3.72</v>
      </c>
      <c r="G4782" s="19">
        <v>0</v>
      </c>
      <c r="H4782" s="17">
        <f t="shared" si="225"/>
        <v>0</v>
      </c>
      <c r="I4782" s="18">
        <f t="shared" si="223"/>
        <v>24.05</v>
      </c>
      <c r="J4782" s="17">
        <f t="shared" si="224"/>
        <v>0</v>
      </c>
    </row>
    <row r="4783" spans="1:10" x14ac:dyDescent="0.3">
      <c r="A4783" s="2">
        <v>20200717</v>
      </c>
      <c r="B4783" s="2" t="s">
        <v>27</v>
      </c>
      <c r="C4783" s="2">
        <v>0</v>
      </c>
      <c r="D4783" s="2">
        <v>0</v>
      </c>
      <c r="E4783" s="2">
        <v>23.01</v>
      </c>
      <c r="F4783" s="2">
        <v>3.59</v>
      </c>
      <c r="G4783" s="2">
        <v>0</v>
      </c>
      <c r="H4783" s="16">
        <f t="shared" si="225"/>
        <v>0</v>
      </c>
      <c r="I4783" s="15">
        <f t="shared" si="223"/>
        <v>23.01</v>
      </c>
      <c r="J4783" s="14">
        <f t="shared" si="224"/>
        <v>0</v>
      </c>
    </row>
    <row r="4784" spans="1:10" x14ac:dyDescent="0.3">
      <c r="A4784" s="19">
        <v>20200717</v>
      </c>
      <c r="B4784" s="19" t="s">
        <v>26</v>
      </c>
      <c r="C4784" s="19">
        <v>0</v>
      </c>
      <c r="D4784" s="19">
        <v>0</v>
      </c>
      <c r="E4784" s="19">
        <v>22.32</v>
      </c>
      <c r="F4784" s="19">
        <v>3.38</v>
      </c>
      <c r="G4784" s="19">
        <v>0</v>
      </c>
      <c r="H4784" s="17">
        <f t="shared" si="225"/>
        <v>0</v>
      </c>
      <c r="I4784" s="18">
        <f t="shared" si="223"/>
        <v>22.32</v>
      </c>
      <c r="J4784" s="17">
        <f t="shared" si="224"/>
        <v>0</v>
      </c>
    </row>
    <row r="4785" spans="1:10" x14ac:dyDescent="0.3">
      <c r="A4785" s="2">
        <v>20200717</v>
      </c>
      <c r="B4785" s="2" t="s">
        <v>25</v>
      </c>
      <c r="C4785" s="2">
        <v>0</v>
      </c>
      <c r="D4785" s="2">
        <v>0</v>
      </c>
      <c r="E4785" s="2">
        <v>21.77</v>
      </c>
      <c r="F4785" s="2">
        <v>3.03</v>
      </c>
      <c r="G4785" s="2">
        <v>0</v>
      </c>
      <c r="H4785" s="16">
        <f t="shared" si="225"/>
        <v>0</v>
      </c>
      <c r="I4785" s="15">
        <f t="shared" si="223"/>
        <v>21.77</v>
      </c>
      <c r="J4785" s="14">
        <f t="shared" si="224"/>
        <v>0</v>
      </c>
    </row>
    <row r="4786" spans="1:10" x14ac:dyDescent="0.3">
      <c r="A4786" s="19">
        <v>20200718</v>
      </c>
      <c r="B4786" s="19" t="s">
        <v>48</v>
      </c>
      <c r="C4786" s="19">
        <v>0</v>
      </c>
      <c r="D4786" s="19">
        <v>0</v>
      </c>
      <c r="E4786" s="19">
        <v>21.3</v>
      </c>
      <c r="F4786" s="19">
        <v>2.76</v>
      </c>
      <c r="G4786" s="19">
        <v>0</v>
      </c>
      <c r="H4786" s="17">
        <f t="shared" si="225"/>
        <v>0</v>
      </c>
      <c r="I4786" s="18">
        <f t="shared" si="223"/>
        <v>21.3</v>
      </c>
      <c r="J4786" s="17">
        <f t="shared" si="224"/>
        <v>0</v>
      </c>
    </row>
    <row r="4787" spans="1:10" x14ac:dyDescent="0.3">
      <c r="A4787" s="2">
        <v>20200718</v>
      </c>
      <c r="B4787" s="2" t="s">
        <v>47</v>
      </c>
      <c r="C4787" s="2">
        <v>0</v>
      </c>
      <c r="D4787" s="2">
        <v>0</v>
      </c>
      <c r="E4787" s="2">
        <v>20.86</v>
      </c>
      <c r="F4787" s="2">
        <v>2.5499999999999998</v>
      </c>
      <c r="G4787" s="2">
        <v>0</v>
      </c>
      <c r="H4787" s="16">
        <f t="shared" si="225"/>
        <v>0</v>
      </c>
      <c r="I4787" s="15">
        <f t="shared" si="223"/>
        <v>20.86</v>
      </c>
      <c r="J4787" s="14">
        <f t="shared" si="224"/>
        <v>0</v>
      </c>
    </row>
    <row r="4788" spans="1:10" x14ac:dyDescent="0.3">
      <c r="A4788" s="19">
        <v>20200718</v>
      </c>
      <c r="B4788" s="19" t="s">
        <v>46</v>
      </c>
      <c r="C4788" s="19">
        <v>0</v>
      </c>
      <c r="D4788" s="19">
        <v>0</v>
      </c>
      <c r="E4788" s="19">
        <v>20.56</v>
      </c>
      <c r="F4788" s="19">
        <v>2.41</v>
      </c>
      <c r="G4788" s="19">
        <v>0</v>
      </c>
      <c r="H4788" s="17">
        <f t="shared" si="225"/>
        <v>0</v>
      </c>
      <c r="I4788" s="18">
        <f t="shared" si="223"/>
        <v>20.56</v>
      </c>
      <c r="J4788" s="17">
        <f t="shared" si="224"/>
        <v>0</v>
      </c>
    </row>
    <row r="4789" spans="1:10" x14ac:dyDescent="0.3">
      <c r="A4789" s="2">
        <v>20200718</v>
      </c>
      <c r="B4789" s="2" t="s">
        <v>45</v>
      </c>
      <c r="C4789" s="2">
        <v>0</v>
      </c>
      <c r="D4789" s="2">
        <v>0</v>
      </c>
      <c r="E4789" s="2">
        <v>20.32</v>
      </c>
      <c r="F4789" s="2">
        <v>2.21</v>
      </c>
      <c r="G4789" s="2">
        <v>0</v>
      </c>
      <c r="H4789" s="16">
        <f t="shared" si="225"/>
        <v>0</v>
      </c>
      <c r="I4789" s="15">
        <f t="shared" si="223"/>
        <v>20.32</v>
      </c>
      <c r="J4789" s="14">
        <f t="shared" si="224"/>
        <v>0</v>
      </c>
    </row>
    <row r="4790" spans="1:10" x14ac:dyDescent="0.3">
      <c r="A4790" s="19">
        <v>20200718</v>
      </c>
      <c r="B4790" s="19" t="s">
        <v>44</v>
      </c>
      <c r="C4790" s="19">
        <v>0</v>
      </c>
      <c r="D4790" s="19">
        <v>0</v>
      </c>
      <c r="E4790" s="19">
        <v>20.09</v>
      </c>
      <c r="F4790" s="19">
        <v>2.14</v>
      </c>
      <c r="G4790" s="19">
        <v>0</v>
      </c>
      <c r="H4790" s="17">
        <f t="shared" si="225"/>
        <v>0</v>
      </c>
      <c r="I4790" s="18">
        <f t="shared" si="223"/>
        <v>20.09</v>
      </c>
      <c r="J4790" s="17">
        <f t="shared" si="224"/>
        <v>0</v>
      </c>
    </row>
    <row r="4791" spans="1:10" x14ac:dyDescent="0.3">
      <c r="A4791" s="2">
        <v>20200718</v>
      </c>
      <c r="B4791" s="2" t="s">
        <v>43</v>
      </c>
      <c r="C4791" s="2">
        <v>0</v>
      </c>
      <c r="D4791" s="2">
        <v>0</v>
      </c>
      <c r="E4791" s="2">
        <v>19.88</v>
      </c>
      <c r="F4791" s="2">
        <v>2.14</v>
      </c>
      <c r="G4791" s="2">
        <v>0</v>
      </c>
      <c r="H4791" s="16">
        <f t="shared" si="225"/>
        <v>0</v>
      </c>
      <c r="I4791" s="15">
        <f t="shared" si="223"/>
        <v>19.88</v>
      </c>
      <c r="J4791" s="14">
        <f t="shared" si="224"/>
        <v>0</v>
      </c>
    </row>
    <row r="4792" spans="1:10" x14ac:dyDescent="0.3">
      <c r="A4792" s="19">
        <v>20200718</v>
      </c>
      <c r="B4792" s="19" t="s">
        <v>42</v>
      </c>
      <c r="C4792" s="19">
        <v>69</v>
      </c>
      <c r="D4792" s="19">
        <v>6.99</v>
      </c>
      <c r="E4792" s="19">
        <v>19.829999999999998</v>
      </c>
      <c r="F4792" s="19">
        <v>2.2799999999999998</v>
      </c>
      <c r="G4792" s="19">
        <v>0</v>
      </c>
      <c r="H4792" s="17">
        <f t="shared" si="225"/>
        <v>566.98607905977008</v>
      </c>
      <c r="I4792" s="18">
        <f t="shared" si="223"/>
        <v>37.54831497061781</v>
      </c>
      <c r="J4792" s="17">
        <f t="shared" si="224"/>
        <v>0.53496983949178079</v>
      </c>
    </row>
    <row r="4793" spans="1:10" x14ac:dyDescent="0.3">
      <c r="A4793" s="2">
        <v>20200718</v>
      </c>
      <c r="B4793" s="2" t="s">
        <v>41</v>
      </c>
      <c r="C4793" s="2">
        <v>254</v>
      </c>
      <c r="D4793" s="2">
        <v>18.16</v>
      </c>
      <c r="E4793" s="2">
        <v>21.16</v>
      </c>
      <c r="F4793" s="2">
        <v>2.2799999999999998</v>
      </c>
      <c r="G4793" s="2">
        <v>0</v>
      </c>
      <c r="H4793" s="16">
        <f t="shared" si="225"/>
        <v>814.9602657745894</v>
      </c>
      <c r="I4793" s="15">
        <f t="shared" si="223"/>
        <v>46.627508305455919</v>
      </c>
      <c r="J4793" s="14">
        <f t="shared" si="224"/>
        <v>0.73564524614963511</v>
      </c>
    </row>
    <row r="4794" spans="1:10" x14ac:dyDescent="0.3">
      <c r="A4794" s="19">
        <v>20200718</v>
      </c>
      <c r="B4794" s="19" t="s">
        <v>40</v>
      </c>
      <c r="C4794" s="19">
        <v>461</v>
      </c>
      <c r="D4794" s="19">
        <v>29.71</v>
      </c>
      <c r="E4794" s="19">
        <v>22.88</v>
      </c>
      <c r="F4794" s="19">
        <v>2.21</v>
      </c>
      <c r="G4794" s="19">
        <v>0</v>
      </c>
      <c r="H4794" s="17">
        <f t="shared" si="225"/>
        <v>930.16636643572224</v>
      </c>
      <c r="I4794" s="18">
        <f t="shared" si="223"/>
        <v>51.947698951116323</v>
      </c>
      <c r="J4794" s="17">
        <f t="shared" si="224"/>
        <v>0.8173700719584861</v>
      </c>
    </row>
    <row r="4795" spans="1:10" x14ac:dyDescent="0.3">
      <c r="A4795" s="2">
        <v>20200718</v>
      </c>
      <c r="B4795" s="2" t="s">
        <v>39</v>
      </c>
      <c r="C4795" s="2">
        <v>647</v>
      </c>
      <c r="D4795" s="2">
        <v>41.39</v>
      </c>
      <c r="E4795" s="2">
        <v>24.52</v>
      </c>
      <c r="F4795" s="2">
        <v>2.0699999999999998</v>
      </c>
      <c r="G4795" s="2">
        <v>0</v>
      </c>
      <c r="H4795" s="16">
        <f t="shared" si="225"/>
        <v>978.55210972227951</v>
      </c>
      <c r="I4795" s="15">
        <f t="shared" si="223"/>
        <v>55.099753428821231</v>
      </c>
      <c r="J4795" s="14">
        <f t="shared" si="224"/>
        <v>0.84600831223275896</v>
      </c>
    </row>
    <row r="4796" spans="1:10" x14ac:dyDescent="0.3">
      <c r="A4796" s="19">
        <v>20200718</v>
      </c>
      <c r="B4796" s="19" t="s">
        <v>38</v>
      </c>
      <c r="C4796" s="19">
        <v>798</v>
      </c>
      <c r="D4796" s="19">
        <v>52.85</v>
      </c>
      <c r="E4796" s="19">
        <v>25.92</v>
      </c>
      <c r="F4796" s="19">
        <v>2.0699999999999998</v>
      </c>
      <c r="G4796" s="19">
        <v>0</v>
      </c>
      <c r="H4796" s="17">
        <f t="shared" si="225"/>
        <v>1001.1828173016552</v>
      </c>
      <c r="I4796" s="18">
        <f t="shared" si="223"/>
        <v>57.206963040676726</v>
      </c>
      <c r="J4796" s="17">
        <f t="shared" si="224"/>
        <v>0.85608005632957762</v>
      </c>
    </row>
    <row r="4797" spans="1:10" x14ac:dyDescent="0.3">
      <c r="A4797" s="2">
        <v>20200718</v>
      </c>
      <c r="B4797" s="2" t="s">
        <v>37</v>
      </c>
      <c r="C4797" s="2">
        <v>941</v>
      </c>
      <c r="D4797" s="2">
        <v>63.37</v>
      </c>
      <c r="E4797" s="2">
        <v>27.12</v>
      </c>
      <c r="F4797" s="2">
        <v>2.2799999999999998</v>
      </c>
      <c r="G4797" s="2">
        <v>0</v>
      </c>
      <c r="H4797" s="16">
        <f t="shared" si="225"/>
        <v>1052.6672960727226</v>
      </c>
      <c r="I4797" s="15">
        <f t="shared" si="223"/>
        <v>60.015853002272578</v>
      </c>
      <c r="J4797" s="14">
        <f t="shared" si="224"/>
        <v>0.88679710122460265</v>
      </c>
    </row>
    <row r="4798" spans="1:10" x14ac:dyDescent="0.3">
      <c r="A4798" s="19">
        <v>20200718</v>
      </c>
      <c r="B4798" s="19" t="s">
        <v>36</v>
      </c>
      <c r="C4798" s="19">
        <v>962</v>
      </c>
      <c r="D4798" s="19">
        <v>70.94</v>
      </c>
      <c r="E4798" s="19">
        <v>27.89</v>
      </c>
      <c r="F4798" s="19">
        <v>2.69</v>
      </c>
      <c r="G4798" s="19">
        <v>0</v>
      </c>
      <c r="H4798" s="17">
        <f t="shared" si="225"/>
        <v>1017.7986501585248</v>
      </c>
      <c r="I4798" s="18">
        <f t="shared" si="223"/>
        <v>59.696207817453896</v>
      </c>
      <c r="J4798" s="17">
        <f t="shared" si="224"/>
        <v>0.85888675948851578</v>
      </c>
    </row>
    <row r="4799" spans="1:10" x14ac:dyDescent="0.3">
      <c r="A4799" s="2">
        <v>20200718</v>
      </c>
      <c r="B4799" s="2" t="s">
        <v>35</v>
      </c>
      <c r="C4799" s="2">
        <v>965.01</v>
      </c>
      <c r="D4799" s="2">
        <v>71.33</v>
      </c>
      <c r="E4799" s="2">
        <v>28.12</v>
      </c>
      <c r="F4799" s="2">
        <v>3.31</v>
      </c>
      <c r="G4799" s="2">
        <v>0</v>
      </c>
      <c r="H4799" s="16">
        <f t="shared" si="225"/>
        <v>1018.6113453689686</v>
      </c>
      <c r="I4799" s="15">
        <f t="shared" si="223"/>
        <v>59.951604542780274</v>
      </c>
      <c r="J4799" s="14">
        <f t="shared" si="224"/>
        <v>0.85840189120140353</v>
      </c>
    </row>
    <row r="4800" spans="1:10" x14ac:dyDescent="0.3">
      <c r="A4800" s="19">
        <v>20200718</v>
      </c>
      <c r="B4800" s="19" t="s">
        <v>34</v>
      </c>
      <c r="C4800" s="19">
        <v>935</v>
      </c>
      <c r="D4800" s="19">
        <v>64.2</v>
      </c>
      <c r="E4800" s="19">
        <v>27.94</v>
      </c>
      <c r="F4800" s="19">
        <v>3.93</v>
      </c>
      <c r="G4800" s="19">
        <v>0</v>
      </c>
      <c r="H4800" s="17">
        <f t="shared" si="225"/>
        <v>1038.5210546524454</v>
      </c>
      <c r="I4800" s="18">
        <f t="shared" si="223"/>
        <v>60.393782957888916</v>
      </c>
      <c r="J4800" s="17">
        <f t="shared" si="224"/>
        <v>0.87311370502739594</v>
      </c>
    </row>
    <row r="4801" spans="1:10" x14ac:dyDescent="0.3">
      <c r="A4801" s="2">
        <v>20200718</v>
      </c>
      <c r="B4801" s="2" t="s">
        <v>33</v>
      </c>
      <c r="C4801" s="2">
        <v>802</v>
      </c>
      <c r="D4801" s="2">
        <v>53.83</v>
      </c>
      <c r="E4801" s="2">
        <v>27.35</v>
      </c>
      <c r="F4801" s="2">
        <v>4.34</v>
      </c>
      <c r="G4801" s="2">
        <v>0</v>
      </c>
      <c r="H4801" s="16">
        <f t="shared" si="225"/>
        <v>993.47251160008227</v>
      </c>
      <c r="I4801" s="15">
        <f t="shared" si="223"/>
        <v>58.396015987502572</v>
      </c>
      <c r="J4801" s="14">
        <f t="shared" si="224"/>
        <v>0.84417140413764913</v>
      </c>
    </row>
    <row r="4802" spans="1:10" x14ac:dyDescent="0.3">
      <c r="A4802" s="19">
        <v>20200718</v>
      </c>
      <c r="B4802" s="19" t="s">
        <v>32</v>
      </c>
      <c r="C4802" s="19">
        <v>653</v>
      </c>
      <c r="D4802" s="19">
        <v>42.41</v>
      </c>
      <c r="E4802" s="19">
        <v>26.42</v>
      </c>
      <c r="F4802" s="19">
        <v>4.41</v>
      </c>
      <c r="G4802" s="19">
        <v>0</v>
      </c>
      <c r="H4802" s="17">
        <f t="shared" si="225"/>
        <v>968.22320777750531</v>
      </c>
      <c r="I4802" s="18">
        <f t="shared" si="223"/>
        <v>56.676975243047039</v>
      </c>
      <c r="J4802" s="17">
        <f t="shared" si="224"/>
        <v>0.83020648615620296</v>
      </c>
    </row>
    <row r="4803" spans="1:10" x14ac:dyDescent="0.3">
      <c r="A4803" s="2">
        <v>20200718</v>
      </c>
      <c r="B4803" s="2" t="s">
        <v>31</v>
      </c>
      <c r="C4803" s="2">
        <v>473</v>
      </c>
      <c r="D4803" s="2">
        <v>30.74</v>
      </c>
      <c r="E4803" s="2">
        <v>25.28</v>
      </c>
      <c r="F4803" s="2">
        <v>4.21</v>
      </c>
      <c r="G4803" s="2">
        <v>0</v>
      </c>
      <c r="H4803" s="16">
        <f t="shared" si="225"/>
        <v>925.37689582214512</v>
      </c>
      <c r="I4803" s="15">
        <f t="shared" si="223"/>
        <v>54.198027994442036</v>
      </c>
      <c r="J4803" s="14">
        <f t="shared" si="224"/>
        <v>0.80379058352883326</v>
      </c>
    </row>
    <row r="4804" spans="1:10" x14ac:dyDescent="0.3">
      <c r="A4804" s="19">
        <v>20200718</v>
      </c>
      <c r="B4804" s="19" t="s">
        <v>30</v>
      </c>
      <c r="C4804" s="19">
        <v>228</v>
      </c>
      <c r="D4804" s="19">
        <v>19.16</v>
      </c>
      <c r="E4804" s="19">
        <v>24.07</v>
      </c>
      <c r="F4804" s="19">
        <v>3.86</v>
      </c>
      <c r="G4804" s="19">
        <v>0</v>
      </c>
      <c r="H4804" s="17">
        <f t="shared" si="225"/>
        <v>694.6829717989383</v>
      </c>
      <c r="I4804" s="18">
        <f t="shared" si="223"/>
        <v>45.778842868716822</v>
      </c>
      <c r="J4804" s="17">
        <f t="shared" si="224"/>
        <v>0.62972678438331309</v>
      </c>
    </row>
    <row r="4805" spans="1:10" x14ac:dyDescent="0.3">
      <c r="A4805" s="2">
        <v>20200718</v>
      </c>
      <c r="B4805" s="2" t="s">
        <v>29</v>
      </c>
      <c r="C4805" s="2">
        <v>84</v>
      </c>
      <c r="D4805" s="2">
        <v>7.95</v>
      </c>
      <c r="E4805" s="2">
        <v>21.96</v>
      </c>
      <c r="F4805" s="2">
        <v>3.38</v>
      </c>
      <c r="G4805" s="2">
        <v>0</v>
      </c>
      <c r="H4805" s="16">
        <f t="shared" si="225"/>
        <v>607.33629200467851</v>
      </c>
      <c r="I4805" s="15">
        <f t="shared" si="223"/>
        <v>40.939259125146208</v>
      </c>
      <c r="J4805" s="14">
        <f t="shared" si="224"/>
        <v>0.56377408460002243</v>
      </c>
    </row>
    <row r="4806" spans="1:10" x14ac:dyDescent="0.3">
      <c r="A4806" s="19">
        <v>20200718</v>
      </c>
      <c r="B4806" s="19" t="s">
        <v>28</v>
      </c>
      <c r="C4806" s="19">
        <v>0</v>
      </c>
      <c r="D4806" s="19">
        <v>0</v>
      </c>
      <c r="E4806" s="19">
        <v>20.79</v>
      </c>
      <c r="F4806" s="19">
        <v>3.31</v>
      </c>
      <c r="G4806" s="19">
        <v>0</v>
      </c>
      <c r="H4806" s="17">
        <f t="shared" si="225"/>
        <v>0</v>
      </c>
      <c r="I4806" s="18">
        <f t="shared" si="223"/>
        <v>20.79</v>
      </c>
      <c r="J4806" s="17">
        <f t="shared" si="224"/>
        <v>0</v>
      </c>
    </row>
    <row r="4807" spans="1:10" x14ac:dyDescent="0.3">
      <c r="A4807" s="2">
        <v>20200718</v>
      </c>
      <c r="B4807" s="2" t="s">
        <v>27</v>
      </c>
      <c r="C4807" s="2">
        <v>0</v>
      </c>
      <c r="D4807" s="2">
        <v>0</v>
      </c>
      <c r="E4807" s="2">
        <v>19.93</v>
      </c>
      <c r="F4807" s="2">
        <v>3.24</v>
      </c>
      <c r="G4807" s="2">
        <v>0</v>
      </c>
      <c r="H4807" s="16">
        <f t="shared" si="225"/>
        <v>0</v>
      </c>
      <c r="I4807" s="15">
        <f t="shared" si="223"/>
        <v>19.93</v>
      </c>
      <c r="J4807" s="14">
        <f t="shared" si="224"/>
        <v>0</v>
      </c>
    </row>
    <row r="4808" spans="1:10" x14ac:dyDescent="0.3">
      <c r="A4808" s="19">
        <v>20200718</v>
      </c>
      <c r="B4808" s="19" t="s">
        <v>26</v>
      </c>
      <c r="C4808" s="19">
        <v>0</v>
      </c>
      <c r="D4808" s="19">
        <v>0</v>
      </c>
      <c r="E4808" s="19">
        <v>19.41</v>
      </c>
      <c r="F4808" s="19">
        <v>3.24</v>
      </c>
      <c r="G4808" s="19">
        <v>0</v>
      </c>
      <c r="H4808" s="17">
        <f t="shared" si="225"/>
        <v>0</v>
      </c>
      <c r="I4808" s="18">
        <f t="shared" si="223"/>
        <v>19.41</v>
      </c>
      <c r="J4808" s="17">
        <f t="shared" si="224"/>
        <v>0</v>
      </c>
    </row>
    <row r="4809" spans="1:10" x14ac:dyDescent="0.3">
      <c r="A4809" s="2">
        <v>20200718</v>
      </c>
      <c r="B4809" s="2" t="s">
        <v>25</v>
      </c>
      <c r="C4809" s="2">
        <v>0</v>
      </c>
      <c r="D4809" s="2">
        <v>0</v>
      </c>
      <c r="E4809" s="2">
        <v>19.13</v>
      </c>
      <c r="F4809" s="2">
        <v>3.17</v>
      </c>
      <c r="G4809" s="2">
        <v>0</v>
      </c>
      <c r="H4809" s="16">
        <f t="shared" si="225"/>
        <v>0</v>
      </c>
      <c r="I4809" s="15">
        <f t="shared" si="223"/>
        <v>19.13</v>
      </c>
      <c r="J4809" s="14">
        <f t="shared" si="224"/>
        <v>0</v>
      </c>
    </row>
    <row r="4810" spans="1:10" x14ac:dyDescent="0.3">
      <c r="A4810" s="19">
        <v>20200719</v>
      </c>
      <c r="B4810" s="19" t="s">
        <v>48</v>
      </c>
      <c r="C4810" s="19">
        <v>0</v>
      </c>
      <c r="D4810" s="19">
        <v>0</v>
      </c>
      <c r="E4810" s="19">
        <v>18.86</v>
      </c>
      <c r="F4810" s="19">
        <v>2.83</v>
      </c>
      <c r="G4810" s="19">
        <v>0</v>
      </c>
      <c r="H4810" s="17">
        <f t="shared" si="225"/>
        <v>0</v>
      </c>
      <c r="I4810" s="18">
        <f t="shared" ref="I4810:I4873" si="226">E4810+H4810*((NOCT-20)/(800))</f>
        <v>18.86</v>
      </c>
      <c r="J4810" s="17">
        <f t="shared" ref="J4810:J4873" si="227">P_STC__W*(H4810/1000)*(1+(alpha_p/100)*(I4810-25))</f>
        <v>0</v>
      </c>
    </row>
    <row r="4811" spans="1:10" x14ac:dyDescent="0.3">
      <c r="A4811" s="2">
        <v>20200719</v>
      </c>
      <c r="B4811" s="2" t="s">
        <v>47</v>
      </c>
      <c r="C4811" s="2">
        <v>0</v>
      </c>
      <c r="D4811" s="2">
        <v>0</v>
      </c>
      <c r="E4811" s="2">
        <v>18.54</v>
      </c>
      <c r="F4811" s="2">
        <v>2.5499999999999998</v>
      </c>
      <c r="G4811" s="2">
        <v>0</v>
      </c>
      <c r="H4811" s="16">
        <f t="shared" si="225"/>
        <v>0</v>
      </c>
      <c r="I4811" s="15">
        <f t="shared" si="226"/>
        <v>18.54</v>
      </c>
      <c r="J4811" s="14">
        <f t="shared" si="227"/>
        <v>0</v>
      </c>
    </row>
    <row r="4812" spans="1:10" x14ac:dyDescent="0.3">
      <c r="A4812" s="19">
        <v>20200719</v>
      </c>
      <c r="B4812" s="19" t="s">
        <v>46</v>
      </c>
      <c r="C4812" s="19">
        <v>0</v>
      </c>
      <c r="D4812" s="19">
        <v>0</v>
      </c>
      <c r="E4812" s="19">
        <v>18.239999999999998</v>
      </c>
      <c r="F4812" s="19">
        <v>2.5499999999999998</v>
      </c>
      <c r="G4812" s="19">
        <v>0</v>
      </c>
      <c r="H4812" s="17">
        <f t="shared" si="225"/>
        <v>0</v>
      </c>
      <c r="I4812" s="18">
        <f t="shared" si="226"/>
        <v>18.239999999999998</v>
      </c>
      <c r="J4812" s="17">
        <f t="shared" si="227"/>
        <v>0</v>
      </c>
    </row>
    <row r="4813" spans="1:10" x14ac:dyDescent="0.3">
      <c r="A4813" s="2">
        <v>20200719</v>
      </c>
      <c r="B4813" s="2" t="s">
        <v>45</v>
      </c>
      <c r="C4813" s="2">
        <v>0</v>
      </c>
      <c r="D4813" s="2">
        <v>0</v>
      </c>
      <c r="E4813" s="2">
        <v>18.04</v>
      </c>
      <c r="F4813" s="2">
        <v>2.76</v>
      </c>
      <c r="G4813" s="2">
        <v>0</v>
      </c>
      <c r="H4813" s="16">
        <f t="shared" si="225"/>
        <v>0</v>
      </c>
      <c r="I4813" s="15">
        <f t="shared" si="226"/>
        <v>18.04</v>
      </c>
      <c r="J4813" s="14">
        <f t="shared" si="227"/>
        <v>0</v>
      </c>
    </row>
    <row r="4814" spans="1:10" x14ac:dyDescent="0.3">
      <c r="A4814" s="19">
        <v>20200719</v>
      </c>
      <c r="B4814" s="19" t="s">
        <v>44</v>
      </c>
      <c r="C4814" s="19">
        <v>0</v>
      </c>
      <c r="D4814" s="19">
        <v>0</v>
      </c>
      <c r="E4814" s="19">
        <v>17.850000000000001</v>
      </c>
      <c r="F4814" s="19">
        <v>3.03</v>
      </c>
      <c r="G4814" s="19">
        <v>0</v>
      </c>
      <c r="H4814" s="17">
        <f t="shared" si="225"/>
        <v>0</v>
      </c>
      <c r="I4814" s="18">
        <f t="shared" si="226"/>
        <v>17.850000000000001</v>
      </c>
      <c r="J4814" s="17">
        <f t="shared" si="227"/>
        <v>0</v>
      </c>
    </row>
    <row r="4815" spans="1:10" x14ac:dyDescent="0.3">
      <c r="A4815" s="2">
        <v>20200719</v>
      </c>
      <c r="B4815" s="2" t="s">
        <v>43</v>
      </c>
      <c r="C4815" s="2">
        <v>0</v>
      </c>
      <c r="D4815" s="2">
        <v>0</v>
      </c>
      <c r="E4815" s="2">
        <v>17.88</v>
      </c>
      <c r="F4815" s="2">
        <v>2.9</v>
      </c>
      <c r="G4815" s="2">
        <v>0</v>
      </c>
      <c r="H4815" s="16">
        <f t="shared" si="225"/>
        <v>0</v>
      </c>
      <c r="I4815" s="15">
        <f t="shared" si="226"/>
        <v>17.88</v>
      </c>
      <c r="J4815" s="14">
        <f t="shared" si="227"/>
        <v>0</v>
      </c>
    </row>
    <row r="4816" spans="1:10" x14ac:dyDescent="0.3">
      <c r="A4816" s="19">
        <v>20200719</v>
      </c>
      <c r="B4816" s="19" t="s">
        <v>42</v>
      </c>
      <c r="C4816" s="19">
        <v>61</v>
      </c>
      <c r="D4816" s="19">
        <v>6.86</v>
      </c>
      <c r="E4816" s="19">
        <v>17.77</v>
      </c>
      <c r="F4816" s="19">
        <v>2.62</v>
      </c>
      <c r="G4816" s="19">
        <v>0</v>
      </c>
      <c r="H4816" s="17">
        <f t="shared" si="225"/>
        <v>510.70071098111055</v>
      </c>
      <c r="I4816" s="18">
        <f t="shared" si="226"/>
        <v>33.729397218159704</v>
      </c>
      <c r="J4816" s="17">
        <f t="shared" si="227"/>
        <v>0.49063921883523248</v>
      </c>
    </row>
    <row r="4817" spans="1:10" x14ac:dyDescent="0.3">
      <c r="A4817" s="2">
        <v>20200719</v>
      </c>
      <c r="B4817" s="2" t="s">
        <v>41</v>
      </c>
      <c r="C4817" s="2">
        <v>202</v>
      </c>
      <c r="D4817" s="2">
        <v>18.04</v>
      </c>
      <c r="E4817" s="2">
        <v>17.899999999999999</v>
      </c>
      <c r="F4817" s="2">
        <v>2.0699999999999998</v>
      </c>
      <c r="G4817" s="2">
        <v>0</v>
      </c>
      <c r="H4817" s="16">
        <f t="shared" si="225"/>
        <v>652.28437376858096</v>
      </c>
      <c r="I4817" s="15">
        <f t="shared" si="226"/>
        <v>38.283886680268154</v>
      </c>
      <c r="J4817" s="14">
        <f t="shared" si="227"/>
        <v>0.61329245109854913</v>
      </c>
    </row>
    <row r="4818" spans="1:10" x14ac:dyDescent="0.3">
      <c r="A4818" s="19">
        <v>20200719</v>
      </c>
      <c r="B4818" s="19" t="s">
        <v>40</v>
      </c>
      <c r="C4818" s="19">
        <v>347</v>
      </c>
      <c r="D4818" s="19">
        <v>29.6</v>
      </c>
      <c r="E4818" s="19">
        <v>18.7</v>
      </c>
      <c r="F4818" s="19">
        <v>2</v>
      </c>
      <c r="G4818" s="19">
        <v>0</v>
      </c>
      <c r="H4818" s="17">
        <f t="shared" si="225"/>
        <v>702.5118206715664</v>
      </c>
      <c r="I4818" s="18">
        <f t="shared" si="226"/>
        <v>40.653494395986449</v>
      </c>
      <c r="J4818" s="17">
        <f t="shared" si="227"/>
        <v>0.65302637885558168</v>
      </c>
    </row>
    <row r="4819" spans="1:10" x14ac:dyDescent="0.3">
      <c r="A4819" s="2">
        <v>20200719</v>
      </c>
      <c r="B4819" s="2" t="s">
        <v>39</v>
      </c>
      <c r="C4819" s="2">
        <v>601</v>
      </c>
      <c r="D4819" s="2">
        <v>41.28</v>
      </c>
      <c r="E4819" s="2">
        <v>19.899999999999999</v>
      </c>
      <c r="F4819" s="2">
        <v>1.93</v>
      </c>
      <c r="G4819" s="2">
        <v>0</v>
      </c>
      <c r="H4819" s="16">
        <f t="shared" ref="H4819:H4882" si="228">IF(D4819&gt;0,C4819/SIN(D4819*PI()/180),0)</f>
        <v>910.96577186189234</v>
      </c>
      <c r="I4819" s="15">
        <f t="shared" si="226"/>
        <v>48.367680370684134</v>
      </c>
      <c r="J4819" s="14">
        <f t="shared" si="227"/>
        <v>0.81517356542713215</v>
      </c>
    </row>
    <row r="4820" spans="1:10" x14ac:dyDescent="0.3">
      <c r="A4820" s="19">
        <v>20200719</v>
      </c>
      <c r="B4820" s="19" t="s">
        <v>38</v>
      </c>
      <c r="C4820" s="19">
        <v>762</v>
      </c>
      <c r="D4820" s="19">
        <v>52.73</v>
      </c>
      <c r="E4820" s="19">
        <v>21.34</v>
      </c>
      <c r="F4820" s="19">
        <v>1.72</v>
      </c>
      <c r="G4820" s="19">
        <v>0</v>
      </c>
      <c r="H4820" s="17">
        <f t="shared" si="228"/>
        <v>957.53824717734938</v>
      </c>
      <c r="I4820" s="18">
        <f t="shared" si="226"/>
        <v>51.263070224292164</v>
      </c>
      <c r="J4820" s="17">
        <f t="shared" si="227"/>
        <v>0.84437272315105982</v>
      </c>
    </row>
    <row r="4821" spans="1:10" x14ac:dyDescent="0.3">
      <c r="A4821" s="2">
        <v>20200719</v>
      </c>
      <c r="B4821" s="2" t="s">
        <v>37</v>
      </c>
      <c r="C4821" s="2">
        <v>896</v>
      </c>
      <c r="D4821" s="2">
        <v>63.23</v>
      </c>
      <c r="E4821" s="2">
        <v>22.9</v>
      </c>
      <c r="F4821" s="2">
        <v>1.79</v>
      </c>
      <c r="G4821" s="2">
        <v>0</v>
      </c>
      <c r="H4821" s="16">
        <f t="shared" si="228"/>
        <v>1003.5597529911137</v>
      </c>
      <c r="I4821" s="15">
        <f t="shared" si="226"/>
        <v>54.261242280972297</v>
      </c>
      <c r="J4821" s="14">
        <f t="shared" si="227"/>
        <v>0.8714154301504381</v>
      </c>
    </row>
    <row r="4822" spans="1:10" x14ac:dyDescent="0.3">
      <c r="A4822" s="19">
        <v>20200719</v>
      </c>
      <c r="B4822" s="19" t="s">
        <v>36</v>
      </c>
      <c r="C4822" s="19">
        <v>940</v>
      </c>
      <c r="D4822" s="19">
        <v>70.77</v>
      </c>
      <c r="E4822" s="19">
        <v>24.24</v>
      </c>
      <c r="F4822" s="19">
        <v>2.21</v>
      </c>
      <c r="G4822" s="19">
        <v>0</v>
      </c>
      <c r="H4822" s="17">
        <f t="shared" si="228"/>
        <v>995.54752319292879</v>
      </c>
      <c r="I4822" s="18">
        <f t="shared" si="226"/>
        <v>55.350860099779027</v>
      </c>
      <c r="J4822" s="17">
        <f t="shared" si="227"/>
        <v>0.85957676699693342</v>
      </c>
    </row>
    <row r="4823" spans="1:10" x14ac:dyDescent="0.3">
      <c r="A4823" s="2">
        <v>20200719</v>
      </c>
      <c r="B4823" s="2" t="s">
        <v>35</v>
      </c>
      <c r="C4823" s="2">
        <v>947</v>
      </c>
      <c r="D4823" s="2">
        <v>71.16</v>
      </c>
      <c r="E4823" s="2">
        <v>25.25</v>
      </c>
      <c r="F4823" s="2">
        <v>2.97</v>
      </c>
      <c r="G4823" s="2">
        <v>0</v>
      </c>
      <c r="H4823" s="16">
        <f t="shared" si="228"/>
        <v>1000.6085585624486</v>
      </c>
      <c r="I4823" s="15">
        <f t="shared" si="226"/>
        <v>56.519017455076522</v>
      </c>
      <c r="J4823" s="14">
        <f t="shared" si="227"/>
        <v>0.85868666475881916</v>
      </c>
    </row>
    <row r="4824" spans="1:10" x14ac:dyDescent="0.3">
      <c r="A4824" s="19">
        <v>20200719</v>
      </c>
      <c r="B4824" s="19" t="s">
        <v>34</v>
      </c>
      <c r="C4824" s="19">
        <v>904</v>
      </c>
      <c r="D4824" s="19">
        <v>64.08</v>
      </c>
      <c r="E4824" s="19">
        <v>25.58</v>
      </c>
      <c r="F4824" s="19">
        <v>3.79</v>
      </c>
      <c r="G4824" s="19">
        <v>0</v>
      </c>
      <c r="H4824" s="17">
        <f t="shared" si="228"/>
        <v>1005.1086519960018</v>
      </c>
      <c r="I4824" s="18">
        <f t="shared" si="226"/>
        <v>56.989645374875053</v>
      </c>
      <c r="J4824" s="17">
        <f t="shared" si="227"/>
        <v>0.86041983996343319</v>
      </c>
    </row>
    <row r="4825" spans="1:10" x14ac:dyDescent="0.3">
      <c r="A4825" s="2">
        <v>20200719</v>
      </c>
      <c r="B4825" s="2" t="s">
        <v>33</v>
      </c>
      <c r="C4825" s="2">
        <v>779</v>
      </c>
      <c r="D4825" s="2">
        <v>53.73</v>
      </c>
      <c r="E4825" s="2">
        <v>25.4</v>
      </c>
      <c r="F4825" s="2">
        <v>4.28</v>
      </c>
      <c r="G4825" s="2">
        <v>0</v>
      </c>
      <c r="H4825" s="16">
        <f t="shared" si="228"/>
        <v>966.21575254876257</v>
      </c>
      <c r="I4825" s="15">
        <f t="shared" si="226"/>
        <v>55.594242267148829</v>
      </c>
      <c r="J4825" s="14">
        <f t="shared" si="227"/>
        <v>0.83319287787760687</v>
      </c>
    </row>
    <row r="4826" spans="1:10" x14ac:dyDescent="0.3">
      <c r="A4826" s="19">
        <v>20200719</v>
      </c>
      <c r="B4826" s="19" t="s">
        <v>32</v>
      </c>
      <c r="C4826" s="19">
        <v>635</v>
      </c>
      <c r="D4826" s="19">
        <v>42.33</v>
      </c>
      <c r="E4826" s="19">
        <v>24.88</v>
      </c>
      <c r="F4826" s="19">
        <v>4.41</v>
      </c>
      <c r="G4826" s="19">
        <v>0</v>
      </c>
      <c r="H4826" s="17">
        <f t="shared" si="228"/>
        <v>942.97637543338874</v>
      </c>
      <c r="I4826" s="18">
        <f t="shared" si="226"/>
        <v>54.348011732293401</v>
      </c>
      <c r="J4826" s="17">
        <f t="shared" si="227"/>
        <v>0.81844120765066297</v>
      </c>
    </row>
    <row r="4827" spans="1:10" x14ac:dyDescent="0.3">
      <c r="A4827" s="2">
        <v>20200719</v>
      </c>
      <c r="B4827" s="2" t="s">
        <v>31</v>
      </c>
      <c r="C4827" s="2">
        <v>450</v>
      </c>
      <c r="D4827" s="2">
        <v>30.65</v>
      </c>
      <c r="E4827" s="2">
        <v>24.16</v>
      </c>
      <c r="F4827" s="2">
        <v>4.4800000000000004</v>
      </c>
      <c r="G4827" s="2">
        <v>0</v>
      </c>
      <c r="H4827" s="16">
        <f t="shared" si="228"/>
        <v>882.7123246126705</v>
      </c>
      <c r="I4827" s="15">
        <f t="shared" si="226"/>
        <v>51.744760144145957</v>
      </c>
      <c r="J4827" s="14">
        <f t="shared" si="227"/>
        <v>0.7764766423214573</v>
      </c>
    </row>
    <row r="4828" spans="1:10" x14ac:dyDescent="0.3">
      <c r="A4828" s="19">
        <v>20200719</v>
      </c>
      <c r="B4828" s="19" t="s">
        <v>30</v>
      </c>
      <c r="C4828" s="19">
        <v>252</v>
      </c>
      <c r="D4828" s="19">
        <v>19.07</v>
      </c>
      <c r="E4828" s="19">
        <v>23.22</v>
      </c>
      <c r="F4828" s="19">
        <v>4.55</v>
      </c>
      <c r="G4828" s="19">
        <v>0</v>
      </c>
      <c r="H4828" s="17">
        <f t="shared" si="228"/>
        <v>771.29537331236111</v>
      </c>
      <c r="I4828" s="18">
        <f t="shared" si="226"/>
        <v>47.322980416011283</v>
      </c>
      <c r="J4828" s="17">
        <f t="shared" si="227"/>
        <v>0.69381612150200733</v>
      </c>
    </row>
    <row r="4829" spans="1:10" x14ac:dyDescent="0.3">
      <c r="A4829" s="2">
        <v>20200719</v>
      </c>
      <c r="B4829" s="2" t="s">
        <v>29</v>
      </c>
      <c r="C4829" s="2">
        <v>72</v>
      </c>
      <c r="D4829" s="2">
        <v>7.85</v>
      </c>
      <c r="E4829" s="2">
        <v>21.63</v>
      </c>
      <c r="F4829" s="2">
        <v>4.4800000000000004</v>
      </c>
      <c r="G4829" s="2">
        <v>0</v>
      </c>
      <c r="H4829" s="16">
        <f t="shared" si="228"/>
        <v>527.16313777670996</v>
      </c>
      <c r="I4829" s="15">
        <f t="shared" si="226"/>
        <v>38.103848055522185</v>
      </c>
      <c r="J4829" s="14">
        <f t="shared" si="227"/>
        <v>0.49607774231616752</v>
      </c>
    </row>
    <row r="4830" spans="1:10" x14ac:dyDescent="0.3">
      <c r="A4830" s="19">
        <v>20200719</v>
      </c>
      <c r="B4830" s="19" t="s">
        <v>28</v>
      </c>
      <c r="C4830" s="19">
        <v>0</v>
      </c>
      <c r="D4830" s="19">
        <v>0</v>
      </c>
      <c r="E4830" s="19">
        <v>20.47</v>
      </c>
      <c r="F4830" s="19">
        <v>4.55</v>
      </c>
      <c r="G4830" s="19">
        <v>0</v>
      </c>
      <c r="H4830" s="17">
        <f t="shared" si="228"/>
        <v>0</v>
      </c>
      <c r="I4830" s="18">
        <f t="shared" si="226"/>
        <v>20.47</v>
      </c>
      <c r="J4830" s="17">
        <f t="shared" si="227"/>
        <v>0</v>
      </c>
    </row>
    <row r="4831" spans="1:10" x14ac:dyDescent="0.3">
      <c r="A4831" s="2">
        <v>20200719</v>
      </c>
      <c r="B4831" s="2" t="s">
        <v>27</v>
      </c>
      <c r="C4831" s="2">
        <v>0</v>
      </c>
      <c r="D4831" s="2">
        <v>0</v>
      </c>
      <c r="E4831" s="2">
        <v>19.690000000000001</v>
      </c>
      <c r="F4831" s="2">
        <v>4.41</v>
      </c>
      <c r="G4831" s="2">
        <v>0</v>
      </c>
      <c r="H4831" s="16">
        <f t="shared" si="228"/>
        <v>0</v>
      </c>
      <c r="I4831" s="15">
        <f t="shared" si="226"/>
        <v>19.690000000000001</v>
      </c>
      <c r="J4831" s="14">
        <f t="shared" si="227"/>
        <v>0</v>
      </c>
    </row>
    <row r="4832" spans="1:10" x14ac:dyDescent="0.3">
      <c r="A4832" s="19">
        <v>20200719</v>
      </c>
      <c r="B4832" s="19" t="s">
        <v>26</v>
      </c>
      <c r="C4832" s="19">
        <v>0</v>
      </c>
      <c r="D4832" s="19">
        <v>0</v>
      </c>
      <c r="E4832" s="19">
        <v>19.16</v>
      </c>
      <c r="F4832" s="19">
        <v>3.93</v>
      </c>
      <c r="G4832" s="19">
        <v>0</v>
      </c>
      <c r="H4832" s="17">
        <f t="shared" si="228"/>
        <v>0</v>
      </c>
      <c r="I4832" s="18">
        <f t="shared" si="226"/>
        <v>19.16</v>
      </c>
      <c r="J4832" s="17">
        <f t="shared" si="227"/>
        <v>0</v>
      </c>
    </row>
    <row r="4833" spans="1:10" x14ac:dyDescent="0.3">
      <c r="A4833" s="2">
        <v>20200719</v>
      </c>
      <c r="B4833" s="2" t="s">
        <v>25</v>
      </c>
      <c r="C4833" s="2">
        <v>0</v>
      </c>
      <c r="D4833" s="2">
        <v>0</v>
      </c>
      <c r="E4833" s="2">
        <v>18.809999999999999</v>
      </c>
      <c r="F4833" s="2">
        <v>3.59</v>
      </c>
      <c r="G4833" s="2">
        <v>0</v>
      </c>
      <c r="H4833" s="16">
        <f t="shared" si="228"/>
        <v>0</v>
      </c>
      <c r="I4833" s="15">
        <f t="shared" si="226"/>
        <v>18.809999999999999</v>
      </c>
      <c r="J4833" s="14">
        <f t="shared" si="227"/>
        <v>0</v>
      </c>
    </row>
    <row r="4834" spans="1:10" x14ac:dyDescent="0.3">
      <c r="A4834" s="19">
        <v>20200720</v>
      </c>
      <c r="B4834" s="19" t="s">
        <v>48</v>
      </c>
      <c r="C4834" s="19">
        <v>0</v>
      </c>
      <c r="D4834" s="19">
        <v>0</v>
      </c>
      <c r="E4834" s="19">
        <v>18.5</v>
      </c>
      <c r="F4834" s="19">
        <v>3.31</v>
      </c>
      <c r="G4834" s="19">
        <v>0</v>
      </c>
      <c r="H4834" s="17">
        <f t="shared" si="228"/>
        <v>0</v>
      </c>
      <c r="I4834" s="18">
        <f t="shared" si="226"/>
        <v>18.5</v>
      </c>
      <c r="J4834" s="17">
        <f t="shared" si="227"/>
        <v>0</v>
      </c>
    </row>
    <row r="4835" spans="1:10" x14ac:dyDescent="0.3">
      <c r="A4835" s="2">
        <v>20200720</v>
      </c>
      <c r="B4835" s="2" t="s">
        <v>47</v>
      </c>
      <c r="C4835" s="2">
        <v>0</v>
      </c>
      <c r="D4835" s="2">
        <v>0</v>
      </c>
      <c r="E4835" s="2">
        <v>18.34</v>
      </c>
      <c r="F4835" s="2">
        <v>3.1</v>
      </c>
      <c r="G4835" s="2">
        <v>0</v>
      </c>
      <c r="H4835" s="16">
        <f t="shared" si="228"/>
        <v>0</v>
      </c>
      <c r="I4835" s="15">
        <f t="shared" si="226"/>
        <v>18.34</v>
      </c>
      <c r="J4835" s="14">
        <f t="shared" si="227"/>
        <v>0</v>
      </c>
    </row>
    <row r="4836" spans="1:10" x14ac:dyDescent="0.3">
      <c r="A4836" s="19">
        <v>20200720</v>
      </c>
      <c r="B4836" s="19" t="s">
        <v>46</v>
      </c>
      <c r="C4836" s="19">
        <v>0</v>
      </c>
      <c r="D4836" s="19">
        <v>0</v>
      </c>
      <c r="E4836" s="19">
        <v>18.2</v>
      </c>
      <c r="F4836" s="19">
        <v>2.9</v>
      </c>
      <c r="G4836" s="19">
        <v>0</v>
      </c>
      <c r="H4836" s="17">
        <f t="shared" si="228"/>
        <v>0</v>
      </c>
      <c r="I4836" s="18">
        <f t="shared" si="226"/>
        <v>18.2</v>
      </c>
      <c r="J4836" s="17">
        <f t="shared" si="227"/>
        <v>0</v>
      </c>
    </row>
    <row r="4837" spans="1:10" x14ac:dyDescent="0.3">
      <c r="A4837" s="2">
        <v>20200720</v>
      </c>
      <c r="B4837" s="2" t="s">
        <v>45</v>
      </c>
      <c r="C4837" s="2">
        <v>0</v>
      </c>
      <c r="D4837" s="2">
        <v>0</v>
      </c>
      <c r="E4837" s="2">
        <v>18.07</v>
      </c>
      <c r="F4837" s="2">
        <v>2.2799999999999998</v>
      </c>
      <c r="G4837" s="2">
        <v>0</v>
      </c>
      <c r="H4837" s="16">
        <f t="shared" si="228"/>
        <v>0</v>
      </c>
      <c r="I4837" s="15">
        <f t="shared" si="226"/>
        <v>18.07</v>
      </c>
      <c r="J4837" s="14">
        <f t="shared" si="227"/>
        <v>0</v>
      </c>
    </row>
    <row r="4838" spans="1:10" x14ac:dyDescent="0.3">
      <c r="A4838" s="19">
        <v>20200720</v>
      </c>
      <c r="B4838" s="19" t="s">
        <v>44</v>
      </c>
      <c r="C4838" s="19">
        <v>0</v>
      </c>
      <c r="D4838" s="19">
        <v>0</v>
      </c>
      <c r="E4838" s="19">
        <v>17.82</v>
      </c>
      <c r="F4838" s="19">
        <v>2.48</v>
      </c>
      <c r="G4838" s="19">
        <v>0</v>
      </c>
      <c r="H4838" s="17">
        <f t="shared" si="228"/>
        <v>0</v>
      </c>
      <c r="I4838" s="18">
        <f t="shared" si="226"/>
        <v>17.82</v>
      </c>
      <c r="J4838" s="17">
        <f t="shared" si="227"/>
        <v>0</v>
      </c>
    </row>
    <row r="4839" spans="1:10" x14ac:dyDescent="0.3">
      <c r="A4839" s="2">
        <v>20200720</v>
      </c>
      <c r="B4839" s="2" t="s">
        <v>43</v>
      </c>
      <c r="C4839" s="2">
        <v>0</v>
      </c>
      <c r="D4839" s="2">
        <v>0</v>
      </c>
      <c r="E4839" s="2">
        <v>17.78</v>
      </c>
      <c r="F4839" s="2">
        <v>2.62</v>
      </c>
      <c r="G4839" s="2">
        <v>0</v>
      </c>
      <c r="H4839" s="16">
        <f t="shared" si="228"/>
        <v>0</v>
      </c>
      <c r="I4839" s="15">
        <f t="shared" si="226"/>
        <v>17.78</v>
      </c>
      <c r="J4839" s="14">
        <f t="shared" si="227"/>
        <v>0</v>
      </c>
    </row>
    <row r="4840" spans="1:10" x14ac:dyDescent="0.3">
      <c r="A4840" s="19">
        <v>20200720</v>
      </c>
      <c r="B4840" s="19" t="s">
        <v>42</v>
      </c>
      <c r="C4840" s="19">
        <v>60</v>
      </c>
      <c r="D4840" s="19">
        <v>6.74</v>
      </c>
      <c r="E4840" s="19">
        <v>17.899999999999999</v>
      </c>
      <c r="F4840" s="19">
        <v>2.83</v>
      </c>
      <c r="G4840" s="19">
        <v>0</v>
      </c>
      <c r="H4840" s="17">
        <f t="shared" si="228"/>
        <v>511.22970350920377</v>
      </c>
      <c r="I4840" s="18">
        <f t="shared" si="226"/>
        <v>33.875928234662616</v>
      </c>
      <c r="J4840" s="17">
        <f t="shared" si="227"/>
        <v>0.49081033179021394</v>
      </c>
    </row>
    <row r="4841" spans="1:10" x14ac:dyDescent="0.3">
      <c r="A4841" s="2">
        <v>20200720</v>
      </c>
      <c r="B4841" s="2" t="s">
        <v>41</v>
      </c>
      <c r="C4841" s="2">
        <v>141</v>
      </c>
      <c r="D4841" s="2">
        <v>17.920000000000002</v>
      </c>
      <c r="E4841" s="2">
        <v>18.559999999999999</v>
      </c>
      <c r="F4841" s="2">
        <v>3.66</v>
      </c>
      <c r="G4841" s="2">
        <v>0</v>
      </c>
      <c r="H4841" s="16">
        <f t="shared" si="228"/>
        <v>458.25527150406305</v>
      </c>
      <c r="I4841" s="15">
        <f t="shared" si="226"/>
        <v>32.880477234501967</v>
      </c>
      <c r="J4841" s="14">
        <f t="shared" si="227"/>
        <v>0.44200455544801071</v>
      </c>
    </row>
    <row r="4842" spans="1:10" x14ac:dyDescent="0.3">
      <c r="A4842" s="19">
        <v>20200720</v>
      </c>
      <c r="B4842" s="19" t="s">
        <v>40</v>
      </c>
      <c r="C4842" s="19">
        <v>278</v>
      </c>
      <c r="D4842" s="19">
        <v>29.48</v>
      </c>
      <c r="E4842" s="19">
        <v>20</v>
      </c>
      <c r="F4842" s="19">
        <v>1.79</v>
      </c>
      <c r="G4842" s="19">
        <v>0</v>
      </c>
      <c r="H4842" s="17">
        <f t="shared" si="228"/>
        <v>564.90319217022272</v>
      </c>
      <c r="I4842" s="18">
        <f t="shared" si="226"/>
        <v>37.653224755319457</v>
      </c>
      <c r="J4842" s="17">
        <f t="shared" si="227"/>
        <v>0.53273788042035009</v>
      </c>
    </row>
    <row r="4843" spans="1:10" x14ac:dyDescent="0.3">
      <c r="A4843" s="2">
        <v>20200720</v>
      </c>
      <c r="B4843" s="2" t="s">
        <v>39</v>
      </c>
      <c r="C4843" s="2">
        <v>253</v>
      </c>
      <c r="D4843" s="2">
        <v>41.16</v>
      </c>
      <c r="E4843" s="2">
        <v>21.69</v>
      </c>
      <c r="F4843" s="2">
        <v>2.76</v>
      </c>
      <c r="G4843" s="2">
        <v>0</v>
      </c>
      <c r="H4843" s="16">
        <f t="shared" si="228"/>
        <v>384.40266294722193</v>
      </c>
      <c r="I4843" s="15">
        <f t="shared" si="226"/>
        <v>33.702583217100688</v>
      </c>
      <c r="J4843" s="14">
        <f t="shared" si="227"/>
        <v>0.36934883021294201</v>
      </c>
    </row>
    <row r="4844" spans="1:10" x14ac:dyDescent="0.3">
      <c r="A4844" s="19">
        <v>20200720</v>
      </c>
      <c r="B4844" s="19" t="s">
        <v>38</v>
      </c>
      <c r="C4844" s="19">
        <v>407</v>
      </c>
      <c r="D4844" s="19">
        <v>52.61</v>
      </c>
      <c r="E4844" s="19">
        <v>23.91</v>
      </c>
      <c r="F4844" s="19">
        <v>3.03</v>
      </c>
      <c r="G4844" s="19">
        <v>0</v>
      </c>
      <c r="H4844" s="17">
        <f t="shared" si="228"/>
        <v>512.25857712330264</v>
      </c>
      <c r="I4844" s="18">
        <f t="shared" si="226"/>
        <v>39.918080535103208</v>
      </c>
      <c r="J4844" s="17">
        <f t="shared" si="227"/>
        <v>0.47786996093585005</v>
      </c>
    </row>
    <row r="4845" spans="1:10" x14ac:dyDescent="0.3">
      <c r="A4845" s="2">
        <v>20200720</v>
      </c>
      <c r="B4845" s="2" t="s">
        <v>37</v>
      </c>
      <c r="C4845" s="2">
        <v>533</v>
      </c>
      <c r="D4845" s="2">
        <v>63.08</v>
      </c>
      <c r="E4845" s="2">
        <v>25.62</v>
      </c>
      <c r="F4845" s="2">
        <v>1.72</v>
      </c>
      <c r="G4845" s="2">
        <v>0</v>
      </c>
      <c r="H4845" s="16">
        <f t="shared" si="228"/>
        <v>597.7751912511261</v>
      </c>
      <c r="I4845" s="15">
        <f t="shared" si="226"/>
        <v>44.300474726597692</v>
      </c>
      <c r="J4845" s="14">
        <f t="shared" si="227"/>
        <v>0.54585713888194354</v>
      </c>
    </row>
    <row r="4846" spans="1:10" x14ac:dyDescent="0.3">
      <c r="A4846" s="19">
        <v>20200720</v>
      </c>
      <c r="B4846" s="19" t="s">
        <v>36</v>
      </c>
      <c r="C4846" s="19">
        <v>759</v>
      </c>
      <c r="D4846" s="19">
        <v>70.59</v>
      </c>
      <c r="E4846" s="19">
        <v>27.3</v>
      </c>
      <c r="F4846" s="19">
        <v>1.59</v>
      </c>
      <c r="G4846" s="19">
        <v>0</v>
      </c>
      <c r="H4846" s="17">
        <f t="shared" si="228"/>
        <v>804.7375222136485</v>
      </c>
      <c r="I4846" s="18">
        <f t="shared" si="226"/>
        <v>52.448047569176516</v>
      </c>
      <c r="J4846" s="17">
        <f t="shared" si="227"/>
        <v>0.70533939015675184</v>
      </c>
    </row>
    <row r="4847" spans="1:10" x14ac:dyDescent="0.3">
      <c r="A4847" s="2">
        <v>20200720</v>
      </c>
      <c r="B4847" s="2" t="s">
        <v>35</v>
      </c>
      <c r="C4847" s="2">
        <v>479</v>
      </c>
      <c r="D4847" s="2">
        <v>70.989999999999995</v>
      </c>
      <c r="E4847" s="2">
        <v>28.78</v>
      </c>
      <c r="F4847" s="2">
        <v>2.48</v>
      </c>
      <c r="G4847" s="2">
        <v>0</v>
      </c>
      <c r="H4847" s="16">
        <f t="shared" si="228"/>
        <v>506.63076074302558</v>
      </c>
      <c r="I4847" s="15">
        <f t="shared" si="226"/>
        <v>44.61221127321955</v>
      </c>
      <c r="J4847" s="14">
        <f t="shared" si="227"/>
        <v>0.46191808791560685</v>
      </c>
    </row>
    <row r="4848" spans="1:10" x14ac:dyDescent="0.3">
      <c r="A4848" s="19">
        <v>20200720</v>
      </c>
      <c r="B4848" s="19" t="s">
        <v>34</v>
      </c>
      <c r="C4848" s="19">
        <v>728</v>
      </c>
      <c r="D4848" s="19">
        <v>63.95</v>
      </c>
      <c r="E4848" s="19">
        <v>29.76</v>
      </c>
      <c r="F4848" s="19">
        <v>3.24</v>
      </c>
      <c r="G4848" s="19">
        <v>0</v>
      </c>
      <c r="H4848" s="17">
        <f t="shared" si="228"/>
        <v>810.31941497189314</v>
      </c>
      <c r="I4848" s="18">
        <f t="shared" si="226"/>
        <v>55.082481717871659</v>
      </c>
      <c r="J4848" s="17">
        <f t="shared" si="227"/>
        <v>0.70062552953251522</v>
      </c>
    </row>
    <row r="4849" spans="1:10" x14ac:dyDescent="0.3">
      <c r="A4849" s="2">
        <v>20200720</v>
      </c>
      <c r="B4849" s="2" t="s">
        <v>33</v>
      </c>
      <c r="C4849" s="2">
        <v>568</v>
      </c>
      <c r="D4849" s="2">
        <v>53.63</v>
      </c>
      <c r="E4849" s="2">
        <v>30.27</v>
      </c>
      <c r="F4849" s="2">
        <v>3.86</v>
      </c>
      <c r="G4849" s="2">
        <v>0</v>
      </c>
      <c r="H4849" s="16">
        <f t="shared" si="228"/>
        <v>705.41094871070504</v>
      </c>
      <c r="I4849" s="15">
        <f t="shared" si="226"/>
        <v>52.314092147209536</v>
      </c>
      <c r="J4849" s="14">
        <f t="shared" si="227"/>
        <v>0.61870648026439901</v>
      </c>
    </row>
    <row r="4850" spans="1:10" x14ac:dyDescent="0.3">
      <c r="A4850" s="19">
        <v>20200720</v>
      </c>
      <c r="B4850" s="19" t="s">
        <v>32</v>
      </c>
      <c r="C4850" s="19">
        <v>577</v>
      </c>
      <c r="D4850" s="19">
        <v>42.24</v>
      </c>
      <c r="E4850" s="19">
        <v>30.15</v>
      </c>
      <c r="F4850" s="19">
        <v>4.62</v>
      </c>
      <c r="G4850" s="19">
        <v>0</v>
      </c>
      <c r="H4850" s="17">
        <f t="shared" si="228"/>
        <v>858.32746623333287</v>
      </c>
      <c r="I4850" s="18">
        <f t="shared" si="226"/>
        <v>56.972733319791651</v>
      </c>
      <c r="J4850" s="17">
        <f t="shared" si="227"/>
        <v>0.73483362792814411</v>
      </c>
    </row>
    <row r="4851" spans="1:10" x14ac:dyDescent="0.3">
      <c r="A4851" s="2">
        <v>20200720</v>
      </c>
      <c r="B4851" s="2" t="s">
        <v>31</v>
      </c>
      <c r="C4851" s="2">
        <v>332</v>
      </c>
      <c r="D4851" s="2">
        <v>30.56</v>
      </c>
      <c r="E4851" s="2">
        <v>29.32</v>
      </c>
      <c r="F4851" s="2">
        <v>5.31</v>
      </c>
      <c r="G4851" s="2">
        <v>0</v>
      </c>
      <c r="H4851" s="16">
        <f t="shared" si="228"/>
        <v>652.9772472119439</v>
      </c>
      <c r="I4851" s="15">
        <f t="shared" si="226"/>
        <v>49.725538975373247</v>
      </c>
      <c r="J4851" s="14">
        <f t="shared" si="227"/>
        <v>0.5803237825200751</v>
      </c>
    </row>
    <row r="4852" spans="1:10" x14ac:dyDescent="0.3">
      <c r="A4852" s="19">
        <v>20200720</v>
      </c>
      <c r="B4852" s="19" t="s">
        <v>30</v>
      </c>
      <c r="C4852" s="19">
        <v>204</v>
      </c>
      <c r="D4852" s="19">
        <v>18.98</v>
      </c>
      <c r="E4852" s="19">
        <v>28.07</v>
      </c>
      <c r="F4852" s="19">
        <v>5.52</v>
      </c>
      <c r="G4852" s="19">
        <v>0</v>
      </c>
      <c r="H4852" s="17">
        <f t="shared" si="228"/>
        <v>627.23281356257041</v>
      </c>
      <c r="I4852" s="18">
        <f t="shared" si="226"/>
        <v>47.671025423830329</v>
      </c>
      <c r="J4852" s="17">
        <f t="shared" si="227"/>
        <v>0.5632427637793509</v>
      </c>
    </row>
    <row r="4853" spans="1:10" x14ac:dyDescent="0.3">
      <c r="A4853" s="2">
        <v>20200720</v>
      </c>
      <c r="B4853" s="2" t="s">
        <v>29</v>
      </c>
      <c r="C4853" s="2">
        <v>50</v>
      </c>
      <c r="D4853" s="2">
        <v>7.75</v>
      </c>
      <c r="E4853" s="2">
        <v>28.41</v>
      </c>
      <c r="F4853" s="2">
        <v>4.97</v>
      </c>
      <c r="G4853" s="2">
        <v>0</v>
      </c>
      <c r="H4853" s="16">
        <f t="shared" si="228"/>
        <v>370.77979290546267</v>
      </c>
      <c r="I4853" s="15">
        <f t="shared" si="226"/>
        <v>39.996868528295707</v>
      </c>
      <c r="J4853" s="14">
        <f t="shared" si="227"/>
        <v>0.34575738177327892</v>
      </c>
    </row>
    <row r="4854" spans="1:10" x14ac:dyDescent="0.3">
      <c r="A4854" s="19">
        <v>20200720</v>
      </c>
      <c r="B4854" s="19" t="s">
        <v>28</v>
      </c>
      <c r="C4854" s="19">
        <v>0</v>
      </c>
      <c r="D4854" s="19">
        <v>0</v>
      </c>
      <c r="E4854" s="19">
        <v>27</v>
      </c>
      <c r="F4854" s="19">
        <v>5.0999999999999996</v>
      </c>
      <c r="G4854" s="19">
        <v>0</v>
      </c>
      <c r="H4854" s="17">
        <f t="shared" si="228"/>
        <v>0</v>
      </c>
      <c r="I4854" s="18">
        <f t="shared" si="226"/>
        <v>27</v>
      </c>
      <c r="J4854" s="17">
        <f t="shared" si="227"/>
        <v>0</v>
      </c>
    </row>
    <row r="4855" spans="1:10" x14ac:dyDescent="0.3">
      <c r="A4855" s="2">
        <v>20200720</v>
      </c>
      <c r="B4855" s="2" t="s">
        <v>27</v>
      </c>
      <c r="C4855" s="2">
        <v>0</v>
      </c>
      <c r="D4855" s="2">
        <v>0</v>
      </c>
      <c r="E4855" s="2">
        <v>25.94</v>
      </c>
      <c r="F4855" s="2">
        <v>5.79</v>
      </c>
      <c r="G4855" s="2">
        <v>0</v>
      </c>
      <c r="H4855" s="16">
        <f t="shared" si="228"/>
        <v>0</v>
      </c>
      <c r="I4855" s="15">
        <f t="shared" si="226"/>
        <v>25.94</v>
      </c>
      <c r="J4855" s="14">
        <f t="shared" si="227"/>
        <v>0</v>
      </c>
    </row>
    <row r="4856" spans="1:10" x14ac:dyDescent="0.3">
      <c r="A4856" s="19">
        <v>20200720</v>
      </c>
      <c r="B4856" s="19" t="s">
        <v>26</v>
      </c>
      <c r="C4856" s="19">
        <v>0</v>
      </c>
      <c r="D4856" s="19">
        <v>0</v>
      </c>
      <c r="E4856" s="19">
        <v>25.22</v>
      </c>
      <c r="F4856" s="19">
        <v>6.21</v>
      </c>
      <c r="G4856" s="19">
        <v>0</v>
      </c>
      <c r="H4856" s="17">
        <f t="shared" si="228"/>
        <v>0</v>
      </c>
      <c r="I4856" s="18">
        <f t="shared" si="226"/>
        <v>25.22</v>
      </c>
      <c r="J4856" s="17">
        <f t="shared" si="227"/>
        <v>0</v>
      </c>
    </row>
    <row r="4857" spans="1:10" x14ac:dyDescent="0.3">
      <c r="A4857" s="2">
        <v>20200720</v>
      </c>
      <c r="B4857" s="2" t="s">
        <v>25</v>
      </c>
      <c r="C4857" s="2">
        <v>0</v>
      </c>
      <c r="D4857" s="2">
        <v>0</v>
      </c>
      <c r="E4857" s="2">
        <v>24.64</v>
      </c>
      <c r="F4857" s="2">
        <v>5.66</v>
      </c>
      <c r="G4857" s="2">
        <v>0</v>
      </c>
      <c r="H4857" s="16">
        <f t="shared" si="228"/>
        <v>0</v>
      </c>
      <c r="I4857" s="15">
        <f t="shared" si="226"/>
        <v>24.64</v>
      </c>
      <c r="J4857" s="14">
        <f t="shared" si="227"/>
        <v>0</v>
      </c>
    </row>
    <row r="4858" spans="1:10" x14ac:dyDescent="0.3">
      <c r="A4858" s="19">
        <v>20200721</v>
      </c>
      <c r="B4858" s="19" t="s">
        <v>48</v>
      </c>
      <c r="C4858" s="19">
        <v>0</v>
      </c>
      <c r="D4858" s="19">
        <v>0</v>
      </c>
      <c r="E4858" s="19">
        <v>24.13</v>
      </c>
      <c r="F4858" s="19">
        <v>4.76</v>
      </c>
      <c r="G4858" s="19">
        <v>0</v>
      </c>
      <c r="H4858" s="17">
        <f t="shared" si="228"/>
        <v>0</v>
      </c>
      <c r="I4858" s="18">
        <f t="shared" si="226"/>
        <v>24.13</v>
      </c>
      <c r="J4858" s="17">
        <f t="shared" si="227"/>
        <v>0</v>
      </c>
    </row>
    <row r="4859" spans="1:10" x14ac:dyDescent="0.3">
      <c r="A4859" s="2">
        <v>20200721</v>
      </c>
      <c r="B4859" s="2" t="s">
        <v>47</v>
      </c>
      <c r="C4859" s="2">
        <v>0</v>
      </c>
      <c r="D4859" s="2">
        <v>0</v>
      </c>
      <c r="E4859" s="2">
        <v>23.62</v>
      </c>
      <c r="F4859" s="2">
        <v>4.83</v>
      </c>
      <c r="G4859" s="2">
        <v>0</v>
      </c>
      <c r="H4859" s="16">
        <f t="shared" si="228"/>
        <v>0</v>
      </c>
      <c r="I4859" s="15">
        <f t="shared" si="226"/>
        <v>23.62</v>
      </c>
      <c r="J4859" s="14">
        <f t="shared" si="227"/>
        <v>0</v>
      </c>
    </row>
    <row r="4860" spans="1:10" x14ac:dyDescent="0.3">
      <c r="A4860" s="19">
        <v>20200721</v>
      </c>
      <c r="B4860" s="19" t="s">
        <v>46</v>
      </c>
      <c r="C4860" s="19">
        <v>0</v>
      </c>
      <c r="D4860" s="19">
        <v>0</v>
      </c>
      <c r="E4860" s="19">
        <v>23.06</v>
      </c>
      <c r="F4860" s="19">
        <v>5.45</v>
      </c>
      <c r="G4860" s="19">
        <v>0</v>
      </c>
      <c r="H4860" s="17">
        <f t="shared" si="228"/>
        <v>0</v>
      </c>
      <c r="I4860" s="18">
        <f t="shared" si="226"/>
        <v>23.06</v>
      </c>
      <c r="J4860" s="17">
        <f t="shared" si="227"/>
        <v>0</v>
      </c>
    </row>
    <row r="4861" spans="1:10" x14ac:dyDescent="0.3">
      <c r="A4861" s="2">
        <v>20200721</v>
      </c>
      <c r="B4861" s="2" t="s">
        <v>45</v>
      </c>
      <c r="C4861" s="2">
        <v>0</v>
      </c>
      <c r="D4861" s="2">
        <v>0</v>
      </c>
      <c r="E4861" s="2">
        <v>22.85</v>
      </c>
      <c r="F4861" s="2">
        <v>5.0999999999999996</v>
      </c>
      <c r="G4861" s="2">
        <v>0</v>
      </c>
      <c r="H4861" s="16">
        <f t="shared" si="228"/>
        <v>0</v>
      </c>
      <c r="I4861" s="15">
        <f t="shared" si="226"/>
        <v>22.85</v>
      </c>
      <c r="J4861" s="14">
        <f t="shared" si="227"/>
        <v>0</v>
      </c>
    </row>
    <row r="4862" spans="1:10" x14ac:dyDescent="0.3">
      <c r="A4862" s="19">
        <v>20200721</v>
      </c>
      <c r="B4862" s="19" t="s">
        <v>44</v>
      </c>
      <c r="C4862" s="19">
        <v>0</v>
      </c>
      <c r="D4862" s="19">
        <v>0</v>
      </c>
      <c r="E4862" s="19">
        <v>22.76</v>
      </c>
      <c r="F4862" s="19">
        <v>3.38</v>
      </c>
      <c r="G4862" s="19">
        <v>0</v>
      </c>
      <c r="H4862" s="17">
        <f t="shared" si="228"/>
        <v>0</v>
      </c>
      <c r="I4862" s="18">
        <f t="shared" si="226"/>
        <v>22.76</v>
      </c>
      <c r="J4862" s="17">
        <f t="shared" si="227"/>
        <v>0</v>
      </c>
    </row>
    <row r="4863" spans="1:10" x14ac:dyDescent="0.3">
      <c r="A4863" s="2">
        <v>20200721</v>
      </c>
      <c r="B4863" s="2" t="s">
        <v>43</v>
      </c>
      <c r="C4863" s="2">
        <v>0</v>
      </c>
      <c r="D4863" s="2">
        <v>0</v>
      </c>
      <c r="E4863" s="2">
        <v>22.53</v>
      </c>
      <c r="F4863" s="2">
        <v>3.72</v>
      </c>
      <c r="G4863" s="2">
        <v>0</v>
      </c>
      <c r="H4863" s="16">
        <f t="shared" si="228"/>
        <v>0</v>
      </c>
      <c r="I4863" s="15">
        <f t="shared" si="226"/>
        <v>22.53</v>
      </c>
      <c r="J4863" s="14">
        <f t="shared" si="227"/>
        <v>0</v>
      </c>
    </row>
    <row r="4864" spans="1:10" x14ac:dyDescent="0.3">
      <c r="A4864" s="19">
        <v>20200721</v>
      </c>
      <c r="B4864" s="19" t="s">
        <v>42</v>
      </c>
      <c r="C4864" s="19">
        <v>55</v>
      </c>
      <c r="D4864" s="19">
        <v>6.61</v>
      </c>
      <c r="E4864" s="19">
        <v>22.39</v>
      </c>
      <c r="F4864" s="19">
        <v>4.28</v>
      </c>
      <c r="G4864" s="19">
        <v>0</v>
      </c>
      <c r="H4864" s="17">
        <f t="shared" si="228"/>
        <v>477.8016606380462</v>
      </c>
      <c r="I4864" s="18">
        <f t="shared" si="226"/>
        <v>37.321301894938941</v>
      </c>
      <c r="J4864" s="17">
        <f t="shared" si="227"/>
        <v>0.45130953735823576</v>
      </c>
    </row>
    <row r="4865" spans="1:10" x14ac:dyDescent="0.3">
      <c r="A4865" s="2">
        <v>20200721</v>
      </c>
      <c r="B4865" s="2" t="s">
        <v>41</v>
      </c>
      <c r="C4865" s="2">
        <v>196</v>
      </c>
      <c r="D4865" s="2">
        <v>17.8</v>
      </c>
      <c r="E4865" s="2">
        <v>23.05</v>
      </c>
      <c r="F4865" s="2">
        <v>3.66</v>
      </c>
      <c r="G4865" s="2">
        <v>0</v>
      </c>
      <c r="H4865" s="16">
        <f t="shared" si="228"/>
        <v>641.16130283275118</v>
      </c>
      <c r="I4865" s="15">
        <f t="shared" si="226"/>
        <v>43.086290713523475</v>
      </c>
      <c r="J4865" s="14">
        <f t="shared" si="227"/>
        <v>0.58897826910492546</v>
      </c>
    </row>
    <row r="4866" spans="1:10" x14ac:dyDescent="0.3">
      <c r="A4866" s="19">
        <v>20200721</v>
      </c>
      <c r="B4866" s="19" t="s">
        <v>40</v>
      </c>
      <c r="C4866" s="19">
        <v>106</v>
      </c>
      <c r="D4866" s="19">
        <v>29.37</v>
      </c>
      <c r="E4866" s="19">
        <v>24.34</v>
      </c>
      <c r="F4866" s="19">
        <v>3.24</v>
      </c>
      <c r="G4866" s="19">
        <v>0</v>
      </c>
      <c r="H4866" s="17">
        <f t="shared" si="228"/>
        <v>216.12913860882966</v>
      </c>
      <c r="I4866" s="18">
        <f t="shared" si="226"/>
        <v>31.094035581525926</v>
      </c>
      <c r="J4866" s="17">
        <f t="shared" si="227"/>
        <v>0.21020219463483925</v>
      </c>
    </row>
    <row r="4867" spans="1:10" x14ac:dyDescent="0.3">
      <c r="A4867" s="2">
        <v>20200721</v>
      </c>
      <c r="B4867" s="2" t="s">
        <v>39</v>
      </c>
      <c r="C4867" s="2">
        <v>637</v>
      </c>
      <c r="D4867" s="2">
        <v>41.05</v>
      </c>
      <c r="E4867" s="2">
        <v>26.16</v>
      </c>
      <c r="F4867" s="2">
        <v>3.52</v>
      </c>
      <c r="G4867" s="2">
        <v>0</v>
      </c>
      <c r="H4867" s="16">
        <f t="shared" si="228"/>
        <v>969.97584070639527</v>
      </c>
      <c r="I4867" s="15">
        <f t="shared" si="226"/>
        <v>56.471745022074856</v>
      </c>
      <c r="J4867" s="14">
        <f t="shared" si="227"/>
        <v>0.83260509519311565</v>
      </c>
    </row>
    <row r="4868" spans="1:10" x14ac:dyDescent="0.3">
      <c r="A4868" s="19">
        <v>20200721</v>
      </c>
      <c r="B4868" s="19" t="s">
        <v>38</v>
      </c>
      <c r="C4868" s="19">
        <v>763</v>
      </c>
      <c r="D4868" s="19">
        <v>52.48</v>
      </c>
      <c r="E4868" s="19">
        <v>27.84</v>
      </c>
      <c r="F4868" s="19">
        <v>3.1</v>
      </c>
      <c r="G4868" s="19">
        <v>0</v>
      </c>
      <c r="H4868" s="17">
        <f t="shared" si="228"/>
        <v>961.99817944223162</v>
      </c>
      <c r="I4868" s="18">
        <f t="shared" si="226"/>
        <v>57.902443107569738</v>
      </c>
      <c r="J4868" s="17">
        <f t="shared" si="227"/>
        <v>0.81956377278315506</v>
      </c>
    </row>
    <row r="4869" spans="1:10" x14ac:dyDescent="0.3">
      <c r="A4869" s="2">
        <v>20200721</v>
      </c>
      <c r="B4869" s="2" t="s">
        <v>37</v>
      </c>
      <c r="C4869" s="2">
        <v>913</v>
      </c>
      <c r="D4869" s="2">
        <v>62.94</v>
      </c>
      <c r="E4869" s="2">
        <v>28.97</v>
      </c>
      <c r="F4869" s="2">
        <v>2.41</v>
      </c>
      <c r="G4869" s="2">
        <v>0</v>
      </c>
      <c r="H4869" s="16">
        <f t="shared" si="228"/>
        <v>1025.2314536518488</v>
      </c>
      <c r="I4869" s="15">
        <f t="shared" si="226"/>
        <v>61.008482926620275</v>
      </c>
      <c r="J4869" s="14">
        <f t="shared" si="227"/>
        <v>0.85910482182589365</v>
      </c>
    </row>
    <row r="4870" spans="1:10" x14ac:dyDescent="0.3">
      <c r="A4870" s="19">
        <v>20200721</v>
      </c>
      <c r="B4870" s="19" t="s">
        <v>36</v>
      </c>
      <c r="C4870" s="19">
        <v>912</v>
      </c>
      <c r="D4870" s="19">
        <v>70.41</v>
      </c>
      <c r="E4870" s="19">
        <v>29.63</v>
      </c>
      <c r="F4870" s="19">
        <v>1.86</v>
      </c>
      <c r="G4870" s="19">
        <v>0</v>
      </c>
      <c r="H4870" s="17">
        <f t="shared" si="228"/>
        <v>968.03367500725983</v>
      </c>
      <c r="I4870" s="18">
        <f t="shared" si="226"/>
        <v>59.881052343976869</v>
      </c>
      <c r="J4870" s="17">
        <f t="shared" si="227"/>
        <v>0.81608652520828739</v>
      </c>
    </row>
    <row r="4871" spans="1:10" x14ac:dyDescent="0.3">
      <c r="A4871" s="2">
        <v>20200721</v>
      </c>
      <c r="B4871" s="2" t="s">
        <v>35</v>
      </c>
      <c r="C4871" s="2">
        <v>931</v>
      </c>
      <c r="D4871" s="2">
        <v>70.819999999999993</v>
      </c>
      <c r="E4871" s="2">
        <v>30</v>
      </c>
      <c r="F4871" s="2">
        <v>0.9</v>
      </c>
      <c r="G4871" s="2">
        <v>0</v>
      </c>
      <c r="H4871" s="16">
        <f t="shared" si="228"/>
        <v>985.71600231041532</v>
      </c>
      <c r="I4871" s="15">
        <f t="shared" si="226"/>
        <v>60.803625072200475</v>
      </c>
      <c r="J4871" s="14">
        <f t="shared" si="227"/>
        <v>0.82690107452565853</v>
      </c>
    </row>
    <row r="4872" spans="1:10" x14ac:dyDescent="0.3">
      <c r="A4872" s="19">
        <v>20200721</v>
      </c>
      <c r="B4872" s="19" t="s">
        <v>34</v>
      </c>
      <c r="C4872" s="19">
        <v>854</v>
      </c>
      <c r="D4872" s="19">
        <v>63.82</v>
      </c>
      <c r="E4872" s="19">
        <v>30.09</v>
      </c>
      <c r="F4872" s="19">
        <v>0.41</v>
      </c>
      <c r="G4872" s="19">
        <v>0</v>
      </c>
      <c r="H4872" s="17">
        <f t="shared" si="228"/>
        <v>951.62488484665971</v>
      </c>
      <c r="I4872" s="18">
        <f t="shared" si="226"/>
        <v>59.828277651458116</v>
      </c>
      <c r="J4872" s="17">
        <f t="shared" si="227"/>
        <v>0.80247933415401629</v>
      </c>
    </row>
    <row r="4873" spans="1:10" x14ac:dyDescent="0.3">
      <c r="A4873" s="2">
        <v>20200721</v>
      </c>
      <c r="B4873" s="2" t="s">
        <v>33</v>
      </c>
      <c r="C4873" s="2">
        <v>518</v>
      </c>
      <c r="D4873" s="2">
        <v>53.53</v>
      </c>
      <c r="E4873" s="2">
        <v>30.09</v>
      </c>
      <c r="F4873" s="2">
        <v>2.97</v>
      </c>
      <c r="G4873" s="2">
        <v>0</v>
      </c>
      <c r="H4873" s="16">
        <f t="shared" si="228"/>
        <v>644.14385039331762</v>
      </c>
      <c r="I4873" s="15">
        <f t="shared" si="226"/>
        <v>50.219495324791176</v>
      </c>
      <c r="J4873" s="14">
        <f t="shared" si="227"/>
        <v>0.571041427687625</v>
      </c>
    </row>
    <row r="4874" spans="1:10" x14ac:dyDescent="0.3">
      <c r="A4874" s="19">
        <v>20200721</v>
      </c>
      <c r="B4874" s="19" t="s">
        <v>32</v>
      </c>
      <c r="C4874" s="19">
        <v>75</v>
      </c>
      <c r="D4874" s="19">
        <v>42.14</v>
      </c>
      <c r="E4874" s="19">
        <v>29.32</v>
      </c>
      <c r="F4874" s="19">
        <v>5.17</v>
      </c>
      <c r="G4874" s="19">
        <v>0</v>
      </c>
      <c r="H4874" s="17">
        <f t="shared" si="228"/>
        <v>111.78272617417528</v>
      </c>
      <c r="I4874" s="18">
        <f t="shared" ref="I4874:I4937" si="229">E4874+H4874*((NOCT-20)/(800))</f>
        <v>32.813210192942975</v>
      </c>
      <c r="J4874" s="17">
        <f t="shared" ref="J4874:J4937" si="230">P_STC__W*(H4874/1000)*(1+(alpha_p/100)*(I4874-25))</f>
        <v>0.10785250746424969</v>
      </c>
    </row>
    <row r="4875" spans="1:10" x14ac:dyDescent="0.3">
      <c r="A4875" s="2">
        <v>20200721</v>
      </c>
      <c r="B4875" s="2" t="s">
        <v>31</v>
      </c>
      <c r="C4875" s="2">
        <v>77</v>
      </c>
      <c r="D4875" s="2">
        <v>30.47</v>
      </c>
      <c r="E4875" s="2">
        <v>27.8</v>
      </c>
      <c r="F4875" s="2">
        <v>6.14</v>
      </c>
      <c r="G4875" s="2">
        <v>0</v>
      </c>
      <c r="H4875" s="16">
        <f t="shared" si="228"/>
        <v>151.847666999822</v>
      </c>
      <c r="I4875" s="15">
        <f t="shared" si="229"/>
        <v>32.545239593744441</v>
      </c>
      <c r="J4875" s="14">
        <f t="shared" si="230"/>
        <v>0.14669189536813049</v>
      </c>
    </row>
    <row r="4876" spans="1:10" x14ac:dyDescent="0.3">
      <c r="A4876" s="19">
        <v>20200721</v>
      </c>
      <c r="B4876" s="19" t="s">
        <v>30</v>
      </c>
      <c r="C4876" s="19">
        <v>239</v>
      </c>
      <c r="D4876" s="19">
        <v>18.88</v>
      </c>
      <c r="E4876" s="19">
        <v>26.09</v>
      </c>
      <c r="F4876" s="19">
        <v>6.21</v>
      </c>
      <c r="G4876" s="19">
        <v>0</v>
      </c>
      <c r="H4876" s="17">
        <f t="shared" si="228"/>
        <v>738.59545486242178</v>
      </c>
      <c r="I4876" s="18">
        <f t="shared" si="229"/>
        <v>49.171107964450684</v>
      </c>
      <c r="J4876" s="17">
        <f t="shared" si="230"/>
        <v>0.65825843769552705</v>
      </c>
    </row>
    <row r="4877" spans="1:10" x14ac:dyDescent="0.3">
      <c r="A4877" s="2">
        <v>20200721</v>
      </c>
      <c r="B4877" s="2" t="s">
        <v>29</v>
      </c>
      <c r="C4877" s="2">
        <v>72</v>
      </c>
      <c r="D4877" s="2">
        <v>7.64</v>
      </c>
      <c r="E4877" s="2">
        <v>24.6</v>
      </c>
      <c r="F4877" s="2">
        <v>3.79</v>
      </c>
      <c r="G4877" s="2">
        <v>0</v>
      </c>
      <c r="H4877" s="16">
        <f t="shared" si="228"/>
        <v>541.56366912217902</v>
      </c>
      <c r="I4877" s="15">
        <f t="shared" si="229"/>
        <v>41.523864660068099</v>
      </c>
      <c r="J4877" s="14">
        <f t="shared" si="230"/>
        <v>0.50129440764194744</v>
      </c>
    </row>
    <row r="4878" spans="1:10" x14ac:dyDescent="0.3">
      <c r="A4878" s="19">
        <v>20200721</v>
      </c>
      <c r="B4878" s="19" t="s">
        <v>28</v>
      </c>
      <c r="C4878" s="19">
        <v>0</v>
      </c>
      <c r="D4878" s="19">
        <v>0</v>
      </c>
      <c r="E4878" s="19">
        <v>23.55</v>
      </c>
      <c r="F4878" s="19">
        <v>3.72</v>
      </c>
      <c r="G4878" s="19">
        <v>0</v>
      </c>
      <c r="H4878" s="17">
        <f t="shared" si="228"/>
        <v>0</v>
      </c>
      <c r="I4878" s="18">
        <f t="shared" si="229"/>
        <v>23.55</v>
      </c>
      <c r="J4878" s="17">
        <f t="shared" si="230"/>
        <v>0</v>
      </c>
    </row>
    <row r="4879" spans="1:10" x14ac:dyDescent="0.3">
      <c r="A4879" s="2">
        <v>20200721</v>
      </c>
      <c r="B4879" s="2" t="s">
        <v>27</v>
      </c>
      <c r="C4879" s="2">
        <v>0</v>
      </c>
      <c r="D4879" s="2">
        <v>0</v>
      </c>
      <c r="E4879" s="2">
        <v>22.78</v>
      </c>
      <c r="F4879" s="2">
        <v>3.79</v>
      </c>
      <c r="G4879" s="2">
        <v>0</v>
      </c>
      <c r="H4879" s="16">
        <f t="shared" si="228"/>
        <v>0</v>
      </c>
      <c r="I4879" s="15">
        <f t="shared" si="229"/>
        <v>22.78</v>
      </c>
      <c r="J4879" s="14">
        <f t="shared" si="230"/>
        <v>0</v>
      </c>
    </row>
    <row r="4880" spans="1:10" x14ac:dyDescent="0.3">
      <c r="A4880" s="19">
        <v>20200721</v>
      </c>
      <c r="B4880" s="19" t="s">
        <v>26</v>
      </c>
      <c r="C4880" s="19">
        <v>0</v>
      </c>
      <c r="D4880" s="19">
        <v>0</v>
      </c>
      <c r="E4880" s="19">
        <v>22.45</v>
      </c>
      <c r="F4880" s="19">
        <v>3.52</v>
      </c>
      <c r="G4880" s="19">
        <v>0</v>
      </c>
      <c r="H4880" s="17">
        <f t="shared" si="228"/>
        <v>0</v>
      </c>
      <c r="I4880" s="18">
        <f t="shared" si="229"/>
        <v>22.45</v>
      </c>
      <c r="J4880" s="17">
        <f t="shared" si="230"/>
        <v>0</v>
      </c>
    </row>
    <row r="4881" spans="1:10" x14ac:dyDescent="0.3">
      <c r="A4881" s="2">
        <v>20200721</v>
      </c>
      <c r="B4881" s="2" t="s">
        <v>25</v>
      </c>
      <c r="C4881" s="2">
        <v>0</v>
      </c>
      <c r="D4881" s="2">
        <v>0</v>
      </c>
      <c r="E4881" s="2">
        <v>22.42</v>
      </c>
      <c r="F4881" s="2">
        <v>3.03</v>
      </c>
      <c r="G4881" s="2">
        <v>0</v>
      </c>
      <c r="H4881" s="16">
        <f t="shared" si="228"/>
        <v>0</v>
      </c>
      <c r="I4881" s="15">
        <f t="shared" si="229"/>
        <v>22.42</v>
      </c>
      <c r="J4881" s="14">
        <f t="shared" si="230"/>
        <v>0</v>
      </c>
    </row>
    <row r="4882" spans="1:10" x14ac:dyDescent="0.3">
      <c r="A4882" s="19">
        <v>20200722</v>
      </c>
      <c r="B4882" s="19" t="s">
        <v>48</v>
      </c>
      <c r="C4882" s="19">
        <v>0</v>
      </c>
      <c r="D4882" s="19">
        <v>0</v>
      </c>
      <c r="E4882" s="19">
        <v>22.32</v>
      </c>
      <c r="F4882" s="19">
        <v>2.76</v>
      </c>
      <c r="G4882" s="19">
        <v>0</v>
      </c>
      <c r="H4882" s="17">
        <f t="shared" si="228"/>
        <v>0</v>
      </c>
      <c r="I4882" s="18">
        <f t="shared" si="229"/>
        <v>22.32</v>
      </c>
      <c r="J4882" s="17">
        <f t="shared" si="230"/>
        <v>0</v>
      </c>
    </row>
    <row r="4883" spans="1:10" x14ac:dyDescent="0.3">
      <c r="A4883" s="2">
        <v>20200722</v>
      </c>
      <c r="B4883" s="2" t="s">
        <v>47</v>
      </c>
      <c r="C4883" s="2">
        <v>0</v>
      </c>
      <c r="D4883" s="2">
        <v>0</v>
      </c>
      <c r="E4883" s="2">
        <v>21.97</v>
      </c>
      <c r="F4883" s="2">
        <v>2.76</v>
      </c>
      <c r="G4883" s="2">
        <v>0</v>
      </c>
      <c r="H4883" s="16">
        <f t="shared" ref="H4883:H4946" si="231">IF(D4883&gt;0,C4883/SIN(D4883*PI()/180),0)</f>
        <v>0</v>
      </c>
      <c r="I4883" s="15">
        <f t="shared" si="229"/>
        <v>21.97</v>
      </c>
      <c r="J4883" s="14">
        <f t="shared" si="230"/>
        <v>0</v>
      </c>
    </row>
    <row r="4884" spans="1:10" x14ac:dyDescent="0.3">
      <c r="A4884" s="19">
        <v>20200722</v>
      </c>
      <c r="B4884" s="19" t="s">
        <v>46</v>
      </c>
      <c r="C4884" s="19">
        <v>0</v>
      </c>
      <c r="D4884" s="19">
        <v>0</v>
      </c>
      <c r="E4884" s="19">
        <v>21.58</v>
      </c>
      <c r="F4884" s="19">
        <v>2.76</v>
      </c>
      <c r="G4884" s="19">
        <v>0</v>
      </c>
      <c r="H4884" s="17">
        <f t="shared" si="231"/>
        <v>0</v>
      </c>
      <c r="I4884" s="18">
        <f t="shared" si="229"/>
        <v>21.58</v>
      </c>
      <c r="J4884" s="17">
        <f t="shared" si="230"/>
        <v>0</v>
      </c>
    </row>
    <row r="4885" spans="1:10" x14ac:dyDescent="0.3">
      <c r="A4885" s="2">
        <v>20200722</v>
      </c>
      <c r="B4885" s="2" t="s">
        <v>45</v>
      </c>
      <c r="C4885" s="2">
        <v>0</v>
      </c>
      <c r="D4885" s="2">
        <v>0</v>
      </c>
      <c r="E4885" s="2">
        <v>21.29</v>
      </c>
      <c r="F4885" s="2">
        <v>2.76</v>
      </c>
      <c r="G4885" s="2">
        <v>0</v>
      </c>
      <c r="H4885" s="16">
        <f t="shared" si="231"/>
        <v>0</v>
      </c>
      <c r="I4885" s="15">
        <f t="shared" si="229"/>
        <v>21.29</v>
      </c>
      <c r="J4885" s="14">
        <f t="shared" si="230"/>
        <v>0</v>
      </c>
    </row>
    <row r="4886" spans="1:10" x14ac:dyDescent="0.3">
      <c r="A4886" s="19">
        <v>20200722</v>
      </c>
      <c r="B4886" s="19" t="s">
        <v>44</v>
      </c>
      <c r="C4886" s="19">
        <v>0</v>
      </c>
      <c r="D4886" s="19">
        <v>0</v>
      </c>
      <c r="E4886" s="19">
        <v>21.07</v>
      </c>
      <c r="F4886" s="19">
        <v>2.62</v>
      </c>
      <c r="G4886" s="19">
        <v>0</v>
      </c>
      <c r="H4886" s="17">
        <f t="shared" si="231"/>
        <v>0</v>
      </c>
      <c r="I4886" s="18">
        <f t="shared" si="229"/>
        <v>21.07</v>
      </c>
      <c r="J4886" s="17">
        <f t="shared" si="230"/>
        <v>0</v>
      </c>
    </row>
    <row r="4887" spans="1:10" x14ac:dyDescent="0.3">
      <c r="A4887" s="2">
        <v>20200722</v>
      </c>
      <c r="B4887" s="2" t="s">
        <v>43</v>
      </c>
      <c r="C4887" s="2">
        <v>0</v>
      </c>
      <c r="D4887" s="2">
        <v>0</v>
      </c>
      <c r="E4887" s="2">
        <v>20.92</v>
      </c>
      <c r="F4887" s="2">
        <v>2.2799999999999998</v>
      </c>
      <c r="G4887" s="2">
        <v>0</v>
      </c>
      <c r="H4887" s="16">
        <f t="shared" si="231"/>
        <v>0</v>
      </c>
      <c r="I4887" s="15">
        <f t="shared" si="229"/>
        <v>20.92</v>
      </c>
      <c r="J4887" s="14">
        <f t="shared" si="230"/>
        <v>0</v>
      </c>
    </row>
    <row r="4888" spans="1:10" x14ac:dyDescent="0.3">
      <c r="A4888" s="19">
        <v>20200722</v>
      </c>
      <c r="B4888" s="19" t="s">
        <v>42</v>
      </c>
      <c r="C4888" s="19">
        <v>60</v>
      </c>
      <c r="D4888" s="19">
        <v>6.47</v>
      </c>
      <c r="E4888" s="19">
        <v>20.78</v>
      </c>
      <c r="F4888" s="19">
        <v>1.86</v>
      </c>
      <c r="G4888" s="19">
        <v>0</v>
      </c>
      <c r="H4888" s="17">
        <f t="shared" si="231"/>
        <v>532.46735083578312</v>
      </c>
      <c r="I4888" s="18">
        <f t="shared" si="229"/>
        <v>37.419604713618227</v>
      </c>
      <c r="J4888" s="17">
        <f t="shared" si="230"/>
        <v>0.50270869774448756</v>
      </c>
    </row>
    <row r="4889" spans="1:10" x14ac:dyDescent="0.3">
      <c r="A4889" s="2">
        <v>20200722</v>
      </c>
      <c r="B4889" s="2" t="s">
        <v>41</v>
      </c>
      <c r="C4889" s="2">
        <v>236</v>
      </c>
      <c r="D4889" s="2">
        <v>17.68</v>
      </c>
      <c r="E4889" s="2">
        <v>20.86</v>
      </c>
      <c r="F4889" s="2">
        <v>1.66</v>
      </c>
      <c r="G4889" s="2">
        <v>0</v>
      </c>
      <c r="H4889" s="16">
        <f t="shared" si="231"/>
        <v>777.08136589588742</v>
      </c>
      <c r="I4889" s="15">
        <f t="shared" si="229"/>
        <v>45.143792684246478</v>
      </c>
      <c r="J4889" s="14">
        <f t="shared" si="230"/>
        <v>0.70664121919559708</v>
      </c>
    </row>
    <row r="4890" spans="1:10" x14ac:dyDescent="0.3">
      <c r="A4890" s="19">
        <v>20200722</v>
      </c>
      <c r="B4890" s="19" t="s">
        <v>40</v>
      </c>
      <c r="C4890" s="19">
        <v>429</v>
      </c>
      <c r="D4890" s="19">
        <v>29.25</v>
      </c>
      <c r="E4890" s="19">
        <v>22.24</v>
      </c>
      <c r="F4890" s="19">
        <v>1.1000000000000001</v>
      </c>
      <c r="G4890" s="19">
        <v>0</v>
      </c>
      <c r="H4890" s="17">
        <f t="shared" si="231"/>
        <v>877.98065979633338</v>
      </c>
      <c r="I4890" s="18">
        <f t="shared" si="229"/>
        <v>49.676895618635413</v>
      </c>
      <c r="J4890" s="17">
        <f t="shared" si="230"/>
        <v>0.78048439285994686</v>
      </c>
    </row>
    <row r="4891" spans="1:10" x14ac:dyDescent="0.3">
      <c r="A4891" s="2">
        <v>20200722</v>
      </c>
      <c r="B4891" s="2" t="s">
        <v>39</v>
      </c>
      <c r="C4891" s="2">
        <v>604</v>
      </c>
      <c r="D4891" s="2">
        <v>40.93</v>
      </c>
      <c r="E4891" s="2">
        <v>23.64</v>
      </c>
      <c r="F4891" s="2">
        <v>0.83</v>
      </c>
      <c r="G4891" s="2">
        <v>0</v>
      </c>
      <c r="H4891" s="16">
        <f t="shared" si="231"/>
        <v>921.94529102825334</v>
      </c>
      <c r="I4891" s="15">
        <f t="shared" si="229"/>
        <v>52.450790344632921</v>
      </c>
      <c r="J4891" s="14">
        <f t="shared" si="230"/>
        <v>0.80805872000868151</v>
      </c>
    </row>
    <row r="4892" spans="1:10" x14ac:dyDescent="0.3">
      <c r="A4892" s="19">
        <v>20200722</v>
      </c>
      <c r="B4892" s="19" t="s">
        <v>38</v>
      </c>
      <c r="C4892" s="19">
        <v>764</v>
      </c>
      <c r="D4892" s="19">
        <v>52.35</v>
      </c>
      <c r="E4892" s="19">
        <v>24.92</v>
      </c>
      <c r="F4892" s="19">
        <v>1.17</v>
      </c>
      <c r="G4892" s="19">
        <v>0</v>
      </c>
      <c r="H4892" s="17">
        <f t="shared" si="231"/>
        <v>964.94266105771692</v>
      </c>
      <c r="I4892" s="18">
        <f t="shared" si="229"/>
        <v>55.074458158053659</v>
      </c>
      <c r="J4892" s="17">
        <f t="shared" si="230"/>
        <v>0.83435208647566128</v>
      </c>
    </row>
    <row r="4893" spans="1:10" x14ac:dyDescent="0.3">
      <c r="A4893" s="2">
        <v>20200722</v>
      </c>
      <c r="B4893" s="2" t="s">
        <v>37</v>
      </c>
      <c r="C4893" s="2">
        <v>904</v>
      </c>
      <c r="D4893" s="2">
        <v>62.78</v>
      </c>
      <c r="E4893" s="2">
        <v>26.11</v>
      </c>
      <c r="F4893" s="2">
        <v>1.72</v>
      </c>
      <c r="G4893" s="2">
        <v>0</v>
      </c>
      <c r="H4893" s="16">
        <f t="shared" si="231"/>
        <v>1016.5792814867823</v>
      </c>
      <c r="I4893" s="15">
        <f t="shared" si="229"/>
        <v>57.878102546461946</v>
      </c>
      <c r="J4893" s="14">
        <f t="shared" si="230"/>
        <v>0.86617489110179258</v>
      </c>
    </row>
    <row r="4894" spans="1:10" x14ac:dyDescent="0.3">
      <c r="A4894" s="19">
        <v>20200722</v>
      </c>
      <c r="B4894" s="19" t="s">
        <v>36</v>
      </c>
      <c r="C4894" s="19">
        <v>935</v>
      </c>
      <c r="D4894" s="19">
        <v>70.22</v>
      </c>
      <c r="E4894" s="19">
        <v>26.96</v>
      </c>
      <c r="F4894" s="19">
        <v>2.34</v>
      </c>
      <c r="G4894" s="19">
        <v>0</v>
      </c>
      <c r="H4894" s="17">
        <f t="shared" si="231"/>
        <v>993.62490951965492</v>
      </c>
      <c r="I4894" s="18">
        <f t="shared" si="229"/>
        <v>58.010778422489217</v>
      </c>
      <c r="J4894" s="17">
        <f t="shared" si="230"/>
        <v>0.84602341676516835</v>
      </c>
    </row>
    <row r="4895" spans="1:10" x14ac:dyDescent="0.3">
      <c r="A4895" s="2">
        <v>20200722</v>
      </c>
      <c r="B4895" s="2" t="s">
        <v>35</v>
      </c>
      <c r="C4895" s="2">
        <v>953.01</v>
      </c>
      <c r="D4895" s="2">
        <v>70.63</v>
      </c>
      <c r="E4895" s="2">
        <v>27.53</v>
      </c>
      <c r="F4895" s="2">
        <v>3.31</v>
      </c>
      <c r="G4895" s="2">
        <v>0</v>
      </c>
      <c r="H4895" s="16">
        <f t="shared" si="231"/>
        <v>1010.1903629334851</v>
      </c>
      <c r="I4895" s="15">
        <f t="shared" si="229"/>
        <v>59.098448841671413</v>
      </c>
      <c r="J4895" s="14">
        <f t="shared" si="230"/>
        <v>0.8551837030847188</v>
      </c>
    </row>
    <row r="4896" spans="1:10" x14ac:dyDescent="0.3">
      <c r="A4896" s="19">
        <v>20200722</v>
      </c>
      <c r="B4896" s="19" t="s">
        <v>34</v>
      </c>
      <c r="C4896" s="19">
        <v>913</v>
      </c>
      <c r="D4896" s="19">
        <v>63.68</v>
      </c>
      <c r="E4896" s="19">
        <v>27.5</v>
      </c>
      <c r="F4896" s="19">
        <v>4.28</v>
      </c>
      <c r="G4896" s="19">
        <v>0</v>
      </c>
      <c r="H4896" s="17">
        <f t="shared" si="231"/>
        <v>1018.5961123301352</v>
      </c>
      <c r="I4896" s="18">
        <f t="shared" si="229"/>
        <v>59.331128510316724</v>
      </c>
      <c r="J4896" s="17">
        <f t="shared" si="230"/>
        <v>0.86123311918381829</v>
      </c>
    </row>
    <row r="4897" spans="1:10" x14ac:dyDescent="0.3">
      <c r="A4897" s="2">
        <v>20200722</v>
      </c>
      <c r="B4897" s="2" t="s">
        <v>33</v>
      </c>
      <c r="C4897" s="2">
        <v>786</v>
      </c>
      <c r="D4897" s="2">
        <v>53.42</v>
      </c>
      <c r="E4897" s="2">
        <v>26.96</v>
      </c>
      <c r="F4897" s="2">
        <v>5.03</v>
      </c>
      <c r="G4897" s="2">
        <v>0</v>
      </c>
      <c r="H4897" s="16">
        <f t="shared" si="231"/>
        <v>978.79824862178953</v>
      </c>
      <c r="I4897" s="15">
        <f t="shared" si="229"/>
        <v>57.547445269430924</v>
      </c>
      <c r="J4897" s="14">
        <f t="shared" si="230"/>
        <v>0.83544002770104309</v>
      </c>
    </row>
    <row r="4898" spans="1:10" x14ac:dyDescent="0.3">
      <c r="A4898" s="19">
        <v>20200722</v>
      </c>
      <c r="B4898" s="19" t="s">
        <v>32</v>
      </c>
      <c r="C4898" s="19">
        <v>639</v>
      </c>
      <c r="D4898" s="19">
        <v>42.04</v>
      </c>
      <c r="E4898" s="19">
        <v>26.31</v>
      </c>
      <c r="F4898" s="19">
        <v>5.38</v>
      </c>
      <c r="G4898" s="19">
        <v>0</v>
      </c>
      <c r="H4898" s="17">
        <f t="shared" si="231"/>
        <v>954.23088142014251</v>
      </c>
      <c r="I4898" s="18">
        <f t="shared" si="229"/>
        <v>56.129715044379452</v>
      </c>
      <c r="J4898" s="17">
        <f t="shared" si="230"/>
        <v>0.82055867200694022</v>
      </c>
    </row>
    <row r="4899" spans="1:10" x14ac:dyDescent="0.3">
      <c r="A4899" s="2">
        <v>20200722</v>
      </c>
      <c r="B4899" s="2" t="s">
        <v>31</v>
      </c>
      <c r="C4899" s="2">
        <v>459</v>
      </c>
      <c r="D4899" s="2">
        <v>30.37</v>
      </c>
      <c r="E4899" s="2">
        <v>25.59</v>
      </c>
      <c r="F4899" s="2">
        <v>5.38</v>
      </c>
      <c r="G4899" s="2">
        <v>0</v>
      </c>
      <c r="H4899" s="16">
        <f t="shared" si="231"/>
        <v>907.86444935689553</v>
      </c>
      <c r="I4899" s="15">
        <f t="shared" si="229"/>
        <v>53.960764042402985</v>
      </c>
      <c r="J4899" s="14">
        <f t="shared" si="230"/>
        <v>0.78954843290549526</v>
      </c>
    </row>
    <row r="4900" spans="1:10" x14ac:dyDescent="0.3">
      <c r="A4900" s="19">
        <v>20200722</v>
      </c>
      <c r="B4900" s="19" t="s">
        <v>30</v>
      </c>
      <c r="C4900" s="19">
        <v>258</v>
      </c>
      <c r="D4900" s="19">
        <v>18.78</v>
      </c>
      <c r="E4900" s="19">
        <v>24.69</v>
      </c>
      <c r="F4900" s="19">
        <v>5.24</v>
      </c>
      <c r="G4900" s="19">
        <v>0</v>
      </c>
      <c r="H4900" s="17">
        <f t="shared" si="231"/>
        <v>801.40343092154694</v>
      </c>
      <c r="I4900" s="18">
        <f t="shared" si="229"/>
        <v>49.733857216298347</v>
      </c>
      <c r="J4900" s="17">
        <f t="shared" si="230"/>
        <v>0.71220533977275369</v>
      </c>
    </row>
    <row r="4901" spans="1:10" x14ac:dyDescent="0.3">
      <c r="A4901" s="2">
        <v>20200722</v>
      </c>
      <c r="B4901" s="2" t="s">
        <v>29</v>
      </c>
      <c r="C4901" s="2">
        <v>75</v>
      </c>
      <c r="D4901" s="2">
        <v>7.53</v>
      </c>
      <c r="E4901" s="2">
        <v>23.53</v>
      </c>
      <c r="F4901" s="2">
        <v>4.76</v>
      </c>
      <c r="G4901" s="2">
        <v>0</v>
      </c>
      <c r="H4901" s="16">
        <f t="shared" si="231"/>
        <v>572.32120229915972</v>
      </c>
      <c r="I4901" s="15">
        <f t="shared" si="229"/>
        <v>41.415037571848742</v>
      </c>
      <c r="J4901" s="14">
        <f t="shared" si="230"/>
        <v>0.53004516912408117</v>
      </c>
    </row>
    <row r="4902" spans="1:10" x14ac:dyDescent="0.3">
      <c r="A4902" s="19">
        <v>20200722</v>
      </c>
      <c r="B4902" s="19" t="s">
        <v>28</v>
      </c>
      <c r="C4902" s="19">
        <v>0</v>
      </c>
      <c r="D4902" s="19">
        <v>0</v>
      </c>
      <c r="E4902" s="19">
        <v>22.24</v>
      </c>
      <c r="F4902" s="19">
        <v>4.55</v>
      </c>
      <c r="G4902" s="19">
        <v>0</v>
      </c>
      <c r="H4902" s="17">
        <f t="shared" si="231"/>
        <v>0</v>
      </c>
      <c r="I4902" s="18">
        <f t="shared" si="229"/>
        <v>22.24</v>
      </c>
      <c r="J4902" s="17">
        <f t="shared" si="230"/>
        <v>0</v>
      </c>
    </row>
    <row r="4903" spans="1:10" x14ac:dyDescent="0.3">
      <c r="A4903" s="2">
        <v>20200722</v>
      </c>
      <c r="B4903" s="2" t="s">
        <v>27</v>
      </c>
      <c r="C4903" s="2">
        <v>0</v>
      </c>
      <c r="D4903" s="2">
        <v>0</v>
      </c>
      <c r="E4903" s="2">
        <v>21.4</v>
      </c>
      <c r="F4903" s="2">
        <v>4.28</v>
      </c>
      <c r="G4903" s="2">
        <v>0</v>
      </c>
      <c r="H4903" s="16">
        <f t="shared" si="231"/>
        <v>0</v>
      </c>
      <c r="I4903" s="15">
        <f t="shared" si="229"/>
        <v>21.4</v>
      </c>
      <c r="J4903" s="14">
        <f t="shared" si="230"/>
        <v>0</v>
      </c>
    </row>
    <row r="4904" spans="1:10" x14ac:dyDescent="0.3">
      <c r="A4904" s="19">
        <v>20200722</v>
      </c>
      <c r="B4904" s="19" t="s">
        <v>26</v>
      </c>
      <c r="C4904" s="19">
        <v>0</v>
      </c>
      <c r="D4904" s="19">
        <v>0</v>
      </c>
      <c r="E4904" s="19">
        <v>20.88</v>
      </c>
      <c r="F4904" s="19">
        <v>4.1399999999999997</v>
      </c>
      <c r="G4904" s="19">
        <v>0</v>
      </c>
      <c r="H4904" s="17">
        <f t="shared" si="231"/>
        <v>0</v>
      </c>
      <c r="I4904" s="18">
        <f t="shared" si="229"/>
        <v>20.88</v>
      </c>
      <c r="J4904" s="17">
        <f t="shared" si="230"/>
        <v>0</v>
      </c>
    </row>
    <row r="4905" spans="1:10" x14ac:dyDescent="0.3">
      <c r="A4905" s="2">
        <v>20200722</v>
      </c>
      <c r="B4905" s="2" t="s">
        <v>25</v>
      </c>
      <c r="C4905" s="2">
        <v>0</v>
      </c>
      <c r="D4905" s="2">
        <v>0</v>
      </c>
      <c r="E4905" s="2">
        <v>20.52</v>
      </c>
      <c r="F4905" s="2">
        <v>3.93</v>
      </c>
      <c r="G4905" s="2">
        <v>0</v>
      </c>
      <c r="H4905" s="16">
        <f t="shared" si="231"/>
        <v>0</v>
      </c>
      <c r="I4905" s="15">
        <f t="shared" si="229"/>
        <v>20.52</v>
      </c>
      <c r="J4905" s="14">
        <f t="shared" si="230"/>
        <v>0</v>
      </c>
    </row>
    <row r="4906" spans="1:10" x14ac:dyDescent="0.3">
      <c r="A4906" s="19">
        <v>20200723</v>
      </c>
      <c r="B4906" s="19" t="s">
        <v>48</v>
      </c>
      <c r="C4906" s="19">
        <v>0</v>
      </c>
      <c r="D4906" s="19">
        <v>0</v>
      </c>
      <c r="E4906" s="19">
        <v>20.16</v>
      </c>
      <c r="F4906" s="19">
        <v>3.72</v>
      </c>
      <c r="G4906" s="19">
        <v>0</v>
      </c>
      <c r="H4906" s="17">
        <f t="shared" si="231"/>
        <v>0</v>
      </c>
      <c r="I4906" s="18">
        <f t="shared" si="229"/>
        <v>20.16</v>
      </c>
      <c r="J4906" s="17">
        <f t="shared" si="230"/>
        <v>0</v>
      </c>
    </row>
    <row r="4907" spans="1:10" x14ac:dyDescent="0.3">
      <c r="A4907" s="2">
        <v>20200723</v>
      </c>
      <c r="B4907" s="2" t="s">
        <v>47</v>
      </c>
      <c r="C4907" s="2">
        <v>0</v>
      </c>
      <c r="D4907" s="2">
        <v>0</v>
      </c>
      <c r="E4907" s="2">
        <v>19.86</v>
      </c>
      <c r="F4907" s="2">
        <v>3.59</v>
      </c>
      <c r="G4907" s="2">
        <v>0</v>
      </c>
      <c r="H4907" s="16">
        <f t="shared" si="231"/>
        <v>0</v>
      </c>
      <c r="I4907" s="15">
        <f t="shared" si="229"/>
        <v>19.86</v>
      </c>
      <c r="J4907" s="14">
        <f t="shared" si="230"/>
        <v>0</v>
      </c>
    </row>
    <row r="4908" spans="1:10" x14ac:dyDescent="0.3">
      <c r="A4908" s="19">
        <v>20200723</v>
      </c>
      <c r="B4908" s="19" t="s">
        <v>46</v>
      </c>
      <c r="C4908" s="19">
        <v>0</v>
      </c>
      <c r="D4908" s="19">
        <v>0</v>
      </c>
      <c r="E4908" s="19">
        <v>19.55</v>
      </c>
      <c r="F4908" s="19">
        <v>3.52</v>
      </c>
      <c r="G4908" s="19">
        <v>0</v>
      </c>
      <c r="H4908" s="17">
        <f t="shared" si="231"/>
        <v>0</v>
      </c>
      <c r="I4908" s="18">
        <f t="shared" si="229"/>
        <v>19.55</v>
      </c>
      <c r="J4908" s="17">
        <f t="shared" si="230"/>
        <v>0</v>
      </c>
    </row>
    <row r="4909" spans="1:10" x14ac:dyDescent="0.3">
      <c r="A4909" s="2">
        <v>20200723</v>
      </c>
      <c r="B4909" s="2" t="s">
        <v>45</v>
      </c>
      <c r="C4909" s="2">
        <v>0</v>
      </c>
      <c r="D4909" s="2">
        <v>0</v>
      </c>
      <c r="E4909" s="2">
        <v>19.260000000000002</v>
      </c>
      <c r="F4909" s="2">
        <v>3.79</v>
      </c>
      <c r="G4909" s="2">
        <v>0</v>
      </c>
      <c r="H4909" s="16">
        <f t="shared" si="231"/>
        <v>0</v>
      </c>
      <c r="I4909" s="15">
        <f t="shared" si="229"/>
        <v>19.260000000000002</v>
      </c>
      <c r="J4909" s="14">
        <f t="shared" si="230"/>
        <v>0</v>
      </c>
    </row>
    <row r="4910" spans="1:10" x14ac:dyDescent="0.3">
      <c r="A4910" s="19">
        <v>20200723</v>
      </c>
      <c r="B4910" s="19" t="s">
        <v>44</v>
      </c>
      <c r="C4910" s="19">
        <v>0</v>
      </c>
      <c r="D4910" s="19">
        <v>0</v>
      </c>
      <c r="E4910" s="19">
        <v>18.940000000000001</v>
      </c>
      <c r="F4910" s="19">
        <v>4.21</v>
      </c>
      <c r="G4910" s="19">
        <v>0</v>
      </c>
      <c r="H4910" s="17">
        <f t="shared" si="231"/>
        <v>0</v>
      </c>
      <c r="I4910" s="18">
        <f t="shared" si="229"/>
        <v>18.940000000000001</v>
      </c>
      <c r="J4910" s="17">
        <f t="shared" si="230"/>
        <v>0</v>
      </c>
    </row>
    <row r="4911" spans="1:10" x14ac:dyDescent="0.3">
      <c r="A4911" s="2">
        <v>20200723</v>
      </c>
      <c r="B4911" s="2" t="s">
        <v>43</v>
      </c>
      <c r="C4911" s="2">
        <v>0</v>
      </c>
      <c r="D4911" s="2">
        <v>0</v>
      </c>
      <c r="E4911" s="2">
        <v>18.73</v>
      </c>
      <c r="F4911" s="2">
        <v>4.28</v>
      </c>
      <c r="G4911" s="2">
        <v>0</v>
      </c>
      <c r="H4911" s="16">
        <f t="shared" si="231"/>
        <v>0</v>
      </c>
      <c r="I4911" s="15">
        <f t="shared" si="229"/>
        <v>18.73</v>
      </c>
      <c r="J4911" s="14">
        <f t="shared" si="230"/>
        <v>0</v>
      </c>
    </row>
    <row r="4912" spans="1:10" x14ac:dyDescent="0.3">
      <c r="A4912" s="19">
        <v>20200723</v>
      </c>
      <c r="B4912" s="19" t="s">
        <v>42</v>
      </c>
      <c r="C4912" s="19">
        <v>63</v>
      </c>
      <c r="D4912" s="19">
        <v>6.34</v>
      </c>
      <c r="E4912" s="19">
        <v>18.75</v>
      </c>
      <c r="F4912" s="19">
        <v>4.07</v>
      </c>
      <c r="G4912" s="19">
        <v>0</v>
      </c>
      <c r="H4912" s="17">
        <f t="shared" si="231"/>
        <v>570.50644700466523</v>
      </c>
      <c r="I4912" s="18">
        <f t="shared" si="229"/>
        <v>36.578326468895789</v>
      </c>
      <c r="J4912" s="17">
        <f t="shared" si="230"/>
        <v>0.54078165247253107</v>
      </c>
    </row>
    <row r="4913" spans="1:10" x14ac:dyDescent="0.3">
      <c r="A4913" s="2">
        <v>20200723</v>
      </c>
      <c r="B4913" s="2" t="s">
        <v>41</v>
      </c>
      <c r="C4913" s="2">
        <v>247</v>
      </c>
      <c r="D4913" s="2">
        <v>17.55</v>
      </c>
      <c r="E4913" s="2">
        <v>18.77</v>
      </c>
      <c r="F4913" s="2">
        <v>3.66</v>
      </c>
      <c r="G4913" s="2">
        <v>0</v>
      </c>
      <c r="H4913" s="16">
        <f t="shared" si="231"/>
        <v>819.13401564919218</v>
      </c>
      <c r="I4913" s="15">
        <f t="shared" si="229"/>
        <v>44.367937989037259</v>
      </c>
      <c r="J4913" s="14">
        <f t="shared" si="230"/>
        <v>0.74774179996007129</v>
      </c>
    </row>
    <row r="4914" spans="1:10" x14ac:dyDescent="0.3">
      <c r="A4914" s="19">
        <v>20200723</v>
      </c>
      <c r="B4914" s="19" t="s">
        <v>40</v>
      </c>
      <c r="C4914" s="19">
        <v>445</v>
      </c>
      <c r="D4914" s="19">
        <v>29.13</v>
      </c>
      <c r="E4914" s="19">
        <v>19.91</v>
      </c>
      <c r="F4914" s="19">
        <v>3.38</v>
      </c>
      <c r="G4914" s="19">
        <v>0</v>
      </c>
      <c r="H4914" s="17">
        <f t="shared" si="231"/>
        <v>914.14659768433353</v>
      </c>
      <c r="I4914" s="18">
        <f t="shared" si="229"/>
        <v>48.477081177635426</v>
      </c>
      <c r="J4914" s="17">
        <f t="shared" si="230"/>
        <v>0.81756987521490898</v>
      </c>
    </row>
    <row r="4915" spans="1:10" x14ac:dyDescent="0.3">
      <c r="A4915" s="2">
        <v>20200723</v>
      </c>
      <c r="B4915" s="2" t="s">
        <v>39</v>
      </c>
      <c r="C4915" s="2">
        <v>625</v>
      </c>
      <c r="D4915" s="2">
        <v>40.81</v>
      </c>
      <c r="E4915" s="2">
        <v>21.51</v>
      </c>
      <c r="F4915" s="2">
        <v>3.17</v>
      </c>
      <c r="G4915" s="2">
        <v>0</v>
      </c>
      <c r="H4915" s="16">
        <f t="shared" si="231"/>
        <v>956.31153545704944</v>
      </c>
      <c r="I4915" s="15">
        <f t="shared" si="229"/>
        <v>51.394735483032797</v>
      </c>
      <c r="J4915" s="14">
        <f t="shared" si="230"/>
        <v>0.84272438037712161</v>
      </c>
    </row>
    <row r="4916" spans="1:10" x14ac:dyDescent="0.3">
      <c r="A4916" s="19">
        <v>20200723</v>
      </c>
      <c r="B4916" s="19" t="s">
        <v>38</v>
      </c>
      <c r="C4916" s="19">
        <v>782</v>
      </c>
      <c r="D4916" s="19">
        <v>52.22</v>
      </c>
      <c r="E4916" s="19">
        <v>23.25</v>
      </c>
      <c r="F4916" s="19">
        <v>3.24</v>
      </c>
      <c r="G4916" s="19">
        <v>0</v>
      </c>
      <c r="H4916" s="17">
        <f t="shared" si="231"/>
        <v>989.41138871061617</v>
      </c>
      <c r="I4916" s="18">
        <f t="shared" si="229"/>
        <v>54.169105897206755</v>
      </c>
      <c r="J4916" s="17">
        <f t="shared" si="230"/>
        <v>0.8595402836312056</v>
      </c>
    </row>
    <row r="4917" spans="1:10" x14ac:dyDescent="0.3">
      <c r="A4917" s="2">
        <v>20200723</v>
      </c>
      <c r="B4917" s="2" t="s">
        <v>37</v>
      </c>
      <c r="C4917" s="2">
        <v>930</v>
      </c>
      <c r="D4917" s="2">
        <v>62.63</v>
      </c>
      <c r="E4917" s="2">
        <v>24.7</v>
      </c>
      <c r="F4917" s="2">
        <v>3.59</v>
      </c>
      <c r="G4917" s="2">
        <v>0</v>
      </c>
      <c r="H4917" s="16">
        <f t="shared" si="231"/>
        <v>1047.2309921625374</v>
      </c>
      <c r="I4917" s="15">
        <f t="shared" si="229"/>
        <v>57.425968505079297</v>
      </c>
      <c r="J4917" s="14">
        <f t="shared" si="230"/>
        <v>0.89442233590021314</v>
      </c>
    </row>
    <row r="4918" spans="1:10" x14ac:dyDescent="0.3">
      <c r="A4918" s="19">
        <v>20200723</v>
      </c>
      <c r="B4918" s="19" t="s">
        <v>36</v>
      </c>
      <c r="C4918" s="19">
        <v>951.01</v>
      </c>
      <c r="D4918" s="19">
        <v>70.03</v>
      </c>
      <c r="E4918" s="19">
        <v>25.97</v>
      </c>
      <c r="F4918" s="19">
        <v>3.86</v>
      </c>
      <c r="G4918" s="19">
        <v>0</v>
      </c>
      <c r="H4918" s="17">
        <f t="shared" si="231"/>
        <v>1011.8510092458494</v>
      </c>
      <c r="I4918" s="18">
        <f t="shared" si="229"/>
        <v>57.590344038932791</v>
      </c>
      <c r="J4918" s="17">
        <f t="shared" si="230"/>
        <v>0.86345643296226304</v>
      </c>
    </row>
    <row r="4919" spans="1:10" x14ac:dyDescent="0.3">
      <c r="A4919" s="2">
        <v>20200723</v>
      </c>
      <c r="B4919" s="2" t="s">
        <v>35</v>
      </c>
      <c r="C4919" s="2">
        <v>1002.01</v>
      </c>
      <c r="D4919" s="2">
        <v>70.44</v>
      </c>
      <c r="E4919" s="2">
        <v>26.7</v>
      </c>
      <c r="F4919" s="2">
        <v>4.41</v>
      </c>
      <c r="G4919" s="2">
        <v>0</v>
      </c>
      <c r="H4919" s="16">
        <f t="shared" si="231"/>
        <v>1063.3759223886327</v>
      </c>
      <c r="I4919" s="15">
        <f t="shared" si="229"/>
        <v>59.930497574644775</v>
      </c>
      <c r="J4919" s="14">
        <f t="shared" si="230"/>
        <v>0.89622679703793973</v>
      </c>
    </row>
    <row r="4920" spans="1:10" x14ac:dyDescent="0.3">
      <c r="A4920" s="19">
        <v>20200723</v>
      </c>
      <c r="B4920" s="19" t="s">
        <v>34</v>
      </c>
      <c r="C4920" s="19">
        <v>915</v>
      </c>
      <c r="D4920" s="19">
        <v>63.53</v>
      </c>
      <c r="E4920" s="19">
        <v>26.87</v>
      </c>
      <c r="F4920" s="19">
        <v>5.17</v>
      </c>
      <c r="G4920" s="19">
        <v>0</v>
      </c>
      <c r="H4920" s="17">
        <f t="shared" si="231"/>
        <v>1022.1546518532907</v>
      </c>
      <c r="I4920" s="18">
        <f t="shared" si="229"/>
        <v>58.812332870415332</v>
      </c>
      <c r="J4920" s="17">
        <f t="shared" si="230"/>
        <v>0.86662820185250933</v>
      </c>
    </row>
    <row r="4921" spans="1:10" x14ac:dyDescent="0.3">
      <c r="A4921" s="2">
        <v>20200723</v>
      </c>
      <c r="B4921" s="2" t="s">
        <v>33</v>
      </c>
      <c r="C4921" s="2">
        <v>796</v>
      </c>
      <c r="D4921" s="2">
        <v>53.3</v>
      </c>
      <c r="E4921" s="2">
        <v>26.59</v>
      </c>
      <c r="F4921" s="2">
        <v>5.93</v>
      </c>
      <c r="G4921" s="2">
        <v>0</v>
      </c>
      <c r="H4921" s="16">
        <f t="shared" si="231"/>
        <v>992.79643340974576</v>
      </c>
      <c r="I4921" s="15">
        <f t="shared" si="229"/>
        <v>57.614888544054551</v>
      </c>
      <c r="J4921" s="14">
        <f t="shared" si="230"/>
        <v>0.84708668080807392</v>
      </c>
    </row>
    <row r="4922" spans="1:10" x14ac:dyDescent="0.3">
      <c r="A4922" s="19">
        <v>20200723</v>
      </c>
      <c r="B4922" s="19" t="s">
        <v>32</v>
      </c>
      <c r="C4922" s="19">
        <v>665</v>
      </c>
      <c r="D4922" s="19">
        <v>41.94</v>
      </c>
      <c r="E4922" s="19">
        <v>25.88</v>
      </c>
      <c r="F4922" s="19">
        <v>6.55</v>
      </c>
      <c r="G4922" s="19">
        <v>0</v>
      </c>
      <c r="H4922" s="17">
        <f t="shared" si="231"/>
        <v>994.98464870809926</v>
      </c>
      <c r="I4922" s="18">
        <f t="shared" si="229"/>
        <v>56.973270272128104</v>
      </c>
      <c r="J4922" s="17">
        <f t="shared" si="230"/>
        <v>0.851826539804168</v>
      </c>
    </row>
    <row r="4923" spans="1:10" x14ac:dyDescent="0.3">
      <c r="A4923" s="2">
        <v>20200723</v>
      </c>
      <c r="B4923" s="2" t="s">
        <v>31</v>
      </c>
      <c r="C4923" s="2">
        <v>474</v>
      </c>
      <c r="D4923" s="2">
        <v>30.27</v>
      </c>
      <c r="E4923" s="2">
        <v>24.89</v>
      </c>
      <c r="F4923" s="2">
        <v>6.83</v>
      </c>
      <c r="G4923" s="2">
        <v>0</v>
      </c>
      <c r="H4923" s="16">
        <f t="shared" si="231"/>
        <v>940.33536066027352</v>
      </c>
      <c r="I4923" s="15">
        <f t="shared" si="229"/>
        <v>54.275480020633552</v>
      </c>
      <c r="J4923" s="14">
        <f t="shared" si="230"/>
        <v>0.81645589987360068</v>
      </c>
    </row>
    <row r="4924" spans="1:10" x14ac:dyDescent="0.3">
      <c r="A4924" s="19">
        <v>20200723</v>
      </c>
      <c r="B4924" s="19" t="s">
        <v>30</v>
      </c>
      <c r="C4924" s="19">
        <v>268</v>
      </c>
      <c r="D4924" s="19">
        <v>18.670000000000002</v>
      </c>
      <c r="E4924" s="19">
        <v>23.93</v>
      </c>
      <c r="F4924" s="19">
        <v>6.76</v>
      </c>
      <c r="G4924" s="19">
        <v>0</v>
      </c>
      <c r="H4924" s="17">
        <f t="shared" si="231"/>
        <v>837.19393100921684</v>
      </c>
      <c r="I4924" s="18">
        <f t="shared" si="229"/>
        <v>50.092310344038026</v>
      </c>
      <c r="J4924" s="17">
        <f t="shared" si="230"/>
        <v>0.74266184630158882</v>
      </c>
    </row>
    <row r="4925" spans="1:10" x14ac:dyDescent="0.3">
      <c r="A4925" s="2">
        <v>20200723</v>
      </c>
      <c r="B4925" s="2" t="s">
        <v>29</v>
      </c>
      <c r="C4925" s="2">
        <v>78</v>
      </c>
      <c r="D4925" s="2">
        <v>7.41</v>
      </c>
      <c r="E4925" s="2">
        <v>22.19</v>
      </c>
      <c r="F4925" s="2">
        <v>6.83</v>
      </c>
      <c r="G4925" s="2">
        <v>0</v>
      </c>
      <c r="H4925" s="16">
        <f t="shared" si="231"/>
        <v>604.79803080137481</v>
      </c>
      <c r="I4925" s="15">
        <f t="shared" si="229"/>
        <v>41.08993846254296</v>
      </c>
      <c r="J4925" s="14">
        <f t="shared" si="230"/>
        <v>0.56100779686099911</v>
      </c>
    </row>
    <row r="4926" spans="1:10" x14ac:dyDescent="0.3">
      <c r="A4926" s="19">
        <v>20200723</v>
      </c>
      <c r="B4926" s="19" t="s">
        <v>28</v>
      </c>
      <c r="C4926" s="19">
        <v>0</v>
      </c>
      <c r="D4926" s="19">
        <v>0</v>
      </c>
      <c r="E4926" s="19">
        <v>21.01</v>
      </c>
      <c r="F4926" s="19">
        <v>6.62</v>
      </c>
      <c r="G4926" s="19">
        <v>0</v>
      </c>
      <c r="H4926" s="17">
        <f t="shared" si="231"/>
        <v>0</v>
      </c>
      <c r="I4926" s="18">
        <f t="shared" si="229"/>
        <v>21.01</v>
      </c>
      <c r="J4926" s="17">
        <f t="shared" si="230"/>
        <v>0</v>
      </c>
    </row>
    <row r="4927" spans="1:10" x14ac:dyDescent="0.3">
      <c r="A4927" s="2">
        <v>20200723</v>
      </c>
      <c r="B4927" s="2" t="s">
        <v>27</v>
      </c>
      <c r="C4927" s="2">
        <v>0</v>
      </c>
      <c r="D4927" s="2">
        <v>0</v>
      </c>
      <c r="E4927" s="2">
        <v>20.260000000000002</v>
      </c>
      <c r="F4927" s="2">
        <v>6.69</v>
      </c>
      <c r="G4927" s="2">
        <v>0</v>
      </c>
      <c r="H4927" s="16">
        <f t="shared" si="231"/>
        <v>0</v>
      </c>
      <c r="I4927" s="15">
        <f t="shared" si="229"/>
        <v>20.260000000000002</v>
      </c>
      <c r="J4927" s="14">
        <f t="shared" si="230"/>
        <v>0</v>
      </c>
    </row>
    <row r="4928" spans="1:10" x14ac:dyDescent="0.3">
      <c r="A4928" s="19">
        <v>20200723</v>
      </c>
      <c r="B4928" s="19" t="s">
        <v>26</v>
      </c>
      <c r="C4928" s="19">
        <v>0</v>
      </c>
      <c r="D4928" s="19">
        <v>0</v>
      </c>
      <c r="E4928" s="19">
        <v>19.87</v>
      </c>
      <c r="F4928" s="19">
        <v>6.41</v>
      </c>
      <c r="G4928" s="19">
        <v>0</v>
      </c>
      <c r="H4928" s="17">
        <f t="shared" si="231"/>
        <v>0</v>
      </c>
      <c r="I4928" s="18">
        <f t="shared" si="229"/>
        <v>19.87</v>
      </c>
      <c r="J4928" s="17">
        <f t="shared" si="230"/>
        <v>0</v>
      </c>
    </row>
    <row r="4929" spans="1:10" x14ac:dyDescent="0.3">
      <c r="A4929" s="2">
        <v>20200723</v>
      </c>
      <c r="B4929" s="2" t="s">
        <v>25</v>
      </c>
      <c r="C4929" s="2">
        <v>0</v>
      </c>
      <c r="D4929" s="2">
        <v>0</v>
      </c>
      <c r="E4929" s="2">
        <v>19.649999999999999</v>
      </c>
      <c r="F4929" s="2">
        <v>6.34</v>
      </c>
      <c r="G4929" s="2">
        <v>0</v>
      </c>
      <c r="H4929" s="16">
        <f t="shared" si="231"/>
        <v>0</v>
      </c>
      <c r="I4929" s="15">
        <f t="shared" si="229"/>
        <v>19.649999999999999</v>
      </c>
      <c r="J4929" s="14">
        <f t="shared" si="230"/>
        <v>0</v>
      </c>
    </row>
    <row r="4930" spans="1:10" x14ac:dyDescent="0.3">
      <c r="A4930" s="19">
        <v>20200724</v>
      </c>
      <c r="B4930" s="19" t="s">
        <v>48</v>
      </c>
      <c r="C4930" s="19">
        <v>0</v>
      </c>
      <c r="D4930" s="19">
        <v>0</v>
      </c>
      <c r="E4930" s="19">
        <v>19.45</v>
      </c>
      <c r="F4930" s="19">
        <v>6.21</v>
      </c>
      <c r="G4930" s="19">
        <v>0</v>
      </c>
      <c r="H4930" s="17">
        <f t="shared" si="231"/>
        <v>0</v>
      </c>
      <c r="I4930" s="18">
        <f t="shared" si="229"/>
        <v>19.45</v>
      </c>
      <c r="J4930" s="17">
        <f t="shared" si="230"/>
        <v>0</v>
      </c>
    </row>
    <row r="4931" spans="1:10" x14ac:dyDescent="0.3">
      <c r="A4931" s="2">
        <v>20200724</v>
      </c>
      <c r="B4931" s="2" t="s">
        <v>47</v>
      </c>
      <c r="C4931" s="2">
        <v>0</v>
      </c>
      <c r="D4931" s="2">
        <v>0</v>
      </c>
      <c r="E4931" s="2">
        <v>19.11</v>
      </c>
      <c r="F4931" s="2">
        <v>6.28</v>
      </c>
      <c r="G4931" s="2">
        <v>0</v>
      </c>
      <c r="H4931" s="16">
        <f t="shared" si="231"/>
        <v>0</v>
      </c>
      <c r="I4931" s="15">
        <f t="shared" si="229"/>
        <v>19.11</v>
      </c>
      <c r="J4931" s="14">
        <f t="shared" si="230"/>
        <v>0</v>
      </c>
    </row>
    <row r="4932" spans="1:10" x14ac:dyDescent="0.3">
      <c r="A4932" s="19">
        <v>20200724</v>
      </c>
      <c r="B4932" s="19" t="s">
        <v>46</v>
      </c>
      <c r="C4932" s="19">
        <v>0</v>
      </c>
      <c r="D4932" s="19">
        <v>0</v>
      </c>
      <c r="E4932" s="19">
        <v>18.809999999999999</v>
      </c>
      <c r="F4932" s="19">
        <v>6.55</v>
      </c>
      <c r="G4932" s="19">
        <v>0</v>
      </c>
      <c r="H4932" s="17">
        <f t="shared" si="231"/>
        <v>0</v>
      </c>
      <c r="I4932" s="18">
        <f t="shared" si="229"/>
        <v>18.809999999999999</v>
      </c>
      <c r="J4932" s="17">
        <f t="shared" si="230"/>
        <v>0</v>
      </c>
    </row>
    <row r="4933" spans="1:10" x14ac:dyDescent="0.3">
      <c r="A4933" s="2">
        <v>20200724</v>
      </c>
      <c r="B4933" s="2" t="s">
        <v>45</v>
      </c>
      <c r="C4933" s="2">
        <v>0</v>
      </c>
      <c r="D4933" s="2">
        <v>0</v>
      </c>
      <c r="E4933" s="2">
        <v>18.61</v>
      </c>
      <c r="F4933" s="2">
        <v>6.83</v>
      </c>
      <c r="G4933" s="2">
        <v>0</v>
      </c>
      <c r="H4933" s="16">
        <f t="shared" si="231"/>
        <v>0</v>
      </c>
      <c r="I4933" s="15">
        <f t="shared" si="229"/>
        <v>18.61</v>
      </c>
      <c r="J4933" s="14">
        <f t="shared" si="230"/>
        <v>0</v>
      </c>
    </row>
    <row r="4934" spans="1:10" x14ac:dyDescent="0.3">
      <c r="A4934" s="19">
        <v>20200724</v>
      </c>
      <c r="B4934" s="19" t="s">
        <v>44</v>
      </c>
      <c r="C4934" s="19">
        <v>0</v>
      </c>
      <c r="D4934" s="19">
        <v>0</v>
      </c>
      <c r="E4934" s="19">
        <v>18.47</v>
      </c>
      <c r="F4934" s="19">
        <v>6.9</v>
      </c>
      <c r="G4934" s="19">
        <v>0</v>
      </c>
      <c r="H4934" s="17">
        <f t="shared" si="231"/>
        <v>0</v>
      </c>
      <c r="I4934" s="18">
        <f t="shared" si="229"/>
        <v>18.47</v>
      </c>
      <c r="J4934" s="17">
        <f t="shared" si="230"/>
        <v>0</v>
      </c>
    </row>
    <row r="4935" spans="1:10" x14ac:dyDescent="0.3">
      <c r="A4935" s="2">
        <v>20200724</v>
      </c>
      <c r="B4935" s="2" t="s">
        <v>43</v>
      </c>
      <c r="C4935" s="2">
        <v>0</v>
      </c>
      <c r="D4935" s="2">
        <v>0</v>
      </c>
      <c r="E4935" s="2">
        <v>18.37</v>
      </c>
      <c r="F4935" s="2">
        <v>6.69</v>
      </c>
      <c r="G4935" s="2">
        <v>0</v>
      </c>
      <c r="H4935" s="16">
        <f t="shared" si="231"/>
        <v>0</v>
      </c>
      <c r="I4935" s="15">
        <f t="shared" si="229"/>
        <v>18.37</v>
      </c>
      <c r="J4935" s="14">
        <f t="shared" si="230"/>
        <v>0</v>
      </c>
    </row>
    <row r="4936" spans="1:10" x14ac:dyDescent="0.3">
      <c r="A4936" s="19">
        <v>20200724</v>
      </c>
      <c r="B4936" s="19" t="s">
        <v>42</v>
      </c>
      <c r="C4936" s="19">
        <v>62</v>
      </c>
      <c r="D4936" s="19">
        <v>6.21</v>
      </c>
      <c r="E4936" s="19">
        <v>18.350000000000001</v>
      </c>
      <c r="F4936" s="19">
        <v>6.69</v>
      </c>
      <c r="G4936" s="19">
        <v>0</v>
      </c>
      <c r="H4936" s="17">
        <f t="shared" si="231"/>
        <v>573.15667241378503</v>
      </c>
      <c r="I4936" s="18">
        <f t="shared" si="229"/>
        <v>36.26114601293078</v>
      </c>
      <c r="J4936" s="17">
        <f t="shared" si="230"/>
        <v>0.54411186802026779</v>
      </c>
    </row>
    <row r="4937" spans="1:10" x14ac:dyDescent="0.3">
      <c r="A4937" s="2">
        <v>20200724</v>
      </c>
      <c r="B4937" s="2" t="s">
        <v>41</v>
      </c>
      <c r="C4937" s="2">
        <v>244</v>
      </c>
      <c r="D4937" s="2">
        <v>17.420000000000002</v>
      </c>
      <c r="E4937" s="2">
        <v>18.96</v>
      </c>
      <c r="F4937" s="2">
        <v>7.1</v>
      </c>
      <c r="G4937" s="2">
        <v>0</v>
      </c>
      <c r="H4937" s="16">
        <f t="shared" si="231"/>
        <v>815.03440048056223</v>
      </c>
      <c r="I4937" s="15">
        <f t="shared" si="229"/>
        <v>44.42982501501757</v>
      </c>
      <c r="J4937" s="14">
        <f t="shared" si="230"/>
        <v>0.74377250945905538</v>
      </c>
    </row>
    <row r="4938" spans="1:10" x14ac:dyDescent="0.3">
      <c r="A4938" s="19">
        <v>20200724</v>
      </c>
      <c r="B4938" s="19" t="s">
        <v>40</v>
      </c>
      <c r="C4938" s="19">
        <v>437</v>
      </c>
      <c r="D4938" s="19">
        <v>29.01</v>
      </c>
      <c r="E4938" s="19">
        <v>20.25</v>
      </c>
      <c r="F4938" s="19">
        <v>7.52</v>
      </c>
      <c r="G4938" s="19">
        <v>0</v>
      </c>
      <c r="H4938" s="17">
        <f t="shared" si="231"/>
        <v>901.10104130421996</v>
      </c>
      <c r="I4938" s="18">
        <f t="shared" ref="I4938:I5001" si="232">E4938+H4938*((NOCT-20)/(800))</f>
        <v>48.409407540756874</v>
      </c>
      <c r="J4938" s="17">
        <f t="shared" ref="J4938:J5001" si="233">P_STC__W*(H4938/1000)*(1+(alpha_p/100)*(I4938-25))</f>
        <v>0.80617695450341098</v>
      </c>
    </row>
    <row r="4939" spans="1:10" x14ac:dyDescent="0.3">
      <c r="A4939" s="2">
        <v>20200724</v>
      </c>
      <c r="B4939" s="2" t="s">
        <v>39</v>
      </c>
      <c r="C4939" s="2">
        <v>614</v>
      </c>
      <c r="D4939" s="2">
        <v>40.68</v>
      </c>
      <c r="E4939" s="2">
        <v>21.72</v>
      </c>
      <c r="F4939" s="2">
        <v>7.72</v>
      </c>
      <c r="G4939" s="2">
        <v>0</v>
      </c>
      <c r="H4939" s="16">
        <f t="shared" si="231"/>
        <v>941.95801194021499</v>
      </c>
      <c r="I4939" s="15">
        <f t="shared" si="232"/>
        <v>51.156187873131714</v>
      </c>
      <c r="J4939" s="14">
        <f t="shared" si="233"/>
        <v>0.83108687366012046</v>
      </c>
    </row>
    <row r="4940" spans="1:10" x14ac:dyDescent="0.3">
      <c r="A4940" s="19">
        <v>20200724</v>
      </c>
      <c r="B4940" s="19" t="s">
        <v>38</v>
      </c>
      <c r="C4940" s="19">
        <v>778</v>
      </c>
      <c r="D4940" s="19">
        <v>52.09</v>
      </c>
      <c r="E4940" s="19">
        <v>23.03</v>
      </c>
      <c r="F4940" s="19">
        <v>7.79</v>
      </c>
      <c r="G4940" s="19">
        <v>0</v>
      </c>
      <c r="H4940" s="17">
        <f t="shared" si="231"/>
        <v>986.08722209372911</v>
      </c>
      <c r="I4940" s="18">
        <f t="shared" si="232"/>
        <v>53.845225690429032</v>
      </c>
      <c r="J4940" s="17">
        <f t="shared" si="233"/>
        <v>0.85808963397089089</v>
      </c>
    </row>
    <row r="4941" spans="1:10" x14ac:dyDescent="0.3">
      <c r="A4941" s="2">
        <v>20200724</v>
      </c>
      <c r="B4941" s="2" t="s">
        <v>37</v>
      </c>
      <c r="C4941" s="2">
        <v>896</v>
      </c>
      <c r="D4941" s="2">
        <v>62.47</v>
      </c>
      <c r="E4941" s="2">
        <v>24.21</v>
      </c>
      <c r="F4941" s="2">
        <v>7.79</v>
      </c>
      <c r="G4941" s="2">
        <v>0</v>
      </c>
      <c r="H4941" s="16">
        <f t="shared" si="231"/>
        <v>1010.4097685273305</v>
      </c>
      <c r="I4941" s="15">
        <f t="shared" si="232"/>
        <v>55.785305266479078</v>
      </c>
      <c r="J4941" s="14">
        <f t="shared" si="233"/>
        <v>0.870433789269772</v>
      </c>
    </row>
    <row r="4942" spans="1:10" x14ac:dyDescent="0.3">
      <c r="A4942" s="19">
        <v>20200724</v>
      </c>
      <c r="B4942" s="19" t="s">
        <v>36</v>
      </c>
      <c r="C4942" s="19">
        <v>936.01</v>
      </c>
      <c r="D4942" s="19">
        <v>69.83</v>
      </c>
      <c r="E4942" s="19">
        <v>25.13</v>
      </c>
      <c r="F4942" s="19">
        <v>7.79</v>
      </c>
      <c r="G4942" s="19">
        <v>0</v>
      </c>
      <c r="H4942" s="17">
        <f t="shared" si="231"/>
        <v>997.16228137410269</v>
      </c>
      <c r="I4942" s="18">
        <f t="shared" si="232"/>
        <v>56.291321292940708</v>
      </c>
      <c r="J4942" s="17">
        <f t="shared" si="233"/>
        <v>0.85675091739954812</v>
      </c>
    </row>
    <row r="4943" spans="1:10" x14ac:dyDescent="0.3">
      <c r="A4943" s="2">
        <v>20200724</v>
      </c>
      <c r="B4943" s="2" t="s">
        <v>35</v>
      </c>
      <c r="C4943" s="2">
        <v>961.01</v>
      </c>
      <c r="D4943" s="2">
        <v>70.25</v>
      </c>
      <c r="E4943" s="2">
        <v>25.63</v>
      </c>
      <c r="F4943" s="2">
        <v>7.86</v>
      </c>
      <c r="G4943" s="2">
        <v>0</v>
      </c>
      <c r="H4943" s="16">
        <f t="shared" si="231"/>
        <v>1021.0736189853146</v>
      </c>
      <c r="I4943" s="15">
        <f t="shared" si="232"/>
        <v>57.538550593291077</v>
      </c>
      <c r="J4943" s="14">
        <f t="shared" si="233"/>
        <v>0.87156446873658644</v>
      </c>
    </row>
    <row r="4944" spans="1:10" x14ac:dyDescent="0.3">
      <c r="A4944" s="19">
        <v>20200724</v>
      </c>
      <c r="B4944" s="19" t="s">
        <v>34</v>
      </c>
      <c r="C4944" s="19">
        <v>895</v>
      </c>
      <c r="D4944" s="19">
        <v>63.38</v>
      </c>
      <c r="E4944" s="19">
        <v>25.63</v>
      </c>
      <c r="F4944" s="19">
        <v>7.93</v>
      </c>
      <c r="G4944" s="19">
        <v>0</v>
      </c>
      <c r="H4944" s="17">
        <f t="shared" si="231"/>
        <v>1001.1209367002728</v>
      </c>
      <c r="I4944" s="18">
        <f t="shared" si="232"/>
        <v>56.915029271883526</v>
      </c>
      <c r="J4944" s="17">
        <f t="shared" si="233"/>
        <v>0.8573423187025917</v>
      </c>
    </row>
    <row r="4945" spans="1:10" x14ac:dyDescent="0.3">
      <c r="A4945" s="2">
        <v>20200724</v>
      </c>
      <c r="B4945" s="2" t="s">
        <v>33</v>
      </c>
      <c r="C4945" s="2">
        <v>792</v>
      </c>
      <c r="D4945" s="2">
        <v>53.17</v>
      </c>
      <c r="E4945" s="2">
        <v>25.22</v>
      </c>
      <c r="F4945" s="2">
        <v>8.14</v>
      </c>
      <c r="G4945" s="2">
        <v>0</v>
      </c>
      <c r="H4945" s="16">
        <f t="shared" si="231"/>
        <v>989.48347332789831</v>
      </c>
      <c r="I4945" s="15">
        <f t="shared" si="232"/>
        <v>56.141358541496821</v>
      </c>
      <c r="J4945" s="14">
        <f t="shared" si="233"/>
        <v>0.85082110506584474</v>
      </c>
    </row>
    <row r="4946" spans="1:10" x14ac:dyDescent="0.3">
      <c r="A4946" s="19">
        <v>20200724</v>
      </c>
      <c r="B4946" s="19" t="s">
        <v>32</v>
      </c>
      <c r="C4946" s="19">
        <v>647</v>
      </c>
      <c r="D4946" s="19">
        <v>41.83</v>
      </c>
      <c r="E4946" s="19">
        <v>24.5</v>
      </c>
      <c r="F4946" s="19">
        <v>8.2799999999999994</v>
      </c>
      <c r="G4946" s="19">
        <v>0</v>
      </c>
      <c r="H4946" s="17">
        <f t="shared" si="231"/>
        <v>970.12740920189538</v>
      </c>
      <c r="I4946" s="18">
        <f t="shared" si="232"/>
        <v>54.816481537559227</v>
      </c>
      <c r="J4946" s="17">
        <f t="shared" si="233"/>
        <v>0.83996137226692724</v>
      </c>
    </row>
    <row r="4947" spans="1:10" x14ac:dyDescent="0.3">
      <c r="A4947" s="2">
        <v>20200724</v>
      </c>
      <c r="B4947" s="2" t="s">
        <v>31</v>
      </c>
      <c r="C4947" s="2">
        <v>470</v>
      </c>
      <c r="D4947" s="2">
        <v>30.16</v>
      </c>
      <c r="E4947" s="2">
        <v>23.62</v>
      </c>
      <c r="F4947" s="2">
        <v>8.5500000000000007</v>
      </c>
      <c r="G4947" s="2">
        <v>0</v>
      </c>
      <c r="H4947" s="16">
        <f t="shared" ref="H4947:H5010" si="234">IF(D4947&gt;0,C4947/SIN(D4947*PI()/180),0)</f>
        <v>935.47893050202924</v>
      </c>
      <c r="I4947" s="15">
        <f t="shared" si="232"/>
        <v>52.853716578188411</v>
      </c>
      <c r="J4947" s="14">
        <f t="shared" si="233"/>
        <v>0.81822438802421271</v>
      </c>
    </row>
    <row r="4948" spans="1:10" x14ac:dyDescent="0.3">
      <c r="A4948" s="19">
        <v>20200724</v>
      </c>
      <c r="B4948" s="19" t="s">
        <v>30</v>
      </c>
      <c r="C4948" s="19">
        <v>271</v>
      </c>
      <c r="D4948" s="19">
        <v>18.55</v>
      </c>
      <c r="E4948" s="19">
        <v>22.52</v>
      </c>
      <c r="F4948" s="19">
        <v>8.5500000000000007</v>
      </c>
      <c r="G4948" s="19">
        <v>0</v>
      </c>
      <c r="H4948" s="17">
        <f t="shared" si="234"/>
        <v>851.84738227745527</v>
      </c>
      <c r="I4948" s="18">
        <f t="shared" si="232"/>
        <v>49.140230696170477</v>
      </c>
      <c r="J4948" s="17">
        <f t="shared" si="233"/>
        <v>0.75931031680997507</v>
      </c>
    </row>
    <row r="4949" spans="1:10" x14ac:dyDescent="0.3">
      <c r="A4949" s="2">
        <v>20200724</v>
      </c>
      <c r="B4949" s="2" t="s">
        <v>29</v>
      </c>
      <c r="C4949" s="2">
        <v>82</v>
      </c>
      <c r="D4949" s="2">
        <v>7.29</v>
      </c>
      <c r="E4949" s="2">
        <v>21.32</v>
      </c>
      <c r="F4949" s="2">
        <v>8.14</v>
      </c>
      <c r="G4949" s="2">
        <v>0</v>
      </c>
      <c r="H4949" s="16">
        <f t="shared" si="234"/>
        <v>646.22143703743041</v>
      </c>
      <c r="I4949" s="15">
        <f t="shared" si="232"/>
        <v>41.5144199074197</v>
      </c>
      <c r="J4949" s="14">
        <f t="shared" si="233"/>
        <v>0.59819756229757493</v>
      </c>
    </row>
    <row r="4950" spans="1:10" x14ac:dyDescent="0.3">
      <c r="A4950" s="19">
        <v>20200724</v>
      </c>
      <c r="B4950" s="19" t="s">
        <v>28</v>
      </c>
      <c r="C4950" s="19">
        <v>0</v>
      </c>
      <c r="D4950" s="19">
        <v>0</v>
      </c>
      <c r="E4950" s="19">
        <v>20.07</v>
      </c>
      <c r="F4950" s="19">
        <v>7.66</v>
      </c>
      <c r="G4950" s="19">
        <v>0</v>
      </c>
      <c r="H4950" s="17">
        <f t="shared" si="234"/>
        <v>0</v>
      </c>
      <c r="I4950" s="18">
        <f t="shared" si="232"/>
        <v>20.07</v>
      </c>
      <c r="J4950" s="17">
        <f t="shared" si="233"/>
        <v>0</v>
      </c>
    </row>
    <row r="4951" spans="1:10" x14ac:dyDescent="0.3">
      <c r="A4951" s="2">
        <v>20200724</v>
      </c>
      <c r="B4951" s="2" t="s">
        <v>27</v>
      </c>
      <c r="C4951" s="2">
        <v>0</v>
      </c>
      <c r="D4951" s="2">
        <v>0</v>
      </c>
      <c r="E4951" s="2">
        <v>19.29</v>
      </c>
      <c r="F4951" s="2">
        <v>7.59</v>
      </c>
      <c r="G4951" s="2">
        <v>0</v>
      </c>
      <c r="H4951" s="16">
        <f t="shared" si="234"/>
        <v>0</v>
      </c>
      <c r="I4951" s="15">
        <f t="shared" si="232"/>
        <v>19.29</v>
      </c>
      <c r="J4951" s="14">
        <f t="shared" si="233"/>
        <v>0</v>
      </c>
    </row>
    <row r="4952" spans="1:10" x14ac:dyDescent="0.3">
      <c r="A4952" s="19">
        <v>20200724</v>
      </c>
      <c r="B4952" s="19" t="s">
        <v>26</v>
      </c>
      <c r="C4952" s="19">
        <v>0</v>
      </c>
      <c r="D4952" s="19">
        <v>0</v>
      </c>
      <c r="E4952" s="19">
        <v>18.920000000000002</v>
      </c>
      <c r="F4952" s="19">
        <v>7.59</v>
      </c>
      <c r="G4952" s="19">
        <v>0</v>
      </c>
      <c r="H4952" s="17">
        <f t="shared" si="234"/>
        <v>0</v>
      </c>
      <c r="I4952" s="18">
        <f t="shared" si="232"/>
        <v>18.920000000000002</v>
      </c>
      <c r="J4952" s="17">
        <f t="shared" si="233"/>
        <v>0</v>
      </c>
    </row>
    <row r="4953" spans="1:10" x14ac:dyDescent="0.3">
      <c r="A4953" s="2">
        <v>20200724</v>
      </c>
      <c r="B4953" s="2" t="s">
        <v>25</v>
      </c>
      <c r="C4953" s="2">
        <v>0</v>
      </c>
      <c r="D4953" s="2">
        <v>0</v>
      </c>
      <c r="E4953" s="2">
        <v>18.829999999999998</v>
      </c>
      <c r="F4953" s="2">
        <v>7.24</v>
      </c>
      <c r="G4953" s="2">
        <v>0</v>
      </c>
      <c r="H4953" s="16">
        <f t="shared" si="234"/>
        <v>0</v>
      </c>
      <c r="I4953" s="15">
        <f t="shared" si="232"/>
        <v>18.829999999999998</v>
      </c>
      <c r="J4953" s="14">
        <f t="shared" si="233"/>
        <v>0</v>
      </c>
    </row>
    <row r="4954" spans="1:10" x14ac:dyDescent="0.3">
      <c r="A4954" s="19">
        <v>20200725</v>
      </c>
      <c r="B4954" s="19" t="s">
        <v>48</v>
      </c>
      <c r="C4954" s="19">
        <v>0</v>
      </c>
      <c r="D4954" s="19">
        <v>0</v>
      </c>
      <c r="E4954" s="19">
        <v>18.75</v>
      </c>
      <c r="F4954" s="19">
        <v>6.97</v>
      </c>
      <c r="G4954" s="19">
        <v>0</v>
      </c>
      <c r="H4954" s="17">
        <f t="shared" si="234"/>
        <v>0</v>
      </c>
      <c r="I4954" s="18">
        <f t="shared" si="232"/>
        <v>18.75</v>
      </c>
      <c r="J4954" s="17">
        <f t="shared" si="233"/>
        <v>0</v>
      </c>
    </row>
    <row r="4955" spans="1:10" x14ac:dyDescent="0.3">
      <c r="A4955" s="2">
        <v>20200725</v>
      </c>
      <c r="B4955" s="2" t="s">
        <v>47</v>
      </c>
      <c r="C4955" s="2">
        <v>0</v>
      </c>
      <c r="D4955" s="2">
        <v>0</v>
      </c>
      <c r="E4955" s="2">
        <v>18.670000000000002</v>
      </c>
      <c r="F4955" s="2">
        <v>6.62</v>
      </c>
      <c r="G4955" s="2">
        <v>0</v>
      </c>
      <c r="H4955" s="16">
        <f t="shared" si="234"/>
        <v>0</v>
      </c>
      <c r="I4955" s="15">
        <f t="shared" si="232"/>
        <v>18.670000000000002</v>
      </c>
      <c r="J4955" s="14">
        <f t="shared" si="233"/>
        <v>0</v>
      </c>
    </row>
    <row r="4956" spans="1:10" x14ac:dyDescent="0.3">
      <c r="A4956" s="19">
        <v>20200725</v>
      </c>
      <c r="B4956" s="19" t="s">
        <v>46</v>
      </c>
      <c r="C4956" s="19">
        <v>0</v>
      </c>
      <c r="D4956" s="19">
        <v>0</v>
      </c>
      <c r="E4956" s="19">
        <v>18.61</v>
      </c>
      <c r="F4956" s="19">
        <v>6.76</v>
      </c>
      <c r="G4956" s="19">
        <v>0</v>
      </c>
      <c r="H4956" s="17">
        <f t="shared" si="234"/>
        <v>0</v>
      </c>
      <c r="I4956" s="18">
        <f t="shared" si="232"/>
        <v>18.61</v>
      </c>
      <c r="J4956" s="17">
        <f t="shared" si="233"/>
        <v>0</v>
      </c>
    </row>
    <row r="4957" spans="1:10" x14ac:dyDescent="0.3">
      <c r="A4957" s="2">
        <v>20200725</v>
      </c>
      <c r="B4957" s="2" t="s">
        <v>45</v>
      </c>
      <c r="C4957" s="2">
        <v>0</v>
      </c>
      <c r="D4957" s="2">
        <v>0</v>
      </c>
      <c r="E4957" s="2">
        <v>18.55</v>
      </c>
      <c r="F4957" s="2">
        <v>6.62</v>
      </c>
      <c r="G4957" s="2">
        <v>0</v>
      </c>
      <c r="H4957" s="16">
        <f t="shared" si="234"/>
        <v>0</v>
      </c>
      <c r="I4957" s="15">
        <f t="shared" si="232"/>
        <v>18.55</v>
      </c>
      <c r="J4957" s="14">
        <f t="shared" si="233"/>
        <v>0</v>
      </c>
    </row>
    <row r="4958" spans="1:10" x14ac:dyDescent="0.3">
      <c r="A4958" s="19">
        <v>20200725</v>
      </c>
      <c r="B4958" s="19" t="s">
        <v>44</v>
      </c>
      <c r="C4958" s="19">
        <v>0</v>
      </c>
      <c r="D4958" s="19">
        <v>0</v>
      </c>
      <c r="E4958" s="19">
        <v>18.5</v>
      </c>
      <c r="F4958" s="19">
        <v>6.69</v>
      </c>
      <c r="G4958" s="19">
        <v>0</v>
      </c>
      <c r="H4958" s="17">
        <f t="shared" si="234"/>
        <v>0</v>
      </c>
      <c r="I4958" s="18">
        <f t="shared" si="232"/>
        <v>18.5</v>
      </c>
      <c r="J4958" s="17">
        <f t="shared" si="233"/>
        <v>0</v>
      </c>
    </row>
    <row r="4959" spans="1:10" x14ac:dyDescent="0.3">
      <c r="A4959" s="2">
        <v>20200725</v>
      </c>
      <c r="B4959" s="2" t="s">
        <v>43</v>
      </c>
      <c r="C4959" s="2">
        <v>0</v>
      </c>
      <c r="D4959" s="2">
        <v>0</v>
      </c>
      <c r="E4959" s="2">
        <v>18.420000000000002</v>
      </c>
      <c r="F4959" s="2">
        <v>6.76</v>
      </c>
      <c r="G4959" s="2">
        <v>0</v>
      </c>
      <c r="H4959" s="16">
        <f t="shared" si="234"/>
        <v>0</v>
      </c>
      <c r="I4959" s="15">
        <f t="shared" si="232"/>
        <v>18.420000000000002</v>
      </c>
      <c r="J4959" s="14">
        <f t="shared" si="233"/>
        <v>0</v>
      </c>
    </row>
    <row r="4960" spans="1:10" x14ac:dyDescent="0.3">
      <c r="A4960" s="19">
        <v>20200725</v>
      </c>
      <c r="B4960" s="19" t="s">
        <v>42</v>
      </c>
      <c r="C4960" s="19">
        <v>60</v>
      </c>
      <c r="D4960" s="19">
        <v>6.07</v>
      </c>
      <c r="E4960" s="19">
        <v>18.43</v>
      </c>
      <c r="F4960" s="19">
        <v>6.69</v>
      </c>
      <c r="G4960" s="19">
        <v>0</v>
      </c>
      <c r="H4960" s="17">
        <f t="shared" si="234"/>
        <v>567.41117781800074</v>
      </c>
      <c r="I4960" s="18">
        <f t="shared" si="232"/>
        <v>36.161599306812519</v>
      </c>
      <c r="J4960" s="17">
        <f t="shared" si="233"/>
        <v>0.53891170487745088</v>
      </c>
    </row>
    <row r="4961" spans="1:10" x14ac:dyDescent="0.3">
      <c r="A4961" s="2">
        <v>20200725</v>
      </c>
      <c r="B4961" s="2" t="s">
        <v>41</v>
      </c>
      <c r="C4961" s="2">
        <v>245</v>
      </c>
      <c r="D4961" s="2">
        <v>17.3</v>
      </c>
      <c r="E4961" s="2">
        <v>19.27</v>
      </c>
      <c r="F4961" s="2">
        <v>6.62</v>
      </c>
      <c r="G4961" s="2">
        <v>0</v>
      </c>
      <c r="H4961" s="16">
        <f t="shared" si="234"/>
        <v>823.875926840793</v>
      </c>
      <c r="I4961" s="15">
        <f t="shared" si="232"/>
        <v>45.016122713774777</v>
      </c>
      <c r="J4961" s="14">
        <f t="shared" si="233"/>
        <v>0.74966731940422693</v>
      </c>
    </row>
    <row r="4962" spans="1:10" x14ac:dyDescent="0.3">
      <c r="A4962" s="19">
        <v>20200725</v>
      </c>
      <c r="B4962" s="19" t="s">
        <v>40</v>
      </c>
      <c r="C4962" s="19">
        <v>440</v>
      </c>
      <c r="D4962" s="19">
        <v>28.89</v>
      </c>
      <c r="E4962" s="19">
        <v>20.71</v>
      </c>
      <c r="F4962" s="19">
        <v>7.17</v>
      </c>
      <c r="G4962" s="19">
        <v>0</v>
      </c>
      <c r="H4962" s="17">
        <f t="shared" si="234"/>
        <v>910.72875595164214</v>
      </c>
      <c r="I4962" s="18">
        <f t="shared" si="232"/>
        <v>49.170273623488818</v>
      </c>
      <c r="J4962" s="17">
        <f t="shared" si="233"/>
        <v>0.81167222142505369</v>
      </c>
    </row>
    <row r="4963" spans="1:10" x14ac:dyDescent="0.3">
      <c r="A4963" s="2">
        <v>20200725</v>
      </c>
      <c r="B4963" s="2" t="s">
        <v>39</v>
      </c>
      <c r="C4963" s="2">
        <v>621</v>
      </c>
      <c r="D4963" s="2">
        <v>40.56</v>
      </c>
      <c r="E4963" s="2">
        <v>22.39</v>
      </c>
      <c r="F4963" s="2">
        <v>7.45</v>
      </c>
      <c r="G4963" s="2">
        <v>0</v>
      </c>
      <c r="H4963" s="16">
        <f t="shared" si="234"/>
        <v>955.0261318536626</v>
      </c>
      <c r="I4963" s="15">
        <f t="shared" si="232"/>
        <v>52.234566620426961</v>
      </c>
      <c r="J4963" s="14">
        <f t="shared" si="233"/>
        <v>0.83798237919868501</v>
      </c>
    </row>
    <row r="4964" spans="1:10" x14ac:dyDescent="0.3">
      <c r="A4964" s="19">
        <v>20200725</v>
      </c>
      <c r="B4964" s="19" t="s">
        <v>38</v>
      </c>
      <c r="C4964" s="19">
        <v>787</v>
      </c>
      <c r="D4964" s="19">
        <v>51.95</v>
      </c>
      <c r="E4964" s="19">
        <v>23.88</v>
      </c>
      <c r="F4964" s="19">
        <v>7.72</v>
      </c>
      <c r="G4964" s="19">
        <v>0</v>
      </c>
      <c r="H4964" s="17">
        <f t="shared" si="234"/>
        <v>999.3991063581517</v>
      </c>
      <c r="I4964" s="18">
        <f t="shared" si="232"/>
        <v>55.11122207369224</v>
      </c>
      <c r="J4964" s="17">
        <f t="shared" si="233"/>
        <v>0.86398002841505217</v>
      </c>
    </row>
    <row r="4965" spans="1:10" x14ac:dyDescent="0.3">
      <c r="A4965" s="2">
        <v>20200725</v>
      </c>
      <c r="B4965" s="2" t="s">
        <v>37</v>
      </c>
      <c r="C4965" s="2">
        <v>922</v>
      </c>
      <c r="D4965" s="2">
        <v>62.31</v>
      </c>
      <c r="E4965" s="2">
        <v>25.16</v>
      </c>
      <c r="F4965" s="2">
        <v>8</v>
      </c>
      <c r="G4965" s="2">
        <v>0</v>
      </c>
      <c r="H4965" s="16">
        <f t="shared" si="234"/>
        <v>1041.2493499088996</v>
      </c>
      <c r="I4965" s="15">
        <f t="shared" si="232"/>
        <v>57.699042184653109</v>
      </c>
      <c r="J4965" s="14">
        <f t="shared" si="233"/>
        <v>0.88803399603053768</v>
      </c>
    </row>
    <row r="4966" spans="1:10" x14ac:dyDescent="0.3">
      <c r="A4966" s="19">
        <v>20200725</v>
      </c>
      <c r="B4966" s="19" t="s">
        <v>36</v>
      </c>
      <c r="C4966" s="19">
        <v>949.01</v>
      </c>
      <c r="D4966" s="19">
        <v>69.63</v>
      </c>
      <c r="E4966" s="19">
        <v>26.05</v>
      </c>
      <c r="F4966" s="19">
        <v>8.41</v>
      </c>
      <c r="G4966" s="19">
        <v>0</v>
      </c>
      <c r="H4966" s="17">
        <f t="shared" si="234"/>
        <v>1012.3158036012946</v>
      </c>
      <c r="I4966" s="18">
        <f t="shared" si="232"/>
        <v>57.684868862540455</v>
      </c>
      <c r="J4966" s="17">
        <f t="shared" si="233"/>
        <v>0.86342246180445958</v>
      </c>
    </row>
    <row r="4967" spans="1:10" x14ac:dyDescent="0.3">
      <c r="A4967" s="2">
        <v>20200725</v>
      </c>
      <c r="B4967" s="2" t="s">
        <v>35</v>
      </c>
      <c r="C4967" s="2">
        <v>988.01</v>
      </c>
      <c r="D4967" s="2">
        <v>70.040000000000006</v>
      </c>
      <c r="E4967" s="2">
        <v>26.41</v>
      </c>
      <c r="F4967" s="2">
        <v>8.76</v>
      </c>
      <c r="G4967" s="2">
        <v>0</v>
      </c>
      <c r="H4967" s="16">
        <f t="shared" si="234"/>
        <v>1051.151440468167</v>
      </c>
      <c r="I4967" s="15">
        <f t="shared" si="232"/>
        <v>59.258482514630217</v>
      </c>
      <c r="J4967" s="14">
        <f t="shared" si="233"/>
        <v>0.88910260087238513</v>
      </c>
    </row>
    <row r="4968" spans="1:10" x14ac:dyDescent="0.3">
      <c r="A4968" s="19">
        <v>20200725</v>
      </c>
      <c r="B4968" s="19" t="s">
        <v>34</v>
      </c>
      <c r="C4968" s="19">
        <v>892</v>
      </c>
      <c r="D4968" s="19">
        <v>63.22</v>
      </c>
      <c r="E4968" s="19">
        <v>26.37</v>
      </c>
      <c r="F4968" s="19">
        <v>8.9</v>
      </c>
      <c r="G4968" s="19">
        <v>0</v>
      </c>
      <c r="H4968" s="17">
        <f t="shared" si="234"/>
        <v>999.16756569721019</v>
      </c>
      <c r="I4968" s="18">
        <f t="shared" si="232"/>
        <v>57.593986428037823</v>
      </c>
      <c r="J4968" s="17">
        <f t="shared" si="233"/>
        <v>0.85261672235669306</v>
      </c>
    </row>
    <row r="4969" spans="1:10" x14ac:dyDescent="0.3">
      <c r="A4969" s="2">
        <v>20200725</v>
      </c>
      <c r="B4969" s="2" t="s">
        <v>33</v>
      </c>
      <c r="C4969" s="2">
        <v>789</v>
      </c>
      <c r="D4969" s="2">
        <v>53.05</v>
      </c>
      <c r="E4969" s="2">
        <v>26.43</v>
      </c>
      <c r="F4969" s="2">
        <v>8.5500000000000007</v>
      </c>
      <c r="G4969" s="2">
        <v>0</v>
      </c>
      <c r="H4969" s="16">
        <f t="shared" si="234"/>
        <v>987.28617094856577</v>
      </c>
      <c r="I4969" s="15">
        <f t="shared" si="232"/>
        <v>57.28269284214268</v>
      </c>
      <c r="J4969" s="14">
        <f t="shared" si="233"/>
        <v>0.843861018030441</v>
      </c>
    </row>
    <row r="4970" spans="1:10" x14ac:dyDescent="0.3">
      <c r="A4970" s="19">
        <v>20200725</v>
      </c>
      <c r="B4970" s="19" t="s">
        <v>32</v>
      </c>
      <c r="C4970" s="19">
        <v>654</v>
      </c>
      <c r="D4970" s="19">
        <v>41.71</v>
      </c>
      <c r="E4970" s="19">
        <v>26.31</v>
      </c>
      <c r="F4970" s="19">
        <v>8.2100000000000009</v>
      </c>
      <c r="G4970" s="19">
        <v>0</v>
      </c>
      <c r="H4970" s="17">
        <f t="shared" si="234"/>
        <v>982.92556474421065</v>
      </c>
      <c r="I4970" s="18">
        <f t="shared" si="232"/>
        <v>57.026423898256581</v>
      </c>
      <c r="J4970" s="17">
        <f t="shared" si="233"/>
        <v>0.84126740615801965</v>
      </c>
    </row>
    <row r="4971" spans="1:10" x14ac:dyDescent="0.3">
      <c r="A4971" s="2">
        <v>20200725</v>
      </c>
      <c r="B4971" s="2" t="s">
        <v>31</v>
      </c>
      <c r="C4971" s="2">
        <v>471</v>
      </c>
      <c r="D4971" s="2">
        <v>30.04</v>
      </c>
      <c r="E4971" s="2">
        <v>25.2</v>
      </c>
      <c r="F4971" s="2">
        <v>8.48</v>
      </c>
      <c r="G4971" s="2">
        <v>0</v>
      </c>
      <c r="H4971" s="16">
        <f t="shared" si="234"/>
        <v>940.86253879177366</v>
      </c>
      <c r="I4971" s="15">
        <f t="shared" si="232"/>
        <v>54.60195433724293</v>
      </c>
      <c r="J4971" s="14">
        <f t="shared" si="233"/>
        <v>0.81553137419255917</v>
      </c>
    </row>
    <row r="4972" spans="1:10" x14ac:dyDescent="0.3">
      <c r="A4972" s="19">
        <v>20200725</v>
      </c>
      <c r="B4972" s="19" t="s">
        <v>30</v>
      </c>
      <c r="C4972" s="19">
        <v>268</v>
      </c>
      <c r="D4972" s="19">
        <v>18.43</v>
      </c>
      <c r="E4972" s="19">
        <v>23.33</v>
      </c>
      <c r="F4972" s="19">
        <v>8.76</v>
      </c>
      <c r="G4972" s="19">
        <v>0</v>
      </c>
      <c r="H4972" s="17">
        <f t="shared" si="234"/>
        <v>847.71007451993148</v>
      </c>
      <c r="I4972" s="18">
        <f t="shared" si="232"/>
        <v>49.820939828747854</v>
      </c>
      <c r="J4972" s="17">
        <f t="shared" si="233"/>
        <v>0.75302575113645986</v>
      </c>
    </row>
    <row r="4973" spans="1:10" x14ac:dyDescent="0.3">
      <c r="A4973" s="2">
        <v>20200725</v>
      </c>
      <c r="B4973" s="2" t="s">
        <v>29</v>
      </c>
      <c r="C4973" s="2">
        <v>77</v>
      </c>
      <c r="D4973" s="2">
        <v>7.16</v>
      </c>
      <c r="E4973" s="2">
        <v>21.36</v>
      </c>
      <c r="F4973" s="2">
        <v>8.5500000000000007</v>
      </c>
      <c r="G4973" s="2">
        <v>0</v>
      </c>
      <c r="H4973" s="16">
        <f t="shared" si="234"/>
        <v>617.77634741858083</v>
      </c>
      <c r="I4973" s="15">
        <f t="shared" si="232"/>
        <v>40.66551085683065</v>
      </c>
      <c r="J4973" s="14">
        <f t="shared" si="233"/>
        <v>0.57422632806947549</v>
      </c>
    </row>
    <row r="4974" spans="1:10" x14ac:dyDescent="0.3">
      <c r="A4974" s="19">
        <v>20200725</v>
      </c>
      <c r="B4974" s="19" t="s">
        <v>28</v>
      </c>
      <c r="C4974" s="19">
        <v>0</v>
      </c>
      <c r="D4974" s="19">
        <v>0</v>
      </c>
      <c r="E4974" s="19">
        <v>19.97</v>
      </c>
      <c r="F4974" s="19">
        <v>8.2799999999999994</v>
      </c>
      <c r="G4974" s="19">
        <v>0</v>
      </c>
      <c r="H4974" s="17">
        <f t="shared" si="234"/>
        <v>0</v>
      </c>
      <c r="I4974" s="18">
        <f t="shared" si="232"/>
        <v>19.97</v>
      </c>
      <c r="J4974" s="17">
        <f t="shared" si="233"/>
        <v>0</v>
      </c>
    </row>
    <row r="4975" spans="1:10" x14ac:dyDescent="0.3">
      <c r="A4975" s="2">
        <v>20200725</v>
      </c>
      <c r="B4975" s="2" t="s">
        <v>27</v>
      </c>
      <c r="C4975" s="2">
        <v>0</v>
      </c>
      <c r="D4975" s="2">
        <v>0</v>
      </c>
      <c r="E4975" s="2">
        <v>19.25</v>
      </c>
      <c r="F4975" s="2">
        <v>8.07</v>
      </c>
      <c r="G4975" s="2">
        <v>0</v>
      </c>
      <c r="H4975" s="16">
        <f t="shared" si="234"/>
        <v>0</v>
      </c>
      <c r="I4975" s="15">
        <f t="shared" si="232"/>
        <v>19.25</v>
      </c>
      <c r="J4975" s="14">
        <f t="shared" si="233"/>
        <v>0</v>
      </c>
    </row>
    <row r="4976" spans="1:10" x14ac:dyDescent="0.3">
      <c r="A4976" s="19">
        <v>20200725</v>
      </c>
      <c r="B4976" s="19" t="s">
        <v>26</v>
      </c>
      <c r="C4976" s="19">
        <v>0</v>
      </c>
      <c r="D4976" s="19">
        <v>0</v>
      </c>
      <c r="E4976" s="19">
        <v>18.95</v>
      </c>
      <c r="F4976" s="19">
        <v>8</v>
      </c>
      <c r="G4976" s="19">
        <v>0</v>
      </c>
      <c r="H4976" s="17">
        <f t="shared" si="234"/>
        <v>0</v>
      </c>
      <c r="I4976" s="18">
        <f t="shared" si="232"/>
        <v>18.95</v>
      </c>
      <c r="J4976" s="17">
        <f t="shared" si="233"/>
        <v>0</v>
      </c>
    </row>
    <row r="4977" spans="1:10" x14ac:dyDescent="0.3">
      <c r="A4977" s="2">
        <v>20200725</v>
      </c>
      <c r="B4977" s="2" t="s">
        <v>25</v>
      </c>
      <c r="C4977" s="2">
        <v>0</v>
      </c>
      <c r="D4977" s="2">
        <v>0</v>
      </c>
      <c r="E4977" s="2">
        <v>18.8</v>
      </c>
      <c r="F4977" s="2">
        <v>7.59</v>
      </c>
      <c r="G4977" s="2">
        <v>0</v>
      </c>
      <c r="H4977" s="16">
        <f t="shared" si="234"/>
        <v>0</v>
      </c>
      <c r="I4977" s="15">
        <f t="shared" si="232"/>
        <v>18.8</v>
      </c>
      <c r="J4977" s="14">
        <f t="shared" si="233"/>
        <v>0</v>
      </c>
    </row>
    <row r="4978" spans="1:10" x14ac:dyDescent="0.3">
      <c r="A4978" s="19">
        <v>20200726</v>
      </c>
      <c r="B4978" s="19" t="s">
        <v>48</v>
      </c>
      <c r="C4978" s="19">
        <v>0</v>
      </c>
      <c r="D4978" s="19">
        <v>0</v>
      </c>
      <c r="E4978" s="19">
        <v>18.690000000000001</v>
      </c>
      <c r="F4978" s="19">
        <v>6.9</v>
      </c>
      <c r="G4978" s="19">
        <v>0</v>
      </c>
      <c r="H4978" s="17">
        <f t="shared" si="234"/>
        <v>0</v>
      </c>
      <c r="I4978" s="18">
        <f t="shared" si="232"/>
        <v>18.690000000000001</v>
      </c>
      <c r="J4978" s="17">
        <f t="shared" si="233"/>
        <v>0</v>
      </c>
    </row>
    <row r="4979" spans="1:10" x14ac:dyDescent="0.3">
      <c r="A4979" s="2">
        <v>20200726</v>
      </c>
      <c r="B4979" s="2" t="s">
        <v>47</v>
      </c>
      <c r="C4979" s="2">
        <v>0</v>
      </c>
      <c r="D4979" s="2">
        <v>0</v>
      </c>
      <c r="E4979" s="2">
        <v>18.43</v>
      </c>
      <c r="F4979" s="2">
        <v>6.83</v>
      </c>
      <c r="G4979" s="2">
        <v>0</v>
      </c>
      <c r="H4979" s="16">
        <f t="shared" si="234"/>
        <v>0</v>
      </c>
      <c r="I4979" s="15">
        <f t="shared" si="232"/>
        <v>18.43</v>
      </c>
      <c r="J4979" s="14">
        <f t="shared" si="233"/>
        <v>0</v>
      </c>
    </row>
    <row r="4980" spans="1:10" x14ac:dyDescent="0.3">
      <c r="A4980" s="19">
        <v>20200726</v>
      </c>
      <c r="B4980" s="19" t="s">
        <v>46</v>
      </c>
      <c r="C4980" s="19">
        <v>0</v>
      </c>
      <c r="D4980" s="19">
        <v>0</v>
      </c>
      <c r="E4980" s="19">
        <v>18.27</v>
      </c>
      <c r="F4980" s="19">
        <v>7.24</v>
      </c>
      <c r="G4980" s="19">
        <v>0</v>
      </c>
      <c r="H4980" s="17">
        <f t="shared" si="234"/>
        <v>0</v>
      </c>
      <c r="I4980" s="18">
        <f t="shared" si="232"/>
        <v>18.27</v>
      </c>
      <c r="J4980" s="17">
        <f t="shared" si="233"/>
        <v>0</v>
      </c>
    </row>
    <row r="4981" spans="1:10" x14ac:dyDescent="0.3">
      <c r="A4981" s="2">
        <v>20200726</v>
      </c>
      <c r="B4981" s="2" t="s">
        <v>45</v>
      </c>
      <c r="C4981" s="2">
        <v>0</v>
      </c>
      <c r="D4981" s="2">
        <v>0</v>
      </c>
      <c r="E4981" s="2">
        <v>18.100000000000001</v>
      </c>
      <c r="F4981" s="2">
        <v>7.1</v>
      </c>
      <c r="G4981" s="2">
        <v>0</v>
      </c>
      <c r="H4981" s="16">
        <f t="shared" si="234"/>
        <v>0</v>
      </c>
      <c r="I4981" s="15">
        <f t="shared" si="232"/>
        <v>18.100000000000001</v>
      </c>
      <c r="J4981" s="14">
        <f t="shared" si="233"/>
        <v>0</v>
      </c>
    </row>
    <row r="4982" spans="1:10" x14ac:dyDescent="0.3">
      <c r="A4982" s="19">
        <v>20200726</v>
      </c>
      <c r="B4982" s="19" t="s">
        <v>44</v>
      </c>
      <c r="C4982" s="19">
        <v>0</v>
      </c>
      <c r="D4982" s="19">
        <v>0</v>
      </c>
      <c r="E4982" s="19">
        <v>18.03</v>
      </c>
      <c r="F4982" s="19">
        <v>6.97</v>
      </c>
      <c r="G4982" s="19">
        <v>0</v>
      </c>
      <c r="H4982" s="17">
        <f t="shared" si="234"/>
        <v>0</v>
      </c>
      <c r="I4982" s="18">
        <f t="shared" si="232"/>
        <v>18.03</v>
      </c>
      <c r="J4982" s="17">
        <f t="shared" si="233"/>
        <v>0</v>
      </c>
    </row>
    <row r="4983" spans="1:10" x14ac:dyDescent="0.3">
      <c r="A4983" s="2">
        <v>20200726</v>
      </c>
      <c r="B4983" s="2" t="s">
        <v>43</v>
      </c>
      <c r="C4983" s="2">
        <v>0</v>
      </c>
      <c r="D4983" s="2">
        <v>0</v>
      </c>
      <c r="E4983" s="2">
        <v>17.84</v>
      </c>
      <c r="F4983" s="2">
        <v>7.03</v>
      </c>
      <c r="G4983" s="2">
        <v>0</v>
      </c>
      <c r="H4983" s="16">
        <f t="shared" si="234"/>
        <v>0</v>
      </c>
      <c r="I4983" s="15">
        <f t="shared" si="232"/>
        <v>17.84</v>
      </c>
      <c r="J4983" s="14">
        <f t="shared" si="233"/>
        <v>0</v>
      </c>
    </row>
    <row r="4984" spans="1:10" x14ac:dyDescent="0.3">
      <c r="A4984" s="19">
        <v>20200726</v>
      </c>
      <c r="B4984" s="19" t="s">
        <v>42</v>
      </c>
      <c r="C4984" s="19">
        <v>60</v>
      </c>
      <c r="D4984" s="19">
        <v>5.93</v>
      </c>
      <c r="E4984" s="19">
        <v>17.84</v>
      </c>
      <c r="F4984" s="19">
        <v>6.76</v>
      </c>
      <c r="G4984" s="19">
        <v>0</v>
      </c>
      <c r="H4984" s="17">
        <f t="shared" si="234"/>
        <v>580.75748437767447</v>
      </c>
      <c r="I4984" s="18">
        <f t="shared" si="232"/>
        <v>35.988671386802324</v>
      </c>
      <c r="J4984" s="17">
        <f t="shared" si="233"/>
        <v>0.55203959519703938</v>
      </c>
    </row>
    <row r="4985" spans="1:10" x14ac:dyDescent="0.3">
      <c r="A4985" s="2">
        <v>20200726</v>
      </c>
      <c r="B4985" s="2" t="s">
        <v>41</v>
      </c>
      <c r="C4985" s="2">
        <v>236</v>
      </c>
      <c r="D4985" s="2">
        <v>17.170000000000002</v>
      </c>
      <c r="E4985" s="2">
        <v>18.440000000000001</v>
      </c>
      <c r="F4985" s="2">
        <v>6.28</v>
      </c>
      <c r="G4985" s="2">
        <v>0</v>
      </c>
      <c r="H4985" s="16">
        <f t="shared" si="234"/>
        <v>799.43679826306652</v>
      </c>
      <c r="I4985" s="15">
        <f t="shared" si="232"/>
        <v>43.422399945720827</v>
      </c>
      <c r="J4985" s="14">
        <f t="shared" si="233"/>
        <v>0.73316284833288725</v>
      </c>
    </row>
    <row r="4986" spans="1:10" x14ac:dyDescent="0.3">
      <c r="A4986" s="19">
        <v>20200726</v>
      </c>
      <c r="B4986" s="19" t="s">
        <v>40</v>
      </c>
      <c r="C4986" s="19">
        <v>427</v>
      </c>
      <c r="D4986" s="19">
        <v>28.76</v>
      </c>
      <c r="E4986" s="19">
        <v>19.940000000000001</v>
      </c>
      <c r="F4986" s="19">
        <v>6.41</v>
      </c>
      <c r="G4986" s="19">
        <v>0</v>
      </c>
      <c r="H4986" s="17">
        <f t="shared" si="234"/>
        <v>887.47229691994028</v>
      </c>
      <c r="I4986" s="18">
        <f t="shared" si="232"/>
        <v>47.673509278748135</v>
      </c>
      <c r="J4986" s="17">
        <f t="shared" si="233"/>
        <v>0.79692279580513248</v>
      </c>
    </row>
    <row r="4987" spans="1:10" x14ac:dyDescent="0.3">
      <c r="A4987" s="2">
        <v>20200726</v>
      </c>
      <c r="B4987" s="2" t="s">
        <v>39</v>
      </c>
      <c r="C4987" s="2">
        <v>618</v>
      </c>
      <c r="D4987" s="2">
        <v>40.43</v>
      </c>
      <c r="E4987" s="2">
        <v>21.82</v>
      </c>
      <c r="F4987" s="2">
        <v>6.34</v>
      </c>
      <c r="G4987" s="2">
        <v>0</v>
      </c>
      <c r="H4987" s="16">
        <f t="shared" si="234"/>
        <v>952.94112620358294</v>
      </c>
      <c r="I4987" s="15">
        <f t="shared" si="232"/>
        <v>51.599410193861971</v>
      </c>
      <c r="J4987" s="14">
        <f t="shared" si="233"/>
        <v>0.83887660262437846</v>
      </c>
    </row>
    <row r="4988" spans="1:10" x14ac:dyDescent="0.3">
      <c r="A4988" s="19">
        <v>20200726</v>
      </c>
      <c r="B4988" s="19" t="s">
        <v>38</v>
      </c>
      <c r="C4988" s="19">
        <v>783</v>
      </c>
      <c r="D4988" s="19">
        <v>51.82</v>
      </c>
      <c r="E4988" s="19">
        <v>23.77</v>
      </c>
      <c r="F4988" s="19">
        <v>6.55</v>
      </c>
      <c r="G4988" s="19">
        <v>0</v>
      </c>
      <c r="H4988" s="17">
        <f t="shared" si="234"/>
        <v>996.09106065498361</v>
      </c>
      <c r="I4988" s="18">
        <f t="shared" si="232"/>
        <v>54.897845645468237</v>
      </c>
      <c r="J4988" s="17">
        <f t="shared" si="233"/>
        <v>0.86207666514366321</v>
      </c>
    </row>
    <row r="4989" spans="1:10" x14ac:dyDescent="0.3">
      <c r="A4989" s="2">
        <v>20200726</v>
      </c>
      <c r="B4989" s="2" t="s">
        <v>37</v>
      </c>
      <c r="C4989" s="2">
        <v>893</v>
      </c>
      <c r="D4989" s="2">
        <v>62.15</v>
      </c>
      <c r="E4989" s="2">
        <v>25.48</v>
      </c>
      <c r="F4989" s="2">
        <v>6.83</v>
      </c>
      <c r="G4989" s="2">
        <v>0</v>
      </c>
      <c r="H4989" s="16">
        <f t="shared" si="234"/>
        <v>1009.9826100748181</v>
      </c>
      <c r="I4989" s="15">
        <f t="shared" si="232"/>
        <v>57.041956564838067</v>
      </c>
      <c r="J4989" s="14">
        <f t="shared" si="233"/>
        <v>0.86435442492015213</v>
      </c>
    </row>
    <row r="4990" spans="1:10" x14ac:dyDescent="0.3">
      <c r="A4990" s="19">
        <v>20200726</v>
      </c>
      <c r="B4990" s="19" t="s">
        <v>36</v>
      </c>
      <c r="C4990" s="19">
        <v>944.01</v>
      </c>
      <c r="D4990" s="19">
        <v>69.42</v>
      </c>
      <c r="E4990" s="19">
        <v>26.64</v>
      </c>
      <c r="F4990" s="19">
        <v>6.97</v>
      </c>
      <c r="G4990" s="19">
        <v>0</v>
      </c>
      <c r="H4990" s="17">
        <f t="shared" si="234"/>
        <v>1008.3613046650928</v>
      </c>
      <c r="I4990" s="18">
        <f t="shared" si="232"/>
        <v>58.151290770784151</v>
      </c>
      <c r="J4990" s="17">
        <f t="shared" si="233"/>
        <v>0.85793315000677395</v>
      </c>
    </row>
    <row r="4991" spans="1:10" x14ac:dyDescent="0.3">
      <c r="A4991" s="2">
        <v>20200726</v>
      </c>
      <c r="B4991" s="2" t="s">
        <v>35</v>
      </c>
      <c r="C4991" s="2">
        <v>969.01</v>
      </c>
      <c r="D4991" s="2">
        <v>69.84</v>
      </c>
      <c r="E4991" s="2">
        <v>27.11</v>
      </c>
      <c r="F4991" s="2">
        <v>7.1</v>
      </c>
      <c r="G4991" s="2">
        <v>0</v>
      </c>
      <c r="H4991" s="16">
        <f t="shared" si="234"/>
        <v>1032.2521043629911</v>
      </c>
      <c r="I4991" s="15">
        <f t="shared" si="232"/>
        <v>59.367878261343471</v>
      </c>
      <c r="J4991" s="14">
        <f t="shared" si="233"/>
        <v>0.87260868840305794</v>
      </c>
    </row>
    <row r="4992" spans="1:10" x14ac:dyDescent="0.3">
      <c r="A4992" s="19">
        <v>20200726</v>
      </c>
      <c r="B4992" s="19" t="s">
        <v>34</v>
      </c>
      <c r="C4992" s="19">
        <v>892</v>
      </c>
      <c r="D4992" s="19">
        <v>63.06</v>
      </c>
      <c r="E4992" s="19">
        <v>27.27</v>
      </c>
      <c r="F4992" s="19">
        <v>7.31</v>
      </c>
      <c r="G4992" s="19">
        <v>0</v>
      </c>
      <c r="H4992" s="17">
        <f t="shared" si="234"/>
        <v>1000.5816685315955</v>
      </c>
      <c r="I4992" s="18">
        <f t="shared" si="232"/>
        <v>58.538177141612358</v>
      </c>
      <c r="J4992" s="17">
        <f t="shared" si="233"/>
        <v>0.84957208493421332</v>
      </c>
    </row>
    <row r="4993" spans="1:10" x14ac:dyDescent="0.3">
      <c r="A4993" s="2">
        <v>20200726</v>
      </c>
      <c r="B4993" s="2" t="s">
        <v>33</v>
      </c>
      <c r="C4993" s="2">
        <v>794</v>
      </c>
      <c r="D4993" s="2">
        <v>52.91</v>
      </c>
      <c r="E4993" s="2">
        <v>26.96</v>
      </c>
      <c r="F4993" s="2">
        <v>7.59</v>
      </c>
      <c r="G4993" s="2">
        <v>0</v>
      </c>
      <c r="H4993" s="16">
        <f t="shared" si="234"/>
        <v>995.3751456728163</v>
      </c>
      <c r="I4993" s="15">
        <f t="shared" si="232"/>
        <v>58.065473302275507</v>
      </c>
      <c r="J4993" s="14">
        <f t="shared" si="233"/>
        <v>0.84726866930034728</v>
      </c>
    </row>
    <row r="4994" spans="1:10" x14ac:dyDescent="0.3">
      <c r="A4994" s="19">
        <v>20200726</v>
      </c>
      <c r="B4994" s="19" t="s">
        <v>32</v>
      </c>
      <c r="C4994" s="19">
        <v>645</v>
      </c>
      <c r="D4994" s="19">
        <v>41.59</v>
      </c>
      <c r="E4994" s="19">
        <v>26.24</v>
      </c>
      <c r="F4994" s="19">
        <v>7.86</v>
      </c>
      <c r="G4994" s="19">
        <v>0</v>
      </c>
      <c r="H4994" s="17">
        <f t="shared" si="234"/>
        <v>971.68452956787996</v>
      </c>
      <c r="I4994" s="18">
        <f t="shared" si="232"/>
        <v>56.605141548996244</v>
      </c>
      <c r="J4994" s="17">
        <f t="shared" si="233"/>
        <v>0.83348850762704785</v>
      </c>
    </row>
    <row r="4995" spans="1:10" x14ac:dyDescent="0.3">
      <c r="A4995" s="2">
        <v>20200726</v>
      </c>
      <c r="B4995" s="2" t="s">
        <v>31</v>
      </c>
      <c r="C4995" s="2">
        <v>457</v>
      </c>
      <c r="D4995" s="2">
        <v>29.92</v>
      </c>
      <c r="E4995" s="2">
        <v>25.13</v>
      </c>
      <c r="F4995" s="2">
        <v>8</v>
      </c>
      <c r="G4995" s="2">
        <v>0</v>
      </c>
      <c r="H4995" s="16">
        <f t="shared" si="234"/>
        <v>916.21667000374975</v>
      </c>
      <c r="I4995" s="15">
        <f t="shared" si="232"/>
        <v>53.761770937617179</v>
      </c>
      <c r="J4995" s="14">
        <f t="shared" si="233"/>
        <v>0.79763260704031558</v>
      </c>
    </row>
    <row r="4996" spans="1:10" x14ac:dyDescent="0.3">
      <c r="A4996" s="19">
        <v>20200726</v>
      </c>
      <c r="B4996" s="19" t="s">
        <v>30</v>
      </c>
      <c r="C4996" s="19">
        <v>254</v>
      </c>
      <c r="D4996" s="19">
        <v>18.309999999999999</v>
      </c>
      <c r="E4996" s="19">
        <v>23.71</v>
      </c>
      <c r="F4996" s="19">
        <v>7.93</v>
      </c>
      <c r="G4996" s="19">
        <v>0</v>
      </c>
      <c r="H4996" s="17">
        <f t="shared" si="234"/>
        <v>808.50996285395581</v>
      </c>
      <c r="I4996" s="18">
        <f t="shared" si="232"/>
        <v>48.97593633918612</v>
      </c>
      <c r="J4996" s="17">
        <f t="shared" si="233"/>
        <v>0.72127843755852705</v>
      </c>
    </row>
    <row r="4997" spans="1:10" x14ac:dyDescent="0.3">
      <c r="A4997" s="2">
        <v>20200726</v>
      </c>
      <c r="B4997" s="2" t="s">
        <v>29</v>
      </c>
      <c r="C4997" s="2">
        <v>70</v>
      </c>
      <c r="D4997" s="2">
        <v>7.02</v>
      </c>
      <c r="E4997" s="2">
        <v>21.98</v>
      </c>
      <c r="F4997" s="2">
        <v>7.45</v>
      </c>
      <c r="G4997" s="2">
        <v>0</v>
      </c>
      <c r="H4997" s="16">
        <f t="shared" si="234"/>
        <v>572.75736880525085</v>
      </c>
      <c r="I4997" s="15">
        <f t="shared" si="232"/>
        <v>39.878667775164089</v>
      </c>
      <c r="J4997" s="14">
        <f t="shared" si="233"/>
        <v>0.5344089690772138</v>
      </c>
    </row>
    <row r="4998" spans="1:10" x14ac:dyDescent="0.3">
      <c r="A4998" s="19">
        <v>20200726</v>
      </c>
      <c r="B4998" s="19" t="s">
        <v>28</v>
      </c>
      <c r="C4998" s="19">
        <v>0</v>
      </c>
      <c r="D4998" s="19">
        <v>0</v>
      </c>
      <c r="E4998" s="19">
        <v>20.57</v>
      </c>
      <c r="F4998" s="19">
        <v>7.1</v>
      </c>
      <c r="G4998" s="19">
        <v>0</v>
      </c>
      <c r="H4998" s="17">
        <f t="shared" si="234"/>
        <v>0</v>
      </c>
      <c r="I4998" s="18">
        <f t="shared" si="232"/>
        <v>20.57</v>
      </c>
      <c r="J4998" s="17">
        <f t="shared" si="233"/>
        <v>0</v>
      </c>
    </row>
    <row r="4999" spans="1:10" x14ac:dyDescent="0.3">
      <c r="A4999" s="2">
        <v>20200726</v>
      </c>
      <c r="B4999" s="2" t="s">
        <v>27</v>
      </c>
      <c r="C4999" s="2">
        <v>0</v>
      </c>
      <c r="D4999" s="2">
        <v>0</v>
      </c>
      <c r="E4999" s="2">
        <v>19.73</v>
      </c>
      <c r="F4999" s="2">
        <v>6.9</v>
      </c>
      <c r="G4999" s="2">
        <v>0</v>
      </c>
      <c r="H4999" s="16">
        <f t="shared" si="234"/>
        <v>0</v>
      </c>
      <c r="I4999" s="15">
        <f t="shared" si="232"/>
        <v>19.73</v>
      </c>
      <c r="J4999" s="14">
        <f t="shared" si="233"/>
        <v>0</v>
      </c>
    </row>
    <row r="5000" spans="1:10" x14ac:dyDescent="0.3">
      <c r="A5000" s="19">
        <v>20200726</v>
      </c>
      <c r="B5000" s="19" t="s">
        <v>26</v>
      </c>
      <c r="C5000" s="19">
        <v>0</v>
      </c>
      <c r="D5000" s="19">
        <v>0</v>
      </c>
      <c r="E5000" s="19">
        <v>19.32</v>
      </c>
      <c r="F5000" s="19">
        <v>6.97</v>
      </c>
      <c r="G5000" s="19">
        <v>0</v>
      </c>
      <c r="H5000" s="17">
        <f t="shared" si="234"/>
        <v>0</v>
      </c>
      <c r="I5000" s="18">
        <f t="shared" si="232"/>
        <v>19.32</v>
      </c>
      <c r="J5000" s="17">
        <f t="shared" si="233"/>
        <v>0</v>
      </c>
    </row>
    <row r="5001" spans="1:10" x14ac:dyDescent="0.3">
      <c r="A5001" s="2">
        <v>20200726</v>
      </c>
      <c r="B5001" s="2" t="s">
        <v>25</v>
      </c>
      <c r="C5001" s="2">
        <v>0</v>
      </c>
      <c r="D5001" s="2">
        <v>0</v>
      </c>
      <c r="E5001" s="2">
        <v>19.11</v>
      </c>
      <c r="F5001" s="2">
        <v>6.97</v>
      </c>
      <c r="G5001" s="2">
        <v>0</v>
      </c>
      <c r="H5001" s="16">
        <f t="shared" si="234"/>
        <v>0</v>
      </c>
      <c r="I5001" s="15">
        <f t="shared" si="232"/>
        <v>19.11</v>
      </c>
      <c r="J5001" s="14">
        <f t="shared" si="233"/>
        <v>0</v>
      </c>
    </row>
    <row r="5002" spans="1:10" x14ac:dyDescent="0.3">
      <c r="A5002" s="19">
        <v>20200727</v>
      </c>
      <c r="B5002" s="19" t="s">
        <v>48</v>
      </c>
      <c r="C5002" s="19">
        <v>0</v>
      </c>
      <c r="D5002" s="19">
        <v>0</v>
      </c>
      <c r="E5002" s="19">
        <v>18.95</v>
      </c>
      <c r="F5002" s="19">
        <v>6.69</v>
      </c>
      <c r="G5002" s="19">
        <v>0</v>
      </c>
      <c r="H5002" s="17">
        <f t="shared" si="234"/>
        <v>0</v>
      </c>
      <c r="I5002" s="18">
        <f t="shared" ref="I5002:I5065" si="235">E5002+H5002*((NOCT-20)/(800))</f>
        <v>18.95</v>
      </c>
      <c r="J5002" s="17">
        <f t="shared" ref="J5002:J5065" si="236">P_STC__W*(H5002/1000)*(1+(alpha_p/100)*(I5002-25))</f>
        <v>0</v>
      </c>
    </row>
    <row r="5003" spans="1:10" x14ac:dyDescent="0.3">
      <c r="A5003" s="2">
        <v>20200727</v>
      </c>
      <c r="B5003" s="2" t="s">
        <v>47</v>
      </c>
      <c r="C5003" s="2">
        <v>0</v>
      </c>
      <c r="D5003" s="2">
        <v>0</v>
      </c>
      <c r="E5003" s="2">
        <v>18.739999999999998</v>
      </c>
      <c r="F5003" s="2">
        <v>6.62</v>
      </c>
      <c r="G5003" s="2">
        <v>0</v>
      </c>
      <c r="H5003" s="16">
        <f t="shared" si="234"/>
        <v>0</v>
      </c>
      <c r="I5003" s="15">
        <f t="shared" si="235"/>
        <v>18.739999999999998</v>
      </c>
      <c r="J5003" s="14">
        <f t="shared" si="236"/>
        <v>0</v>
      </c>
    </row>
    <row r="5004" spans="1:10" x14ac:dyDescent="0.3">
      <c r="A5004" s="19">
        <v>20200727</v>
      </c>
      <c r="B5004" s="19" t="s">
        <v>46</v>
      </c>
      <c r="C5004" s="19">
        <v>0</v>
      </c>
      <c r="D5004" s="19">
        <v>0</v>
      </c>
      <c r="E5004" s="19">
        <v>18.53</v>
      </c>
      <c r="F5004" s="19">
        <v>6.48</v>
      </c>
      <c r="G5004" s="19">
        <v>0</v>
      </c>
      <c r="H5004" s="17">
        <f t="shared" si="234"/>
        <v>0</v>
      </c>
      <c r="I5004" s="18">
        <f t="shared" si="235"/>
        <v>18.53</v>
      </c>
      <c r="J5004" s="17">
        <f t="shared" si="236"/>
        <v>0</v>
      </c>
    </row>
    <row r="5005" spans="1:10" x14ac:dyDescent="0.3">
      <c r="A5005" s="2">
        <v>20200727</v>
      </c>
      <c r="B5005" s="2" t="s">
        <v>45</v>
      </c>
      <c r="C5005" s="2">
        <v>0</v>
      </c>
      <c r="D5005" s="2">
        <v>0</v>
      </c>
      <c r="E5005" s="2">
        <v>18.41</v>
      </c>
      <c r="F5005" s="2">
        <v>6.28</v>
      </c>
      <c r="G5005" s="2">
        <v>0</v>
      </c>
      <c r="H5005" s="16">
        <f t="shared" si="234"/>
        <v>0</v>
      </c>
      <c r="I5005" s="15">
        <f t="shared" si="235"/>
        <v>18.41</v>
      </c>
      <c r="J5005" s="14">
        <f t="shared" si="236"/>
        <v>0</v>
      </c>
    </row>
    <row r="5006" spans="1:10" x14ac:dyDescent="0.3">
      <c r="A5006" s="19">
        <v>20200727</v>
      </c>
      <c r="B5006" s="19" t="s">
        <v>44</v>
      </c>
      <c r="C5006" s="19">
        <v>0</v>
      </c>
      <c r="D5006" s="19">
        <v>0</v>
      </c>
      <c r="E5006" s="19">
        <v>18.38</v>
      </c>
      <c r="F5006" s="19">
        <v>5.86</v>
      </c>
      <c r="G5006" s="19">
        <v>0</v>
      </c>
      <c r="H5006" s="17">
        <f t="shared" si="234"/>
        <v>0</v>
      </c>
      <c r="I5006" s="18">
        <f t="shared" si="235"/>
        <v>18.38</v>
      </c>
      <c r="J5006" s="17">
        <f t="shared" si="236"/>
        <v>0</v>
      </c>
    </row>
    <row r="5007" spans="1:10" x14ac:dyDescent="0.3">
      <c r="A5007" s="2">
        <v>20200727</v>
      </c>
      <c r="B5007" s="2" t="s">
        <v>43</v>
      </c>
      <c r="C5007" s="2">
        <v>0</v>
      </c>
      <c r="D5007" s="2">
        <v>0</v>
      </c>
      <c r="E5007" s="2">
        <v>18.38</v>
      </c>
      <c r="F5007" s="2">
        <v>5.45</v>
      </c>
      <c r="G5007" s="2">
        <v>0</v>
      </c>
      <c r="H5007" s="16">
        <f t="shared" si="234"/>
        <v>0</v>
      </c>
      <c r="I5007" s="15">
        <f t="shared" si="235"/>
        <v>18.38</v>
      </c>
      <c r="J5007" s="14">
        <f t="shared" si="236"/>
        <v>0</v>
      </c>
    </row>
    <row r="5008" spans="1:10" x14ac:dyDescent="0.3">
      <c r="A5008" s="19">
        <v>20200727</v>
      </c>
      <c r="B5008" s="19" t="s">
        <v>42</v>
      </c>
      <c r="C5008" s="19">
        <v>51</v>
      </c>
      <c r="D5008" s="19">
        <v>5.79</v>
      </c>
      <c r="E5008" s="19">
        <v>18.34</v>
      </c>
      <c r="F5008" s="19">
        <v>5.31</v>
      </c>
      <c r="G5008" s="19">
        <v>0</v>
      </c>
      <c r="H5008" s="17">
        <f t="shared" si="234"/>
        <v>505.53783889978553</v>
      </c>
      <c r="I5008" s="18">
        <f t="shared" si="235"/>
        <v>34.138057465618296</v>
      </c>
      <c r="J5008" s="17">
        <f t="shared" si="236"/>
        <v>0.48474948669668727</v>
      </c>
    </row>
    <row r="5009" spans="1:10" x14ac:dyDescent="0.3">
      <c r="A5009" s="2">
        <v>20200727</v>
      </c>
      <c r="B5009" s="2" t="s">
        <v>41</v>
      </c>
      <c r="C5009" s="2">
        <v>233</v>
      </c>
      <c r="D5009" s="2">
        <v>17.04</v>
      </c>
      <c r="E5009" s="2">
        <v>19.02</v>
      </c>
      <c r="F5009" s="2">
        <v>6</v>
      </c>
      <c r="G5009" s="2">
        <v>0</v>
      </c>
      <c r="H5009" s="16">
        <f t="shared" si="234"/>
        <v>795.1153027494322</v>
      </c>
      <c r="I5009" s="15">
        <f t="shared" si="235"/>
        <v>43.867353210919759</v>
      </c>
      <c r="J5009" s="14">
        <f t="shared" si="236"/>
        <v>0.72760755707771796</v>
      </c>
    </row>
    <row r="5010" spans="1:10" x14ac:dyDescent="0.3">
      <c r="A5010" s="19">
        <v>20200727</v>
      </c>
      <c r="B5010" s="19" t="s">
        <v>40</v>
      </c>
      <c r="C5010" s="19">
        <v>424</v>
      </c>
      <c r="D5010" s="19">
        <v>28.64</v>
      </c>
      <c r="E5010" s="19">
        <v>20.3</v>
      </c>
      <c r="F5010" s="19">
        <v>6.55</v>
      </c>
      <c r="G5010" s="19">
        <v>0</v>
      </c>
      <c r="H5010" s="17">
        <f t="shared" si="234"/>
        <v>884.61475496597495</v>
      </c>
      <c r="I5010" s="18">
        <f t="shared" si="235"/>
        <v>47.944211092686714</v>
      </c>
      <c r="J5010" s="17">
        <f t="shared" si="236"/>
        <v>0.79327921043457394</v>
      </c>
    </row>
    <row r="5011" spans="1:10" x14ac:dyDescent="0.3">
      <c r="A5011" s="2">
        <v>20200727</v>
      </c>
      <c r="B5011" s="2" t="s">
        <v>39</v>
      </c>
      <c r="C5011" s="2">
        <v>611</v>
      </c>
      <c r="D5011" s="2">
        <v>40.31</v>
      </c>
      <c r="E5011" s="2">
        <v>21.8</v>
      </c>
      <c r="F5011" s="2">
        <v>6.83</v>
      </c>
      <c r="G5011" s="2">
        <v>0</v>
      </c>
      <c r="H5011" s="16">
        <f t="shared" ref="H5011:H5074" si="237">IF(D5011&gt;0,C5011/SIN(D5011*PI()/180),0)</f>
        <v>944.47115493686113</v>
      </c>
      <c r="I5011" s="15">
        <f t="shared" si="235"/>
        <v>51.314723591776911</v>
      </c>
      <c r="J5011" s="14">
        <f t="shared" si="236"/>
        <v>0.83263041671529703</v>
      </c>
    </row>
    <row r="5012" spans="1:10" x14ac:dyDescent="0.3">
      <c r="A5012" s="19">
        <v>20200727</v>
      </c>
      <c r="B5012" s="19" t="s">
        <v>38</v>
      </c>
      <c r="C5012" s="19">
        <v>785</v>
      </c>
      <c r="D5012" s="19">
        <v>51.68</v>
      </c>
      <c r="E5012" s="19">
        <v>23.12</v>
      </c>
      <c r="F5012" s="19">
        <v>7.17</v>
      </c>
      <c r="G5012" s="19">
        <v>0</v>
      </c>
      <c r="H5012" s="17">
        <f t="shared" si="237"/>
        <v>1000.5608506428915</v>
      </c>
      <c r="I5012" s="18">
        <f t="shared" si="235"/>
        <v>54.387526582590361</v>
      </c>
      <c r="J5012" s="17">
        <f t="shared" si="236"/>
        <v>0.8682428119619392</v>
      </c>
    </row>
    <row r="5013" spans="1:10" x14ac:dyDescent="0.3">
      <c r="A5013" s="2">
        <v>20200727</v>
      </c>
      <c r="B5013" s="2" t="s">
        <v>37</v>
      </c>
      <c r="C5013" s="2">
        <v>911</v>
      </c>
      <c r="D5013" s="2">
        <v>61.98</v>
      </c>
      <c r="E5013" s="2">
        <v>24.15</v>
      </c>
      <c r="F5013" s="2">
        <v>7.38</v>
      </c>
      <c r="G5013" s="2">
        <v>0</v>
      </c>
      <c r="H5013" s="16">
        <f t="shared" si="237"/>
        <v>1031.9629130174826</v>
      </c>
      <c r="I5013" s="15">
        <f t="shared" si="235"/>
        <v>56.39884103179633</v>
      </c>
      <c r="J5013" s="14">
        <f t="shared" si="236"/>
        <v>0.88615193546302817</v>
      </c>
    </row>
    <row r="5014" spans="1:10" x14ac:dyDescent="0.3">
      <c r="A5014" s="19">
        <v>20200727</v>
      </c>
      <c r="B5014" s="19" t="s">
        <v>36</v>
      </c>
      <c r="C5014" s="19">
        <v>943.01</v>
      </c>
      <c r="D5014" s="19">
        <v>69.209999999999994</v>
      </c>
      <c r="E5014" s="19">
        <v>24.96</v>
      </c>
      <c r="F5014" s="19">
        <v>7.52</v>
      </c>
      <c r="G5014" s="19">
        <v>0</v>
      </c>
      <c r="H5014" s="17">
        <f t="shared" si="237"/>
        <v>1008.6880600811843</v>
      </c>
      <c r="I5014" s="18">
        <f t="shared" si="235"/>
        <v>56.481501877537013</v>
      </c>
      <c r="J5014" s="17">
        <f t="shared" si="236"/>
        <v>0.86579049232335681</v>
      </c>
    </row>
    <row r="5015" spans="1:10" x14ac:dyDescent="0.3">
      <c r="A5015" s="2">
        <v>20200727</v>
      </c>
      <c r="B5015" s="2" t="s">
        <v>35</v>
      </c>
      <c r="C5015" s="2">
        <v>982.01</v>
      </c>
      <c r="D5015" s="2">
        <v>69.62</v>
      </c>
      <c r="E5015" s="2">
        <v>25.53</v>
      </c>
      <c r="F5015" s="2">
        <v>7.66</v>
      </c>
      <c r="G5015" s="2">
        <v>0</v>
      </c>
      <c r="H5015" s="16">
        <f t="shared" si="237"/>
        <v>1047.5850452063071</v>
      </c>
      <c r="I5015" s="15">
        <f t="shared" si="235"/>
        <v>58.267032662697098</v>
      </c>
      <c r="J5015" s="14">
        <f t="shared" si="236"/>
        <v>0.89075983858506658</v>
      </c>
    </row>
    <row r="5016" spans="1:10" x14ac:dyDescent="0.3">
      <c r="A5016" s="19">
        <v>20200727</v>
      </c>
      <c r="B5016" s="19" t="s">
        <v>34</v>
      </c>
      <c r="C5016" s="19">
        <v>886</v>
      </c>
      <c r="D5016" s="19">
        <v>62.89</v>
      </c>
      <c r="E5016" s="19">
        <v>25.61</v>
      </c>
      <c r="F5016" s="19">
        <v>7.86</v>
      </c>
      <c r="G5016" s="19">
        <v>0</v>
      </c>
      <c r="H5016" s="17">
        <f t="shared" si="237"/>
        <v>995.35655665914089</v>
      </c>
      <c r="I5016" s="18">
        <f t="shared" si="235"/>
        <v>56.714892395598156</v>
      </c>
      <c r="J5016" s="17">
        <f t="shared" si="236"/>
        <v>0.85330223925550108</v>
      </c>
    </row>
    <row r="5017" spans="1:10" x14ac:dyDescent="0.3">
      <c r="A5017" s="2">
        <v>20200727</v>
      </c>
      <c r="B5017" s="2" t="s">
        <v>33</v>
      </c>
      <c r="C5017" s="2">
        <v>783</v>
      </c>
      <c r="D5017" s="2">
        <v>52.77</v>
      </c>
      <c r="E5017" s="2">
        <v>25.38</v>
      </c>
      <c r="F5017" s="2">
        <v>8</v>
      </c>
      <c r="G5017" s="2">
        <v>0</v>
      </c>
      <c r="H5017" s="16">
        <f t="shared" si="237"/>
        <v>983.40489606657241</v>
      </c>
      <c r="I5017" s="15">
        <f t="shared" si="235"/>
        <v>56.111403002080387</v>
      </c>
      <c r="J5017" s="14">
        <f t="shared" si="236"/>
        <v>0.84572691890571494</v>
      </c>
    </row>
    <row r="5018" spans="1:10" x14ac:dyDescent="0.3">
      <c r="A5018" s="19">
        <v>20200727</v>
      </c>
      <c r="B5018" s="19" t="s">
        <v>32</v>
      </c>
      <c r="C5018" s="19">
        <v>644</v>
      </c>
      <c r="D5018" s="19">
        <v>41.46</v>
      </c>
      <c r="E5018" s="19">
        <v>24.62</v>
      </c>
      <c r="F5018" s="19">
        <v>8</v>
      </c>
      <c r="G5018" s="19">
        <v>0</v>
      </c>
      <c r="H5018" s="17">
        <f t="shared" si="237"/>
        <v>972.66712191036561</v>
      </c>
      <c r="I5018" s="18">
        <f t="shared" si="235"/>
        <v>55.015847559698926</v>
      </c>
      <c r="J5018" s="17">
        <f t="shared" si="236"/>
        <v>0.84128769565119876</v>
      </c>
    </row>
    <row r="5019" spans="1:10" x14ac:dyDescent="0.3">
      <c r="A5019" s="2">
        <v>20200727</v>
      </c>
      <c r="B5019" s="2" t="s">
        <v>31</v>
      </c>
      <c r="C5019" s="2">
        <v>455</v>
      </c>
      <c r="D5019" s="2">
        <v>29.8</v>
      </c>
      <c r="E5019" s="2">
        <v>23.66</v>
      </c>
      <c r="F5019" s="2">
        <v>8</v>
      </c>
      <c r="G5019" s="2">
        <v>0</v>
      </c>
      <c r="H5019" s="16">
        <f t="shared" si="237"/>
        <v>915.5409250400786</v>
      </c>
      <c r="I5019" s="15">
        <f t="shared" si="235"/>
        <v>52.270653907502457</v>
      </c>
      <c r="J5019" s="14">
        <f t="shared" si="236"/>
        <v>0.80318762636792673</v>
      </c>
    </row>
    <row r="5020" spans="1:10" x14ac:dyDescent="0.3">
      <c r="A5020" s="19">
        <v>20200727</v>
      </c>
      <c r="B5020" s="19" t="s">
        <v>30</v>
      </c>
      <c r="C5020" s="19">
        <v>252</v>
      </c>
      <c r="D5020" s="19">
        <v>18.18</v>
      </c>
      <c r="E5020" s="19">
        <v>22.4</v>
      </c>
      <c r="F5020" s="19">
        <v>7.93</v>
      </c>
      <c r="G5020" s="19">
        <v>0</v>
      </c>
      <c r="H5020" s="17">
        <f t="shared" si="237"/>
        <v>807.68377345596525</v>
      </c>
      <c r="I5020" s="18">
        <f t="shared" si="235"/>
        <v>47.640117920498909</v>
      </c>
      <c r="J5020" s="17">
        <f t="shared" si="236"/>
        <v>0.7253965220251406</v>
      </c>
    </row>
    <row r="5021" spans="1:10" x14ac:dyDescent="0.3">
      <c r="A5021" s="2">
        <v>20200727</v>
      </c>
      <c r="B5021" s="2" t="s">
        <v>29</v>
      </c>
      <c r="C5021" s="2">
        <v>50</v>
      </c>
      <c r="D5021" s="2">
        <v>6.89</v>
      </c>
      <c r="E5021" s="2">
        <v>20.96</v>
      </c>
      <c r="F5021" s="2">
        <v>7.66</v>
      </c>
      <c r="G5021" s="2">
        <v>0</v>
      </c>
      <c r="H5021" s="16">
        <f t="shared" si="237"/>
        <v>416.79320451797713</v>
      </c>
      <c r="I5021" s="15">
        <f t="shared" si="235"/>
        <v>33.984787641186784</v>
      </c>
      <c r="J5021" s="14">
        <f t="shared" si="236"/>
        <v>0.39994161157000019</v>
      </c>
    </row>
    <row r="5022" spans="1:10" x14ac:dyDescent="0.3">
      <c r="A5022" s="19">
        <v>20200727</v>
      </c>
      <c r="B5022" s="19" t="s">
        <v>28</v>
      </c>
      <c r="C5022" s="19">
        <v>0</v>
      </c>
      <c r="D5022" s="19">
        <v>0</v>
      </c>
      <c r="E5022" s="19">
        <v>19.96</v>
      </c>
      <c r="F5022" s="19">
        <v>7.03</v>
      </c>
      <c r="G5022" s="19">
        <v>0</v>
      </c>
      <c r="H5022" s="17">
        <f t="shared" si="237"/>
        <v>0</v>
      </c>
      <c r="I5022" s="18">
        <f t="shared" si="235"/>
        <v>19.96</v>
      </c>
      <c r="J5022" s="17">
        <f t="shared" si="236"/>
        <v>0</v>
      </c>
    </row>
    <row r="5023" spans="1:10" x14ac:dyDescent="0.3">
      <c r="A5023" s="2">
        <v>20200727</v>
      </c>
      <c r="B5023" s="2" t="s">
        <v>27</v>
      </c>
      <c r="C5023" s="2">
        <v>0</v>
      </c>
      <c r="D5023" s="2">
        <v>0</v>
      </c>
      <c r="E5023" s="2">
        <v>19.47</v>
      </c>
      <c r="F5023" s="2">
        <v>6.69</v>
      </c>
      <c r="G5023" s="2">
        <v>0</v>
      </c>
      <c r="H5023" s="16">
        <f t="shared" si="237"/>
        <v>0</v>
      </c>
      <c r="I5023" s="15">
        <f t="shared" si="235"/>
        <v>19.47</v>
      </c>
      <c r="J5023" s="14">
        <f t="shared" si="236"/>
        <v>0</v>
      </c>
    </row>
    <row r="5024" spans="1:10" x14ac:dyDescent="0.3">
      <c r="A5024" s="19">
        <v>20200727</v>
      </c>
      <c r="B5024" s="19" t="s">
        <v>26</v>
      </c>
      <c r="C5024" s="19">
        <v>0</v>
      </c>
      <c r="D5024" s="19">
        <v>0</v>
      </c>
      <c r="E5024" s="19">
        <v>19.2</v>
      </c>
      <c r="F5024" s="19">
        <v>6.07</v>
      </c>
      <c r="G5024" s="19">
        <v>0</v>
      </c>
      <c r="H5024" s="17">
        <f t="shared" si="237"/>
        <v>0</v>
      </c>
      <c r="I5024" s="18">
        <f t="shared" si="235"/>
        <v>19.2</v>
      </c>
      <c r="J5024" s="17">
        <f t="shared" si="236"/>
        <v>0</v>
      </c>
    </row>
    <row r="5025" spans="1:10" x14ac:dyDescent="0.3">
      <c r="A5025" s="2">
        <v>20200727</v>
      </c>
      <c r="B5025" s="2" t="s">
        <v>25</v>
      </c>
      <c r="C5025" s="2">
        <v>0</v>
      </c>
      <c r="D5025" s="2">
        <v>0</v>
      </c>
      <c r="E5025" s="2">
        <v>19.09</v>
      </c>
      <c r="F5025" s="2">
        <v>6.14</v>
      </c>
      <c r="G5025" s="2">
        <v>0</v>
      </c>
      <c r="H5025" s="16">
        <f t="shared" si="237"/>
        <v>0</v>
      </c>
      <c r="I5025" s="15">
        <f t="shared" si="235"/>
        <v>19.09</v>
      </c>
      <c r="J5025" s="14">
        <f t="shared" si="236"/>
        <v>0</v>
      </c>
    </row>
    <row r="5026" spans="1:10" x14ac:dyDescent="0.3">
      <c r="A5026" s="19">
        <v>20200728</v>
      </c>
      <c r="B5026" s="19" t="s">
        <v>48</v>
      </c>
      <c r="C5026" s="19">
        <v>0</v>
      </c>
      <c r="D5026" s="19">
        <v>0</v>
      </c>
      <c r="E5026" s="19">
        <v>19.11</v>
      </c>
      <c r="F5026" s="19">
        <v>6.14</v>
      </c>
      <c r="G5026" s="19">
        <v>0</v>
      </c>
      <c r="H5026" s="17">
        <f t="shared" si="237"/>
        <v>0</v>
      </c>
      <c r="I5026" s="18">
        <f t="shared" si="235"/>
        <v>19.11</v>
      </c>
      <c r="J5026" s="17">
        <f t="shared" si="236"/>
        <v>0</v>
      </c>
    </row>
    <row r="5027" spans="1:10" x14ac:dyDescent="0.3">
      <c r="A5027" s="2">
        <v>20200728</v>
      </c>
      <c r="B5027" s="2" t="s">
        <v>47</v>
      </c>
      <c r="C5027" s="2">
        <v>0</v>
      </c>
      <c r="D5027" s="2">
        <v>0</v>
      </c>
      <c r="E5027" s="2">
        <v>19.21</v>
      </c>
      <c r="F5027" s="2">
        <v>5.93</v>
      </c>
      <c r="G5027" s="2">
        <v>0</v>
      </c>
      <c r="H5027" s="16">
        <f t="shared" si="237"/>
        <v>0</v>
      </c>
      <c r="I5027" s="15">
        <f t="shared" si="235"/>
        <v>19.21</v>
      </c>
      <c r="J5027" s="14">
        <f t="shared" si="236"/>
        <v>0</v>
      </c>
    </row>
    <row r="5028" spans="1:10" x14ac:dyDescent="0.3">
      <c r="A5028" s="19">
        <v>20200728</v>
      </c>
      <c r="B5028" s="19" t="s">
        <v>46</v>
      </c>
      <c r="C5028" s="19">
        <v>0</v>
      </c>
      <c r="D5028" s="19">
        <v>0</v>
      </c>
      <c r="E5028" s="19">
        <v>19.38</v>
      </c>
      <c r="F5028" s="19">
        <v>5.79</v>
      </c>
      <c r="G5028" s="19">
        <v>0</v>
      </c>
      <c r="H5028" s="17">
        <f t="shared" si="237"/>
        <v>0</v>
      </c>
      <c r="I5028" s="18">
        <f t="shared" si="235"/>
        <v>19.38</v>
      </c>
      <c r="J5028" s="17">
        <f t="shared" si="236"/>
        <v>0</v>
      </c>
    </row>
    <row r="5029" spans="1:10" x14ac:dyDescent="0.3">
      <c r="A5029" s="2">
        <v>20200728</v>
      </c>
      <c r="B5029" s="2" t="s">
        <v>45</v>
      </c>
      <c r="C5029" s="2">
        <v>0</v>
      </c>
      <c r="D5029" s="2">
        <v>0</v>
      </c>
      <c r="E5029" s="2">
        <v>19.5</v>
      </c>
      <c r="F5029" s="2">
        <v>6</v>
      </c>
      <c r="G5029" s="2">
        <v>0</v>
      </c>
      <c r="H5029" s="16">
        <f t="shared" si="237"/>
        <v>0</v>
      </c>
      <c r="I5029" s="15">
        <f t="shared" si="235"/>
        <v>19.5</v>
      </c>
      <c r="J5029" s="14">
        <f t="shared" si="236"/>
        <v>0</v>
      </c>
    </row>
    <row r="5030" spans="1:10" x14ac:dyDescent="0.3">
      <c r="A5030" s="19">
        <v>20200728</v>
      </c>
      <c r="B5030" s="19" t="s">
        <v>44</v>
      </c>
      <c r="C5030" s="19">
        <v>0</v>
      </c>
      <c r="D5030" s="19">
        <v>0</v>
      </c>
      <c r="E5030" s="19">
        <v>19.579999999999998</v>
      </c>
      <c r="F5030" s="19">
        <v>6.69</v>
      </c>
      <c r="G5030" s="19">
        <v>0</v>
      </c>
      <c r="H5030" s="17">
        <f t="shared" si="237"/>
        <v>0</v>
      </c>
      <c r="I5030" s="18">
        <f t="shared" si="235"/>
        <v>19.579999999999998</v>
      </c>
      <c r="J5030" s="17">
        <f t="shared" si="236"/>
        <v>0</v>
      </c>
    </row>
    <row r="5031" spans="1:10" x14ac:dyDescent="0.3">
      <c r="A5031" s="2">
        <v>20200728</v>
      </c>
      <c r="B5031" s="2" t="s">
        <v>43</v>
      </c>
      <c r="C5031" s="2">
        <v>0</v>
      </c>
      <c r="D5031" s="2">
        <v>0</v>
      </c>
      <c r="E5031" s="2">
        <v>19.62</v>
      </c>
      <c r="F5031" s="2">
        <v>6.62</v>
      </c>
      <c r="G5031" s="2">
        <v>0</v>
      </c>
      <c r="H5031" s="16">
        <f t="shared" si="237"/>
        <v>0</v>
      </c>
      <c r="I5031" s="15">
        <f t="shared" si="235"/>
        <v>19.62</v>
      </c>
      <c r="J5031" s="14">
        <f t="shared" si="236"/>
        <v>0</v>
      </c>
    </row>
    <row r="5032" spans="1:10" x14ac:dyDescent="0.3">
      <c r="A5032" s="19">
        <v>20200728</v>
      </c>
      <c r="B5032" s="19" t="s">
        <v>42</v>
      </c>
      <c r="C5032" s="19">
        <v>31.33</v>
      </c>
      <c r="D5032" s="19">
        <v>5.65</v>
      </c>
      <c r="E5032" s="19">
        <v>19.54</v>
      </c>
      <c r="F5032" s="19">
        <v>6.48</v>
      </c>
      <c r="G5032" s="19">
        <v>0</v>
      </c>
      <c r="H5032" s="17">
        <f t="shared" si="237"/>
        <v>318.22820210428267</v>
      </c>
      <c r="I5032" s="18">
        <f t="shared" si="235"/>
        <v>29.484631315758833</v>
      </c>
      <c r="J5032" s="17">
        <f t="shared" si="236"/>
        <v>0.31180608938106741</v>
      </c>
    </row>
    <row r="5033" spans="1:10" x14ac:dyDescent="0.3">
      <c r="A5033" s="2">
        <v>20200728</v>
      </c>
      <c r="B5033" s="2" t="s">
        <v>41</v>
      </c>
      <c r="C5033" s="2">
        <v>121</v>
      </c>
      <c r="D5033" s="2">
        <v>16.91</v>
      </c>
      <c r="E5033" s="2">
        <v>19.809999999999999</v>
      </c>
      <c r="F5033" s="2">
        <v>6.55</v>
      </c>
      <c r="G5033" s="2">
        <v>0</v>
      </c>
      <c r="H5033" s="16">
        <f t="shared" si="237"/>
        <v>415.99456521433007</v>
      </c>
      <c r="I5033" s="15">
        <f t="shared" si="235"/>
        <v>32.809830162947812</v>
      </c>
      <c r="J5033" s="14">
        <f t="shared" si="236"/>
        <v>0.40137475415068052</v>
      </c>
    </row>
    <row r="5034" spans="1:10" x14ac:dyDescent="0.3">
      <c r="A5034" s="19">
        <v>20200728</v>
      </c>
      <c r="B5034" s="19" t="s">
        <v>40</v>
      </c>
      <c r="C5034" s="19">
        <v>223</v>
      </c>
      <c r="D5034" s="19">
        <v>28.51</v>
      </c>
      <c r="E5034" s="19">
        <v>20.43</v>
      </c>
      <c r="F5034" s="19">
        <v>6.83</v>
      </c>
      <c r="G5034" s="19">
        <v>0</v>
      </c>
      <c r="H5034" s="17">
        <f t="shared" si="237"/>
        <v>467.1995187394067</v>
      </c>
      <c r="I5034" s="18">
        <f t="shared" si="235"/>
        <v>35.029984960606456</v>
      </c>
      <c r="J5034" s="17">
        <f t="shared" si="236"/>
        <v>0.446112500079892</v>
      </c>
    </row>
    <row r="5035" spans="1:10" x14ac:dyDescent="0.3">
      <c r="A5035" s="2">
        <v>20200728</v>
      </c>
      <c r="B5035" s="2" t="s">
        <v>39</v>
      </c>
      <c r="C5035" s="2">
        <v>571</v>
      </c>
      <c r="D5035" s="2">
        <v>40.18</v>
      </c>
      <c r="E5035" s="2">
        <v>21.21</v>
      </c>
      <c r="F5035" s="2">
        <v>6.48</v>
      </c>
      <c r="G5035" s="2">
        <v>0</v>
      </c>
      <c r="H5035" s="16">
        <f t="shared" si="237"/>
        <v>885.00919965268633</v>
      </c>
      <c r="I5035" s="15">
        <f t="shared" si="235"/>
        <v>48.866537489146452</v>
      </c>
      <c r="J5035" s="14">
        <f t="shared" si="236"/>
        <v>0.7899597260648098</v>
      </c>
    </row>
    <row r="5036" spans="1:10" x14ac:dyDescent="0.3">
      <c r="A5036" s="19">
        <v>20200728</v>
      </c>
      <c r="B5036" s="19" t="s">
        <v>38</v>
      </c>
      <c r="C5036" s="19">
        <v>759</v>
      </c>
      <c r="D5036" s="19">
        <v>51.54</v>
      </c>
      <c r="E5036" s="19">
        <v>22.29</v>
      </c>
      <c r="F5036" s="19">
        <v>6.21</v>
      </c>
      <c r="G5036" s="19">
        <v>0</v>
      </c>
      <c r="H5036" s="17">
        <f t="shared" si="237"/>
        <v>969.29596879011274</v>
      </c>
      <c r="I5036" s="18">
        <f t="shared" si="235"/>
        <v>52.580499024691022</v>
      </c>
      <c r="J5036" s="17">
        <f t="shared" si="236"/>
        <v>0.8489944694417757</v>
      </c>
    </row>
    <row r="5037" spans="1:10" x14ac:dyDescent="0.3">
      <c r="A5037" s="2">
        <v>20200728</v>
      </c>
      <c r="B5037" s="2" t="s">
        <v>37</v>
      </c>
      <c r="C5037" s="2">
        <v>862</v>
      </c>
      <c r="D5037" s="2">
        <v>61.81</v>
      </c>
      <c r="E5037" s="2">
        <v>23.53</v>
      </c>
      <c r="F5037" s="2">
        <v>5.93</v>
      </c>
      <c r="G5037" s="2">
        <v>0</v>
      </c>
      <c r="H5037" s="16">
        <f t="shared" si="237"/>
        <v>978.00519160321073</v>
      </c>
      <c r="I5037" s="15">
        <f t="shared" si="235"/>
        <v>54.092662237600337</v>
      </c>
      <c r="J5037" s="14">
        <f t="shared" si="236"/>
        <v>0.84996770542651767</v>
      </c>
    </row>
    <row r="5038" spans="1:10" x14ac:dyDescent="0.3">
      <c r="A5038" s="19">
        <v>20200728</v>
      </c>
      <c r="B5038" s="19" t="s">
        <v>36</v>
      </c>
      <c r="C5038" s="19">
        <v>921.01</v>
      </c>
      <c r="D5038" s="19">
        <v>69</v>
      </c>
      <c r="E5038" s="19">
        <v>24.47</v>
      </c>
      <c r="F5038" s="19">
        <v>6.28</v>
      </c>
      <c r="G5038" s="19">
        <v>0</v>
      </c>
      <c r="H5038" s="17">
        <f t="shared" si="237"/>
        <v>986.5352505896401</v>
      </c>
      <c r="I5038" s="18">
        <f t="shared" si="235"/>
        <v>55.299226580926252</v>
      </c>
      <c r="J5038" s="17">
        <f t="shared" si="236"/>
        <v>0.85202460269505143</v>
      </c>
    </row>
    <row r="5039" spans="1:10" x14ac:dyDescent="0.3">
      <c r="A5039" s="2">
        <v>20200728</v>
      </c>
      <c r="B5039" s="2" t="s">
        <v>35</v>
      </c>
      <c r="C5039" s="2">
        <v>951.01</v>
      </c>
      <c r="D5039" s="2">
        <v>69.400000000000006</v>
      </c>
      <c r="E5039" s="2">
        <v>24.76</v>
      </c>
      <c r="F5039" s="2">
        <v>6.76</v>
      </c>
      <c r="G5039" s="2">
        <v>0</v>
      </c>
      <c r="H5039" s="16">
        <f t="shared" si="237"/>
        <v>1015.9717023225708</v>
      </c>
      <c r="I5039" s="15">
        <f t="shared" si="235"/>
        <v>56.509115697580341</v>
      </c>
      <c r="J5039" s="14">
        <f t="shared" si="236"/>
        <v>0.87191603770979786</v>
      </c>
    </row>
    <row r="5040" spans="1:10" x14ac:dyDescent="0.3">
      <c r="A5040" s="19">
        <v>20200728</v>
      </c>
      <c r="B5040" s="19" t="s">
        <v>34</v>
      </c>
      <c r="C5040" s="19">
        <v>881</v>
      </c>
      <c r="D5040" s="19">
        <v>62.71</v>
      </c>
      <c r="E5040" s="19">
        <v>24.76</v>
      </c>
      <c r="F5040" s="19">
        <v>7.1</v>
      </c>
      <c r="G5040" s="19">
        <v>0</v>
      </c>
      <c r="H5040" s="17">
        <f t="shared" si="237"/>
        <v>991.33870572043941</v>
      </c>
      <c r="I5040" s="18">
        <f t="shared" si="235"/>
        <v>55.739334553763733</v>
      </c>
      <c r="J5040" s="17">
        <f t="shared" si="236"/>
        <v>0.8542097911298786</v>
      </c>
    </row>
    <row r="5041" spans="1:10" x14ac:dyDescent="0.3">
      <c r="A5041" s="2">
        <v>20200728</v>
      </c>
      <c r="B5041" s="2" t="s">
        <v>33</v>
      </c>
      <c r="C5041" s="2">
        <v>774</v>
      </c>
      <c r="D5041" s="2">
        <v>52.62</v>
      </c>
      <c r="E5041" s="2">
        <v>24.46</v>
      </c>
      <c r="F5041" s="2">
        <v>7.31</v>
      </c>
      <c r="G5041" s="2">
        <v>0</v>
      </c>
      <c r="H5041" s="16">
        <f t="shared" si="237"/>
        <v>974.04241608282655</v>
      </c>
      <c r="I5041" s="15">
        <f t="shared" si="235"/>
        <v>54.89882550258833</v>
      </c>
      <c r="J5041" s="14">
        <f t="shared" si="236"/>
        <v>0.84299015704521674</v>
      </c>
    </row>
    <row r="5042" spans="1:10" x14ac:dyDescent="0.3">
      <c r="A5042" s="19">
        <v>20200728</v>
      </c>
      <c r="B5042" s="19" t="s">
        <v>32</v>
      </c>
      <c r="C5042" s="19">
        <v>641</v>
      </c>
      <c r="D5042" s="19">
        <v>41.33</v>
      </c>
      <c r="E5042" s="19">
        <v>23.83</v>
      </c>
      <c r="F5042" s="19">
        <v>7.59</v>
      </c>
      <c r="G5042" s="19">
        <v>0</v>
      </c>
      <c r="H5042" s="17">
        <f t="shared" si="237"/>
        <v>970.63130359950321</v>
      </c>
      <c r="I5042" s="18">
        <f t="shared" si="235"/>
        <v>54.16222823748447</v>
      </c>
      <c r="J5042" s="17">
        <f t="shared" si="236"/>
        <v>0.84325533135443209</v>
      </c>
    </row>
    <row r="5043" spans="1:10" x14ac:dyDescent="0.3">
      <c r="A5043" s="2">
        <v>20200728</v>
      </c>
      <c r="B5043" s="2" t="s">
        <v>31</v>
      </c>
      <c r="C5043" s="2">
        <v>457</v>
      </c>
      <c r="D5043" s="2">
        <v>29.67</v>
      </c>
      <c r="E5043" s="2">
        <v>23.09</v>
      </c>
      <c r="F5043" s="2">
        <v>7.66</v>
      </c>
      <c r="G5043" s="2">
        <v>0</v>
      </c>
      <c r="H5043" s="16">
        <f t="shared" si="237"/>
        <v>923.22526169793707</v>
      </c>
      <c r="I5043" s="15">
        <f t="shared" si="235"/>
        <v>51.940789428060533</v>
      </c>
      <c r="J5043" s="14">
        <f t="shared" si="236"/>
        <v>0.8112993835326211</v>
      </c>
    </row>
    <row r="5044" spans="1:10" x14ac:dyDescent="0.3">
      <c r="A5044" s="19">
        <v>20200728</v>
      </c>
      <c r="B5044" s="19" t="s">
        <v>30</v>
      </c>
      <c r="C5044" s="19">
        <v>258</v>
      </c>
      <c r="D5044" s="19">
        <v>18.05</v>
      </c>
      <c r="E5044" s="19">
        <v>22.23</v>
      </c>
      <c r="F5044" s="19">
        <v>7.45</v>
      </c>
      <c r="G5044" s="19">
        <v>0</v>
      </c>
      <c r="H5044" s="17">
        <f t="shared" si="237"/>
        <v>832.66948386569914</v>
      </c>
      <c r="I5044" s="18">
        <f t="shared" si="235"/>
        <v>48.250921370803098</v>
      </c>
      <c r="J5044" s="17">
        <f t="shared" si="236"/>
        <v>0.74554798672817058</v>
      </c>
    </row>
    <row r="5045" spans="1:10" x14ac:dyDescent="0.3">
      <c r="A5045" s="2">
        <v>20200728</v>
      </c>
      <c r="B5045" s="2" t="s">
        <v>29</v>
      </c>
      <c r="C5045" s="2">
        <v>71</v>
      </c>
      <c r="D5045" s="2">
        <v>6.74</v>
      </c>
      <c r="E5045" s="2">
        <v>20.88</v>
      </c>
      <c r="F5045" s="2">
        <v>7.1</v>
      </c>
      <c r="G5045" s="2">
        <v>0</v>
      </c>
      <c r="H5045" s="16">
        <f t="shared" si="237"/>
        <v>604.95514915255785</v>
      </c>
      <c r="I5045" s="15">
        <f t="shared" si="235"/>
        <v>39.784848411017435</v>
      </c>
      <c r="J5045" s="14">
        <f t="shared" si="236"/>
        <v>0.56470638336197532</v>
      </c>
    </row>
    <row r="5046" spans="1:10" x14ac:dyDescent="0.3">
      <c r="A5046" s="19">
        <v>20200728</v>
      </c>
      <c r="B5046" s="19" t="s">
        <v>28</v>
      </c>
      <c r="C5046" s="19">
        <v>0</v>
      </c>
      <c r="D5046" s="19">
        <v>0</v>
      </c>
      <c r="E5046" s="19">
        <v>19.7</v>
      </c>
      <c r="F5046" s="19">
        <v>6.48</v>
      </c>
      <c r="G5046" s="19">
        <v>0</v>
      </c>
      <c r="H5046" s="17">
        <f t="shared" si="237"/>
        <v>0</v>
      </c>
      <c r="I5046" s="18">
        <f t="shared" si="235"/>
        <v>19.7</v>
      </c>
      <c r="J5046" s="17">
        <f t="shared" si="236"/>
        <v>0</v>
      </c>
    </row>
    <row r="5047" spans="1:10" x14ac:dyDescent="0.3">
      <c r="A5047" s="2">
        <v>20200728</v>
      </c>
      <c r="B5047" s="2" t="s">
        <v>27</v>
      </c>
      <c r="C5047" s="2">
        <v>0</v>
      </c>
      <c r="D5047" s="2">
        <v>0</v>
      </c>
      <c r="E5047" s="2">
        <v>18.899999999999999</v>
      </c>
      <c r="F5047" s="2">
        <v>6.21</v>
      </c>
      <c r="G5047" s="2">
        <v>0</v>
      </c>
      <c r="H5047" s="16">
        <f t="shared" si="237"/>
        <v>0</v>
      </c>
      <c r="I5047" s="15">
        <f t="shared" si="235"/>
        <v>18.899999999999999</v>
      </c>
      <c r="J5047" s="14">
        <f t="shared" si="236"/>
        <v>0</v>
      </c>
    </row>
    <row r="5048" spans="1:10" x14ac:dyDescent="0.3">
      <c r="A5048" s="19">
        <v>20200728</v>
      </c>
      <c r="B5048" s="19" t="s">
        <v>26</v>
      </c>
      <c r="C5048" s="19">
        <v>0</v>
      </c>
      <c r="D5048" s="19">
        <v>0</v>
      </c>
      <c r="E5048" s="19">
        <v>18.440000000000001</v>
      </c>
      <c r="F5048" s="19">
        <v>5.86</v>
      </c>
      <c r="G5048" s="19">
        <v>0</v>
      </c>
      <c r="H5048" s="17">
        <f t="shared" si="237"/>
        <v>0</v>
      </c>
      <c r="I5048" s="18">
        <f t="shared" si="235"/>
        <v>18.440000000000001</v>
      </c>
      <c r="J5048" s="17">
        <f t="shared" si="236"/>
        <v>0</v>
      </c>
    </row>
    <row r="5049" spans="1:10" x14ac:dyDescent="0.3">
      <c r="A5049" s="2">
        <v>20200728</v>
      </c>
      <c r="B5049" s="2" t="s">
        <v>25</v>
      </c>
      <c r="C5049" s="2">
        <v>0</v>
      </c>
      <c r="D5049" s="2">
        <v>0</v>
      </c>
      <c r="E5049" s="2">
        <v>18.11</v>
      </c>
      <c r="F5049" s="2">
        <v>5.52</v>
      </c>
      <c r="G5049" s="2">
        <v>0</v>
      </c>
      <c r="H5049" s="16">
        <f t="shared" si="237"/>
        <v>0</v>
      </c>
      <c r="I5049" s="15">
        <f t="shared" si="235"/>
        <v>18.11</v>
      </c>
      <c r="J5049" s="14">
        <f t="shared" si="236"/>
        <v>0</v>
      </c>
    </row>
    <row r="5050" spans="1:10" x14ac:dyDescent="0.3">
      <c r="A5050" s="19">
        <v>20200729</v>
      </c>
      <c r="B5050" s="19" t="s">
        <v>48</v>
      </c>
      <c r="C5050" s="19">
        <v>0</v>
      </c>
      <c r="D5050" s="19">
        <v>0</v>
      </c>
      <c r="E5050" s="19">
        <v>17.88</v>
      </c>
      <c r="F5050" s="19">
        <v>5.31</v>
      </c>
      <c r="G5050" s="19">
        <v>0</v>
      </c>
      <c r="H5050" s="17">
        <f t="shared" si="237"/>
        <v>0</v>
      </c>
      <c r="I5050" s="18">
        <f t="shared" si="235"/>
        <v>17.88</v>
      </c>
      <c r="J5050" s="17">
        <f t="shared" si="236"/>
        <v>0</v>
      </c>
    </row>
    <row r="5051" spans="1:10" x14ac:dyDescent="0.3">
      <c r="A5051" s="2">
        <v>20200729</v>
      </c>
      <c r="B5051" s="2" t="s">
        <v>47</v>
      </c>
      <c r="C5051" s="2">
        <v>0</v>
      </c>
      <c r="D5051" s="2">
        <v>0</v>
      </c>
      <c r="E5051" s="2">
        <v>17.739999999999998</v>
      </c>
      <c r="F5051" s="2">
        <v>5.17</v>
      </c>
      <c r="G5051" s="2">
        <v>0</v>
      </c>
      <c r="H5051" s="16">
        <f t="shared" si="237"/>
        <v>0</v>
      </c>
      <c r="I5051" s="15">
        <f t="shared" si="235"/>
        <v>17.739999999999998</v>
      </c>
      <c r="J5051" s="14">
        <f t="shared" si="236"/>
        <v>0</v>
      </c>
    </row>
    <row r="5052" spans="1:10" x14ac:dyDescent="0.3">
      <c r="A5052" s="19">
        <v>20200729</v>
      </c>
      <c r="B5052" s="19" t="s">
        <v>46</v>
      </c>
      <c r="C5052" s="19">
        <v>0</v>
      </c>
      <c r="D5052" s="19">
        <v>0</v>
      </c>
      <c r="E5052" s="19">
        <v>17.64</v>
      </c>
      <c r="F5052" s="19">
        <v>5.31</v>
      </c>
      <c r="G5052" s="19">
        <v>0</v>
      </c>
      <c r="H5052" s="17">
        <f t="shared" si="237"/>
        <v>0</v>
      </c>
      <c r="I5052" s="18">
        <f t="shared" si="235"/>
        <v>17.64</v>
      </c>
      <c r="J5052" s="17">
        <f t="shared" si="236"/>
        <v>0</v>
      </c>
    </row>
    <row r="5053" spans="1:10" x14ac:dyDescent="0.3">
      <c r="A5053" s="2">
        <v>20200729</v>
      </c>
      <c r="B5053" s="2" t="s">
        <v>45</v>
      </c>
      <c r="C5053" s="2">
        <v>0</v>
      </c>
      <c r="D5053" s="2">
        <v>0</v>
      </c>
      <c r="E5053" s="2">
        <v>17.61</v>
      </c>
      <c r="F5053" s="2">
        <v>5.17</v>
      </c>
      <c r="G5053" s="2">
        <v>0</v>
      </c>
      <c r="H5053" s="16">
        <f t="shared" si="237"/>
        <v>0</v>
      </c>
      <c r="I5053" s="15">
        <f t="shared" si="235"/>
        <v>17.61</v>
      </c>
      <c r="J5053" s="14">
        <f t="shared" si="236"/>
        <v>0</v>
      </c>
    </row>
    <row r="5054" spans="1:10" x14ac:dyDescent="0.3">
      <c r="A5054" s="19">
        <v>20200729</v>
      </c>
      <c r="B5054" s="19" t="s">
        <v>44</v>
      </c>
      <c r="C5054" s="19">
        <v>0</v>
      </c>
      <c r="D5054" s="19">
        <v>0</v>
      </c>
      <c r="E5054" s="19">
        <v>17.579999999999998</v>
      </c>
      <c r="F5054" s="19">
        <v>4.97</v>
      </c>
      <c r="G5054" s="19">
        <v>0</v>
      </c>
      <c r="H5054" s="17">
        <f t="shared" si="237"/>
        <v>0</v>
      </c>
      <c r="I5054" s="18">
        <f t="shared" si="235"/>
        <v>17.579999999999998</v>
      </c>
      <c r="J5054" s="17">
        <f t="shared" si="236"/>
        <v>0</v>
      </c>
    </row>
    <row r="5055" spans="1:10" x14ac:dyDescent="0.3">
      <c r="A5055" s="2">
        <v>20200729</v>
      </c>
      <c r="B5055" s="2" t="s">
        <v>43</v>
      </c>
      <c r="C5055" s="2">
        <v>0</v>
      </c>
      <c r="D5055" s="2">
        <v>0</v>
      </c>
      <c r="E5055" s="2">
        <v>17.53</v>
      </c>
      <c r="F5055" s="2">
        <v>4.4800000000000004</v>
      </c>
      <c r="G5055" s="2">
        <v>0</v>
      </c>
      <c r="H5055" s="16">
        <f t="shared" si="237"/>
        <v>0</v>
      </c>
      <c r="I5055" s="15">
        <f t="shared" si="235"/>
        <v>17.53</v>
      </c>
      <c r="J5055" s="14">
        <f t="shared" si="236"/>
        <v>0</v>
      </c>
    </row>
    <row r="5056" spans="1:10" x14ac:dyDescent="0.3">
      <c r="A5056" s="19">
        <v>20200729</v>
      </c>
      <c r="B5056" s="19" t="s">
        <v>42</v>
      </c>
      <c r="C5056" s="19">
        <v>46.88</v>
      </c>
      <c r="D5056" s="19">
        <v>5.5</v>
      </c>
      <c r="E5056" s="19">
        <v>17.559999999999999</v>
      </c>
      <c r="F5056" s="19">
        <v>4.1399999999999997</v>
      </c>
      <c r="G5056" s="19">
        <v>0</v>
      </c>
      <c r="H5056" s="17">
        <f t="shared" si="237"/>
        <v>489.11922299434252</v>
      </c>
      <c r="I5056" s="18">
        <f t="shared" si="235"/>
        <v>32.844975718573203</v>
      </c>
      <c r="J5056" s="17">
        <f t="shared" si="236"/>
        <v>0.47185214506889145</v>
      </c>
    </row>
    <row r="5057" spans="1:10" x14ac:dyDescent="0.3">
      <c r="A5057" s="2">
        <v>20200729</v>
      </c>
      <c r="B5057" s="2" t="s">
        <v>41</v>
      </c>
      <c r="C5057" s="2">
        <v>238</v>
      </c>
      <c r="D5057" s="2">
        <v>16.77</v>
      </c>
      <c r="E5057" s="2">
        <v>17.8</v>
      </c>
      <c r="F5057" s="2">
        <v>4.07</v>
      </c>
      <c r="G5057" s="2">
        <v>0</v>
      </c>
      <c r="H5057" s="16">
        <f t="shared" si="237"/>
        <v>824.8694506314315</v>
      </c>
      <c r="I5057" s="15">
        <f t="shared" si="235"/>
        <v>43.577170332232235</v>
      </c>
      <c r="J5057" s="14">
        <f t="shared" si="236"/>
        <v>0.75591261934337428</v>
      </c>
    </row>
    <row r="5058" spans="1:10" x14ac:dyDescent="0.3">
      <c r="A5058" s="19">
        <v>20200729</v>
      </c>
      <c r="B5058" s="19" t="s">
        <v>40</v>
      </c>
      <c r="C5058" s="19">
        <v>427</v>
      </c>
      <c r="D5058" s="19">
        <v>28.38</v>
      </c>
      <c r="E5058" s="19">
        <v>18.54</v>
      </c>
      <c r="F5058" s="19">
        <v>3.93</v>
      </c>
      <c r="G5058" s="19">
        <v>0</v>
      </c>
      <c r="H5058" s="17">
        <f t="shared" si="237"/>
        <v>898.34760352740989</v>
      </c>
      <c r="I5058" s="18">
        <f t="shared" si="235"/>
        <v>46.613362610231562</v>
      </c>
      <c r="J5058" s="17">
        <f t="shared" si="236"/>
        <v>0.81097419725459285</v>
      </c>
    </row>
    <row r="5059" spans="1:10" x14ac:dyDescent="0.3">
      <c r="A5059" s="2">
        <v>20200729</v>
      </c>
      <c r="B5059" s="2" t="s">
        <v>39</v>
      </c>
      <c r="C5059" s="2">
        <v>616</v>
      </c>
      <c r="D5059" s="2">
        <v>40.049999999999997</v>
      </c>
      <c r="E5059" s="2">
        <v>19.899999999999999</v>
      </c>
      <c r="F5059" s="2">
        <v>3.52</v>
      </c>
      <c r="G5059" s="2">
        <v>0</v>
      </c>
      <c r="H5059" s="16">
        <f t="shared" si="237"/>
        <v>957.3306170033303</v>
      </c>
      <c r="I5059" s="15">
        <f t="shared" si="235"/>
        <v>49.816581781354074</v>
      </c>
      <c r="J5059" s="14">
        <f t="shared" si="236"/>
        <v>0.8504210860343725</v>
      </c>
    </row>
    <row r="5060" spans="1:10" x14ac:dyDescent="0.3">
      <c r="A5060" s="19">
        <v>20200729</v>
      </c>
      <c r="B5060" s="19" t="s">
        <v>38</v>
      </c>
      <c r="C5060" s="19">
        <v>796</v>
      </c>
      <c r="D5060" s="19">
        <v>51.39</v>
      </c>
      <c r="E5060" s="19">
        <v>21.68</v>
      </c>
      <c r="F5060" s="19">
        <v>3.03</v>
      </c>
      <c r="G5060" s="19">
        <v>0</v>
      </c>
      <c r="H5060" s="17">
        <f t="shared" si="237"/>
        <v>1018.6693255119337</v>
      </c>
      <c r="I5060" s="18">
        <f t="shared" si="235"/>
        <v>53.513416422247928</v>
      </c>
      <c r="J5060" s="17">
        <f t="shared" si="236"/>
        <v>0.88796348347491882</v>
      </c>
    </row>
    <row r="5061" spans="1:10" x14ac:dyDescent="0.3">
      <c r="A5061" s="2">
        <v>20200729</v>
      </c>
      <c r="B5061" s="2" t="s">
        <v>37</v>
      </c>
      <c r="C5061" s="2">
        <v>914.01</v>
      </c>
      <c r="D5061" s="2">
        <v>61.63</v>
      </c>
      <c r="E5061" s="2">
        <v>23.52</v>
      </c>
      <c r="F5061" s="2">
        <v>2.76</v>
      </c>
      <c r="G5061" s="2">
        <v>0</v>
      </c>
      <c r="H5061" s="16">
        <f t="shared" si="237"/>
        <v>1038.7687337630909</v>
      </c>
      <c r="I5061" s="15">
        <f t="shared" si="235"/>
        <v>55.981522930096588</v>
      </c>
      <c r="J5061" s="14">
        <f t="shared" si="236"/>
        <v>0.89394686571442206</v>
      </c>
    </row>
    <row r="5062" spans="1:10" x14ac:dyDescent="0.3">
      <c r="A5062" s="19">
        <v>20200729</v>
      </c>
      <c r="B5062" s="19" t="s">
        <v>36</v>
      </c>
      <c r="C5062" s="19">
        <v>951.01</v>
      </c>
      <c r="D5062" s="19">
        <v>68.78</v>
      </c>
      <c r="E5062" s="19">
        <v>25.02</v>
      </c>
      <c r="F5062" s="19">
        <v>2.97</v>
      </c>
      <c r="G5062" s="19">
        <v>0</v>
      </c>
      <c r="H5062" s="17">
        <f t="shared" si="237"/>
        <v>1020.1807944082268</v>
      </c>
      <c r="I5062" s="18">
        <f t="shared" si="235"/>
        <v>56.900649825257091</v>
      </c>
      <c r="J5062" s="17">
        <f t="shared" si="236"/>
        <v>0.87373085814431428</v>
      </c>
    </row>
    <row r="5063" spans="1:10" x14ac:dyDescent="0.3">
      <c r="A5063" s="2">
        <v>20200729</v>
      </c>
      <c r="B5063" s="2" t="s">
        <v>35</v>
      </c>
      <c r="C5063" s="2">
        <v>1007.01</v>
      </c>
      <c r="D5063" s="2">
        <v>69.180000000000007</v>
      </c>
      <c r="E5063" s="2">
        <v>26.22</v>
      </c>
      <c r="F5063" s="2">
        <v>3.45</v>
      </c>
      <c r="G5063" s="2">
        <v>0</v>
      </c>
      <c r="H5063" s="16">
        <f t="shared" si="237"/>
        <v>1077.3598026769555</v>
      </c>
      <c r="I5063" s="15">
        <f t="shared" si="235"/>
        <v>59.887493833654858</v>
      </c>
      <c r="J5063" s="14">
        <f t="shared" si="236"/>
        <v>0.90822107705061594</v>
      </c>
    </row>
    <row r="5064" spans="1:10" x14ac:dyDescent="0.3">
      <c r="A5064" s="19">
        <v>20200729</v>
      </c>
      <c r="B5064" s="19" t="s">
        <v>34</v>
      </c>
      <c r="C5064" s="19">
        <v>919.01</v>
      </c>
      <c r="D5064" s="19">
        <v>62.53</v>
      </c>
      <c r="E5064" s="19">
        <v>26.85</v>
      </c>
      <c r="F5064" s="19">
        <v>4.21</v>
      </c>
      <c r="G5064" s="19">
        <v>0</v>
      </c>
      <c r="H5064" s="17">
        <f t="shared" si="237"/>
        <v>1035.7931006529952</v>
      </c>
      <c r="I5064" s="18">
        <f t="shared" si="235"/>
        <v>59.218534395406103</v>
      </c>
      <c r="J5064" s="17">
        <f t="shared" si="236"/>
        <v>0.87629815236751041</v>
      </c>
    </row>
    <row r="5065" spans="1:10" x14ac:dyDescent="0.3">
      <c r="A5065" s="2">
        <v>20200729</v>
      </c>
      <c r="B5065" s="2" t="s">
        <v>33</v>
      </c>
      <c r="C5065" s="2">
        <v>807</v>
      </c>
      <c r="D5065" s="2">
        <v>52.47</v>
      </c>
      <c r="E5065" s="2">
        <v>26.89</v>
      </c>
      <c r="F5065" s="2">
        <v>4.83</v>
      </c>
      <c r="G5065" s="2">
        <v>0</v>
      </c>
      <c r="H5065" s="16">
        <f t="shared" si="237"/>
        <v>1017.6102243365418</v>
      </c>
      <c r="I5065" s="15">
        <f t="shared" si="235"/>
        <v>58.690319510516929</v>
      </c>
      <c r="J5065" s="14">
        <f t="shared" si="236"/>
        <v>0.86333396315874078</v>
      </c>
    </row>
    <row r="5066" spans="1:10" x14ac:dyDescent="0.3">
      <c r="A5066" s="19">
        <v>20200729</v>
      </c>
      <c r="B5066" s="19" t="s">
        <v>32</v>
      </c>
      <c r="C5066" s="19">
        <v>660</v>
      </c>
      <c r="D5066" s="19">
        <v>41.19</v>
      </c>
      <c r="E5066" s="19">
        <v>26.4</v>
      </c>
      <c r="F5066" s="19">
        <v>5.0999999999999996</v>
      </c>
      <c r="G5066" s="19">
        <v>0</v>
      </c>
      <c r="H5066" s="17">
        <f t="shared" si="237"/>
        <v>1002.1894363227473</v>
      </c>
      <c r="I5066" s="18">
        <f t="shared" ref="I5066:I5129" si="238">E5066+H5066*((NOCT-20)/(800))</f>
        <v>57.718419885085851</v>
      </c>
      <c r="J5066" s="17">
        <f t="shared" ref="J5066:J5129" si="239">P_STC__W*(H5066/1000)*(1+(alpha_p/100)*(I5066-25))</f>
        <v>0.85463418980372408</v>
      </c>
    </row>
    <row r="5067" spans="1:10" x14ac:dyDescent="0.3">
      <c r="A5067" s="2">
        <v>20200729</v>
      </c>
      <c r="B5067" s="2" t="s">
        <v>31</v>
      </c>
      <c r="C5067" s="2">
        <v>471</v>
      </c>
      <c r="D5067" s="2">
        <v>29.53</v>
      </c>
      <c r="E5067" s="2">
        <v>25.69</v>
      </c>
      <c r="F5067" s="2">
        <v>5.24</v>
      </c>
      <c r="G5067" s="2">
        <v>0</v>
      </c>
      <c r="H5067" s="16">
        <f t="shared" si="237"/>
        <v>955.60938800864653</v>
      </c>
      <c r="I5067" s="15">
        <f t="shared" si="238"/>
        <v>55.552793375270205</v>
      </c>
      <c r="J5067" s="14">
        <f t="shared" si="239"/>
        <v>0.82422497520181193</v>
      </c>
    </row>
    <row r="5068" spans="1:10" x14ac:dyDescent="0.3">
      <c r="A5068" s="19">
        <v>20200729</v>
      </c>
      <c r="B5068" s="19" t="s">
        <v>30</v>
      </c>
      <c r="C5068" s="19">
        <v>260</v>
      </c>
      <c r="D5068" s="19">
        <v>17.91</v>
      </c>
      <c r="E5068" s="19">
        <v>24.64</v>
      </c>
      <c r="F5068" s="19">
        <v>5.17</v>
      </c>
      <c r="G5068" s="19">
        <v>0</v>
      </c>
      <c r="H5068" s="17">
        <f t="shared" si="237"/>
        <v>845.46604841777628</v>
      </c>
      <c r="I5068" s="18">
        <f t="shared" si="238"/>
        <v>51.060814013055506</v>
      </c>
      <c r="J5068" s="17">
        <f t="shared" si="239"/>
        <v>0.74631514792801734</v>
      </c>
    </row>
    <row r="5069" spans="1:10" x14ac:dyDescent="0.3">
      <c r="A5069" s="2">
        <v>20200729</v>
      </c>
      <c r="B5069" s="2" t="s">
        <v>29</v>
      </c>
      <c r="C5069" s="2">
        <v>71</v>
      </c>
      <c r="D5069" s="2">
        <v>6.59</v>
      </c>
      <c r="E5069" s="2">
        <v>22.19</v>
      </c>
      <c r="F5069" s="2">
        <v>5.24</v>
      </c>
      <c r="G5069" s="2">
        <v>0</v>
      </c>
      <c r="H5069" s="16">
        <f t="shared" si="237"/>
        <v>618.66213056979586</v>
      </c>
      <c r="I5069" s="15">
        <f t="shared" si="238"/>
        <v>41.523191580306118</v>
      </c>
      <c r="J5069" s="14">
        <f t="shared" si="239"/>
        <v>0.57266190248881299</v>
      </c>
    </row>
    <row r="5070" spans="1:10" x14ac:dyDescent="0.3">
      <c r="A5070" s="19">
        <v>20200729</v>
      </c>
      <c r="B5070" s="19" t="s">
        <v>28</v>
      </c>
      <c r="C5070" s="19">
        <v>0</v>
      </c>
      <c r="D5070" s="19">
        <v>0</v>
      </c>
      <c r="E5070" s="19">
        <v>20.69</v>
      </c>
      <c r="F5070" s="19">
        <v>5.03</v>
      </c>
      <c r="G5070" s="19">
        <v>0</v>
      </c>
      <c r="H5070" s="17">
        <f t="shared" si="237"/>
        <v>0</v>
      </c>
      <c r="I5070" s="18">
        <f t="shared" si="238"/>
        <v>20.69</v>
      </c>
      <c r="J5070" s="17">
        <f t="shared" si="239"/>
        <v>0</v>
      </c>
    </row>
    <row r="5071" spans="1:10" x14ac:dyDescent="0.3">
      <c r="A5071" s="2">
        <v>20200729</v>
      </c>
      <c r="B5071" s="2" t="s">
        <v>27</v>
      </c>
      <c r="C5071" s="2">
        <v>0</v>
      </c>
      <c r="D5071" s="2">
        <v>0</v>
      </c>
      <c r="E5071" s="2">
        <v>19.71</v>
      </c>
      <c r="F5071" s="2">
        <v>4.9000000000000004</v>
      </c>
      <c r="G5071" s="2">
        <v>0</v>
      </c>
      <c r="H5071" s="16">
        <f t="shared" si="237"/>
        <v>0</v>
      </c>
      <c r="I5071" s="15">
        <f t="shared" si="238"/>
        <v>19.71</v>
      </c>
      <c r="J5071" s="14">
        <f t="shared" si="239"/>
        <v>0</v>
      </c>
    </row>
    <row r="5072" spans="1:10" x14ac:dyDescent="0.3">
      <c r="A5072" s="19">
        <v>20200729</v>
      </c>
      <c r="B5072" s="19" t="s">
        <v>26</v>
      </c>
      <c r="C5072" s="19">
        <v>0</v>
      </c>
      <c r="D5072" s="19">
        <v>0</v>
      </c>
      <c r="E5072" s="19">
        <v>19.11</v>
      </c>
      <c r="F5072" s="19">
        <v>4.62</v>
      </c>
      <c r="G5072" s="19">
        <v>0</v>
      </c>
      <c r="H5072" s="17">
        <f t="shared" si="237"/>
        <v>0</v>
      </c>
      <c r="I5072" s="18">
        <f t="shared" si="238"/>
        <v>19.11</v>
      </c>
      <c r="J5072" s="17">
        <f t="shared" si="239"/>
        <v>0</v>
      </c>
    </row>
    <row r="5073" spans="1:10" x14ac:dyDescent="0.3">
      <c r="A5073" s="2">
        <v>20200729</v>
      </c>
      <c r="B5073" s="2" t="s">
        <v>25</v>
      </c>
      <c r="C5073" s="2">
        <v>0</v>
      </c>
      <c r="D5073" s="2">
        <v>0</v>
      </c>
      <c r="E5073" s="2">
        <v>18.72</v>
      </c>
      <c r="F5073" s="2">
        <v>4</v>
      </c>
      <c r="G5073" s="2">
        <v>0</v>
      </c>
      <c r="H5073" s="16">
        <f t="shared" si="237"/>
        <v>0</v>
      </c>
      <c r="I5073" s="15">
        <f t="shared" si="238"/>
        <v>18.72</v>
      </c>
      <c r="J5073" s="14">
        <f t="shared" si="239"/>
        <v>0</v>
      </c>
    </row>
    <row r="5074" spans="1:10" x14ac:dyDescent="0.3">
      <c r="A5074" s="19">
        <v>20200730</v>
      </c>
      <c r="B5074" s="19" t="s">
        <v>48</v>
      </c>
      <c r="C5074" s="19">
        <v>0</v>
      </c>
      <c r="D5074" s="19">
        <v>0</v>
      </c>
      <c r="E5074" s="19">
        <v>18.489999999999998</v>
      </c>
      <c r="F5074" s="19">
        <v>3.17</v>
      </c>
      <c r="G5074" s="19">
        <v>0</v>
      </c>
      <c r="H5074" s="17">
        <f t="shared" si="237"/>
        <v>0</v>
      </c>
      <c r="I5074" s="18">
        <f t="shared" si="238"/>
        <v>18.489999999999998</v>
      </c>
      <c r="J5074" s="17">
        <f t="shared" si="239"/>
        <v>0</v>
      </c>
    </row>
    <row r="5075" spans="1:10" x14ac:dyDescent="0.3">
      <c r="A5075" s="2">
        <v>20200730</v>
      </c>
      <c r="B5075" s="2" t="s">
        <v>47</v>
      </c>
      <c r="C5075" s="2">
        <v>0</v>
      </c>
      <c r="D5075" s="2">
        <v>0</v>
      </c>
      <c r="E5075" s="2">
        <v>18.43</v>
      </c>
      <c r="F5075" s="2">
        <v>2.34</v>
      </c>
      <c r="G5075" s="2">
        <v>0</v>
      </c>
      <c r="H5075" s="16">
        <f t="shared" ref="H5075:H5138" si="240">IF(D5075&gt;0,C5075/SIN(D5075*PI()/180),0)</f>
        <v>0</v>
      </c>
      <c r="I5075" s="15">
        <f t="shared" si="238"/>
        <v>18.43</v>
      </c>
      <c r="J5075" s="14">
        <f t="shared" si="239"/>
        <v>0</v>
      </c>
    </row>
    <row r="5076" spans="1:10" x14ac:dyDescent="0.3">
      <c r="A5076" s="19">
        <v>20200730</v>
      </c>
      <c r="B5076" s="19" t="s">
        <v>46</v>
      </c>
      <c r="C5076" s="19">
        <v>0</v>
      </c>
      <c r="D5076" s="19">
        <v>0</v>
      </c>
      <c r="E5076" s="19">
        <v>18.260000000000002</v>
      </c>
      <c r="F5076" s="19">
        <v>2.34</v>
      </c>
      <c r="G5076" s="19">
        <v>0</v>
      </c>
      <c r="H5076" s="17">
        <f t="shared" si="240"/>
        <v>0</v>
      </c>
      <c r="I5076" s="18">
        <f t="shared" si="238"/>
        <v>18.260000000000002</v>
      </c>
      <c r="J5076" s="17">
        <f t="shared" si="239"/>
        <v>0</v>
      </c>
    </row>
    <row r="5077" spans="1:10" x14ac:dyDescent="0.3">
      <c r="A5077" s="2">
        <v>20200730</v>
      </c>
      <c r="B5077" s="2" t="s">
        <v>45</v>
      </c>
      <c r="C5077" s="2">
        <v>0</v>
      </c>
      <c r="D5077" s="2">
        <v>0</v>
      </c>
      <c r="E5077" s="2">
        <v>18.11</v>
      </c>
      <c r="F5077" s="2">
        <v>2.9</v>
      </c>
      <c r="G5077" s="2">
        <v>0</v>
      </c>
      <c r="H5077" s="16">
        <f t="shared" si="240"/>
        <v>0</v>
      </c>
      <c r="I5077" s="15">
        <f t="shared" si="238"/>
        <v>18.11</v>
      </c>
      <c r="J5077" s="14">
        <f t="shared" si="239"/>
        <v>0</v>
      </c>
    </row>
    <row r="5078" spans="1:10" x14ac:dyDescent="0.3">
      <c r="A5078" s="19">
        <v>20200730</v>
      </c>
      <c r="B5078" s="19" t="s">
        <v>44</v>
      </c>
      <c r="C5078" s="19">
        <v>0</v>
      </c>
      <c r="D5078" s="19">
        <v>0</v>
      </c>
      <c r="E5078" s="19">
        <v>17.96</v>
      </c>
      <c r="F5078" s="19">
        <v>3.03</v>
      </c>
      <c r="G5078" s="19">
        <v>0</v>
      </c>
      <c r="H5078" s="17">
        <f t="shared" si="240"/>
        <v>0</v>
      </c>
      <c r="I5078" s="18">
        <f t="shared" si="238"/>
        <v>17.96</v>
      </c>
      <c r="J5078" s="17">
        <f t="shared" si="239"/>
        <v>0</v>
      </c>
    </row>
    <row r="5079" spans="1:10" x14ac:dyDescent="0.3">
      <c r="A5079" s="2">
        <v>20200730</v>
      </c>
      <c r="B5079" s="2" t="s">
        <v>43</v>
      </c>
      <c r="C5079" s="2">
        <v>0</v>
      </c>
      <c r="D5079" s="2">
        <v>0</v>
      </c>
      <c r="E5079" s="2">
        <v>17.73</v>
      </c>
      <c r="F5079" s="2">
        <v>2.76</v>
      </c>
      <c r="G5079" s="2">
        <v>0</v>
      </c>
      <c r="H5079" s="16">
        <f t="shared" si="240"/>
        <v>0</v>
      </c>
      <c r="I5079" s="15">
        <f t="shared" si="238"/>
        <v>17.73</v>
      </c>
      <c r="J5079" s="14">
        <f t="shared" si="239"/>
        <v>0</v>
      </c>
    </row>
    <row r="5080" spans="1:10" x14ac:dyDescent="0.3">
      <c r="A5080" s="19">
        <v>20200730</v>
      </c>
      <c r="B5080" s="19" t="s">
        <v>42</v>
      </c>
      <c r="C5080" s="19">
        <v>43.74</v>
      </c>
      <c r="D5080" s="19">
        <v>5.36</v>
      </c>
      <c r="E5080" s="19">
        <v>17.71</v>
      </c>
      <c r="F5080" s="19">
        <v>2.34</v>
      </c>
      <c r="G5080" s="19">
        <v>0</v>
      </c>
      <c r="H5080" s="17">
        <f t="shared" si="240"/>
        <v>468.24188953680198</v>
      </c>
      <c r="I5080" s="18">
        <f t="shared" si="238"/>
        <v>32.342559048025066</v>
      </c>
      <c r="J5080" s="17">
        <f t="shared" si="239"/>
        <v>0.45277046778472935</v>
      </c>
    </row>
    <row r="5081" spans="1:10" x14ac:dyDescent="0.3">
      <c r="A5081" s="2">
        <v>20200730</v>
      </c>
      <c r="B5081" s="2" t="s">
        <v>41</v>
      </c>
      <c r="C5081" s="2">
        <v>219</v>
      </c>
      <c r="D5081" s="2">
        <v>16.64</v>
      </c>
      <c r="E5081" s="2">
        <v>18.16</v>
      </c>
      <c r="F5081" s="2">
        <v>2.9</v>
      </c>
      <c r="G5081" s="2">
        <v>0</v>
      </c>
      <c r="H5081" s="16">
        <f t="shared" si="240"/>
        <v>764.77873861305818</v>
      </c>
      <c r="I5081" s="15">
        <f t="shared" si="238"/>
        <v>42.059335581658068</v>
      </c>
      <c r="J5081" s="14">
        <f t="shared" si="239"/>
        <v>0.70606896144833031</v>
      </c>
    </row>
    <row r="5082" spans="1:10" x14ac:dyDescent="0.3">
      <c r="A5082" s="19">
        <v>20200730</v>
      </c>
      <c r="B5082" s="19" t="s">
        <v>40</v>
      </c>
      <c r="C5082" s="19">
        <v>417</v>
      </c>
      <c r="D5082" s="19">
        <v>28.25</v>
      </c>
      <c r="E5082" s="19">
        <v>18.91</v>
      </c>
      <c r="F5082" s="19">
        <v>2.76</v>
      </c>
      <c r="G5082" s="19">
        <v>0</v>
      </c>
      <c r="H5082" s="17">
        <f t="shared" si="240"/>
        <v>881.01135218019772</v>
      </c>
      <c r="I5082" s="18">
        <f t="shared" si="238"/>
        <v>46.441604755631175</v>
      </c>
      <c r="J5082" s="17">
        <f t="shared" si="239"/>
        <v>0.79600501478617391</v>
      </c>
    </row>
    <row r="5083" spans="1:10" x14ac:dyDescent="0.3">
      <c r="A5083" s="2">
        <v>20200730</v>
      </c>
      <c r="B5083" s="2" t="s">
        <v>39</v>
      </c>
      <c r="C5083" s="2">
        <v>607</v>
      </c>
      <c r="D5083" s="2">
        <v>39.92</v>
      </c>
      <c r="E5083" s="2">
        <v>20.39</v>
      </c>
      <c r="F5083" s="2">
        <v>2.41</v>
      </c>
      <c r="G5083" s="2">
        <v>0</v>
      </c>
      <c r="H5083" s="16">
        <f t="shared" si="240"/>
        <v>945.89926262627444</v>
      </c>
      <c r="I5083" s="15">
        <f t="shared" si="238"/>
        <v>49.949351957071073</v>
      </c>
      <c r="J5083" s="14">
        <f t="shared" si="239"/>
        <v>0.83970118133988825</v>
      </c>
    </row>
    <row r="5084" spans="1:10" x14ac:dyDescent="0.3">
      <c r="A5084" s="19">
        <v>20200730</v>
      </c>
      <c r="B5084" s="19" t="s">
        <v>38</v>
      </c>
      <c r="C5084" s="19">
        <v>798</v>
      </c>
      <c r="D5084" s="19">
        <v>51.25</v>
      </c>
      <c r="E5084" s="19">
        <v>22.13</v>
      </c>
      <c r="F5084" s="19">
        <v>1.79</v>
      </c>
      <c r="G5084" s="19">
        <v>0</v>
      </c>
      <c r="H5084" s="17">
        <f t="shared" si="240"/>
        <v>1023.228461778436</v>
      </c>
      <c r="I5084" s="18">
        <f t="shared" si="238"/>
        <v>54.105889430576127</v>
      </c>
      <c r="J5084" s="17">
        <f t="shared" si="239"/>
        <v>0.88920957666009848</v>
      </c>
    </row>
    <row r="5085" spans="1:10" x14ac:dyDescent="0.3">
      <c r="A5085" s="2">
        <v>20200730</v>
      </c>
      <c r="B5085" s="2" t="s">
        <v>37</v>
      </c>
      <c r="C5085" s="2">
        <v>878</v>
      </c>
      <c r="D5085" s="2">
        <v>61.46</v>
      </c>
      <c r="E5085" s="2">
        <v>24.07</v>
      </c>
      <c r="F5085" s="2">
        <v>1.38</v>
      </c>
      <c r="G5085" s="2">
        <v>0</v>
      </c>
      <c r="H5085" s="16">
        <f t="shared" si="240"/>
        <v>999.44930244425848</v>
      </c>
      <c r="I5085" s="15">
        <f t="shared" si="238"/>
        <v>55.302790701383074</v>
      </c>
      <c r="J5085" s="14">
        <f t="shared" si="239"/>
        <v>0.8631618388155059</v>
      </c>
    </row>
    <row r="5086" spans="1:10" x14ac:dyDescent="0.3">
      <c r="A5086" s="19">
        <v>20200730</v>
      </c>
      <c r="B5086" s="19" t="s">
        <v>36</v>
      </c>
      <c r="C5086" s="19">
        <v>960.01</v>
      </c>
      <c r="D5086" s="19">
        <v>68.55</v>
      </c>
      <c r="E5086" s="19">
        <v>25.51</v>
      </c>
      <c r="F5086" s="19">
        <v>1.72</v>
      </c>
      <c r="G5086" s="19">
        <v>0</v>
      </c>
      <c r="H5086" s="17">
        <f t="shared" si="240"/>
        <v>1031.4513683484179</v>
      </c>
      <c r="I5086" s="18">
        <f t="shared" si="238"/>
        <v>57.742855260888064</v>
      </c>
      <c r="J5086" s="17">
        <f t="shared" si="239"/>
        <v>0.87947438546727053</v>
      </c>
    </row>
    <row r="5087" spans="1:10" x14ac:dyDescent="0.3">
      <c r="A5087" s="2">
        <v>20200730</v>
      </c>
      <c r="B5087" s="2" t="s">
        <v>35</v>
      </c>
      <c r="C5087" s="2">
        <v>994.01</v>
      </c>
      <c r="D5087" s="2">
        <v>68.94</v>
      </c>
      <c r="E5087" s="2">
        <v>26.17</v>
      </c>
      <c r="F5087" s="2">
        <v>2.9</v>
      </c>
      <c r="G5087" s="2">
        <v>0</v>
      </c>
      <c r="H5087" s="16">
        <f t="shared" si="240"/>
        <v>1065.1575927077033</v>
      </c>
      <c r="I5087" s="15">
        <f t="shared" si="238"/>
        <v>59.45617477211573</v>
      </c>
      <c r="J5087" s="14">
        <f t="shared" si="239"/>
        <v>0.90000193992388111</v>
      </c>
    </row>
    <row r="5088" spans="1:10" x14ac:dyDescent="0.3">
      <c r="A5088" s="19">
        <v>20200730</v>
      </c>
      <c r="B5088" s="19" t="s">
        <v>34</v>
      </c>
      <c r="C5088" s="19">
        <v>887</v>
      </c>
      <c r="D5088" s="19">
        <v>62.34</v>
      </c>
      <c r="E5088" s="19">
        <v>25.97</v>
      </c>
      <c r="F5088" s="19">
        <v>3.93</v>
      </c>
      <c r="G5088" s="19">
        <v>0</v>
      </c>
      <c r="H5088" s="17">
        <f t="shared" si="240"/>
        <v>1001.447491378731</v>
      </c>
      <c r="I5088" s="18">
        <f t="shared" si="238"/>
        <v>57.265234105585343</v>
      </c>
      <c r="J5088" s="17">
        <f t="shared" si="239"/>
        <v>0.85604377148669442</v>
      </c>
    </row>
    <row r="5089" spans="1:10" x14ac:dyDescent="0.3">
      <c r="A5089" s="2">
        <v>20200730</v>
      </c>
      <c r="B5089" s="2" t="s">
        <v>33</v>
      </c>
      <c r="C5089" s="2">
        <v>783</v>
      </c>
      <c r="D5089" s="2">
        <v>52.31</v>
      </c>
      <c r="E5089" s="2">
        <v>25.34</v>
      </c>
      <c r="F5089" s="2">
        <v>4.55</v>
      </c>
      <c r="G5089" s="2">
        <v>0</v>
      </c>
      <c r="H5089" s="16">
        <f t="shared" si="240"/>
        <v>989.47310242143681</v>
      </c>
      <c r="I5089" s="15">
        <f t="shared" si="238"/>
        <v>56.261034450669897</v>
      </c>
      <c r="J5089" s="14">
        <f t="shared" si="239"/>
        <v>0.85027931507880183</v>
      </c>
    </row>
    <row r="5090" spans="1:10" x14ac:dyDescent="0.3">
      <c r="A5090" s="19">
        <v>20200730</v>
      </c>
      <c r="B5090" s="19" t="s">
        <v>32</v>
      </c>
      <c r="C5090" s="19">
        <v>640</v>
      </c>
      <c r="D5090" s="19">
        <v>41.05</v>
      </c>
      <c r="E5090" s="19">
        <v>24.67</v>
      </c>
      <c r="F5090" s="19">
        <v>4.9000000000000004</v>
      </c>
      <c r="G5090" s="19">
        <v>0</v>
      </c>
      <c r="H5090" s="17">
        <f t="shared" si="240"/>
        <v>974.54401578036573</v>
      </c>
      <c r="I5090" s="18">
        <f t="shared" si="238"/>
        <v>55.124500493136431</v>
      </c>
      <c r="J5090" s="17">
        <f t="shared" si="239"/>
        <v>0.84243458320255127</v>
      </c>
    </row>
    <row r="5091" spans="1:10" x14ac:dyDescent="0.3">
      <c r="A5091" s="2">
        <v>20200730</v>
      </c>
      <c r="B5091" s="2" t="s">
        <v>31</v>
      </c>
      <c r="C5091" s="2">
        <v>448</v>
      </c>
      <c r="D5091" s="2">
        <v>29.39</v>
      </c>
      <c r="E5091" s="2">
        <v>23.96</v>
      </c>
      <c r="F5091" s="2">
        <v>5.17</v>
      </c>
      <c r="G5091" s="2">
        <v>0</v>
      </c>
      <c r="H5091" s="16">
        <f t="shared" si="240"/>
        <v>912.88529115817778</v>
      </c>
      <c r="I5091" s="15">
        <f t="shared" si="238"/>
        <v>52.487665348693056</v>
      </c>
      <c r="J5091" s="14">
        <f t="shared" si="239"/>
        <v>0.79996640692522669</v>
      </c>
    </row>
    <row r="5092" spans="1:10" x14ac:dyDescent="0.3">
      <c r="A5092" s="19">
        <v>20200730</v>
      </c>
      <c r="B5092" s="19" t="s">
        <v>30</v>
      </c>
      <c r="C5092" s="19">
        <v>249</v>
      </c>
      <c r="D5092" s="19">
        <v>17.760000000000002</v>
      </c>
      <c r="E5092" s="19">
        <v>22.97</v>
      </c>
      <c r="F5092" s="19">
        <v>5.17</v>
      </c>
      <c r="G5092" s="19">
        <v>0</v>
      </c>
      <c r="H5092" s="17">
        <f t="shared" si="240"/>
        <v>816.31176110669367</v>
      </c>
      <c r="I5092" s="18">
        <f t="shared" si="238"/>
        <v>48.479742534584176</v>
      </c>
      <c r="J5092" s="17">
        <f t="shared" si="239"/>
        <v>0.73006120620237203</v>
      </c>
    </row>
    <row r="5093" spans="1:10" x14ac:dyDescent="0.3">
      <c r="A5093" s="2">
        <v>20200730</v>
      </c>
      <c r="B5093" s="2" t="s">
        <v>29</v>
      </c>
      <c r="C5093" s="2">
        <v>65</v>
      </c>
      <c r="D5093" s="2">
        <v>6.44</v>
      </c>
      <c r="E5093" s="2">
        <v>21.82</v>
      </c>
      <c r="F5093" s="2">
        <v>4.9000000000000004</v>
      </c>
      <c r="G5093" s="2">
        <v>0</v>
      </c>
      <c r="H5093" s="16">
        <f t="shared" si="240"/>
        <v>579.515366397722</v>
      </c>
      <c r="I5093" s="15">
        <f t="shared" si="238"/>
        <v>39.929855199928809</v>
      </c>
      <c r="J5093" s="14">
        <f t="shared" si="239"/>
        <v>0.54058100411868948</v>
      </c>
    </row>
    <row r="5094" spans="1:10" x14ac:dyDescent="0.3">
      <c r="A5094" s="19">
        <v>20200730</v>
      </c>
      <c r="B5094" s="19" t="s">
        <v>28</v>
      </c>
      <c r="C5094" s="19">
        <v>0</v>
      </c>
      <c r="D5094" s="19">
        <v>0</v>
      </c>
      <c r="E5094" s="19">
        <v>20.62</v>
      </c>
      <c r="F5094" s="19">
        <v>4.76</v>
      </c>
      <c r="G5094" s="19">
        <v>0</v>
      </c>
      <c r="H5094" s="17">
        <f t="shared" si="240"/>
        <v>0</v>
      </c>
      <c r="I5094" s="18">
        <f t="shared" si="238"/>
        <v>20.62</v>
      </c>
      <c r="J5094" s="17">
        <f t="shared" si="239"/>
        <v>0</v>
      </c>
    </row>
    <row r="5095" spans="1:10" x14ac:dyDescent="0.3">
      <c r="A5095" s="2">
        <v>20200730</v>
      </c>
      <c r="B5095" s="2" t="s">
        <v>27</v>
      </c>
      <c r="C5095" s="2">
        <v>0</v>
      </c>
      <c r="D5095" s="2">
        <v>0</v>
      </c>
      <c r="E5095" s="2">
        <v>19.72</v>
      </c>
      <c r="F5095" s="2">
        <v>4.6900000000000004</v>
      </c>
      <c r="G5095" s="2">
        <v>0</v>
      </c>
      <c r="H5095" s="16">
        <f t="shared" si="240"/>
        <v>0</v>
      </c>
      <c r="I5095" s="15">
        <f t="shared" si="238"/>
        <v>19.72</v>
      </c>
      <c r="J5095" s="14">
        <f t="shared" si="239"/>
        <v>0</v>
      </c>
    </row>
    <row r="5096" spans="1:10" x14ac:dyDescent="0.3">
      <c r="A5096" s="19">
        <v>20200730</v>
      </c>
      <c r="B5096" s="19" t="s">
        <v>26</v>
      </c>
      <c r="C5096" s="19">
        <v>0</v>
      </c>
      <c r="D5096" s="19">
        <v>0</v>
      </c>
      <c r="E5096" s="19">
        <v>19.149999999999999</v>
      </c>
      <c r="F5096" s="19">
        <v>4.4800000000000004</v>
      </c>
      <c r="G5096" s="19">
        <v>0</v>
      </c>
      <c r="H5096" s="17">
        <f t="shared" si="240"/>
        <v>0</v>
      </c>
      <c r="I5096" s="18">
        <f t="shared" si="238"/>
        <v>19.149999999999999</v>
      </c>
      <c r="J5096" s="17">
        <f t="shared" si="239"/>
        <v>0</v>
      </c>
    </row>
    <row r="5097" spans="1:10" x14ac:dyDescent="0.3">
      <c r="A5097" s="2">
        <v>20200730</v>
      </c>
      <c r="B5097" s="2" t="s">
        <v>25</v>
      </c>
      <c r="C5097" s="2">
        <v>0</v>
      </c>
      <c r="D5097" s="2">
        <v>0</v>
      </c>
      <c r="E5097" s="2">
        <v>18.690000000000001</v>
      </c>
      <c r="F5097" s="2">
        <v>4</v>
      </c>
      <c r="G5097" s="2">
        <v>0</v>
      </c>
      <c r="H5097" s="16">
        <f t="shared" si="240"/>
        <v>0</v>
      </c>
      <c r="I5097" s="15">
        <f t="shared" si="238"/>
        <v>18.690000000000001</v>
      </c>
      <c r="J5097" s="14">
        <f t="shared" si="239"/>
        <v>0</v>
      </c>
    </row>
    <row r="5098" spans="1:10" x14ac:dyDescent="0.3">
      <c r="A5098" s="19">
        <v>20200731</v>
      </c>
      <c r="B5098" s="19" t="s">
        <v>48</v>
      </c>
      <c r="C5098" s="19">
        <v>0</v>
      </c>
      <c r="D5098" s="19">
        <v>0</v>
      </c>
      <c r="E5098" s="19">
        <v>18.309999999999999</v>
      </c>
      <c r="F5098" s="19">
        <v>3.66</v>
      </c>
      <c r="G5098" s="19">
        <v>0</v>
      </c>
      <c r="H5098" s="17">
        <f t="shared" si="240"/>
        <v>0</v>
      </c>
      <c r="I5098" s="18">
        <f t="shared" si="238"/>
        <v>18.309999999999999</v>
      </c>
      <c r="J5098" s="17">
        <f t="shared" si="239"/>
        <v>0</v>
      </c>
    </row>
    <row r="5099" spans="1:10" x14ac:dyDescent="0.3">
      <c r="A5099" s="2">
        <v>20200731</v>
      </c>
      <c r="B5099" s="2" t="s">
        <v>47</v>
      </c>
      <c r="C5099" s="2">
        <v>0</v>
      </c>
      <c r="D5099" s="2">
        <v>0</v>
      </c>
      <c r="E5099" s="2">
        <v>18.02</v>
      </c>
      <c r="F5099" s="2">
        <v>3.45</v>
      </c>
      <c r="G5099" s="2">
        <v>0</v>
      </c>
      <c r="H5099" s="16">
        <f t="shared" si="240"/>
        <v>0</v>
      </c>
      <c r="I5099" s="15">
        <f t="shared" si="238"/>
        <v>18.02</v>
      </c>
      <c r="J5099" s="14">
        <f t="shared" si="239"/>
        <v>0</v>
      </c>
    </row>
    <row r="5100" spans="1:10" x14ac:dyDescent="0.3">
      <c r="A5100" s="19">
        <v>20200731</v>
      </c>
      <c r="B5100" s="19" t="s">
        <v>46</v>
      </c>
      <c r="C5100" s="19">
        <v>0</v>
      </c>
      <c r="D5100" s="19">
        <v>0</v>
      </c>
      <c r="E5100" s="19">
        <v>17.78</v>
      </c>
      <c r="F5100" s="19">
        <v>3.45</v>
      </c>
      <c r="G5100" s="19">
        <v>0</v>
      </c>
      <c r="H5100" s="17">
        <f t="shared" si="240"/>
        <v>0</v>
      </c>
      <c r="I5100" s="18">
        <f t="shared" si="238"/>
        <v>17.78</v>
      </c>
      <c r="J5100" s="17">
        <f t="shared" si="239"/>
        <v>0</v>
      </c>
    </row>
    <row r="5101" spans="1:10" x14ac:dyDescent="0.3">
      <c r="A5101" s="2">
        <v>20200731</v>
      </c>
      <c r="B5101" s="2" t="s">
        <v>45</v>
      </c>
      <c r="C5101" s="2">
        <v>0</v>
      </c>
      <c r="D5101" s="2">
        <v>0</v>
      </c>
      <c r="E5101" s="2">
        <v>17.600000000000001</v>
      </c>
      <c r="F5101" s="2">
        <v>3.52</v>
      </c>
      <c r="G5101" s="2">
        <v>0</v>
      </c>
      <c r="H5101" s="16">
        <f t="shared" si="240"/>
        <v>0</v>
      </c>
      <c r="I5101" s="15">
        <f t="shared" si="238"/>
        <v>17.600000000000001</v>
      </c>
      <c r="J5101" s="14">
        <f t="shared" si="239"/>
        <v>0</v>
      </c>
    </row>
    <row r="5102" spans="1:10" x14ac:dyDescent="0.3">
      <c r="A5102" s="19">
        <v>20200731</v>
      </c>
      <c r="B5102" s="19" t="s">
        <v>44</v>
      </c>
      <c r="C5102" s="19">
        <v>0</v>
      </c>
      <c r="D5102" s="19">
        <v>0</v>
      </c>
      <c r="E5102" s="19">
        <v>17.38</v>
      </c>
      <c r="F5102" s="19">
        <v>3.66</v>
      </c>
      <c r="G5102" s="19">
        <v>0</v>
      </c>
      <c r="H5102" s="17">
        <f t="shared" si="240"/>
        <v>0</v>
      </c>
      <c r="I5102" s="18">
        <f t="shared" si="238"/>
        <v>17.38</v>
      </c>
      <c r="J5102" s="17">
        <f t="shared" si="239"/>
        <v>0</v>
      </c>
    </row>
    <row r="5103" spans="1:10" x14ac:dyDescent="0.3">
      <c r="A5103" s="2">
        <v>20200731</v>
      </c>
      <c r="B5103" s="2" t="s">
        <v>43</v>
      </c>
      <c r="C5103" s="2">
        <v>0</v>
      </c>
      <c r="D5103" s="2">
        <v>0</v>
      </c>
      <c r="E5103" s="2">
        <v>17.11</v>
      </c>
      <c r="F5103" s="2">
        <v>3.72</v>
      </c>
      <c r="G5103" s="2">
        <v>0</v>
      </c>
      <c r="H5103" s="16">
        <f t="shared" si="240"/>
        <v>0</v>
      </c>
      <c r="I5103" s="15">
        <f t="shared" si="238"/>
        <v>17.11</v>
      </c>
      <c r="J5103" s="14">
        <f t="shared" si="239"/>
        <v>0</v>
      </c>
    </row>
    <row r="5104" spans="1:10" x14ac:dyDescent="0.3">
      <c r="A5104" s="19">
        <v>20200731</v>
      </c>
      <c r="B5104" s="19" t="s">
        <v>42</v>
      </c>
      <c r="C5104" s="19">
        <v>42.67</v>
      </c>
      <c r="D5104" s="19">
        <v>5.21</v>
      </c>
      <c r="E5104" s="19">
        <v>16.97</v>
      </c>
      <c r="F5104" s="19">
        <v>3.59</v>
      </c>
      <c r="G5104" s="19">
        <v>0</v>
      </c>
      <c r="H5104" s="17">
        <f t="shared" si="240"/>
        <v>469.90083392242366</v>
      </c>
      <c r="I5104" s="18">
        <f t="shared" si="238"/>
        <v>31.654401060075738</v>
      </c>
      <c r="J5104" s="17">
        <f t="shared" si="239"/>
        <v>0.45582974518919633</v>
      </c>
    </row>
    <row r="5105" spans="1:10" x14ac:dyDescent="0.3">
      <c r="A5105" s="2">
        <v>20200731</v>
      </c>
      <c r="B5105" s="2" t="s">
        <v>41</v>
      </c>
      <c r="C5105" s="2">
        <v>232</v>
      </c>
      <c r="D5105" s="2">
        <v>16.5</v>
      </c>
      <c r="E5105" s="2">
        <v>17.59</v>
      </c>
      <c r="F5105" s="2">
        <v>3.45</v>
      </c>
      <c r="G5105" s="2">
        <v>0</v>
      </c>
      <c r="H5105" s="16">
        <f t="shared" si="240"/>
        <v>816.85727312322842</v>
      </c>
      <c r="I5105" s="15">
        <f t="shared" si="238"/>
        <v>43.116789785100892</v>
      </c>
      <c r="J5105" s="14">
        <f t="shared" si="239"/>
        <v>0.75026253136600918</v>
      </c>
    </row>
    <row r="5106" spans="1:10" x14ac:dyDescent="0.3">
      <c r="A5106" s="19">
        <v>20200731</v>
      </c>
      <c r="B5106" s="19" t="s">
        <v>40</v>
      </c>
      <c r="C5106" s="19">
        <v>422</v>
      </c>
      <c r="D5106" s="19">
        <v>28.12</v>
      </c>
      <c r="E5106" s="19">
        <v>18.97</v>
      </c>
      <c r="F5106" s="19">
        <v>3.66</v>
      </c>
      <c r="G5106" s="19">
        <v>0</v>
      </c>
      <c r="H5106" s="17">
        <f t="shared" si="240"/>
        <v>895.35815019911377</v>
      </c>
      <c r="I5106" s="18">
        <f t="shared" si="238"/>
        <v>46.949942193722308</v>
      </c>
      <c r="J5106" s="17">
        <f t="shared" si="239"/>
        <v>0.80691938182114464</v>
      </c>
    </row>
    <row r="5107" spans="1:10" x14ac:dyDescent="0.3">
      <c r="A5107" s="2">
        <v>20200731</v>
      </c>
      <c r="B5107" s="2" t="s">
        <v>39</v>
      </c>
      <c r="C5107" s="2">
        <v>611</v>
      </c>
      <c r="D5107" s="2">
        <v>39.78</v>
      </c>
      <c r="E5107" s="2">
        <v>20.71</v>
      </c>
      <c r="F5107" s="2">
        <v>4</v>
      </c>
      <c r="G5107" s="2">
        <v>0</v>
      </c>
      <c r="H5107" s="16">
        <f t="shared" si="240"/>
        <v>954.92402430918514</v>
      </c>
      <c r="I5107" s="15">
        <f t="shared" si="238"/>
        <v>50.551375759662037</v>
      </c>
      <c r="J5107" s="14">
        <f t="shared" si="239"/>
        <v>0.84512572275744824</v>
      </c>
    </row>
    <row r="5108" spans="1:10" x14ac:dyDescent="0.3">
      <c r="A5108" s="19">
        <v>20200731</v>
      </c>
      <c r="B5108" s="19" t="s">
        <v>38</v>
      </c>
      <c r="C5108" s="19">
        <v>786</v>
      </c>
      <c r="D5108" s="19">
        <v>51.1</v>
      </c>
      <c r="E5108" s="19">
        <v>22.25</v>
      </c>
      <c r="F5108" s="19">
        <v>4</v>
      </c>
      <c r="G5108" s="19">
        <v>0</v>
      </c>
      <c r="H5108" s="17">
        <f t="shared" si="240"/>
        <v>1009.9671310806531</v>
      </c>
      <c r="I5108" s="18">
        <f t="shared" si="238"/>
        <v>53.811472846270405</v>
      </c>
      <c r="J5108" s="17">
        <f t="shared" si="239"/>
        <v>0.87902324850325175</v>
      </c>
    </row>
    <row r="5109" spans="1:10" x14ac:dyDescent="0.3">
      <c r="A5109" s="2">
        <v>20200731</v>
      </c>
      <c r="B5109" s="2" t="s">
        <v>37</v>
      </c>
      <c r="C5109" s="2">
        <v>879</v>
      </c>
      <c r="D5109" s="2">
        <v>61.28</v>
      </c>
      <c r="E5109" s="2">
        <v>23.84</v>
      </c>
      <c r="F5109" s="2">
        <v>4.07</v>
      </c>
      <c r="G5109" s="2">
        <v>0</v>
      </c>
      <c r="H5109" s="16">
        <f t="shared" si="240"/>
        <v>1002.305095732603</v>
      </c>
      <c r="I5109" s="15">
        <f t="shared" si="238"/>
        <v>55.162034241643845</v>
      </c>
      <c r="J5109" s="14">
        <f t="shared" si="239"/>
        <v>0.86626307295132898</v>
      </c>
    </row>
    <row r="5110" spans="1:10" x14ac:dyDescent="0.3">
      <c r="A5110" s="19">
        <v>20200731</v>
      </c>
      <c r="B5110" s="19" t="s">
        <v>36</v>
      </c>
      <c r="C5110" s="19">
        <v>929.01</v>
      </c>
      <c r="D5110" s="19">
        <v>68.33</v>
      </c>
      <c r="E5110" s="19">
        <v>25.31</v>
      </c>
      <c r="F5110" s="19">
        <v>3.93</v>
      </c>
      <c r="G5110" s="19">
        <v>0</v>
      </c>
      <c r="H5110" s="17">
        <f t="shared" si="240"/>
        <v>999.65992224853619</v>
      </c>
      <c r="I5110" s="18">
        <f t="shared" si="238"/>
        <v>56.549372570266755</v>
      </c>
      <c r="J5110" s="17">
        <f t="shared" si="239"/>
        <v>0.8577360272609128</v>
      </c>
    </row>
    <row r="5111" spans="1:10" x14ac:dyDescent="0.3">
      <c r="A5111" s="2">
        <v>20200731</v>
      </c>
      <c r="B5111" s="2" t="s">
        <v>35</v>
      </c>
      <c r="C5111" s="2">
        <v>975.01</v>
      </c>
      <c r="D5111" s="2">
        <v>68.709999999999994</v>
      </c>
      <c r="E5111" s="2">
        <v>26.4</v>
      </c>
      <c r="F5111" s="2">
        <v>4.1399999999999997</v>
      </c>
      <c r="G5111" s="2">
        <v>0</v>
      </c>
      <c r="H5111" s="16">
        <f t="shared" si="240"/>
        <v>1046.4235826859094</v>
      </c>
      <c r="I5111" s="15">
        <f t="shared" si="238"/>
        <v>59.100736958934668</v>
      </c>
      <c r="J5111" s="14">
        <f t="shared" si="239"/>
        <v>0.88584641365231731</v>
      </c>
    </row>
    <row r="5112" spans="1:10" x14ac:dyDescent="0.3">
      <c r="A5112" s="19">
        <v>20200731</v>
      </c>
      <c r="B5112" s="19" t="s">
        <v>34</v>
      </c>
      <c r="C5112" s="19">
        <v>893</v>
      </c>
      <c r="D5112" s="19">
        <v>62.14</v>
      </c>
      <c r="E5112" s="19">
        <v>26.89</v>
      </c>
      <c r="F5112" s="19">
        <v>4.76</v>
      </c>
      <c r="G5112" s="19">
        <v>0</v>
      </c>
      <c r="H5112" s="17">
        <f t="shared" si="240"/>
        <v>1010.0757701108548</v>
      </c>
      <c r="I5112" s="18">
        <f t="shared" si="238"/>
        <v>58.454867815964214</v>
      </c>
      <c r="J5112" s="17">
        <f t="shared" si="239"/>
        <v>0.8580119889316038</v>
      </c>
    </row>
    <row r="5113" spans="1:10" x14ac:dyDescent="0.3">
      <c r="A5113" s="2">
        <v>20200731</v>
      </c>
      <c r="B5113" s="2" t="s">
        <v>33</v>
      </c>
      <c r="C5113" s="2">
        <v>797</v>
      </c>
      <c r="D5113" s="2">
        <v>52.15</v>
      </c>
      <c r="E5113" s="2">
        <v>26.67</v>
      </c>
      <c r="F5113" s="2">
        <v>5.59</v>
      </c>
      <c r="G5113" s="2">
        <v>0</v>
      </c>
      <c r="H5113" s="16">
        <f t="shared" si="240"/>
        <v>1009.3464604983005</v>
      </c>
      <c r="I5113" s="15">
        <f t="shared" si="238"/>
        <v>58.212076890571893</v>
      </c>
      <c r="J5113" s="14">
        <f t="shared" si="239"/>
        <v>0.85849524534946775</v>
      </c>
    </row>
    <row r="5114" spans="1:10" x14ac:dyDescent="0.3">
      <c r="A5114" s="19">
        <v>20200731</v>
      </c>
      <c r="B5114" s="19" t="s">
        <v>32</v>
      </c>
      <c r="C5114" s="19">
        <v>644</v>
      </c>
      <c r="D5114" s="19">
        <v>40.9</v>
      </c>
      <c r="E5114" s="19">
        <v>25.87</v>
      </c>
      <c r="F5114" s="19">
        <v>6.28</v>
      </c>
      <c r="G5114" s="19">
        <v>0</v>
      </c>
      <c r="H5114" s="17">
        <f t="shared" si="240"/>
        <v>983.59531971688466</v>
      </c>
      <c r="I5114" s="18">
        <f t="shared" si="238"/>
        <v>56.60735374115265</v>
      </c>
      <c r="J5114" s="17">
        <f t="shared" si="239"/>
        <v>0.84369551627893291</v>
      </c>
    </row>
    <row r="5115" spans="1:10" x14ac:dyDescent="0.3">
      <c r="A5115" s="2">
        <v>20200731</v>
      </c>
      <c r="B5115" s="2" t="s">
        <v>31</v>
      </c>
      <c r="C5115" s="2">
        <v>460</v>
      </c>
      <c r="D5115" s="2">
        <v>29.25</v>
      </c>
      <c r="E5115" s="2">
        <v>24.9</v>
      </c>
      <c r="F5115" s="2">
        <v>6.69</v>
      </c>
      <c r="G5115" s="2">
        <v>0</v>
      </c>
      <c r="H5115" s="16">
        <f t="shared" si="240"/>
        <v>941.42448369770011</v>
      </c>
      <c r="I5115" s="15">
        <f t="shared" si="238"/>
        <v>54.319515115553131</v>
      </c>
      <c r="J5115" s="14">
        <f t="shared" si="239"/>
        <v>0.8172149914880309</v>
      </c>
    </row>
    <row r="5116" spans="1:10" x14ac:dyDescent="0.3">
      <c r="A5116" s="19">
        <v>20200731</v>
      </c>
      <c r="B5116" s="19" t="s">
        <v>30</v>
      </c>
      <c r="C5116" s="19">
        <v>260</v>
      </c>
      <c r="D5116" s="19">
        <v>17.61</v>
      </c>
      <c r="E5116" s="19">
        <v>23.73</v>
      </c>
      <c r="F5116" s="19">
        <v>6.69</v>
      </c>
      <c r="G5116" s="19">
        <v>0</v>
      </c>
      <c r="H5116" s="17">
        <f t="shared" si="240"/>
        <v>859.40114813276784</v>
      </c>
      <c r="I5116" s="18">
        <f t="shared" si="238"/>
        <v>50.586285879148996</v>
      </c>
      <c r="J5116" s="17">
        <f t="shared" si="239"/>
        <v>0.76045117255829531</v>
      </c>
    </row>
    <row r="5117" spans="1:10" x14ac:dyDescent="0.3">
      <c r="A5117" s="2">
        <v>20200731</v>
      </c>
      <c r="B5117" s="2" t="s">
        <v>29</v>
      </c>
      <c r="C5117" s="2">
        <v>69</v>
      </c>
      <c r="D5117" s="2">
        <v>6.28</v>
      </c>
      <c r="E5117" s="2">
        <v>22.53</v>
      </c>
      <c r="F5117" s="2">
        <v>6.76</v>
      </c>
      <c r="G5117" s="2">
        <v>0</v>
      </c>
      <c r="H5117" s="16">
        <f t="shared" si="240"/>
        <v>630.78593779973653</v>
      </c>
      <c r="I5117" s="15">
        <f t="shared" si="238"/>
        <v>42.242060556241768</v>
      </c>
      <c r="J5117" s="14">
        <f t="shared" si="239"/>
        <v>0.58184371578067684</v>
      </c>
    </row>
    <row r="5118" spans="1:10" x14ac:dyDescent="0.3">
      <c r="A5118" s="19">
        <v>20200731</v>
      </c>
      <c r="B5118" s="19" t="s">
        <v>28</v>
      </c>
      <c r="C5118" s="19">
        <v>0</v>
      </c>
      <c r="D5118" s="19">
        <v>0</v>
      </c>
      <c r="E5118" s="19">
        <v>20.95</v>
      </c>
      <c r="F5118" s="19">
        <v>6.55</v>
      </c>
      <c r="G5118" s="19">
        <v>0</v>
      </c>
      <c r="H5118" s="17">
        <f t="shared" si="240"/>
        <v>0</v>
      </c>
      <c r="I5118" s="18">
        <f t="shared" si="238"/>
        <v>20.95</v>
      </c>
      <c r="J5118" s="17">
        <f t="shared" si="239"/>
        <v>0</v>
      </c>
    </row>
    <row r="5119" spans="1:10" x14ac:dyDescent="0.3">
      <c r="A5119" s="2">
        <v>20200731</v>
      </c>
      <c r="B5119" s="2" t="s">
        <v>27</v>
      </c>
      <c r="C5119" s="2">
        <v>0</v>
      </c>
      <c r="D5119" s="2">
        <v>0</v>
      </c>
      <c r="E5119" s="2">
        <v>19.899999999999999</v>
      </c>
      <c r="F5119" s="2">
        <v>6.55</v>
      </c>
      <c r="G5119" s="2">
        <v>0</v>
      </c>
      <c r="H5119" s="16">
        <f t="shared" si="240"/>
        <v>0</v>
      </c>
      <c r="I5119" s="15">
        <f t="shared" si="238"/>
        <v>19.899999999999999</v>
      </c>
      <c r="J5119" s="14">
        <f t="shared" si="239"/>
        <v>0</v>
      </c>
    </row>
    <row r="5120" spans="1:10" x14ac:dyDescent="0.3">
      <c r="A5120" s="19">
        <v>20200731</v>
      </c>
      <c r="B5120" s="19" t="s">
        <v>26</v>
      </c>
      <c r="C5120" s="19">
        <v>0</v>
      </c>
      <c r="D5120" s="19">
        <v>0</v>
      </c>
      <c r="E5120" s="19">
        <v>19.38</v>
      </c>
      <c r="F5120" s="19">
        <v>6.55</v>
      </c>
      <c r="G5120" s="19">
        <v>0</v>
      </c>
      <c r="H5120" s="17">
        <f t="shared" si="240"/>
        <v>0</v>
      </c>
      <c r="I5120" s="18">
        <f t="shared" si="238"/>
        <v>19.38</v>
      </c>
      <c r="J5120" s="17">
        <f t="shared" si="239"/>
        <v>0</v>
      </c>
    </row>
    <row r="5121" spans="1:10" x14ac:dyDescent="0.3">
      <c r="A5121" s="2">
        <v>20200731</v>
      </c>
      <c r="B5121" s="2" t="s">
        <v>25</v>
      </c>
      <c r="C5121" s="2">
        <v>0</v>
      </c>
      <c r="D5121" s="2">
        <v>0</v>
      </c>
      <c r="E5121" s="2">
        <v>19.12</v>
      </c>
      <c r="F5121" s="2">
        <v>6.14</v>
      </c>
      <c r="G5121" s="2">
        <v>0</v>
      </c>
      <c r="H5121" s="16">
        <f t="shared" si="240"/>
        <v>0</v>
      </c>
      <c r="I5121" s="15">
        <f t="shared" si="238"/>
        <v>19.12</v>
      </c>
      <c r="J5121" s="14">
        <f t="shared" si="239"/>
        <v>0</v>
      </c>
    </row>
    <row r="5122" spans="1:10" x14ac:dyDescent="0.3">
      <c r="A5122" s="19">
        <v>20200801</v>
      </c>
      <c r="B5122" s="19" t="s">
        <v>48</v>
      </c>
      <c r="C5122" s="19">
        <v>0</v>
      </c>
      <c r="D5122" s="19">
        <v>0</v>
      </c>
      <c r="E5122" s="19">
        <v>18.93</v>
      </c>
      <c r="F5122" s="19">
        <v>5.66</v>
      </c>
      <c r="G5122" s="19">
        <v>0</v>
      </c>
      <c r="H5122" s="17">
        <f t="shared" si="240"/>
        <v>0</v>
      </c>
      <c r="I5122" s="18">
        <f t="shared" si="238"/>
        <v>18.93</v>
      </c>
      <c r="J5122" s="17">
        <f t="shared" si="239"/>
        <v>0</v>
      </c>
    </row>
    <row r="5123" spans="1:10" x14ac:dyDescent="0.3">
      <c r="A5123" s="2">
        <v>20200801</v>
      </c>
      <c r="B5123" s="2" t="s">
        <v>47</v>
      </c>
      <c r="C5123" s="2">
        <v>0</v>
      </c>
      <c r="D5123" s="2">
        <v>0</v>
      </c>
      <c r="E5123" s="2">
        <v>18.82</v>
      </c>
      <c r="F5123" s="2">
        <v>5.45</v>
      </c>
      <c r="G5123" s="2">
        <v>0</v>
      </c>
      <c r="H5123" s="16">
        <f t="shared" si="240"/>
        <v>0</v>
      </c>
      <c r="I5123" s="15">
        <f t="shared" si="238"/>
        <v>18.82</v>
      </c>
      <c r="J5123" s="14">
        <f t="shared" si="239"/>
        <v>0</v>
      </c>
    </row>
    <row r="5124" spans="1:10" x14ac:dyDescent="0.3">
      <c r="A5124" s="19">
        <v>20200801</v>
      </c>
      <c r="B5124" s="19" t="s">
        <v>46</v>
      </c>
      <c r="C5124" s="19">
        <v>0</v>
      </c>
      <c r="D5124" s="19">
        <v>0</v>
      </c>
      <c r="E5124" s="19">
        <v>18.850000000000001</v>
      </c>
      <c r="F5124" s="19">
        <v>5.31</v>
      </c>
      <c r="G5124" s="19">
        <v>0</v>
      </c>
      <c r="H5124" s="17">
        <f t="shared" si="240"/>
        <v>0</v>
      </c>
      <c r="I5124" s="18">
        <f t="shared" si="238"/>
        <v>18.850000000000001</v>
      </c>
      <c r="J5124" s="17">
        <f t="shared" si="239"/>
        <v>0</v>
      </c>
    </row>
    <row r="5125" spans="1:10" x14ac:dyDescent="0.3">
      <c r="A5125" s="2">
        <v>20200801</v>
      </c>
      <c r="B5125" s="2" t="s">
        <v>45</v>
      </c>
      <c r="C5125" s="2">
        <v>0</v>
      </c>
      <c r="D5125" s="2">
        <v>0</v>
      </c>
      <c r="E5125" s="2">
        <v>19.05</v>
      </c>
      <c r="F5125" s="2">
        <v>5.31</v>
      </c>
      <c r="G5125" s="2">
        <v>0</v>
      </c>
      <c r="H5125" s="16">
        <f t="shared" si="240"/>
        <v>0</v>
      </c>
      <c r="I5125" s="15">
        <f t="shared" si="238"/>
        <v>19.05</v>
      </c>
      <c r="J5125" s="14">
        <f t="shared" si="239"/>
        <v>0</v>
      </c>
    </row>
    <row r="5126" spans="1:10" x14ac:dyDescent="0.3">
      <c r="A5126" s="19">
        <v>20200801</v>
      </c>
      <c r="B5126" s="19" t="s">
        <v>44</v>
      </c>
      <c r="C5126" s="19">
        <v>0</v>
      </c>
      <c r="D5126" s="19">
        <v>0</v>
      </c>
      <c r="E5126" s="19">
        <v>18.96</v>
      </c>
      <c r="F5126" s="19">
        <v>5.38</v>
      </c>
      <c r="G5126" s="19">
        <v>0</v>
      </c>
      <c r="H5126" s="17">
        <f t="shared" si="240"/>
        <v>0</v>
      </c>
      <c r="I5126" s="18">
        <f t="shared" si="238"/>
        <v>18.96</v>
      </c>
      <c r="J5126" s="17">
        <f t="shared" si="239"/>
        <v>0</v>
      </c>
    </row>
    <row r="5127" spans="1:10" x14ac:dyDescent="0.3">
      <c r="A5127" s="2">
        <v>20200801</v>
      </c>
      <c r="B5127" s="2" t="s">
        <v>43</v>
      </c>
      <c r="C5127" s="2">
        <v>0</v>
      </c>
      <c r="D5127" s="2">
        <v>0</v>
      </c>
      <c r="E5127" s="2">
        <v>18.95</v>
      </c>
      <c r="F5127" s="2">
        <v>6.28</v>
      </c>
      <c r="G5127" s="2">
        <v>0</v>
      </c>
      <c r="H5127" s="16">
        <f t="shared" si="240"/>
        <v>0</v>
      </c>
      <c r="I5127" s="15">
        <f t="shared" si="238"/>
        <v>18.95</v>
      </c>
      <c r="J5127" s="14">
        <f t="shared" si="239"/>
        <v>0</v>
      </c>
    </row>
    <row r="5128" spans="1:10" x14ac:dyDescent="0.3">
      <c r="A5128" s="19">
        <v>20200801</v>
      </c>
      <c r="B5128" s="19" t="s">
        <v>42</v>
      </c>
      <c r="C5128" s="19">
        <v>40.93</v>
      </c>
      <c r="D5128" s="19">
        <v>5.07</v>
      </c>
      <c r="E5128" s="19">
        <v>19.03</v>
      </c>
      <c r="F5128" s="19">
        <v>5.52</v>
      </c>
      <c r="G5128" s="19">
        <v>0</v>
      </c>
      <c r="H5128" s="17">
        <f t="shared" si="240"/>
        <v>463.15177375181236</v>
      </c>
      <c r="I5128" s="18">
        <f t="shared" si="238"/>
        <v>33.503492929744141</v>
      </c>
      <c r="J5128" s="17">
        <f t="shared" si="239"/>
        <v>0.4454289385010759</v>
      </c>
    </row>
    <row r="5129" spans="1:10" x14ac:dyDescent="0.3">
      <c r="A5129" s="2">
        <v>20200801</v>
      </c>
      <c r="B5129" s="2" t="s">
        <v>41</v>
      </c>
      <c r="C5129" s="2">
        <v>227</v>
      </c>
      <c r="D5129" s="2">
        <v>16.37</v>
      </c>
      <c r="E5129" s="2">
        <v>19.34</v>
      </c>
      <c r="F5129" s="2">
        <v>4.97</v>
      </c>
      <c r="G5129" s="2">
        <v>0</v>
      </c>
      <c r="H5129" s="16">
        <f t="shared" si="240"/>
        <v>805.42402330006269</v>
      </c>
      <c r="I5129" s="15">
        <f t="shared" si="238"/>
        <v>44.509500728126959</v>
      </c>
      <c r="J5129" s="14">
        <f t="shared" si="239"/>
        <v>0.73471363073945684</v>
      </c>
    </row>
    <row r="5130" spans="1:10" x14ac:dyDescent="0.3">
      <c r="A5130" s="19">
        <v>20200801</v>
      </c>
      <c r="B5130" s="19" t="s">
        <v>40</v>
      </c>
      <c r="C5130" s="19">
        <v>420</v>
      </c>
      <c r="D5130" s="19">
        <v>27.99</v>
      </c>
      <c r="E5130" s="19">
        <v>20.12</v>
      </c>
      <c r="F5130" s="19">
        <v>5.38</v>
      </c>
      <c r="G5130" s="19">
        <v>0</v>
      </c>
      <c r="H5130" s="17">
        <f t="shared" si="240"/>
        <v>894.91664548634367</v>
      </c>
      <c r="I5130" s="18">
        <f t="shared" ref="I5130:I5193" si="241">E5130+H5130*((NOCT-20)/(800))</f>
        <v>48.086145171448237</v>
      </c>
      <c r="J5130" s="17">
        <f t="shared" ref="J5130:J5193" si="242">P_STC__W*(H5130/1000)*(1+(alpha_p/100)*(I5130-25))</f>
        <v>0.80194585531314921</v>
      </c>
    </row>
    <row r="5131" spans="1:10" x14ac:dyDescent="0.3">
      <c r="A5131" s="2">
        <v>20200801</v>
      </c>
      <c r="B5131" s="2" t="s">
        <v>39</v>
      </c>
      <c r="C5131" s="2">
        <v>604</v>
      </c>
      <c r="D5131" s="2">
        <v>39.65</v>
      </c>
      <c r="E5131" s="2">
        <v>21.44</v>
      </c>
      <c r="F5131" s="2">
        <v>5.66</v>
      </c>
      <c r="G5131" s="2">
        <v>0</v>
      </c>
      <c r="H5131" s="16">
        <f t="shared" si="240"/>
        <v>946.56581647962264</v>
      </c>
      <c r="I5131" s="15">
        <f t="shared" si="241"/>
        <v>51.020181764988209</v>
      </c>
      <c r="J5131" s="14">
        <f t="shared" si="242"/>
        <v>0.83573165079166356</v>
      </c>
    </row>
    <row r="5132" spans="1:10" x14ac:dyDescent="0.3">
      <c r="A5132" s="19">
        <v>20200801</v>
      </c>
      <c r="B5132" s="19" t="s">
        <v>38</v>
      </c>
      <c r="C5132" s="19">
        <v>803</v>
      </c>
      <c r="D5132" s="19">
        <v>50.95</v>
      </c>
      <c r="E5132" s="19">
        <v>23.13</v>
      </c>
      <c r="F5132" s="19">
        <v>5.66</v>
      </c>
      <c r="G5132" s="19">
        <v>0</v>
      </c>
      <c r="H5132" s="17">
        <f t="shared" si="240"/>
        <v>1033.9990210016617</v>
      </c>
      <c r="I5132" s="18">
        <f t="shared" si="241"/>
        <v>55.442469406301925</v>
      </c>
      <c r="J5132" s="17">
        <f t="shared" si="242"/>
        <v>0.89235034496821009</v>
      </c>
    </row>
    <row r="5133" spans="1:10" x14ac:dyDescent="0.3">
      <c r="A5133" s="2">
        <v>20200801</v>
      </c>
      <c r="B5133" s="2" t="s">
        <v>37</v>
      </c>
      <c r="C5133" s="2">
        <v>876</v>
      </c>
      <c r="D5133" s="2">
        <v>61.09</v>
      </c>
      <c r="E5133" s="2">
        <v>24.88</v>
      </c>
      <c r="F5133" s="2">
        <v>6</v>
      </c>
      <c r="G5133" s="2">
        <v>0</v>
      </c>
      <c r="H5133" s="16">
        <f t="shared" si="240"/>
        <v>1000.7080752414619</v>
      </c>
      <c r="I5133" s="15">
        <f t="shared" si="241"/>
        <v>56.152127351295682</v>
      </c>
      <c r="J5133" s="14">
        <f t="shared" si="242"/>
        <v>0.86042424093519776</v>
      </c>
    </row>
    <row r="5134" spans="1:10" x14ac:dyDescent="0.3">
      <c r="A5134" s="19">
        <v>20200801</v>
      </c>
      <c r="B5134" s="19" t="s">
        <v>36</v>
      </c>
      <c r="C5134" s="19">
        <v>932.01</v>
      </c>
      <c r="D5134" s="19">
        <v>68.09</v>
      </c>
      <c r="E5134" s="19">
        <v>26.06</v>
      </c>
      <c r="F5134" s="19">
        <v>6.69</v>
      </c>
      <c r="G5134" s="19">
        <v>0</v>
      </c>
      <c r="H5134" s="17">
        <f t="shared" si="240"/>
        <v>1004.5688626142747</v>
      </c>
      <c r="I5134" s="18">
        <f t="shared" si="241"/>
        <v>57.452776956696084</v>
      </c>
      <c r="J5134" s="17">
        <f t="shared" si="242"/>
        <v>0.8578641410519916</v>
      </c>
    </row>
    <row r="5135" spans="1:10" x14ac:dyDescent="0.3">
      <c r="A5135" s="2">
        <v>20200801</v>
      </c>
      <c r="B5135" s="2" t="s">
        <v>35</v>
      </c>
      <c r="C5135" s="2">
        <v>982.01</v>
      </c>
      <c r="D5135" s="2">
        <v>68.459999999999994</v>
      </c>
      <c r="E5135" s="2">
        <v>26.7</v>
      </c>
      <c r="F5135" s="2">
        <v>7.1</v>
      </c>
      <c r="G5135" s="2">
        <v>0</v>
      </c>
      <c r="H5135" s="16">
        <f t="shared" si="240"/>
        <v>1055.7414236610932</v>
      </c>
      <c r="I5135" s="15">
        <f t="shared" si="241"/>
        <v>59.691919489409159</v>
      </c>
      <c r="J5135" s="14">
        <f t="shared" si="242"/>
        <v>0.89092578954031132</v>
      </c>
    </row>
    <row r="5136" spans="1:10" x14ac:dyDescent="0.3">
      <c r="A5136" s="19">
        <v>20200801</v>
      </c>
      <c r="B5136" s="19" t="s">
        <v>34</v>
      </c>
      <c r="C5136" s="19">
        <v>885.01</v>
      </c>
      <c r="D5136" s="19">
        <v>61.94</v>
      </c>
      <c r="E5136" s="19">
        <v>26.91</v>
      </c>
      <c r="F5136" s="19">
        <v>7.38</v>
      </c>
      <c r="G5136" s="19">
        <v>0</v>
      </c>
      <c r="H5136" s="17">
        <f t="shared" si="240"/>
        <v>1002.8947870029195</v>
      </c>
      <c r="I5136" s="18">
        <f t="shared" si="241"/>
        <v>58.250462093841236</v>
      </c>
      <c r="J5136" s="17">
        <f t="shared" si="242"/>
        <v>0.85283456905583743</v>
      </c>
    </row>
    <row r="5137" spans="1:10" x14ac:dyDescent="0.3">
      <c r="A5137" s="2">
        <v>20200801</v>
      </c>
      <c r="B5137" s="2" t="s">
        <v>33</v>
      </c>
      <c r="C5137" s="2">
        <v>785</v>
      </c>
      <c r="D5137" s="2">
        <v>51.98</v>
      </c>
      <c r="E5137" s="2">
        <v>26.62</v>
      </c>
      <c r="F5137" s="2">
        <v>7.59</v>
      </c>
      <c r="G5137" s="2">
        <v>0</v>
      </c>
      <c r="H5137" s="16">
        <f t="shared" si="240"/>
        <v>996.45111181209575</v>
      </c>
      <c r="I5137" s="15">
        <f t="shared" si="241"/>
        <v>57.759097244127993</v>
      </c>
      <c r="J5137" s="14">
        <f t="shared" si="242"/>
        <v>0.84955833689317228</v>
      </c>
    </row>
    <row r="5138" spans="1:10" x14ac:dyDescent="0.3">
      <c r="A5138" s="19">
        <v>20200801</v>
      </c>
      <c r="B5138" s="19" t="s">
        <v>32</v>
      </c>
      <c r="C5138" s="19">
        <v>646</v>
      </c>
      <c r="D5138" s="19">
        <v>40.74</v>
      </c>
      <c r="E5138" s="19">
        <v>25.95</v>
      </c>
      <c r="F5138" s="19">
        <v>7.59</v>
      </c>
      <c r="G5138" s="19">
        <v>0</v>
      </c>
      <c r="H5138" s="17">
        <f t="shared" si="240"/>
        <v>989.8448620994875</v>
      </c>
      <c r="I5138" s="18">
        <f t="shared" si="241"/>
        <v>56.88265194060898</v>
      </c>
      <c r="J5138" s="17">
        <f t="shared" si="242"/>
        <v>0.84782990563865634</v>
      </c>
    </row>
    <row r="5139" spans="1:10" x14ac:dyDescent="0.3">
      <c r="A5139" s="2">
        <v>20200801</v>
      </c>
      <c r="B5139" s="2" t="s">
        <v>31</v>
      </c>
      <c r="C5139" s="2">
        <v>450</v>
      </c>
      <c r="D5139" s="2">
        <v>29.1</v>
      </c>
      <c r="E5139" s="2">
        <v>24.91</v>
      </c>
      <c r="F5139" s="2">
        <v>7.59</v>
      </c>
      <c r="G5139" s="2">
        <v>0</v>
      </c>
      <c r="H5139" s="16">
        <f t="shared" ref="H5139:H5202" si="243">IF(D5139&gt;0,C5139/SIN(D5139*PI()/180),0)</f>
        <v>925.28740065785382</v>
      </c>
      <c r="I5139" s="15">
        <f t="shared" si="241"/>
        <v>53.825231270557936</v>
      </c>
      <c r="J5139" s="14">
        <f t="shared" si="242"/>
        <v>0.80526509573722171</v>
      </c>
    </row>
    <row r="5140" spans="1:10" x14ac:dyDescent="0.3">
      <c r="A5140" s="19">
        <v>20200801</v>
      </c>
      <c r="B5140" s="19" t="s">
        <v>30</v>
      </c>
      <c r="C5140" s="19">
        <v>245</v>
      </c>
      <c r="D5140" s="19">
        <v>17.46</v>
      </c>
      <c r="E5140" s="19">
        <v>23.5</v>
      </c>
      <c r="F5140" s="19">
        <v>7.52</v>
      </c>
      <c r="G5140" s="19">
        <v>0</v>
      </c>
      <c r="H5140" s="17">
        <f t="shared" si="243"/>
        <v>816.55804745847354</v>
      </c>
      <c r="I5140" s="18">
        <f t="shared" si="241"/>
        <v>49.017438983077298</v>
      </c>
      <c r="J5140" s="17">
        <f t="shared" si="242"/>
        <v>0.72830569859408767</v>
      </c>
    </row>
    <row r="5141" spans="1:10" x14ac:dyDescent="0.3">
      <c r="A5141" s="2">
        <v>20200801</v>
      </c>
      <c r="B5141" s="2" t="s">
        <v>29</v>
      </c>
      <c r="C5141" s="2">
        <v>59</v>
      </c>
      <c r="D5141" s="2">
        <v>6.11</v>
      </c>
      <c r="E5141" s="2">
        <v>21.3</v>
      </c>
      <c r="F5141" s="2">
        <v>7.17</v>
      </c>
      <c r="G5141" s="2">
        <v>0</v>
      </c>
      <c r="H5141" s="16">
        <f t="shared" si="243"/>
        <v>554.31531717134874</v>
      </c>
      <c r="I5141" s="15">
        <f t="shared" si="241"/>
        <v>38.622353661604649</v>
      </c>
      <c r="J5141" s="14">
        <f t="shared" si="242"/>
        <v>0.5203354603638618</v>
      </c>
    </row>
    <row r="5142" spans="1:10" x14ac:dyDescent="0.3">
      <c r="A5142" s="19">
        <v>20200801</v>
      </c>
      <c r="B5142" s="19" t="s">
        <v>28</v>
      </c>
      <c r="C5142" s="19">
        <v>0</v>
      </c>
      <c r="D5142" s="19">
        <v>0</v>
      </c>
      <c r="E5142" s="19">
        <v>19.77</v>
      </c>
      <c r="F5142" s="19">
        <v>6.69</v>
      </c>
      <c r="G5142" s="19">
        <v>0</v>
      </c>
      <c r="H5142" s="17">
        <f t="shared" si="243"/>
        <v>0</v>
      </c>
      <c r="I5142" s="18">
        <f t="shared" si="241"/>
        <v>19.77</v>
      </c>
      <c r="J5142" s="17">
        <f t="shared" si="242"/>
        <v>0</v>
      </c>
    </row>
    <row r="5143" spans="1:10" x14ac:dyDescent="0.3">
      <c r="A5143" s="2">
        <v>20200801</v>
      </c>
      <c r="B5143" s="2" t="s">
        <v>27</v>
      </c>
      <c r="C5143" s="2">
        <v>0</v>
      </c>
      <c r="D5143" s="2">
        <v>0</v>
      </c>
      <c r="E5143" s="2">
        <v>18.84</v>
      </c>
      <c r="F5143" s="2">
        <v>6.41</v>
      </c>
      <c r="G5143" s="2">
        <v>0</v>
      </c>
      <c r="H5143" s="16">
        <f t="shared" si="243"/>
        <v>0</v>
      </c>
      <c r="I5143" s="15">
        <f t="shared" si="241"/>
        <v>18.84</v>
      </c>
      <c r="J5143" s="14">
        <f t="shared" si="242"/>
        <v>0</v>
      </c>
    </row>
    <row r="5144" spans="1:10" x14ac:dyDescent="0.3">
      <c r="A5144" s="19">
        <v>20200801</v>
      </c>
      <c r="B5144" s="19" t="s">
        <v>26</v>
      </c>
      <c r="C5144" s="19">
        <v>0</v>
      </c>
      <c r="D5144" s="19">
        <v>0</v>
      </c>
      <c r="E5144" s="19">
        <v>18.37</v>
      </c>
      <c r="F5144" s="19">
        <v>6.21</v>
      </c>
      <c r="G5144" s="19">
        <v>0</v>
      </c>
      <c r="H5144" s="17">
        <f t="shared" si="243"/>
        <v>0</v>
      </c>
      <c r="I5144" s="18">
        <f t="shared" si="241"/>
        <v>18.37</v>
      </c>
      <c r="J5144" s="17">
        <f t="shared" si="242"/>
        <v>0</v>
      </c>
    </row>
    <row r="5145" spans="1:10" x14ac:dyDescent="0.3">
      <c r="A5145" s="2">
        <v>20200801</v>
      </c>
      <c r="B5145" s="2" t="s">
        <v>25</v>
      </c>
      <c r="C5145" s="2">
        <v>0</v>
      </c>
      <c r="D5145" s="2">
        <v>0</v>
      </c>
      <c r="E5145" s="2">
        <v>18.13</v>
      </c>
      <c r="F5145" s="2">
        <v>5.66</v>
      </c>
      <c r="G5145" s="2">
        <v>0</v>
      </c>
      <c r="H5145" s="16">
        <f t="shared" si="243"/>
        <v>0</v>
      </c>
      <c r="I5145" s="15">
        <f t="shared" si="241"/>
        <v>18.13</v>
      </c>
      <c r="J5145" s="14">
        <f t="shared" si="242"/>
        <v>0</v>
      </c>
    </row>
    <row r="5146" spans="1:10" x14ac:dyDescent="0.3">
      <c r="A5146" s="19">
        <v>20200802</v>
      </c>
      <c r="B5146" s="19" t="s">
        <v>48</v>
      </c>
      <c r="C5146" s="19">
        <v>0</v>
      </c>
      <c r="D5146" s="19">
        <v>0</v>
      </c>
      <c r="E5146" s="19">
        <v>17.88</v>
      </c>
      <c r="F5146" s="19">
        <v>5.24</v>
      </c>
      <c r="G5146" s="19">
        <v>0</v>
      </c>
      <c r="H5146" s="17">
        <f t="shared" si="243"/>
        <v>0</v>
      </c>
      <c r="I5146" s="18">
        <f t="shared" si="241"/>
        <v>17.88</v>
      </c>
      <c r="J5146" s="17">
        <f t="shared" si="242"/>
        <v>0</v>
      </c>
    </row>
    <row r="5147" spans="1:10" x14ac:dyDescent="0.3">
      <c r="A5147" s="2">
        <v>20200802</v>
      </c>
      <c r="B5147" s="2" t="s">
        <v>47</v>
      </c>
      <c r="C5147" s="2">
        <v>0</v>
      </c>
      <c r="D5147" s="2">
        <v>0</v>
      </c>
      <c r="E5147" s="2">
        <v>17.68</v>
      </c>
      <c r="F5147" s="2">
        <v>5.24</v>
      </c>
      <c r="G5147" s="2">
        <v>0</v>
      </c>
      <c r="H5147" s="16">
        <f t="shared" si="243"/>
        <v>0</v>
      </c>
      <c r="I5147" s="15">
        <f t="shared" si="241"/>
        <v>17.68</v>
      </c>
      <c r="J5147" s="14">
        <f t="shared" si="242"/>
        <v>0</v>
      </c>
    </row>
    <row r="5148" spans="1:10" x14ac:dyDescent="0.3">
      <c r="A5148" s="19">
        <v>20200802</v>
      </c>
      <c r="B5148" s="19" t="s">
        <v>46</v>
      </c>
      <c r="C5148" s="19">
        <v>0</v>
      </c>
      <c r="D5148" s="19">
        <v>0</v>
      </c>
      <c r="E5148" s="19">
        <v>17.63</v>
      </c>
      <c r="F5148" s="19">
        <v>5.79</v>
      </c>
      <c r="G5148" s="19">
        <v>0</v>
      </c>
      <c r="H5148" s="17">
        <f t="shared" si="243"/>
        <v>0</v>
      </c>
      <c r="I5148" s="18">
        <f t="shared" si="241"/>
        <v>17.63</v>
      </c>
      <c r="J5148" s="17">
        <f t="shared" si="242"/>
        <v>0</v>
      </c>
    </row>
    <row r="5149" spans="1:10" x14ac:dyDescent="0.3">
      <c r="A5149" s="2">
        <v>20200802</v>
      </c>
      <c r="B5149" s="2" t="s">
        <v>45</v>
      </c>
      <c r="C5149" s="2">
        <v>0</v>
      </c>
      <c r="D5149" s="2">
        <v>0</v>
      </c>
      <c r="E5149" s="2">
        <v>17.71</v>
      </c>
      <c r="F5149" s="2">
        <v>6.69</v>
      </c>
      <c r="G5149" s="2">
        <v>0</v>
      </c>
      <c r="H5149" s="16">
        <f t="shared" si="243"/>
        <v>0</v>
      </c>
      <c r="I5149" s="15">
        <f t="shared" si="241"/>
        <v>17.71</v>
      </c>
      <c r="J5149" s="14">
        <f t="shared" si="242"/>
        <v>0</v>
      </c>
    </row>
    <row r="5150" spans="1:10" x14ac:dyDescent="0.3">
      <c r="A5150" s="19">
        <v>20200802</v>
      </c>
      <c r="B5150" s="19" t="s">
        <v>44</v>
      </c>
      <c r="C5150" s="19">
        <v>0</v>
      </c>
      <c r="D5150" s="19">
        <v>0</v>
      </c>
      <c r="E5150" s="19">
        <v>17.73</v>
      </c>
      <c r="F5150" s="19">
        <v>6.55</v>
      </c>
      <c r="G5150" s="19">
        <v>0</v>
      </c>
      <c r="H5150" s="17">
        <f t="shared" si="243"/>
        <v>0</v>
      </c>
      <c r="I5150" s="18">
        <f t="shared" si="241"/>
        <v>17.73</v>
      </c>
      <c r="J5150" s="17">
        <f t="shared" si="242"/>
        <v>0</v>
      </c>
    </row>
    <row r="5151" spans="1:10" x14ac:dyDescent="0.3">
      <c r="A5151" s="2">
        <v>20200802</v>
      </c>
      <c r="B5151" s="2" t="s">
        <v>43</v>
      </c>
      <c r="C5151" s="2">
        <v>0</v>
      </c>
      <c r="D5151" s="2">
        <v>0</v>
      </c>
      <c r="E5151" s="2">
        <v>17.79</v>
      </c>
      <c r="F5151" s="2">
        <v>6.41</v>
      </c>
      <c r="G5151" s="2">
        <v>0</v>
      </c>
      <c r="H5151" s="16">
        <f t="shared" si="243"/>
        <v>0</v>
      </c>
      <c r="I5151" s="15">
        <f t="shared" si="241"/>
        <v>17.79</v>
      </c>
      <c r="J5151" s="14">
        <f t="shared" si="242"/>
        <v>0</v>
      </c>
    </row>
    <row r="5152" spans="1:10" x14ac:dyDescent="0.3">
      <c r="A5152" s="19">
        <v>20200802</v>
      </c>
      <c r="B5152" s="19" t="s">
        <v>42</v>
      </c>
      <c r="C5152" s="19">
        <v>33.28</v>
      </c>
      <c r="D5152" s="19">
        <v>4.92</v>
      </c>
      <c r="E5152" s="19">
        <v>17.77</v>
      </c>
      <c r="F5152" s="19">
        <v>6.28</v>
      </c>
      <c r="G5152" s="19">
        <v>0</v>
      </c>
      <c r="H5152" s="17">
        <f t="shared" si="243"/>
        <v>388.03839899655344</v>
      </c>
      <c r="I5152" s="18">
        <f t="shared" si="241"/>
        <v>29.896199968642293</v>
      </c>
      <c r="J5152" s="17">
        <f t="shared" si="242"/>
        <v>0.37948878781005824</v>
      </c>
    </row>
    <row r="5153" spans="1:10" x14ac:dyDescent="0.3">
      <c r="A5153" s="2">
        <v>20200802</v>
      </c>
      <c r="B5153" s="2" t="s">
        <v>41</v>
      </c>
      <c r="C5153" s="2">
        <v>180</v>
      </c>
      <c r="D5153" s="2">
        <v>16.23</v>
      </c>
      <c r="E5153" s="2">
        <v>18.18</v>
      </c>
      <c r="F5153" s="2">
        <v>7.1</v>
      </c>
      <c r="G5153" s="2">
        <v>0</v>
      </c>
      <c r="H5153" s="16">
        <f t="shared" si="243"/>
        <v>644.02126564376499</v>
      </c>
      <c r="I5153" s="15">
        <f t="shared" si="241"/>
        <v>38.305664551367656</v>
      </c>
      <c r="J5153" s="14">
        <f t="shared" si="242"/>
        <v>0.60546017648305062</v>
      </c>
    </row>
    <row r="5154" spans="1:10" x14ac:dyDescent="0.3">
      <c r="A5154" s="19">
        <v>20200802</v>
      </c>
      <c r="B5154" s="19" t="s">
        <v>40</v>
      </c>
      <c r="C5154" s="19">
        <v>416</v>
      </c>
      <c r="D5154" s="19">
        <v>27.86</v>
      </c>
      <c r="E5154" s="19">
        <v>19.09</v>
      </c>
      <c r="F5154" s="19">
        <v>7.1</v>
      </c>
      <c r="G5154" s="19">
        <v>0</v>
      </c>
      <c r="H5154" s="17">
        <f t="shared" si="243"/>
        <v>890.19619244842147</v>
      </c>
      <c r="I5154" s="18">
        <f t="shared" si="241"/>
        <v>46.908631014013167</v>
      </c>
      <c r="J5154" s="17">
        <f t="shared" si="242"/>
        <v>0.80243278285147779</v>
      </c>
    </row>
    <row r="5155" spans="1:10" x14ac:dyDescent="0.3">
      <c r="A5155" s="2">
        <v>20200802</v>
      </c>
      <c r="B5155" s="2" t="s">
        <v>39</v>
      </c>
      <c r="C5155" s="2">
        <v>601</v>
      </c>
      <c r="D5155" s="2">
        <v>39.51</v>
      </c>
      <c r="E5155" s="2">
        <v>20.38</v>
      </c>
      <c r="F5155" s="2">
        <v>7.38</v>
      </c>
      <c r="G5155" s="2">
        <v>0</v>
      </c>
      <c r="H5155" s="16">
        <f t="shared" si="243"/>
        <v>944.65235561322015</v>
      </c>
      <c r="I5155" s="15">
        <f t="shared" si="241"/>
        <v>49.900386112913125</v>
      </c>
      <c r="J5155" s="14">
        <f t="shared" si="242"/>
        <v>0.8388024178256307</v>
      </c>
    </row>
    <row r="5156" spans="1:10" x14ac:dyDescent="0.3">
      <c r="A5156" s="19">
        <v>20200802</v>
      </c>
      <c r="B5156" s="19" t="s">
        <v>38</v>
      </c>
      <c r="C5156" s="19">
        <v>771</v>
      </c>
      <c r="D5156" s="19">
        <v>50.8</v>
      </c>
      <c r="E5156" s="19">
        <v>21.76</v>
      </c>
      <c r="F5156" s="19">
        <v>7.38</v>
      </c>
      <c r="G5156" s="19">
        <v>0</v>
      </c>
      <c r="H5156" s="17">
        <f t="shared" si="243"/>
        <v>994.90997257006723</v>
      </c>
      <c r="I5156" s="18">
        <f t="shared" si="241"/>
        <v>52.850936642814602</v>
      </c>
      <c r="J5156" s="17">
        <f t="shared" si="242"/>
        <v>0.87021868681897707</v>
      </c>
    </row>
    <row r="5157" spans="1:10" x14ac:dyDescent="0.3">
      <c r="A5157" s="2">
        <v>20200802</v>
      </c>
      <c r="B5157" s="2" t="s">
        <v>37</v>
      </c>
      <c r="C5157" s="2">
        <v>867</v>
      </c>
      <c r="D5157" s="2">
        <v>60.91</v>
      </c>
      <c r="E5157" s="2">
        <v>23.01</v>
      </c>
      <c r="F5157" s="2">
        <v>7.52</v>
      </c>
      <c r="G5157" s="2">
        <v>0</v>
      </c>
      <c r="H5157" s="16">
        <f t="shared" si="243"/>
        <v>992.15307476262217</v>
      </c>
      <c r="I5157" s="15">
        <f t="shared" si="241"/>
        <v>54.014783586331944</v>
      </c>
      <c r="J5157" s="14">
        <f t="shared" si="242"/>
        <v>0.86261109439324135</v>
      </c>
    </row>
    <row r="5158" spans="1:10" x14ac:dyDescent="0.3">
      <c r="A5158" s="19">
        <v>20200802</v>
      </c>
      <c r="B5158" s="19" t="s">
        <v>36</v>
      </c>
      <c r="C5158" s="19">
        <v>927.01</v>
      </c>
      <c r="D5158" s="19">
        <v>67.86</v>
      </c>
      <c r="E5158" s="19">
        <v>23.8</v>
      </c>
      <c r="F5158" s="19">
        <v>7.93</v>
      </c>
      <c r="G5158" s="19">
        <v>0</v>
      </c>
      <c r="H5158" s="17">
        <f t="shared" si="243"/>
        <v>1000.8034940081878</v>
      </c>
      <c r="I5158" s="18">
        <f t="shared" si="241"/>
        <v>55.075109187755871</v>
      </c>
      <c r="J5158" s="17">
        <f t="shared" si="242"/>
        <v>0.86535675939816059</v>
      </c>
    </row>
    <row r="5159" spans="1:10" x14ac:dyDescent="0.3">
      <c r="A5159" s="2">
        <v>20200802</v>
      </c>
      <c r="B5159" s="2" t="s">
        <v>35</v>
      </c>
      <c r="C5159" s="2">
        <v>967.01</v>
      </c>
      <c r="D5159" s="2">
        <v>68.22</v>
      </c>
      <c r="E5159" s="2">
        <v>24.27</v>
      </c>
      <c r="F5159" s="2">
        <v>8</v>
      </c>
      <c r="G5159" s="2">
        <v>0</v>
      </c>
      <c r="H5159" s="16">
        <f t="shared" si="243"/>
        <v>1041.3460704727277</v>
      </c>
      <c r="I5159" s="15">
        <f t="shared" si="241"/>
        <v>56.812064702272735</v>
      </c>
      <c r="J5159" s="14">
        <f t="shared" si="242"/>
        <v>0.89227291190171631</v>
      </c>
    </row>
    <row r="5160" spans="1:10" x14ac:dyDescent="0.3">
      <c r="A5160" s="19">
        <v>20200802</v>
      </c>
      <c r="B5160" s="19" t="s">
        <v>34</v>
      </c>
      <c r="C5160" s="19">
        <v>885.01</v>
      </c>
      <c r="D5160" s="19">
        <v>61.73</v>
      </c>
      <c r="E5160" s="19">
        <v>24.42</v>
      </c>
      <c r="F5160" s="19">
        <v>8.34</v>
      </c>
      <c r="G5160" s="19">
        <v>0</v>
      </c>
      <c r="H5160" s="17">
        <f t="shared" si="243"/>
        <v>1004.8647795045346</v>
      </c>
      <c r="I5160" s="18">
        <f t="shared" si="241"/>
        <v>55.822024359516703</v>
      </c>
      <c r="J5160" s="17">
        <f t="shared" si="242"/>
        <v>0.86549092930094351</v>
      </c>
    </row>
    <row r="5161" spans="1:10" x14ac:dyDescent="0.3">
      <c r="A5161" s="2">
        <v>20200802</v>
      </c>
      <c r="B5161" s="2" t="s">
        <v>33</v>
      </c>
      <c r="C5161" s="2">
        <v>789</v>
      </c>
      <c r="D5161" s="2">
        <v>51.8</v>
      </c>
      <c r="E5161" s="2">
        <v>24.07</v>
      </c>
      <c r="F5161" s="2">
        <v>8.69</v>
      </c>
      <c r="G5161" s="2">
        <v>0</v>
      </c>
      <c r="H5161" s="16">
        <f t="shared" si="243"/>
        <v>1003.9995918492206</v>
      </c>
      <c r="I5161" s="15">
        <f t="shared" si="241"/>
        <v>55.444987245288146</v>
      </c>
      <c r="J5161" s="14">
        <f t="shared" si="242"/>
        <v>0.86644919539266252</v>
      </c>
    </row>
    <row r="5162" spans="1:10" x14ac:dyDescent="0.3">
      <c r="A5162" s="19">
        <v>20200802</v>
      </c>
      <c r="B5162" s="19" t="s">
        <v>32</v>
      </c>
      <c r="C5162" s="19">
        <v>640</v>
      </c>
      <c r="D5162" s="19">
        <v>40.58</v>
      </c>
      <c r="E5162" s="19">
        <v>23.52</v>
      </c>
      <c r="F5162" s="19">
        <v>8.83</v>
      </c>
      <c r="G5162" s="19">
        <v>0</v>
      </c>
      <c r="H5162" s="17">
        <f t="shared" si="243"/>
        <v>983.84474366049017</v>
      </c>
      <c r="I5162" s="18">
        <f t="shared" si="241"/>
        <v>54.265148239390314</v>
      </c>
      <c r="J5162" s="17">
        <f t="shared" si="242"/>
        <v>0.85427911345552865</v>
      </c>
    </row>
    <row r="5163" spans="1:10" x14ac:dyDescent="0.3">
      <c r="A5163" s="2">
        <v>20200802</v>
      </c>
      <c r="B5163" s="2" t="s">
        <v>31</v>
      </c>
      <c r="C5163" s="2">
        <v>456</v>
      </c>
      <c r="D5163" s="2">
        <v>28.94</v>
      </c>
      <c r="E5163" s="2">
        <v>22.69</v>
      </c>
      <c r="F5163" s="2">
        <v>9.1</v>
      </c>
      <c r="G5163" s="2">
        <v>0</v>
      </c>
      <c r="H5163" s="16">
        <f t="shared" si="243"/>
        <v>942.3562053071513</v>
      </c>
      <c r="I5163" s="15">
        <f t="shared" si="241"/>
        <v>52.138631415848479</v>
      </c>
      <c r="J5163" s="14">
        <f t="shared" si="242"/>
        <v>0.82727204557494338</v>
      </c>
    </row>
    <row r="5164" spans="1:10" x14ac:dyDescent="0.3">
      <c r="A5164" s="19">
        <v>20200802</v>
      </c>
      <c r="B5164" s="19" t="s">
        <v>30</v>
      </c>
      <c r="C5164" s="19">
        <v>251</v>
      </c>
      <c r="D5164" s="19">
        <v>17.3</v>
      </c>
      <c r="E5164" s="19">
        <v>21.56</v>
      </c>
      <c r="F5164" s="19">
        <v>9.31</v>
      </c>
      <c r="G5164" s="19">
        <v>0</v>
      </c>
      <c r="H5164" s="17">
        <f t="shared" si="243"/>
        <v>844.05248015117968</v>
      </c>
      <c r="I5164" s="18">
        <f t="shared" si="241"/>
        <v>47.936640004724367</v>
      </c>
      <c r="J5164" s="17">
        <f t="shared" si="242"/>
        <v>0.75693370468072907</v>
      </c>
    </row>
    <row r="5165" spans="1:10" x14ac:dyDescent="0.3">
      <c r="A5165" s="2">
        <v>20200802</v>
      </c>
      <c r="B5165" s="2" t="s">
        <v>29</v>
      </c>
      <c r="C5165" s="2">
        <v>61</v>
      </c>
      <c r="D5165" s="2">
        <v>5.94</v>
      </c>
      <c r="E5165" s="2">
        <v>20.09</v>
      </c>
      <c r="F5165" s="2">
        <v>8.9700000000000006</v>
      </c>
      <c r="G5165" s="2">
        <v>0</v>
      </c>
      <c r="H5165" s="16">
        <f t="shared" si="243"/>
        <v>589.44632921949108</v>
      </c>
      <c r="I5165" s="15">
        <f t="shared" si="241"/>
        <v>38.510197788109096</v>
      </c>
      <c r="J5165" s="14">
        <f t="shared" si="242"/>
        <v>0.55361041499995522</v>
      </c>
    </row>
    <row r="5166" spans="1:10" x14ac:dyDescent="0.3">
      <c r="A5166" s="19">
        <v>20200802</v>
      </c>
      <c r="B5166" s="19" t="s">
        <v>28</v>
      </c>
      <c r="C5166" s="19">
        <v>0</v>
      </c>
      <c r="D5166" s="19">
        <v>0</v>
      </c>
      <c r="E5166" s="19">
        <v>19.03</v>
      </c>
      <c r="F5166" s="19">
        <v>8.5500000000000007</v>
      </c>
      <c r="G5166" s="19">
        <v>0</v>
      </c>
      <c r="H5166" s="17">
        <f t="shared" si="243"/>
        <v>0</v>
      </c>
      <c r="I5166" s="18">
        <f t="shared" si="241"/>
        <v>19.03</v>
      </c>
      <c r="J5166" s="17">
        <f t="shared" si="242"/>
        <v>0</v>
      </c>
    </row>
    <row r="5167" spans="1:10" x14ac:dyDescent="0.3">
      <c r="A5167" s="2">
        <v>20200802</v>
      </c>
      <c r="B5167" s="2" t="s">
        <v>27</v>
      </c>
      <c r="C5167" s="2">
        <v>0</v>
      </c>
      <c r="D5167" s="2">
        <v>0</v>
      </c>
      <c r="E5167" s="2">
        <v>18.47</v>
      </c>
      <c r="F5167" s="2">
        <v>8.34</v>
      </c>
      <c r="G5167" s="2">
        <v>0</v>
      </c>
      <c r="H5167" s="16">
        <f t="shared" si="243"/>
        <v>0</v>
      </c>
      <c r="I5167" s="15">
        <f t="shared" si="241"/>
        <v>18.47</v>
      </c>
      <c r="J5167" s="14">
        <f t="shared" si="242"/>
        <v>0</v>
      </c>
    </row>
    <row r="5168" spans="1:10" x14ac:dyDescent="0.3">
      <c r="A5168" s="19">
        <v>20200802</v>
      </c>
      <c r="B5168" s="19" t="s">
        <v>26</v>
      </c>
      <c r="C5168" s="19">
        <v>0</v>
      </c>
      <c r="D5168" s="19">
        <v>0</v>
      </c>
      <c r="E5168" s="19">
        <v>18.239999999999998</v>
      </c>
      <c r="F5168" s="19">
        <v>7.93</v>
      </c>
      <c r="G5168" s="19">
        <v>0</v>
      </c>
      <c r="H5168" s="17">
        <f t="shared" si="243"/>
        <v>0</v>
      </c>
      <c r="I5168" s="18">
        <f t="shared" si="241"/>
        <v>18.239999999999998</v>
      </c>
      <c r="J5168" s="17">
        <f t="shared" si="242"/>
        <v>0</v>
      </c>
    </row>
    <row r="5169" spans="1:10" x14ac:dyDescent="0.3">
      <c r="A5169" s="2">
        <v>20200802</v>
      </c>
      <c r="B5169" s="2" t="s">
        <v>25</v>
      </c>
      <c r="C5169" s="2">
        <v>0</v>
      </c>
      <c r="D5169" s="2">
        <v>0</v>
      </c>
      <c r="E5169" s="2">
        <v>18.079999999999998</v>
      </c>
      <c r="F5169" s="2">
        <v>7.72</v>
      </c>
      <c r="G5169" s="2">
        <v>0</v>
      </c>
      <c r="H5169" s="16">
        <f t="shared" si="243"/>
        <v>0</v>
      </c>
      <c r="I5169" s="15">
        <f t="shared" si="241"/>
        <v>18.079999999999998</v>
      </c>
      <c r="J5169" s="14">
        <f t="shared" si="242"/>
        <v>0</v>
      </c>
    </row>
    <row r="5170" spans="1:10" x14ac:dyDescent="0.3">
      <c r="A5170" s="19">
        <v>20200803</v>
      </c>
      <c r="B5170" s="19" t="s">
        <v>48</v>
      </c>
      <c r="C5170" s="19">
        <v>0</v>
      </c>
      <c r="D5170" s="19">
        <v>0</v>
      </c>
      <c r="E5170" s="19">
        <v>17.95</v>
      </c>
      <c r="F5170" s="19">
        <v>7.86</v>
      </c>
      <c r="G5170" s="19">
        <v>0</v>
      </c>
      <c r="H5170" s="17">
        <f t="shared" si="243"/>
        <v>0</v>
      </c>
      <c r="I5170" s="18">
        <f t="shared" si="241"/>
        <v>17.95</v>
      </c>
      <c r="J5170" s="17">
        <f t="shared" si="242"/>
        <v>0</v>
      </c>
    </row>
    <row r="5171" spans="1:10" x14ac:dyDescent="0.3">
      <c r="A5171" s="2">
        <v>20200803</v>
      </c>
      <c r="B5171" s="2" t="s">
        <v>47</v>
      </c>
      <c r="C5171" s="2">
        <v>0</v>
      </c>
      <c r="D5171" s="2">
        <v>0</v>
      </c>
      <c r="E5171" s="2">
        <v>17.89</v>
      </c>
      <c r="F5171" s="2">
        <v>8.2799999999999994</v>
      </c>
      <c r="G5171" s="2">
        <v>0</v>
      </c>
      <c r="H5171" s="16">
        <f t="shared" si="243"/>
        <v>0</v>
      </c>
      <c r="I5171" s="15">
        <f t="shared" si="241"/>
        <v>17.89</v>
      </c>
      <c r="J5171" s="14">
        <f t="shared" si="242"/>
        <v>0</v>
      </c>
    </row>
    <row r="5172" spans="1:10" x14ac:dyDescent="0.3">
      <c r="A5172" s="19">
        <v>20200803</v>
      </c>
      <c r="B5172" s="19" t="s">
        <v>46</v>
      </c>
      <c r="C5172" s="19">
        <v>0</v>
      </c>
      <c r="D5172" s="19">
        <v>0</v>
      </c>
      <c r="E5172" s="19">
        <v>17.84</v>
      </c>
      <c r="F5172" s="19">
        <v>8.2100000000000009</v>
      </c>
      <c r="G5172" s="19">
        <v>0</v>
      </c>
      <c r="H5172" s="17">
        <f t="shared" si="243"/>
        <v>0</v>
      </c>
      <c r="I5172" s="18">
        <f t="shared" si="241"/>
        <v>17.84</v>
      </c>
      <c r="J5172" s="17">
        <f t="shared" si="242"/>
        <v>0</v>
      </c>
    </row>
    <row r="5173" spans="1:10" x14ac:dyDescent="0.3">
      <c r="A5173" s="2">
        <v>20200803</v>
      </c>
      <c r="B5173" s="2" t="s">
        <v>45</v>
      </c>
      <c r="C5173" s="2">
        <v>0</v>
      </c>
      <c r="D5173" s="2">
        <v>0</v>
      </c>
      <c r="E5173" s="2">
        <v>17.8</v>
      </c>
      <c r="F5173" s="2">
        <v>7.59</v>
      </c>
      <c r="G5173" s="2">
        <v>0</v>
      </c>
      <c r="H5173" s="16">
        <f t="shared" si="243"/>
        <v>0</v>
      </c>
      <c r="I5173" s="15">
        <f t="shared" si="241"/>
        <v>17.8</v>
      </c>
      <c r="J5173" s="14">
        <f t="shared" si="242"/>
        <v>0</v>
      </c>
    </row>
    <row r="5174" spans="1:10" x14ac:dyDescent="0.3">
      <c r="A5174" s="19">
        <v>20200803</v>
      </c>
      <c r="B5174" s="19" t="s">
        <v>44</v>
      </c>
      <c r="C5174" s="19">
        <v>0</v>
      </c>
      <c r="D5174" s="19">
        <v>0</v>
      </c>
      <c r="E5174" s="19">
        <v>17.79</v>
      </c>
      <c r="F5174" s="19">
        <v>7.59</v>
      </c>
      <c r="G5174" s="19">
        <v>0</v>
      </c>
      <c r="H5174" s="17">
        <f t="shared" si="243"/>
        <v>0</v>
      </c>
      <c r="I5174" s="18">
        <f t="shared" si="241"/>
        <v>17.79</v>
      </c>
      <c r="J5174" s="17">
        <f t="shared" si="242"/>
        <v>0</v>
      </c>
    </row>
    <row r="5175" spans="1:10" x14ac:dyDescent="0.3">
      <c r="A5175" s="2">
        <v>20200803</v>
      </c>
      <c r="B5175" s="2" t="s">
        <v>43</v>
      </c>
      <c r="C5175" s="2">
        <v>0</v>
      </c>
      <c r="D5175" s="2">
        <v>0</v>
      </c>
      <c r="E5175" s="2">
        <v>17.82</v>
      </c>
      <c r="F5175" s="2">
        <v>7.52</v>
      </c>
      <c r="G5175" s="2">
        <v>0</v>
      </c>
      <c r="H5175" s="16">
        <f t="shared" si="243"/>
        <v>0</v>
      </c>
      <c r="I5175" s="15">
        <f t="shared" si="241"/>
        <v>17.82</v>
      </c>
      <c r="J5175" s="14">
        <f t="shared" si="242"/>
        <v>0</v>
      </c>
    </row>
    <row r="5176" spans="1:10" x14ac:dyDescent="0.3">
      <c r="A5176" s="19">
        <v>20200803</v>
      </c>
      <c r="B5176" s="19" t="s">
        <v>42</v>
      </c>
      <c r="C5176" s="19">
        <v>38.229999999999997</v>
      </c>
      <c r="D5176" s="19">
        <v>4.7699999999999996</v>
      </c>
      <c r="E5176" s="19">
        <v>17.86</v>
      </c>
      <c r="F5176" s="19">
        <v>7.24</v>
      </c>
      <c r="G5176" s="19">
        <v>0</v>
      </c>
      <c r="H5176" s="17">
        <f t="shared" si="243"/>
        <v>459.73793921783835</v>
      </c>
      <c r="I5176" s="18">
        <f t="shared" si="241"/>
        <v>32.22681060055745</v>
      </c>
      <c r="J5176" s="17">
        <f t="shared" si="242"/>
        <v>0.44478696366105774</v>
      </c>
    </row>
    <row r="5177" spans="1:10" x14ac:dyDescent="0.3">
      <c r="A5177" s="2">
        <v>20200803</v>
      </c>
      <c r="B5177" s="2" t="s">
        <v>41</v>
      </c>
      <c r="C5177" s="2">
        <v>207</v>
      </c>
      <c r="D5177" s="2">
        <v>16.09</v>
      </c>
      <c r="E5177" s="2">
        <v>18.309999999999999</v>
      </c>
      <c r="F5177" s="2">
        <v>7.31</v>
      </c>
      <c r="G5177" s="2">
        <v>0</v>
      </c>
      <c r="H5177" s="16">
        <f t="shared" si="243"/>
        <v>746.89615535445159</v>
      </c>
      <c r="I5177" s="15">
        <f t="shared" si="241"/>
        <v>41.650504854826607</v>
      </c>
      <c r="J5177" s="14">
        <f t="shared" si="242"/>
        <v>0.6909332640809388</v>
      </c>
    </row>
    <row r="5178" spans="1:10" x14ac:dyDescent="0.3">
      <c r="A5178" s="19">
        <v>20200803</v>
      </c>
      <c r="B5178" s="19" t="s">
        <v>40</v>
      </c>
      <c r="C5178" s="19">
        <v>382</v>
      </c>
      <c r="D5178" s="19">
        <v>27.72</v>
      </c>
      <c r="E5178" s="19">
        <v>19.489999999999998</v>
      </c>
      <c r="F5178" s="19">
        <v>7.86</v>
      </c>
      <c r="G5178" s="19">
        <v>0</v>
      </c>
      <c r="H5178" s="17">
        <f t="shared" si="243"/>
        <v>821.23855668327235</v>
      </c>
      <c r="I5178" s="18">
        <f t="shared" si="241"/>
        <v>45.153704896352259</v>
      </c>
      <c r="J5178" s="17">
        <f t="shared" si="242"/>
        <v>0.74675905883921823</v>
      </c>
    </row>
    <row r="5179" spans="1:10" x14ac:dyDescent="0.3">
      <c r="A5179" s="2">
        <v>20200803</v>
      </c>
      <c r="B5179" s="2" t="s">
        <v>39</v>
      </c>
      <c r="C5179" s="2">
        <v>592</v>
      </c>
      <c r="D5179" s="2">
        <v>39.369999999999997</v>
      </c>
      <c r="E5179" s="2">
        <v>20.8</v>
      </c>
      <c r="F5179" s="2">
        <v>7.93</v>
      </c>
      <c r="G5179" s="2">
        <v>0</v>
      </c>
      <c r="H5179" s="16">
        <f t="shared" si="243"/>
        <v>933.27431697051156</v>
      </c>
      <c r="I5179" s="15">
        <f t="shared" si="241"/>
        <v>49.964822405328491</v>
      </c>
      <c r="J5179" s="14">
        <f t="shared" si="242"/>
        <v>0.82842869286670773</v>
      </c>
    </row>
    <row r="5180" spans="1:10" x14ac:dyDescent="0.3">
      <c r="A5180" s="19">
        <v>20200803</v>
      </c>
      <c r="B5180" s="19" t="s">
        <v>38</v>
      </c>
      <c r="C5180" s="19">
        <v>769</v>
      </c>
      <c r="D5180" s="19">
        <v>50.64</v>
      </c>
      <c r="E5180" s="19">
        <v>22.17</v>
      </c>
      <c r="F5180" s="19">
        <v>8.48</v>
      </c>
      <c r="G5180" s="19">
        <v>0</v>
      </c>
      <c r="H5180" s="17">
        <f t="shared" si="243"/>
        <v>994.59824427396188</v>
      </c>
      <c r="I5180" s="18">
        <f t="shared" si="241"/>
        <v>53.251195133561311</v>
      </c>
      <c r="J5180" s="17">
        <f t="shared" si="242"/>
        <v>0.86815459342079659</v>
      </c>
    </row>
    <row r="5181" spans="1:10" x14ac:dyDescent="0.3">
      <c r="A5181" s="2">
        <v>20200803</v>
      </c>
      <c r="B5181" s="2" t="s">
        <v>37</v>
      </c>
      <c r="C5181" s="2">
        <v>816</v>
      </c>
      <c r="D5181" s="2">
        <v>60.72</v>
      </c>
      <c r="E5181" s="2">
        <v>23.15</v>
      </c>
      <c r="F5181" s="2">
        <v>8.5500000000000007</v>
      </c>
      <c r="G5181" s="2">
        <v>0</v>
      </c>
      <c r="H5181" s="16">
        <f t="shared" si="243"/>
        <v>935.52228396448868</v>
      </c>
      <c r="I5181" s="15">
        <f t="shared" si="241"/>
        <v>52.38507137389027</v>
      </c>
      <c r="J5181" s="14">
        <f t="shared" si="242"/>
        <v>0.82023523363244299</v>
      </c>
    </row>
    <row r="5182" spans="1:10" x14ac:dyDescent="0.3">
      <c r="A5182" s="19">
        <v>20200803</v>
      </c>
      <c r="B5182" s="19" t="s">
        <v>36</v>
      </c>
      <c r="C5182" s="19">
        <v>899.01</v>
      </c>
      <c r="D5182" s="19">
        <v>67.62</v>
      </c>
      <c r="E5182" s="19">
        <v>24.01</v>
      </c>
      <c r="F5182" s="19">
        <v>8.2799999999999994</v>
      </c>
      <c r="G5182" s="19">
        <v>0</v>
      </c>
      <c r="H5182" s="17">
        <f t="shared" si="243"/>
        <v>972.24010056377472</v>
      </c>
      <c r="I5182" s="18">
        <f t="shared" si="241"/>
        <v>54.392503142617961</v>
      </c>
      <c r="J5182" s="17">
        <f t="shared" si="242"/>
        <v>0.84364553461337488</v>
      </c>
    </row>
    <row r="5183" spans="1:10" x14ac:dyDescent="0.3">
      <c r="A5183" s="2">
        <v>20200803</v>
      </c>
      <c r="B5183" s="2" t="s">
        <v>35</v>
      </c>
      <c r="C5183" s="2">
        <v>932.01</v>
      </c>
      <c r="D5183" s="2">
        <v>67.959999999999994</v>
      </c>
      <c r="E5183" s="2">
        <v>24.52</v>
      </c>
      <c r="F5183" s="2">
        <v>8.2799999999999994</v>
      </c>
      <c r="G5183" s="2">
        <v>0</v>
      </c>
      <c r="H5183" s="16">
        <f t="shared" si="243"/>
        <v>1005.4890223006037</v>
      </c>
      <c r="I5183" s="15">
        <f t="shared" si="241"/>
        <v>55.941531946893861</v>
      </c>
      <c r="J5183" s="14">
        <f t="shared" si="242"/>
        <v>0.86548785412466023</v>
      </c>
    </row>
    <row r="5184" spans="1:10" x14ac:dyDescent="0.3">
      <c r="A5184" s="19">
        <v>20200803</v>
      </c>
      <c r="B5184" s="19" t="s">
        <v>34</v>
      </c>
      <c r="C5184" s="19">
        <v>862.01</v>
      </c>
      <c r="D5184" s="19">
        <v>61.51</v>
      </c>
      <c r="E5184" s="19">
        <v>24.66</v>
      </c>
      <c r="F5184" s="19">
        <v>8.6199999999999992</v>
      </c>
      <c r="G5184" s="19">
        <v>0</v>
      </c>
      <c r="H5184" s="17">
        <f t="shared" si="243"/>
        <v>980.78237353116208</v>
      </c>
      <c r="I5184" s="18">
        <f t="shared" si="241"/>
        <v>55.309449172848815</v>
      </c>
      <c r="J5184" s="17">
        <f t="shared" si="242"/>
        <v>0.84701099278040259</v>
      </c>
    </row>
    <row r="5185" spans="1:10" x14ac:dyDescent="0.3">
      <c r="A5185" s="2">
        <v>20200803</v>
      </c>
      <c r="B5185" s="2" t="s">
        <v>33</v>
      </c>
      <c r="C5185" s="2">
        <v>762</v>
      </c>
      <c r="D5185" s="2">
        <v>51.62</v>
      </c>
      <c r="E5185" s="2">
        <v>24.27</v>
      </c>
      <c r="F5185" s="2">
        <v>8.83</v>
      </c>
      <c r="G5185" s="2">
        <v>0</v>
      </c>
      <c r="H5185" s="16">
        <f t="shared" si="243"/>
        <v>972.05007641655425</v>
      </c>
      <c r="I5185" s="15">
        <f t="shared" si="241"/>
        <v>54.646564888017323</v>
      </c>
      <c r="J5185" s="14">
        <f t="shared" si="242"/>
        <v>0.84236932092456929</v>
      </c>
    </row>
    <row r="5186" spans="1:10" x14ac:dyDescent="0.3">
      <c r="A5186" s="19">
        <v>20200803</v>
      </c>
      <c r="B5186" s="19" t="s">
        <v>32</v>
      </c>
      <c r="C5186" s="19">
        <v>596</v>
      </c>
      <c r="D5186" s="19">
        <v>40.409999999999997</v>
      </c>
      <c r="E5186" s="19">
        <v>23.61</v>
      </c>
      <c r="F5186" s="19">
        <v>8.9</v>
      </c>
      <c r="G5186" s="19">
        <v>0</v>
      </c>
      <c r="H5186" s="17">
        <f t="shared" si="243"/>
        <v>919.39440242959847</v>
      </c>
      <c r="I5186" s="18">
        <f t="shared" si="241"/>
        <v>52.341075075924948</v>
      </c>
      <c r="J5186" s="17">
        <f t="shared" si="242"/>
        <v>0.80627686121414088</v>
      </c>
    </row>
    <row r="5187" spans="1:10" x14ac:dyDescent="0.3">
      <c r="A5187" s="2">
        <v>20200803</v>
      </c>
      <c r="B5187" s="2" t="s">
        <v>31</v>
      </c>
      <c r="C5187" s="2">
        <v>431</v>
      </c>
      <c r="D5187" s="2">
        <v>28.78</v>
      </c>
      <c r="E5187" s="2">
        <v>22.72</v>
      </c>
      <c r="F5187" s="2">
        <v>8.83</v>
      </c>
      <c r="G5187" s="2">
        <v>0</v>
      </c>
      <c r="H5187" s="16">
        <f t="shared" si="243"/>
        <v>895.2165517641339</v>
      </c>
      <c r="I5187" s="15">
        <f t="shared" si="241"/>
        <v>50.69551724262918</v>
      </c>
      <c r="J5187" s="14">
        <f t="shared" si="242"/>
        <v>0.79170281622629346</v>
      </c>
    </row>
    <row r="5188" spans="1:10" x14ac:dyDescent="0.3">
      <c r="A5188" s="19">
        <v>20200803</v>
      </c>
      <c r="B5188" s="19" t="s">
        <v>30</v>
      </c>
      <c r="C5188" s="19">
        <v>226</v>
      </c>
      <c r="D5188" s="19">
        <v>17.13</v>
      </c>
      <c r="E5188" s="19">
        <v>21.65</v>
      </c>
      <c r="F5188" s="19">
        <v>8.6199999999999992</v>
      </c>
      <c r="G5188" s="19">
        <v>0</v>
      </c>
      <c r="H5188" s="17">
        <f t="shared" si="243"/>
        <v>767.29624002502112</v>
      </c>
      <c r="I5188" s="18">
        <f t="shared" si="241"/>
        <v>45.628007500781905</v>
      </c>
      <c r="J5188" s="17">
        <f t="shared" si="242"/>
        <v>0.69607117334951063</v>
      </c>
    </row>
    <row r="5189" spans="1:10" x14ac:dyDescent="0.3">
      <c r="A5189" s="2">
        <v>20200803</v>
      </c>
      <c r="B5189" s="2" t="s">
        <v>29</v>
      </c>
      <c r="C5189" s="2">
        <v>42</v>
      </c>
      <c r="D5189" s="2">
        <v>5.77</v>
      </c>
      <c r="E5189" s="2">
        <v>20.309999999999999</v>
      </c>
      <c r="F5189" s="2">
        <v>8.2100000000000009</v>
      </c>
      <c r="G5189" s="2">
        <v>0</v>
      </c>
      <c r="H5189" s="16">
        <f t="shared" si="243"/>
        <v>417.76344061760375</v>
      </c>
      <c r="I5189" s="15">
        <f t="shared" si="241"/>
        <v>33.365107519300118</v>
      </c>
      <c r="J5189" s="14">
        <f t="shared" si="242"/>
        <v>0.40203757817480823</v>
      </c>
    </row>
    <row r="5190" spans="1:10" x14ac:dyDescent="0.3">
      <c r="A5190" s="19">
        <v>20200803</v>
      </c>
      <c r="B5190" s="19" t="s">
        <v>28</v>
      </c>
      <c r="C5190" s="19">
        <v>0</v>
      </c>
      <c r="D5190" s="19">
        <v>0</v>
      </c>
      <c r="E5190" s="19">
        <v>19.170000000000002</v>
      </c>
      <c r="F5190" s="19">
        <v>7.72</v>
      </c>
      <c r="G5190" s="19">
        <v>0</v>
      </c>
      <c r="H5190" s="17">
        <f t="shared" si="243"/>
        <v>0</v>
      </c>
      <c r="I5190" s="18">
        <f t="shared" si="241"/>
        <v>19.170000000000002</v>
      </c>
      <c r="J5190" s="17">
        <f t="shared" si="242"/>
        <v>0</v>
      </c>
    </row>
    <row r="5191" spans="1:10" x14ac:dyDescent="0.3">
      <c r="A5191" s="2">
        <v>20200803</v>
      </c>
      <c r="B5191" s="2" t="s">
        <v>27</v>
      </c>
      <c r="C5191" s="2">
        <v>0</v>
      </c>
      <c r="D5191" s="2">
        <v>0</v>
      </c>
      <c r="E5191" s="2">
        <v>18.55</v>
      </c>
      <c r="F5191" s="2">
        <v>7.52</v>
      </c>
      <c r="G5191" s="2">
        <v>0</v>
      </c>
      <c r="H5191" s="16">
        <f t="shared" si="243"/>
        <v>0</v>
      </c>
      <c r="I5191" s="15">
        <f t="shared" si="241"/>
        <v>18.55</v>
      </c>
      <c r="J5191" s="14">
        <f t="shared" si="242"/>
        <v>0</v>
      </c>
    </row>
    <row r="5192" spans="1:10" x14ac:dyDescent="0.3">
      <c r="A5192" s="19">
        <v>20200803</v>
      </c>
      <c r="B5192" s="19" t="s">
        <v>26</v>
      </c>
      <c r="C5192" s="19">
        <v>0</v>
      </c>
      <c r="D5192" s="19">
        <v>0</v>
      </c>
      <c r="E5192" s="19">
        <v>18.34</v>
      </c>
      <c r="F5192" s="19">
        <v>7.24</v>
      </c>
      <c r="G5192" s="19">
        <v>0</v>
      </c>
      <c r="H5192" s="17">
        <f t="shared" si="243"/>
        <v>0</v>
      </c>
      <c r="I5192" s="18">
        <f t="shared" si="241"/>
        <v>18.34</v>
      </c>
      <c r="J5192" s="17">
        <f t="shared" si="242"/>
        <v>0</v>
      </c>
    </row>
    <row r="5193" spans="1:10" x14ac:dyDescent="0.3">
      <c r="A5193" s="2">
        <v>20200803</v>
      </c>
      <c r="B5193" s="2" t="s">
        <v>25</v>
      </c>
      <c r="C5193" s="2">
        <v>0</v>
      </c>
      <c r="D5193" s="2">
        <v>0</v>
      </c>
      <c r="E5193" s="2">
        <v>18.23</v>
      </c>
      <c r="F5193" s="2">
        <v>7.03</v>
      </c>
      <c r="G5193" s="2">
        <v>0</v>
      </c>
      <c r="H5193" s="16">
        <f t="shared" si="243"/>
        <v>0</v>
      </c>
      <c r="I5193" s="15">
        <f t="shared" si="241"/>
        <v>18.23</v>
      </c>
      <c r="J5193" s="14">
        <f t="shared" si="242"/>
        <v>0</v>
      </c>
    </row>
    <row r="5194" spans="1:10" x14ac:dyDescent="0.3">
      <c r="A5194" s="19">
        <v>20200804</v>
      </c>
      <c r="B5194" s="19" t="s">
        <v>48</v>
      </c>
      <c r="C5194" s="19">
        <v>0</v>
      </c>
      <c r="D5194" s="19">
        <v>0</v>
      </c>
      <c r="E5194" s="19">
        <v>18.13</v>
      </c>
      <c r="F5194" s="19">
        <v>7.03</v>
      </c>
      <c r="G5194" s="19">
        <v>0</v>
      </c>
      <c r="H5194" s="17">
        <f t="shared" si="243"/>
        <v>0</v>
      </c>
      <c r="I5194" s="18">
        <f t="shared" ref="I5194:I5257" si="244">E5194+H5194*((NOCT-20)/(800))</f>
        <v>18.13</v>
      </c>
      <c r="J5194" s="17">
        <f t="shared" ref="J5194:J5257" si="245">P_STC__W*(H5194/1000)*(1+(alpha_p/100)*(I5194-25))</f>
        <v>0</v>
      </c>
    </row>
    <row r="5195" spans="1:10" x14ac:dyDescent="0.3">
      <c r="A5195" s="2">
        <v>20200804</v>
      </c>
      <c r="B5195" s="2" t="s">
        <v>47</v>
      </c>
      <c r="C5195" s="2">
        <v>0</v>
      </c>
      <c r="D5195" s="2">
        <v>0</v>
      </c>
      <c r="E5195" s="2">
        <v>18.149999999999999</v>
      </c>
      <c r="F5195" s="2">
        <v>6.97</v>
      </c>
      <c r="G5195" s="2">
        <v>0</v>
      </c>
      <c r="H5195" s="16">
        <f t="shared" si="243"/>
        <v>0</v>
      </c>
      <c r="I5195" s="15">
        <f t="shared" si="244"/>
        <v>18.149999999999999</v>
      </c>
      <c r="J5195" s="14">
        <f t="shared" si="245"/>
        <v>0</v>
      </c>
    </row>
    <row r="5196" spans="1:10" x14ac:dyDescent="0.3">
      <c r="A5196" s="19">
        <v>20200804</v>
      </c>
      <c r="B5196" s="19" t="s">
        <v>46</v>
      </c>
      <c r="C5196" s="19">
        <v>0</v>
      </c>
      <c r="D5196" s="19">
        <v>0</v>
      </c>
      <c r="E5196" s="19">
        <v>18.100000000000001</v>
      </c>
      <c r="F5196" s="19">
        <v>7.24</v>
      </c>
      <c r="G5196" s="19">
        <v>0</v>
      </c>
      <c r="H5196" s="17">
        <f t="shared" si="243"/>
        <v>0</v>
      </c>
      <c r="I5196" s="18">
        <f t="shared" si="244"/>
        <v>18.100000000000001</v>
      </c>
      <c r="J5196" s="17">
        <f t="shared" si="245"/>
        <v>0</v>
      </c>
    </row>
    <row r="5197" spans="1:10" x14ac:dyDescent="0.3">
      <c r="A5197" s="2">
        <v>20200804</v>
      </c>
      <c r="B5197" s="2" t="s">
        <v>45</v>
      </c>
      <c r="C5197" s="2">
        <v>0</v>
      </c>
      <c r="D5197" s="2">
        <v>0</v>
      </c>
      <c r="E5197" s="2">
        <v>18.100000000000001</v>
      </c>
      <c r="F5197" s="2">
        <v>8</v>
      </c>
      <c r="G5197" s="2">
        <v>0</v>
      </c>
      <c r="H5197" s="16">
        <f t="shared" si="243"/>
        <v>0</v>
      </c>
      <c r="I5197" s="15">
        <f t="shared" si="244"/>
        <v>18.100000000000001</v>
      </c>
      <c r="J5197" s="14">
        <f t="shared" si="245"/>
        <v>0</v>
      </c>
    </row>
    <row r="5198" spans="1:10" x14ac:dyDescent="0.3">
      <c r="A5198" s="19">
        <v>20200804</v>
      </c>
      <c r="B5198" s="19" t="s">
        <v>44</v>
      </c>
      <c r="C5198" s="19">
        <v>0</v>
      </c>
      <c r="D5198" s="19">
        <v>0</v>
      </c>
      <c r="E5198" s="19">
        <v>18.07</v>
      </c>
      <c r="F5198" s="19">
        <v>8.2100000000000009</v>
      </c>
      <c r="G5198" s="19">
        <v>0</v>
      </c>
      <c r="H5198" s="17">
        <f t="shared" si="243"/>
        <v>0</v>
      </c>
      <c r="I5198" s="18">
        <f t="shared" si="244"/>
        <v>18.07</v>
      </c>
      <c r="J5198" s="17">
        <f t="shared" si="245"/>
        <v>0</v>
      </c>
    </row>
    <row r="5199" spans="1:10" x14ac:dyDescent="0.3">
      <c r="A5199" s="2">
        <v>20200804</v>
      </c>
      <c r="B5199" s="2" t="s">
        <v>43</v>
      </c>
      <c r="C5199" s="2">
        <v>0</v>
      </c>
      <c r="D5199" s="2">
        <v>0</v>
      </c>
      <c r="E5199" s="2">
        <v>18.04</v>
      </c>
      <c r="F5199" s="2">
        <v>7.93</v>
      </c>
      <c r="G5199" s="2">
        <v>0</v>
      </c>
      <c r="H5199" s="16">
        <f t="shared" si="243"/>
        <v>0</v>
      </c>
      <c r="I5199" s="15">
        <f t="shared" si="244"/>
        <v>18.04</v>
      </c>
      <c r="J5199" s="14">
        <f t="shared" si="245"/>
        <v>0</v>
      </c>
    </row>
    <row r="5200" spans="1:10" x14ac:dyDescent="0.3">
      <c r="A5200" s="19">
        <v>20200804</v>
      </c>
      <c r="B5200" s="19" t="s">
        <v>42</v>
      </c>
      <c r="C5200" s="19">
        <v>32.81</v>
      </c>
      <c r="D5200" s="19">
        <v>4.62</v>
      </c>
      <c r="E5200" s="19">
        <v>17.96</v>
      </c>
      <c r="F5200" s="19">
        <v>7.52</v>
      </c>
      <c r="G5200" s="19">
        <v>0</v>
      </c>
      <c r="H5200" s="17">
        <f t="shared" si="243"/>
        <v>407.340517461621</v>
      </c>
      <c r="I5200" s="18">
        <f t="shared" si="244"/>
        <v>30.689391170675655</v>
      </c>
      <c r="J5200" s="17">
        <f t="shared" si="245"/>
        <v>0.39691167951585032</v>
      </c>
    </row>
    <row r="5201" spans="1:10" x14ac:dyDescent="0.3">
      <c r="A5201" s="2">
        <v>20200804</v>
      </c>
      <c r="B5201" s="2" t="s">
        <v>41</v>
      </c>
      <c r="C5201" s="2">
        <v>213</v>
      </c>
      <c r="D5201" s="2">
        <v>15.95</v>
      </c>
      <c r="E5201" s="2">
        <v>18.54</v>
      </c>
      <c r="F5201" s="2">
        <v>6.83</v>
      </c>
      <c r="G5201" s="2">
        <v>0</v>
      </c>
      <c r="H5201" s="16">
        <f t="shared" si="243"/>
        <v>775.11370621529159</v>
      </c>
      <c r="I5201" s="15">
        <f t="shared" si="244"/>
        <v>42.762303319227861</v>
      </c>
      <c r="J5201" s="14">
        <f t="shared" si="245"/>
        <v>0.71315858481020067</v>
      </c>
    </row>
    <row r="5202" spans="1:10" x14ac:dyDescent="0.3">
      <c r="A5202" s="19">
        <v>20200804</v>
      </c>
      <c r="B5202" s="19" t="s">
        <v>40</v>
      </c>
      <c r="C5202" s="19">
        <v>399</v>
      </c>
      <c r="D5202" s="19">
        <v>27.59</v>
      </c>
      <c r="E5202" s="19">
        <v>19.71</v>
      </c>
      <c r="F5202" s="19">
        <v>6.97</v>
      </c>
      <c r="G5202" s="19">
        <v>0</v>
      </c>
      <c r="H5202" s="17">
        <f t="shared" si="243"/>
        <v>861.50803533249859</v>
      </c>
      <c r="I5202" s="18">
        <f t="shared" si="244"/>
        <v>46.632126104140582</v>
      </c>
      <c r="J5202" s="17">
        <f t="shared" si="245"/>
        <v>0.77764490826230515</v>
      </c>
    </row>
    <row r="5203" spans="1:10" x14ac:dyDescent="0.3">
      <c r="A5203" s="2">
        <v>20200804</v>
      </c>
      <c r="B5203" s="2" t="s">
        <v>39</v>
      </c>
      <c r="C5203" s="2">
        <v>586</v>
      </c>
      <c r="D5203" s="2">
        <v>39.229999999999997</v>
      </c>
      <c r="E5203" s="2">
        <v>21.33</v>
      </c>
      <c r="F5203" s="2">
        <v>6.69</v>
      </c>
      <c r="G5203" s="2">
        <v>0</v>
      </c>
      <c r="H5203" s="16">
        <f t="shared" ref="H5203:H5266" si="246">IF(D5203&gt;0,C5203/SIN(D5203*PI()/180),0)</f>
        <v>926.57747000547863</v>
      </c>
      <c r="I5203" s="15">
        <f t="shared" si="244"/>
        <v>50.285545937671202</v>
      </c>
      <c r="J5203" s="14">
        <f t="shared" si="245"/>
        <v>0.82114689268362251</v>
      </c>
    </row>
    <row r="5204" spans="1:10" x14ac:dyDescent="0.3">
      <c r="A5204" s="19">
        <v>20200804</v>
      </c>
      <c r="B5204" s="19" t="s">
        <v>38</v>
      </c>
      <c r="C5204" s="19">
        <v>749</v>
      </c>
      <c r="D5204" s="19">
        <v>50.49</v>
      </c>
      <c r="E5204" s="19">
        <v>23.06</v>
      </c>
      <c r="F5204" s="19">
        <v>6.62</v>
      </c>
      <c r="G5204" s="19">
        <v>0</v>
      </c>
      <c r="H5204" s="17">
        <f t="shared" si="246"/>
        <v>970.81897667752048</v>
      </c>
      <c r="I5204" s="18">
        <f t="shared" si="244"/>
        <v>53.398093021172514</v>
      </c>
      <c r="J5204" s="17">
        <f t="shared" si="245"/>
        <v>0.84675664244868565</v>
      </c>
    </row>
    <row r="5205" spans="1:10" x14ac:dyDescent="0.3">
      <c r="A5205" s="2">
        <v>20200804</v>
      </c>
      <c r="B5205" s="2" t="s">
        <v>37</v>
      </c>
      <c r="C5205" s="2">
        <v>848</v>
      </c>
      <c r="D5205" s="2">
        <v>60.52</v>
      </c>
      <c r="E5205" s="2">
        <v>24.66</v>
      </c>
      <c r="F5205" s="2">
        <v>6.62</v>
      </c>
      <c r="G5205" s="2">
        <v>0</v>
      </c>
      <c r="H5205" s="16">
        <f t="shared" si="246"/>
        <v>974.12197736003611</v>
      </c>
      <c r="I5205" s="15">
        <f t="shared" si="244"/>
        <v>55.101311792501129</v>
      </c>
      <c r="J5205" s="14">
        <f t="shared" si="245"/>
        <v>0.8421714052200463</v>
      </c>
    </row>
    <row r="5206" spans="1:10" x14ac:dyDescent="0.3">
      <c r="A5206" s="19">
        <v>20200804</v>
      </c>
      <c r="B5206" s="19" t="s">
        <v>36</v>
      </c>
      <c r="C5206" s="19">
        <v>908.01</v>
      </c>
      <c r="D5206" s="19">
        <v>67.37</v>
      </c>
      <c r="E5206" s="19">
        <v>25.92</v>
      </c>
      <c r="F5206" s="19">
        <v>6.62</v>
      </c>
      <c r="G5206" s="19">
        <v>0</v>
      </c>
      <c r="H5206" s="17">
        <f t="shared" si="246"/>
        <v>983.75002187688665</v>
      </c>
      <c r="I5206" s="18">
        <f t="shared" si="244"/>
        <v>56.662188183652709</v>
      </c>
      <c r="J5206" s="17">
        <f t="shared" si="245"/>
        <v>0.84358546944436352</v>
      </c>
    </row>
    <row r="5207" spans="1:10" x14ac:dyDescent="0.3">
      <c r="A5207" s="2">
        <v>20200804</v>
      </c>
      <c r="B5207" s="2" t="s">
        <v>35</v>
      </c>
      <c r="C5207" s="2">
        <v>911.01</v>
      </c>
      <c r="D5207" s="2">
        <v>67.7</v>
      </c>
      <c r="E5207" s="2">
        <v>26.82</v>
      </c>
      <c r="F5207" s="2">
        <v>6.69</v>
      </c>
      <c r="G5207" s="2">
        <v>0</v>
      </c>
      <c r="H5207" s="16">
        <f t="shared" si="246"/>
        <v>984.6524327364865</v>
      </c>
      <c r="I5207" s="15">
        <f t="shared" si="244"/>
        <v>57.590388523015207</v>
      </c>
      <c r="J5207" s="14">
        <f t="shared" si="245"/>
        <v>0.84024650869292261</v>
      </c>
    </row>
    <row r="5208" spans="1:10" x14ac:dyDescent="0.3">
      <c r="A5208" s="19">
        <v>20200804</v>
      </c>
      <c r="B5208" s="19" t="s">
        <v>34</v>
      </c>
      <c r="C5208" s="19">
        <v>861</v>
      </c>
      <c r="D5208" s="19">
        <v>61.29</v>
      </c>
      <c r="E5208" s="19">
        <v>27.32</v>
      </c>
      <c r="F5208" s="19">
        <v>6.83</v>
      </c>
      <c r="G5208" s="19">
        <v>0</v>
      </c>
      <c r="H5208" s="17">
        <f t="shared" si="246"/>
        <v>981.6862098806622</v>
      </c>
      <c r="I5208" s="18">
        <f t="shared" si="244"/>
        <v>57.997694058770691</v>
      </c>
      <c r="J5208" s="17">
        <f t="shared" si="245"/>
        <v>0.83591599441155906</v>
      </c>
    </row>
    <row r="5209" spans="1:10" x14ac:dyDescent="0.3">
      <c r="A5209" s="2">
        <v>20200804</v>
      </c>
      <c r="B5209" s="2" t="s">
        <v>33</v>
      </c>
      <c r="C5209" s="2">
        <v>767</v>
      </c>
      <c r="D5209" s="2">
        <v>51.43</v>
      </c>
      <c r="E5209" s="2">
        <v>27.21</v>
      </c>
      <c r="F5209" s="2">
        <v>7.31</v>
      </c>
      <c r="G5209" s="2">
        <v>0</v>
      </c>
      <c r="H5209" s="16">
        <f t="shared" si="246"/>
        <v>981.01031616349951</v>
      </c>
      <c r="I5209" s="15">
        <f t="shared" si="244"/>
        <v>57.866572380109361</v>
      </c>
      <c r="J5209" s="14">
        <f t="shared" si="245"/>
        <v>0.83591930663530223</v>
      </c>
    </row>
    <row r="5210" spans="1:10" x14ac:dyDescent="0.3">
      <c r="A5210" s="19">
        <v>20200804</v>
      </c>
      <c r="B5210" s="19" t="s">
        <v>32</v>
      </c>
      <c r="C5210" s="19">
        <v>623</v>
      </c>
      <c r="D5210" s="19">
        <v>40.24</v>
      </c>
      <c r="E5210" s="19">
        <v>26.37</v>
      </c>
      <c r="F5210" s="19">
        <v>7.79</v>
      </c>
      <c r="G5210" s="19">
        <v>0</v>
      </c>
      <c r="H5210" s="17">
        <f t="shared" si="246"/>
        <v>964.41007827194619</v>
      </c>
      <c r="I5210" s="18">
        <f t="shared" si="244"/>
        <v>56.507814945998319</v>
      </c>
      <c r="J5210" s="17">
        <f t="shared" si="245"/>
        <v>0.82767103401982911</v>
      </c>
    </row>
    <row r="5211" spans="1:10" x14ac:dyDescent="0.3">
      <c r="A5211" s="2">
        <v>20200804</v>
      </c>
      <c r="B5211" s="2" t="s">
        <v>31</v>
      </c>
      <c r="C5211" s="2">
        <v>431</v>
      </c>
      <c r="D5211" s="2">
        <v>28.61</v>
      </c>
      <c r="E5211" s="2">
        <v>25.3</v>
      </c>
      <c r="F5211" s="2">
        <v>7.86</v>
      </c>
      <c r="G5211" s="2">
        <v>0</v>
      </c>
      <c r="H5211" s="16">
        <f t="shared" si="246"/>
        <v>900.08232552385221</v>
      </c>
      <c r="I5211" s="15">
        <f t="shared" si="244"/>
        <v>53.427572672620386</v>
      </c>
      <c r="J5211" s="14">
        <f t="shared" si="245"/>
        <v>0.78494012478308517</v>
      </c>
    </row>
    <row r="5212" spans="1:10" x14ac:dyDescent="0.3">
      <c r="A5212" s="19">
        <v>20200804</v>
      </c>
      <c r="B5212" s="19" t="s">
        <v>30</v>
      </c>
      <c r="C5212" s="19">
        <v>239</v>
      </c>
      <c r="D5212" s="19">
        <v>16.96</v>
      </c>
      <c r="E5212" s="19">
        <v>24.04</v>
      </c>
      <c r="F5212" s="19">
        <v>7.72</v>
      </c>
      <c r="G5212" s="19">
        <v>0</v>
      </c>
      <c r="H5212" s="17">
        <f t="shared" si="246"/>
        <v>819.32367872158693</v>
      </c>
      <c r="I5212" s="18">
        <f t="shared" si="244"/>
        <v>49.643864960049591</v>
      </c>
      <c r="J5212" s="17">
        <f t="shared" si="245"/>
        <v>0.72846281928515055</v>
      </c>
    </row>
    <row r="5213" spans="1:10" x14ac:dyDescent="0.3">
      <c r="A5213" s="2">
        <v>20200804</v>
      </c>
      <c r="B5213" s="2" t="s">
        <v>29</v>
      </c>
      <c r="C5213" s="2">
        <v>49.3</v>
      </c>
      <c r="D5213" s="2">
        <v>5.59</v>
      </c>
      <c r="E5213" s="2">
        <v>22.61</v>
      </c>
      <c r="F5213" s="2">
        <v>7.03</v>
      </c>
      <c r="G5213" s="2">
        <v>0</v>
      </c>
      <c r="H5213" s="16">
        <f t="shared" si="246"/>
        <v>506.11236770285774</v>
      </c>
      <c r="I5213" s="15">
        <f t="shared" si="244"/>
        <v>38.426011490714302</v>
      </c>
      <c r="J5213" s="14">
        <f t="shared" si="245"/>
        <v>0.47553455061318739</v>
      </c>
    </row>
    <row r="5214" spans="1:10" x14ac:dyDescent="0.3">
      <c r="A5214" s="19">
        <v>20200804</v>
      </c>
      <c r="B5214" s="19" t="s">
        <v>28</v>
      </c>
      <c r="C5214" s="19">
        <v>0</v>
      </c>
      <c r="D5214" s="19">
        <v>0</v>
      </c>
      <c r="E5214" s="19">
        <v>21.08</v>
      </c>
      <c r="F5214" s="19">
        <v>6.97</v>
      </c>
      <c r="G5214" s="19">
        <v>0</v>
      </c>
      <c r="H5214" s="17">
        <f t="shared" si="246"/>
        <v>0</v>
      </c>
      <c r="I5214" s="18">
        <f t="shared" si="244"/>
        <v>21.08</v>
      </c>
      <c r="J5214" s="17">
        <f t="shared" si="245"/>
        <v>0</v>
      </c>
    </row>
    <row r="5215" spans="1:10" x14ac:dyDescent="0.3">
      <c r="A5215" s="2">
        <v>20200804</v>
      </c>
      <c r="B5215" s="2" t="s">
        <v>27</v>
      </c>
      <c r="C5215" s="2">
        <v>0</v>
      </c>
      <c r="D5215" s="2">
        <v>0</v>
      </c>
      <c r="E5215" s="2">
        <v>20.18</v>
      </c>
      <c r="F5215" s="2">
        <v>6.41</v>
      </c>
      <c r="G5215" s="2">
        <v>0</v>
      </c>
      <c r="H5215" s="16">
        <f t="shared" si="246"/>
        <v>0</v>
      </c>
      <c r="I5215" s="15">
        <f t="shared" si="244"/>
        <v>20.18</v>
      </c>
      <c r="J5215" s="14">
        <f t="shared" si="245"/>
        <v>0</v>
      </c>
    </row>
    <row r="5216" spans="1:10" x14ac:dyDescent="0.3">
      <c r="A5216" s="19">
        <v>20200804</v>
      </c>
      <c r="B5216" s="19" t="s">
        <v>26</v>
      </c>
      <c r="C5216" s="19">
        <v>0</v>
      </c>
      <c r="D5216" s="19">
        <v>0</v>
      </c>
      <c r="E5216" s="19">
        <v>19.78</v>
      </c>
      <c r="F5216" s="19">
        <v>6.41</v>
      </c>
      <c r="G5216" s="19">
        <v>0</v>
      </c>
      <c r="H5216" s="17">
        <f t="shared" si="246"/>
        <v>0</v>
      </c>
      <c r="I5216" s="18">
        <f t="shared" si="244"/>
        <v>19.78</v>
      </c>
      <c r="J5216" s="17">
        <f t="shared" si="245"/>
        <v>0</v>
      </c>
    </row>
    <row r="5217" spans="1:10" x14ac:dyDescent="0.3">
      <c r="A5217" s="2">
        <v>20200804</v>
      </c>
      <c r="B5217" s="2" t="s">
        <v>25</v>
      </c>
      <c r="C5217" s="2">
        <v>0</v>
      </c>
      <c r="D5217" s="2">
        <v>0</v>
      </c>
      <c r="E5217" s="2">
        <v>19.489999999999998</v>
      </c>
      <c r="F5217" s="2">
        <v>6.14</v>
      </c>
      <c r="G5217" s="2">
        <v>0</v>
      </c>
      <c r="H5217" s="16">
        <f t="shared" si="246"/>
        <v>0</v>
      </c>
      <c r="I5217" s="15">
        <f t="shared" si="244"/>
        <v>19.489999999999998</v>
      </c>
      <c r="J5217" s="14">
        <f t="shared" si="245"/>
        <v>0</v>
      </c>
    </row>
    <row r="5218" spans="1:10" x14ac:dyDescent="0.3">
      <c r="A5218" s="19">
        <v>20200805</v>
      </c>
      <c r="B5218" s="19" t="s">
        <v>48</v>
      </c>
      <c r="C5218" s="19">
        <v>0</v>
      </c>
      <c r="D5218" s="19">
        <v>0</v>
      </c>
      <c r="E5218" s="19">
        <v>19.170000000000002</v>
      </c>
      <c r="F5218" s="19">
        <v>5.93</v>
      </c>
      <c r="G5218" s="19">
        <v>0</v>
      </c>
      <c r="H5218" s="17">
        <f t="shared" si="246"/>
        <v>0</v>
      </c>
      <c r="I5218" s="18">
        <f t="shared" si="244"/>
        <v>19.170000000000002</v>
      </c>
      <c r="J5218" s="17">
        <f t="shared" si="245"/>
        <v>0</v>
      </c>
    </row>
    <row r="5219" spans="1:10" x14ac:dyDescent="0.3">
      <c r="A5219" s="2">
        <v>20200805</v>
      </c>
      <c r="B5219" s="2" t="s">
        <v>47</v>
      </c>
      <c r="C5219" s="2">
        <v>0</v>
      </c>
      <c r="D5219" s="2">
        <v>0</v>
      </c>
      <c r="E5219" s="2">
        <v>18.989999999999998</v>
      </c>
      <c r="F5219" s="2">
        <v>5.72</v>
      </c>
      <c r="G5219" s="2">
        <v>0</v>
      </c>
      <c r="H5219" s="16">
        <f t="shared" si="246"/>
        <v>0</v>
      </c>
      <c r="I5219" s="15">
        <f t="shared" si="244"/>
        <v>18.989999999999998</v>
      </c>
      <c r="J5219" s="14">
        <f t="shared" si="245"/>
        <v>0</v>
      </c>
    </row>
    <row r="5220" spans="1:10" x14ac:dyDescent="0.3">
      <c r="A5220" s="19">
        <v>20200805</v>
      </c>
      <c r="B5220" s="19" t="s">
        <v>46</v>
      </c>
      <c r="C5220" s="19">
        <v>0</v>
      </c>
      <c r="D5220" s="19">
        <v>0</v>
      </c>
      <c r="E5220" s="19">
        <v>18.79</v>
      </c>
      <c r="F5220" s="19">
        <v>5.52</v>
      </c>
      <c r="G5220" s="19">
        <v>0</v>
      </c>
      <c r="H5220" s="17">
        <f t="shared" si="246"/>
        <v>0</v>
      </c>
      <c r="I5220" s="18">
        <f t="shared" si="244"/>
        <v>18.79</v>
      </c>
      <c r="J5220" s="17">
        <f t="shared" si="245"/>
        <v>0</v>
      </c>
    </row>
    <row r="5221" spans="1:10" x14ac:dyDescent="0.3">
      <c r="A5221" s="2">
        <v>20200805</v>
      </c>
      <c r="B5221" s="2" t="s">
        <v>45</v>
      </c>
      <c r="C5221" s="2">
        <v>0</v>
      </c>
      <c r="D5221" s="2">
        <v>0</v>
      </c>
      <c r="E5221" s="2">
        <v>18.63</v>
      </c>
      <c r="F5221" s="2">
        <v>5.31</v>
      </c>
      <c r="G5221" s="2">
        <v>0</v>
      </c>
      <c r="H5221" s="16">
        <f t="shared" si="246"/>
        <v>0</v>
      </c>
      <c r="I5221" s="15">
        <f t="shared" si="244"/>
        <v>18.63</v>
      </c>
      <c r="J5221" s="14">
        <f t="shared" si="245"/>
        <v>0</v>
      </c>
    </row>
    <row r="5222" spans="1:10" x14ac:dyDescent="0.3">
      <c r="A5222" s="19">
        <v>20200805</v>
      </c>
      <c r="B5222" s="19" t="s">
        <v>44</v>
      </c>
      <c r="C5222" s="19">
        <v>0</v>
      </c>
      <c r="D5222" s="19">
        <v>0</v>
      </c>
      <c r="E5222" s="19">
        <v>18.47</v>
      </c>
      <c r="F5222" s="19">
        <v>5.03</v>
      </c>
      <c r="G5222" s="19">
        <v>0</v>
      </c>
      <c r="H5222" s="17">
        <f t="shared" si="246"/>
        <v>0</v>
      </c>
      <c r="I5222" s="18">
        <f t="shared" si="244"/>
        <v>18.47</v>
      </c>
      <c r="J5222" s="17">
        <f t="shared" si="245"/>
        <v>0</v>
      </c>
    </row>
    <row r="5223" spans="1:10" x14ac:dyDescent="0.3">
      <c r="A5223" s="2">
        <v>20200805</v>
      </c>
      <c r="B5223" s="2" t="s">
        <v>43</v>
      </c>
      <c r="C5223" s="2">
        <v>0</v>
      </c>
      <c r="D5223" s="2">
        <v>0</v>
      </c>
      <c r="E5223" s="2">
        <v>18.3</v>
      </c>
      <c r="F5223" s="2">
        <v>4.76</v>
      </c>
      <c r="G5223" s="2">
        <v>0</v>
      </c>
      <c r="H5223" s="16">
        <f t="shared" si="246"/>
        <v>0</v>
      </c>
      <c r="I5223" s="15">
        <f t="shared" si="244"/>
        <v>18.3</v>
      </c>
      <c r="J5223" s="14">
        <f t="shared" si="245"/>
        <v>0</v>
      </c>
    </row>
    <row r="5224" spans="1:10" x14ac:dyDescent="0.3">
      <c r="A5224" s="19">
        <v>20200805</v>
      </c>
      <c r="B5224" s="19" t="s">
        <v>42</v>
      </c>
      <c r="C5224" s="19">
        <v>32.58</v>
      </c>
      <c r="D5224" s="19">
        <v>4.47</v>
      </c>
      <c r="E5224" s="19">
        <v>18.149999999999999</v>
      </c>
      <c r="F5224" s="19">
        <v>4.55</v>
      </c>
      <c r="G5224" s="19">
        <v>0</v>
      </c>
      <c r="H5224" s="17">
        <f t="shared" si="246"/>
        <v>418.02940928024526</v>
      </c>
      <c r="I5224" s="18">
        <f t="shared" si="244"/>
        <v>31.213419040007665</v>
      </c>
      <c r="J5224" s="17">
        <f t="shared" si="245"/>
        <v>0.40634114577117258</v>
      </c>
    </row>
    <row r="5225" spans="1:10" x14ac:dyDescent="0.3">
      <c r="A5225" s="2">
        <v>20200805</v>
      </c>
      <c r="B5225" s="2" t="s">
        <v>41</v>
      </c>
      <c r="C5225" s="2">
        <v>213</v>
      </c>
      <c r="D5225" s="2">
        <v>15.81</v>
      </c>
      <c r="E5225" s="2">
        <v>18.670000000000002</v>
      </c>
      <c r="F5225" s="2">
        <v>4.97</v>
      </c>
      <c r="G5225" s="2">
        <v>0</v>
      </c>
      <c r="H5225" s="16">
        <f t="shared" si="246"/>
        <v>781.80004262965849</v>
      </c>
      <c r="I5225" s="15">
        <f t="shared" si="244"/>
        <v>43.10125133217683</v>
      </c>
      <c r="J5225" s="14">
        <f t="shared" si="245"/>
        <v>0.71811802684550141</v>
      </c>
    </row>
    <row r="5226" spans="1:10" x14ac:dyDescent="0.3">
      <c r="A5226" s="19">
        <v>20200805</v>
      </c>
      <c r="B5226" s="19" t="s">
        <v>40</v>
      </c>
      <c r="C5226" s="19">
        <v>405</v>
      </c>
      <c r="D5226" s="19">
        <v>27.45</v>
      </c>
      <c r="E5226" s="19">
        <v>20.010000000000002</v>
      </c>
      <c r="F5226" s="19">
        <v>5.0999999999999996</v>
      </c>
      <c r="G5226" s="19">
        <v>0</v>
      </c>
      <c r="H5226" s="17">
        <f t="shared" si="246"/>
        <v>878.57378277942371</v>
      </c>
      <c r="I5226" s="18">
        <f t="shared" si="244"/>
        <v>47.465430711856996</v>
      </c>
      <c r="J5226" s="17">
        <f t="shared" si="245"/>
        <v>0.78975485978914006</v>
      </c>
    </row>
    <row r="5227" spans="1:10" x14ac:dyDescent="0.3">
      <c r="A5227" s="2">
        <v>20200805</v>
      </c>
      <c r="B5227" s="2" t="s">
        <v>39</v>
      </c>
      <c r="C5227" s="2">
        <v>590</v>
      </c>
      <c r="D5227" s="2">
        <v>39.090000000000003</v>
      </c>
      <c r="E5227" s="2">
        <v>21.88</v>
      </c>
      <c r="F5227" s="2">
        <v>4.9000000000000004</v>
      </c>
      <c r="G5227" s="2">
        <v>0</v>
      </c>
      <c r="H5227" s="16">
        <f t="shared" si="246"/>
        <v>935.70538025557744</v>
      </c>
      <c r="I5227" s="15">
        <f t="shared" si="244"/>
        <v>51.12079313298679</v>
      </c>
      <c r="J5227" s="14">
        <f t="shared" si="245"/>
        <v>0.82571923023572347</v>
      </c>
    </row>
    <row r="5228" spans="1:10" x14ac:dyDescent="0.3">
      <c r="A5228" s="19">
        <v>20200805</v>
      </c>
      <c r="B5228" s="19" t="s">
        <v>38</v>
      </c>
      <c r="C5228" s="19">
        <v>777</v>
      </c>
      <c r="D5228" s="19">
        <v>50.33</v>
      </c>
      <c r="E5228" s="19">
        <v>24</v>
      </c>
      <c r="F5228" s="19">
        <v>4.9000000000000004</v>
      </c>
      <c r="G5228" s="19">
        <v>0</v>
      </c>
      <c r="H5228" s="17">
        <f t="shared" si="246"/>
        <v>1009.4397457576224</v>
      </c>
      <c r="I5228" s="18">
        <f t="shared" si="244"/>
        <v>55.5449920549257</v>
      </c>
      <c r="J5228" s="17">
        <f t="shared" si="245"/>
        <v>0.8706897651942046</v>
      </c>
    </row>
    <row r="5229" spans="1:10" x14ac:dyDescent="0.3">
      <c r="A5229" s="2">
        <v>20200805</v>
      </c>
      <c r="B5229" s="2" t="s">
        <v>37</v>
      </c>
      <c r="C5229" s="2">
        <v>876.01</v>
      </c>
      <c r="D5229" s="2">
        <v>60.33</v>
      </c>
      <c r="E5229" s="2">
        <v>25.84</v>
      </c>
      <c r="F5229" s="2">
        <v>5.03</v>
      </c>
      <c r="G5229" s="2">
        <v>0</v>
      </c>
      <c r="H5229" s="16">
        <f t="shared" si="246"/>
        <v>1008.1934150449084</v>
      </c>
      <c r="I5229" s="15">
        <f t="shared" si="244"/>
        <v>57.346044220153388</v>
      </c>
      <c r="J5229" s="14">
        <f t="shared" si="245"/>
        <v>0.86144360551011301</v>
      </c>
    </row>
    <row r="5230" spans="1:10" x14ac:dyDescent="0.3">
      <c r="A5230" s="19">
        <v>20200805</v>
      </c>
      <c r="B5230" s="19" t="s">
        <v>36</v>
      </c>
      <c r="C5230" s="19">
        <v>944.01</v>
      </c>
      <c r="D5230" s="19">
        <v>67.12</v>
      </c>
      <c r="E5230" s="19">
        <v>27.35</v>
      </c>
      <c r="F5230" s="19">
        <v>5.17</v>
      </c>
      <c r="G5230" s="19">
        <v>0</v>
      </c>
      <c r="H5230" s="17">
        <f t="shared" si="246"/>
        <v>1024.6263965113114</v>
      </c>
      <c r="I5230" s="18">
        <f t="shared" si="244"/>
        <v>59.369574890978484</v>
      </c>
      <c r="J5230" s="17">
        <f t="shared" si="245"/>
        <v>0.86615451499555118</v>
      </c>
    </row>
    <row r="5231" spans="1:10" x14ac:dyDescent="0.3">
      <c r="A5231" s="2">
        <v>20200805</v>
      </c>
      <c r="B5231" s="2" t="s">
        <v>35</v>
      </c>
      <c r="C5231" s="2">
        <v>962.01</v>
      </c>
      <c r="D5231" s="2">
        <v>67.44</v>
      </c>
      <c r="E5231" s="2">
        <v>28.36</v>
      </c>
      <c r="F5231" s="2">
        <v>5.38</v>
      </c>
      <c r="G5231" s="2">
        <v>0</v>
      </c>
      <c r="H5231" s="16">
        <f t="shared" si="246"/>
        <v>1041.7245537237013</v>
      </c>
      <c r="I5231" s="15">
        <f t="shared" si="244"/>
        <v>60.913892303865666</v>
      </c>
      <c r="J5231" s="14">
        <f t="shared" si="245"/>
        <v>0.87336882827643647</v>
      </c>
    </row>
    <row r="5232" spans="1:10" x14ac:dyDescent="0.3">
      <c r="A5232" s="19">
        <v>20200805</v>
      </c>
      <c r="B5232" s="19" t="s">
        <v>34</v>
      </c>
      <c r="C5232" s="19">
        <v>880.01</v>
      </c>
      <c r="D5232" s="19">
        <v>61.07</v>
      </c>
      <c r="E5232" s="19">
        <v>28.73</v>
      </c>
      <c r="F5232" s="19">
        <v>5.86</v>
      </c>
      <c r="G5232" s="19">
        <v>0</v>
      </c>
      <c r="H5232" s="17">
        <f t="shared" si="246"/>
        <v>1005.4828345168937</v>
      </c>
      <c r="I5232" s="18">
        <f t="shared" si="244"/>
        <v>60.151338578652926</v>
      </c>
      <c r="J5232" s="17">
        <f t="shared" si="245"/>
        <v>0.84643453053682238</v>
      </c>
    </row>
    <row r="5233" spans="1:10" x14ac:dyDescent="0.3">
      <c r="A5233" s="2">
        <v>20200805</v>
      </c>
      <c r="B5233" s="2" t="s">
        <v>33</v>
      </c>
      <c r="C5233" s="2">
        <v>777</v>
      </c>
      <c r="D5233" s="2">
        <v>51.24</v>
      </c>
      <c r="E5233" s="2">
        <v>28.5</v>
      </c>
      <c r="F5233" s="2">
        <v>6.34</v>
      </c>
      <c r="G5233" s="2">
        <v>0</v>
      </c>
      <c r="H5233" s="16">
        <f t="shared" si="246"/>
        <v>996.44099111562878</v>
      </c>
      <c r="I5233" s="15">
        <f t="shared" si="244"/>
        <v>59.638780972363399</v>
      </c>
      <c r="J5233" s="14">
        <f t="shared" si="245"/>
        <v>0.84112123552150342</v>
      </c>
    </row>
    <row r="5234" spans="1:10" x14ac:dyDescent="0.3">
      <c r="A5234" s="19">
        <v>20200805</v>
      </c>
      <c r="B5234" s="19" t="s">
        <v>32</v>
      </c>
      <c r="C5234" s="19">
        <v>627</v>
      </c>
      <c r="D5234" s="19">
        <v>40.06</v>
      </c>
      <c r="E5234" s="19">
        <v>27.76</v>
      </c>
      <c r="F5234" s="19">
        <v>6.76</v>
      </c>
      <c r="G5234" s="19">
        <v>0</v>
      </c>
      <c r="H5234" s="17">
        <f t="shared" si="246"/>
        <v>974.22354145516408</v>
      </c>
      <c r="I5234" s="18">
        <f t="shared" si="244"/>
        <v>58.204485670473879</v>
      </c>
      <c r="J5234" s="17">
        <f t="shared" si="245"/>
        <v>0.82865487915577574</v>
      </c>
    </row>
    <row r="5235" spans="1:10" x14ac:dyDescent="0.3">
      <c r="A5235" s="2">
        <v>20200805</v>
      </c>
      <c r="B5235" s="2" t="s">
        <v>31</v>
      </c>
      <c r="C5235" s="2">
        <v>433</v>
      </c>
      <c r="D5235" s="2">
        <v>28.44</v>
      </c>
      <c r="E5235" s="2">
        <v>26.67</v>
      </c>
      <c r="F5235" s="2">
        <v>6.97</v>
      </c>
      <c r="G5235" s="2">
        <v>0</v>
      </c>
      <c r="H5235" s="16">
        <f t="shared" si="246"/>
        <v>909.208872083502</v>
      </c>
      <c r="I5235" s="15">
        <f t="shared" si="244"/>
        <v>55.082777252609439</v>
      </c>
      <c r="J5235" s="14">
        <f t="shared" si="245"/>
        <v>0.78612699619607274</v>
      </c>
    </row>
    <row r="5236" spans="1:10" x14ac:dyDescent="0.3">
      <c r="A5236" s="19">
        <v>20200805</v>
      </c>
      <c r="B5236" s="19" t="s">
        <v>30</v>
      </c>
      <c r="C5236" s="19">
        <v>230</v>
      </c>
      <c r="D5236" s="19">
        <v>16.78</v>
      </c>
      <c r="E5236" s="19">
        <v>25.33</v>
      </c>
      <c r="F5236" s="19">
        <v>6.97</v>
      </c>
      <c r="G5236" s="19">
        <v>0</v>
      </c>
      <c r="H5236" s="17">
        <f t="shared" si="246"/>
        <v>796.68133923113214</v>
      </c>
      <c r="I5236" s="18">
        <f t="shared" si="244"/>
        <v>50.226291850972878</v>
      </c>
      <c r="J5236" s="17">
        <f t="shared" si="245"/>
        <v>0.70624341734062401</v>
      </c>
    </row>
    <row r="5237" spans="1:10" x14ac:dyDescent="0.3">
      <c r="A5237" s="2">
        <v>20200805</v>
      </c>
      <c r="B5237" s="2" t="s">
        <v>29</v>
      </c>
      <c r="C5237" s="2">
        <v>43.3</v>
      </c>
      <c r="D5237" s="2">
        <v>5.4</v>
      </c>
      <c r="E5237" s="2">
        <v>23.72</v>
      </c>
      <c r="F5237" s="2">
        <v>6.76</v>
      </c>
      <c r="G5237" s="2">
        <v>0</v>
      </c>
      <c r="H5237" s="16">
        <f t="shared" si="246"/>
        <v>460.10812937905894</v>
      </c>
      <c r="I5237" s="15">
        <f t="shared" si="244"/>
        <v>38.098379043095591</v>
      </c>
      <c r="J5237" s="14">
        <f t="shared" si="245"/>
        <v>0.43298811132168435</v>
      </c>
    </row>
    <row r="5238" spans="1:10" x14ac:dyDescent="0.3">
      <c r="A5238" s="19">
        <v>20200805</v>
      </c>
      <c r="B5238" s="19" t="s">
        <v>28</v>
      </c>
      <c r="C5238" s="19">
        <v>0</v>
      </c>
      <c r="D5238" s="19">
        <v>0</v>
      </c>
      <c r="E5238" s="19">
        <v>22.26</v>
      </c>
      <c r="F5238" s="19">
        <v>6.41</v>
      </c>
      <c r="G5238" s="19">
        <v>0</v>
      </c>
      <c r="H5238" s="17">
        <f t="shared" si="246"/>
        <v>0</v>
      </c>
      <c r="I5238" s="18">
        <f t="shared" si="244"/>
        <v>22.26</v>
      </c>
      <c r="J5238" s="17">
        <f t="shared" si="245"/>
        <v>0</v>
      </c>
    </row>
    <row r="5239" spans="1:10" x14ac:dyDescent="0.3">
      <c r="A5239" s="2">
        <v>20200805</v>
      </c>
      <c r="B5239" s="2" t="s">
        <v>27</v>
      </c>
      <c r="C5239" s="2">
        <v>0</v>
      </c>
      <c r="D5239" s="2">
        <v>0</v>
      </c>
      <c r="E5239" s="2">
        <v>21.44</v>
      </c>
      <c r="F5239" s="2">
        <v>6.07</v>
      </c>
      <c r="G5239" s="2">
        <v>0</v>
      </c>
      <c r="H5239" s="16">
        <f t="shared" si="246"/>
        <v>0</v>
      </c>
      <c r="I5239" s="15">
        <f t="shared" si="244"/>
        <v>21.44</v>
      </c>
      <c r="J5239" s="14">
        <f t="shared" si="245"/>
        <v>0</v>
      </c>
    </row>
    <row r="5240" spans="1:10" x14ac:dyDescent="0.3">
      <c r="A5240" s="19">
        <v>20200805</v>
      </c>
      <c r="B5240" s="19" t="s">
        <v>26</v>
      </c>
      <c r="C5240" s="19">
        <v>0</v>
      </c>
      <c r="D5240" s="19">
        <v>0</v>
      </c>
      <c r="E5240" s="19">
        <v>21.06</v>
      </c>
      <c r="F5240" s="19">
        <v>5.93</v>
      </c>
      <c r="G5240" s="19">
        <v>0</v>
      </c>
      <c r="H5240" s="17">
        <f t="shared" si="246"/>
        <v>0</v>
      </c>
      <c r="I5240" s="18">
        <f t="shared" si="244"/>
        <v>21.06</v>
      </c>
      <c r="J5240" s="17">
        <f t="shared" si="245"/>
        <v>0</v>
      </c>
    </row>
    <row r="5241" spans="1:10" x14ac:dyDescent="0.3">
      <c r="A5241" s="2">
        <v>20200805</v>
      </c>
      <c r="B5241" s="2" t="s">
        <v>25</v>
      </c>
      <c r="C5241" s="2">
        <v>0</v>
      </c>
      <c r="D5241" s="2">
        <v>0</v>
      </c>
      <c r="E5241" s="2">
        <v>20.78</v>
      </c>
      <c r="F5241" s="2">
        <v>5.52</v>
      </c>
      <c r="G5241" s="2">
        <v>0</v>
      </c>
      <c r="H5241" s="16">
        <f t="shared" si="246"/>
        <v>0</v>
      </c>
      <c r="I5241" s="15">
        <f t="shared" si="244"/>
        <v>20.78</v>
      </c>
      <c r="J5241" s="14">
        <f t="shared" si="245"/>
        <v>0</v>
      </c>
    </row>
    <row r="5242" spans="1:10" x14ac:dyDescent="0.3">
      <c r="A5242" s="19">
        <v>20200806</v>
      </c>
      <c r="B5242" s="19" t="s">
        <v>48</v>
      </c>
      <c r="C5242" s="19">
        <v>0</v>
      </c>
      <c r="D5242" s="19">
        <v>0</v>
      </c>
      <c r="E5242" s="19">
        <v>20.51</v>
      </c>
      <c r="F5242" s="19">
        <v>5.17</v>
      </c>
      <c r="G5242" s="19">
        <v>0</v>
      </c>
      <c r="H5242" s="17">
        <f t="shared" si="246"/>
        <v>0</v>
      </c>
      <c r="I5242" s="18">
        <f t="shared" si="244"/>
        <v>20.51</v>
      </c>
      <c r="J5242" s="17">
        <f t="shared" si="245"/>
        <v>0</v>
      </c>
    </row>
    <row r="5243" spans="1:10" x14ac:dyDescent="0.3">
      <c r="A5243" s="2">
        <v>20200806</v>
      </c>
      <c r="B5243" s="2" t="s">
        <v>47</v>
      </c>
      <c r="C5243" s="2">
        <v>0</v>
      </c>
      <c r="D5243" s="2">
        <v>0</v>
      </c>
      <c r="E5243" s="2">
        <v>20.260000000000002</v>
      </c>
      <c r="F5243" s="2">
        <v>4.76</v>
      </c>
      <c r="G5243" s="2">
        <v>0</v>
      </c>
      <c r="H5243" s="16">
        <f t="shared" si="246"/>
        <v>0</v>
      </c>
      <c r="I5243" s="15">
        <f t="shared" si="244"/>
        <v>20.260000000000002</v>
      </c>
      <c r="J5243" s="14">
        <f t="shared" si="245"/>
        <v>0</v>
      </c>
    </row>
    <row r="5244" spans="1:10" x14ac:dyDescent="0.3">
      <c r="A5244" s="19">
        <v>20200806</v>
      </c>
      <c r="B5244" s="19" t="s">
        <v>46</v>
      </c>
      <c r="C5244" s="19">
        <v>0</v>
      </c>
      <c r="D5244" s="19">
        <v>0</v>
      </c>
      <c r="E5244" s="19">
        <v>19.989999999999998</v>
      </c>
      <c r="F5244" s="19">
        <v>4.4800000000000004</v>
      </c>
      <c r="G5244" s="19">
        <v>0</v>
      </c>
      <c r="H5244" s="17">
        <f t="shared" si="246"/>
        <v>0</v>
      </c>
      <c r="I5244" s="18">
        <f t="shared" si="244"/>
        <v>19.989999999999998</v>
      </c>
      <c r="J5244" s="17">
        <f t="shared" si="245"/>
        <v>0</v>
      </c>
    </row>
    <row r="5245" spans="1:10" x14ac:dyDescent="0.3">
      <c r="A5245" s="2">
        <v>20200806</v>
      </c>
      <c r="B5245" s="2" t="s">
        <v>45</v>
      </c>
      <c r="C5245" s="2">
        <v>0</v>
      </c>
      <c r="D5245" s="2">
        <v>0</v>
      </c>
      <c r="E5245" s="2">
        <v>19.71</v>
      </c>
      <c r="F5245" s="2">
        <v>4.41</v>
      </c>
      <c r="G5245" s="2">
        <v>0</v>
      </c>
      <c r="H5245" s="16">
        <f t="shared" si="246"/>
        <v>0</v>
      </c>
      <c r="I5245" s="15">
        <f t="shared" si="244"/>
        <v>19.71</v>
      </c>
      <c r="J5245" s="14">
        <f t="shared" si="245"/>
        <v>0</v>
      </c>
    </row>
    <row r="5246" spans="1:10" x14ac:dyDescent="0.3">
      <c r="A5246" s="19">
        <v>20200806</v>
      </c>
      <c r="B5246" s="19" t="s">
        <v>44</v>
      </c>
      <c r="C5246" s="19">
        <v>0</v>
      </c>
      <c r="D5246" s="19">
        <v>0</v>
      </c>
      <c r="E5246" s="19">
        <v>19.46</v>
      </c>
      <c r="F5246" s="19">
        <v>4.41</v>
      </c>
      <c r="G5246" s="19">
        <v>0</v>
      </c>
      <c r="H5246" s="17">
        <f t="shared" si="246"/>
        <v>0</v>
      </c>
      <c r="I5246" s="18">
        <f t="shared" si="244"/>
        <v>19.46</v>
      </c>
      <c r="J5246" s="17">
        <f t="shared" si="245"/>
        <v>0</v>
      </c>
    </row>
    <row r="5247" spans="1:10" x14ac:dyDescent="0.3">
      <c r="A5247" s="2">
        <v>20200806</v>
      </c>
      <c r="B5247" s="2" t="s">
        <v>43</v>
      </c>
      <c r="C5247" s="2">
        <v>0</v>
      </c>
      <c r="D5247" s="2">
        <v>0</v>
      </c>
      <c r="E5247" s="2">
        <v>19.239999999999998</v>
      </c>
      <c r="F5247" s="2">
        <v>4.21</v>
      </c>
      <c r="G5247" s="2">
        <v>0</v>
      </c>
      <c r="H5247" s="16">
        <f t="shared" si="246"/>
        <v>0</v>
      </c>
      <c r="I5247" s="15">
        <f t="shared" si="244"/>
        <v>19.239999999999998</v>
      </c>
      <c r="J5247" s="14">
        <f t="shared" si="245"/>
        <v>0</v>
      </c>
    </row>
    <row r="5248" spans="1:10" x14ac:dyDescent="0.3">
      <c r="A5248" s="19">
        <v>20200806</v>
      </c>
      <c r="B5248" s="19" t="s">
        <v>42</v>
      </c>
      <c r="C5248" s="19">
        <v>30.84</v>
      </c>
      <c r="D5248" s="19">
        <v>4.3099999999999996</v>
      </c>
      <c r="E5248" s="19">
        <v>19.07</v>
      </c>
      <c r="F5248" s="19">
        <v>3.66</v>
      </c>
      <c r="G5248" s="19">
        <v>0</v>
      </c>
      <c r="H5248" s="17">
        <f t="shared" si="246"/>
        <v>410.36413027821305</v>
      </c>
      <c r="I5248" s="18">
        <f t="shared" si="244"/>
        <v>31.893879071194156</v>
      </c>
      <c r="J5248" s="17">
        <f t="shared" si="245"/>
        <v>0.39763362717639111</v>
      </c>
    </row>
    <row r="5249" spans="1:10" x14ac:dyDescent="0.3">
      <c r="A5249" s="2">
        <v>20200806</v>
      </c>
      <c r="B5249" s="2" t="s">
        <v>41</v>
      </c>
      <c r="C5249" s="2">
        <v>206</v>
      </c>
      <c r="D5249" s="2">
        <v>15.67</v>
      </c>
      <c r="E5249" s="2">
        <v>19.34</v>
      </c>
      <c r="F5249" s="2">
        <v>3.93</v>
      </c>
      <c r="G5249" s="2">
        <v>0</v>
      </c>
      <c r="H5249" s="16">
        <f t="shared" si="246"/>
        <v>762.69081034616795</v>
      </c>
      <c r="I5249" s="15">
        <f t="shared" si="244"/>
        <v>43.174087823317748</v>
      </c>
      <c r="J5249" s="14">
        <f t="shared" si="245"/>
        <v>0.70031536638445913</v>
      </c>
    </row>
    <row r="5250" spans="1:10" x14ac:dyDescent="0.3">
      <c r="A5250" s="19">
        <v>20200806</v>
      </c>
      <c r="B5250" s="19" t="s">
        <v>40</v>
      </c>
      <c r="C5250" s="19">
        <v>404</v>
      </c>
      <c r="D5250" s="19">
        <v>27.31</v>
      </c>
      <c r="E5250" s="19">
        <v>20.69</v>
      </c>
      <c r="F5250" s="19">
        <v>3.52</v>
      </c>
      <c r="G5250" s="19">
        <v>0</v>
      </c>
      <c r="H5250" s="17">
        <f t="shared" si="246"/>
        <v>880.54907115237506</v>
      </c>
      <c r="I5250" s="18">
        <f t="shared" si="244"/>
        <v>48.207158473511726</v>
      </c>
      <c r="J5250" s="17">
        <f t="shared" si="245"/>
        <v>0.78859138288165975</v>
      </c>
    </row>
    <row r="5251" spans="1:10" x14ac:dyDescent="0.3">
      <c r="A5251" s="2">
        <v>20200806</v>
      </c>
      <c r="B5251" s="2" t="s">
        <v>39</v>
      </c>
      <c r="C5251" s="2">
        <v>593</v>
      </c>
      <c r="D5251" s="2">
        <v>38.950000000000003</v>
      </c>
      <c r="E5251" s="2">
        <v>22.37</v>
      </c>
      <c r="F5251" s="2">
        <v>2.97</v>
      </c>
      <c r="G5251" s="2">
        <v>0</v>
      </c>
      <c r="H5251" s="16">
        <f t="shared" si="246"/>
        <v>943.30323812961672</v>
      </c>
      <c r="I5251" s="15">
        <f t="shared" si="244"/>
        <v>51.848226191550523</v>
      </c>
      <c r="J5251" s="14">
        <f t="shared" si="245"/>
        <v>0.82933615395924964</v>
      </c>
    </row>
    <row r="5252" spans="1:10" x14ac:dyDescent="0.3">
      <c r="A5252" s="19">
        <v>20200806</v>
      </c>
      <c r="B5252" s="19" t="s">
        <v>38</v>
      </c>
      <c r="C5252" s="19">
        <v>781</v>
      </c>
      <c r="D5252" s="19">
        <v>50.17</v>
      </c>
      <c r="E5252" s="19">
        <v>24.34</v>
      </c>
      <c r="F5252" s="19">
        <v>2.41</v>
      </c>
      <c r="G5252" s="19">
        <v>0</v>
      </c>
      <c r="H5252" s="17">
        <f t="shared" si="246"/>
        <v>1016.9956012411898</v>
      </c>
      <c r="I5252" s="18">
        <f t="shared" si="244"/>
        <v>56.12111253878718</v>
      </c>
      <c r="J5252" s="17">
        <f t="shared" si="245"/>
        <v>0.87457044573163611</v>
      </c>
    </row>
    <row r="5253" spans="1:10" x14ac:dyDescent="0.3">
      <c r="A5253" s="2">
        <v>20200806</v>
      </c>
      <c r="B5253" s="2" t="s">
        <v>37</v>
      </c>
      <c r="C5253" s="2">
        <v>862.01</v>
      </c>
      <c r="D5253" s="2">
        <v>60.13</v>
      </c>
      <c r="E5253" s="2">
        <v>26.14</v>
      </c>
      <c r="F5253" s="2">
        <v>1.86</v>
      </c>
      <c r="G5253" s="2">
        <v>0</v>
      </c>
      <c r="H5253" s="16">
        <f t="shared" si="246"/>
        <v>994.0637809805678</v>
      </c>
      <c r="I5253" s="15">
        <f t="shared" si="244"/>
        <v>57.204493155642744</v>
      </c>
      <c r="J5253" s="14">
        <f t="shared" si="245"/>
        <v>0.85000383994169315</v>
      </c>
    </row>
    <row r="5254" spans="1:10" x14ac:dyDescent="0.3">
      <c r="A5254" s="19">
        <v>20200806</v>
      </c>
      <c r="B5254" s="19" t="s">
        <v>36</v>
      </c>
      <c r="C5254" s="19">
        <v>944.01</v>
      </c>
      <c r="D5254" s="19">
        <v>66.87</v>
      </c>
      <c r="E5254" s="19">
        <v>27.47</v>
      </c>
      <c r="F5254" s="19">
        <v>2.0699999999999998</v>
      </c>
      <c r="G5254" s="19">
        <v>0</v>
      </c>
      <c r="H5254" s="17">
        <f t="shared" si="246"/>
        <v>1026.5263517327874</v>
      </c>
      <c r="I5254" s="18">
        <f t="shared" si="244"/>
        <v>59.548948491649604</v>
      </c>
      <c r="J5254" s="17">
        <f t="shared" si="245"/>
        <v>0.86693202450177054</v>
      </c>
    </row>
    <row r="5255" spans="1:10" x14ac:dyDescent="0.3">
      <c r="A5255" s="2">
        <v>20200806</v>
      </c>
      <c r="B5255" s="2" t="s">
        <v>35</v>
      </c>
      <c r="C5255" s="2">
        <v>911.01</v>
      </c>
      <c r="D5255" s="2">
        <v>67.17</v>
      </c>
      <c r="E5255" s="2">
        <v>28.21</v>
      </c>
      <c r="F5255" s="2">
        <v>2.83</v>
      </c>
      <c r="G5255" s="2">
        <v>0</v>
      </c>
      <c r="H5255" s="16">
        <f t="shared" si="246"/>
        <v>988.44463128688312</v>
      </c>
      <c r="I5255" s="15">
        <f t="shared" si="244"/>
        <v>59.098894727715098</v>
      </c>
      <c r="J5255" s="14">
        <f t="shared" si="245"/>
        <v>0.83677271886796334</v>
      </c>
    </row>
    <row r="5256" spans="1:10" x14ac:dyDescent="0.3">
      <c r="A5256" s="19">
        <v>20200806</v>
      </c>
      <c r="B5256" s="19" t="s">
        <v>34</v>
      </c>
      <c r="C5256" s="19">
        <v>851.01</v>
      </c>
      <c r="D5256" s="19">
        <v>60.83</v>
      </c>
      <c r="E5256" s="19">
        <v>28.46</v>
      </c>
      <c r="F5256" s="19">
        <v>3.79</v>
      </c>
      <c r="G5256" s="19">
        <v>0</v>
      </c>
      <c r="H5256" s="17">
        <f t="shared" si="246"/>
        <v>974.61294771035978</v>
      </c>
      <c r="I5256" s="18">
        <f t="shared" si="244"/>
        <v>58.916654615948744</v>
      </c>
      <c r="J5256" s="17">
        <f t="shared" si="245"/>
        <v>0.82586269941760182</v>
      </c>
    </row>
    <row r="5257" spans="1:10" x14ac:dyDescent="0.3">
      <c r="A5257" s="2">
        <v>20200806</v>
      </c>
      <c r="B5257" s="2" t="s">
        <v>33</v>
      </c>
      <c r="C5257" s="2">
        <v>756</v>
      </c>
      <c r="D5257" s="2">
        <v>51.04</v>
      </c>
      <c r="E5257" s="2">
        <v>28.23</v>
      </c>
      <c r="F5257" s="2">
        <v>4.76</v>
      </c>
      <c r="G5257" s="2">
        <v>0</v>
      </c>
      <c r="H5257" s="16">
        <f t="shared" si="246"/>
        <v>972.2408261423509</v>
      </c>
      <c r="I5257" s="15">
        <f t="shared" si="244"/>
        <v>58.612525816948462</v>
      </c>
      <c r="J5257" s="14">
        <f t="shared" si="245"/>
        <v>0.82518321173184606</v>
      </c>
    </row>
    <row r="5258" spans="1:10" x14ac:dyDescent="0.3">
      <c r="A5258" s="19">
        <v>20200806</v>
      </c>
      <c r="B5258" s="19" t="s">
        <v>32</v>
      </c>
      <c r="C5258" s="19">
        <v>603</v>
      </c>
      <c r="D5258" s="19">
        <v>39.880000000000003</v>
      </c>
      <c r="E5258" s="19">
        <v>27.41</v>
      </c>
      <c r="F5258" s="19">
        <v>5.52</v>
      </c>
      <c r="G5258" s="19">
        <v>0</v>
      </c>
      <c r="H5258" s="17">
        <f t="shared" si="246"/>
        <v>940.45089667331308</v>
      </c>
      <c r="I5258" s="18">
        <f t="shared" ref="I5258:I5321" si="247">E5258+H5258*((NOCT-20)/(800))</f>
        <v>56.799090521041038</v>
      </c>
      <c r="J5258" s="17">
        <f t="shared" ref="J5258:J5321" si="248">P_STC__W*(H5258/1000)*(1+(alpha_p/100)*(I5258-25))</f>
        <v>0.80587622230072298</v>
      </c>
    </row>
    <row r="5259" spans="1:10" x14ac:dyDescent="0.3">
      <c r="A5259" s="2">
        <v>20200806</v>
      </c>
      <c r="B5259" s="2" t="s">
        <v>31</v>
      </c>
      <c r="C5259" s="2">
        <v>415</v>
      </c>
      <c r="D5259" s="2">
        <v>28.26</v>
      </c>
      <c r="E5259" s="2">
        <v>26.41</v>
      </c>
      <c r="F5259" s="2">
        <v>5.86</v>
      </c>
      <c r="G5259" s="2">
        <v>0</v>
      </c>
      <c r="H5259" s="16">
        <f t="shared" si="246"/>
        <v>876.50118492950867</v>
      </c>
      <c r="I5259" s="15">
        <f t="shared" si="247"/>
        <v>53.800662029047146</v>
      </c>
      <c r="J5259" s="14">
        <f t="shared" si="248"/>
        <v>0.76290402015104508</v>
      </c>
    </row>
    <row r="5260" spans="1:10" x14ac:dyDescent="0.3">
      <c r="A5260" s="19">
        <v>20200806</v>
      </c>
      <c r="B5260" s="19" t="s">
        <v>30</v>
      </c>
      <c r="C5260" s="19">
        <v>215</v>
      </c>
      <c r="D5260" s="19">
        <v>16.600000000000001</v>
      </c>
      <c r="E5260" s="19">
        <v>25.11</v>
      </c>
      <c r="F5260" s="19">
        <v>5.93</v>
      </c>
      <c r="G5260" s="19">
        <v>0</v>
      </c>
      <c r="H5260" s="17">
        <f t="shared" si="246"/>
        <v>752.56826854006886</v>
      </c>
      <c r="I5260" s="18">
        <f t="shared" si="247"/>
        <v>48.627758391877151</v>
      </c>
      <c r="J5260" s="17">
        <f t="shared" si="248"/>
        <v>0.67255151303900762</v>
      </c>
    </row>
    <row r="5261" spans="1:10" x14ac:dyDescent="0.3">
      <c r="A5261" s="2">
        <v>20200806</v>
      </c>
      <c r="B5261" s="2" t="s">
        <v>29</v>
      </c>
      <c r="C5261" s="2">
        <v>38.43</v>
      </c>
      <c r="D5261" s="2">
        <v>5.21</v>
      </c>
      <c r="E5261" s="2">
        <v>23.14</v>
      </c>
      <c r="F5261" s="2">
        <v>5.79</v>
      </c>
      <c r="G5261" s="2">
        <v>0</v>
      </c>
      <c r="H5261" s="16">
        <f t="shared" si="246"/>
        <v>423.20808642228121</v>
      </c>
      <c r="I5261" s="15">
        <f t="shared" si="247"/>
        <v>36.365252700696288</v>
      </c>
      <c r="J5261" s="14">
        <f t="shared" si="248"/>
        <v>0.40156368561002814</v>
      </c>
    </row>
    <row r="5262" spans="1:10" x14ac:dyDescent="0.3">
      <c r="A5262" s="19">
        <v>20200806</v>
      </c>
      <c r="B5262" s="19" t="s">
        <v>28</v>
      </c>
      <c r="C5262" s="19">
        <v>0</v>
      </c>
      <c r="D5262" s="19">
        <v>0</v>
      </c>
      <c r="E5262" s="19">
        <v>21.84</v>
      </c>
      <c r="F5262" s="19">
        <v>5.45</v>
      </c>
      <c r="G5262" s="19">
        <v>0</v>
      </c>
      <c r="H5262" s="17">
        <f t="shared" si="246"/>
        <v>0</v>
      </c>
      <c r="I5262" s="18">
        <f t="shared" si="247"/>
        <v>21.84</v>
      </c>
      <c r="J5262" s="17">
        <f t="shared" si="248"/>
        <v>0</v>
      </c>
    </row>
    <row r="5263" spans="1:10" x14ac:dyDescent="0.3">
      <c r="A5263" s="2">
        <v>20200806</v>
      </c>
      <c r="B5263" s="2" t="s">
        <v>27</v>
      </c>
      <c r="C5263" s="2">
        <v>0</v>
      </c>
      <c r="D5263" s="2">
        <v>0</v>
      </c>
      <c r="E5263" s="2">
        <v>21.13</v>
      </c>
      <c r="F5263" s="2">
        <v>5.24</v>
      </c>
      <c r="G5263" s="2">
        <v>0</v>
      </c>
      <c r="H5263" s="16">
        <f t="shared" si="246"/>
        <v>0</v>
      </c>
      <c r="I5263" s="15">
        <f t="shared" si="247"/>
        <v>21.13</v>
      </c>
      <c r="J5263" s="14">
        <f t="shared" si="248"/>
        <v>0</v>
      </c>
    </row>
    <row r="5264" spans="1:10" x14ac:dyDescent="0.3">
      <c r="A5264" s="19">
        <v>20200806</v>
      </c>
      <c r="B5264" s="19" t="s">
        <v>26</v>
      </c>
      <c r="C5264" s="19">
        <v>0</v>
      </c>
      <c r="D5264" s="19">
        <v>0</v>
      </c>
      <c r="E5264" s="19">
        <v>20.69</v>
      </c>
      <c r="F5264" s="19">
        <v>4.76</v>
      </c>
      <c r="G5264" s="19">
        <v>0</v>
      </c>
      <c r="H5264" s="17">
        <f t="shared" si="246"/>
        <v>0</v>
      </c>
      <c r="I5264" s="18">
        <f t="shared" si="247"/>
        <v>20.69</v>
      </c>
      <c r="J5264" s="17">
        <f t="shared" si="248"/>
        <v>0</v>
      </c>
    </row>
    <row r="5265" spans="1:10" x14ac:dyDescent="0.3">
      <c r="A5265" s="2">
        <v>20200806</v>
      </c>
      <c r="B5265" s="2" t="s">
        <v>25</v>
      </c>
      <c r="C5265" s="2">
        <v>0</v>
      </c>
      <c r="D5265" s="2">
        <v>0</v>
      </c>
      <c r="E5265" s="2">
        <v>20.34</v>
      </c>
      <c r="F5265" s="2">
        <v>4.41</v>
      </c>
      <c r="G5265" s="2">
        <v>0</v>
      </c>
      <c r="H5265" s="16">
        <f t="shared" si="246"/>
        <v>0</v>
      </c>
      <c r="I5265" s="15">
        <f t="shared" si="247"/>
        <v>20.34</v>
      </c>
      <c r="J5265" s="14">
        <f t="shared" si="248"/>
        <v>0</v>
      </c>
    </row>
    <row r="5266" spans="1:10" x14ac:dyDescent="0.3">
      <c r="A5266" s="19">
        <v>20200807</v>
      </c>
      <c r="B5266" s="19" t="s">
        <v>48</v>
      </c>
      <c r="C5266" s="19">
        <v>0</v>
      </c>
      <c r="D5266" s="19">
        <v>0</v>
      </c>
      <c r="E5266" s="19">
        <v>19.95</v>
      </c>
      <c r="F5266" s="19">
        <v>4.28</v>
      </c>
      <c r="G5266" s="19">
        <v>0</v>
      </c>
      <c r="H5266" s="17">
        <f t="shared" si="246"/>
        <v>0</v>
      </c>
      <c r="I5266" s="18">
        <f t="shared" si="247"/>
        <v>19.95</v>
      </c>
      <c r="J5266" s="17">
        <f t="shared" si="248"/>
        <v>0</v>
      </c>
    </row>
    <row r="5267" spans="1:10" x14ac:dyDescent="0.3">
      <c r="A5267" s="2">
        <v>20200807</v>
      </c>
      <c r="B5267" s="2" t="s">
        <v>47</v>
      </c>
      <c r="C5267" s="2">
        <v>0</v>
      </c>
      <c r="D5267" s="2">
        <v>0</v>
      </c>
      <c r="E5267" s="2">
        <v>19.579999999999998</v>
      </c>
      <c r="F5267" s="2">
        <v>4.21</v>
      </c>
      <c r="G5267" s="2">
        <v>0</v>
      </c>
      <c r="H5267" s="16">
        <f t="shared" ref="H5267:H5330" si="249">IF(D5267&gt;0,C5267/SIN(D5267*PI()/180),0)</f>
        <v>0</v>
      </c>
      <c r="I5267" s="15">
        <f t="shared" si="247"/>
        <v>19.579999999999998</v>
      </c>
      <c r="J5267" s="14">
        <f t="shared" si="248"/>
        <v>0</v>
      </c>
    </row>
    <row r="5268" spans="1:10" x14ac:dyDescent="0.3">
      <c r="A5268" s="19">
        <v>20200807</v>
      </c>
      <c r="B5268" s="19" t="s">
        <v>46</v>
      </c>
      <c r="C5268" s="19">
        <v>0</v>
      </c>
      <c r="D5268" s="19">
        <v>0</v>
      </c>
      <c r="E5268" s="19">
        <v>19.28</v>
      </c>
      <c r="F5268" s="19">
        <v>4.1399999999999997</v>
      </c>
      <c r="G5268" s="19">
        <v>0</v>
      </c>
      <c r="H5268" s="17">
        <f t="shared" si="249"/>
        <v>0</v>
      </c>
      <c r="I5268" s="18">
        <f t="shared" si="247"/>
        <v>19.28</v>
      </c>
      <c r="J5268" s="17">
        <f t="shared" si="248"/>
        <v>0</v>
      </c>
    </row>
    <row r="5269" spans="1:10" x14ac:dyDescent="0.3">
      <c r="A5269" s="2">
        <v>20200807</v>
      </c>
      <c r="B5269" s="2" t="s">
        <v>45</v>
      </c>
      <c r="C5269" s="2">
        <v>0</v>
      </c>
      <c r="D5269" s="2">
        <v>0</v>
      </c>
      <c r="E5269" s="2">
        <v>19.03</v>
      </c>
      <c r="F5269" s="2">
        <v>4.1399999999999997</v>
      </c>
      <c r="G5269" s="2">
        <v>0</v>
      </c>
      <c r="H5269" s="16">
        <f t="shared" si="249"/>
        <v>0</v>
      </c>
      <c r="I5269" s="15">
        <f t="shared" si="247"/>
        <v>19.03</v>
      </c>
      <c r="J5269" s="14">
        <f t="shared" si="248"/>
        <v>0</v>
      </c>
    </row>
    <row r="5270" spans="1:10" x14ac:dyDescent="0.3">
      <c r="A5270" s="19">
        <v>20200807</v>
      </c>
      <c r="B5270" s="19" t="s">
        <v>44</v>
      </c>
      <c r="C5270" s="19">
        <v>0</v>
      </c>
      <c r="D5270" s="19">
        <v>0</v>
      </c>
      <c r="E5270" s="19">
        <v>18.84</v>
      </c>
      <c r="F5270" s="19">
        <v>4.1399999999999997</v>
      </c>
      <c r="G5270" s="19">
        <v>0</v>
      </c>
      <c r="H5270" s="17">
        <f t="shared" si="249"/>
        <v>0</v>
      </c>
      <c r="I5270" s="18">
        <f t="shared" si="247"/>
        <v>18.84</v>
      </c>
      <c r="J5270" s="17">
        <f t="shared" si="248"/>
        <v>0</v>
      </c>
    </row>
    <row r="5271" spans="1:10" x14ac:dyDescent="0.3">
      <c r="A5271" s="2">
        <v>20200807</v>
      </c>
      <c r="B5271" s="2" t="s">
        <v>43</v>
      </c>
      <c r="C5271" s="2">
        <v>0</v>
      </c>
      <c r="D5271" s="2">
        <v>0</v>
      </c>
      <c r="E5271" s="2">
        <v>18.690000000000001</v>
      </c>
      <c r="F5271" s="2">
        <v>4</v>
      </c>
      <c r="G5271" s="2">
        <v>0</v>
      </c>
      <c r="H5271" s="16">
        <f t="shared" si="249"/>
        <v>0</v>
      </c>
      <c r="I5271" s="15">
        <f t="shared" si="247"/>
        <v>18.690000000000001</v>
      </c>
      <c r="J5271" s="14">
        <f t="shared" si="248"/>
        <v>0</v>
      </c>
    </row>
    <row r="5272" spans="1:10" x14ac:dyDescent="0.3">
      <c r="A5272" s="19">
        <v>20200807</v>
      </c>
      <c r="B5272" s="19" t="s">
        <v>42</v>
      </c>
      <c r="C5272" s="19">
        <v>28.94</v>
      </c>
      <c r="D5272" s="19">
        <v>4.16</v>
      </c>
      <c r="E5272" s="19">
        <v>18.59</v>
      </c>
      <c r="F5272" s="19">
        <v>3.79</v>
      </c>
      <c r="G5272" s="19">
        <v>0</v>
      </c>
      <c r="H5272" s="17">
        <f t="shared" si="249"/>
        <v>398.94172926386136</v>
      </c>
      <c r="I5272" s="18">
        <f t="shared" si="247"/>
        <v>31.056929039495667</v>
      </c>
      <c r="J5272" s="17">
        <f t="shared" si="248"/>
        <v>0.38806810141115927</v>
      </c>
    </row>
    <row r="5273" spans="1:10" x14ac:dyDescent="0.3">
      <c r="A5273" s="2">
        <v>20200807</v>
      </c>
      <c r="B5273" s="2" t="s">
        <v>41</v>
      </c>
      <c r="C5273" s="2">
        <v>202</v>
      </c>
      <c r="D5273" s="2">
        <v>15.53</v>
      </c>
      <c r="E5273" s="2">
        <v>19.03</v>
      </c>
      <c r="F5273" s="2">
        <v>4.34</v>
      </c>
      <c r="G5273" s="2">
        <v>0</v>
      </c>
      <c r="H5273" s="16">
        <f t="shared" si="249"/>
        <v>754.45512714057202</v>
      </c>
      <c r="I5273" s="15">
        <f t="shared" si="247"/>
        <v>42.60672272314288</v>
      </c>
      <c r="J5273" s="14">
        <f t="shared" si="248"/>
        <v>0.69467945710279311</v>
      </c>
    </row>
    <row r="5274" spans="1:10" x14ac:dyDescent="0.3">
      <c r="A5274" s="19">
        <v>20200807</v>
      </c>
      <c r="B5274" s="19" t="s">
        <v>40</v>
      </c>
      <c r="C5274" s="19">
        <v>393</v>
      </c>
      <c r="D5274" s="19">
        <v>27.18</v>
      </c>
      <c r="E5274" s="19">
        <v>20.21</v>
      </c>
      <c r="F5274" s="19">
        <v>4.21</v>
      </c>
      <c r="G5274" s="19">
        <v>0</v>
      </c>
      <c r="H5274" s="17">
        <f t="shared" si="249"/>
        <v>860.35641626775418</v>
      </c>
      <c r="I5274" s="18">
        <f t="shared" si="247"/>
        <v>47.096138008367319</v>
      </c>
      <c r="J5274" s="17">
        <f t="shared" si="248"/>
        <v>0.77480892277168933</v>
      </c>
    </row>
    <row r="5275" spans="1:10" x14ac:dyDescent="0.3">
      <c r="A5275" s="2">
        <v>20200807</v>
      </c>
      <c r="B5275" s="2" t="s">
        <v>39</v>
      </c>
      <c r="C5275" s="2">
        <v>578</v>
      </c>
      <c r="D5275" s="2">
        <v>38.81</v>
      </c>
      <c r="E5275" s="2">
        <v>21.87</v>
      </c>
      <c r="F5275" s="2">
        <v>4.34</v>
      </c>
      <c r="G5275" s="2">
        <v>0</v>
      </c>
      <c r="H5275" s="16">
        <f t="shared" si="249"/>
        <v>922.23276669612562</v>
      </c>
      <c r="I5275" s="15">
        <f t="shared" si="247"/>
        <v>50.689773959253927</v>
      </c>
      <c r="J5275" s="14">
        <f t="shared" si="248"/>
        <v>0.81561898578204195</v>
      </c>
    </row>
    <row r="5276" spans="1:10" x14ac:dyDescent="0.3">
      <c r="A5276" s="19">
        <v>20200807</v>
      </c>
      <c r="B5276" s="19" t="s">
        <v>38</v>
      </c>
      <c r="C5276" s="19">
        <v>750</v>
      </c>
      <c r="D5276" s="19">
        <v>50.01</v>
      </c>
      <c r="E5276" s="19">
        <v>23.6</v>
      </c>
      <c r="F5276" s="19">
        <v>4.21</v>
      </c>
      <c r="G5276" s="19">
        <v>0</v>
      </c>
      <c r="H5276" s="17">
        <f t="shared" si="249"/>
        <v>978.91211972734527</v>
      </c>
      <c r="I5276" s="18">
        <f t="shared" si="247"/>
        <v>54.191003741479541</v>
      </c>
      <c r="J5276" s="17">
        <f t="shared" si="248"/>
        <v>0.85032269665441251</v>
      </c>
    </row>
    <row r="5277" spans="1:10" x14ac:dyDescent="0.3">
      <c r="A5277" s="2">
        <v>20200807</v>
      </c>
      <c r="B5277" s="2" t="s">
        <v>37</v>
      </c>
      <c r="C5277" s="2">
        <v>846.01</v>
      </c>
      <c r="D5277" s="2">
        <v>59.93</v>
      </c>
      <c r="E5277" s="2">
        <v>25.11</v>
      </c>
      <c r="F5277" s="2">
        <v>3.93</v>
      </c>
      <c r="G5277" s="2">
        <v>0</v>
      </c>
      <c r="H5277" s="16">
        <f t="shared" si="249"/>
        <v>977.57848291601647</v>
      </c>
      <c r="I5277" s="15">
        <f t="shared" si="247"/>
        <v>55.659327591125518</v>
      </c>
      <c r="J5277" s="14">
        <f t="shared" si="248"/>
        <v>0.84270493762410703</v>
      </c>
    </row>
    <row r="5278" spans="1:10" x14ac:dyDescent="0.3">
      <c r="A5278" s="19">
        <v>20200807</v>
      </c>
      <c r="B5278" s="19" t="s">
        <v>36</v>
      </c>
      <c r="C5278" s="19">
        <v>917.01</v>
      </c>
      <c r="D5278" s="19">
        <v>66.61</v>
      </c>
      <c r="E5278" s="19">
        <v>26.25</v>
      </c>
      <c r="F5278" s="19">
        <v>4</v>
      </c>
      <c r="G5278" s="19">
        <v>0</v>
      </c>
      <c r="H5278" s="17">
        <f t="shared" si="249"/>
        <v>999.11319909571523</v>
      </c>
      <c r="I5278" s="18">
        <f t="shared" si="247"/>
        <v>57.472287471741097</v>
      </c>
      <c r="J5278" s="17">
        <f t="shared" si="248"/>
        <v>0.85311748951540389</v>
      </c>
    </row>
    <row r="5279" spans="1:10" x14ac:dyDescent="0.3">
      <c r="A5279" s="2">
        <v>20200807</v>
      </c>
      <c r="B5279" s="2" t="s">
        <v>35</v>
      </c>
      <c r="C5279" s="2">
        <v>935.01</v>
      </c>
      <c r="D5279" s="2">
        <v>66.900000000000006</v>
      </c>
      <c r="E5279" s="2">
        <v>27.02</v>
      </c>
      <c r="F5279" s="2">
        <v>4.41</v>
      </c>
      <c r="G5279" s="2">
        <v>0</v>
      </c>
      <c r="H5279" s="16">
        <f t="shared" si="249"/>
        <v>1016.5124458631235</v>
      </c>
      <c r="I5279" s="15">
        <f t="shared" si="247"/>
        <v>58.786013933222605</v>
      </c>
      <c r="J5279" s="14">
        <f t="shared" si="248"/>
        <v>0.86196487939660782</v>
      </c>
    </row>
    <row r="5280" spans="1:10" x14ac:dyDescent="0.3">
      <c r="A5280" s="19">
        <v>20200807</v>
      </c>
      <c r="B5280" s="19" t="s">
        <v>34</v>
      </c>
      <c r="C5280" s="19">
        <v>863.01</v>
      </c>
      <c r="D5280" s="19">
        <v>60.6</v>
      </c>
      <c r="E5280" s="19">
        <v>27.32</v>
      </c>
      <c r="F5280" s="19">
        <v>4.97</v>
      </c>
      <c r="G5280" s="19">
        <v>0</v>
      </c>
      <c r="H5280" s="17">
        <f t="shared" si="249"/>
        <v>990.5834698492198</v>
      </c>
      <c r="I5280" s="18">
        <f t="shared" si="247"/>
        <v>58.275733432788115</v>
      </c>
      <c r="J5280" s="17">
        <f t="shared" si="248"/>
        <v>0.84225270816388942</v>
      </c>
    </row>
    <row r="5281" spans="1:10" x14ac:dyDescent="0.3">
      <c r="A5281" s="2">
        <v>20200807</v>
      </c>
      <c r="B5281" s="2" t="s">
        <v>33</v>
      </c>
      <c r="C5281" s="2">
        <v>758</v>
      </c>
      <c r="D5281" s="2">
        <v>50.83</v>
      </c>
      <c r="E5281" s="2">
        <v>27.13</v>
      </c>
      <c r="F5281" s="2">
        <v>5.66</v>
      </c>
      <c r="G5281" s="2">
        <v>0</v>
      </c>
      <c r="H5281" s="16">
        <f t="shared" si="249"/>
        <v>977.71719032215299</v>
      </c>
      <c r="I5281" s="15">
        <f t="shared" si="247"/>
        <v>57.68366219756728</v>
      </c>
      <c r="J5281" s="14">
        <f t="shared" si="248"/>
        <v>0.83391798764255565</v>
      </c>
    </row>
    <row r="5282" spans="1:10" x14ac:dyDescent="0.3">
      <c r="A5282" s="19">
        <v>20200807</v>
      </c>
      <c r="B5282" s="19" t="s">
        <v>32</v>
      </c>
      <c r="C5282" s="19">
        <v>617</v>
      </c>
      <c r="D5282" s="19">
        <v>39.69</v>
      </c>
      <c r="E5282" s="19">
        <v>26.34</v>
      </c>
      <c r="F5282" s="19">
        <v>6.34</v>
      </c>
      <c r="G5282" s="19">
        <v>0</v>
      </c>
      <c r="H5282" s="17">
        <f t="shared" si="249"/>
        <v>966.12529490045995</v>
      </c>
      <c r="I5282" s="18">
        <f t="shared" si="247"/>
        <v>56.53141546563937</v>
      </c>
      <c r="J5282" s="17">
        <f t="shared" si="248"/>
        <v>0.82904045360629597</v>
      </c>
    </row>
    <row r="5283" spans="1:10" x14ac:dyDescent="0.3">
      <c r="A5283" s="2">
        <v>20200807</v>
      </c>
      <c r="B5283" s="2" t="s">
        <v>31</v>
      </c>
      <c r="C5283" s="2">
        <v>430</v>
      </c>
      <c r="D5283" s="2">
        <v>28.08</v>
      </c>
      <c r="E5283" s="2">
        <v>25.18</v>
      </c>
      <c r="F5283" s="2">
        <v>6.83</v>
      </c>
      <c r="G5283" s="2">
        <v>0</v>
      </c>
      <c r="H5283" s="16">
        <f t="shared" si="249"/>
        <v>913.52540443397982</v>
      </c>
      <c r="I5283" s="15">
        <f t="shared" si="247"/>
        <v>53.727668888561865</v>
      </c>
      <c r="J5283" s="14">
        <f t="shared" si="248"/>
        <v>0.79542985540456956</v>
      </c>
    </row>
    <row r="5284" spans="1:10" x14ac:dyDescent="0.3">
      <c r="A5284" s="19">
        <v>20200807</v>
      </c>
      <c r="B5284" s="19" t="s">
        <v>30</v>
      </c>
      <c r="C5284" s="19">
        <v>227</v>
      </c>
      <c r="D5284" s="19">
        <v>16.420000000000002</v>
      </c>
      <c r="E5284" s="19">
        <v>23.77</v>
      </c>
      <c r="F5284" s="19">
        <v>7.1</v>
      </c>
      <c r="G5284" s="19">
        <v>0</v>
      </c>
      <c r="H5284" s="17">
        <f t="shared" si="249"/>
        <v>803.03866041539732</v>
      </c>
      <c r="I5284" s="18">
        <f t="shared" si="247"/>
        <v>48.864958137981162</v>
      </c>
      <c r="J5284" s="17">
        <f t="shared" si="248"/>
        <v>0.7167984823524246</v>
      </c>
    </row>
    <row r="5285" spans="1:10" x14ac:dyDescent="0.3">
      <c r="A5285" s="2">
        <v>20200807</v>
      </c>
      <c r="B5285" s="2" t="s">
        <v>29</v>
      </c>
      <c r="C5285" s="2">
        <v>40.39</v>
      </c>
      <c r="D5285" s="2">
        <v>5.0199999999999996</v>
      </c>
      <c r="E5285" s="2">
        <v>21.98</v>
      </c>
      <c r="F5285" s="2">
        <v>6.83</v>
      </c>
      <c r="G5285" s="2">
        <v>0</v>
      </c>
      <c r="H5285" s="16">
        <f t="shared" si="249"/>
        <v>461.58166871808692</v>
      </c>
      <c r="I5285" s="15">
        <f t="shared" si="247"/>
        <v>36.404427147440217</v>
      </c>
      <c r="J5285" s="14">
        <f t="shared" si="248"/>
        <v>0.43789333340738501</v>
      </c>
    </row>
    <row r="5286" spans="1:10" x14ac:dyDescent="0.3">
      <c r="A5286" s="19">
        <v>20200807</v>
      </c>
      <c r="B5286" s="19" t="s">
        <v>28</v>
      </c>
      <c r="C5286" s="19">
        <v>0</v>
      </c>
      <c r="D5286" s="19">
        <v>0</v>
      </c>
      <c r="E5286" s="19">
        <v>20.52</v>
      </c>
      <c r="F5286" s="19">
        <v>6.76</v>
      </c>
      <c r="G5286" s="19">
        <v>0</v>
      </c>
      <c r="H5286" s="17">
        <f t="shared" si="249"/>
        <v>0</v>
      </c>
      <c r="I5286" s="18">
        <f t="shared" si="247"/>
        <v>20.52</v>
      </c>
      <c r="J5286" s="17">
        <f t="shared" si="248"/>
        <v>0</v>
      </c>
    </row>
    <row r="5287" spans="1:10" x14ac:dyDescent="0.3">
      <c r="A5287" s="2">
        <v>20200807</v>
      </c>
      <c r="B5287" s="2" t="s">
        <v>27</v>
      </c>
      <c r="C5287" s="2">
        <v>0</v>
      </c>
      <c r="D5287" s="2">
        <v>0</v>
      </c>
      <c r="E5287" s="2">
        <v>19.78</v>
      </c>
      <c r="F5287" s="2">
        <v>6.48</v>
      </c>
      <c r="G5287" s="2">
        <v>0</v>
      </c>
      <c r="H5287" s="16">
        <f t="shared" si="249"/>
        <v>0</v>
      </c>
      <c r="I5287" s="15">
        <f t="shared" si="247"/>
        <v>19.78</v>
      </c>
      <c r="J5287" s="14">
        <f t="shared" si="248"/>
        <v>0</v>
      </c>
    </row>
    <row r="5288" spans="1:10" x14ac:dyDescent="0.3">
      <c r="A5288" s="19">
        <v>20200807</v>
      </c>
      <c r="B5288" s="19" t="s">
        <v>26</v>
      </c>
      <c r="C5288" s="19">
        <v>0</v>
      </c>
      <c r="D5288" s="19">
        <v>0</v>
      </c>
      <c r="E5288" s="19">
        <v>19.39</v>
      </c>
      <c r="F5288" s="19">
        <v>5.93</v>
      </c>
      <c r="G5288" s="19">
        <v>0</v>
      </c>
      <c r="H5288" s="17">
        <f t="shared" si="249"/>
        <v>0</v>
      </c>
      <c r="I5288" s="18">
        <f t="shared" si="247"/>
        <v>19.39</v>
      </c>
      <c r="J5288" s="17">
        <f t="shared" si="248"/>
        <v>0</v>
      </c>
    </row>
    <row r="5289" spans="1:10" x14ac:dyDescent="0.3">
      <c r="A5289" s="2">
        <v>20200807</v>
      </c>
      <c r="B5289" s="2" t="s">
        <v>25</v>
      </c>
      <c r="C5289" s="2">
        <v>0</v>
      </c>
      <c r="D5289" s="2">
        <v>0</v>
      </c>
      <c r="E5289" s="2">
        <v>19.09</v>
      </c>
      <c r="F5289" s="2">
        <v>5.52</v>
      </c>
      <c r="G5289" s="2">
        <v>0</v>
      </c>
      <c r="H5289" s="16">
        <f t="shared" si="249"/>
        <v>0</v>
      </c>
      <c r="I5289" s="15">
        <f t="shared" si="247"/>
        <v>19.09</v>
      </c>
      <c r="J5289" s="14">
        <f t="shared" si="248"/>
        <v>0</v>
      </c>
    </row>
    <row r="5290" spans="1:10" x14ac:dyDescent="0.3">
      <c r="A5290" s="19">
        <v>20200808</v>
      </c>
      <c r="B5290" s="19" t="s">
        <v>48</v>
      </c>
      <c r="C5290" s="19">
        <v>0</v>
      </c>
      <c r="D5290" s="19">
        <v>0</v>
      </c>
      <c r="E5290" s="19">
        <v>18.809999999999999</v>
      </c>
      <c r="F5290" s="19">
        <v>5.03</v>
      </c>
      <c r="G5290" s="19">
        <v>0</v>
      </c>
      <c r="H5290" s="17">
        <f t="shared" si="249"/>
        <v>0</v>
      </c>
      <c r="I5290" s="18">
        <f t="shared" si="247"/>
        <v>18.809999999999999</v>
      </c>
      <c r="J5290" s="17">
        <f t="shared" si="248"/>
        <v>0</v>
      </c>
    </row>
    <row r="5291" spans="1:10" x14ac:dyDescent="0.3">
      <c r="A5291" s="2">
        <v>20200808</v>
      </c>
      <c r="B5291" s="2" t="s">
        <v>47</v>
      </c>
      <c r="C5291" s="2">
        <v>0</v>
      </c>
      <c r="D5291" s="2">
        <v>0</v>
      </c>
      <c r="E5291" s="2">
        <v>18.53</v>
      </c>
      <c r="F5291" s="2">
        <v>4.83</v>
      </c>
      <c r="G5291" s="2">
        <v>0</v>
      </c>
      <c r="H5291" s="16">
        <f t="shared" si="249"/>
        <v>0</v>
      </c>
      <c r="I5291" s="15">
        <f t="shared" si="247"/>
        <v>18.53</v>
      </c>
      <c r="J5291" s="14">
        <f t="shared" si="248"/>
        <v>0</v>
      </c>
    </row>
    <row r="5292" spans="1:10" x14ac:dyDescent="0.3">
      <c r="A5292" s="19">
        <v>20200808</v>
      </c>
      <c r="B5292" s="19" t="s">
        <v>46</v>
      </c>
      <c r="C5292" s="19">
        <v>0</v>
      </c>
      <c r="D5292" s="19">
        <v>0</v>
      </c>
      <c r="E5292" s="19">
        <v>18.37</v>
      </c>
      <c r="F5292" s="19">
        <v>4.4800000000000004</v>
      </c>
      <c r="G5292" s="19">
        <v>0</v>
      </c>
      <c r="H5292" s="17">
        <f t="shared" si="249"/>
        <v>0</v>
      </c>
      <c r="I5292" s="18">
        <f t="shared" si="247"/>
        <v>18.37</v>
      </c>
      <c r="J5292" s="17">
        <f t="shared" si="248"/>
        <v>0</v>
      </c>
    </row>
    <row r="5293" spans="1:10" x14ac:dyDescent="0.3">
      <c r="A5293" s="2">
        <v>20200808</v>
      </c>
      <c r="B5293" s="2" t="s">
        <v>45</v>
      </c>
      <c r="C5293" s="2">
        <v>0</v>
      </c>
      <c r="D5293" s="2">
        <v>0</v>
      </c>
      <c r="E5293" s="2">
        <v>18.23</v>
      </c>
      <c r="F5293" s="2">
        <v>4.21</v>
      </c>
      <c r="G5293" s="2">
        <v>0</v>
      </c>
      <c r="H5293" s="16">
        <f t="shared" si="249"/>
        <v>0</v>
      </c>
      <c r="I5293" s="15">
        <f t="shared" si="247"/>
        <v>18.23</v>
      </c>
      <c r="J5293" s="14">
        <f t="shared" si="248"/>
        <v>0</v>
      </c>
    </row>
    <row r="5294" spans="1:10" x14ac:dyDescent="0.3">
      <c r="A5294" s="19">
        <v>20200808</v>
      </c>
      <c r="B5294" s="19" t="s">
        <v>44</v>
      </c>
      <c r="C5294" s="19">
        <v>0</v>
      </c>
      <c r="D5294" s="19">
        <v>0</v>
      </c>
      <c r="E5294" s="19">
        <v>18.09</v>
      </c>
      <c r="F5294" s="19">
        <v>4</v>
      </c>
      <c r="G5294" s="19">
        <v>0</v>
      </c>
      <c r="H5294" s="17">
        <f t="shared" si="249"/>
        <v>0</v>
      </c>
      <c r="I5294" s="18">
        <f t="shared" si="247"/>
        <v>18.09</v>
      </c>
      <c r="J5294" s="17">
        <f t="shared" si="248"/>
        <v>0</v>
      </c>
    </row>
    <row r="5295" spans="1:10" x14ac:dyDescent="0.3">
      <c r="A5295" s="2">
        <v>20200808</v>
      </c>
      <c r="B5295" s="2" t="s">
        <v>43</v>
      </c>
      <c r="C5295" s="2">
        <v>0</v>
      </c>
      <c r="D5295" s="2">
        <v>0</v>
      </c>
      <c r="E5295" s="2">
        <v>17.93</v>
      </c>
      <c r="F5295" s="2">
        <v>3.93</v>
      </c>
      <c r="G5295" s="2">
        <v>0</v>
      </c>
      <c r="H5295" s="16">
        <f t="shared" si="249"/>
        <v>0</v>
      </c>
      <c r="I5295" s="15">
        <f t="shared" si="247"/>
        <v>17.93</v>
      </c>
      <c r="J5295" s="14">
        <f t="shared" si="248"/>
        <v>0</v>
      </c>
    </row>
    <row r="5296" spans="1:10" x14ac:dyDescent="0.3">
      <c r="A5296" s="19">
        <v>20200808</v>
      </c>
      <c r="B5296" s="19" t="s">
        <v>42</v>
      </c>
      <c r="C5296" s="19">
        <v>28.87</v>
      </c>
      <c r="D5296" s="19">
        <v>4</v>
      </c>
      <c r="E5296" s="19">
        <v>17.89</v>
      </c>
      <c r="F5296" s="19">
        <v>4.1399999999999997</v>
      </c>
      <c r="G5296" s="19">
        <v>0</v>
      </c>
      <c r="H5296" s="17">
        <f t="shared" si="249"/>
        <v>413.86839744650013</v>
      </c>
      <c r="I5296" s="18">
        <f t="shared" si="247"/>
        <v>30.823387420203129</v>
      </c>
      <c r="J5296" s="17">
        <f t="shared" si="248"/>
        <v>0.40302287535960701</v>
      </c>
    </row>
    <row r="5297" spans="1:10" x14ac:dyDescent="0.3">
      <c r="A5297" s="2">
        <v>20200808</v>
      </c>
      <c r="B5297" s="2" t="s">
        <v>41</v>
      </c>
      <c r="C5297" s="2">
        <v>207</v>
      </c>
      <c r="D5297" s="2">
        <v>15.38</v>
      </c>
      <c r="E5297" s="2">
        <v>18.48</v>
      </c>
      <c r="F5297" s="2">
        <v>4.07</v>
      </c>
      <c r="G5297" s="2">
        <v>0</v>
      </c>
      <c r="H5297" s="16">
        <f t="shared" si="249"/>
        <v>780.48539610049977</v>
      </c>
      <c r="I5297" s="15">
        <f t="shared" si="247"/>
        <v>42.870168628140618</v>
      </c>
      <c r="J5297" s="14">
        <f t="shared" si="248"/>
        <v>0.71772207071997296</v>
      </c>
    </row>
    <row r="5298" spans="1:10" x14ac:dyDescent="0.3">
      <c r="A5298" s="19">
        <v>20200808</v>
      </c>
      <c r="B5298" s="19" t="s">
        <v>40</v>
      </c>
      <c r="C5298" s="19">
        <v>400</v>
      </c>
      <c r="D5298" s="19">
        <v>27.04</v>
      </c>
      <c r="E5298" s="19">
        <v>19.62</v>
      </c>
      <c r="F5298" s="19">
        <v>3.93</v>
      </c>
      <c r="G5298" s="19">
        <v>0</v>
      </c>
      <c r="H5298" s="17">
        <f t="shared" si="249"/>
        <v>879.87035664632788</v>
      </c>
      <c r="I5298" s="18">
        <f t="shared" si="247"/>
        <v>47.115948645197747</v>
      </c>
      <c r="J5298" s="17">
        <f t="shared" si="248"/>
        <v>0.79230410234722881</v>
      </c>
    </row>
    <row r="5299" spans="1:10" x14ac:dyDescent="0.3">
      <c r="A5299" s="2">
        <v>20200808</v>
      </c>
      <c r="B5299" s="2" t="s">
        <v>39</v>
      </c>
      <c r="C5299" s="2">
        <v>597</v>
      </c>
      <c r="D5299" s="2">
        <v>38.659999999999997</v>
      </c>
      <c r="E5299" s="2">
        <v>21.24</v>
      </c>
      <c r="F5299" s="2">
        <v>4.07</v>
      </c>
      <c r="G5299" s="2">
        <v>0</v>
      </c>
      <c r="H5299" s="16">
        <f t="shared" si="249"/>
        <v>955.66229467095025</v>
      </c>
      <c r="I5299" s="15">
        <f t="shared" si="247"/>
        <v>51.104446708467194</v>
      </c>
      <c r="J5299" s="14">
        <f t="shared" si="248"/>
        <v>0.84340063517956843</v>
      </c>
    </row>
    <row r="5300" spans="1:10" x14ac:dyDescent="0.3">
      <c r="A5300" s="19">
        <v>20200808</v>
      </c>
      <c r="B5300" s="19" t="s">
        <v>38</v>
      </c>
      <c r="C5300" s="19">
        <v>765</v>
      </c>
      <c r="D5300" s="19">
        <v>49.84</v>
      </c>
      <c r="E5300" s="19">
        <v>22.93</v>
      </c>
      <c r="F5300" s="19">
        <v>4.41</v>
      </c>
      <c r="G5300" s="19">
        <v>0</v>
      </c>
      <c r="H5300" s="17">
        <f t="shared" si="249"/>
        <v>1000.9859948374627</v>
      </c>
      <c r="I5300" s="18">
        <f t="shared" si="247"/>
        <v>54.210812338670706</v>
      </c>
      <c r="J5300" s="17">
        <f t="shared" si="248"/>
        <v>0.86940773161770635</v>
      </c>
    </row>
    <row r="5301" spans="1:10" x14ac:dyDescent="0.3">
      <c r="A5301" s="2">
        <v>20200808</v>
      </c>
      <c r="B5301" s="2" t="s">
        <v>37</v>
      </c>
      <c r="C5301" s="2">
        <v>850.01</v>
      </c>
      <c r="D5301" s="2">
        <v>59.72</v>
      </c>
      <c r="E5301" s="2">
        <v>24.49</v>
      </c>
      <c r="F5301" s="2">
        <v>4.76</v>
      </c>
      <c r="G5301" s="2">
        <v>0</v>
      </c>
      <c r="H5301" s="16">
        <f t="shared" si="249"/>
        <v>984.2959041407895</v>
      </c>
      <c r="I5301" s="15">
        <f t="shared" si="247"/>
        <v>55.24924700439967</v>
      </c>
      <c r="J5301" s="14">
        <f t="shared" si="248"/>
        <v>0.85031195945680815</v>
      </c>
    </row>
    <row r="5302" spans="1:10" x14ac:dyDescent="0.3">
      <c r="A5302" s="19">
        <v>20200808</v>
      </c>
      <c r="B5302" s="19" t="s">
        <v>36</v>
      </c>
      <c r="C5302" s="19">
        <v>956.01</v>
      </c>
      <c r="D5302" s="19">
        <v>66.349999999999994</v>
      </c>
      <c r="E5302" s="19">
        <v>25.61</v>
      </c>
      <c r="F5302" s="19">
        <v>4.83</v>
      </c>
      <c r="G5302" s="19">
        <v>0</v>
      </c>
      <c r="H5302" s="17">
        <f t="shared" si="249"/>
        <v>1043.6642158025918</v>
      </c>
      <c r="I5302" s="18">
        <f t="shared" si="247"/>
        <v>58.224506743830993</v>
      </c>
      <c r="J5302" s="17">
        <f t="shared" si="248"/>
        <v>0.8876256863095644</v>
      </c>
    </row>
    <row r="5303" spans="1:10" x14ac:dyDescent="0.3">
      <c r="A5303" s="2">
        <v>20200808</v>
      </c>
      <c r="B5303" s="2" t="s">
        <v>35</v>
      </c>
      <c r="C5303" s="2">
        <v>918.01</v>
      </c>
      <c r="D5303" s="2">
        <v>66.62</v>
      </c>
      <c r="E5303" s="2">
        <v>26.34</v>
      </c>
      <c r="F5303" s="2">
        <v>4.97</v>
      </c>
      <c r="G5303" s="2">
        <v>0</v>
      </c>
      <c r="H5303" s="16">
        <f t="shared" si="249"/>
        <v>1000.12724733705</v>
      </c>
      <c r="I5303" s="15">
        <f t="shared" si="247"/>
        <v>57.593976479282816</v>
      </c>
      <c r="J5303" s="14">
        <f t="shared" si="248"/>
        <v>0.85343568944507842</v>
      </c>
    </row>
    <row r="5304" spans="1:10" x14ac:dyDescent="0.3">
      <c r="A5304" s="19">
        <v>20200808</v>
      </c>
      <c r="B5304" s="19" t="s">
        <v>34</v>
      </c>
      <c r="C5304" s="19">
        <v>867.01</v>
      </c>
      <c r="D5304" s="19">
        <v>60.35</v>
      </c>
      <c r="E5304" s="19">
        <v>26.63</v>
      </c>
      <c r="F5304" s="19">
        <v>5.45</v>
      </c>
      <c r="G5304" s="19">
        <v>0</v>
      </c>
      <c r="H5304" s="17">
        <f t="shared" si="249"/>
        <v>997.63705096165324</v>
      </c>
      <c r="I5304" s="18">
        <f t="shared" si="247"/>
        <v>57.806157842551663</v>
      </c>
      <c r="J5304" s="17">
        <f t="shared" si="248"/>
        <v>0.85035817742623732</v>
      </c>
    </row>
    <row r="5305" spans="1:10" x14ac:dyDescent="0.3">
      <c r="A5305" s="2">
        <v>20200808</v>
      </c>
      <c r="B5305" s="2" t="s">
        <v>33</v>
      </c>
      <c r="C5305" s="2">
        <v>773</v>
      </c>
      <c r="D5305" s="2">
        <v>50.62</v>
      </c>
      <c r="E5305" s="2">
        <v>26.33</v>
      </c>
      <c r="F5305" s="2">
        <v>6.07</v>
      </c>
      <c r="G5305" s="2">
        <v>0</v>
      </c>
      <c r="H5305" s="16">
        <f t="shared" si="249"/>
        <v>1000.0581027785885</v>
      </c>
      <c r="I5305" s="15">
        <f t="shared" si="247"/>
        <v>57.581815711830885</v>
      </c>
      <c r="J5305" s="14">
        <f t="shared" si="248"/>
        <v>0.85343141315224003</v>
      </c>
    </row>
    <row r="5306" spans="1:10" x14ac:dyDescent="0.3">
      <c r="A5306" s="19">
        <v>20200808</v>
      </c>
      <c r="B5306" s="19" t="s">
        <v>32</v>
      </c>
      <c r="C5306" s="19">
        <v>628</v>
      </c>
      <c r="D5306" s="19">
        <v>39.5</v>
      </c>
      <c r="E5306" s="19">
        <v>25.55</v>
      </c>
      <c r="F5306" s="19">
        <v>6.69</v>
      </c>
      <c r="G5306" s="19">
        <v>0</v>
      </c>
      <c r="H5306" s="17">
        <f t="shared" si="249"/>
        <v>987.29995774067481</v>
      </c>
      <c r="I5306" s="18">
        <f t="shared" si="247"/>
        <v>56.403123679396089</v>
      </c>
      <c r="J5306" s="17">
        <f t="shared" si="248"/>
        <v>0.84778059567350661</v>
      </c>
    </row>
    <row r="5307" spans="1:10" x14ac:dyDescent="0.3">
      <c r="A5307" s="2">
        <v>20200808</v>
      </c>
      <c r="B5307" s="2" t="s">
        <v>31</v>
      </c>
      <c r="C5307" s="2">
        <v>433</v>
      </c>
      <c r="D5307" s="2">
        <v>27.89</v>
      </c>
      <c r="E5307" s="2">
        <v>24.44</v>
      </c>
      <c r="F5307" s="2">
        <v>6.97</v>
      </c>
      <c r="G5307" s="2">
        <v>0</v>
      </c>
      <c r="H5307" s="16">
        <f t="shared" si="249"/>
        <v>925.65759343145419</v>
      </c>
      <c r="I5307" s="15">
        <f t="shared" si="247"/>
        <v>53.366799794732941</v>
      </c>
      <c r="J5307" s="14">
        <f t="shared" si="248"/>
        <v>0.80749684709040448</v>
      </c>
    </row>
    <row r="5308" spans="1:10" x14ac:dyDescent="0.3">
      <c r="A5308" s="19">
        <v>20200808</v>
      </c>
      <c r="B5308" s="19" t="s">
        <v>30</v>
      </c>
      <c r="C5308" s="19">
        <v>227</v>
      </c>
      <c r="D5308" s="19">
        <v>16.23</v>
      </c>
      <c r="E5308" s="19">
        <v>23.17</v>
      </c>
      <c r="F5308" s="19">
        <v>6.9</v>
      </c>
      <c r="G5308" s="19">
        <v>0</v>
      </c>
      <c r="H5308" s="17">
        <f t="shared" si="249"/>
        <v>812.18237389519254</v>
      </c>
      <c r="I5308" s="18">
        <f t="shared" si="247"/>
        <v>48.550699184224769</v>
      </c>
      <c r="J5308" s="17">
        <f t="shared" si="248"/>
        <v>0.7261087914286839</v>
      </c>
    </row>
    <row r="5309" spans="1:10" x14ac:dyDescent="0.3">
      <c r="A5309" s="2">
        <v>20200808</v>
      </c>
      <c r="B5309" s="2" t="s">
        <v>29</v>
      </c>
      <c r="C5309" s="2">
        <v>38.49</v>
      </c>
      <c r="D5309" s="2">
        <v>4.82</v>
      </c>
      <c r="E5309" s="2">
        <v>21.28</v>
      </c>
      <c r="F5309" s="2">
        <v>6.76</v>
      </c>
      <c r="G5309" s="2">
        <v>0</v>
      </c>
      <c r="H5309" s="16">
        <f t="shared" si="249"/>
        <v>458.07424666586934</v>
      </c>
      <c r="I5309" s="15">
        <f t="shared" si="247"/>
        <v>35.59482020830842</v>
      </c>
      <c r="J5309" s="14">
        <f t="shared" si="248"/>
        <v>0.43623478238120389</v>
      </c>
    </row>
    <row r="5310" spans="1:10" x14ac:dyDescent="0.3">
      <c r="A5310" s="19">
        <v>20200808</v>
      </c>
      <c r="B5310" s="19" t="s">
        <v>28</v>
      </c>
      <c r="C5310" s="19">
        <v>0</v>
      </c>
      <c r="D5310" s="19">
        <v>0</v>
      </c>
      <c r="E5310" s="19">
        <v>19.920000000000002</v>
      </c>
      <c r="F5310" s="19">
        <v>6.41</v>
      </c>
      <c r="G5310" s="19">
        <v>0</v>
      </c>
      <c r="H5310" s="17">
        <f t="shared" si="249"/>
        <v>0</v>
      </c>
      <c r="I5310" s="18">
        <f t="shared" si="247"/>
        <v>19.920000000000002</v>
      </c>
      <c r="J5310" s="17">
        <f t="shared" si="248"/>
        <v>0</v>
      </c>
    </row>
    <row r="5311" spans="1:10" x14ac:dyDescent="0.3">
      <c r="A5311" s="2">
        <v>20200808</v>
      </c>
      <c r="B5311" s="2" t="s">
        <v>27</v>
      </c>
      <c r="C5311" s="2">
        <v>0</v>
      </c>
      <c r="D5311" s="2">
        <v>0</v>
      </c>
      <c r="E5311" s="2">
        <v>19.32</v>
      </c>
      <c r="F5311" s="2">
        <v>6.14</v>
      </c>
      <c r="G5311" s="2">
        <v>0</v>
      </c>
      <c r="H5311" s="16">
        <f t="shared" si="249"/>
        <v>0</v>
      </c>
      <c r="I5311" s="15">
        <f t="shared" si="247"/>
        <v>19.32</v>
      </c>
      <c r="J5311" s="14">
        <f t="shared" si="248"/>
        <v>0</v>
      </c>
    </row>
    <row r="5312" spans="1:10" x14ac:dyDescent="0.3">
      <c r="A5312" s="19">
        <v>20200808</v>
      </c>
      <c r="B5312" s="19" t="s">
        <v>26</v>
      </c>
      <c r="C5312" s="19">
        <v>0</v>
      </c>
      <c r="D5312" s="19">
        <v>0</v>
      </c>
      <c r="E5312" s="19">
        <v>18.97</v>
      </c>
      <c r="F5312" s="19">
        <v>5.59</v>
      </c>
      <c r="G5312" s="19">
        <v>0</v>
      </c>
      <c r="H5312" s="17">
        <f t="shared" si="249"/>
        <v>0</v>
      </c>
      <c r="I5312" s="18">
        <f t="shared" si="247"/>
        <v>18.97</v>
      </c>
      <c r="J5312" s="17">
        <f t="shared" si="248"/>
        <v>0</v>
      </c>
    </row>
    <row r="5313" spans="1:10" x14ac:dyDescent="0.3">
      <c r="A5313" s="2">
        <v>20200808</v>
      </c>
      <c r="B5313" s="2" t="s">
        <v>25</v>
      </c>
      <c r="C5313" s="2">
        <v>0</v>
      </c>
      <c r="D5313" s="2">
        <v>0</v>
      </c>
      <c r="E5313" s="2">
        <v>18.64</v>
      </c>
      <c r="F5313" s="2">
        <v>5.24</v>
      </c>
      <c r="G5313" s="2">
        <v>0</v>
      </c>
      <c r="H5313" s="16">
        <f t="shared" si="249"/>
        <v>0</v>
      </c>
      <c r="I5313" s="15">
        <f t="shared" si="247"/>
        <v>18.64</v>
      </c>
      <c r="J5313" s="14">
        <f t="shared" si="248"/>
        <v>0</v>
      </c>
    </row>
    <row r="5314" spans="1:10" x14ac:dyDescent="0.3">
      <c r="A5314" s="19">
        <v>20200809</v>
      </c>
      <c r="B5314" s="19" t="s">
        <v>48</v>
      </c>
      <c r="C5314" s="19">
        <v>0</v>
      </c>
      <c r="D5314" s="19">
        <v>0</v>
      </c>
      <c r="E5314" s="19">
        <v>18.350000000000001</v>
      </c>
      <c r="F5314" s="19">
        <v>5.03</v>
      </c>
      <c r="G5314" s="19">
        <v>0</v>
      </c>
      <c r="H5314" s="17">
        <f t="shared" si="249"/>
        <v>0</v>
      </c>
      <c r="I5314" s="18">
        <f t="shared" si="247"/>
        <v>18.350000000000001</v>
      </c>
      <c r="J5314" s="17">
        <f t="shared" si="248"/>
        <v>0</v>
      </c>
    </row>
    <row r="5315" spans="1:10" x14ac:dyDescent="0.3">
      <c r="A5315" s="2">
        <v>20200809</v>
      </c>
      <c r="B5315" s="2" t="s">
        <v>47</v>
      </c>
      <c r="C5315" s="2">
        <v>0</v>
      </c>
      <c r="D5315" s="2">
        <v>0</v>
      </c>
      <c r="E5315" s="2">
        <v>18.02</v>
      </c>
      <c r="F5315" s="2">
        <v>5.0999999999999996</v>
      </c>
      <c r="G5315" s="2">
        <v>0</v>
      </c>
      <c r="H5315" s="16">
        <f t="shared" si="249"/>
        <v>0</v>
      </c>
      <c r="I5315" s="15">
        <f t="shared" si="247"/>
        <v>18.02</v>
      </c>
      <c r="J5315" s="14">
        <f t="shared" si="248"/>
        <v>0</v>
      </c>
    </row>
    <row r="5316" spans="1:10" x14ac:dyDescent="0.3">
      <c r="A5316" s="19">
        <v>20200809</v>
      </c>
      <c r="B5316" s="19" t="s">
        <v>46</v>
      </c>
      <c r="C5316" s="19">
        <v>0</v>
      </c>
      <c r="D5316" s="19">
        <v>0</v>
      </c>
      <c r="E5316" s="19">
        <v>17.899999999999999</v>
      </c>
      <c r="F5316" s="19">
        <v>5.24</v>
      </c>
      <c r="G5316" s="19">
        <v>0</v>
      </c>
      <c r="H5316" s="17">
        <f t="shared" si="249"/>
        <v>0</v>
      </c>
      <c r="I5316" s="18">
        <f t="shared" si="247"/>
        <v>17.899999999999999</v>
      </c>
      <c r="J5316" s="17">
        <f t="shared" si="248"/>
        <v>0</v>
      </c>
    </row>
    <row r="5317" spans="1:10" x14ac:dyDescent="0.3">
      <c r="A5317" s="2">
        <v>20200809</v>
      </c>
      <c r="B5317" s="2" t="s">
        <v>45</v>
      </c>
      <c r="C5317" s="2">
        <v>0</v>
      </c>
      <c r="D5317" s="2">
        <v>0</v>
      </c>
      <c r="E5317" s="2">
        <v>17.739999999999998</v>
      </c>
      <c r="F5317" s="2">
        <v>5.38</v>
      </c>
      <c r="G5317" s="2">
        <v>0</v>
      </c>
      <c r="H5317" s="16">
        <f t="shared" si="249"/>
        <v>0</v>
      </c>
      <c r="I5317" s="15">
        <f t="shared" si="247"/>
        <v>17.739999999999998</v>
      </c>
      <c r="J5317" s="14">
        <f t="shared" si="248"/>
        <v>0</v>
      </c>
    </row>
    <row r="5318" spans="1:10" x14ac:dyDescent="0.3">
      <c r="A5318" s="19">
        <v>20200809</v>
      </c>
      <c r="B5318" s="19" t="s">
        <v>44</v>
      </c>
      <c r="C5318" s="19">
        <v>0</v>
      </c>
      <c r="D5318" s="19">
        <v>0</v>
      </c>
      <c r="E5318" s="19">
        <v>17.72</v>
      </c>
      <c r="F5318" s="19">
        <v>5.45</v>
      </c>
      <c r="G5318" s="19">
        <v>0</v>
      </c>
      <c r="H5318" s="17">
        <f t="shared" si="249"/>
        <v>0</v>
      </c>
      <c r="I5318" s="18">
        <f t="shared" si="247"/>
        <v>17.72</v>
      </c>
      <c r="J5318" s="17">
        <f t="shared" si="248"/>
        <v>0</v>
      </c>
    </row>
    <row r="5319" spans="1:10" x14ac:dyDescent="0.3">
      <c r="A5319" s="2">
        <v>20200809</v>
      </c>
      <c r="B5319" s="2" t="s">
        <v>43</v>
      </c>
      <c r="C5319" s="2">
        <v>0</v>
      </c>
      <c r="D5319" s="2">
        <v>0</v>
      </c>
      <c r="E5319" s="2">
        <v>17.72</v>
      </c>
      <c r="F5319" s="2">
        <v>5.38</v>
      </c>
      <c r="G5319" s="2">
        <v>0</v>
      </c>
      <c r="H5319" s="16">
        <f t="shared" si="249"/>
        <v>0</v>
      </c>
      <c r="I5319" s="15">
        <f t="shared" si="247"/>
        <v>17.72</v>
      </c>
      <c r="J5319" s="14">
        <f t="shared" si="248"/>
        <v>0</v>
      </c>
    </row>
    <row r="5320" spans="1:10" x14ac:dyDescent="0.3">
      <c r="A5320" s="19">
        <v>20200809</v>
      </c>
      <c r="B5320" s="19" t="s">
        <v>42</v>
      </c>
      <c r="C5320" s="19">
        <v>26.35</v>
      </c>
      <c r="D5320" s="19">
        <v>3.85</v>
      </c>
      <c r="E5320" s="19">
        <v>17.850000000000001</v>
      </c>
      <c r="F5320" s="19">
        <v>5.17</v>
      </c>
      <c r="G5320" s="19">
        <v>0</v>
      </c>
      <c r="H5320" s="17">
        <f t="shared" si="249"/>
        <v>392.43649853935699</v>
      </c>
      <c r="I5320" s="18">
        <f t="shared" si="247"/>
        <v>30.113640579354907</v>
      </c>
      <c r="J5320" s="17">
        <f t="shared" si="248"/>
        <v>0.38340599212247833</v>
      </c>
    </row>
    <row r="5321" spans="1:10" x14ac:dyDescent="0.3">
      <c r="A5321" s="2">
        <v>20200809</v>
      </c>
      <c r="B5321" s="2" t="s">
        <v>41</v>
      </c>
      <c r="C5321" s="2">
        <v>200</v>
      </c>
      <c r="D5321" s="2">
        <v>15.24</v>
      </c>
      <c r="E5321" s="2">
        <v>18</v>
      </c>
      <c r="F5321" s="2">
        <v>4.9000000000000004</v>
      </c>
      <c r="G5321" s="2">
        <v>0</v>
      </c>
      <c r="H5321" s="16">
        <f t="shared" si="249"/>
        <v>760.85312289538922</v>
      </c>
      <c r="I5321" s="15">
        <f t="shared" si="247"/>
        <v>41.776660090480917</v>
      </c>
      <c r="J5321" s="14">
        <f t="shared" si="248"/>
        <v>0.70341253889820343</v>
      </c>
    </row>
    <row r="5322" spans="1:10" x14ac:dyDescent="0.3">
      <c r="A5322" s="19">
        <v>20200809</v>
      </c>
      <c r="B5322" s="19" t="s">
        <v>40</v>
      </c>
      <c r="C5322" s="19">
        <v>392</v>
      </c>
      <c r="D5322" s="19">
        <v>26.9</v>
      </c>
      <c r="E5322" s="19">
        <v>18.82</v>
      </c>
      <c r="F5322" s="19">
        <v>4.4800000000000004</v>
      </c>
      <c r="G5322" s="19">
        <v>0</v>
      </c>
      <c r="H5322" s="17">
        <f t="shared" si="249"/>
        <v>866.42335773992124</v>
      </c>
      <c r="I5322" s="18">
        <f t="shared" ref="I5322:I5385" si="250">E5322+H5322*((NOCT-20)/(800))</f>
        <v>45.895729929372536</v>
      </c>
      <c r="J5322" s="17">
        <f t="shared" ref="J5322:J5385" si="251">P_STC__W*(H5322/1000)*(1+(alpha_p/100)*(I5322-25))</f>
        <v>0.78495288954467046</v>
      </c>
    </row>
    <row r="5323" spans="1:10" x14ac:dyDescent="0.3">
      <c r="A5323" s="2">
        <v>20200809</v>
      </c>
      <c r="B5323" s="2" t="s">
        <v>39</v>
      </c>
      <c r="C5323" s="2">
        <v>563</v>
      </c>
      <c r="D5323" s="2">
        <v>38.520000000000003</v>
      </c>
      <c r="E5323" s="2">
        <v>20.04</v>
      </c>
      <c r="F5323" s="2">
        <v>4.28</v>
      </c>
      <c r="G5323" s="2">
        <v>0</v>
      </c>
      <c r="H5323" s="16">
        <f t="shared" si="249"/>
        <v>903.99975342924415</v>
      </c>
      <c r="I5323" s="15">
        <f t="shared" si="250"/>
        <v>48.289992294663875</v>
      </c>
      <c r="J5323" s="14">
        <f t="shared" si="251"/>
        <v>0.80925609061639092</v>
      </c>
    </row>
    <row r="5324" spans="1:10" x14ac:dyDescent="0.3">
      <c r="A5324" s="19">
        <v>20200809</v>
      </c>
      <c r="B5324" s="19" t="s">
        <v>38</v>
      </c>
      <c r="C5324" s="19">
        <v>727</v>
      </c>
      <c r="D5324" s="19">
        <v>49.68</v>
      </c>
      <c r="E5324" s="19">
        <v>21.54</v>
      </c>
      <c r="F5324" s="19">
        <v>4.21</v>
      </c>
      <c r="G5324" s="19">
        <v>0</v>
      </c>
      <c r="H5324" s="17">
        <f t="shared" si="249"/>
        <v>953.51451355403799</v>
      </c>
      <c r="I5324" s="18">
        <f t="shared" si="250"/>
        <v>51.33732854856369</v>
      </c>
      <c r="J5324" s="17">
        <f t="shared" si="251"/>
        <v>0.84050590096720335</v>
      </c>
    </row>
    <row r="5325" spans="1:10" x14ac:dyDescent="0.3">
      <c r="A5325" s="2">
        <v>20200809</v>
      </c>
      <c r="B5325" s="2" t="s">
        <v>37</v>
      </c>
      <c r="C5325" s="2">
        <v>844.01</v>
      </c>
      <c r="D5325" s="2">
        <v>59.52</v>
      </c>
      <c r="E5325" s="2">
        <v>22.9</v>
      </c>
      <c r="F5325" s="2">
        <v>4.55</v>
      </c>
      <c r="G5325" s="2">
        <v>0</v>
      </c>
      <c r="H5325" s="16">
        <f t="shared" si="249"/>
        <v>979.35003163971578</v>
      </c>
      <c r="I5325" s="15">
        <f t="shared" si="250"/>
        <v>53.504688488741117</v>
      </c>
      <c r="J5325" s="14">
        <f t="shared" si="251"/>
        <v>0.85372772755973592</v>
      </c>
    </row>
    <row r="5326" spans="1:10" x14ac:dyDescent="0.3">
      <c r="A5326" s="19">
        <v>20200809</v>
      </c>
      <c r="B5326" s="19" t="s">
        <v>36</v>
      </c>
      <c r="C5326" s="19">
        <v>955.01</v>
      </c>
      <c r="D5326" s="19">
        <v>66.08</v>
      </c>
      <c r="E5326" s="19">
        <v>24.02</v>
      </c>
      <c r="F5326" s="19">
        <v>5.03</v>
      </c>
      <c r="G5326" s="19">
        <v>0</v>
      </c>
      <c r="H5326" s="17">
        <f t="shared" si="249"/>
        <v>1044.7401414150791</v>
      </c>
      <c r="I5326" s="18">
        <f t="shared" si="250"/>
        <v>56.668129419221216</v>
      </c>
      <c r="J5326" s="17">
        <f t="shared" si="251"/>
        <v>0.8958577943800321</v>
      </c>
    </row>
    <row r="5327" spans="1:10" x14ac:dyDescent="0.3">
      <c r="A5327" s="2">
        <v>20200809</v>
      </c>
      <c r="B5327" s="2" t="s">
        <v>35</v>
      </c>
      <c r="C5327" s="2">
        <v>927.01</v>
      </c>
      <c r="D5327" s="2">
        <v>66.33</v>
      </c>
      <c r="E5327" s="2">
        <v>24.66</v>
      </c>
      <c r="F5327" s="2">
        <v>5.66</v>
      </c>
      <c r="G5327" s="2">
        <v>0</v>
      </c>
      <c r="H5327" s="16">
        <f t="shared" si="249"/>
        <v>1012.1600633591421</v>
      </c>
      <c r="I5327" s="15">
        <f t="shared" si="250"/>
        <v>56.290001979973191</v>
      </c>
      <c r="J5327" s="14">
        <f t="shared" si="251"/>
        <v>0.86964285661963403</v>
      </c>
    </row>
    <row r="5328" spans="1:10" x14ac:dyDescent="0.3">
      <c r="A5328" s="19">
        <v>20200809</v>
      </c>
      <c r="B5328" s="19" t="s">
        <v>34</v>
      </c>
      <c r="C5328" s="19">
        <v>875.01</v>
      </c>
      <c r="D5328" s="19">
        <v>60.1</v>
      </c>
      <c r="E5328" s="19">
        <v>24.89</v>
      </c>
      <c r="F5328" s="19">
        <v>6.07</v>
      </c>
      <c r="G5328" s="19">
        <v>0</v>
      </c>
      <c r="H5328" s="17">
        <f t="shared" si="249"/>
        <v>1009.3589589237229</v>
      </c>
      <c r="I5328" s="18">
        <f t="shared" si="250"/>
        <v>56.43246746636634</v>
      </c>
      <c r="J5328" s="17">
        <f t="shared" si="251"/>
        <v>0.8665890670515739</v>
      </c>
    </row>
    <row r="5329" spans="1:10" x14ac:dyDescent="0.3">
      <c r="A5329" s="2">
        <v>20200809</v>
      </c>
      <c r="B5329" s="2" t="s">
        <v>33</v>
      </c>
      <c r="C5329" s="2">
        <v>709</v>
      </c>
      <c r="D5329" s="2">
        <v>50.41</v>
      </c>
      <c r="E5329" s="2">
        <v>24.82</v>
      </c>
      <c r="F5329" s="2">
        <v>6.21</v>
      </c>
      <c r="G5329" s="2">
        <v>0</v>
      </c>
      <c r="H5329" s="16">
        <f t="shared" si="249"/>
        <v>920.03305901703243</v>
      </c>
      <c r="I5329" s="15">
        <f t="shared" si="250"/>
        <v>53.571033094282264</v>
      </c>
      <c r="J5329" s="14">
        <f t="shared" si="251"/>
        <v>0.8017447316204902</v>
      </c>
    </row>
    <row r="5330" spans="1:10" x14ac:dyDescent="0.3">
      <c r="A5330" s="19">
        <v>20200809</v>
      </c>
      <c r="B5330" s="19" t="s">
        <v>32</v>
      </c>
      <c r="C5330" s="19">
        <v>603</v>
      </c>
      <c r="D5330" s="19">
        <v>39.299999999999997</v>
      </c>
      <c r="E5330" s="19">
        <v>24.34</v>
      </c>
      <c r="F5330" s="19">
        <v>6.41</v>
      </c>
      <c r="G5330" s="19">
        <v>0</v>
      </c>
      <c r="H5330" s="17">
        <f t="shared" si="249"/>
        <v>952.03380155526872</v>
      </c>
      <c r="I5330" s="18">
        <f t="shared" si="250"/>
        <v>54.091056298602147</v>
      </c>
      <c r="J5330" s="17">
        <f t="shared" si="251"/>
        <v>0.82740329141879421</v>
      </c>
    </row>
    <row r="5331" spans="1:10" x14ac:dyDescent="0.3">
      <c r="A5331" s="2">
        <v>20200809</v>
      </c>
      <c r="B5331" s="2" t="s">
        <v>31</v>
      </c>
      <c r="C5331" s="2">
        <v>417</v>
      </c>
      <c r="D5331" s="2">
        <v>27.7</v>
      </c>
      <c r="E5331" s="2">
        <v>23.44</v>
      </c>
      <c r="F5331" s="2">
        <v>6.69</v>
      </c>
      <c r="G5331" s="2">
        <v>0</v>
      </c>
      <c r="H5331" s="16">
        <f t="shared" ref="H5331:H5394" si="252">IF(D5331&gt;0,C5331/SIN(D5331*PI()/180),0)</f>
        <v>897.07891924870751</v>
      </c>
      <c r="I5331" s="15">
        <f t="shared" si="250"/>
        <v>51.473716226522114</v>
      </c>
      <c r="J5331" s="14">
        <f t="shared" si="251"/>
        <v>0.79020836191427313</v>
      </c>
    </row>
    <row r="5332" spans="1:10" x14ac:dyDescent="0.3">
      <c r="A5332" s="19">
        <v>20200809</v>
      </c>
      <c r="B5332" s="19" t="s">
        <v>30</v>
      </c>
      <c r="C5332" s="19">
        <v>220</v>
      </c>
      <c r="D5332" s="19">
        <v>16.03</v>
      </c>
      <c r="E5332" s="19">
        <v>22.21</v>
      </c>
      <c r="F5332" s="19">
        <v>6.69</v>
      </c>
      <c r="G5332" s="19">
        <v>0</v>
      </c>
      <c r="H5332" s="17">
        <f t="shared" si="252"/>
        <v>796.69549984594028</v>
      </c>
      <c r="I5332" s="18">
        <f t="shared" si="250"/>
        <v>47.106734370185634</v>
      </c>
      <c r="J5332" s="17">
        <f t="shared" si="251"/>
        <v>0.71743998879536608</v>
      </c>
    </row>
    <row r="5333" spans="1:10" x14ac:dyDescent="0.3">
      <c r="A5333" s="2">
        <v>20200809</v>
      </c>
      <c r="B5333" s="2" t="s">
        <v>29</v>
      </c>
      <c r="C5333" s="2">
        <v>4</v>
      </c>
      <c r="D5333" s="2">
        <v>4.6100000000000003</v>
      </c>
      <c r="E5333" s="2">
        <v>20.7</v>
      </c>
      <c r="F5333" s="2">
        <v>6.62</v>
      </c>
      <c r="G5333" s="2">
        <v>0</v>
      </c>
      <c r="H5333" s="16">
        <f t="shared" si="252"/>
        <v>49.768022636678388</v>
      </c>
      <c r="I5333" s="15">
        <f t="shared" si="250"/>
        <v>22.2552507073962</v>
      </c>
      <c r="J5333" s="14">
        <f t="shared" si="251"/>
        <v>5.0382725988846799E-2</v>
      </c>
    </row>
    <row r="5334" spans="1:10" x14ac:dyDescent="0.3">
      <c r="A5334" s="19">
        <v>20200809</v>
      </c>
      <c r="B5334" s="19" t="s">
        <v>28</v>
      </c>
      <c r="C5334" s="19">
        <v>0</v>
      </c>
      <c r="D5334" s="19">
        <v>0</v>
      </c>
      <c r="E5334" s="19">
        <v>19.5</v>
      </c>
      <c r="F5334" s="19">
        <v>6.21</v>
      </c>
      <c r="G5334" s="19">
        <v>0</v>
      </c>
      <c r="H5334" s="17">
        <f t="shared" si="252"/>
        <v>0</v>
      </c>
      <c r="I5334" s="18">
        <f t="shared" si="250"/>
        <v>19.5</v>
      </c>
      <c r="J5334" s="17">
        <f t="shared" si="251"/>
        <v>0</v>
      </c>
    </row>
    <row r="5335" spans="1:10" x14ac:dyDescent="0.3">
      <c r="A5335" s="2">
        <v>20200809</v>
      </c>
      <c r="B5335" s="2" t="s">
        <v>27</v>
      </c>
      <c r="C5335" s="2">
        <v>0</v>
      </c>
      <c r="D5335" s="2">
        <v>0</v>
      </c>
      <c r="E5335" s="2">
        <v>18.82</v>
      </c>
      <c r="F5335" s="2">
        <v>6</v>
      </c>
      <c r="G5335" s="2">
        <v>0</v>
      </c>
      <c r="H5335" s="16">
        <f t="shared" si="252"/>
        <v>0</v>
      </c>
      <c r="I5335" s="15">
        <f t="shared" si="250"/>
        <v>18.82</v>
      </c>
      <c r="J5335" s="14">
        <f t="shared" si="251"/>
        <v>0</v>
      </c>
    </row>
    <row r="5336" spans="1:10" x14ac:dyDescent="0.3">
      <c r="A5336" s="19">
        <v>20200809</v>
      </c>
      <c r="B5336" s="19" t="s">
        <v>26</v>
      </c>
      <c r="C5336" s="19">
        <v>0</v>
      </c>
      <c r="D5336" s="19">
        <v>0</v>
      </c>
      <c r="E5336" s="19">
        <v>18.38</v>
      </c>
      <c r="F5336" s="19">
        <v>5.93</v>
      </c>
      <c r="G5336" s="19">
        <v>0</v>
      </c>
      <c r="H5336" s="17">
        <f t="shared" si="252"/>
        <v>0</v>
      </c>
      <c r="I5336" s="18">
        <f t="shared" si="250"/>
        <v>18.38</v>
      </c>
      <c r="J5336" s="17">
        <f t="shared" si="251"/>
        <v>0</v>
      </c>
    </row>
    <row r="5337" spans="1:10" x14ac:dyDescent="0.3">
      <c r="A5337" s="2">
        <v>20200809</v>
      </c>
      <c r="B5337" s="2" t="s">
        <v>25</v>
      </c>
      <c r="C5337" s="2">
        <v>0</v>
      </c>
      <c r="D5337" s="2">
        <v>0</v>
      </c>
      <c r="E5337" s="2">
        <v>18.11</v>
      </c>
      <c r="F5337" s="2">
        <v>5.72</v>
      </c>
      <c r="G5337" s="2">
        <v>0</v>
      </c>
      <c r="H5337" s="16">
        <f t="shared" si="252"/>
        <v>0</v>
      </c>
      <c r="I5337" s="15">
        <f t="shared" si="250"/>
        <v>18.11</v>
      </c>
      <c r="J5337" s="14">
        <f t="shared" si="251"/>
        <v>0</v>
      </c>
    </row>
    <row r="5338" spans="1:10" x14ac:dyDescent="0.3">
      <c r="A5338" s="19">
        <v>20200810</v>
      </c>
      <c r="B5338" s="19" t="s">
        <v>48</v>
      </c>
      <c r="C5338" s="19">
        <v>0</v>
      </c>
      <c r="D5338" s="19">
        <v>0</v>
      </c>
      <c r="E5338" s="19">
        <v>17.96</v>
      </c>
      <c r="F5338" s="19">
        <v>5.59</v>
      </c>
      <c r="G5338" s="19">
        <v>0</v>
      </c>
      <c r="H5338" s="17">
        <f t="shared" si="252"/>
        <v>0</v>
      </c>
      <c r="I5338" s="18">
        <f t="shared" si="250"/>
        <v>17.96</v>
      </c>
      <c r="J5338" s="17">
        <f t="shared" si="251"/>
        <v>0</v>
      </c>
    </row>
    <row r="5339" spans="1:10" x14ac:dyDescent="0.3">
      <c r="A5339" s="2">
        <v>20200810</v>
      </c>
      <c r="B5339" s="2" t="s">
        <v>47</v>
      </c>
      <c r="C5339" s="2">
        <v>0</v>
      </c>
      <c r="D5339" s="2">
        <v>0</v>
      </c>
      <c r="E5339" s="2">
        <v>17.809999999999999</v>
      </c>
      <c r="F5339" s="2">
        <v>5.31</v>
      </c>
      <c r="G5339" s="2">
        <v>0</v>
      </c>
      <c r="H5339" s="16">
        <f t="shared" si="252"/>
        <v>0</v>
      </c>
      <c r="I5339" s="15">
        <f t="shared" si="250"/>
        <v>17.809999999999999</v>
      </c>
      <c r="J5339" s="14">
        <f t="shared" si="251"/>
        <v>0</v>
      </c>
    </row>
    <row r="5340" spans="1:10" x14ac:dyDescent="0.3">
      <c r="A5340" s="19">
        <v>20200810</v>
      </c>
      <c r="B5340" s="19" t="s">
        <v>46</v>
      </c>
      <c r="C5340" s="19">
        <v>0</v>
      </c>
      <c r="D5340" s="19">
        <v>0</v>
      </c>
      <c r="E5340" s="19">
        <v>17.77</v>
      </c>
      <c r="F5340" s="19">
        <v>5.17</v>
      </c>
      <c r="G5340" s="19">
        <v>0</v>
      </c>
      <c r="H5340" s="17">
        <f t="shared" si="252"/>
        <v>0</v>
      </c>
      <c r="I5340" s="18">
        <f t="shared" si="250"/>
        <v>17.77</v>
      </c>
      <c r="J5340" s="17">
        <f t="shared" si="251"/>
        <v>0</v>
      </c>
    </row>
    <row r="5341" spans="1:10" x14ac:dyDescent="0.3">
      <c r="A5341" s="2">
        <v>20200810</v>
      </c>
      <c r="B5341" s="2" t="s">
        <v>45</v>
      </c>
      <c r="C5341" s="2">
        <v>0</v>
      </c>
      <c r="D5341" s="2">
        <v>0</v>
      </c>
      <c r="E5341" s="2">
        <v>17.79</v>
      </c>
      <c r="F5341" s="2">
        <v>5.0999999999999996</v>
      </c>
      <c r="G5341" s="2">
        <v>0</v>
      </c>
      <c r="H5341" s="16">
        <f t="shared" si="252"/>
        <v>0</v>
      </c>
      <c r="I5341" s="15">
        <f t="shared" si="250"/>
        <v>17.79</v>
      </c>
      <c r="J5341" s="14">
        <f t="shared" si="251"/>
        <v>0</v>
      </c>
    </row>
    <row r="5342" spans="1:10" x14ac:dyDescent="0.3">
      <c r="A5342" s="19">
        <v>20200810</v>
      </c>
      <c r="B5342" s="19" t="s">
        <v>44</v>
      </c>
      <c r="C5342" s="19">
        <v>0</v>
      </c>
      <c r="D5342" s="19">
        <v>0</v>
      </c>
      <c r="E5342" s="19">
        <v>17.82</v>
      </c>
      <c r="F5342" s="19">
        <v>5.17</v>
      </c>
      <c r="G5342" s="19">
        <v>0</v>
      </c>
      <c r="H5342" s="17">
        <f t="shared" si="252"/>
        <v>0</v>
      </c>
      <c r="I5342" s="18">
        <f t="shared" si="250"/>
        <v>17.82</v>
      </c>
      <c r="J5342" s="17">
        <f t="shared" si="251"/>
        <v>0</v>
      </c>
    </row>
    <row r="5343" spans="1:10" x14ac:dyDescent="0.3">
      <c r="A5343" s="2">
        <v>20200810</v>
      </c>
      <c r="B5343" s="2" t="s">
        <v>43</v>
      </c>
      <c r="C5343" s="2">
        <v>0</v>
      </c>
      <c r="D5343" s="2">
        <v>0</v>
      </c>
      <c r="E5343" s="2">
        <v>17.93</v>
      </c>
      <c r="F5343" s="2">
        <v>5.03</v>
      </c>
      <c r="G5343" s="2">
        <v>0</v>
      </c>
      <c r="H5343" s="16">
        <f t="shared" si="252"/>
        <v>0</v>
      </c>
      <c r="I5343" s="15">
        <f t="shared" si="250"/>
        <v>17.93</v>
      </c>
      <c r="J5343" s="14">
        <f t="shared" si="251"/>
        <v>0</v>
      </c>
    </row>
    <row r="5344" spans="1:10" x14ac:dyDescent="0.3">
      <c r="A5344" s="19">
        <v>20200810</v>
      </c>
      <c r="B5344" s="19" t="s">
        <v>42</v>
      </c>
      <c r="C5344" s="19">
        <v>12</v>
      </c>
      <c r="D5344" s="19">
        <v>3.69</v>
      </c>
      <c r="E5344" s="19">
        <v>17.93</v>
      </c>
      <c r="F5344" s="19">
        <v>4.9000000000000004</v>
      </c>
      <c r="G5344" s="19">
        <v>0</v>
      </c>
      <c r="H5344" s="17">
        <f t="shared" si="252"/>
        <v>186.45660590868218</v>
      </c>
      <c r="I5344" s="18">
        <f t="shared" si="250"/>
        <v>23.756768934646317</v>
      </c>
      <c r="J5344" s="17">
        <f t="shared" si="251"/>
        <v>0.18749974481030954</v>
      </c>
    </row>
    <row r="5345" spans="1:10" x14ac:dyDescent="0.3">
      <c r="A5345" s="2">
        <v>20200810</v>
      </c>
      <c r="B5345" s="2" t="s">
        <v>41</v>
      </c>
      <c r="C5345" s="2">
        <v>98</v>
      </c>
      <c r="D5345" s="2">
        <v>15.09</v>
      </c>
      <c r="E5345" s="2">
        <v>18.489999999999998</v>
      </c>
      <c r="F5345" s="2">
        <v>4.9000000000000004</v>
      </c>
      <c r="G5345" s="2">
        <v>0</v>
      </c>
      <c r="H5345" s="16">
        <f t="shared" si="252"/>
        <v>376.43660802002222</v>
      </c>
      <c r="I5345" s="15">
        <f t="shared" si="250"/>
        <v>30.253644000625691</v>
      </c>
      <c r="J5345" s="14">
        <f t="shared" si="251"/>
        <v>0.36753712034699099</v>
      </c>
    </row>
    <row r="5346" spans="1:10" x14ac:dyDescent="0.3">
      <c r="A5346" s="19">
        <v>20200810</v>
      </c>
      <c r="B5346" s="19" t="s">
        <v>40</v>
      </c>
      <c r="C5346" s="19">
        <v>142</v>
      </c>
      <c r="D5346" s="19">
        <v>26.75</v>
      </c>
      <c r="E5346" s="19">
        <v>19.190000000000001</v>
      </c>
      <c r="F5346" s="19">
        <v>4.76</v>
      </c>
      <c r="G5346" s="19">
        <v>0</v>
      </c>
      <c r="H5346" s="17">
        <f t="shared" si="252"/>
        <v>315.48654039481505</v>
      </c>
      <c r="I5346" s="18">
        <f t="shared" si="250"/>
        <v>29.048954387337972</v>
      </c>
      <c r="J5346" s="17">
        <f t="shared" si="251"/>
        <v>0.30973828264136555</v>
      </c>
    </row>
    <row r="5347" spans="1:10" x14ac:dyDescent="0.3">
      <c r="A5347" s="2">
        <v>20200810</v>
      </c>
      <c r="B5347" s="2" t="s">
        <v>39</v>
      </c>
      <c r="C5347" s="2">
        <v>205</v>
      </c>
      <c r="D5347" s="2">
        <v>38.369999999999997</v>
      </c>
      <c r="E5347" s="2">
        <v>20.170000000000002</v>
      </c>
      <c r="F5347" s="2">
        <v>4.76</v>
      </c>
      <c r="G5347" s="2">
        <v>0</v>
      </c>
      <c r="H5347" s="16">
        <f t="shared" si="252"/>
        <v>330.25239838943611</v>
      </c>
      <c r="I5347" s="15">
        <f t="shared" si="250"/>
        <v>30.490387449669882</v>
      </c>
      <c r="J5347" s="14">
        <f t="shared" si="251"/>
        <v>0.32209293708440279</v>
      </c>
    </row>
    <row r="5348" spans="1:10" x14ac:dyDescent="0.3">
      <c r="A5348" s="19">
        <v>20200810</v>
      </c>
      <c r="B5348" s="19" t="s">
        <v>38</v>
      </c>
      <c r="C5348" s="19">
        <v>423</v>
      </c>
      <c r="D5348" s="19">
        <v>49.51</v>
      </c>
      <c r="E5348" s="19">
        <v>21.46</v>
      </c>
      <c r="F5348" s="19">
        <v>4.83</v>
      </c>
      <c r="G5348" s="19">
        <v>0</v>
      </c>
      <c r="H5348" s="17">
        <f t="shared" si="252"/>
        <v>556.19889952520202</v>
      </c>
      <c r="I5348" s="18">
        <f t="shared" si="250"/>
        <v>38.841215610162564</v>
      </c>
      <c r="J5348" s="17">
        <f t="shared" si="251"/>
        <v>0.52155578951811654</v>
      </c>
    </row>
    <row r="5349" spans="1:10" x14ac:dyDescent="0.3">
      <c r="A5349" s="2">
        <v>20200810</v>
      </c>
      <c r="B5349" s="2" t="s">
        <v>37</v>
      </c>
      <c r="C5349" s="2">
        <v>820</v>
      </c>
      <c r="D5349" s="2">
        <v>59.31</v>
      </c>
      <c r="E5349" s="2">
        <v>22.77</v>
      </c>
      <c r="F5349" s="2">
        <v>5.0999999999999996</v>
      </c>
      <c r="G5349" s="2">
        <v>0</v>
      </c>
      <c r="H5349" s="16">
        <f t="shared" si="252"/>
        <v>953.55338553024728</v>
      </c>
      <c r="I5349" s="15">
        <f t="shared" si="250"/>
        <v>52.568543297820227</v>
      </c>
      <c r="J5349" s="14">
        <f t="shared" si="251"/>
        <v>0.83525703544926566</v>
      </c>
    </row>
    <row r="5350" spans="1:10" x14ac:dyDescent="0.3">
      <c r="A5350" s="19">
        <v>20200810</v>
      </c>
      <c r="B5350" s="19" t="s">
        <v>36</v>
      </c>
      <c r="C5350" s="19">
        <v>965.01</v>
      </c>
      <c r="D5350" s="19">
        <v>65.81</v>
      </c>
      <c r="E5350" s="19">
        <v>23.62</v>
      </c>
      <c r="F5350" s="19">
        <v>5.52</v>
      </c>
      <c r="G5350" s="19">
        <v>0</v>
      </c>
      <c r="H5350" s="17">
        <f t="shared" si="252"/>
        <v>1057.9026927159007</v>
      </c>
      <c r="I5350" s="18">
        <f t="shared" si="250"/>
        <v>56.679459147371901</v>
      </c>
      <c r="J5350" s="17">
        <f t="shared" si="251"/>
        <v>0.90709065960485424</v>
      </c>
    </row>
    <row r="5351" spans="1:10" x14ac:dyDescent="0.3">
      <c r="A5351" s="2">
        <v>20200810</v>
      </c>
      <c r="B5351" s="2" t="s">
        <v>35</v>
      </c>
      <c r="C5351" s="2">
        <v>906.01</v>
      </c>
      <c r="D5351" s="2">
        <v>66.040000000000006</v>
      </c>
      <c r="E5351" s="2">
        <v>24.15</v>
      </c>
      <c r="F5351" s="2">
        <v>5.79</v>
      </c>
      <c r="G5351" s="2">
        <v>0</v>
      </c>
      <c r="H5351" s="16">
        <f t="shared" si="252"/>
        <v>991.44348766956728</v>
      </c>
      <c r="I5351" s="15">
        <f t="shared" si="250"/>
        <v>55.132608989673976</v>
      </c>
      <c r="J5351" s="14">
        <f t="shared" si="251"/>
        <v>0.85700698239769157</v>
      </c>
    </row>
    <row r="5352" spans="1:10" x14ac:dyDescent="0.3">
      <c r="A5352" s="19">
        <v>20200810</v>
      </c>
      <c r="B5352" s="19" t="s">
        <v>34</v>
      </c>
      <c r="C5352" s="19">
        <v>874.01</v>
      </c>
      <c r="D5352" s="19">
        <v>59.85</v>
      </c>
      <c r="E5352" s="19">
        <v>24.38</v>
      </c>
      <c r="F5352" s="19">
        <v>5.86</v>
      </c>
      <c r="G5352" s="19">
        <v>0</v>
      </c>
      <c r="H5352" s="17">
        <f t="shared" si="252"/>
        <v>1010.7510292360585</v>
      </c>
      <c r="I5352" s="18">
        <f t="shared" si="250"/>
        <v>55.965969663626822</v>
      </c>
      <c r="J5352" s="17">
        <f t="shared" si="251"/>
        <v>0.86990604354644319</v>
      </c>
    </row>
    <row r="5353" spans="1:10" x14ac:dyDescent="0.3">
      <c r="A5353" s="2">
        <v>20200810</v>
      </c>
      <c r="B5353" s="2" t="s">
        <v>33</v>
      </c>
      <c r="C5353" s="2">
        <v>783</v>
      </c>
      <c r="D5353" s="2">
        <v>50.18</v>
      </c>
      <c r="E5353" s="2">
        <v>24.19</v>
      </c>
      <c r="F5353" s="2">
        <v>6.07</v>
      </c>
      <c r="G5353" s="2">
        <v>0</v>
      </c>
      <c r="H5353" s="16">
        <f t="shared" si="252"/>
        <v>1019.4515570891418</v>
      </c>
      <c r="I5353" s="15">
        <f t="shared" si="250"/>
        <v>56.047861159035683</v>
      </c>
      <c r="J5353" s="14">
        <f t="shared" si="251"/>
        <v>0.87701850027624295</v>
      </c>
    </row>
    <row r="5354" spans="1:10" x14ac:dyDescent="0.3">
      <c r="A5354" s="19">
        <v>20200810</v>
      </c>
      <c r="B5354" s="19" t="s">
        <v>32</v>
      </c>
      <c r="C5354" s="19">
        <v>631</v>
      </c>
      <c r="D5354" s="19">
        <v>39.1</v>
      </c>
      <c r="E5354" s="19">
        <v>23.65</v>
      </c>
      <c r="F5354" s="19">
        <v>6.41</v>
      </c>
      <c r="G5354" s="19">
        <v>0</v>
      </c>
      <c r="H5354" s="17">
        <f t="shared" si="252"/>
        <v>1000.5140399629951</v>
      </c>
      <c r="I5354" s="18">
        <f t="shared" si="250"/>
        <v>54.916063748843598</v>
      </c>
      <c r="J5354" s="17">
        <f t="shared" si="251"/>
        <v>0.86582255185783807</v>
      </c>
    </row>
    <row r="5355" spans="1:10" x14ac:dyDescent="0.3">
      <c r="A5355" s="2">
        <v>20200810</v>
      </c>
      <c r="B5355" s="2" t="s">
        <v>31</v>
      </c>
      <c r="C5355" s="2">
        <v>367</v>
      </c>
      <c r="D5355" s="2">
        <v>27.5</v>
      </c>
      <c r="E5355" s="2">
        <v>22.86</v>
      </c>
      <c r="F5355" s="2">
        <v>6.48</v>
      </c>
      <c r="G5355" s="2">
        <v>0</v>
      </c>
      <c r="H5355" s="16">
        <f t="shared" si="252"/>
        <v>794.80476926347353</v>
      </c>
      <c r="I5355" s="15">
        <f t="shared" si="250"/>
        <v>47.697649039483551</v>
      </c>
      <c r="J5355" s="14">
        <f t="shared" si="251"/>
        <v>0.71362387057904841</v>
      </c>
    </row>
    <row r="5356" spans="1:10" x14ac:dyDescent="0.3">
      <c r="A5356" s="19">
        <v>20200810</v>
      </c>
      <c r="B5356" s="19" t="s">
        <v>30</v>
      </c>
      <c r="C5356" s="19">
        <v>213</v>
      </c>
      <c r="D5356" s="19">
        <v>15.83</v>
      </c>
      <c r="E5356" s="19">
        <v>21.8</v>
      </c>
      <c r="F5356" s="19">
        <v>6.48</v>
      </c>
      <c r="G5356" s="19">
        <v>0</v>
      </c>
      <c r="H5356" s="17">
        <f t="shared" si="252"/>
        <v>780.83751176644967</v>
      </c>
      <c r="I5356" s="18">
        <f t="shared" si="250"/>
        <v>46.201172242701553</v>
      </c>
      <c r="J5356" s="17">
        <f t="shared" si="251"/>
        <v>0.70634149415409619</v>
      </c>
    </row>
    <row r="5357" spans="1:10" x14ac:dyDescent="0.3">
      <c r="A5357" s="2">
        <v>20200810</v>
      </c>
      <c r="B5357" s="2" t="s">
        <v>29</v>
      </c>
      <c r="C5357" s="2">
        <v>17</v>
      </c>
      <c r="D5357" s="2">
        <v>4.41</v>
      </c>
      <c r="E5357" s="2">
        <v>20.65</v>
      </c>
      <c r="F5357" s="2">
        <v>5.86</v>
      </c>
      <c r="G5357" s="2">
        <v>0</v>
      </c>
      <c r="H5357" s="16">
        <f t="shared" si="252"/>
        <v>221.08631400248441</v>
      </c>
      <c r="I5357" s="15">
        <f t="shared" si="250"/>
        <v>27.558947312577637</v>
      </c>
      <c r="J5357" s="14">
        <f t="shared" si="251"/>
        <v>0.21854044697169484</v>
      </c>
    </row>
    <row r="5358" spans="1:10" x14ac:dyDescent="0.3">
      <c r="A5358" s="19">
        <v>20200810</v>
      </c>
      <c r="B5358" s="19" t="s">
        <v>28</v>
      </c>
      <c r="C5358" s="19">
        <v>0</v>
      </c>
      <c r="D5358" s="19">
        <v>0</v>
      </c>
      <c r="E5358" s="19">
        <v>19.649999999999999</v>
      </c>
      <c r="F5358" s="19">
        <v>5.45</v>
      </c>
      <c r="G5358" s="19">
        <v>0</v>
      </c>
      <c r="H5358" s="17">
        <f t="shared" si="252"/>
        <v>0</v>
      </c>
      <c r="I5358" s="18">
        <f t="shared" si="250"/>
        <v>19.649999999999999</v>
      </c>
      <c r="J5358" s="17">
        <f t="shared" si="251"/>
        <v>0</v>
      </c>
    </row>
    <row r="5359" spans="1:10" x14ac:dyDescent="0.3">
      <c r="A5359" s="2">
        <v>20200810</v>
      </c>
      <c r="B5359" s="2" t="s">
        <v>27</v>
      </c>
      <c r="C5359" s="2">
        <v>0</v>
      </c>
      <c r="D5359" s="2">
        <v>0</v>
      </c>
      <c r="E5359" s="2">
        <v>19.11</v>
      </c>
      <c r="F5359" s="2">
        <v>5.0999999999999996</v>
      </c>
      <c r="G5359" s="2">
        <v>0</v>
      </c>
      <c r="H5359" s="16">
        <f t="shared" si="252"/>
        <v>0</v>
      </c>
      <c r="I5359" s="15">
        <f t="shared" si="250"/>
        <v>19.11</v>
      </c>
      <c r="J5359" s="14">
        <f t="shared" si="251"/>
        <v>0</v>
      </c>
    </row>
    <row r="5360" spans="1:10" x14ac:dyDescent="0.3">
      <c r="A5360" s="19">
        <v>20200810</v>
      </c>
      <c r="B5360" s="19" t="s">
        <v>26</v>
      </c>
      <c r="C5360" s="19">
        <v>0</v>
      </c>
      <c r="D5360" s="19">
        <v>0</v>
      </c>
      <c r="E5360" s="19">
        <v>18.77</v>
      </c>
      <c r="F5360" s="19">
        <v>4.83</v>
      </c>
      <c r="G5360" s="19">
        <v>0</v>
      </c>
      <c r="H5360" s="17">
        <f t="shared" si="252"/>
        <v>0</v>
      </c>
      <c r="I5360" s="18">
        <f t="shared" si="250"/>
        <v>18.77</v>
      </c>
      <c r="J5360" s="17">
        <f t="shared" si="251"/>
        <v>0</v>
      </c>
    </row>
    <row r="5361" spans="1:10" x14ac:dyDescent="0.3">
      <c r="A5361" s="2">
        <v>20200810</v>
      </c>
      <c r="B5361" s="2" t="s">
        <v>25</v>
      </c>
      <c r="C5361" s="2">
        <v>0</v>
      </c>
      <c r="D5361" s="2">
        <v>0</v>
      </c>
      <c r="E5361" s="2">
        <v>18.72</v>
      </c>
      <c r="F5361" s="2">
        <v>5.66</v>
      </c>
      <c r="G5361" s="2">
        <v>0</v>
      </c>
      <c r="H5361" s="16">
        <f t="shared" si="252"/>
        <v>0</v>
      </c>
      <c r="I5361" s="15">
        <f t="shared" si="250"/>
        <v>18.72</v>
      </c>
      <c r="J5361" s="14">
        <f t="shared" si="251"/>
        <v>0</v>
      </c>
    </row>
    <row r="5362" spans="1:10" x14ac:dyDescent="0.3">
      <c r="A5362" s="19">
        <v>20200811</v>
      </c>
      <c r="B5362" s="19" t="s">
        <v>48</v>
      </c>
      <c r="C5362" s="19">
        <v>0</v>
      </c>
      <c r="D5362" s="19">
        <v>0</v>
      </c>
      <c r="E5362" s="19">
        <v>18.829999999999998</v>
      </c>
      <c r="F5362" s="19">
        <v>5.72</v>
      </c>
      <c r="G5362" s="19">
        <v>0</v>
      </c>
      <c r="H5362" s="17">
        <f t="shared" si="252"/>
        <v>0</v>
      </c>
      <c r="I5362" s="18">
        <f t="shared" si="250"/>
        <v>18.829999999999998</v>
      </c>
      <c r="J5362" s="17">
        <f t="shared" si="251"/>
        <v>0</v>
      </c>
    </row>
    <row r="5363" spans="1:10" x14ac:dyDescent="0.3">
      <c r="A5363" s="2">
        <v>20200811</v>
      </c>
      <c r="B5363" s="2" t="s">
        <v>47</v>
      </c>
      <c r="C5363" s="2">
        <v>0</v>
      </c>
      <c r="D5363" s="2">
        <v>0</v>
      </c>
      <c r="E5363" s="2">
        <v>19.02</v>
      </c>
      <c r="F5363" s="2">
        <v>5.31</v>
      </c>
      <c r="G5363" s="2">
        <v>0</v>
      </c>
      <c r="H5363" s="16">
        <f t="shared" si="252"/>
        <v>0</v>
      </c>
      <c r="I5363" s="15">
        <f t="shared" si="250"/>
        <v>19.02</v>
      </c>
      <c r="J5363" s="14">
        <f t="shared" si="251"/>
        <v>0</v>
      </c>
    </row>
    <row r="5364" spans="1:10" x14ac:dyDescent="0.3">
      <c r="A5364" s="19">
        <v>20200811</v>
      </c>
      <c r="B5364" s="19" t="s">
        <v>46</v>
      </c>
      <c r="C5364" s="19">
        <v>0</v>
      </c>
      <c r="D5364" s="19">
        <v>0</v>
      </c>
      <c r="E5364" s="19">
        <v>19.04</v>
      </c>
      <c r="F5364" s="19">
        <v>4.76</v>
      </c>
      <c r="G5364" s="19">
        <v>0</v>
      </c>
      <c r="H5364" s="17">
        <f t="shared" si="252"/>
        <v>0</v>
      </c>
      <c r="I5364" s="18">
        <f t="shared" si="250"/>
        <v>19.04</v>
      </c>
      <c r="J5364" s="17">
        <f t="shared" si="251"/>
        <v>0</v>
      </c>
    </row>
    <row r="5365" spans="1:10" x14ac:dyDescent="0.3">
      <c r="A5365" s="2">
        <v>20200811</v>
      </c>
      <c r="B5365" s="2" t="s">
        <v>45</v>
      </c>
      <c r="C5365" s="2">
        <v>0</v>
      </c>
      <c r="D5365" s="2">
        <v>0</v>
      </c>
      <c r="E5365" s="2">
        <v>19.07</v>
      </c>
      <c r="F5365" s="2">
        <v>4.41</v>
      </c>
      <c r="G5365" s="2">
        <v>0</v>
      </c>
      <c r="H5365" s="16">
        <f t="shared" si="252"/>
        <v>0</v>
      </c>
      <c r="I5365" s="15">
        <f t="shared" si="250"/>
        <v>19.07</v>
      </c>
      <c r="J5365" s="14">
        <f t="shared" si="251"/>
        <v>0</v>
      </c>
    </row>
    <row r="5366" spans="1:10" x14ac:dyDescent="0.3">
      <c r="A5366" s="19">
        <v>20200811</v>
      </c>
      <c r="B5366" s="19" t="s">
        <v>44</v>
      </c>
      <c r="C5366" s="19">
        <v>0</v>
      </c>
      <c r="D5366" s="19">
        <v>0</v>
      </c>
      <c r="E5366" s="19">
        <v>19.03</v>
      </c>
      <c r="F5366" s="19">
        <v>4.28</v>
      </c>
      <c r="G5366" s="19">
        <v>0</v>
      </c>
      <c r="H5366" s="17">
        <f t="shared" si="252"/>
        <v>0</v>
      </c>
      <c r="I5366" s="18">
        <f t="shared" si="250"/>
        <v>19.03</v>
      </c>
      <c r="J5366" s="17">
        <f t="shared" si="251"/>
        <v>0</v>
      </c>
    </row>
    <row r="5367" spans="1:10" x14ac:dyDescent="0.3">
      <c r="A5367" s="2">
        <v>20200811</v>
      </c>
      <c r="B5367" s="2" t="s">
        <v>43</v>
      </c>
      <c r="C5367" s="2">
        <v>0</v>
      </c>
      <c r="D5367" s="2">
        <v>0</v>
      </c>
      <c r="E5367" s="2">
        <v>19.059999999999999</v>
      </c>
      <c r="F5367" s="2">
        <v>4.4800000000000004</v>
      </c>
      <c r="G5367" s="2">
        <v>0</v>
      </c>
      <c r="H5367" s="16">
        <f t="shared" si="252"/>
        <v>0</v>
      </c>
      <c r="I5367" s="15">
        <f t="shared" si="250"/>
        <v>19.059999999999999</v>
      </c>
      <c r="J5367" s="14">
        <f t="shared" si="251"/>
        <v>0</v>
      </c>
    </row>
    <row r="5368" spans="1:10" x14ac:dyDescent="0.3">
      <c r="A5368" s="19">
        <v>20200811</v>
      </c>
      <c r="B5368" s="19" t="s">
        <v>42</v>
      </c>
      <c r="C5368" s="19">
        <v>16.8</v>
      </c>
      <c r="D5368" s="19">
        <v>3.54</v>
      </c>
      <c r="E5368" s="19">
        <v>19.11</v>
      </c>
      <c r="F5368" s="19">
        <v>4.34</v>
      </c>
      <c r="G5368" s="19">
        <v>0</v>
      </c>
      <c r="H5368" s="17">
        <f t="shared" si="252"/>
        <v>272.08524807227121</v>
      </c>
      <c r="I5368" s="18">
        <f t="shared" si="250"/>
        <v>27.612664002258477</v>
      </c>
      <c r="J5368" s="17">
        <f t="shared" si="251"/>
        <v>0.26888634507294323</v>
      </c>
    </row>
    <row r="5369" spans="1:10" x14ac:dyDescent="0.3">
      <c r="A5369" s="2">
        <v>20200811</v>
      </c>
      <c r="B5369" s="2" t="s">
        <v>41</v>
      </c>
      <c r="C5369" s="2">
        <v>123</v>
      </c>
      <c r="D5369" s="2">
        <v>14.95</v>
      </c>
      <c r="E5369" s="2">
        <v>19.32</v>
      </c>
      <c r="F5369" s="2">
        <v>4.21</v>
      </c>
      <c r="G5369" s="2">
        <v>0</v>
      </c>
      <c r="H5369" s="16">
        <f t="shared" si="252"/>
        <v>476.78850638673629</v>
      </c>
      <c r="I5369" s="15">
        <f t="shared" si="250"/>
        <v>34.219640824585511</v>
      </c>
      <c r="J5369" s="14">
        <f t="shared" si="251"/>
        <v>0.45700732188494297</v>
      </c>
    </row>
    <row r="5370" spans="1:10" x14ac:dyDescent="0.3">
      <c r="A5370" s="19">
        <v>20200811</v>
      </c>
      <c r="B5370" s="19" t="s">
        <v>40</v>
      </c>
      <c r="C5370" s="19">
        <v>203</v>
      </c>
      <c r="D5370" s="19">
        <v>26.61</v>
      </c>
      <c r="E5370" s="19">
        <v>19.739999999999998</v>
      </c>
      <c r="F5370" s="19">
        <v>3.72</v>
      </c>
      <c r="G5370" s="19">
        <v>0</v>
      </c>
      <c r="H5370" s="17">
        <f t="shared" si="252"/>
        <v>453.2108466596261</v>
      </c>
      <c r="I5370" s="18">
        <f t="shared" si="250"/>
        <v>33.902838958113314</v>
      </c>
      <c r="J5370" s="17">
        <f t="shared" si="251"/>
        <v>0.43505396234116228</v>
      </c>
    </row>
    <row r="5371" spans="1:10" x14ac:dyDescent="0.3">
      <c r="A5371" s="2">
        <v>20200811</v>
      </c>
      <c r="B5371" s="2" t="s">
        <v>39</v>
      </c>
      <c r="C5371" s="2">
        <v>221</v>
      </c>
      <c r="D5371" s="2">
        <v>38.22</v>
      </c>
      <c r="E5371" s="2">
        <v>20.32</v>
      </c>
      <c r="F5371" s="2">
        <v>3.66</v>
      </c>
      <c r="G5371" s="2">
        <v>0</v>
      </c>
      <c r="H5371" s="16">
        <f t="shared" si="252"/>
        <v>357.21058544684143</v>
      </c>
      <c r="I5371" s="15">
        <f t="shared" si="250"/>
        <v>31.482830795213793</v>
      </c>
      <c r="J5371" s="14">
        <f t="shared" si="251"/>
        <v>0.34678977442014136</v>
      </c>
    </row>
    <row r="5372" spans="1:10" x14ac:dyDescent="0.3">
      <c r="A5372" s="19">
        <v>20200811</v>
      </c>
      <c r="B5372" s="19" t="s">
        <v>38</v>
      </c>
      <c r="C5372" s="19">
        <v>226</v>
      </c>
      <c r="D5372" s="19">
        <v>49.34</v>
      </c>
      <c r="E5372" s="19">
        <v>21.15</v>
      </c>
      <c r="F5372" s="19">
        <v>4</v>
      </c>
      <c r="G5372" s="19">
        <v>0</v>
      </c>
      <c r="H5372" s="17">
        <f t="shared" si="252"/>
        <v>297.92137803586365</v>
      </c>
      <c r="I5372" s="18">
        <f t="shared" si="250"/>
        <v>30.460043063620738</v>
      </c>
      <c r="J5372" s="17">
        <f t="shared" si="251"/>
        <v>0.29060139204444296</v>
      </c>
    </row>
    <row r="5373" spans="1:10" x14ac:dyDescent="0.3">
      <c r="A5373" s="2">
        <v>20200811</v>
      </c>
      <c r="B5373" s="2" t="s">
        <v>37</v>
      </c>
      <c r="C5373" s="2">
        <v>298</v>
      </c>
      <c r="D5373" s="2">
        <v>59.09</v>
      </c>
      <c r="E5373" s="2">
        <v>21.83</v>
      </c>
      <c r="F5373" s="2">
        <v>4.21</v>
      </c>
      <c r="G5373" s="2">
        <v>0</v>
      </c>
      <c r="H5373" s="16">
        <f t="shared" si="252"/>
        <v>347.32936125470644</v>
      </c>
      <c r="I5373" s="15">
        <f t="shared" si="250"/>
        <v>32.684042539209571</v>
      </c>
      <c r="J5373" s="14">
        <f t="shared" si="251"/>
        <v>0.33531934011321701</v>
      </c>
    </row>
    <row r="5374" spans="1:10" x14ac:dyDescent="0.3">
      <c r="A5374" s="19">
        <v>20200811</v>
      </c>
      <c r="B5374" s="19" t="s">
        <v>36</v>
      </c>
      <c r="C5374" s="19">
        <v>622</v>
      </c>
      <c r="D5374" s="19">
        <v>65.540000000000006</v>
      </c>
      <c r="E5374" s="19">
        <v>22.14</v>
      </c>
      <c r="F5374" s="19">
        <v>4.62</v>
      </c>
      <c r="G5374" s="19">
        <v>0</v>
      </c>
      <c r="H5374" s="17">
        <f t="shared" si="252"/>
        <v>683.32833574249105</v>
      </c>
      <c r="I5374" s="18">
        <f t="shared" si="250"/>
        <v>43.494010491952849</v>
      </c>
      <c r="J5374" s="17">
        <f t="shared" si="251"/>
        <v>0.62645966939447473</v>
      </c>
    </row>
    <row r="5375" spans="1:10" x14ac:dyDescent="0.3">
      <c r="A5375" s="2">
        <v>20200811</v>
      </c>
      <c r="B5375" s="2" t="s">
        <v>35</v>
      </c>
      <c r="C5375" s="2">
        <v>508</v>
      </c>
      <c r="D5375" s="2">
        <v>65.75</v>
      </c>
      <c r="E5375" s="2">
        <v>23.03</v>
      </c>
      <c r="F5375" s="2">
        <v>4.9000000000000004</v>
      </c>
      <c r="G5375" s="2">
        <v>0</v>
      </c>
      <c r="H5375" s="16">
        <f t="shared" si="252"/>
        <v>557.16291720916445</v>
      </c>
      <c r="I5375" s="15">
        <f t="shared" si="250"/>
        <v>40.441341162786387</v>
      </c>
      <c r="J5375" s="14">
        <f t="shared" si="251"/>
        <v>0.51844787511370438</v>
      </c>
    </row>
    <row r="5376" spans="1:10" x14ac:dyDescent="0.3">
      <c r="A5376" s="19">
        <v>20200811</v>
      </c>
      <c r="B5376" s="19" t="s">
        <v>34</v>
      </c>
      <c r="C5376" s="19">
        <v>542</v>
      </c>
      <c r="D5376" s="19">
        <v>59.59</v>
      </c>
      <c r="E5376" s="19">
        <v>23.44</v>
      </c>
      <c r="F5376" s="19">
        <v>5.24</v>
      </c>
      <c r="G5376" s="19">
        <v>0</v>
      </c>
      <c r="H5376" s="17">
        <f t="shared" si="252"/>
        <v>628.46020061103854</v>
      </c>
      <c r="I5376" s="18">
        <f t="shared" si="250"/>
        <v>43.079381269094952</v>
      </c>
      <c r="J5376" s="17">
        <f t="shared" si="251"/>
        <v>0.57733042850419369</v>
      </c>
    </row>
    <row r="5377" spans="1:10" x14ac:dyDescent="0.3">
      <c r="A5377" s="2">
        <v>20200811</v>
      </c>
      <c r="B5377" s="2" t="s">
        <v>33</v>
      </c>
      <c r="C5377" s="2">
        <v>684</v>
      </c>
      <c r="D5377" s="2">
        <v>49.96</v>
      </c>
      <c r="E5377" s="2">
        <v>22.91</v>
      </c>
      <c r="F5377" s="2">
        <v>5.79</v>
      </c>
      <c r="G5377" s="2">
        <v>0</v>
      </c>
      <c r="H5377" s="16">
        <f t="shared" si="252"/>
        <v>893.4221721246372</v>
      </c>
      <c r="I5377" s="15">
        <f t="shared" si="250"/>
        <v>50.829442878894909</v>
      </c>
      <c r="J5377" s="14">
        <f t="shared" si="251"/>
        <v>0.78957748579729525</v>
      </c>
    </row>
    <row r="5378" spans="1:10" x14ac:dyDescent="0.3">
      <c r="A5378" s="19">
        <v>20200811</v>
      </c>
      <c r="B5378" s="19" t="s">
        <v>32</v>
      </c>
      <c r="C5378" s="19">
        <v>529</v>
      </c>
      <c r="D5378" s="19">
        <v>38.89</v>
      </c>
      <c r="E5378" s="19">
        <v>22.31</v>
      </c>
      <c r="F5378" s="19">
        <v>6.21</v>
      </c>
      <c r="G5378" s="19">
        <v>0</v>
      </c>
      <c r="H5378" s="17">
        <f t="shared" si="252"/>
        <v>842.58850837227169</v>
      </c>
      <c r="I5378" s="18">
        <f t="shared" si="250"/>
        <v>48.640890886633485</v>
      </c>
      <c r="J5378" s="17">
        <f t="shared" si="251"/>
        <v>0.75295056492285106</v>
      </c>
    </row>
    <row r="5379" spans="1:10" x14ac:dyDescent="0.3">
      <c r="A5379" s="2">
        <v>20200811</v>
      </c>
      <c r="B5379" s="2" t="s">
        <v>31</v>
      </c>
      <c r="C5379" s="2">
        <v>69</v>
      </c>
      <c r="D5379" s="2">
        <v>27.3</v>
      </c>
      <c r="E5379" s="2">
        <v>21.6</v>
      </c>
      <c r="F5379" s="2">
        <v>6.28</v>
      </c>
      <c r="G5379" s="2">
        <v>0</v>
      </c>
      <c r="H5379" s="16">
        <f t="shared" si="252"/>
        <v>150.44165926985477</v>
      </c>
      <c r="I5379" s="15">
        <f t="shared" si="250"/>
        <v>26.301301852182963</v>
      </c>
      <c r="J5379" s="14">
        <f t="shared" si="251"/>
        <v>0.14956069422551471</v>
      </c>
    </row>
    <row r="5380" spans="1:10" x14ac:dyDescent="0.3">
      <c r="A5380" s="19">
        <v>20200811</v>
      </c>
      <c r="B5380" s="19" t="s">
        <v>30</v>
      </c>
      <c r="C5380" s="19">
        <v>153</v>
      </c>
      <c r="D5380" s="19">
        <v>15.63</v>
      </c>
      <c r="E5380" s="19">
        <v>20.86</v>
      </c>
      <c r="F5380" s="19">
        <v>5.79</v>
      </c>
      <c r="G5380" s="19">
        <v>0</v>
      </c>
      <c r="H5380" s="17">
        <f t="shared" si="252"/>
        <v>567.87794091319904</v>
      </c>
      <c r="I5380" s="18">
        <f t="shared" si="250"/>
        <v>38.606185653537466</v>
      </c>
      <c r="J5380" s="17">
        <f t="shared" si="251"/>
        <v>0.53310800379643797</v>
      </c>
    </row>
    <row r="5381" spans="1:10" x14ac:dyDescent="0.3">
      <c r="A5381" s="2">
        <v>20200811</v>
      </c>
      <c r="B5381" s="2" t="s">
        <v>29</v>
      </c>
      <c r="C5381" s="2">
        <v>3</v>
      </c>
      <c r="D5381" s="2">
        <v>4.1900000000000004</v>
      </c>
      <c r="E5381" s="2">
        <v>20.02</v>
      </c>
      <c r="F5381" s="2">
        <v>6.14</v>
      </c>
      <c r="G5381" s="2">
        <v>0</v>
      </c>
      <c r="H5381" s="16">
        <f t="shared" si="252"/>
        <v>41.059818629102139</v>
      </c>
      <c r="I5381" s="15">
        <f t="shared" si="250"/>
        <v>21.30311933215944</v>
      </c>
      <c r="J5381" s="14">
        <f t="shared" si="251"/>
        <v>4.1742888252819493E-2</v>
      </c>
    </row>
    <row r="5382" spans="1:10" x14ac:dyDescent="0.3">
      <c r="A5382" s="19">
        <v>20200811</v>
      </c>
      <c r="B5382" s="19" t="s">
        <v>28</v>
      </c>
      <c r="C5382" s="19">
        <v>0</v>
      </c>
      <c r="D5382" s="19">
        <v>0</v>
      </c>
      <c r="E5382" s="19">
        <v>19.64</v>
      </c>
      <c r="F5382" s="19">
        <v>5.59</v>
      </c>
      <c r="G5382" s="19">
        <v>0</v>
      </c>
      <c r="H5382" s="17">
        <f t="shared" si="252"/>
        <v>0</v>
      </c>
      <c r="I5382" s="18">
        <f t="shared" si="250"/>
        <v>19.64</v>
      </c>
      <c r="J5382" s="17">
        <f t="shared" si="251"/>
        <v>0</v>
      </c>
    </row>
    <row r="5383" spans="1:10" x14ac:dyDescent="0.3">
      <c r="A5383" s="2">
        <v>20200811</v>
      </c>
      <c r="B5383" s="2" t="s">
        <v>27</v>
      </c>
      <c r="C5383" s="2">
        <v>0</v>
      </c>
      <c r="D5383" s="2">
        <v>0</v>
      </c>
      <c r="E5383" s="2">
        <v>19.489999999999998</v>
      </c>
      <c r="F5383" s="2">
        <v>5.72</v>
      </c>
      <c r="G5383" s="2">
        <v>0</v>
      </c>
      <c r="H5383" s="16">
        <f t="shared" si="252"/>
        <v>0</v>
      </c>
      <c r="I5383" s="15">
        <f t="shared" si="250"/>
        <v>19.489999999999998</v>
      </c>
      <c r="J5383" s="14">
        <f t="shared" si="251"/>
        <v>0</v>
      </c>
    </row>
    <row r="5384" spans="1:10" x14ac:dyDescent="0.3">
      <c r="A5384" s="19">
        <v>20200811</v>
      </c>
      <c r="B5384" s="19" t="s">
        <v>26</v>
      </c>
      <c r="C5384" s="19">
        <v>0</v>
      </c>
      <c r="D5384" s="19">
        <v>0</v>
      </c>
      <c r="E5384" s="19">
        <v>19.440000000000001</v>
      </c>
      <c r="F5384" s="19">
        <v>5.59</v>
      </c>
      <c r="G5384" s="19">
        <v>0</v>
      </c>
      <c r="H5384" s="17">
        <f t="shared" si="252"/>
        <v>0</v>
      </c>
      <c r="I5384" s="18">
        <f t="shared" si="250"/>
        <v>19.440000000000001</v>
      </c>
      <c r="J5384" s="17">
        <f t="shared" si="251"/>
        <v>0</v>
      </c>
    </row>
    <row r="5385" spans="1:10" x14ac:dyDescent="0.3">
      <c r="A5385" s="2">
        <v>20200811</v>
      </c>
      <c r="B5385" s="2" t="s">
        <v>25</v>
      </c>
      <c r="C5385" s="2">
        <v>0</v>
      </c>
      <c r="D5385" s="2">
        <v>0</v>
      </c>
      <c r="E5385" s="2">
        <v>19.3</v>
      </c>
      <c r="F5385" s="2">
        <v>5.45</v>
      </c>
      <c r="G5385" s="2">
        <v>0</v>
      </c>
      <c r="H5385" s="16">
        <f t="shared" si="252"/>
        <v>0</v>
      </c>
      <c r="I5385" s="15">
        <f t="shared" si="250"/>
        <v>19.3</v>
      </c>
      <c r="J5385" s="14">
        <f t="shared" si="251"/>
        <v>0</v>
      </c>
    </row>
    <row r="5386" spans="1:10" x14ac:dyDescent="0.3">
      <c r="A5386" s="19">
        <v>20200812</v>
      </c>
      <c r="B5386" s="19" t="s">
        <v>48</v>
      </c>
      <c r="C5386" s="19">
        <v>0</v>
      </c>
      <c r="D5386" s="19">
        <v>0</v>
      </c>
      <c r="E5386" s="19">
        <v>19.18</v>
      </c>
      <c r="F5386" s="19">
        <v>5.86</v>
      </c>
      <c r="G5386" s="19">
        <v>0</v>
      </c>
      <c r="H5386" s="17">
        <f t="shared" si="252"/>
        <v>0</v>
      </c>
      <c r="I5386" s="18">
        <f t="shared" ref="I5386:I5449" si="253">E5386+H5386*((NOCT-20)/(800))</f>
        <v>19.18</v>
      </c>
      <c r="J5386" s="17">
        <f t="shared" ref="J5386:J5449" si="254">P_STC__W*(H5386/1000)*(1+(alpha_p/100)*(I5386-25))</f>
        <v>0</v>
      </c>
    </row>
    <row r="5387" spans="1:10" x14ac:dyDescent="0.3">
      <c r="A5387" s="2">
        <v>20200812</v>
      </c>
      <c r="B5387" s="2" t="s">
        <v>47</v>
      </c>
      <c r="C5387" s="2">
        <v>0</v>
      </c>
      <c r="D5387" s="2">
        <v>0</v>
      </c>
      <c r="E5387" s="2">
        <v>19.29</v>
      </c>
      <c r="F5387" s="2">
        <v>5.93</v>
      </c>
      <c r="G5387" s="2">
        <v>0</v>
      </c>
      <c r="H5387" s="16">
        <f t="shared" si="252"/>
        <v>0</v>
      </c>
      <c r="I5387" s="15">
        <f t="shared" si="253"/>
        <v>19.29</v>
      </c>
      <c r="J5387" s="14">
        <f t="shared" si="254"/>
        <v>0</v>
      </c>
    </row>
    <row r="5388" spans="1:10" x14ac:dyDescent="0.3">
      <c r="A5388" s="19">
        <v>20200812</v>
      </c>
      <c r="B5388" s="19" t="s">
        <v>46</v>
      </c>
      <c r="C5388" s="19">
        <v>0</v>
      </c>
      <c r="D5388" s="19">
        <v>0</v>
      </c>
      <c r="E5388" s="19">
        <v>19.21</v>
      </c>
      <c r="F5388" s="19">
        <v>6</v>
      </c>
      <c r="G5388" s="19">
        <v>0</v>
      </c>
      <c r="H5388" s="17">
        <f t="shared" si="252"/>
        <v>0</v>
      </c>
      <c r="I5388" s="18">
        <f t="shared" si="253"/>
        <v>19.21</v>
      </c>
      <c r="J5388" s="17">
        <f t="shared" si="254"/>
        <v>0</v>
      </c>
    </row>
    <row r="5389" spans="1:10" x14ac:dyDescent="0.3">
      <c r="A5389" s="2">
        <v>20200812</v>
      </c>
      <c r="B5389" s="2" t="s">
        <v>45</v>
      </c>
      <c r="C5389" s="2">
        <v>0</v>
      </c>
      <c r="D5389" s="2">
        <v>0</v>
      </c>
      <c r="E5389" s="2">
        <v>19.27</v>
      </c>
      <c r="F5389" s="2">
        <v>5.66</v>
      </c>
      <c r="G5389" s="2">
        <v>0</v>
      </c>
      <c r="H5389" s="16">
        <f t="shared" si="252"/>
        <v>0</v>
      </c>
      <c r="I5389" s="15">
        <f t="shared" si="253"/>
        <v>19.27</v>
      </c>
      <c r="J5389" s="14">
        <f t="shared" si="254"/>
        <v>0</v>
      </c>
    </row>
    <row r="5390" spans="1:10" x14ac:dyDescent="0.3">
      <c r="A5390" s="19">
        <v>20200812</v>
      </c>
      <c r="B5390" s="19" t="s">
        <v>44</v>
      </c>
      <c r="C5390" s="19">
        <v>0</v>
      </c>
      <c r="D5390" s="19">
        <v>0</v>
      </c>
      <c r="E5390" s="19">
        <v>19.22</v>
      </c>
      <c r="F5390" s="19">
        <v>5.45</v>
      </c>
      <c r="G5390" s="19">
        <v>0</v>
      </c>
      <c r="H5390" s="17">
        <f t="shared" si="252"/>
        <v>0</v>
      </c>
      <c r="I5390" s="18">
        <f t="shared" si="253"/>
        <v>19.22</v>
      </c>
      <c r="J5390" s="17">
        <f t="shared" si="254"/>
        <v>0</v>
      </c>
    </row>
    <row r="5391" spans="1:10" x14ac:dyDescent="0.3">
      <c r="A5391" s="2">
        <v>20200812</v>
      </c>
      <c r="B5391" s="2" t="s">
        <v>43</v>
      </c>
      <c r="C5391" s="2">
        <v>0</v>
      </c>
      <c r="D5391" s="2">
        <v>0</v>
      </c>
      <c r="E5391" s="2">
        <v>19.21</v>
      </c>
      <c r="F5391" s="2">
        <v>5.38</v>
      </c>
      <c r="G5391" s="2">
        <v>0</v>
      </c>
      <c r="H5391" s="16">
        <f t="shared" si="252"/>
        <v>0</v>
      </c>
      <c r="I5391" s="15">
        <f t="shared" si="253"/>
        <v>19.21</v>
      </c>
      <c r="J5391" s="14">
        <f t="shared" si="254"/>
        <v>0</v>
      </c>
    </row>
    <row r="5392" spans="1:10" x14ac:dyDescent="0.3">
      <c r="A5392" s="19">
        <v>20200812</v>
      </c>
      <c r="B5392" s="19" t="s">
        <v>42</v>
      </c>
      <c r="C5392" s="19">
        <v>9</v>
      </c>
      <c r="D5392" s="19">
        <v>3.38</v>
      </c>
      <c r="E5392" s="19">
        <v>19.21</v>
      </c>
      <c r="F5392" s="19">
        <v>5.31</v>
      </c>
      <c r="G5392" s="19">
        <v>0</v>
      </c>
      <c r="H5392" s="17">
        <f t="shared" si="252"/>
        <v>152.65125064733056</v>
      </c>
      <c r="I5392" s="18">
        <f t="shared" si="253"/>
        <v>23.980351582729082</v>
      </c>
      <c r="J5392" s="17">
        <f t="shared" si="254"/>
        <v>0.15335167837485697</v>
      </c>
    </row>
    <row r="5393" spans="1:10" x14ac:dyDescent="0.3">
      <c r="A5393" s="2">
        <v>20200812</v>
      </c>
      <c r="B5393" s="2" t="s">
        <v>41</v>
      </c>
      <c r="C5393" s="2">
        <v>84</v>
      </c>
      <c r="D5393" s="2">
        <v>14.8</v>
      </c>
      <c r="E5393" s="2">
        <v>19.32</v>
      </c>
      <c r="F5393" s="2">
        <v>5.0999999999999996</v>
      </c>
      <c r="G5393" s="2">
        <v>0</v>
      </c>
      <c r="H5393" s="16">
        <f t="shared" si="252"/>
        <v>328.8369346149583</v>
      </c>
      <c r="I5393" s="15">
        <f t="shared" si="253"/>
        <v>29.596154206717447</v>
      </c>
      <c r="J5393" s="14">
        <f t="shared" si="254"/>
        <v>0.32203570094336254</v>
      </c>
    </row>
    <row r="5394" spans="1:10" x14ac:dyDescent="0.3">
      <c r="A5394" s="19">
        <v>20200812</v>
      </c>
      <c r="B5394" s="19" t="s">
        <v>40</v>
      </c>
      <c r="C5394" s="19">
        <v>133</v>
      </c>
      <c r="D5394" s="19">
        <v>26.47</v>
      </c>
      <c r="E5394" s="19">
        <v>19.61</v>
      </c>
      <c r="F5394" s="19">
        <v>4.76</v>
      </c>
      <c r="G5394" s="19">
        <v>0</v>
      </c>
      <c r="H5394" s="17">
        <f t="shared" si="252"/>
        <v>298.38747453573433</v>
      </c>
      <c r="I5394" s="18">
        <f t="shared" si="253"/>
        <v>28.934608579241697</v>
      </c>
      <c r="J5394" s="17">
        <f t="shared" si="254"/>
        <v>0.29310430390812481</v>
      </c>
    </row>
    <row r="5395" spans="1:10" x14ac:dyDescent="0.3">
      <c r="A5395" s="2">
        <v>20200812</v>
      </c>
      <c r="B5395" s="2" t="s">
        <v>39</v>
      </c>
      <c r="C5395" s="2">
        <v>213</v>
      </c>
      <c r="D5395" s="2">
        <v>38.07</v>
      </c>
      <c r="E5395" s="2">
        <v>20.09</v>
      </c>
      <c r="F5395" s="2">
        <v>4.34</v>
      </c>
      <c r="G5395" s="2">
        <v>0</v>
      </c>
      <c r="H5395" s="16">
        <f t="shared" ref="H5395:H5458" si="255">IF(D5395&gt;0,C5395/SIN(D5395*PI()/180),0)</f>
        <v>345.4294441035114</v>
      </c>
      <c r="I5395" s="15">
        <f t="shared" si="253"/>
        <v>30.884670128234731</v>
      </c>
      <c r="J5395" s="14">
        <f t="shared" si="254"/>
        <v>0.33628212161343241</v>
      </c>
    </row>
    <row r="5396" spans="1:10" x14ac:dyDescent="0.3">
      <c r="A5396" s="19">
        <v>20200812</v>
      </c>
      <c r="B5396" s="19" t="s">
        <v>38</v>
      </c>
      <c r="C5396" s="19">
        <v>311</v>
      </c>
      <c r="D5396" s="19">
        <v>49.16</v>
      </c>
      <c r="E5396" s="19">
        <v>20.78</v>
      </c>
      <c r="F5396" s="19">
        <v>4.4800000000000004</v>
      </c>
      <c r="G5396" s="19">
        <v>0</v>
      </c>
      <c r="H5396" s="17">
        <f t="shared" si="255"/>
        <v>411.08273905408578</v>
      </c>
      <c r="I5396" s="18">
        <f t="shared" si="253"/>
        <v>33.626335595440182</v>
      </c>
      <c r="J5396" s="17">
        <f t="shared" si="254"/>
        <v>0.39512511956350588</v>
      </c>
    </row>
    <row r="5397" spans="1:10" x14ac:dyDescent="0.3">
      <c r="A5397" s="2">
        <v>20200812</v>
      </c>
      <c r="B5397" s="2" t="s">
        <v>37</v>
      </c>
      <c r="C5397" s="2">
        <v>701</v>
      </c>
      <c r="D5397" s="2">
        <v>58.88</v>
      </c>
      <c r="E5397" s="2">
        <v>21.61</v>
      </c>
      <c r="F5397" s="2">
        <v>4.62</v>
      </c>
      <c r="G5397" s="2">
        <v>0</v>
      </c>
      <c r="H5397" s="16">
        <f t="shared" si="255"/>
        <v>818.84227010384666</v>
      </c>
      <c r="I5397" s="15">
        <f t="shared" si="253"/>
        <v>47.198820940745208</v>
      </c>
      <c r="J5397" s="14">
        <f t="shared" si="254"/>
        <v>0.73704427190647792</v>
      </c>
    </row>
    <row r="5398" spans="1:10" x14ac:dyDescent="0.3">
      <c r="A5398" s="19">
        <v>20200812</v>
      </c>
      <c r="B5398" s="19" t="s">
        <v>36</v>
      </c>
      <c r="C5398" s="19">
        <v>677</v>
      </c>
      <c r="D5398" s="19">
        <v>65.260000000000005</v>
      </c>
      <c r="E5398" s="19">
        <v>21.97</v>
      </c>
      <c r="F5398" s="19">
        <v>4.6900000000000004</v>
      </c>
      <c r="G5398" s="19">
        <v>0</v>
      </c>
      <c r="H5398" s="17">
        <f t="shared" si="255"/>
        <v>745.41720100441603</v>
      </c>
      <c r="I5398" s="18">
        <f t="shared" si="253"/>
        <v>45.264287531388</v>
      </c>
      <c r="J5398" s="17">
        <f t="shared" si="254"/>
        <v>0.67744313279043433</v>
      </c>
    </row>
    <row r="5399" spans="1:10" x14ac:dyDescent="0.3">
      <c r="A5399" s="2">
        <v>20200812</v>
      </c>
      <c r="B5399" s="2" t="s">
        <v>35</v>
      </c>
      <c r="C5399" s="2">
        <v>594</v>
      </c>
      <c r="D5399" s="2">
        <v>65.45</v>
      </c>
      <c r="E5399" s="2">
        <v>22.97</v>
      </c>
      <c r="F5399" s="2">
        <v>4.9000000000000004</v>
      </c>
      <c r="G5399" s="2">
        <v>0</v>
      </c>
      <c r="H5399" s="16">
        <f t="shared" si="255"/>
        <v>653.03499265871005</v>
      </c>
      <c r="I5399" s="15">
        <f t="shared" si="253"/>
        <v>43.377343520584688</v>
      </c>
      <c r="J5399" s="14">
        <f t="shared" si="254"/>
        <v>0.59903027489897775</v>
      </c>
    </row>
    <row r="5400" spans="1:10" x14ac:dyDescent="0.3">
      <c r="A5400" s="19">
        <v>20200812</v>
      </c>
      <c r="B5400" s="19" t="s">
        <v>34</v>
      </c>
      <c r="C5400" s="19">
        <v>771</v>
      </c>
      <c r="D5400" s="19">
        <v>59.32</v>
      </c>
      <c r="E5400" s="19">
        <v>23.12</v>
      </c>
      <c r="F5400" s="19">
        <v>5.0999999999999996</v>
      </c>
      <c r="G5400" s="19">
        <v>0</v>
      </c>
      <c r="H5400" s="17">
        <f t="shared" si="255"/>
        <v>896.4799047085329</v>
      </c>
      <c r="I5400" s="18">
        <f t="shared" si="253"/>
        <v>51.134997022141654</v>
      </c>
      <c r="J5400" s="17">
        <f t="shared" si="254"/>
        <v>0.79104715632867983</v>
      </c>
    </row>
    <row r="5401" spans="1:10" x14ac:dyDescent="0.3">
      <c r="A5401" s="2">
        <v>20200812</v>
      </c>
      <c r="B5401" s="2" t="s">
        <v>33</v>
      </c>
      <c r="C5401" s="2">
        <v>726</v>
      </c>
      <c r="D5401" s="2">
        <v>49.72</v>
      </c>
      <c r="E5401" s="2">
        <v>23.13</v>
      </c>
      <c r="F5401" s="2">
        <v>5.38</v>
      </c>
      <c r="G5401" s="2">
        <v>0</v>
      </c>
      <c r="H5401" s="16">
        <f t="shared" si="255"/>
        <v>951.63934600422283</v>
      </c>
      <c r="I5401" s="15">
        <f t="shared" si="253"/>
        <v>52.868729562631962</v>
      </c>
      <c r="J5401" s="14">
        <f t="shared" si="254"/>
        <v>0.83229493791694054</v>
      </c>
    </row>
    <row r="5402" spans="1:10" x14ac:dyDescent="0.3">
      <c r="A5402" s="19">
        <v>20200812</v>
      </c>
      <c r="B5402" s="19" t="s">
        <v>32</v>
      </c>
      <c r="C5402" s="19">
        <v>571</v>
      </c>
      <c r="D5402" s="19">
        <v>38.68</v>
      </c>
      <c r="E5402" s="19">
        <v>23.05</v>
      </c>
      <c r="F5402" s="19">
        <v>5.45</v>
      </c>
      <c r="G5402" s="19">
        <v>0</v>
      </c>
      <c r="H5402" s="17">
        <f t="shared" si="255"/>
        <v>913.64356742905807</v>
      </c>
      <c r="I5402" s="18">
        <f t="shared" si="253"/>
        <v>51.601361482158069</v>
      </c>
      <c r="J5402" s="17">
        <f t="shared" si="254"/>
        <v>0.80427483481542827</v>
      </c>
    </row>
    <row r="5403" spans="1:10" x14ac:dyDescent="0.3">
      <c r="A5403" s="2">
        <v>20200812</v>
      </c>
      <c r="B5403" s="2" t="s">
        <v>31</v>
      </c>
      <c r="C5403" s="2">
        <v>393</v>
      </c>
      <c r="D5403" s="2">
        <v>27.09</v>
      </c>
      <c r="E5403" s="2">
        <v>22.73</v>
      </c>
      <c r="F5403" s="2">
        <v>5.72</v>
      </c>
      <c r="G5403" s="2">
        <v>0</v>
      </c>
      <c r="H5403" s="16">
        <f t="shared" si="255"/>
        <v>862.99744526730922</v>
      </c>
      <c r="I5403" s="15">
        <f t="shared" si="253"/>
        <v>49.698670164603413</v>
      </c>
      <c r="J5403" s="14">
        <f t="shared" si="254"/>
        <v>0.76708044362632222</v>
      </c>
    </row>
    <row r="5404" spans="1:10" x14ac:dyDescent="0.3">
      <c r="A5404" s="19">
        <v>20200812</v>
      </c>
      <c r="B5404" s="19" t="s">
        <v>30</v>
      </c>
      <c r="C5404" s="19">
        <v>202</v>
      </c>
      <c r="D5404" s="19">
        <v>15.42</v>
      </c>
      <c r="E5404" s="19">
        <v>22.06</v>
      </c>
      <c r="F5404" s="19">
        <v>5.93</v>
      </c>
      <c r="G5404" s="19">
        <v>0</v>
      </c>
      <c r="H5404" s="17">
        <f t="shared" si="255"/>
        <v>759.70513698605453</v>
      </c>
      <c r="I5404" s="18">
        <f t="shared" si="253"/>
        <v>45.800785530814203</v>
      </c>
      <c r="J5404" s="17">
        <f t="shared" si="254"/>
        <v>0.68859405069108326</v>
      </c>
    </row>
    <row r="5405" spans="1:10" x14ac:dyDescent="0.3">
      <c r="A5405" s="2">
        <v>20200812</v>
      </c>
      <c r="B5405" s="2" t="s">
        <v>29</v>
      </c>
      <c r="C5405" s="2">
        <v>25.81</v>
      </c>
      <c r="D5405" s="2">
        <v>3.97</v>
      </c>
      <c r="E5405" s="2">
        <v>21.17</v>
      </c>
      <c r="F5405" s="2">
        <v>5.24</v>
      </c>
      <c r="G5405" s="2">
        <v>0</v>
      </c>
      <c r="H5405" s="16">
        <f t="shared" si="255"/>
        <v>372.79295544048153</v>
      </c>
      <c r="I5405" s="15">
        <f t="shared" si="253"/>
        <v>32.819779857515051</v>
      </c>
      <c r="J5405" s="14">
        <f t="shared" si="254"/>
        <v>0.35967474064258509</v>
      </c>
    </row>
    <row r="5406" spans="1:10" x14ac:dyDescent="0.3">
      <c r="A5406" s="19">
        <v>20200812</v>
      </c>
      <c r="B5406" s="19" t="s">
        <v>28</v>
      </c>
      <c r="C5406" s="19">
        <v>0</v>
      </c>
      <c r="D5406" s="19">
        <v>0</v>
      </c>
      <c r="E5406" s="19">
        <v>20.12</v>
      </c>
      <c r="F5406" s="19">
        <v>5.31</v>
      </c>
      <c r="G5406" s="19">
        <v>0</v>
      </c>
      <c r="H5406" s="17">
        <f t="shared" si="255"/>
        <v>0</v>
      </c>
      <c r="I5406" s="18">
        <f t="shared" si="253"/>
        <v>20.12</v>
      </c>
      <c r="J5406" s="17">
        <f t="shared" si="254"/>
        <v>0</v>
      </c>
    </row>
    <row r="5407" spans="1:10" x14ac:dyDescent="0.3">
      <c r="A5407" s="2">
        <v>20200812</v>
      </c>
      <c r="B5407" s="2" t="s">
        <v>27</v>
      </c>
      <c r="C5407" s="2">
        <v>0</v>
      </c>
      <c r="D5407" s="2">
        <v>0</v>
      </c>
      <c r="E5407" s="2">
        <v>19.39</v>
      </c>
      <c r="F5407" s="2">
        <v>5.59</v>
      </c>
      <c r="G5407" s="2">
        <v>0</v>
      </c>
      <c r="H5407" s="16">
        <f t="shared" si="255"/>
        <v>0</v>
      </c>
      <c r="I5407" s="15">
        <f t="shared" si="253"/>
        <v>19.39</v>
      </c>
      <c r="J5407" s="14">
        <f t="shared" si="254"/>
        <v>0</v>
      </c>
    </row>
    <row r="5408" spans="1:10" x14ac:dyDescent="0.3">
      <c r="A5408" s="19">
        <v>20200812</v>
      </c>
      <c r="B5408" s="19" t="s">
        <v>26</v>
      </c>
      <c r="C5408" s="19">
        <v>0</v>
      </c>
      <c r="D5408" s="19">
        <v>0</v>
      </c>
      <c r="E5408" s="19">
        <v>18.899999999999999</v>
      </c>
      <c r="F5408" s="19">
        <v>5.59</v>
      </c>
      <c r="G5408" s="19">
        <v>0</v>
      </c>
      <c r="H5408" s="17">
        <f t="shared" si="255"/>
        <v>0</v>
      </c>
      <c r="I5408" s="18">
        <f t="shared" si="253"/>
        <v>18.899999999999999</v>
      </c>
      <c r="J5408" s="17">
        <f t="shared" si="254"/>
        <v>0</v>
      </c>
    </row>
    <row r="5409" spans="1:10" x14ac:dyDescent="0.3">
      <c r="A5409" s="2">
        <v>20200812</v>
      </c>
      <c r="B5409" s="2" t="s">
        <v>25</v>
      </c>
      <c r="C5409" s="2">
        <v>0</v>
      </c>
      <c r="D5409" s="2">
        <v>0</v>
      </c>
      <c r="E5409" s="2">
        <v>18.670000000000002</v>
      </c>
      <c r="F5409" s="2">
        <v>5.38</v>
      </c>
      <c r="G5409" s="2">
        <v>0</v>
      </c>
      <c r="H5409" s="16">
        <f t="shared" si="255"/>
        <v>0</v>
      </c>
      <c r="I5409" s="15">
        <f t="shared" si="253"/>
        <v>18.670000000000002</v>
      </c>
      <c r="J5409" s="14">
        <f t="shared" si="254"/>
        <v>0</v>
      </c>
    </row>
    <row r="5410" spans="1:10" x14ac:dyDescent="0.3">
      <c r="A5410" s="19">
        <v>20200813</v>
      </c>
      <c r="B5410" s="19" t="s">
        <v>48</v>
      </c>
      <c r="C5410" s="19">
        <v>0</v>
      </c>
      <c r="D5410" s="19">
        <v>0</v>
      </c>
      <c r="E5410" s="19">
        <v>18.48</v>
      </c>
      <c r="F5410" s="19">
        <v>5.31</v>
      </c>
      <c r="G5410" s="19">
        <v>0</v>
      </c>
      <c r="H5410" s="17">
        <f t="shared" si="255"/>
        <v>0</v>
      </c>
      <c r="I5410" s="18">
        <f t="shared" si="253"/>
        <v>18.48</v>
      </c>
      <c r="J5410" s="17">
        <f t="shared" si="254"/>
        <v>0</v>
      </c>
    </row>
    <row r="5411" spans="1:10" x14ac:dyDescent="0.3">
      <c r="A5411" s="2">
        <v>20200813</v>
      </c>
      <c r="B5411" s="2" t="s">
        <v>47</v>
      </c>
      <c r="C5411" s="2">
        <v>0</v>
      </c>
      <c r="D5411" s="2">
        <v>0</v>
      </c>
      <c r="E5411" s="2">
        <v>18.2</v>
      </c>
      <c r="F5411" s="2">
        <v>5.24</v>
      </c>
      <c r="G5411" s="2">
        <v>0</v>
      </c>
      <c r="H5411" s="16">
        <f t="shared" si="255"/>
        <v>0</v>
      </c>
      <c r="I5411" s="15">
        <f t="shared" si="253"/>
        <v>18.2</v>
      </c>
      <c r="J5411" s="14">
        <f t="shared" si="254"/>
        <v>0</v>
      </c>
    </row>
    <row r="5412" spans="1:10" x14ac:dyDescent="0.3">
      <c r="A5412" s="19">
        <v>20200813</v>
      </c>
      <c r="B5412" s="19" t="s">
        <v>46</v>
      </c>
      <c r="C5412" s="19">
        <v>0</v>
      </c>
      <c r="D5412" s="19">
        <v>0</v>
      </c>
      <c r="E5412" s="19">
        <v>17.95</v>
      </c>
      <c r="F5412" s="19">
        <v>5.31</v>
      </c>
      <c r="G5412" s="19">
        <v>0</v>
      </c>
      <c r="H5412" s="17">
        <f t="shared" si="255"/>
        <v>0</v>
      </c>
      <c r="I5412" s="18">
        <f t="shared" si="253"/>
        <v>17.95</v>
      </c>
      <c r="J5412" s="17">
        <f t="shared" si="254"/>
        <v>0</v>
      </c>
    </row>
    <row r="5413" spans="1:10" x14ac:dyDescent="0.3">
      <c r="A5413" s="2">
        <v>20200813</v>
      </c>
      <c r="B5413" s="2" t="s">
        <v>45</v>
      </c>
      <c r="C5413" s="2">
        <v>0</v>
      </c>
      <c r="D5413" s="2">
        <v>0</v>
      </c>
      <c r="E5413" s="2">
        <v>17.75</v>
      </c>
      <c r="F5413" s="2">
        <v>5.31</v>
      </c>
      <c r="G5413" s="2">
        <v>0</v>
      </c>
      <c r="H5413" s="16">
        <f t="shared" si="255"/>
        <v>0</v>
      </c>
      <c r="I5413" s="15">
        <f t="shared" si="253"/>
        <v>17.75</v>
      </c>
      <c r="J5413" s="14">
        <f t="shared" si="254"/>
        <v>0</v>
      </c>
    </row>
    <row r="5414" spans="1:10" x14ac:dyDescent="0.3">
      <c r="A5414" s="19">
        <v>20200813</v>
      </c>
      <c r="B5414" s="19" t="s">
        <v>44</v>
      </c>
      <c r="C5414" s="19">
        <v>0</v>
      </c>
      <c r="D5414" s="19">
        <v>0</v>
      </c>
      <c r="E5414" s="19">
        <v>17.59</v>
      </c>
      <c r="F5414" s="19">
        <v>5.38</v>
      </c>
      <c r="G5414" s="19">
        <v>0</v>
      </c>
      <c r="H5414" s="17">
        <f t="shared" si="255"/>
        <v>0</v>
      </c>
      <c r="I5414" s="18">
        <f t="shared" si="253"/>
        <v>17.59</v>
      </c>
      <c r="J5414" s="17">
        <f t="shared" si="254"/>
        <v>0</v>
      </c>
    </row>
    <row r="5415" spans="1:10" x14ac:dyDescent="0.3">
      <c r="A5415" s="2">
        <v>20200813</v>
      </c>
      <c r="B5415" s="2" t="s">
        <v>43</v>
      </c>
      <c r="C5415" s="2">
        <v>0</v>
      </c>
      <c r="D5415" s="2">
        <v>0</v>
      </c>
      <c r="E5415" s="2">
        <v>17.46</v>
      </c>
      <c r="F5415" s="2">
        <v>5.31</v>
      </c>
      <c r="G5415" s="2">
        <v>0</v>
      </c>
      <c r="H5415" s="16">
        <f t="shared" si="255"/>
        <v>0</v>
      </c>
      <c r="I5415" s="15">
        <f t="shared" si="253"/>
        <v>17.46</v>
      </c>
      <c r="J5415" s="14">
        <f t="shared" si="254"/>
        <v>0</v>
      </c>
    </row>
    <row r="5416" spans="1:10" x14ac:dyDescent="0.3">
      <c r="A5416" s="19">
        <v>20200813</v>
      </c>
      <c r="B5416" s="19" t="s">
        <v>42</v>
      </c>
      <c r="C5416" s="19">
        <v>19.14</v>
      </c>
      <c r="D5416" s="19">
        <v>3.22</v>
      </c>
      <c r="E5416" s="19">
        <v>17.440000000000001</v>
      </c>
      <c r="F5416" s="19">
        <v>5.31</v>
      </c>
      <c r="G5416" s="19">
        <v>0</v>
      </c>
      <c r="H5416" s="17">
        <f t="shared" si="255"/>
        <v>340.75115022817545</v>
      </c>
      <c r="I5416" s="18">
        <f t="shared" si="253"/>
        <v>28.088473444630484</v>
      </c>
      <c r="J5416" s="17">
        <f t="shared" si="254"/>
        <v>0.33601534627399388</v>
      </c>
    </row>
    <row r="5417" spans="1:10" x14ac:dyDescent="0.3">
      <c r="A5417" s="2">
        <v>20200813</v>
      </c>
      <c r="B5417" s="2" t="s">
        <v>41</v>
      </c>
      <c r="C5417" s="2">
        <v>197</v>
      </c>
      <c r="D5417" s="2">
        <v>14.66</v>
      </c>
      <c r="E5417" s="2">
        <v>18.05</v>
      </c>
      <c r="F5417" s="2">
        <v>5.59</v>
      </c>
      <c r="G5417" s="2">
        <v>0</v>
      </c>
      <c r="H5417" s="16">
        <f t="shared" si="255"/>
        <v>778.40198432919431</v>
      </c>
      <c r="I5417" s="15">
        <f t="shared" si="253"/>
        <v>42.375062010287323</v>
      </c>
      <c r="J5417" s="14">
        <f t="shared" si="254"/>
        <v>0.71754046196926724</v>
      </c>
    </row>
    <row r="5418" spans="1:10" x14ac:dyDescent="0.3">
      <c r="A5418" s="19">
        <v>20200813</v>
      </c>
      <c r="B5418" s="19" t="s">
        <v>40</v>
      </c>
      <c r="C5418" s="19">
        <v>396</v>
      </c>
      <c r="D5418" s="19">
        <v>26.33</v>
      </c>
      <c r="E5418" s="19">
        <v>19.29</v>
      </c>
      <c r="F5418" s="19">
        <v>5.86</v>
      </c>
      <c r="G5418" s="19">
        <v>0</v>
      </c>
      <c r="H5418" s="17">
        <f t="shared" si="255"/>
        <v>892.81581698163018</v>
      </c>
      <c r="I5418" s="18">
        <f t="shared" si="253"/>
        <v>47.190494280675942</v>
      </c>
      <c r="J5418" s="17">
        <f t="shared" si="254"/>
        <v>0.80366170771970469</v>
      </c>
    </row>
    <row r="5419" spans="1:10" x14ac:dyDescent="0.3">
      <c r="A5419" s="2">
        <v>20200813</v>
      </c>
      <c r="B5419" s="2" t="s">
        <v>39</v>
      </c>
      <c r="C5419" s="2">
        <v>612</v>
      </c>
      <c r="D5419" s="2">
        <v>37.92</v>
      </c>
      <c r="E5419" s="2">
        <v>20.79</v>
      </c>
      <c r="F5419" s="2">
        <v>5.66</v>
      </c>
      <c r="G5419" s="2">
        <v>0</v>
      </c>
      <c r="H5419" s="16">
        <f t="shared" si="255"/>
        <v>995.83343781665894</v>
      </c>
      <c r="I5419" s="15">
        <f t="shared" si="253"/>
        <v>51.909794931770591</v>
      </c>
      <c r="J5419" s="14">
        <f t="shared" si="254"/>
        <v>0.87524390662634999</v>
      </c>
    </row>
    <row r="5420" spans="1:10" x14ac:dyDescent="0.3">
      <c r="A5420" s="19">
        <v>20200813</v>
      </c>
      <c r="B5420" s="19" t="s">
        <v>38</v>
      </c>
      <c r="C5420" s="19">
        <v>747</v>
      </c>
      <c r="D5420" s="19">
        <v>48.99</v>
      </c>
      <c r="E5420" s="19">
        <v>22.27</v>
      </c>
      <c r="F5420" s="19">
        <v>5.52</v>
      </c>
      <c r="G5420" s="19">
        <v>0</v>
      </c>
      <c r="H5420" s="17">
        <f t="shared" si="255"/>
        <v>989.93491319907218</v>
      </c>
      <c r="I5420" s="18">
        <f t="shared" si="253"/>
        <v>53.205466037471005</v>
      </c>
      <c r="J5420" s="17">
        <f t="shared" si="254"/>
        <v>0.86428782311812768</v>
      </c>
    </row>
    <row r="5421" spans="1:10" x14ac:dyDescent="0.3">
      <c r="A5421" s="2">
        <v>20200813</v>
      </c>
      <c r="B5421" s="2" t="s">
        <v>37</v>
      </c>
      <c r="C5421" s="2">
        <v>839.01</v>
      </c>
      <c r="D5421" s="2">
        <v>58.66</v>
      </c>
      <c r="E5421" s="2">
        <v>23.53</v>
      </c>
      <c r="F5421" s="2">
        <v>5.52</v>
      </c>
      <c r="G5421" s="2">
        <v>0</v>
      </c>
      <c r="H5421" s="16">
        <f t="shared" si="255"/>
        <v>982.33696162297952</v>
      </c>
      <c r="I5421" s="15">
        <f t="shared" si="253"/>
        <v>54.228030050718111</v>
      </c>
      <c r="J5421" s="14">
        <f t="shared" si="254"/>
        <v>0.85313397756886544</v>
      </c>
    </row>
    <row r="5422" spans="1:10" x14ac:dyDescent="0.3">
      <c r="A5422" s="19">
        <v>20200813</v>
      </c>
      <c r="B5422" s="19" t="s">
        <v>36</v>
      </c>
      <c r="C5422" s="19">
        <v>941.01</v>
      </c>
      <c r="D5422" s="19">
        <v>64.98</v>
      </c>
      <c r="E5422" s="19">
        <v>24.46</v>
      </c>
      <c r="F5422" s="19">
        <v>5.79</v>
      </c>
      <c r="G5422" s="19">
        <v>0</v>
      </c>
      <c r="H5422" s="17">
        <f t="shared" si="255"/>
        <v>1038.4587508760726</v>
      </c>
      <c r="I5422" s="18">
        <f t="shared" si="253"/>
        <v>56.91183596487727</v>
      </c>
      <c r="J5422" s="17">
        <f t="shared" si="254"/>
        <v>0.88933268696195389</v>
      </c>
    </row>
    <row r="5423" spans="1:10" x14ac:dyDescent="0.3">
      <c r="A5423" s="2">
        <v>20200813</v>
      </c>
      <c r="B5423" s="2" t="s">
        <v>35</v>
      </c>
      <c r="C5423" s="2">
        <v>907.01</v>
      </c>
      <c r="D5423" s="2">
        <v>65.150000000000006</v>
      </c>
      <c r="E5423" s="2">
        <v>24.95</v>
      </c>
      <c r="F5423" s="2">
        <v>6.34</v>
      </c>
      <c r="G5423" s="2">
        <v>0</v>
      </c>
      <c r="H5423" s="16">
        <f t="shared" si="255"/>
        <v>999.55798211828744</v>
      </c>
      <c r="I5423" s="15">
        <f t="shared" si="253"/>
        <v>56.186186941196482</v>
      </c>
      <c r="J5423" s="14">
        <f t="shared" si="254"/>
        <v>0.85928217271821017</v>
      </c>
    </row>
    <row r="5424" spans="1:10" x14ac:dyDescent="0.3">
      <c r="A5424" s="19">
        <v>20200813</v>
      </c>
      <c r="B5424" s="19" t="s">
        <v>34</v>
      </c>
      <c r="C5424" s="19">
        <v>849.01</v>
      </c>
      <c r="D5424" s="19">
        <v>59.05</v>
      </c>
      <c r="E5424" s="19">
        <v>25.04</v>
      </c>
      <c r="F5424" s="19">
        <v>6.76</v>
      </c>
      <c r="G5424" s="19">
        <v>0</v>
      </c>
      <c r="H5424" s="17">
        <f t="shared" si="255"/>
        <v>989.96470978138109</v>
      </c>
      <c r="I5424" s="18">
        <f t="shared" si="253"/>
        <v>55.976397180668158</v>
      </c>
      <c r="J5424" s="17">
        <f t="shared" si="254"/>
        <v>0.85196977957873288</v>
      </c>
    </row>
    <row r="5425" spans="1:10" x14ac:dyDescent="0.3">
      <c r="A5425" s="2">
        <v>20200813</v>
      </c>
      <c r="B5425" s="2" t="s">
        <v>33</v>
      </c>
      <c r="C5425" s="2">
        <v>759</v>
      </c>
      <c r="D5425" s="2">
        <v>49.49</v>
      </c>
      <c r="E5425" s="2">
        <v>24.77</v>
      </c>
      <c r="F5425" s="2">
        <v>7.03</v>
      </c>
      <c r="G5425" s="2">
        <v>0</v>
      </c>
      <c r="H5425" s="16">
        <f t="shared" si="255"/>
        <v>998.29985988999056</v>
      </c>
      <c r="I5425" s="15">
        <f t="shared" si="253"/>
        <v>55.966870621562208</v>
      </c>
      <c r="J5425" s="14">
        <f t="shared" si="254"/>
        <v>0.8591858581776739</v>
      </c>
    </row>
    <row r="5426" spans="1:10" x14ac:dyDescent="0.3">
      <c r="A5426" s="19">
        <v>20200813</v>
      </c>
      <c r="B5426" s="19" t="s">
        <v>32</v>
      </c>
      <c r="C5426" s="19">
        <v>600</v>
      </c>
      <c r="D5426" s="19">
        <v>38.46</v>
      </c>
      <c r="E5426" s="19">
        <v>24.14</v>
      </c>
      <c r="F5426" s="19">
        <v>7.1</v>
      </c>
      <c r="G5426" s="19">
        <v>0</v>
      </c>
      <c r="H5426" s="17">
        <f t="shared" si="255"/>
        <v>964.67966659549518</v>
      </c>
      <c r="I5426" s="18">
        <f t="shared" si="253"/>
        <v>54.286239581109228</v>
      </c>
      <c r="J5426" s="17">
        <f t="shared" si="254"/>
        <v>0.83754638733826403</v>
      </c>
    </row>
    <row r="5427" spans="1:10" x14ac:dyDescent="0.3">
      <c r="A5427" s="2">
        <v>20200813</v>
      </c>
      <c r="B5427" s="2" t="s">
        <v>31</v>
      </c>
      <c r="C5427" s="2">
        <v>410</v>
      </c>
      <c r="D5427" s="2">
        <v>26.88</v>
      </c>
      <c r="E5427" s="2">
        <v>23.29</v>
      </c>
      <c r="F5427" s="2">
        <v>7.1</v>
      </c>
      <c r="G5427" s="2">
        <v>0</v>
      </c>
      <c r="H5427" s="16">
        <f t="shared" si="255"/>
        <v>906.83210153627067</v>
      </c>
      <c r="I5427" s="15">
        <f t="shared" si="253"/>
        <v>51.628503173008454</v>
      </c>
      <c r="J5427" s="14">
        <f t="shared" si="254"/>
        <v>0.79816798481712037</v>
      </c>
    </row>
    <row r="5428" spans="1:10" x14ac:dyDescent="0.3">
      <c r="A5428" s="19">
        <v>20200813</v>
      </c>
      <c r="B5428" s="19" t="s">
        <v>30</v>
      </c>
      <c r="C5428" s="19">
        <v>208</v>
      </c>
      <c r="D5428" s="19">
        <v>15.2</v>
      </c>
      <c r="E5428" s="19">
        <v>22.18</v>
      </c>
      <c r="F5428" s="19">
        <v>6.83</v>
      </c>
      <c r="G5428" s="19">
        <v>0</v>
      </c>
      <c r="H5428" s="17">
        <f t="shared" si="255"/>
        <v>793.32030817682721</v>
      </c>
      <c r="I5428" s="18">
        <f t="shared" si="253"/>
        <v>46.97125963052585</v>
      </c>
      <c r="J5428" s="17">
        <f t="shared" si="254"/>
        <v>0.71488419910177881</v>
      </c>
    </row>
    <row r="5429" spans="1:10" x14ac:dyDescent="0.3">
      <c r="A5429" s="2">
        <v>20200813</v>
      </c>
      <c r="B5429" s="2" t="s">
        <v>29</v>
      </c>
      <c r="C5429" s="2">
        <v>26.31</v>
      </c>
      <c r="D5429" s="2">
        <v>3.75</v>
      </c>
      <c r="E5429" s="2">
        <v>20.74</v>
      </c>
      <c r="F5429" s="2">
        <v>6.41</v>
      </c>
      <c r="G5429" s="2">
        <v>0</v>
      </c>
      <c r="H5429" s="16">
        <f t="shared" si="255"/>
        <v>402.27433013823168</v>
      </c>
      <c r="I5429" s="15">
        <f t="shared" si="253"/>
        <v>33.311072816819738</v>
      </c>
      <c r="J5429" s="14">
        <f t="shared" si="254"/>
        <v>0.38722933951270866</v>
      </c>
    </row>
    <row r="5430" spans="1:10" x14ac:dyDescent="0.3">
      <c r="A5430" s="19">
        <v>20200813</v>
      </c>
      <c r="B5430" s="19" t="s">
        <v>28</v>
      </c>
      <c r="C5430" s="19">
        <v>0</v>
      </c>
      <c r="D5430" s="19">
        <v>0</v>
      </c>
      <c r="E5430" s="19">
        <v>19.61</v>
      </c>
      <c r="F5430" s="19">
        <v>5.66</v>
      </c>
      <c r="G5430" s="19">
        <v>0</v>
      </c>
      <c r="H5430" s="17">
        <f t="shared" si="255"/>
        <v>0</v>
      </c>
      <c r="I5430" s="18">
        <f t="shared" si="253"/>
        <v>19.61</v>
      </c>
      <c r="J5430" s="17">
        <f t="shared" si="254"/>
        <v>0</v>
      </c>
    </row>
    <row r="5431" spans="1:10" x14ac:dyDescent="0.3">
      <c r="A5431" s="2">
        <v>20200813</v>
      </c>
      <c r="B5431" s="2" t="s">
        <v>27</v>
      </c>
      <c r="C5431" s="2">
        <v>0</v>
      </c>
      <c r="D5431" s="2">
        <v>0</v>
      </c>
      <c r="E5431" s="2">
        <v>18.940000000000001</v>
      </c>
      <c r="F5431" s="2">
        <v>5.38</v>
      </c>
      <c r="G5431" s="2">
        <v>0</v>
      </c>
      <c r="H5431" s="16">
        <f t="shared" si="255"/>
        <v>0</v>
      </c>
      <c r="I5431" s="15">
        <f t="shared" si="253"/>
        <v>18.940000000000001</v>
      </c>
      <c r="J5431" s="14">
        <f t="shared" si="254"/>
        <v>0</v>
      </c>
    </row>
    <row r="5432" spans="1:10" x14ac:dyDescent="0.3">
      <c r="A5432" s="19">
        <v>20200813</v>
      </c>
      <c r="B5432" s="19" t="s">
        <v>26</v>
      </c>
      <c r="C5432" s="19">
        <v>0</v>
      </c>
      <c r="D5432" s="19">
        <v>0</v>
      </c>
      <c r="E5432" s="19">
        <v>18.600000000000001</v>
      </c>
      <c r="F5432" s="19">
        <v>4.97</v>
      </c>
      <c r="G5432" s="19">
        <v>0</v>
      </c>
      <c r="H5432" s="17">
        <f t="shared" si="255"/>
        <v>0</v>
      </c>
      <c r="I5432" s="18">
        <f t="shared" si="253"/>
        <v>18.600000000000001</v>
      </c>
      <c r="J5432" s="17">
        <f t="shared" si="254"/>
        <v>0</v>
      </c>
    </row>
    <row r="5433" spans="1:10" x14ac:dyDescent="0.3">
      <c r="A5433" s="2">
        <v>20200813</v>
      </c>
      <c r="B5433" s="2" t="s">
        <v>25</v>
      </c>
      <c r="C5433" s="2">
        <v>0</v>
      </c>
      <c r="D5433" s="2">
        <v>0</v>
      </c>
      <c r="E5433" s="2">
        <v>18.25</v>
      </c>
      <c r="F5433" s="2">
        <v>4.4800000000000004</v>
      </c>
      <c r="G5433" s="2">
        <v>0</v>
      </c>
      <c r="H5433" s="16">
        <f t="shared" si="255"/>
        <v>0</v>
      </c>
      <c r="I5433" s="15">
        <f t="shared" si="253"/>
        <v>18.25</v>
      </c>
      <c r="J5433" s="14">
        <f t="shared" si="254"/>
        <v>0</v>
      </c>
    </row>
    <row r="5434" spans="1:10" x14ac:dyDescent="0.3">
      <c r="A5434" s="19">
        <v>20200814</v>
      </c>
      <c r="B5434" s="19" t="s">
        <v>48</v>
      </c>
      <c r="C5434" s="19">
        <v>0</v>
      </c>
      <c r="D5434" s="19">
        <v>0</v>
      </c>
      <c r="E5434" s="19">
        <v>18.02</v>
      </c>
      <c r="F5434" s="19">
        <v>4.41</v>
      </c>
      <c r="G5434" s="19">
        <v>0</v>
      </c>
      <c r="H5434" s="17">
        <f t="shared" si="255"/>
        <v>0</v>
      </c>
      <c r="I5434" s="18">
        <f t="shared" si="253"/>
        <v>18.02</v>
      </c>
      <c r="J5434" s="17">
        <f t="shared" si="254"/>
        <v>0</v>
      </c>
    </row>
    <row r="5435" spans="1:10" x14ac:dyDescent="0.3">
      <c r="A5435" s="2">
        <v>20200814</v>
      </c>
      <c r="B5435" s="2" t="s">
        <v>47</v>
      </c>
      <c r="C5435" s="2">
        <v>0</v>
      </c>
      <c r="D5435" s="2">
        <v>0</v>
      </c>
      <c r="E5435" s="2">
        <v>17.82</v>
      </c>
      <c r="F5435" s="2">
        <v>4.55</v>
      </c>
      <c r="G5435" s="2">
        <v>0</v>
      </c>
      <c r="H5435" s="16">
        <f t="shared" si="255"/>
        <v>0</v>
      </c>
      <c r="I5435" s="15">
        <f t="shared" si="253"/>
        <v>17.82</v>
      </c>
      <c r="J5435" s="14">
        <f t="shared" si="254"/>
        <v>0</v>
      </c>
    </row>
    <row r="5436" spans="1:10" x14ac:dyDescent="0.3">
      <c r="A5436" s="19">
        <v>20200814</v>
      </c>
      <c r="B5436" s="19" t="s">
        <v>46</v>
      </c>
      <c r="C5436" s="19">
        <v>0</v>
      </c>
      <c r="D5436" s="19">
        <v>0</v>
      </c>
      <c r="E5436" s="19">
        <v>17.64</v>
      </c>
      <c r="F5436" s="19">
        <v>4.55</v>
      </c>
      <c r="G5436" s="19">
        <v>0</v>
      </c>
      <c r="H5436" s="17">
        <f t="shared" si="255"/>
        <v>0</v>
      </c>
      <c r="I5436" s="18">
        <f t="shared" si="253"/>
        <v>17.64</v>
      </c>
      <c r="J5436" s="17">
        <f t="shared" si="254"/>
        <v>0</v>
      </c>
    </row>
    <row r="5437" spans="1:10" x14ac:dyDescent="0.3">
      <c r="A5437" s="2">
        <v>20200814</v>
      </c>
      <c r="B5437" s="2" t="s">
        <v>45</v>
      </c>
      <c r="C5437" s="2">
        <v>0</v>
      </c>
      <c r="D5437" s="2">
        <v>0</v>
      </c>
      <c r="E5437" s="2">
        <v>17.53</v>
      </c>
      <c r="F5437" s="2">
        <v>4.34</v>
      </c>
      <c r="G5437" s="2">
        <v>0</v>
      </c>
      <c r="H5437" s="16">
        <f t="shared" si="255"/>
        <v>0</v>
      </c>
      <c r="I5437" s="15">
        <f t="shared" si="253"/>
        <v>17.53</v>
      </c>
      <c r="J5437" s="14">
        <f t="shared" si="254"/>
        <v>0</v>
      </c>
    </row>
    <row r="5438" spans="1:10" x14ac:dyDescent="0.3">
      <c r="A5438" s="19">
        <v>20200814</v>
      </c>
      <c r="B5438" s="19" t="s">
        <v>44</v>
      </c>
      <c r="C5438" s="19">
        <v>0</v>
      </c>
      <c r="D5438" s="19">
        <v>0</v>
      </c>
      <c r="E5438" s="19">
        <v>17.399999999999999</v>
      </c>
      <c r="F5438" s="19">
        <v>4.1399999999999997</v>
      </c>
      <c r="G5438" s="19">
        <v>0</v>
      </c>
      <c r="H5438" s="17">
        <f t="shared" si="255"/>
        <v>0</v>
      </c>
      <c r="I5438" s="18">
        <f t="shared" si="253"/>
        <v>17.399999999999999</v>
      </c>
      <c r="J5438" s="17">
        <f t="shared" si="254"/>
        <v>0</v>
      </c>
    </row>
    <row r="5439" spans="1:10" x14ac:dyDescent="0.3">
      <c r="A5439" s="2">
        <v>20200814</v>
      </c>
      <c r="B5439" s="2" t="s">
        <v>43</v>
      </c>
      <c r="C5439" s="2">
        <v>0</v>
      </c>
      <c r="D5439" s="2">
        <v>0</v>
      </c>
      <c r="E5439" s="2">
        <v>17.350000000000001</v>
      </c>
      <c r="F5439" s="2">
        <v>4</v>
      </c>
      <c r="G5439" s="2">
        <v>0</v>
      </c>
      <c r="H5439" s="16">
        <f t="shared" si="255"/>
        <v>0</v>
      </c>
      <c r="I5439" s="15">
        <f t="shared" si="253"/>
        <v>17.350000000000001</v>
      </c>
      <c r="J5439" s="14">
        <f t="shared" si="254"/>
        <v>0</v>
      </c>
    </row>
    <row r="5440" spans="1:10" x14ac:dyDescent="0.3">
      <c r="A5440" s="19">
        <v>20200814</v>
      </c>
      <c r="B5440" s="19" t="s">
        <v>42</v>
      </c>
      <c r="C5440" s="19">
        <v>13.82</v>
      </c>
      <c r="D5440" s="19">
        <v>3.06</v>
      </c>
      <c r="E5440" s="19">
        <v>17.420000000000002</v>
      </c>
      <c r="F5440" s="19">
        <v>3.86</v>
      </c>
      <c r="G5440" s="19">
        <v>0</v>
      </c>
      <c r="H5440" s="17">
        <f t="shared" si="255"/>
        <v>258.89026860061131</v>
      </c>
      <c r="I5440" s="18">
        <f t="shared" si="253"/>
        <v>25.510320893769105</v>
      </c>
      <c r="J5440" s="17">
        <f t="shared" si="254"/>
        <v>0.2582957415909396</v>
      </c>
    </row>
    <row r="5441" spans="1:10" x14ac:dyDescent="0.3">
      <c r="A5441" s="2">
        <v>20200814</v>
      </c>
      <c r="B5441" s="2" t="s">
        <v>41</v>
      </c>
      <c r="C5441" s="2">
        <v>174</v>
      </c>
      <c r="D5441" s="2">
        <v>14.51</v>
      </c>
      <c r="E5441" s="2">
        <v>17.989999999999998</v>
      </c>
      <c r="F5441" s="2">
        <v>4.41</v>
      </c>
      <c r="G5441" s="2">
        <v>0</v>
      </c>
      <c r="H5441" s="16">
        <f t="shared" si="255"/>
        <v>694.47500544740251</v>
      </c>
      <c r="I5441" s="15">
        <f t="shared" si="253"/>
        <v>39.692343920231323</v>
      </c>
      <c r="J5441" s="14">
        <f t="shared" si="254"/>
        <v>0.64855941013923257</v>
      </c>
    </row>
    <row r="5442" spans="1:10" x14ac:dyDescent="0.3">
      <c r="A5442" s="19">
        <v>20200814</v>
      </c>
      <c r="B5442" s="19" t="s">
        <v>40</v>
      </c>
      <c r="C5442" s="19">
        <v>390</v>
      </c>
      <c r="D5442" s="19">
        <v>26.18</v>
      </c>
      <c r="E5442" s="19">
        <v>18.96</v>
      </c>
      <c r="F5442" s="19">
        <v>4.76</v>
      </c>
      <c r="G5442" s="19">
        <v>0</v>
      </c>
      <c r="H5442" s="17">
        <f t="shared" si="255"/>
        <v>883.96763476834928</v>
      </c>
      <c r="I5442" s="18">
        <f t="shared" si="253"/>
        <v>46.583988586510912</v>
      </c>
      <c r="J5442" s="17">
        <f t="shared" si="254"/>
        <v>0.79810967173976632</v>
      </c>
    </row>
    <row r="5443" spans="1:10" x14ac:dyDescent="0.3">
      <c r="A5443" s="2">
        <v>20200814</v>
      </c>
      <c r="B5443" s="2" t="s">
        <v>39</v>
      </c>
      <c r="C5443" s="2">
        <v>585</v>
      </c>
      <c r="D5443" s="2">
        <v>37.770000000000003</v>
      </c>
      <c r="E5443" s="2">
        <v>20.190000000000001</v>
      </c>
      <c r="F5443" s="2">
        <v>4.62</v>
      </c>
      <c r="G5443" s="2">
        <v>0</v>
      </c>
      <c r="H5443" s="16">
        <f t="shared" si="255"/>
        <v>955.1125736279804</v>
      </c>
      <c r="I5443" s="15">
        <f t="shared" si="253"/>
        <v>50.037267925874389</v>
      </c>
      <c r="J5443" s="14">
        <f t="shared" si="254"/>
        <v>0.84750223130415203</v>
      </c>
    </row>
    <row r="5444" spans="1:10" x14ac:dyDescent="0.3">
      <c r="A5444" s="19">
        <v>20200814</v>
      </c>
      <c r="B5444" s="19" t="s">
        <v>38</v>
      </c>
      <c r="C5444" s="19">
        <v>742</v>
      </c>
      <c r="D5444" s="19">
        <v>48.81</v>
      </c>
      <c r="E5444" s="19">
        <v>21.48</v>
      </c>
      <c r="F5444" s="19">
        <v>4.62</v>
      </c>
      <c r="G5444" s="19">
        <v>0</v>
      </c>
      <c r="H5444" s="17">
        <f t="shared" si="255"/>
        <v>986.00738523862253</v>
      </c>
      <c r="I5444" s="18">
        <f t="shared" si="253"/>
        <v>52.292730788706955</v>
      </c>
      <c r="J5444" s="17">
        <f t="shared" si="254"/>
        <v>0.86490863169414689</v>
      </c>
    </row>
    <row r="5445" spans="1:10" x14ac:dyDescent="0.3">
      <c r="A5445" s="2">
        <v>20200814</v>
      </c>
      <c r="B5445" s="2" t="s">
        <v>37</v>
      </c>
      <c r="C5445" s="2">
        <v>843.01</v>
      </c>
      <c r="D5445" s="2">
        <v>58.43</v>
      </c>
      <c r="E5445" s="2">
        <v>22.63</v>
      </c>
      <c r="F5445" s="2">
        <v>4.76</v>
      </c>
      <c r="G5445" s="2">
        <v>0</v>
      </c>
      <c r="H5445" s="16">
        <f t="shared" si="255"/>
        <v>989.44699137481723</v>
      </c>
      <c r="I5445" s="15">
        <f t="shared" si="253"/>
        <v>53.550218480463037</v>
      </c>
      <c r="J5445" s="14">
        <f t="shared" si="254"/>
        <v>0.86232681637117181</v>
      </c>
    </row>
    <row r="5446" spans="1:10" x14ac:dyDescent="0.3">
      <c r="A5446" s="19">
        <v>20200814</v>
      </c>
      <c r="B5446" s="19" t="s">
        <v>36</v>
      </c>
      <c r="C5446" s="19">
        <v>929.01</v>
      </c>
      <c r="D5446" s="19">
        <v>64.7</v>
      </c>
      <c r="E5446" s="19">
        <v>23.43</v>
      </c>
      <c r="F5446" s="19">
        <v>5.0999999999999996</v>
      </c>
      <c r="G5446" s="19">
        <v>0</v>
      </c>
      <c r="H5446" s="17">
        <f t="shared" si="255"/>
        <v>1027.5720954337353</v>
      </c>
      <c r="I5446" s="18">
        <f t="shared" si="253"/>
        <v>55.541627982304227</v>
      </c>
      <c r="J5446" s="17">
        <f t="shared" si="254"/>
        <v>0.88634533444693242</v>
      </c>
    </row>
    <row r="5447" spans="1:10" x14ac:dyDescent="0.3">
      <c r="A5447" s="2">
        <v>20200814</v>
      </c>
      <c r="B5447" s="2" t="s">
        <v>35</v>
      </c>
      <c r="C5447" s="2">
        <v>910.01</v>
      </c>
      <c r="D5447" s="2">
        <v>64.84</v>
      </c>
      <c r="E5447" s="2">
        <v>23.85</v>
      </c>
      <c r="F5447" s="2">
        <v>5.52</v>
      </c>
      <c r="G5447" s="2">
        <v>0</v>
      </c>
      <c r="H5447" s="16">
        <f t="shared" si="255"/>
        <v>1005.3980643487104</v>
      </c>
      <c r="I5447" s="15">
        <f t="shared" si="253"/>
        <v>55.268689510897204</v>
      </c>
      <c r="J5447" s="14">
        <f t="shared" si="254"/>
        <v>0.86845369604788369</v>
      </c>
    </row>
    <row r="5448" spans="1:10" x14ac:dyDescent="0.3">
      <c r="A5448" s="19">
        <v>20200814</v>
      </c>
      <c r="B5448" s="19" t="s">
        <v>34</v>
      </c>
      <c r="C5448" s="19">
        <v>862.01</v>
      </c>
      <c r="D5448" s="19">
        <v>58.77</v>
      </c>
      <c r="E5448" s="19">
        <v>23.94</v>
      </c>
      <c r="F5448" s="19">
        <v>5.86</v>
      </c>
      <c r="G5448" s="19">
        <v>0</v>
      </c>
      <c r="H5448" s="17">
        <f t="shared" si="255"/>
        <v>1008.0892910572586</v>
      </c>
      <c r="I5448" s="18">
        <f t="shared" si="253"/>
        <v>55.442790345539336</v>
      </c>
      <c r="J5448" s="17">
        <f t="shared" si="254"/>
        <v>0.86998856183968076</v>
      </c>
    </row>
    <row r="5449" spans="1:10" x14ac:dyDescent="0.3">
      <c r="A5449" s="2">
        <v>20200814</v>
      </c>
      <c r="B5449" s="2" t="s">
        <v>33</v>
      </c>
      <c r="C5449" s="2">
        <v>766</v>
      </c>
      <c r="D5449" s="2">
        <v>49.24</v>
      </c>
      <c r="E5449" s="2">
        <v>23.76</v>
      </c>
      <c r="F5449" s="2">
        <v>6.07</v>
      </c>
      <c r="G5449" s="2">
        <v>0</v>
      </c>
      <c r="H5449" s="16">
        <f t="shared" si="255"/>
        <v>1011.2864788843361</v>
      </c>
      <c r="I5449" s="15">
        <f t="shared" si="253"/>
        <v>55.362702465135506</v>
      </c>
      <c r="J5449" s="14">
        <f t="shared" si="254"/>
        <v>0.87311222179012771</v>
      </c>
    </row>
    <row r="5450" spans="1:10" x14ac:dyDescent="0.3">
      <c r="A5450" s="19">
        <v>20200814</v>
      </c>
      <c r="B5450" s="19" t="s">
        <v>32</v>
      </c>
      <c r="C5450" s="19">
        <v>617</v>
      </c>
      <c r="D5450" s="19">
        <v>38.229999999999997</v>
      </c>
      <c r="E5450" s="19">
        <v>23.25</v>
      </c>
      <c r="F5450" s="19">
        <v>6.21</v>
      </c>
      <c r="G5450" s="19">
        <v>0</v>
      </c>
      <c r="H5450" s="17">
        <f t="shared" si="255"/>
        <v>997.05926616767715</v>
      </c>
      <c r="I5450" s="18">
        <f t="shared" ref="I5450:I5513" si="256">E5450+H5450*((NOCT-20)/(800))</f>
        <v>54.408102067739911</v>
      </c>
      <c r="J5450" s="17">
        <f t="shared" ref="J5450:J5513" si="257">P_STC__W*(H5450/1000)*(1+(alpha_p/100)*(I5450-25))</f>
        <v>0.8651119731659751</v>
      </c>
    </row>
    <row r="5451" spans="1:10" x14ac:dyDescent="0.3">
      <c r="A5451" s="2">
        <v>20200814</v>
      </c>
      <c r="B5451" s="2" t="s">
        <v>31</v>
      </c>
      <c r="C5451" s="2">
        <v>419</v>
      </c>
      <c r="D5451" s="2">
        <v>26.66</v>
      </c>
      <c r="E5451" s="2">
        <v>22.56</v>
      </c>
      <c r="F5451" s="2">
        <v>6.28</v>
      </c>
      <c r="G5451" s="2">
        <v>0</v>
      </c>
      <c r="H5451" s="16">
        <f t="shared" si="255"/>
        <v>933.81877408745697</v>
      </c>
      <c r="I5451" s="15">
        <f t="shared" si="256"/>
        <v>51.741836690233029</v>
      </c>
      <c r="J5451" s="14">
        <f t="shared" si="257"/>
        <v>0.82144464289031527</v>
      </c>
    </row>
    <row r="5452" spans="1:10" x14ac:dyDescent="0.3">
      <c r="A5452" s="19">
        <v>20200814</v>
      </c>
      <c r="B5452" s="19" t="s">
        <v>30</v>
      </c>
      <c r="C5452" s="19">
        <v>209</v>
      </c>
      <c r="D5452" s="19">
        <v>14.98</v>
      </c>
      <c r="E5452" s="19">
        <v>21.63</v>
      </c>
      <c r="F5452" s="19">
        <v>6.07</v>
      </c>
      <c r="G5452" s="19">
        <v>0</v>
      </c>
      <c r="H5452" s="17">
        <f t="shared" si="255"/>
        <v>808.56738621190789</v>
      </c>
      <c r="I5452" s="18">
        <f t="shared" si="256"/>
        <v>46.897730819122117</v>
      </c>
      <c r="J5452" s="17">
        <f t="shared" si="257"/>
        <v>0.7288913268361551</v>
      </c>
    </row>
    <row r="5453" spans="1:10" x14ac:dyDescent="0.3">
      <c r="A5453" s="2">
        <v>20200814</v>
      </c>
      <c r="B5453" s="2" t="s">
        <v>29</v>
      </c>
      <c r="C5453" s="2">
        <v>24.37</v>
      </c>
      <c r="D5453" s="2">
        <v>3.52</v>
      </c>
      <c r="E5453" s="2">
        <v>20.8</v>
      </c>
      <c r="F5453" s="2">
        <v>5.0999999999999996</v>
      </c>
      <c r="G5453" s="2">
        <v>0</v>
      </c>
      <c r="H5453" s="16">
        <f t="shared" si="255"/>
        <v>396.92525067612263</v>
      </c>
      <c r="I5453" s="15">
        <f t="shared" si="256"/>
        <v>33.203914083628831</v>
      </c>
      <c r="J5453" s="14">
        <f t="shared" si="257"/>
        <v>0.38227171773235874</v>
      </c>
    </row>
    <row r="5454" spans="1:10" x14ac:dyDescent="0.3">
      <c r="A5454" s="19">
        <v>20200814</v>
      </c>
      <c r="B5454" s="19" t="s">
        <v>28</v>
      </c>
      <c r="C5454" s="19">
        <v>0</v>
      </c>
      <c r="D5454" s="19">
        <v>0</v>
      </c>
      <c r="E5454" s="19">
        <v>19.75</v>
      </c>
      <c r="F5454" s="19">
        <v>4.34</v>
      </c>
      <c r="G5454" s="19">
        <v>0</v>
      </c>
      <c r="H5454" s="17">
        <f t="shared" si="255"/>
        <v>0</v>
      </c>
      <c r="I5454" s="18">
        <f t="shared" si="256"/>
        <v>19.75</v>
      </c>
      <c r="J5454" s="17">
        <f t="shared" si="257"/>
        <v>0</v>
      </c>
    </row>
    <row r="5455" spans="1:10" x14ac:dyDescent="0.3">
      <c r="A5455" s="2">
        <v>20200814</v>
      </c>
      <c r="B5455" s="2" t="s">
        <v>27</v>
      </c>
      <c r="C5455" s="2">
        <v>0</v>
      </c>
      <c r="D5455" s="2">
        <v>0</v>
      </c>
      <c r="E5455" s="2">
        <v>19.09</v>
      </c>
      <c r="F5455" s="2">
        <v>3.79</v>
      </c>
      <c r="G5455" s="2">
        <v>0</v>
      </c>
      <c r="H5455" s="16">
        <f t="shared" si="255"/>
        <v>0</v>
      </c>
      <c r="I5455" s="15">
        <f t="shared" si="256"/>
        <v>19.09</v>
      </c>
      <c r="J5455" s="14">
        <f t="shared" si="257"/>
        <v>0</v>
      </c>
    </row>
    <row r="5456" spans="1:10" x14ac:dyDescent="0.3">
      <c r="A5456" s="19">
        <v>20200814</v>
      </c>
      <c r="B5456" s="19" t="s">
        <v>26</v>
      </c>
      <c r="C5456" s="19">
        <v>0</v>
      </c>
      <c r="D5456" s="19">
        <v>0</v>
      </c>
      <c r="E5456" s="19">
        <v>18.63</v>
      </c>
      <c r="F5456" s="19">
        <v>3.38</v>
      </c>
      <c r="G5456" s="19">
        <v>0</v>
      </c>
      <c r="H5456" s="17">
        <f t="shared" si="255"/>
        <v>0</v>
      </c>
      <c r="I5456" s="18">
        <f t="shared" si="256"/>
        <v>18.63</v>
      </c>
      <c r="J5456" s="17">
        <f t="shared" si="257"/>
        <v>0</v>
      </c>
    </row>
    <row r="5457" spans="1:10" x14ac:dyDescent="0.3">
      <c r="A5457" s="2">
        <v>20200814</v>
      </c>
      <c r="B5457" s="2" t="s">
        <v>25</v>
      </c>
      <c r="C5457" s="2">
        <v>0</v>
      </c>
      <c r="D5457" s="2">
        <v>0</v>
      </c>
      <c r="E5457" s="2">
        <v>18.28</v>
      </c>
      <c r="F5457" s="2">
        <v>3.1</v>
      </c>
      <c r="G5457" s="2">
        <v>0</v>
      </c>
      <c r="H5457" s="16">
        <f t="shared" si="255"/>
        <v>0</v>
      </c>
      <c r="I5457" s="15">
        <f t="shared" si="256"/>
        <v>18.28</v>
      </c>
      <c r="J5457" s="14">
        <f t="shared" si="257"/>
        <v>0</v>
      </c>
    </row>
    <row r="5458" spans="1:10" x14ac:dyDescent="0.3">
      <c r="A5458" s="19">
        <v>20200815</v>
      </c>
      <c r="B5458" s="19" t="s">
        <v>48</v>
      </c>
      <c r="C5458" s="19">
        <v>0</v>
      </c>
      <c r="D5458" s="19">
        <v>0</v>
      </c>
      <c r="E5458" s="19">
        <v>18</v>
      </c>
      <c r="F5458" s="19">
        <v>2.9</v>
      </c>
      <c r="G5458" s="19">
        <v>0</v>
      </c>
      <c r="H5458" s="17">
        <f t="shared" si="255"/>
        <v>0</v>
      </c>
      <c r="I5458" s="18">
        <f t="shared" si="256"/>
        <v>18</v>
      </c>
      <c r="J5458" s="17">
        <f t="shared" si="257"/>
        <v>0</v>
      </c>
    </row>
    <row r="5459" spans="1:10" x14ac:dyDescent="0.3">
      <c r="A5459" s="2">
        <v>20200815</v>
      </c>
      <c r="B5459" s="2" t="s">
        <v>47</v>
      </c>
      <c r="C5459" s="2">
        <v>0</v>
      </c>
      <c r="D5459" s="2">
        <v>0</v>
      </c>
      <c r="E5459" s="2">
        <v>17.95</v>
      </c>
      <c r="F5459" s="2">
        <v>2.97</v>
      </c>
      <c r="G5459" s="2">
        <v>0</v>
      </c>
      <c r="H5459" s="16">
        <f t="shared" ref="H5459:H5522" si="258">IF(D5459&gt;0,C5459/SIN(D5459*PI()/180),0)</f>
        <v>0</v>
      </c>
      <c r="I5459" s="15">
        <f t="shared" si="256"/>
        <v>17.95</v>
      </c>
      <c r="J5459" s="14">
        <f t="shared" si="257"/>
        <v>0</v>
      </c>
    </row>
    <row r="5460" spans="1:10" x14ac:dyDescent="0.3">
      <c r="A5460" s="19">
        <v>20200815</v>
      </c>
      <c r="B5460" s="19" t="s">
        <v>46</v>
      </c>
      <c r="C5460" s="19">
        <v>0</v>
      </c>
      <c r="D5460" s="19">
        <v>0</v>
      </c>
      <c r="E5460" s="19">
        <v>17.84</v>
      </c>
      <c r="F5460" s="19">
        <v>3.1</v>
      </c>
      <c r="G5460" s="19">
        <v>0</v>
      </c>
      <c r="H5460" s="17">
        <f t="shared" si="258"/>
        <v>0</v>
      </c>
      <c r="I5460" s="18">
        <f t="shared" si="256"/>
        <v>17.84</v>
      </c>
      <c r="J5460" s="17">
        <f t="shared" si="257"/>
        <v>0</v>
      </c>
    </row>
    <row r="5461" spans="1:10" x14ac:dyDescent="0.3">
      <c r="A5461" s="2">
        <v>20200815</v>
      </c>
      <c r="B5461" s="2" t="s">
        <v>45</v>
      </c>
      <c r="C5461" s="2">
        <v>0</v>
      </c>
      <c r="D5461" s="2">
        <v>0</v>
      </c>
      <c r="E5461" s="2">
        <v>17.87</v>
      </c>
      <c r="F5461" s="2">
        <v>3.17</v>
      </c>
      <c r="G5461" s="2">
        <v>0</v>
      </c>
      <c r="H5461" s="16">
        <f t="shared" si="258"/>
        <v>0</v>
      </c>
      <c r="I5461" s="15">
        <f t="shared" si="256"/>
        <v>17.87</v>
      </c>
      <c r="J5461" s="14">
        <f t="shared" si="257"/>
        <v>0</v>
      </c>
    </row>
    <row r="5462" spans="1:10" x14ac:dyDescent="0.3">
      <c r="A5462" s="19">
        <v>20200815</v>
      </c>
      <c r="B5462" s="19" t="s">
        <v>44</v>
      </c>
      <c r="C5462" s="19">
        <v>0</v>
      </c>
      <c r="D5462" s="19">
        <v>0</v>
      </c>
      <c r="E5462" s="19">
        <v>17.82</v>
      </c>
      <c r="F5462" s="19">
        <v>3.1</v>
      </c>
      <c r="G5462" s="19">
        <v>0</v>
      </c>
      <c r="H5462" s="17">
        <f t="shared" si="258"/>
        <v>0</v>
      </c>
      <c r="I5462" s="18">
        <f t="shared" si="256"/>
        <v>17.82</v>
      </c>
      <c r="J5462" s="17">
        <f t="shared" si="257"/>
        <v>0</v>
      </c>
    </row>
    <row r="5463" spans="1:10" x14ac:dyDescent="0.3">
      <c r="A5463" s="2">
        <v>20200815</v>
      </c>
      <c r="B5463" s="2" t="s">
        <v>43</v>
      </c>
      <c r="C5463" s="2">
        <v>0</v>
      </c>
      <c r="D5463" s="2">
        <v>0</v>
      </c>
      <c r="E5463" s="2">
        <v>17.84</v>
      </c>
      <c r="F5463" s="2">
        <v>3.1</v>
      </c>
      <c r="G5463" s="2">
        <v>0</v>
      </c>
      <c r="H5463" s="16">
        <f t="shared" si="258"/>
        <v>0</v>
      </c>
      <c r="I5463" s="15">
        <f t="shared" si="256"/>
        <v>17.84</v>
      </c>
      <c r="J5463" s="14">
        <f t="shared" si="257"/>
        <v>0</v>
      </c>
    </row>
    <row r="5464" spans="1:10" x14ac:dyDescent="0.3">
      <c r="A5464" s="19">
        <v>20200815</v>
      </c>
      <c r="B5464" s="19" t="s">
        <v>42</v>
      </c>
      <c r="C5464" s="19">
        <v>15.42</v>
      </c>
      <c r="D5464" s="19">
        <v>2.9</v>
      </c>
      <c r="E5464" s="19">
        <v>17.75</v>
      </c>
      <c r="F5464" s="19">
        <v>2.97</v>
      </c>
      <c r="G5464" s="19">
        <v>0</v>
      </c>
      <c r="H5464" s="17">
        <f t="shared" si="258"/>
        <v>304.7856079646466</v>
      </c>
      <c r="I5464" s="18">
        <f t="shared" si="256"/>
        <v>27.274550248895206</v>
      </c>
      <c r="J5464" s="17">
        <f t="shared" si="257"/>
        <v>0.3016659821525961</v>
      </c>
    </row>
    <row r="5465" spans="1:10" x14ac:dyDescent="0.3">
      <c r="A5465" s="2">
        <v>20200815</v>
      </c>
      <c r="B5465" s="2" t="s">
        <v>41</v>
      </c>
      <c r="C5465" s="2">
        <v>191</v>
      </c>
      <c r="D5465" s="2">
        <v>14.36</v>
      </c>
      <c r="E5465" s="2">
        <v>18.57</v>
      </c>
      <c r="F5465" s="2">
        <v>2.97</v>
      </c>
      <c r="G5465" s="2">
        <v>0</v>
      </c>
      <c r="H5465" s="16">
        <f t="shared" si="258"/>
        <v>770.11897102459466</v>
      </c>
      <c r="I5465" s="15">
        <f t="shared" si="256"/>
        <v>42.636217844518583</v>
      </c>
      <c r="J5465" s="14">
        <f t="shared" si="257"/>
        <v>0.70900003429825664</v>
      </c>
    </row>
    <row r="5466" spans="1:10" x14ac:dyDescent="0.3">
      <c r="A5466" s="19">
        <v>20200815</v>
      </c>
      <c r="B5466" s="19" t="s">
        <v>40</v>
      </c>
      <c r="C5466" s="19">
        <v>353</v>
      </c>
      <c r="D5466" s="19">
        <v>26.04</v>
      </c>
      <c r="E5466" s="19">
        <v>19.98</v>
      </c>
      <c r="F5466" s="19">
        <v>3.45</v>
      </c>
      <c r="G5466" s="19">
        <v>0</v>
      </c>
      <c r="H5466" s="17">
        <f t="shared" si="258"/>
        <v>804.10294502475642</v>
      </c>
      <c r="I5466" s="18">
        <f t="shared" si="256"/>
        <v>45.108217032023639</v>
      </c>
      <c r="J5466" s="17">
        <f t="shared" si="257"/>
        <v>0.73134210061884408</v>
      </c>
    </row>
    <row r="5467" spans="1:10" x14ac:dyDescent="0.3">
      <c r="A5467" s="2">
        <v>20200815</v>
      </c>
      <c r="B5467" s="2" t="s">
        <v>39</v>
      </c>
      <c r="C5467" s="2">
        <v>247</v>
      </c>
      <c r="D5467" s="2">
        <v>37.61</v>
      </c>
      <c r="E5467" s="2">
        <v>21.18</v>
      </c>
      <c r="F5467" s="2">
        <v>4.1399999999999997</v>
      </c>
      <c r="G5467" s="2">
        <v>0</v>
      </c>
      <c r="H5467" s="16">
        <f t="shared" si="258"/>
        <v>404.72997584187686</v>
      </c>
      <c r="I5467" s="15">
        <f t="shared" si="256"/>
        <v>33.827811745058654</v>
      </c>
      <c r="J5467" s="14">
        <f t="shared" si="257"/>
        <v>0.38865201568746288</v>
      </c>
    </row>
    <row r="5468" spans="1:10" x14ac:dyDescent="0.3">
      <c r="A5468" s="19">
        <v>20200815</v>
      </c>
      <c r="B5468" s="19" t="s">
        <v>38</v>
      </c>
      <c r="C5468" s="19">
        <v>284</v>
      </c>
      <c r="D5468" s="19">
        <v>48.63</v>
      </c>
      <c r="E5468" s="19">
        <v>21.94</v>
      </c>
      <c r="F5468" s="19">
        <v>4.34</v>
      </c>
      <c r="G5468" s="19">
        <v>0</v>
      </c>
      <c r="H5468" s="17">
        <f t="shared" si="258"/>
        <v>378.43595753766789</v>
      </c>
      <c r="I5468" s="18">
        <f t="shared" si="256"/>
        <v>33.766123673052121</v>
      </c>
      <c r="J5468" s="17">
        <f t="shared" si="257"/>
        <v>0.36350758371019498</v>
      </c>
    </row>
    <row r="5469" spans="1:10" x14ac:dyDescent="0.3">
      <c r="A5469" s="2">
        <v>20200815</v>
      </c>
      <c r="B5469" s="2" t="s">
        <v>37</v>
      </c>
      <c r="C5469" s="2">
        <v>535</v>
      </c>
      <c r="D5469" s="2">
        <v>58.21</v>
      </c>
      <c r="E5469" s="2">
        <v>22.74</v>
      </c>
      <c r="F5469" s="2">
        <v>4.55</v>
      </c>
      <c r="G5469" s="2">
        <v>0</v>
      </c>
      <c r="H5469" s="16">
        <f t="shared" si="258"/>
        <v>629.42313047464427</v>
      </c>
      <c r="I5469" s="15">
        <f t="shared" si="256"/>
        <v>42.409472827332635</v>
      </c>
      <c r="J5469" s="14">
        <f t="shared" si="257"/>
        <v>0.58011246848362596</v>
      </c>
    </row>
    <row r="5470" spans="1:10" x14ac:dyDescent="0.3">
      <c r="A5470" s="19">
        <v>20200815</v>
      </c>
      <c r="B5470" s="19" t="s">
        <v>36</v>
      </c>
      <c r="C5470" s="19">
        <v>743</v>
      </c>
      <c r="D5470" s="19">
        <v>64.41</v>
      </c>
      <c r="E5470" s="19">
        <v>23.43</v>
      </c>
      <c r="F5470" s="19">
        <v>4.83</v>
      </c>
      <c r="G5470" s="19">
        <v>0</v>
      </c>
      <c r="H5470" s="17">
        <f t="shared" si="258"/>
        <v>823.80914802648579</v>
      </c>
      <c r="I5470" s="18">
        <f t="shared" si="256"/>
        <v>49.174035875827684</v>
      </c>
      <c r="J5470" s="17">
        <f t="shared" si="257"/>
        <v>0.73419258447996283</v>
      </c>
    </row>
    <row r="5471" spans="1:10" x14ac:dyDescent="0.3">
      <c r="A5471" s="2">
        <v>20200815</v>
      </c>
      <c r="B5471" s="2" t="s">
        <v>35</v>
      </c>
      <c r="C5471" s="2">
        <v>838.01</v>
      </c>
      <c r="D5471" s="2">
        <v>64.53</v>
      </c>
      <c r="E5471" s="2">
        <v>23.75</v>
      </c>
      <c r="F5471" s="2">
        <v>5.03</v>
      </c>
      <c r="G5471" s="2">
        <v>0</v>
      </c>
      <c r="H5471" s="16">
        <f t="shared" si="258"/>
        <v>928.22350840521267</v>
      </c>
      <c r="I5471" s="15">
        <f t="shared" si="256"/>
        <v>52.756984637662896</v>
      </c>
      <c r="J5471" s="14">
        <f t="shared" si="257"/>
        <v>0.81228242292116792</v>
      </c>
    </row>
    <row r="5472" spans="1:10" x14ac:dyDescent="0.3">
      <c r="A5472" s="19">
        <v>20200815</v>
      </c>
      <c r="B5472" s="19" t="s">
        <v>34</v>
      </c>
      <c r="C5472" s="19">
        <v>789</v>
      </c>
      <c r="D5472" s="19">
        <v>58.49</v>
      </c>
      <c r="E5472" s="19">
        <v>23.89</v>
      </c>
      <c r="F5472" s="19">
        <v>5.24</v>
      </c>
      <c r="G5472" s="19">
        <v>0</v>
      </c>
      <c r="H5472" s="17">
        <f t="shared" si="258"/>
        <v>925.46004829803894</v>
      </c>
      <c r="I5472" s="18">
        <f t="shared" si="256"/>
        <v>52.810626509313721</v>
      </c>
      <c r="J5472" s="17">
        <f t="shared" si="257"/>
        <v>0.80964074141175202</v>
      </c>
    </row>
    <row r="5473" spans="1:10" x14ac:dyDescent="0.3">
      <c r="A5473" s="2">
        <v>20200815</v>
      </c>
      <c r="B5473" s="2" t="s">
        <v>33</v>
      </c>
      <c r="C5473" s="2">
        <v>758</v>
      </c>
      <c r="D5473" s="2">
        <v>48.99</v>
      </c>
      <c r="E5473" s="2">
        <v>23.84</v>
      </c>
      <c r="F5473" s="2">
        <v>5.52</v>
      </c>
      <c r="G5473" s="2">
        <v>0</v>
      </c>
      <c r="H5473" s="16">
        <f t="shared" si="258"/>
        <v>1004.5122680119099</v>
      </c>
      <c r="I5473" s="15">
        <f t="shared" si="256"/>
        <v>55.231008375372184</v>
      </c>
      <c r="J5473" s="14">
        <f t="shared" si="257"/>
        <v>0.86785888346846507</v>
      </c>
    </row>
    <row r="5474" spans="1:10" x14ac:dyDescent="0.3">
      <c r="A5474" s="19">
        <v>20200815</v>
      </c>
      <c r="B5474" s="19" t="s">
        <v>32</v>
      </c>
      <c r="C5474" s="19">
        <v>603</v>
      </c>
      <c r="D5474" s="19">
        <v>38</v>
      </c>
      <c r="E5474" s="19">
        <v>23.35</v>
      </c>
      <c r="F5474" s="19">
        <v>5.72</v>
      </c>
      <c r="G5474" s="19">
        <v>0</v>
      </c>
      <c r="H5474" s="17">
        <f t="shared" si="258"/>
        <v>979.43435502609475</v>
      </c>
      <c r="I5474" s="18">
        <f t="shared" si="256"/>
        <v>53.957323594565466</v>
      </c>
      <c r="J5474" s="17">
        <f t="shared" si="257"/>
        <v>0.85180626601453169</v>
      </c>
    </row>
    <row r="5475" spans="1:10" x14ac:dyDescent="0.3">
      <c r="A5475" s="2">
        <v>20200815</v>
      </c>
      <c r="B5475" s="2" t="s">
        <v>31</v>
      </c>
      <c r="C5475" s="2">
        <v>405</v>
      </c>
      <c r="D5475" s="2">
        <v>26.44</v>
      </c>
      <c r="E5475" s="2">
        <v>22.66</v>
      </c>
      <c r="F5475" s="2">
        <v>5.79</v>
      </c>
      <c r="G5475" s="2">
        <v>0</v>
      </c>
      <c r="H5475" s="16">
        <f t="shared" si="258"/>
        <v>909.58011097357644</v>
      </c>
      <c r="I5475" s="15">
        <f t="shared" si="256"/>
        <v>51.084378467924267</v>
      </c>
      <c r="J5475" s="14">
        <f t="shared" si="257"/>
        <v>0.80281386759668538</v>
      </c>
    </row>
    <row r="5476" spans="1:10" x14ac:dyDescent="0.3">
      <c r="A5476" s="19">
        <v>20200815</v>
      </c>
      <c r="B5476" s="19" t="s">
        <v>30</v>
      </c>
      <c r="C5476" s="19">
        <v>204</v>
      </c>
      <c r="D5476" s="19">
        <v>14.76</v>
      </c>
      <c r="E5476" s="19">
        <v>21.77</v>
      </c>
      <c r="F5476" s="19">
        <v>5.59</v>
      </c>
      <c r="G5476" s="19">
        <v>0</v>
      </c>
      <c r="H5476" s="17">
        <f t="shared" si="258"/>
        <v>800.71993928188681</v>
      </c>
      <c r="I5476" s="18">
        <f t="shared" si="256"/>
        <v>46.792498102558966</v>
      </c>
      <c r="J5476" s="17">
        <f t="shared" si="257"/>
        <v>0.72219634437321933</v>
      </c>
    </row>
    <row r="5477" spans="1:10" x14ac:dyDescent="0.3">
      <c r="A5477" s="2">
        <v>20200815</v>
      </c>
      <c r="B5477" s="2" t="s">
        <v>29</v>
      </c>
      <c r="C5477" s="2">
        <v>21.82</v>
      </c>
      <c r="D5477" s="2">
        <v>3.29</v>
      </c>
      <c r="E5477" s="2">
        <v>20.91</v>
      </c>
      <c r="F5477" s="2">
        <v>4.9000000000000004</v>
      </c>
      <c r="G5477" s="2">
        <v>0</v>
      </c>
      <c r="H5477" s="16">
        <f t="shared" si="258"/>
        <v>380.20705122673468</v>
      </c>
      <c r="I5477" s="15">
        <f t="shared" si="256"/>
        <v>32.791470350835461</v>
      </c>
      <c r="J5477" s="14">
        <f t="shared" si="257"/>
        <v>0.36687637737608214</v>
      </c>
    </row>
    <row r="5478" spans="1:10" x14ac:dyDescent="0.3">
      <c r="A5478" s="19">
        <v>20200815</v>
      </c>
      <c r="B5478" s="19" t="s">
        <v>28</v>
      </c>
      <c r="C5478" s="19">
        <v>0</v>
      </c>
      <c r="D5478" s="19">
        <v>0</v>
      </c>
      <c r="E5478" s="19">
        <v>19.95</v>
      </c>
      <c r="F5478" s="19">
        <v>4.21</v>
      </c>
      <c r="G5478" s="19">
        <v>0</v>
      </c>
      <c r="H5478" s="17">
        <f t="shared" si="258"/>
        <v>0</v>
      </c>
      <c r="I5478" s="18">
        <f t="shared" si="256"/>
        <v>19.95</v>
      </c>
      <c r="J5478" s="17">
        <f t="shared" si="257"/>
        <v>0</v>
      </c>
    </row>
    <row r="5479" spans="1:10" x14ac:dyDescent="0.3">
      <c r="A5479" s="2">
        <v>20200815</v>
      </c>
      <c r="B5479" s="2" t="s">
        <v>27</v>
      </c>
      <c r="C5479" s="2">
        <v>0</v>
      </c>
      <c r="D5479" s="2">
        <v>0</v>
      </c>
      <c r="E5479" s="2">
        <v>19.399999999999999</v>
      </c>
      <c r="F5479" s="2">
        <v>3.86</v>
      </c>
      <c r="G5479" s="2">
        <v>0</v>
      </c>
      <c r="H5479" s="16">
        <f t="shared" si="258"/>
        <v>0</v>
      </c>
      <c r="I5479" s="15">
        <f t="shared" si="256"/>
        <v>19.399999999999999</v>
      </c>
      <c r="J5479" s="14">
        <f t="shared" si="257"/>
        <v>0</v>
      </c>
    </row>
    <row r="5480" spans="1:10" x14ac:dyDescent="0.3">
      <c r="A5480" s="19">
        <v>20200815</v>
      </c>
      <c r="B5480" s="19" t="s">
        <v>26</v>
      </c>
      <c r="C5480" s="19">
        <v>0</v>
      </c>
      <c r="D5480" s="19">
        <v>0</v>
      </c>
      <c r="E5480" s="19">
        <v>19.02</v>
      </c>
      <c r="F5480" s="19">
        <v>3.52</v>
      </c>
      <c r="G5480" s="19">
        <v>0</v>
      </c>
      <c r="H5480" s="17">
        <f t="shared" si="258"/>
        <v>0</v>
      </c>
      <c r="I5480" s="18">
        <f t="shared" si="256"/>
        <v>19.02</v>
      </c>
      <c r="J5480" s="17">
        <f t="shared" si="257"/>
        <v>0</v>
      </c>
    </row>
    <row r="5481" spans="1:10" x14ac:dyDescent="0.3">
      <c r="A5481" s="2">
        <v>20200815</v>
      </c>
      <c r="B5481" s="2" t="s">
        <v>25</v>
      </c>
      <c r="C5481" s="2">
        <v>0</v>
      </c>
      <c r="D5481" s="2">
        <v>0</v>
      </c>
      <c r="E5481" s="2">
        <v>18.72</v>
      </c>
      <c r="F5481" s="2">
        <v>3.31</v>
      </c>
      <c r="G5481" s="2">
        <v>0</v>
      </c>
      <c r="H5481" s="16">
        <f t="shared" si="258"/>
        <v>0</v>
      </c>
      <c r="I5481" s="15">
        <f t="shared" si="256"/>
        <v>18.72</v>
      </c>
      <c r="J5481" s="14">
        <f t="shared" si="257"/>
        <v>0</v>
      </c>
    </row>
    <row r="5482" spans="1:10" x14ac:dyDescent="0.3">
      <c r="A5482" s="19">
        <v>20200816</v>
      </c>
      <c r="B5482" s="19" t="s">
        <v>48</v>
      </c>
      <c r="C5482" s="19">
        <v>0</v>
      </c>
      <c r="D5482" s="19">
        <v>0</v>
      </c>
      <c r="E5482" s="19">
        <v>18.5</v>
      </c>
      <c r="F5482" s="19">
        <v>3.03</v>
      </c>
      <c r="G5482" s="19">
        <v>0</v>
      </c>
      <c r="H5482" s="17">
        <f t="shared" si="258"/>
        <v>0</v>
      </c>
      <c r="I5482" s="18">
        <f t="shared" si="256"/>
        <v>18.5</v>
      </c>
      <c r="J5482" s="17">
        <f t="shared" si="257"/>
        <v>0</v>
      </c>
    </row>
    <row r="5483" spans="1:10" x14ac:dyDescent="0.3">
      <c r="A5483" s="2">
        <v>20200816</v>
      </c>
      <c r="B5483" s="2" t="s">
        <v>47</v>
      </c>
      <c r="C5483" s="2">
        <v>0</v>
      </c>
      <c r="D5483" s="2">
        <v>0</v>
      </c>
      <c r="E5483" s="2">
        <v>18.28</v>
      </c>
      <c r="F5483" s="2">
        <v>2.69</v>
      </c>
      <c r="G5483" s="2">
        <v>0</v>
      </c>
      <c r="H5483" s="16">
        <f t="shared" si="258"/>
        <v>0</v>
      </c>
      <c r="I5483" s="15">
        <f t="shared" si="256"/>
        <v>18.28</v>
      </c>
      <c r="J5483" s="14">
        <f t="shared" si="257"/>
        <v>0</v>
      </c>
    </row>
    <row r="5484" spans="1:10" x14ac:dyDescent="0.3">
      <c r="A5484" s="19">
        <v>20200816</v>
      </c>
      <c r="B5484" s="19" t="s">
        <v>46</v>
      </c>
      <c r="C5484" s="19">
        <v>0</v>
      </c>
      <c r="D5484" s="19">
        <v>0</v>
      </c>
      <c r="E5484" s="19">
        <v>18.079999999999998</v>
      </c>
      <c r="F5484" s="19">
        <v>2.69</v>
      </c>
      <c r="G5484" s="19">
        <v>0</v>
      </c>
      <c r="H5484" s="17">
        <f t="shared" si="258"/>
        <v>0</v>
      </c>
      <c r="I5484" s="18">
        <f t="shared" si="256"/>
        <v>18.079999999999998</v>
      </c>
      <c r="J5484" s="17">
        <f t="shared" si="257"/>
        <v>0</v>
      </c>
    </row>
    <row r="5485" spans="1:10" x14ac:dyDescent="0.3">
      <c r="A5485" s="2">
        <v>20200816</v>
      </c>
      <c r="B5485" s="2" t="s">
        <v>45</v>
      </c>
      <c r="C5485" s="2">
        <v>0</v>
      </c>
      <c r="D5485" s="2">
        <v>0</v>
      </c>
      <c r="E5485" s="2">
        <v>18.010000000000002</v>
      </c>
      <c r="F5485" s="2">
        <v>2.62</v>
      </c>
      <c r="G5485" s="2">
        <v>0</v>
      </c>
      <c r="H5485" s="16">
        <f t="shared" si="258"/>
        <v>0</v>
      </c>
      <c r="I5485" s="15">
        <f t="shared" si="256"/>
        <v>18.010000000000002</v>
      </c>
      <c r="J5485" s="14">
        <f t="shared" si="257"/>
        <v>0</v>
      </c>
    </row>
    <row r="5486" spans="1:10" x14ac:dyDescent="0.3">
      <c r="A5486" s="19">
        <v>20200816</v>
      </c>
      <c r="B5486" s="19" t="s">
        <v>44</v>
      </c>
      <c r="C5486" s="19">
        <v>0</v>
      </c>
      <c r="D5486" s="19">
        <v>0</v>
      </c>
      <c r="E5486" s="19">
        <v>17.920000000000002</v>
      </c>
      <c r="F5486" s="19">
        <v>2.48</v>
      </c>
      <c r="G5486" s="19">
        <v>0</v>
      </c>
      <c r="H5486" s="17">
        <f t="shared" si="258"/>
        <v>0</v>
      </c>
      <c r="I5486" s="18">
        <f t="shared" si="256"/>
        <v>17.920000000000002</v>
      </c>
      <c r="J5486" s="17">
        <f t="shared" si="257"/>
        <v>0</v>
      </c>
    </row>
    <row r="5487" spans="1:10" x14ac:dyDescent="0.3">
      <c r="A5487" s="2">
        <v>20200816</v>
      </c>
      <c r="B5487" s="2" t="s">
        <v>43</v>
      </c>
      <c r="C5487" s="2">
        <v>0</v>
      </c>
      <c r="D5487" s="2">
        <v>0</v>
      </c>
      <c r="E5487" s="2">
        <v>17.899999999999999</v>
      </c>
      <c r="F5487" s="2">
        <v>2.41</v>
      </c>
      <c r="G5487" s="2">
        <v>0</v>
      </c>
      <c r="H5487" s="16">
        <f t="shared" si="258"/>
        <v>0</v>
      </c>
      <c r="I5487" s="15">
        <f t="shared" si="256"/>
        <v>17.899999999999999</v>
      </c>
      <c r="J5487" s="14">
        <f t="shared" si="257"/>
        <v>0</v>
      </c>
    </row>
    <row r="5488" spans="1:10" x14ac:dyDescent="0.3">
      <c r="A5488" s="19">
        <v>20200816</v>
      </c>
      <c r="B5488" s="19" t="s">
        <v>42</v>
      </c>
      <c r="C5488" s="19">
        <v>13.62</v>
      </c>
      <c r="D5488" s="19">
        <v>2.74</v>
      </c>
      <c r="E5488" s="19">
        <v>17.88</v>
      </c>
      <c r="F5488" s="19">
        <v>2.21</v>
      </c>
      <c r="G5488" s="19">
        <v>0</v>
      </c>
      <c r="H5488" s="17">
        <f t="shared" si="258"/>
        <v>284.91461305023847</v>
      </c>
      <c r="I5488" s="18">
        <f t="shared" si="256"/>
        <v>26.783581657819951</v>
      </c>
      <c r="J5488" s="17">
        <f t="shared" si="257"/>
        <v>0.28262785489977271</v>
      </c>
    </row>
    <row r="5489" spans="1:10" x14ac:dyDescent="0.3">
      <c r="A5489" s="2">
        <v>20200816</v>
      </c>
      <c r="B5489" s="2" t="s">
        <v>41</v>
      </c>
      <c r="C5489" s="2">
        <v>180</v>
      </c>
      <c r="D5489" s="2">
        <v>14.21</v>
      </c>
      <c r="E5489" s="2">
        <v>18.38</v>
      </c>
      <c r="F5489" s="2">
        <v>2.21</v>
      </c>
      <c r="G5489" s="2">
        <v>0</v>
      </c>
      <c r="H5489" s="16">
        <f t="shared" si="258"/>
        <v>733.26750084358162</v>
      </c>
      <c r="I5489" s="15">
        <f t="shared" si="256"/>
        <v>41.294609401361924</v>
      </c>
      <c r="J5489" s="14">
        <f t="shared" si="257"/>
        <v>0.67950011703526614</v>
      </c>
    </row>
    <row r="5490" spans="1:10" x14ac:dyDescent="0.3">
      <c r="A5490" s="19">
        <v>20200816</v>
      </c>
      <c r="B5490" s="19" t="s">
        <v>40</v>
      </c>
      <c r="C5490" s="19">
        <v>349</v>
      </c>
      <c r="D5490" s="19">
        <v>25.89</v>
      </c>
      <c r="E5490" s="19">
        <v>19.809999999999999</v>
      </c>
      <c r="F5490" s="19">
        <v>2.5499999999999998</v>
      </c>
      <c r="G5490" s="19">
        <v>0</v>
      </c>
      <c r="H5490" s="17">
        <f t="shared" si="258"/>
        <v>799.27670402335707</v>
      </c>
      <c r="I5490" s="18">
        <f t="shared" si="256"/>
        <v>44.787397000729911</v>
      </c>
      <c r="J5490" s="17">
        <f t="shared" si="257"/>
        <v>0.72810647947160423</v>
      </c>
    </row>
    <row r="5491" spans="1:10" x14ac:dyDescent="0.3">
      <c r="A5491" s="2">
        <v>20200816</v>
      </c>
      <c r="B5491" s="2" t="s">
        <v>39</v>
      </c>
      <c r="C5491" s="2">
        <v>525</v>
      </c>
      <c r="D5491" s="2">
        <v>37.46</v>
      </c>
      <c r="E5491" s="2">
        <v>20.91</v>
      </c>
      <c r="F5491" s="2">
        <v>2.9</v>
      </c>
      <c r="G5491" s="2">
        <v>0</v>
      </c>
      <c r="H5491" s="16">
        <f t="shared" si="258"/>
        <v>863.1923691601769</v>
      </c>
      <c r="I5491" s="15">
        <f t="shared" si="256"/>
        <v>47.884761536255525</v>
      </c>
      <c r="J5491" s="14">
        <f t="shared" si="257"/>
        <v>0.77429958728351944</v>
      </c>
    </row>
    <row r="5492" spans="1:10" x14ac:dyDescent="0.3">
      <c r="A5492" s="19">
        <v>20200816</v>
      </c>
      <c r="B5492" s="19" t="s">
        <v>38</v>
      </c>
      <c r="C5492" s="19">
        <v>648</v>
      </c>
      <c r="D5492" s="19">
        <v>48.45</v>
      </c>
      <c r="E5492" s="19">
        <v>21.87</v>
      </c>
      <c r="F5492" s="19">
        <v>3.03</v>
      </c>
      <c r="G5492" s="19">
        <v>0</v>
      </c>
      <c r="H5492" s="17">
        <f t="shared" si="258"/>
        <v>865.87353026679091</v>
      </c>
      <c r="I5492" s="18">
        <f t="shared" si="256"/>
        <v>48.928547820837217</v>
      </c>
      <c r="J5492" s="17">
        <f t="shared" si="257"/>
        <v>0.77263759747575378</v>
      </c>
    </row>
    <row r="5493" spans="1:10" x14ac:dyDescent="0.3">
      <c r="A5493" s="2">
        <v>20200816</v>
      </c>
      <c r="B5493" s="2" t="s">
        <v>37</v>
      </c>
      <c r="C5493" s="2">
        <v>769</v>
      </c>
      <c r="D5493" s="2">
        <v>57.98</v>
      </c>
      <c r="E5493" s="2">
        <v>22.73</v>
      </c>
      <c r="F5493" s="2">
        <v>3.38</v>
      </c>
      <c r="G5493" s="2">
        <v>0</v>
      </c>
      <c r="H5493" s="16">
        <f t="shared" si="258"/>
        <v>906.98607974229481</v>
      </c>
      <c r="I5493" s="15">
        <f t="shared" si="256"/>
        <v>51.073314991946717</v>
      </c>
      <c r="J5493" s="14">
        <f t="shared" si="257"/>
        <v>0.80056947786535193</v>
      </c>
    </row>
    <row r="5494" spans="1:10" x14ac:dyDescent="0.3">
      <c r="A5494" s="19">
        <v>20200816</v>
      </c>
      <c r="B5494" s="19" t="s">
        <v>36</v>
      </c>
      <c r="C5494" s="19">
        <v>878.01</v>
      </c>
      <c r="D5494" s="19">
        <v>64.12</v>
      </c>
      <c r="E5494" s="19">
        <v>23.57</v>
      </c>
      <c r="F5494" s="19">
        <v>3.93</v>
      </c>
      <c r="G5494" s="19">
        <v>0</v>
      </c>
      <c r="H5494" s="17">
        <f t="shared" si="258"/>
        <v>975.88090385733403</v>
      </c>
      <c r="I5494" s="18">
        <f t="shared" si="256"/>
        <v>54.066278245541689</v>
      </c>
      <c r="J5494" s="17">
        <f t="shared" si="257"/>
        <v>0.84823738737020815</v>
      </c>
    </row>
    <row r="5495" spans="1:10" x14ac:dyDescent="0.3">
      <c r="A5495" s="2">
        <v>20200816</v>
      </c>
      <c r="B5495" s="2" t="s">
        <v>35</v>
      </c>
      <c r="C5495" s="2">
        <v>870.01</v>
      </c>
      <c r="D5495" s="2">
        <v>64.209999999999994</v>
      </c>
      <c r="E5495" s="2">
        <v>24.09</v>
      </c>
      <c r="F5495" s="2">
        <v>4.28</v>
      </c>
      <c r="G5495" s="2">
        <v>0</v>
      </c>
      <c r="H5495" s="16">
        <f t="shared" si="258"/>
        <v>966.25400041075966</v>
      </c>
      <c r="I5495" s="15">
        <f t="shared" si="256"/>
        <v>54.285437512836239</v>
      </c>
      <c r="J5495" s="14">
        <f t="shared" si="257"/>
        <v>0.83891673023325164</v>
      </c>
    </row>
    <row r="5496" spans="1:10" x14ac:dyDescent="0.3">
      <c r="A5496" s="19">
        <v>20200816</v>
      </c>
      <c r="B5496" s="19" t="s">
        <v>34</v>
      </c>
      <c r="C5496" s="19">
        <v>831.01</v>
      </c>
      <c r="D5496" s="19">
        <v>58.21</v>
      </c>
      <c r="E5496" s="19">
        <v>24.26</v>
      </c>
      <c r="F5496" s="19">
        <v>4.62</v>
      </c>
      <c r="G5496" s="19">
        <v>0</v>
      </c>
      <c r="H5496" s="17">
        <f t="shared" si="258"/>
        <v>977.67647786118528</v>
      </c>
      <c r="I5496" s="18">
        <f t="shared" si="256"/>
        <v>54.812389933162038</v>
      </c>
      <c r="J5496" s="17">
        <f t="shared" si="257"/>
        <v>0.84651555212203378</v>
      </c>
    </row>
    <row r="5497" spans="1:10" x14ac:dyDescent="0.3">
      <c r="A5497" s="2">
        <v>20200816</v>
      </c>
      <c r="B5497" s="2" t="s">
        <v>33</v>
      </c>
      <c r="C5497" s="2">
        <v>724</v>
      </c>
      <c r="D5497" s="2">
        <v>48.74</v>
      </c>
      <c r="E5497" s="2">
        <v>24.09</v>
      </c>
      <c r="F5497" s="2">
        <v>4.83</v>
      </c>
      <c r="G5497" s="2">
        <v>0</v>
      </c>
      <c r="H5497" s="16">
        <f t="shared" si="258"/>
        <v>963.11852225530163</v>
      </c>
      <c r="I5497" s="15">
        <f t="shared" si="256"/>
        <v>54.187453820478176</v>
      </c>
      <c r="J5497" s="14">
        <f t="shared" si="257"/>
        <v>0.83661912399141947</v>
      </c>
    </row>
    <row r="5498" spans="1:10" x14ac:dyDescent="0.3">
      <c r="A5498" s="19">
        <v>20200816</v>
      </c>
      <c r="B5498" s="19" t="s">
        <v>32</v>
      </c>
      <c r="C5498" s="19">
        <v>575</v>
      </c>
      <c r="D5498" s="19">
        <v>37.770000000000003</v>
      </c>
      <c r="E5498" s="19">
        <v>23.59</v>
      </c>
      <c r="F5498" s="19">
        <v>4.9000000000000004</v>
      </c>
      <c r="G5498" s="19">
        <v>0</v>
      </c>
      <c r="H5498" s="17">
        <f t="shared" si="258"/>
        <v>938.7858629676731</v>
      </c>
      <c r="I5498" s="18">
        <f t="shared" si="256"/>
        <v>52.927058217739784</v>
      </c>
      <c r="J5498" s="17">
        <f t="shared" si="257"/>
        <v>0.82080698944677122</v>
      </c>
    </row>
    <row r="5499" spans="1:10" x14ac:dyDescent="0.3">
      <c r="A5499" s="2">
        <v>20200816</v>
      </c>
      <c r="B5499" s="2" t="s">
        <v>31</v>
      </c>
      <c r="C5499" s="2">
        <v>381</v>
      </c>
      <c r="D5499" s="2">
        <v>26.21</v>
      </c>
      <c r="E5499" s="2">
        <v>23.03</v>
      </c>
      <c r="F5499" s="2">
        <v>4.62</v>
      </c>
      <c r="G5499" s="2">
        <v>0</v>
      </c>
      <c r="H5499" s="16">
        <f t="shared" si="258"/>
        <v>862.64975077752922</v>
      </c>
      <c r="I5499" s="15">
        <f t="shared" si="256"/>
        <v>49.987804711797793</v>
      </c>
      <c r="J5499" s="14">
        <f t="shared" si="257"/>
        <v>0.76564899499553452</v>
      </c>
    </row>
    <row r="5500" spans="1:10" x14ac:dyDescent="0.3">
      <c r="A5500" s="19">
        <v>20200816</v>
      </c>
      <c r="B5500" s="19" t="s">
        <v>30</v>
      </c>
      <c r="C5500" s="19">
        <v>189</v>
      </c>
      <c r="D5500" s="19">
        <v>14.53</v>
      </c>
      <c r="E5500" s="19">
        <v>22.34</v>
      </c>
      <c r="F5500" s="19">
        <v>4.1399999999999997</v>
      </c>
      <c r="G5500" s="19">
        <v>0</v>
      </c>
      <c r="H5500" s="17">
        <f t="shared" si="258"/>
        <v>753.3275235158161</v>
      </c>
      <c r="I5500" s="18">
        <f t="shared" si="256"/>
        <v>45.881485109869253</v>
      </c>
      <c r="J5500" s="17">
        <f t="shared" si="257"/>
        <v>0.68253983492264025</v>
      </c>
    </row>
    <row r="5501" spans="1:10" x14ac:dyDescent="0.3">
      <c r="A5501" s="2">
        <v>20200816</v>
      </c>
      <c r="B5501" s="2" t="s">
        <v>29</v>
      </c>
      <c r="C5501" s="2">
        <v>13.82</v>
      </c>
      <c r="D5501" s="2">
        <v>3.05</v>
      </c>
      <c r="E5501" s="2">
        <v>21.4</v>
      </c>
      <c r="F5501" s="2">
        <v>3.72</v>
      </c>
      <c r="G5501" s="2">
        <v>0</v>
      </c>
      <c r="H5501" s="16">
        <f t="shared" si="258"/>
        <v>259.73828328586086</v>
      </c>
      <c r="I5501" s="15">
        <f t="shared" si="256"/>
        <v>29.516821352683152</v>
      </c>
      <c r="J5501" s="14">
        <f t="shared" si="257"/>
        <v>0.25445892187761404</v>
      </c>
    </row>
    <row r="5502" spans="1:10" x14ac:dyDescent="0.3">
      <c r="A5502" s="19">
        <v>20200816</v>
      </c>
      <c r="B5502" s="19" t="s">
        <v>28</v>
      </c>
      <c r="C5502" s="19">
        <v>0</v>
      </c>
      <c r="D5502" s="19">
        <v>0</v>
      </c>
      <c r="E5502" s="19">
        <v>20.69</v>
      </c>
      <c r="F5502" s="19">
        <v>3.17</v>
      </c>
      <c r="G5502" s="19">
        <v>0</v>
      </c>
      <c r="H5502" s="17">
        <f t="shared" si="258"/>
        <v>0</v>
      </c>
      <c r="I5502" s="18">
        <f t="shared" si="256"/>
        <v>20.69</v>
      </c>
      <c r="J5502" s="17">
        <f t="shared" si="257"/>
        <v>0</v>
      </c>
    </row>
    <row r="5503" spans="1:10" x14ac:dyDescent="0.3">
      <c r="A5503" s="2">
        <v>20200816</v>
      </c>
      <c r="B5503" s="2" t="s">
        <v>27</v>
      </c>
      <c r="C5503" s="2">
        <v>0</v>
      </c>
      <c r="D5503" s="2">
        <v>0</v>
      </c>
      <c r="E5503" s="2">
        <v>20.49</v>
      </c>
      <c r="F5503" s="2">
        <v>3.1</v>
      </c>
      <c r="G5503" s="2">
        <v>0</v>
      </c>
      <c r="H5503" s="16">
        <f t="shared" si="258"/>
        <v>0</v>
      </c>
      <c r="I5503" s="15">
        <f t="shared" si="256"/>
        <v>20.49</v>
      </c>
      <c r="J5503" s="14">
        <f t="shared" si="257"/>
        <v>0</v>
      </c>
    </row>
    <row r="5504" spans="1:10" x14ac:dyDescent="0.3">
      <c r="A5504" s="19">
        <v>20200816</v>
      </c>
      <c r="B5504" s="19" t="s">
        <v>26</v>
      </c>
      <c r="C5504" s="19">
        <v>0</v>
      </c>
      <c r="D5504" s="19">
        <v>0</v>
      </c>
      <c r="E5504" s="19">
        <v>20.239999999999998</v>
      </c>
      <c r="F5504" s="19">
        <v>2.97</v>
      </c>
      <c r="G5504" s="19">
        <v>0</v>
      </c>
      <c r="H5504" s="17">
        <f t="shared" si="258"/>
        <v>0</v>
      </c>
      <c r="I5504" s="18">
        <f t="shared" si="256"/>
        <v>20.239999999999998</v>
      </c>
      <c r="J5504" s="17">
        <f t="shared" si="257"/>
        <v>0</v>
      </c>
    </row>
    <row r="5505" spans="1:10" x14ac:dyDescent="0.3">
      <c r="A5505" s="2">
        <v>20200816</v>
      </c>
      <c r="B5505" s="2" t="s">
        <v>25</v>
      </c>
      <c r="C5505" s="2">
        <v>0</v>
      </c>
      <c r="D5505" s="2">
        <v>0</v>
      </c>
      <c r="E5505" s="2">
        <v>20.149999999999999</v>
      </c>
      <c r="F5505" s="2">
        <v>2.9</v>
      </c>
      <c r="G5505" s="2">
        <v>0</v>
      </c>
      <c r="H5505" s="16">
        <f t="shared" si="258"/>
        <v>0</v>
      </c>
      <c r="I5505" s="15">
        <f t="shared" si="256"/>
        <v>20.149999999999999</v>
      </c>
      <c r="J5505" s="14">
        <f t="shared" si="257"/>
        <v>0</v>
      </c>
    </row>
    <row r="5506" spans="1:10" x14ac:dyDescent="0.3">
      <c r="A5506" s="19">
        <v>20200817</v>
      </c>
      <c r="B5506" s="19" t="s">
        <v>48</v>
      </c>
      <c r="C5506" s="19">
        <v>0</v>
      </c>
      <c r="D5506" s="19">
        <v>0</v>
      </c>
      <c r="E5506" s="19">
        <v>20.25</v>
      </c>
      <c r="F5506" s="19">
        <v>2.62</v>
      </c>
      <c r="G5506" s="19">
        <v>0</v>
      </c>
      <c r="H5506" s="17">
        <f t="shared" si="258"/>
        <v>0</v>
      </c>
      <c r="I5506" s="18">
        <f t="shared" si="256"/>
        <v>20.25</v>
      </c>
      <c r="J5506" s="17">
        <f t="shared" si="257"/>
        <v>0</v>
      </c>
    </row>
    <row r="5507" spans="1:10" x14ac:dyDescent="0.3">
      <c r="A5507" s="2">
        <v>20200817</v>
      </c>
      <c r="B5507" s="2" t="s">
        <v>47</v>
      </c>
      <c r="C5507" s="2">
        <v>0</v>
      </c>
      <c r="D5507" s="2">
        <v>0</v>
      </c>
      <c r="E5507" s="2">
        <v>20.260000000000002</v>
      </c>
      <c r="F5507" s="2">
        <v>2.48</v>
      </c>
      <c r="G5507" s="2">
        <v>0</v>
      </c>
      <c r="H5507" s="16">
        <f t="shared" si="258"/>
        <v>0</v>
      </c>
      <c r="I5507" s="15">
        <f t="shared" si="256"/>
        <v>20.260000000000002</v>
      </c>
      <c r="J5507" s="14">
        <f t="shared" si="257"/>
        <v>0</v>
      </c>
    </row>
    <row r="5508" spans="1:10" x14ac:dyDescent="0.3">
      <c r="A5508" s="19">
        <v>20200817</v>
      </c>
      <c r="B5508" s="19" t="s">
        <v>46</v>
      </c>
      <c r="C5508" s="19">
        <v>0</v>
      </c>
      <c r="D5508" s="19">
        <v>0</v>
      </c>
      <c r="E5508" s="19">
        <v>20.07</v>
      </c>
      <c r="F5508" s="19">
        <v>2.62</v>
      </c>
      <c r="G5508" s="19">
        <v>0</v>
      </c>
      <c r="H5508" s="17">
        <f t="shared" si="258"/>
        <v>0</v>
      </c>
      <c r="I5508" s="18">
        <f t="shared" si="256"/>
        <v>20.07</v>
      </c>
      <c r="J5508" s="17">
        <f t="shared" si="257"/>
        <v>0</v>
      </c>
    </row>
    <row r="5509" spans="1:10" x14ac:dyDescent="0.3">
      <c r="A5509" s="2">
        <v>20200817</v>
      </c>
      <c r="B5509" s="2" t="s">
        <v>45</v>
      </c>
      <c r="C5509" s="2">
        <v>0</v>
      </c>
      <c r="D5509" s="2">
        <v>0</v>
      </c>
      <c r="E5509" s="2">
        <v>19.829999999999998</v>
      </c>
      <c r="F5509" s="2">
        <v>2.69</v>
      </c>
      <c r="G5509" s="2">
        <v>0</v>
      </c>
      <c r="H5509" s="16">
        <f t="shared" si="258"/>
        <v>0</v>
      </c>
      <c r="I5509" s="15">
        <f t="shared" si="256"/>
        <v>19.829999999999998</v>
      </c>
      <c r="J5509" s="14">
        <f t="shared" si="257"/>
        <v>0</v>
      </c>
    </row>
    <row r="5510" spans="1:10" x14ac:dyDescent="0.3">
      <c r="A5510" s="19">
        <v>20200817</v>
      </c>
      <c r="B5510" s="19" t="s">
        <v>44</v>
      </c>
      <c r="C5510" s="19">
        <v>0</v>
      </c>
      <c r="D5510" s="19">
        <v>0</v>
      </c>
      <c r="E5510" s="19">
        <v>19.809999999999999</v>
      </c>
      <c r="F5510" s="19">
        <v>2.9</v>
      </c>
      <c r="G5510" s="19">
        <v>0</v>
      </c>
      <c r="H5510" s="17">
        <f t="shared" si="258"/>
        <v>0</v>
      </c>
      <c r="I5510" s="18">
        <f t="shared" si="256"/>
        <v>19.809999999999999</v>
      </c>
      <c r="J5510" s="17">
        <f t="shared" si="257"/>
        <v>0</v>
      </c>
    </row>
    <row r="5511" spans="1:10" x14ac:dyDescent="0.3">
      <c r="A5511" s="2">
        <v>20200817</v>
      </c>
      <c r="B5511" s="2" t="s">
        <v>43</v>
      </c>
      <c r="C5511" s="2">
        <v>0</v>
      </c>
      <c r="D5511" s="2">
        <v>0</v>
      </c>
      <c r="E5511" s="2">
        <v>19.88</v>
      </c>
      <c r="F5511" s="2">
        <v>2.62</v>
      </c>
      <c r="G5511" s="2">
        <v>0</v>
      </c>
      <c r="H5511" s="16">
        <f t="shared" si="258"/>
        <v>0</v>
      </c>
      <c r="I5511" s="15">
        <f t="shared" si="256"/>
        <v>19.88</v>
      </c>
      <c r="J5511" s="14">
        <f t="shared" si="257"/>
        <v>0</v>
      </c>
    </row>
    <row r="5512" spans="1:10" x14ac:dyDescent="0.3">
      <c r="A5512" s="19">
        <v>20200817</v>
      </c>
      <c r="B5512" s="19" t="s">
        <v>42</v>
      </c>
      <c r="C5512" s="19">
        <v>9.85</v>
      </c>
      <c r="D5512" s="19">
        <v>2.58</v>
      </c>
      <c r="E5512" s="19">
        <v>19.91</v>
      </c>
      <c r="F5512" s="19">
        <v>2.0699999999999998</v>
      </c>
      <c r="G5512" s="19">
        <v>0</v>
      </c>
      <c r="H5512" s="17">
        <f t="shared" si="258"/>
        <v>218.81945571921506</v>
      </c>
      <c r="I5512" s="18">
        <f t="shared" si="256"/>
        <v>26.748107991225471</v>
      </c>
      <c r="J5512" s="17">
        <f t="shared" si="257"/>
        <v>0.21709811554291239</v>
      </c>
    </row>
    <row r="5513" spans="1:10" x14ac:dyDescent="0.3">
      <c r="A5513" s="2">
        <v>20200817</v>
      </c>
      <c r="B5513" s="2" t="s">
        <v>41</v>
      </c>
      <c r="C5513" s="2">
        <v>179</v>
      </c>
      <c r="D5513" s="2">
        <v>14.06</v>
      </c>
      <c r="E5513" s="2">
        <v>20.38</v>
      </c>
      <c r="F5513" s="2">
        <v>2.41</v>
      </c>
      <c r="G5513" s="2">
        <v>0</v>
      </c>
      <c r="H5513" s="16">
        <f t="shared" si="258"/>
        <v>736.81395055675853</v>
      </c>
      <c r="I5513" s="15">
        <f t="shared" si="256"/>
        <v>43.405435954898707</v>
      </c>
      <c r="J5513" s="14">
        <f t="shared" si="257"/>
        <v>0.67578773165734118</v>
      </c>
    </row>
    <row r="5514" spans="1:10" x14ac:dyDescent="0.3">
      <c r="A5514" s="19">
        <v>20200817</v>
      </c>
      <c r="B5514" s="19" t="s">
        <v>40</v>
      </c>
      <c r="C5514" s="19">
        <v>333</v>
      </c>
      <c r="D5514" s="19">
        <v>25.74</v>
      </c>
      <c r="E5514" s="19">
        <v>20.9</v>
      </c>
      <c r="F5514" s="19">
        <v>2.41</v>
      </c>
      <c r="G5514" s="19">
        <v>0</v>
      </c>
      <c r="H5514" s="17">
        <f t="shared" si="258"/>
        <v>766.77219312057537</v>
      </c>
      <c r="I5514" s="18">
        <f t="shared" ref="I5514:I5577" si="259">E5514+H5514*((NOCT-20)/(800))</f>
        <v>44.861631035017979</v>
      </c>
      <c r="J5514" s="17">
        <f t="shared" ref="J5514:J5577" si="260">P_STC__W*(H5514/1000)*(1+(alpha_p/100)*(I5514-25))</f>
        <v>0.69824013437604948</v>
      </c>
    </row>
    <row r="5515" spans="1:10" x14ac:dyDescent="0.3">
      <c r="A5515" s="2">
        <v>20200817</v>
      </c>
      <c r="B5515" s="2" t="s">
        <v>39</v>
      </c>
      <c r="C5515" s="2">
        <v>551</v>
      </c>
      <c r="D5515" s="2">
        <v>37.299999999999997</v>
      </c>
      <c r="E5515" s="2">
        <v>21.96</v>
      </c>
      <c r="F5515" s="2">
        <v>2.48</v>
      </c>
      <c r="G5515" s="2">
        <v>0</v>
      </c>
      <c r="H5515" s="16">
        <f t="shared" si="258"/>
        <v>909.25832863863411</v>
      </c>
      <c r="I5515" s="15">
        <f t="shared" si="259"/>
        <v>50.374322769957317</v>
      </c>
      <c r="J5515" s="14">
        <f t="shared" si="260"/>
        <v>0.80543516423396533</v>
      </c>
    </row>
    <row r="5516" spans="1:10" x14ac:dyDescent="0.3">
      <c r="A5516" s="19">
        <v>20200817</v>
      </c>
      <c r="B5516" s="19" t="s">
        <v>38</v>
      </c>
      <c r="C5516" s="19">
        <v>600</v>
      </c>
      <c r="D5516" s="19">
        <v>48.27</v>
      </c>
      <c r="E5516" s="19">
        <v>22.99</v>
      </c>
      <c r="F5516" s="19">
        <v>2.62</v>
      </c>
      <c r="G5516" s="19">
        <v>0</v>
      </c>
      <c r="H5516" s="17">
        <f t="shared" si="258"/>
        <v>803.97725817899936</v>
      </c>
      <c r="I5516" s="18">
        <f t="shared" si="259"/>
        <v>48.114289318093725</v>
      </c>
      <c r="J5516" s="17">
        <f t="shared" si="260"/>
        <v>0.72035212490077227</v>
      </c>
    </row>
    <row r="5517" spans="1:10" x14ac:dyDescent="0.3">
      <c r="A5517" s="2">
        <v>20200817</v>
      </c>
      <c r="B5517" s="2" t="s">
        <v>37</v>
      </c>
      <c r="C5517" s="2">
        <v>650</v>
      </c>
      <c r="D5517" s="2">
        <v>57.75</v>
      </c>
      <c r="E5517" s="2">
        <v>24.01</v>
      </c>
      <c r="F5517" s="2">
        <v>2.97</v>
      </c>
      <c r="G5517" s="2">
        <v>0</v>
      </c>
      <c r="H5517" s="16">
        <f t="shared" si="258"/>
        <v>768.56877983554955</v>
      </c>
      <c r="I5517" s="15">
        <f t="shared" si="259"/>
        <v>48.027774369860921</v>
      </c>
      <c r="J5517" s="14">
        <f t="shared" si="260"/>
        <v>0.68892585181157384</v>
      </c>
    </row>
    <row r="5518" spans="1:10" x14ac:dyDescent="0.3">
      <c r="A5518" s="19">
        <v>20200817</v>
      </c>
      <c r="B5518" s="19" t="s">
        <v>36</v>
      </c>
      <c r="C5518" s="19">
        <v>931.01</v>
      </c>
      <c r="D5518" s="19">
        <v>63.82</v>
      </c>
      <c r="E5518" s="19">
        <v>24.47</v>
      </c>
      <c r="F5518" s="19">
        <v>3.45</v>
      </c>
      <c r="G5518" s="19">
        <v>0</v>
      </c>
      <c r="H5518" s="17">
        <f t="shared" si="258"/>
        <v>1037.4382717108767</v>
      </c>
      <c r="I5518" s="18">
        <f t="shared" si="259"/>
        <v>56.889945990964897</v>
      </c>
      <c r="J5518" s="17">
        <f t="shared" si="260"/>
        <v>0.88856094466868751</v>
      </c>
    </row>
    <row r="5519" spans="1:10" x14ac:dyDescent="0.3">
      <c r="A5519" s="2">
        <v>20200817</v>
      </c>
      <c r="B5519" s="2" t="s">
        <v>35</v>
      </c>
      <c r="C5519" s="2">
        <v>859.01</v>
      </c>
      <c r="D5519" s="2">
        <v>63.89</v>
      </c>
      <c r="E5519" s="2">
        <v>24.62</v>
      </c>
      <c r="F5519" s="2">
        <v>3.93</v>
      </c>
      <c r="G5519" s="2">
        <v>0</v>
      </c>
      <c r="H5519" s="16">
        <f t="shared" si="258"/>
        <v>956.63372741818614</v>
      </c>
      <c r="I5519" s="15">
        <f t="shared" si="259"/>
        <v>54.514803981818318</v>
      </c>
      <c r="J5519" s="14">
        <f t="shared" si="260"/>
        <v>0.82957687115603818</v>
      </c>
    </row>
    <row r="5520" spans="1:10" x14ac:dyDescent="0.3">
      <c r="A5520" s="19">
        <v>20200817</v>
      </c>
      <c r="B5520" s="19" t="s">
        <v>34</v>
      </c>
      <c r="C5520" s="19">
        <v>721</v>
      </c>
      <c r="D5520" s="19">
        <v>57.91</v>
      </c>
      <c r="E5520" s="19">
        <v>24.83</v>
      </c>
      <c r="F5520" s="19">
        <v>4.07</v>
      </c>
      <c r="G5520" s="19">
        <v>0</v>
      </c>
      <c r="H5520" s="17">
        <f t="shared" si="258"/>
        <v>851.02399459361175</v>
      </c>
      <c r="I5520" s="18">
        <f t="shared" si="259"/>
        <v>51.424499831050369</v>
      </c>
      <c r="J5520" s="17">
        <f t="shared" si="260"/>
        <v>0.74982851928749761</v>
      </c>
    </row>
    <row r="5521" spans="1:10" x14ac:dyDescent="0.3">
      <c r="A5521" s="2">
        <v>20200817</v>
      </c>
      <c r="B5521" s="2" t="s">
        <v>33</v>
      </c>
      <c r="C5521" s="2">
        <v>643</v>
      </c>
      <c r="D5521" s="2">
        <v>48.48</v>
      </c>
      <c r="E5521" s="2">
        <v>24.88</v>
      </c>
      <c r="F5521" s="2">
        <v>4.21</v>
      </c>
      <c r="G5521" s="2">
        <v>0</v>
      </c>
      <c r="H5521" s="16">
        <f t="shared" si="258"/>
        <v>858.79399634512993</v>
      </c>
      <c r="I5521" s="15">
        <f t="shared" si="259"/>
        <v>51.717312385785306</v>
      </c>
      <c r="J5521" s="14">
        <f t="shared" si="260"/>
        <v>0.75554299270587577</v>
      </c>
    </row>
    <row r="5522" spans="1:10" x14ac:dyDescent="0.3">
      <c r="A5522" s="19">
        <v>20200817</v>
      </c>
      <c r="B5522" s="19" t="s">
        <v>32</v>
      </c>
      <c r="C5522" s="19">
        <v>421</v>
      </c>
      <c r="D5522" s="19">
        <v>37.53</v>
      </c>
      <c r="E5522" s="19">
        <v>24.58</v>
      </c>
      <c r="F5522" s="19">
        <v>4.55</v>
      </c>
      <c r="G5522" s="19">
        <v>0</v>
      </c>
      <c r="H5522" s="17">
        <f t="shared" si="258"/>
        <v>691.09663801879503</v>
      </c>
      <c r="I5522" s="18">
        <f t="shared" si="259"/>
        <v>46.176769938087347</v>
      </c>
      <c r="J5522" s="17">
        <f t="shared" si="260"/>
        <v>0.6252382627314016</v>
      </c>
    </row>
    <row r="5523" spans="1:10" x14ac:dyDescent="0.3">
      <c r="A5523" s="2">
        <v>20200817</v>
      </c>
      <c r="B5523" s="2" t="s">
        <v>31</v>
      </c>
      <c r="C5523" s="2">
        <v>347</v>
      </c>
      <c r="D5523" s="2">
        <v>25.98</v>
      </c>
      <c r="E5523" s="2">
        <v>24.04</v>
      </c>
      <c r="F5523" s="2">
        <v>4.28</v>
      </c>
      <c r="G5523" s="2">
        <v>0</v>
      </c>
      <c r="H5523" s="16">
        <f t="shared" ref="H5523:H5586" si="261">IF(D5523&gt;0,C5523/SIN(D5523*PI()/180),0)</f>
        <v>792.13366657538495</v>
      </c>
      <c r="I5523" s="15">
        <f t="shared" si="259"/>
        <v>48.794177080480779</v>
      </c>
      <c r="J5523" s="14">
        <f t="shared" si="260"/>
        <v>0.70731690727281138</v>
      </c>
    </row>
    <row r="5524" spans="1:10" x14ac:dyDescent="0.3">
      <c r="A5524" s="19">
        <v>20200817</v>
      </c>
      <c r="B5524" s="19" t="s">
        <v>30</v>
      </c>
      <c r="C5524" s="19">
        <v>158</v>
      </c>
      <c r="D5524" s="19">
        <v>14.3</v>
      </c>
      <c r="E5524" s="19">
        <v>23.32</v>
      </c>
      <c r="F5524" s="19">
        <v>4.41</v>
      </c>
      <c r="G5524" s="19">
        <v>0</v>
      </c>
      <c r="H5524" s="17">
        <f t="shared" si="261"/>
        <v>639.6786702032507</v>
      </c>
      <c r="I5524" s="18">
        <f t="shared" si="259"/>
        <v>43.309958443851585</v>
      </c>
      <c r="J5524" s="17">
        <f t="shared" si="260"/>
        <v>0.58697246579347173</v>
      </c>
    </row>
    <row r="5525" spans="1:10" x14ac:dyDescent="0.3">
      <c r="A5525" s="2">
        <v>20200817</v>
      </c>
      <c r="B5525" s="2" t="s">
        <v>29</v>
      </c>
      <c r="C5525" s="2">
        <v>15.4</v>
      </c>
      <c r="D5525" s="2">
        <v>2.81</v>
      </c>
      <c r="E5525" s="2">
        <v>22.33</v>
      </c>
      <c r="F5525" s="2">
        <v>3.86</v>
      </c>
      <c r="G5525" s="2">
        <v>0</v>
      </c>
      <c r="H5525" s="16">
        <f t="shared" si="261"/>
        <v>314.13125397640897</v>
      </c>
      <c r="I5525" s="15">
        <f t="shared" si="259"/>
        <v>32.146601686762779</v>
      </c>
      <c r="J5525" s="14">
        <f t="shared" si="260"/>
        <v>0.30402888470351175</v>
      </c>
    </row>
    <row r="5526" spans="1:10" x14ac:dyDescent="0.3">
      <c r="A5526" s="19">
        <v>20200817</v>
      </c>
      <c r="B5526" s="19" t="s">
        <v>28</v>
      </c>
      <c r="C5526" s="19">
        <v>0</v>
      </c>
      <c r="D5526" s="19">
        <v>0</v>
      </c>
      <c r="E5526" s="19">
        <v>21.42</v>
      </c>
      <c r="F5526" s="19">
        <v>3.45</v>
      </c>
      <c r="G5526" s="19">
        <v>0</v>
      </c>
      <c r="H5526" s="17">
        <f t="shared" si="261"/>
        <v>0</v>
      </c>
      <c r="I5526" s="18">
        <f t="shared" si="259"/>
        <v>21.42</v>
      </c>
      <c r="J5526" s="17">
        <f t="shared" si="260"/>
        <v>0</v>
      </c>
    </row>
    <row r="5527" spans="1:10" x14ac:dyDescent="0.3">
      <c r="A5527" s="2">
        <v>20200817</v>
      </c>
      <c r="B5527" s="2" t="s">
        <v>27</v>
      </c>
      <c r="C5527" s="2">
        <v>0</v>
      </c>
      <c r="D5527" s="2">
        <v>0</v>
      </c>
      <c r="E5527" s="2">
        <v>20.85</v>
      </c>
      <c r="F5527" s="2">
        <v>2.83</v>
      </c>
      <c r="G5527" s="2">
        <v>0</v>
      </c>
      <c r="H5527" s="16">
        <f t="shared" si="261"/>
        <v>0</v>
      </c>
      <c r="I5527" s="15">
        <f t="shared" si="259"/>
        <v>20.85</v>
      </c>
      <c r="J5527" s="14">
        <f t="shared" si="260"/>
        <v>0</v>
      </c>
    </row>
    <row r="5528" spans="1:10" x14ac:dyDescent="0.3">
      <c r="A5528" s="19">
        <v>20200817</v>
      </c>
      <c r="B5528" s="19" t="s">
        <v>26</v>
      </c>
      <c r="C5528" s="19">
        <v>0</v>
      </c>
      <c r="D5528" s="19">
        <v>0</v>
      </c>
      <c r="E5528" s="19">
        <v>20.5</v>
      </c>
      <c r="F5528" s="19">
        <v>2.21</v>
      </c>
      <c r="G5528" s="19">
        <v>0</v>
      </c>
      <c r="H5528" s="17">
        <f t="shared" si="261"/>
        <v>0</v>
      </c>
      <c r="I5528" s="18">
        <f t="shared" si="259"/>
        <v>20.5</v>
      </c>
      <c r="J5528" s="17">
        <f t="shared" si="260"/>
        <v>0</v>
      </c>
    </row>
    <row r="5529" spans="1:10" x14ac:dyDescent="0.3">
      <c r="A5529" s="2">
        <v>20200817</v>
      </c>
      <c r="B5529" s="2" t="s">
        <v>25</v>
      </c>
      <c r="C5529" s="2">
        <v>0</v>
      </c>
      <c r="D5529" s="2">
        <v>0</v>
      </c>
      <c r="E5529" s="2">
        <v>20.28</v>
      </c>
      <c r="F5529" s="2">
        <v>1.66</v>
      </c>
      <c r="G5529" s="2">
        <v>0</v>
      </c>
      <c r="H5529" s="16">
        <f t="shared" si="261"/>
        <v>0</v>
      </c>
      <c r="I5529" s="15">
        <f t="shared" si="259"/>
        <v>20.28</v>
      </c>
      <c r="J5529" s="14">
        <f t="shared" si="260"/>
        <v>0</v>
      </c>
    </row>
    <row r="5530" spans="1:10" x14ac:dyDescent="0.3">
      <c r="A5530" s="19">
        <v>20200818</v>
      </c>
      <c r="B5530" s="19" t="s">
        <v>48</v>
      </c>
      <c r="C5530" s="19">
        <v>0</v>
      </c>
      <c r="D5530" s="19">
        <v>0</v>
      </c>
      <c r="E5530" s="19">
        <v>20.059999999999999</v>
      </c>
      <c r="F5530" s="19">
        <v>1.45</v>
      </c>
      <c r="G5530" s="19">
        <v>0</v>
      </c>
      <c r="H5530" s="17">
        <f t="shared" si="261"/>
        <v>0</v>
      </c>
      <c r="I5530" s="18">
        <f t="shared" si="259"/>
        <v>20.059999999999999</v>
      </c>
      <c r="J5530" s="17">
        <f t="shared" si="260"/>
        <v>0</v>
      </c>
    </row>
    <row r="5531" spans="1:10" x14ac:dyDescent="0.3">
      <c r="A5531" s="2">
        <v>20200818</v>
      </c>
      <c r="B5531" s="2" t="s">
        <v>47</v>
      </c>
      <c r="C5531" s="2">
        <v>0</v>
      </c>
      <c r="D5531" s="2">
        <v>0</v>
      </c>
      <c r="E5531" s="2">
        <v>19.7</v>
      </c>
      <c r="F5531" s="2">
        <v>1.52</v>
      </c>
      <c r="G5531" s="2">
        <v>0</v>
      </c>
      <c r="H5531" s="16">
        <f t="shared" si="261"/>
        <v>0</v>
      </c>
      <c r="I5531" s="15">
        <f t="shared" si="259"/>
        <v>19.7</v>
      </c>
      <c r="J5531" s="14">
        <f t="shared" si="260"/>
        <v>0</v>
      </c>
    </row>
    <row r="5532" spans="1:10" x14ac:dyDescent="0.3">
      <c r="A5532" s="19">
        <v>20200818</v>
      </c>
      <c r="B5532" s="19" t="s">
        <v>46</v>
      </c>
      <c r="C5532" s="19">
        <v>0</v>
      </c>
      <c r="D5532" s="19">
        <v>0</v>
      </c>
      <c r="E5532" s="19">
        <v>19.78</v>
      </c>
      <c r="F5532" s="19">
        <v>1.72</v>
      </c>
      <c r="G5532" s="19">
        <v>0</v>
      </c>
      <c r="H5532" s="17">
        <f t="shared" si="261"/>
        <v>0</v>
      </c>
      <c r="I5532" s="18">
        <f t="shared" si="259"/>
        <v>19.78</v>
      </c>
      <c r="J5532" s="17">
        <f t="shared" si="260"/>
        <v>0</v>
      </c>
    </row>
    <row r="5533" spans="1:10" x14ac:dyDescent="0.3">
      <c r="A5533" s="2">
        <v>20200818</v>
      </c>
      <c r="B5533" s="2" t="s">
        <v>45</v>
      </c>
      <c r="C5533" s="2">
        <v>0</v>
      </c>
      <c r="D5533" s="2">
        <v>0</v>
      </c>
      <c r="E5533" s="2">
        <v>19.98</v>
      </c>
      <c r="F5533" s="2">
        <v>2.14</v>
      </c>
      <c r="G5533" s="2">
        <v>0</v>
      </c>
      <c r="H5533" s="16">
        <f t="shared" si="261"/>
        <v>0</v>
      </c>
      <c r="I5533" s="15">
        <f t="shared" si="259"/>
        <v>19.98</v>
      </c>
      <c r="J5533" s="14">
        <f t="shared" si="260"/>
        <v>0</v>
      </c>
    </row>
    <row r="5534" spans="1:10" x14ac:dyDescent="0.3">
      <c r="A5534" s="19">
        <v>20200818</v>
      </c>
      <c r="B5534" s="19" t="s">
        <v>44</v>
      </c>
      <c r="C5534" s="19">
        <v>0</v>
      </c>
      <c r="D5534" s="19">
        <v>0</v>
      </c>
      <c r="E5534" s="19">
        <v>20.18</v>
      </c>
      <c r="F5534" s="19">
        <v>2.41</v>
      </c>
      <c r="G5534" s="19">
        <v>0</v>
      </c>
      <c r="H5534" s="17">
        <f t="shared" si="261"/>
        <v>0</v>
      </c>
      <c r="I5534" s="18">
        <f t="shared" si="259"/>
        <v>20.18</v>
      </c>
      <c r="J5534" s="17">
        <f t="shared" si="260"/>
        <v>0</v>
      </c>
    </row>
    <row r="5535" spans="1:10" x14ac:dyDescent="0.3">
      <c r="A5535" s="2">
        <v>20200818</v>
      </c>
      <c r="B5535" s="2" t="s">
        <v>43</v>
      </c>
      <c r="C5535" s="2">
        <v>0</v>
      </c>
      <c r="D5535" s="2">
        <v>0</v>
      </c>
      <c r="E5535" s="2">
        <v>20.09</v>
      </c>
      <c r="F5535" s="2">
        <v>2.5499999999999998</v>
      </c>
      <c r="G5535" s="2">
        <v>0</v>
      </c>
      <c r="H5535" s="16">
        <f t="shared" si="261"/>
        <v>0</v>
      </c>
      <c r="I5535" s="15">
        <f t="shared" si="259"/>
        <v>20.09</v>
      </c>
      <c r="J5535" s="14">
        <f t="shared" si="260"/>
        <v>0</v>
      </c>
    </row>
    <row r="5536" spans="1:10" x14ac:dyDescent="0.3">
      <c r="A5536" s="19">
        <v>20200818</v>
      </c>
      <c r="B5536" s="19" t="s">
        <v>42</v>
      </c>
      <c r="C5536" s="19">
        <v>0</v>
      </c>
      <c r="D5536" s="19">
        <v>0</v>
      </c>
      <c r="E5536" s="19">
        <v>20.399999999999999</v>
      </c>
      <c r="F5536" s="19">
        <v>2.48</v>
      </c>
      <c r="G5536" s="19">
        <v>0</v>
      </c>
      <c r="H5536" s="17">
        <f t="shared" si="261"/>
        <v>0</v>
      </c>
      <c r="I5536" s="18">
        <f t="shared" si="259"/>
        <v>20.399999999999999</v>
      </c>
      <c r="J5536" s="17">
        <f t="shared" si="260"/>
        <v>0</v>
      </c>
    </row>
    <row r="5537" spans="1:10" x14ac:dyDescent="0.3">
      <c r="A5537" s="2">
        <v>20200818</v>
      </c>
      <c r="B5537" s="2" t="s">
        <v>41</v>
      </c>
      <c r="C5537" s="2">
        <v>113</v>
      </c>
      <c r="D5537" s="2">
        <v>13.91</v>
      </c>
      <c r="E5537" s="2">
        <v>20.81</v>
      </c>
      <c r="F5537" s="2">
        <v>2.69</v>
      </c>
      <c r="G5537" s="2">
        <v>0</v>
      </c>
      <c r="H5537" s="16">
        <f t="shared" si="261"/>
        <v>470.0548817021542</v>
      </c>
      <c r="I5537" s="15">
        <f t="shared" si="259"/>
        <v>35.499215053192316</v>
      </c>
      <c r="J5537" s="14">
        <f t="shared" si="260"/>
        <v>0.44784644889808212</v>
      </c>
    </row>
    <row r="5538" spans="1:10" x14ac:dyDescent="0.3">
      <c r="A5538" s="19">
        <v>20200818</v>
      </c>
      <c r="B5538" s="19" t="s">
        <v>40</v>
      </c>
      <c r="C5538" s="19">
        <v>185</v>
      </c>
      <c r="D5538" s="19">
        <v>25.59</v>
      </c>
      <c r="E5538" s="19">
        <v>21.61</v>
      </c>
      <c r="F5538" s="19">
        <v>3.03</v>
      </c>
      <c r="G5538" s="19">
        <v>0</v>
      </c>
      <c r="H5538" s="17">
        <f t="shared" si="261"/>
        <v>428.31178621184063</v>
      </c>
      <c r="I5538" s="18">
        <f t="shared" si="259"/>
        <v>34.994743319120019</v>
      </c>
      <c r="J5538" s="17">
        <f t="shared" si="260"/>
        <v>0.40904788757500543</v>
      </c>
    </row>
    <row r="5539" spans="1:10" x14ac:dyDescent="0.3">
      <c r="A5539" s="2">
        <v>20200818</v>
      </c>
      <c r="B5539" s="2" t="s">
        <v>39</v>
      </c>
      <c r="C5539" s="2">
        <v>246</v>
      </c>
      <c r="D5539" s="2">
        <v>37.14</v>
      </c>
      <c r="E5539" s="2">
        <v>22.34</v>
      </c>
      <c r="F5539" s="2">
        <v>3.03</v>
      </c>
      <c r="G5539" s="2">
        <v>0</v>
      </c>
      <c r="H5539" s="16">
        <f t="shared" si="261"/>
        <v>407.44352323359982</v>
      </c>
      <c r="I5539" s="15">
        <f t="shared" si="259"/>
        <v>35.072610101049996</v>
      </c>
      <c r="J5539" s="14">
        <f t="shared" si="260"/>
        <v>0.3889754343688141</v>
      </c>
    </row>
    <row r="5540" spans="1:10" x14ac:dyDescent="0.3">
      <c r="A5540" s="19">
        <v>20200818</v>
      </c>
      <c r="B5540" s="19" t="s">
        <v>38</v>
      </c>
      <c r="C5540" s="19">
        <v>342</v>
      </c>
      <c r="D5540" s="19">
        <v>48.09</v>
      </c>
      <c r="E5540" s="19">
        <v>23.13</v>
      </c>
      <c r="F5540" s="19">
        <v>2.83</v>
      </c>
      <c r="G5540" s="19">
        <v>0</v>
      </c>
      <c r="H5540" s="17">
        <f t="shared" si="261"/>
        <v>459.55698569805395</v>
      </c>
      <c r="I5540" s="18">
        <f t="shared" si="259"/>
        <v>37.491155803064188</v>
      </c>
      <c r="J5540" s="17">
        <f t="shared" si="260"/>
        <v>0.43372519510871976</v>
      </c>
    </row>
    <row r="5541" spans="1:10" x14ac:dyDescent="0.3">
      <c r="A5541" s="2">
        <v>20200818</v>
      </c>
      <c r="B5541" s="2" t="s">
        <v>37</v>
      </c>
      <c r="C5541" s="2">
        <v>641</v>
      </c>
      <c r="D5541" s="2">
        <v>57.51</v>
      </c>
      <c r="E5541" s="2">
        <v>24.11</v>
      </c>
      <c r="F5541" s="2">
        <v>2.97</v>
      </c>
      <c r="G5541" s="2">
        <v>0</v>
      </c>
      <c r="H5541" s="16">
        <f t="shared" si="261"/>
        <v>759.94219320833542</v>
      </c>
      <c r="I5541" s="15">
        <f t="shared" si="259"/>
        <v>47.858193537760485</v>
      </c>
      <c r="J5541" s="14">
        <f t="shared" si="260"/>
        <v>0.68177311742393709</v>
      </c>
    </row>
    <row r="5542" spans="1:10" x14ac:dyDescent="0.3">
      <c r="A5542" s="19">
        <v>20200818</v>
      </c>
      <c r="B5542" s="19" t="s">
        <v>36</v>
      </c>
      <c r="C5542" s="19">
        <v>832.01</v>
      </c>
      <c r="D5542" s="19">
        <v>63.53</v>
      </c>
      <c r="E5542" s="19">
        <v>25.02</v>
      </c>
      <c r="F5542" s="19">
        <v>3.03</v>
      </c>
      <c r="G5542" s="19">
        <v>0</v>
      </c>
      <c r="H5542" s="17">
        <f t="shared" si="261"/>
        <v>929.44578348465177</v>
      </c>
      <c r="I5542" s="18">
        <f t="shared" si="259"/>
        <v>54.065180733895367</v>
      </c>
      <c r="J5542" s="17">
        <f t="shared" si="260"/>
        <v>0.80788048992762906</v>
      </c>
    </row>
    <row r="5543" spans="1:10" x14ac:dyDescent="0.3">
      <c r="A5543" s="2">
        <v>20200818</v>
      </c>
      <c r="B5543" s="2" t="s">
        <v>35</v>
      </c>
      <c r="C5543" s="2">
        <v>892.01</v>
      </c>
      <c r="D5543" s="2">
        <v>63.57</v>
      </c>
      <c r="E5543" s="2">
        <v>25.65</v>
      </c>
      <c r="F5543" s="2">
        <v>3.45</v>
      </c>
      <c r="G5543" s="2">
        <v>0</v>
      </c>
      <c r="H5543" s="16">
        <f t="shared" si="261"/>
        <v>996.12628805093311</v>
      </c>
      <c r="I5543" s="15">
        <f t="shared" si="259"/>
        <v>56.778946501591662</v>
      </c>
      <c r="J5543" s="14">
        <f t="shared" si="260"/>
        <v>0.85367498997533453</v>
      </c>
    </row>
    <row r="5544" spans="1:10" x14ac:dyDescent="0.3">
      <c r="A5544" s="19">
        <v>20200818</v>
      </c>
      <c r="B5544" s="19" t="s">
        <v>34</v>
      </c>
      <c r="C5544" s="19">
        <v>848.01</v>
      </c>
      <c r="D5544" s="19">
        <v>57.62</v>
      </c>
      <c r="E5544" s="19">
        <v>25.79</v>
      </c>
      <c r="F5544" s="19">
        <v>4.07</v>
      </c>
      <c r="G5544" s="19">
        <v>0</v>
      </c>
      <c r="H5544" s="17">
        <f t="shared" si="261"/>
        <v>1004.138573578702</v>
      </c>
      <c r="I5544" s="18">
        <f t="shared" si="259"/>
        <v>57.169330424334433</v>
      </c>
      <c r="J5544" s="17">
        <f t="shared" si="260"/>
        <v>0.85877747853497299</v>
      </c>
    </row>
    <row r="5545" spans="1:10" x14ac:dyDescent="0.3">
      <c r="A5545" s="2">
        <v>20200818</v>
      </c>
      <c r="B5545" s="2" t="s">
        <v>33</v>
      </c>
      <c r="C5545" s="2">
        <v>742</v>
      </c>
      <c r="D5545" s="2">
        <v>48.22</v>
      </c>
      <c r="E5545" s="2">
        <v>25.46</v>
      </c>
      <c r="F5545" s="2">
        <v>4.4800000000000004</v>
      </c>
      <c r="G5545" s="2">
        <v>0</v>
      </c>
      <c r="H5545" s="16">
        <f t="shared" si="261"/>
        <v>995.02671969285871</v>
      </c>
      <c r="I5545" s="15">
        <f t="shared" si="259"/>
        <v>56.554584990401835</v>
      </c>
      <c r="J5545" s="14">
        <f t="shared" si="260"/>
        <v>0.85373727131864796</v>
      </c>
    </row>
    <row r="5546" spans="1:10" x14ac:dyDescent="0.3">
      <c r="A5546" s="19">
        <v>20200818</v>
      </c>
      <c r="B5546" s="19" t="s">
        <v>32</v>
      </c>
      <c r="C5546" s="19">
        <v>575</v>
      </c>
      <c r="D5546" s="19">
        <v>37.29</v>
      </c>
      <c r="E5546" s="19">
        <v>24.86</v>
      </c>
      <c r="F5546" s="19">
        <v>4.62</v>
      </c>
      <c r="G5546" s="19">
        <v>0</v>
      </c>
      <c r="H5546" s="17">
        <f t="shared" si="261"/>
        <v>949.08050277061034</v>
      </c>
      <c r="I5546" s="18">
        <f t="shared" si="259"/>
        <v>54.518765711581572</v>
      </c>
      <c r="J5546" s="17">
        <f t="shared" si="260"/>
        <v>0.8230099202583897</v>
      </c>
    </row>
    <row r="5547" spans="1:10" x14ac:dyDescent="0.3">
      <c r="A5547" s="2">
        <v>20200818</v>
      </c>
      <c r="B5547" s="2" t="s">
        <v>31</v>
      </c>
      <c r="C5547" s="2">
        <v>386</v>
      </c>
      <c r="D5547" s="2">
        <v>25.74</v>
      </c>
      <c r="E5547" s="2">
        <v>24.04</v>
      </c>
      <c r="F5547" s="2">
        <v>4.62</v>
      </c>
      <c r="G5547" s="2">
        <v>0</v>
      </c>
      <c r="H5547" s="16">
        <f t="shared" si="261"/>
        <v>888.8110106442706</v>
      </c>
      <c r="I5547" s="15">
        <f t="shared" si="259"/>
        <v>51.815344082633459</v>
      </c>
      <c r="J5547" s="14">
        <f t="shared" si="260"/>
        <v>0.78155903180740371</v>
      </c>
    </row>
    <row r="5548" spans="1:10" x14ac:dyDescent="0.3">
      <c r="A5548" s="19">
        <v>20200818</v>
      </c>
      <c r="B5548" s="19" t="s">
        <v>30</v>
      </c>
      <c r="C5548" s="19">
        <v>187</v>
      </c>
      <c r="D5548" s="19">
        <v>14.06</v>
      </c>
      <c r="E5548" s="19">
        <v>22.94</v>
      </c>
      <c r="F5548" s="19">
        <v>4.55</v>
      </c>
      <c r="G5548" s="19">
        <v>0</v>
      </c>
      <c r="H5548" s="17">
        <f t="shared" si="261"/>
        <v>769.74418298387616</v>
      </c>
      <c r="I5548" s="18">
        <f t="shared" si="259"/>
        <v>46.994505718246131</v>
      </c>
      <c r="J5548" s="17">
        <f t="shared" si="260"/>
        <v>0.69355854022986108</v>
      </c>
    </row>
    <row r="5549" spans="1:10" x14ac:dyDescent="0.3">
      <c r="A5549" s="2">
        <v>20200818</v>
      </c>
      <c r="B5549" s="2" t="s">
        <v>29</v>
      </c>
      <c r="C5549" s="2">
        <v>12.63</v>
      </c>
      <c r="D5549" s="2">
        <v>2.57</v>
      </c>
      <c r="E5549" s="2">
        <v>21.74</v>
      </c>
      <c r="F5549" s="2">
        <v>4.07</v>
      </c>
      <c r="G5549" s="2">
        <v>0</v>
      </c>
      <c r="H5549" s="16">
        <f t="shared" si="261"/>
        <v>281.66864234880524</v>
      </c>
      <c r="I5549" s="15">
        <f t="shared" si="259"/>
        <v>30.542145073400164</v>
      </c>
      <c r="J5549" s="14">
        <f t="shared" si="260"/>
        <v>0.27464392419544387</v>
      </c>
    </row>
    <row r="5550" spans="1:10" x14ac:dyDescent="0.3">
      <c r="A5550" s="19">
        <v>20200818</v>
      </c>
      <c r="B5550" s="19" t="s">
        <v>28</v>
      </c>
      <c r="C5550" s="19">
        <v>0</v>
      </c>
      <c r="D5550" s="19">
        <v>0</v>
      </c>
      <c r="E5550" s="19">
        <v>20.65</v>
      </c>
      <c r="F5550" s="19">
        <v>3.38</v>
      </c>
      <c r="G5550" s="19">
        <v>0</v>
      </c>
      <c r="H5550" s="17">
        <f t="shared" si="261"/>
        <v>0</v>
      </c>
      <c r="I5550" s="18">
        <f t="shared" si="259"/>
        <v>20.65</v>
      </c>
      <c r="J5550" s="17">
        <f t="shared" si="260"/>
        <v>0</v>
      </c>
    </row>
    <row r="5551" spans="1:10" x14ac:dyDescent="0.3">
      <c r="A5551" s="2">
        <v>20200818</v>
      </c>
      <c r="B5551" s="2" t="s">
        <v>27</v>
      </c>
      <c r="C5551" s="2">
        <v>0</v>
      </c>
      <c r="D5551" s="2">
        <v>0</v>
      </c>
      <c r="E5551" s="2">
        <v>20.11</v>
      </c>
      <c r="F5551" s="2">
        <v>2.69</v>
      </c>
      <c r="G5551" s="2">
        <v>0</v>
      </c>
      <c r="H5551" s="16">
        <f t="shared" si="261"/>
        <v>0</v>
      </c>
      <c r="I5551" s="15">
        <f t="shared" si="259"/>
        <v>20.11</v>
      </c>
      <c r="J5551" s="14">
        <f t="shared" si="260"/>
        <v>0</v>
      </c>
    </row>
    <row r="5552" spans="1:10" x14ac:dyDescent="0.3">
      <c r="A5552" s="19">
        <v>20200818</v>
      </c>
      <c r="B5552" s="19" t="s">
        <v>26</v>
      </c>
      <c r="C5552" s="19">
        <v>0</v>
      </c>
      <c r="D5552" s="19">
        <v>0</v>
      </c>
      <c r="E5552" s="19">
        <v>19.71</v>
      </c>
      <c r="F5552" s="19">
        <v>2.2799999999999998</v>
      </c>
      <c r="G5552" s="19">
        <v>0</v>
      </c>
      <c r="H5552" s="17">
        <f t="shared" si="261"/>
        <v>0</v>
      </c>
      <c r="I5552" s="18">
        <f t="shared" si="259"/>
        <v>19.71</v>
      </c>
      <c r="J5552" s="17">
        <f t="shared" si="260"/>
        <v>0</v>
      </c>
    </row>
    <row r="5553" spans="1:10" x14ac:dyDescent="0.3">
      <c r="A5553" s="2">
        <v>20200818</v>
      </c>
      <c r="B5553" s="2" t="s">
        <v>25</v>
      </c>
      <c r="C5553" s="2">
        <v>0</v>
      </c>
      <c r="D5553" s="2">
        <v>0</v>
      </c>
      <c r="E5553" s="2">
        <v>19.37</v>
      </c>
      <c r="F5553" s="2">
        <v>2.0699999999999998</v>
      </c>
      <c r="G5553" s="2">
        <v>0</v>
      </c>
      <c r="H5553" s="16">
        <f t="shared" si="261"/>
        <v>0</v>
      </c>
      <c r="I5553" s="15">
        <f t="shared" si="259"/>
        <v>19.37</v>
      </c>
      <c r="J5553" s="14">
        <f t="shared" si="260"/>
        <v>0</v>
      </c>
    </row>
    <row r="5554" spans="1:10" x14ac:dyDescent="0.3">
      <c r="A5554" s="19">
        <v>20200819</v>
      </c>
      <c r="B5554" s="19" t="s">
        <v>48</v>
      </c>
      <c r="C5554" s="19">
        <v>0</v>
      </c>
      <c r="D5554" s="19">
        <v>0</v>
      </c>
      <c r="E5554" s="19">
        <v>19.11</v>
      </c>
      <c r="F5554" s="19">
        <v>1.79</v>
      </c>
      <c r="G5554" s="19">
        <v>0</v>
      </c>
      <c r="H5554" s="17">
        <f t="shared" si="261"/>
        <v>0</v>
      </c>
      <c r="I5554" s="18">
        <f t="shared" si="259"/>
        <v>19.11</v>
      </c>
      <c r="J5554" s="17">
        <f t="shared" si="260"/>
        <v>0</v>
      </c>
    </row>
    <row r="5555" spans="1:10" x14ac:dyDescent="0.3">
      <c r="A5555" s="2">
        <v>20200819</v>
      </c>
      <c r="B5555" s="2" t="s">
        <v>47</v>
      </c>
      <c r="C5555" s="2">
        <v>0</v>
      </c>
      <c r="D5555" s="2">
        <v>0</v>
      </c>
      <c r="E5555" s="2">
        <v>18.75</v>
      </c>
      <c r="F5555" s="2">
        <v>1.72</v>
      </c>
      <c r="G5555" s="2">
        <v>0</v>
      </c>
      <c r="H5555" s="16">
        <f t="shared" si="261"/>
        <v>0</v>
      </c>
      <c r="I5555" s="15">
        <f t="shared" si="259"/>
        <v>18.75</v>
      </c>
      <c r="J5555" s="14">
        <f t="shared" si="260"/>
        <v>0</v>
      </c>
    </row>
    <row r="5556" spans="1:10" x14ac:dyDescent="0.3">
      <c r="A5556" s="19">
        <v>20200819</v>
      </c>
      <c r="B5556" s="19" t="s">
        <v>46</v>
      </c>
      <c r="C5556" s="19">
        <v>0</v>
      </c>
      <c r="D5556" s="19">
        <v>0</v>
      </c>
      <c r="E5556" s="19">
        <v>18.21</v>
      </c>
      <c r="F5556" s="19">
        <v>1.52</v>
      </c>
      <c r="G5556" s="19">
        <v>0</v>
      </c>
      <c r="H5556" s="17">
        <f t="shared" si="261"/>
        <v>0</v>
      </c>
      <c r="I5556" s="18">
        <f t="shared" si="259"/>
        <v>18.21</v>
      </c>
      <c r="J5556" s="17">
        <f t="shared" si="260"/>
        <v>0</v>
      </c>
    </row>
    <row r="5557" spans="1:10" x14ac:dyDescent="0.3">
      <c r="A5557" s="2">
        <v>20200819</v>
      </c>
      <c r="B5557" s="2" t="s">
        <v>45</v>
      </c>
      <c r="C5557" s="2">
        <v>0</v>
      </c>
      <c r="D5557" s="2">
        <v>0</v>
      </c>
      <c r="E5557" s="2">
        <v>17.71</v>
      </c>
      <c r="F5557" s="2">
        <v>1.66</v>
      </c>
      <c r="G5557" s="2">
        <v>0</v>
      </c>
      <c r="H5557" s="16">
        <f t="shared" si="261"/>
        <v>0</v>
      </c>
      <c r="I5557" s="15">
        <f t="shared" si="259"/>
        <v>17.71</v>
      </c>
      <c r="J5557" s="14">
        <f t="shared" si="260"/>
        <v>0</v>
      </c>
    </row>
    <row r="5558" spans="1:10" x14ac:dyDescent="0.3">
      <c r="A5558" s="19">
        <v>20200819</v>
      </c>
      <c r="B5558" s="19" t="s">
        <v>44</v>
      </c>
      <c r="C5558" s="19">
        <v>0</v>
      </c>
      <c r="D5558" s="19">
        <v>0</v>
      </c>
      <c r="E5558" s="19">
        <v>17.57</v>
      </c>
      <c r="F5558" s="19">
        <v>1.72</v>
      </c>
      <c r="G5558" s="19">
        <v>0</v>
      </c>
      <c r="H5558" s="17">
        <f t="shared" si="261"/>
        <v>0</v>
      </c>
      <c r="I5558" s="18">
        <f t="shared" si="259"/>
        <v>17.57</v>
      </c>
      <c r="J5558" s="17">
        <f t="shared" si="260"/>
        <v>0</v>
      </c>
    </row>
    <row r="5559" spans="1:10" x14ac:dyDescent="0.3">
      <c r="A5559" s="2">
        <v>20200819</v>
      </c>
      <c r="B5559" s="2" t="s">
        <v>43</v>
      </c>
      <c r="C5559" s="2">
        <v>0</v>
      </c>
      <c r="D5559" s="2">
        <v>0</v>
      </c>
      <c r="E5559" s="2">
        <v>18.12</v>
      </c>
      <c r="F5559" s="2">
        <v>1.59</v>
      </c>
      <c r="G5559" s="2">
        <v>0</v>
      </c>
      <c r="H5559" s="16">
        <f t="shared" si="261"/>
        <v>0</v>
      </c>
      <c r="I5559" s="15">
        <f t="shared" si="259"/>
        <v>18.12</v>
      </c>
      <c r="J5559" s="14">
        <f t="shared" si="260"/>
        <v>0</v>
      </c>
    </row>
    <row r="5560" spans="1:10" x14ac:dyDescent="0.3">
      <c r="A5560" s="19">
        <v>20200819</v>
      </c>
      <c r="B5560" s="19" t="s">
        <v>42</v>
      </c>
      <c r="C5560" s="19">
        <v>0</v>
      </c>
      <c r="D5560" s="19">
        <v>0</v>
      </c>
      <c r="E5560" s="19">
        <v>18.68</v>
      </c>
      <c r="F5560" s="19">
        <v>1.79</v>
      </c>
      <c r="G5560" s="19">
        <v>0</v>
      </c>
      <c r="H5560" s="17">
        <f t="shared" si="261"/>
        <v>0</v>
      </c>
      <c r="I5560" s="18">
        <f t="shared" si="259"/>
        <v>18.68</v>
      </c>
      <c r="J5560" s="17">
        <f t="shared" si="260"/>
        <v>0</v>
      </c>
    </row>
    <row r="5561" spans="1:10" x14ac:dyDescent="0.3">
      <c r="A5561" s="2">
        <v>20200819</v>
      </c>
      <c r="B5561" s="2" t="s">
        <v>41</v>
      </c>
      <c r="C5561" s="2">
        <v>144</v>
      </c>
      <c r="D5561" s="2">
        <v>13.76</v>
      </c>
      <c r="E5561" s="2">
        <v>19.559999999999999</v>
      </c>
      <c r="F5561" s="2">
        <v>1.38</v>
      </c>
      <c r="G5561" s="2">
        <v>0</v>
      </c>
      <c r="H5561" s="16">
        <f t="shared" si="261"/>
        <v>605.40979084639901</v>
      </c>
      <c r="I5561" s="15">
        <f t="shared" si="259"/>
        <v>38.479055963949968</v>
      </c>
      <c r="J5561" s="14">
        <f t="shared" si="260"/>
        <v>0.56868820481266069</v>
      </c>
    </row>
    <row r="5562" spans="1:10" x14ac:dyDescent="0.3">
      <c r="A5562" s="19">
        <v>20200819</v>
      </c>
      <c r="B5562" s="19" t="s">
        <v>40</v>
      </c>
      <c r="C5562" s="19">
        <v>261</v>
      </c>
      <c r="D5562" s="19">
        <v>25.44</v>
      </c>
      <c r="E5562" s="19">
        <v>20.48</v>
      </c>
      <c r="F5562" s="19">
        <v>1.93</v>
      </c>
      <c r="G5562" s="19">
        <v>0</v>
      </c>
      <c r="H5562" s="17">
        <f t="shared" si="261"/>
        <v>607.59044469105334</v>
      </c>
      <c r="I5562" s="18">
        <f t="shared" si="259"/>
        <v>39.467201396595414</v>
      </c>
      <c r="J5562" s="17">
        <f t="shared" si="260"/>
        <v>0.56803484470608745</v>
      </c>
    </row>
    <row r="5563" spans="1:10" x14ac:dyDescent="0.3">
      <c r="A5563" s="2">
        <v>20200819</v>
      </c>
      <c r="B5563" s="2" t="s">
        <v>39</v>
      </c>
      <c r="C5563" s="2">
        <v>460</v>
      </c>
      <c r="D5563" s="2">
        <v>36.979999999999997</v>
      </c>
      <c r="E5563" s="2">
        <v>21.59</v>
      </c>
      <c r="F5563" s="2">
        <v>2.48</v>
      </c>
      <c r="G5563" s="2">
        <v>0</v>
      </c>
      <c r="H5563" s="16">
        <f t="shared" si="261"/>
        <v>764.70874449305711</v>
      </c>
      <c r="I5563" s="15">
        <f t="shared" si="259"/>
        <v>45.487148265408038</v>
      </c>
      <c r="J5563" s="14">
        <f t="shared" si="260"/>
        <v>0.69420858806578234</v>
      </c>
    </row>
    <row r="5564" spans="1:10" x14ac:dyDescent="0.3">
      <c r="A5564" s="19">
        <v>20200819</v>
      </c>
      <c r="B5564" s="19" t="s">
        <v>38</v>
      </c>
      <c r="C5564" s="19">
        <v>710</v>
      </c>
      <c r="D5564" s="19">
        <v>47.9</v>
      </c>
      <c r="E5564" s="19">
        <v>22.41</v>
      </c>
      <c r="F5564" s="19">
        <v>3.1</v>
      </c>
      <c r="G5564" s="19">
        <v>0</v>
      </c>
      <c r="H5564" s="17">
        <f t="shared" si="261"/>
        <v>956.90447153431353</v>
      </c>
      <c r="I5564" s="18">
        <f t="shared" si="259"/>
        <v>52.313264735447298</v>
      </c>
      <c r="J5564" s="17">
        <f t="shared" si="260"/>
        <v>0.83929163832533848</v>
      </c>
    </row>
    <row r="5565" spans="1:10" x14ac:dyDescent="0.3">
      <c r="A5565" s="2">
        <v>20200819</v>
      </c>
      <c r="B5565" s="2" t="s">
        <v>37</v>
      </c>
      <c r="C5565" s="2">
        <v>836.01</v>
      </c>
      <c r="D5565" s="2">
        <v>57.28</v>
      </c>
      <c r="E5565" s="2">
        <v>23.33</v>
      </c>
      <c r="F5565" s="2">
        <v>3.79</v>
      </c>
      <c r="G5565" s="2">
        <v>0</v>
      </c>
      <c r="H5565" s="16">
        <f t="shared" si="261"/>
        <v>993.68594868602258</v>
      </c>
      <c r="I5565" s="15">
        <f t="shared" si="259"/>
        <v>54.382685896438204</v>
      </c>
      <c r="J5565" s="14">
        <f t="shared" si="260"/>
        <v>0.86229871919126733</v>
      </c>
    </row>
    <row r="5566" spans="1:10" x14ac:dyDescent="0.3">
      <c r="A5566" s="19">
        <v>20200819</v>
      </c>
      <c r="B5566" s="19" t="s">
        <v>36</v>
      </c>
      <c r="C5566" s="19">
        <v>921.01</v>
      </c>
      <c r="D5566" s="19">
        <v>63.22</v>
      </c>
      <c r="E5566" s="19">
        <v>23.99</v>
      </c>
      <c r="F5566" s="19">
        <v>4.21</v>
      </c>
      <c r="G5566" s="19">
        <v>0</v>
      </c>
      <c r="H5566" s="17">
        <f t="shared" si="261"/>
        <v>1031.662914442587</v>
      </c>
      <c r="I5566" s="18">
        <f t="shared" si="259"/>
        <v>56.229466076330837</v>
      </c>
      <c r="J5566" s="17">
        <f t="shared" si="260"/>
        <v>0.88668064549301673</v>
      </c>
    </row>
    <row r="5567" spans="1:10" x14ac:dyDescent="0.3">
      <c r="A5567" s="2">
        <v>20200819</v>
      </c>
      <c r="B5567" s="2" t="s">
        <v>35</v>
      </c>
      <c r="C5567" s="2">
        <v>912.01</v>
      </c>
      <c r="D5567" s="2">
        <v>63.24</v>
      </c>
      <c r="E5567" s="2">
        <v>24.2</v>
      </c>
      <c r="F5567" s="2">
        <v>4.62</v>
      </c>
      <c r="G5567" s="2">
        <v>0</v>
      </c>
      <c r="H5567" s="16">
        <f t="shared" si="261"/>
        <v>1021.4017462291418</v>
      </c>
      <c r="I5567" s="15">
        <f t="shared" si="259"/>
        <v>56.118804569660682</v>
      </c>
      <c r="J5567" s="14">
        <f t="shared" si="260"/>
        <v>0.87837014025307514</v>
      </c>
    </row>
    <row r="5568" spans="1:10" x14ac:dyDescent="0.3">
      <c r="A5568" s="19">
        <v>20200819</v>
      </c>
      <c r="B5568" s="19" t="s">
        <v>34</v>
      </c>
      <c r="C5568" s="19">
        <v>856.01</v>
      </c>
      <c r="D5568" s="19">
        <v>57.32</v>
      </c>
      <c r="E5568" s="19">
        <v>24.3</v>
      </c>
      <c r="F5568" s="19">
        <v>4.62</v>
      </c>
      <c r="G5568" s="19">
        <v>0</v>
      </c>
      <c r="H5568" s="17">
        <f t="shared" si="261"/>
        <v>1017.0021404405736</v>
      </c>
      <c r="I5568" s="18">
        <f t="shared" si="259"/>
        <v>56.08131688876793</v>
      </c>
      <c r="J5568" s="17">
        <f t="shared" si="260"/>
        <v>0.87475819432442425</v>
      </c>
    </row>
    <row r="5569" spans="1:10" x14ac:dyDescent="0.3">
      <c r="A5569" s="2">
        <v>20200819</v>
      </c>
      <c r="B5569" s="2" t="s">
        <v>33</v>
      </c>
      <c r="C5569" s="2">
        <v>757.01</v>
      </c>
      <c r="D5569" s="2">
        <v>47.95</v>
      </c>
      <c r="E5569" s="2">
        <v>24.39</v>
      </c>
      <c r="F5569" s="2">
        <v>4.21</v>
      </c>
      <c r="G5569" s="2">
        <v>0</v>
      </c>
      <c r="H5569" s="16">
        <f t="shared" si="261"/>
        <v>1019.4588612923716</v>
      </c>
      <c r="I5569" s="15">
        <f t="shared" si="259"/>
        <v>56.248089415386616</v>
      </c>
      <c r="J5569" s="14">
        <f t="shared" si="260"/>
        <v>0.8761062238539965</v>
      </c>
    </row>
    <row r="5570" spans="1:10" x14ac:dyDescent="0.3">
      <c r="A5570" s="19">
        <v>20200819</v>
      </c>
      <c r="B5570" s="19" t="s">
        <v>32</v>
      </c>
      <c r="C5570" s="19">
        <v>579</v>
      </c>
      <c r="D5570" s="19">
        <v>37.04</v>
      </c>
      <c r="E5570" s="19">
        <v>24.3</v>
      </c>
      <c r="F5570" s="19">
        <v>4.21</v>
      </c>
      <c r="G5570" s="19">
        <v>0</v>
      </c>
      <c r="H5570" s="17">
        <f t="shared" si="261"/>
        <v>961.19937088505924</v>
      </c>
      <c r="I5570" s="18">
        <f t="shared" si="259"/>
        <v>54.337480340158102</v>
      </c>
      <c r="J5570" s="17">
        <f t="shared" si="260"/>
        <v>0.83430311647665178</v>
      </c>
    </row>
    <row r="5571" spans="1:10" x14ac:dyDescent="0.3">
      <c r="A5571" s="2">
        <v>20200819</v>
      </c>
      <c r="B5571" s="2" t="s">
        <v>31</v>
      </c>
      <c r="C5571" s="2">
        <v>303</v>
      </c>
      <c r="D5571" s="2">
        <v>25.5</v>
      </c>
      <c r="E5571" s="2">
        <v>23.76</v>
      </c>
      <c r="F5571" s="2">
        <v>4.4800000000000004</v>
      </c>
      <c r="G5571" s="2">
        <v>0</v>
      </c>
      <c r="H5571" s="16">
        <f t="shared" si="261"/>
        <v>703.81461069498221</v>
      </c>
      <c r="I5571" s="15">
        <f t="shared" si="259"/>
        <v>45.754206584218196</v>
      </c>
      <c r="J5571" s="14">
        <f t="shared" si="260"/>
        <v>0.63808259847188575</v>
      </c>
    </row>
    <row r="5572" spans="1:10" x14ac:dyDescent="0.3">
      <c r="A5572" s="19">
        <v>20200819</v>
      </c>
      <c r="B5572" s="19" t="s">
        <v>30</v>
      </c>
      <c r="C5572" s="19">
        <v>95</v>
      </c>
      <c r="D5572" s="19">
        <v>13.82</v>
      </c>
      <c r="E5572" s="19">
        <v>22.86</v>
      </c>
      <c r="F5572" s="19">
        <v>4.34</v>
      </c>
      <c r="G5572" s="19">
        <v>0</v>
      </c>
      <c r="H5572" s="17">
        <f t="shared" si="261"/>
        <v>397.7018145856585</v>
      </c>
      <c r="I5572" s="18">
        <f t="shared" si="259"/>
        <v>35.288181705801826</v>
      </c>
      <c r="J5572" s="17">
        <f t="shared" si="260"/>
        <v>0.37928948618632885</v>
      </c>
    </row>
    <row r="5573" spans="1:10" x14ac:dyDescent="0.3">
      <c r="A5573" s="2">
        <v>20200819</v>
      </c>
      <c r="B5573" s="2" t="s">
        <v>29</v>
      </c>
      <c r="C5573" s="2">
        <v>6</v>
      </c>
      <c r="D5573" s="2">
        <v>2.3199999999999998</v>
      </c>
      <c r="E5573" s="2">
        <v>21.8</v>
      </c>
      <c r="F5573" s="2">
        <v>4.07</v>
      </c>
      <c r="G5573" s="2">
        <v>0</v>
      </c>
      <c r="H5573" s="16">
        <f t="shared" si="261"/>
        <v>148.2192395054081</v>
      </c>
      <c r="I5573" s="15">
        <f t="shared" si="259"/>
        <v>26.431851234544006</v>
      </c>
      <c r="J5573" s="14">
        <f t="shared" si="260"/>
        <v>0.14726421395059763</v>
      </c>
    </row>
    <row r="5574" spans="1:10" x14ac:dyDescent="0.3">
      <c r="A5574" s="19">
        <v>20200819</v>
      </c>
      <c r="B5574" s="19" t="s">
        <v>28</v>
      </c>
      <c r="C5574" s="19">
        <v>0</v>
      </c>
      <c r="D5574" s="19">
        <v>0</v>
      </c>
      <c r="E5574" s="19">
        <v>21.19</v>
      </c>
      <c r="F5574" s="19">
        <v>3.59</v>
      </c>
      <c r="G5574" s="19">
        <v>0</v>
      </c>
      <c r="H5574" s="17">
        <f t="shared" si="261"/>
        <v>0</v>
      </c>
      <c r="I5574" s="18">
        <f t="shared" si="259"/>
        <v>21.19</v>
      </c>
      <c r="J5574" s="17">
        <f t="shared" si="260"/>
        <v>0</v>
      </c>
    </row>
    <row r="5575" spans="1:10" x14ac:dyDescent="0.3">
      <c r="A5575" s="2">
        <v>20200819</v>
      </c>
      <c r="B5575" s="2" t="s">
        <v>27</v>
      </c>
      <c r="C5575" s="2">
        <v>0</v>
      </c>
      <c r="D5575" s="2">
        <v>0</v>
      </c>
      <c r="E5575" s="2">
        <v>20.83</v>
      </c>
      <c r="F5575" s="2">
        <v>2.9</v>
      </c>
      <c r="G5575" s="2">
        <v>0</v>
      </c>
      <c r="H5575" s="16">
        <f t="shared" si="261"/>
        <v>0</v>
      </c>
      <c r="I5575" s="15">
        <f t="shared" si="259"/>
        <v>20.83</v>
      </c>
      <c r="J5575" s="14">
        <f t="shared" si="260"/>
        <v>0</v>
      </c>
    </row>
    <row r="5576" spans="1:10" x14ac:dyDescent="0.3">
      <c r="A5576" s="19">
        <v>20200819</v>
      </c>
      <c r="B5576" s="19" t="s">
        <v>26</v>
      </c>
      <c r="C5576" s="19">
        <v>0</v>
      </c>
      <c r="D5576" s="19">
        <v>0</v>
      </c>
      <c r="E5576" s="19">
        <v>20.52</v>
      </c>
      <c r="F5576" s="19">
        <v>2.69</v>
      </c>
      <c r="G5576" s="19">
        <v>0</v>
      </c>
      <c r="H5576" s="17">
        <f t="shared" si="261"/>
        <v>0</v>
      </c>
      <c r="I5576" s="18">
        <f t="shared" si="259"/>
        <v>20.52</v>
      </c>
      <c r="J5576" s="17">
        <f t="shared" si="260"/>
        <v>0</v>
      </c>
    </row>
    <row r="5577" spans="1:10" x14ac:dyDescent="0.3">
      <c r="A5577" s="2">
        <v>20200819</v>
      </c>
      <c r="B5577" s="2" t="s">
        <v>25</v>
      </c>
      <c r="C5577" s="2">
        <v>0</v>
      </c>
      <c r="D5577" s="2">
        <v>0</v>
      </c>
      <c r="E5577" s="2">
        <v>20.309999999999999</v>
      </c>
      <c r="F5577" s="2">
        <v>2.69</v>
      </c>
      <c r="G5577" s="2">
        <v>0</v>
      </c>
      <c r="H5577" s="16">
        <f t="shared" si="261"/>
        <v>0</v>
      </c>
      <c r="I5577" s="15">
        <f t="shared" si="259"/>
        <v>20.309999999999999</v>
      </c>
      <c r="J5577" s="14">
        <f t="shared" si="260"/>
        <v>0</v>
      </c>
    </row>
    <row r="5578" spans="1:10" x14ac:dyDescent="0.3">
      <c r="A5578" s="19">
        <v>20200820</v>
      </c>
      <c r="B5578" s="19" t="s">
        <v>48</v>
      </c>
      <c r="C5578" s="19">
        <v>0</v>
      </c>
      <c r="D5578" s="19">
        <v>0</v>
      </c>
      <c r="E5578" s="19">
        <v>20.22</v>
      </c>
      <c r="F5578" s="19">
        <v>3.24</v>
      </c>
      <c r="G5578" s="19">
        <v>0</v>
      </c>
      <c r="H5578" s="17">
        <f t="shared" si="261"/>
        <v>0</v>
      </c>
      <c r="I5578" s="18">
        <f t="shared" ref="I5578:I5641" si="262">E5578+H5578*((NOCT-20)/(800))</f>
        <v>20.22</v>
      </c>
      <c r="J5578" s="17">
        <f t="shared" ref="J5578:J5641" si="263">P_STC__W*(H5578/1000)*(1+(alpha_p/100)*(I5578-25))</f>
        <v>0</v>
      </c>
    </row>
    <row r="5579" spans="1:10" x14ac:dyDescent="0.3">
      <c r="A5579" s="2">
        <v>20200820</v>
      </c>
      <c r="B5579" s="2" t="s">
        <v>47</v>
      </c>
      <c r="C5579" s="2">
        <v>0</v>
      </c>
      <c r="D5579" s="2">
        <v>0</v>
      </c>
      <c r="E5579" s="2">
        <v>20.28</v>
      </c>
      <c r="F5579" s="2">
        <v>3.59</v>
      </c>
      <c r="G5579" s="2">
        <v>0</v>
      </c>
      <c r="H5579" s="16">
        <f t="shared" si="261"/>
        <v>0</v>
      </c>
      <c r="I5579" s="15">
        <f t="shared" si="262"/>
        <v>20.28</v>
      </c>
      <c r="J5579" s="14">
        <f t="shared" si="263"/>
        <v>0</v>
      </c>
    </row>
    <row r="5580" spans="1:10" x14ac:dyDescent="0.3">
      <c r="A5580" s="19">
        <v>20200820</v>
      </c>
      <c r="B5580" s="19" t="s">
        <v>46</v>
      </c>
      <c r="C5580" s="19">
        <v>0</v>
      </c>
      <c r="D5580" s="19">
        <v>0</v>
      </c>
      <c r="E5580" s="19">
        <v>20.39</v>
      </c>
      <c r="F5580" s="19">
        <v>4</v>
      </c>
      <c r="G5580" s="19">
        <v>0</v>
      </c>
      <c r="H5580" s="17">
        <f t="shared" si="261"/>
        <v>0</v>
      </c>
      <c r="I5580" s="18">
        <f t="shared" si="262"/>
        <v>20.39</v>
      </c>
      <c r="J5580" s="17">
        <f t="shared" si="263"/>
        <v>0</v>
      </c>
    </row>
    <row r="5581" spans="1:10" x14ac:dyDescent="0.3">
      <c r="A5581" s="2">
        <v>20200820</v>
      </c>
      <c r="B5581" s="2" t="s">
        <v>45</v>
      </c>
      <c r="C5581" s="2">
        <v>0</v>
      </c>
      <c r="D5581" s="2">
        <v>0</v>
      </c>
      <c r="E5581" s="2">
        <v>20.57</v>
      </c>
      <c r="F5581" s="2">
        <v>4.1399999999999997</v>
      </c>
      <c r="G5581" s="2">
        <v>0</v>
      </c>
      <c r="H5581" s="16">
        <f t="shared" si="261"/>
        <v>0</v>
      </c>
      <c r="I5581" s="15">
        <f t="shared" si="262"/>
        <v>20.57</v>
      </c>
      <c r="J5581" s="14">
        <f t="shared" si="263"/>
        <v>0</v>
      </c>
    </row>
    <row r="5582" spans="1:10" x14ac:dyDescent="0.3">
      <c r="A5582" s="19">
        <v>20200820</v>
      </c>
      <c r="B5582" s="19" t="s">
        <v>44</v>
      </c>
      <c r="C5582" s="19">
        <v>0</v>
      </c>
      <c r="D5582" s="19">
        <v>0</v>
      </c>
      <c r="E5582" s="19">
        <v>20.72</v>
      </c>
      <c r="F5582" s="19">
        <v>4.07</v>
      </c>
      <c r="G5582" s="19">
        <v>0</v>
      </c>
      <c r="H5582" s="17">
        <f t="shared" si="261"/>
        <v>0</v>
      </c>
      <c r="I5582" s="18">
        <f t="shared" si="262"/>
        <v>20.72</v>
      </c>
      <c r="J5582" s="17">
        <f t="shared" si="263"/>
        <v>0</v>
      </c>
    </row>
    <row r="5583" spans="1:10" x14ac:dyDescent="0.3">
      <c r="A5583" s="2">
        <v>20200820</v>
      </c>
      <c r="B5583" s="2" t="s">
        <v>43</v>
      </c>
      <c r="C5583" s="2">
        <v>0</v>
      </c>
      <c r="D5583" s="2">
        <v>0</v>
      </c>
      <c r="E5583" s="2">
        <v>20.82</v>
      </c>
      <c r="F5583" s="2">
        <v>4</v>
      </c>
      <c r="G5583" s="2">
        <v>0</v>
      </c>
      <c r="H5583" s="16">
        <f t="shared" si="261"/>
        <v>0</v>
      </c>
      <c r="I5583" s="15">
        <f t="shared" si="262"/>
        <v>20.82</v>
      </c>
      <c r="J5583" s="14">
        <f t="shared" si="263"/>
        <v>0</v>
      </c>
    </row>
    <row r="5584" spans="1:10" x14ac:dyDescent="0.3">
      <c r="A5584" s="19">
        <v>20200820</v>
      </c>
      <c r="B5584" s="19" t="s">
        <v>42</v>
      </c>
      <c r="C5584" s="19">
        <v>0</v>
      </c>
      <c r="D5584" s="19">
        <v>0</v>
      </c>
      <c r="E5584" s="19">
        <v>20.91</v>
      </c>
      <c r="F5584" s="19">
        <v>4.07</v>
      </c>
      <c r="G5584" s="19">
        <v>0</v>
      </c>
      <c r="H5584" s="17">
        <f t="shared" si="261"/>
        <v>0</v>
      </c>
      <c r="I5584" s="18">
        <f t="shared" si="262"/>
        <v>20.91</v>
      </c>
      <c r="J5584" s="17">
        <f t="shared" si="263"/>
        <v>0</v>
      </c>
    </row>
    <row r="5585" spans="1:10" x14ac:dyDescent="0.3">
      <c r="A5585" s="2">
        <v>20200820</v>
      </c>
      <c r="B5585" s="2" t="s">
        <v>41</v>
      </c>
      <c r="C5585" s="2">
        <v>82</v>
      </c>
      <c r="D5585" s="2">
        <v>13.61</v>
      </c>
      <c r="E5585" s="2">
        <v>21.22</v>
      </c>
      <c r="F5585" s="2">
        <v>4</v>
      </c>
      <c r="G5585" s="2">
        <v>0</v>
      </c>
      <c r="H5585" s="16">
        <f t="shared" si="261"/>
        <v>348.4738881382666</v>
      </c>
      <c r="I5585" s="15">
        <f t="shared" si="262"/>
        <v>32.10980900432083</v>
      </c>
      <c r="J5585" s="14">
        <f t="shared" si="263"/>
        <v>0.33732476559381402</v>
      </c>
    </row>
    <row r="5586" spans="1:10" x14ac:dyDescent="0.3">
      <c r="A5586" s="19">
        <v>20200820</v>
      </c>
      <c r="B5586" s="19" t="s">
        <v>40</v>
      </c>
      <c r="C5586" s="19">
        <v>130</v>
      </c>
      <c r="D5586" s="19">
        <v>25.29</v>
      </c>
      <c r="E5586" s="19">
        <v>21.57</v>
      </c>
      <c r="F5586" s="19">
        <v>4.55</v>
      </c>
      <c r="G5586" s="19">
        <v>0</v>
      </c>
      <c r="H5586" s="17">
        <f t="shared" si="261"/>
        <v>304.30707001221577</v>
      </c>
      <c r="I5586" s="18">
        <f t="shared" si="262"/>
        <v>31.079595937881741</v>
      </c>
      <c r="J5586" s="17">
        <f t="shared" si="263"/>
        <v>0.29598178189199847</v>
      </c>
    </row>
    <row r="5587" spans="1:10" x14ac:dyDescent="0.3">
      <c r="A5587" s="2">
        <v>20200820</v>
      </c>
      <c r="B5587" s="2" t="s">
        <v>39</v>
      </c>
      <c r="C5587" s="2">
        <v>255</v>
      </c>
      <c r="D5587" s="2">
        <v>36.82</v>
      </c>
      <c r="E5587" s="2">
        <v>21.76</v>
      </c>
      <c r="F5587" s="2">
        <v>4.9000000000000004</v>
      </c>
      <c r="G5587" s="2">
        <v>0</v>
      </c>
      <c r="H5587" s="16">
        <f t="shared" ref="H5587:H5650" si="264">IF(D5587&gt;0,C5587/SIN(D5587*PI()/180),0)</f>
        <v>425.4942328316439</v>
      </c>
      <c r="I5587" s="15">
        <f t="shared" si="262"/>
        <v>35.056694775988873</v>
      </c>
      <c r="J5587" s="14">
        <f t="shared" si="263"/>
        <v>0.40623843750325261</v>
      </c>
    </row>
    <row r="5588" spans="1:10" x14ac:dyDescent="0.3">
      <c r="A5588" s="19">
        <v>20200820</v>
      </c>
      <c r="B5588" s="19" t="s">
        <v>38</v>
      </c>
      <c r="C5588" s="19">
        <v>103</v>
      </c>
      <c r="D5588" s="19">
        <v>47.71</v>
      </c>
      <c r="E5588" s="19">
        <v>22.11</v>
      </c>
      <c r="F5588" s="19">
        <v>5.38</v>
      </c>
      <c r="G5588" s="19">
        <v>0</v>
      </c>
      <c r="H5588" s="17">
        <f t="shared" si="264"/>
        <v>139.23650202437685</v>
      </c>
      <c r="I5588" s="18">
        <f t="shared" si="262"/>
        <v>26.461140688261775</v>
      </c>
      <c r="J5588" s="17">
        <f t="shared" si="263"/>
        <v>0.13832100349158108</v>
      </c>
    </row>
    <row r="5589" spans="1:10" x14ac:dyDescent="0.3">
      <c r="A5589" s="2">
        <v>20200820</v>
      </c>
      <c r="B5589" s="2" t="s">
        <v>37</v>
      </c>
      <c r="C5589" s="2">
        <v>136</v>
      </c>
      <c r="D5589" s="2">
        <v>57.04</v>
      </c>
      <c r="E5589" s="2">
        <v>22.19</v>
      </c>
      <c r="F5589" s="2">
        <v>5.45</v>
      </c>
      <c r="G5589" s="2">
        <v>0</v>
      </c>
      <c r="H5589" s="16">
        <f t="shared" si="264"/>
        <v>162.08796118390646</v>
      </c>
      <c r="I5589" s="15">
        <f t="shared" si="262"/>
        <v>27.255248786997079</v>
      </c>
      <c r="J5589" s="14">
        <f t="shared" si="263"/>
        <v>0.1604429921335957</v>
      </c>
    </row>
    <row r="5590" spans="1:10" x14ac:dyDescent="0.3">
      <c r="A5590" s="19">
        <v>20200820</v>
      </c>
      <c r="B5590" s="19" t="s">
        <v>36</v>
      </c>
      <c r="C5590" s="19">
        <v>484</v>
      </c>
      <c r="D5590" s="19">
        <v>62.92</v>
      </c>
      <c r="E5590" s="19">
        <v>22.58</v>
      </c>
      <c r="F5590" s="19">
        <v>6.07</v>
      </c>
      <c r="G5590" s="19">
        <v>0</v>
      </c>
      <c r="H5590" s="17">
        <f t="shared" si="264"/>
        <v>543.59315819563653</v>
      </c>
      <c r="I5590" s="18">
        <f t="shared" si="262"/>
        <v>39.56728619361364</v>
      </c>
      <c r="J5590" s="17">
        <f t="shared" si="263"/>
        <v>0.50795911120816895</v>
      </c>
    </row>
    <row r="5591" spans="1:10" x14ac:dyDescent="0.3">
      <c r="A5591" s="2">
        <v>20200820</v>
      </c>
      <c r="B5591" s="2" t="s">
        <v>35</v>
      </c>
      <c r="C5591" s="2">
        <v>330</v>
      </c>
      <c r="D5591" s="2">
        <v>62.91</v>
      </c>
      <c r="E5591" s="2">
        <v>23.07</v>
      </c>
      <c r="F5591" s="2">
        <v>6.07</v>
      </c>
      <c r="G5591" s="2">
        <v>0</v>
      </c>
      <c r="H5591" s="16">
        <f t="shared" si="264"/>
        <v>370.66478111192527</v>
      </c>
      <c r="I5591" s="15">
        <f t="shared" si="262"/>
        <v>34.653274409747667</v>
      </c>
      <c r="J5591" s="14">
        <f t="shared" si="263"/>
        <v>0.35456320130446412</v>
      </c>
    </row>
    <row r="5592" spans="1:10" x14ac:dyDescent="0.3">
      <c r="A5592" s="19">
        <v>20200820</v>
      </c>
      <c r="B5592" s="19" t="s">
        <v>34</v>
      </c>
      <c r="C5592" s="19">
        <v>221</v>
      </c>
      <c r="D5592" s="19">
        <v>57.01</v>
      </c>
      <c r="E5592" s="19">
        <v>23.42</v>
      </c>
      <c r="F5592" s="19">
        <v>5.93</v>
      </c>
      <c r="G5592" s="19">
        <v>0</v>
      </c>
      <c r="H5592" s="17">
        <f t="shared" si="264"/>
        <v>263.48242783932955</v>
      </c>
      <c r="I5592" s="18">
        <f t="shared" si="262"/>
        <v>31.653825869979052</v>
      </c>
      <c r="J5592" s="17">
        <f t="shared" si="263"/>
        <v>0.25559317996343961</v>
      </c>
    </row>
    <row r="5593" spans="1:10" x14ac:dyDescent="0.3">
      <c r="A5593" s="2">
        <v>20200820</v>
      </c>
      <c r="B5593" s="2" t="s">
        <v>33</v>
      </c>
      <c r="C5593" s="2">
        <v>325</v>
      </c>
      <c r="D5593" s="2">
        <v>47.68</v>
      </c>
      <c r="E5593" s="2">
        <v>23.7</v>
      </c>
      <c r="F5593" s="2">
        <v>5.66</v>
      </c>
      <c r="G5593" s="2">
        <v>0</v>
      </c>
      <c r="H5593" s="16">
        <f t="shared" si="264"/>
        <v>439.54788150306047</v>
      </c>
      <c r="I5593" s="15">
        <f t="shared" si="262"/>
        <v>37.435871296970639</v>
      </c>
      <c r="J5593" s="14">
        <f t="shared" si="263"/>
        <v>0.4149501575285337</v>
      </c>
    </row>
    <row r="5594" spans="1:10" x14ac:dyDescent="0.3">
      <c r="A5594" s="19">
        <v>20200820</v>
      </c>
      <c r="B5594" s="19" t="s">
        <v>32</v>
      </c>
      <c r="C5594" s="19">
        <v>224</v>
      </c>
      <c r="D5594" s="19">
        <v>36.79</v>
      </c>
      <c r="E5594" s="19">
        <v>23.78</v>
      </c>
      <c r="F5594" s="19">
        <v>5.72</v>
      </c>
      <c r="G5594" s="19">
        <v>0</v>
      </c>
      <c r="H5594" s="17">
        <f t="shared" si="264"/>
        <v>374.02913012141545</v>
      </c>
      <c r="I5594" s="18">
        <f t="shared" si="262"/>
        <v>35.468410316294232</v>
      </c>
      <c r="J5594" s="17">
        <f t="shared" si="263"/>
        <v>0.35640942330180631</v>
      </c>
    </row>
    <row r="5595" spans="1:10" x14ac:dyDescent="0.3">
      <c r="A5595" s="2">
        <v>20200820</v>
      </c>
      <c r="B5595" s="2" t="s">
        <v>31</v>
      </c>
      <c r="C5595" s="2">
        <v>150</v>
      </c>
      <c r="D5595" s="2">
        <v>25.26</v>
      </c>
      <c r="E5595" s="2">
        <v>23.41</v>
      </c>
      <c r="F5595" s="2">
        <v>5.59</v>
      </c>
      <c r="G5595" s="2">
        <v>0</v>
      </c>
      <c r="H5595" s="16">
        <f t="shared" si="264"/>
        <v>351.51313112928176</v>
      </c>
      <c r="I5595" s="15">
        <f t="shared" si="262"/>
        <v>34.394785347790055</v>
      </c>
      <c r="J5595" s="14">
        <f t="shared" si="263"/>
        <v>0.33665237426678046</v>
      </c>
    </row>
    <row r="5596" spans="1:10" x14ac:dyDescent="0.3">
      <c r="A5596" s="19">
        <v>20200820</v>
      </c>
      <c r="B5596" s="19" t="s">
        <v>30</v>
      </c>
      <c r="C5596" s="19">
        <v>122</v>
      </c>
      <c r="D5596" s="19">
        <v>13.58</v>
      </c>
      <c r="E5596" s="19">
        <v>22.67</v>
      </c>
      <c r="F5596" s="19">
        <v>4.9000000000000004</v>
      </c>
      <c r="G5596" s="19">
        <v>0</v>
      </c>
      <c r="H5596" s="17">
        <f t="shared" si="264"/>
        <v>519.58490020290026</v>
      </c>
      <c r="I5596" s="18">
        <f t="shared" si="262"/>
        <v>38.907028131340638</v>
      </c>
      <c r="J5596" s="17">
        <f t="shared" si="263"/>
        <v>0.48706843199606331</v>
      </c>
    </row>
    <row r="5597" spans="1:10" x14ac:dyDescent="0.3">
      <c r="A5597" s="2">
        <v>20200820</v>
      </c>
      <c r="B5597" s="2" t="s">
        <v>29</v>
      </c>
      <c r="C5597" s="2">
        <v>0</v>
      </c>
      <c r="D5597" s="2">
        <v>0</v>
      </c>
      <c r="E5597" s="2">
        <v>21.62</v>
      </c>
      <c r="F5597" s="2">
        <v>3.1</v>
      </c>
      <c r="G5597" s="2">
        <v>0</v>
      </c>
      <c r="H5597" s="16">
        <f t="shared" si="264"/>
        <v>0</v>
      </c>
      <c r="I5597" s="15">
        <f t="shared" si="262"/>
        <v>21.62</v>
      </c>
      <c r="J5597" s="14">
        <f t="shared" si="263"/>
        <v>0</v>
      </c>
    </row>
    <row r="5598" spans="1:10" x14ac:dyDescent="0.3">
      <c r="A5598" s="19">
        <v>20200820</v>
      </c>
      <c r="B5598" s="19" t="s">
        <v>28</v>
      </c>
      <c r="C5598" s="19">
        <v>0</v>
      </c>
      <c r="D5598" s="19">
        <v>0</v>
      </c>
      <c r="E5598" s="19">
        <v>21.25</v>
      </c>
      <c r="F5598" s="19">
        <v>1.72</v>
      </c>
      <c r="G5598" s="19">
        <v>0</v>
      </c>
      <c r="H5598" s="17">
        <f t="shared" si="264"/>
        <v>0</v>
      </c>
      <c r="I5598" s="18">
        <f t="shared" si="262"/>
        <v>21.25</v>
      </c>
      <c r="J5598" s="17">
        <f t="shared" si="263"/>
        <v>0</v>
      </c>
    </row>
    <row r="5599" spans="1:10" x14ac:dyDescent="0.3">
      <c r="A5599" s="2">
        <v>20200820</v>
      </c>
      <c r="B5599" s="2" t="s">
        <v>27</v>
      </c>
      <c r="C5599" s="2">
        <v>0</v>
      </c>
      <c r="D5599" s="2">
        <v>0</v>
      </c>
      <c r="E5599" s="2">
        <v>21.05</v>
      </c>
      <c r="F5599" s="2">
        <v>1.72</v>
      </c>
      <c r="G5599" s="2">
        <v>0</v>
      </c>
      <c r="H5599" s="16">
        <f t="shared" si="264"/>
        <v>0</v>
      </c>
      <c r="I5599" s="15">
        <f t="shared" si="262"/>
        <v>21.05</v>
      </c>
      <c r="J5599" s="14">
        <f t="shared" si="263"/>
        <v>0</v>
      </c>
    </row>
    <row r="5600" spans="1:10" x14ac:dyDescent="0.3">
      <c r="A5600" s="19">
        <v>20200820</v>
      </c>
      <c r="B5600" s="19" t="s">
        <v>26</v>
      </c>
      <c r="C5600" s="19">
        <v>0</v>
      </c>
      <c r="D5600" s="19">
        <v>0</v>
      </c>
      <c r="E5600" s="19">
        <v>20.88</v>
      </c>
      <c r="F5600" s="19">
        <v>1.93</v>
      </c>
      <c r="G5600" s="19">
        <v>0</v>
      </c>
      <c r="H5600" s="17">
        <f t="shared" si="264"/>
        <v>0</v>
      </c>
      <c r="I5600" s="18">
        <f t="shared" si="262"/>
        <v>20.88</v>
      </c>
      <c r="J5600" s="17">
        <f t="shared" si="263"/>
        <v>0</v>
      </c>
    </row>
    <row r="5601" spans="1:10" x14ac:dyDescent="0.3">
      <c r="A5601" s="2">
        <v>20200820</v>
      </c>
      <c r="B5601" s="2" t="s">
        <v>25</v>
      </c>
      <c r="C5601" s="2">
        <v>0</v>
      </c>
      <c r="D5601" s="2">
        <v>0</v>
      </c>
      <c r="E5601" s="2">
        <v>20.82</v>
      </c>
      <c r="F5601" s="2">
        <v>1.79</v>
      </c>
      <c r="G5601" s="2">
        <v>0</v>
      </c>
      <c r="H5601" s="16">
        <f t="shared" si="264"/>
        <v>0</v>
      </c>
      <c r="I5601" s="15">
        <f t="shared" si="262"/>
        <v>20.82</v>
      </c>
      <c r="J5601" s="14">
        <f t="shared" si="263"/>
        <v>0</v>
      </c>
    </row>
    <row r="5602" spans="1:10" x14ac:dyDescent="0.3">
      <c r="A5602" s="19">
        <v>20200821</v>
      </c>
      <c r="B5602" s="19" t="s">
        <v>48</v>
      </c>
      <c r="C5602" s="19">
        <v>0</v>
      </c>
      <c r="D5602" s="19">
        <v>0</v>
      </c>
      <c r="E5602" s="19">
        <v>20.8</v>
      </c>
      <c r="F5602" s="19">
        <v>1.59</v>
      </c>
      <c r="G5602" s="19">
        <v>0</v>
      </c>
      <c r="H5602" s="17">
        <f t="shared" si="264"/>
        <v>0</v>
      </c>
      <c r="I5602" s="18">
        <f t="shared" si="262"/>
        <v>20.8</v>
      </c>
      <c r="J5602" s="17">
        <f t="shared" si="263"/>
        <v>0</v>
      </c>
    </row>
    <row r="5603" spans="1:10" x14ac:dyDescent="0.3">
      <c r="A5603" s="2">
        <v>20200821</v>
      </c>
      <c r="B5603" s="2" t="s">
        <v>47</v>
      </c>
      <c r="C5603" s="2">
        <v>0</v>
      </c>
      <c r="D5603" s="2">
        <v>0</v>
      </c>
      <c r="E5603" s="2">
        <v>20.75</v>
      </c>
      <c r="F5603" s="2">
        <v>1.66</v>
      </c>
      <c r="G5603" s="2">
        <v>0</v>
      </c>
      <c r="H5603" s="16">
        <f t="shared" si="264"/>
        <v>0</v>
      </c>
      <c r="I5603" s="15">
        <f t="shared" si="262"/>
        <v>20.75</v>
      </c>
      <c r="J5603" s="14">
        <f t="shared" si="263"/>
        <v>0</v>
      </c>
    </row>
    <row r="5604" spans="1:10" x14ac:dyDescent="0.3">
      <c r="A5604" s="19">
        <v>20200821</v>
      </c>
      <c r="B5604" s="19" t="s">
        <v>46</v>
      </c>
      <c r="C5604" s="19">
        <v>0</v>
      </c>
      <c r="D5604" s="19">
        <v>0</v>
      </c>
      <c r="E5604" s="19">
        <v>20.59</v>
      </c>
      <c r="F5604" s="19">
        <v>2</v>
      </c>
      <c r="G5604" s="19">
        <v>0</v>
      </c>
      <c r="H5604" s="17">
        <f t="shared" si="264"/>
        <v>0</v>
      </c>
      <c r="I5604" s="18">
        <f t="shared" si="262"/>
        <v>20.59</v>
      </c>
      <c r="J5604" s="17">
        <f t="shared" si="263"/>
        <v>0</v>
      </c>
    </row>
    <row r="5605" spans="1:10" x14ac:dyDescent="0.3">
      <c r="A5605" s="2">
        <v>20200821</v>
      </c>
      <c r="B5605" s="2" t="s">
        <v>45</v>
      </c>
      <c r="C5605" s="2">
        <v>0</v>
      </c>
      <c r="D5605" s="2">
        <v>0</v>
      </c>
      <c r="E5605" s="2">
        <v>20.47</v>
      </c>
      <c r="F5605" s="2">
        <v>2.34</v>
      </c>
      <c r="G5605" s="2">
        <v>0</v>
      </c>
      <c r="H5605" s="16">
        <f t="shared" si="264"/>
        <v>0</v>
      </c>
      <c r="I5605" s="15">
        <f t="shared" si="262"/>
        <v>20.47</v>
      </c>
      <c r="J5605" s="14">
        <f t="shared" si="263"/>
        <v>0</v>
      </c>
    </row>
    <row r="5606" spans="1:10" x14ac:dyDescent="0.3">
      <c r="A5606" s="19">
        <v>20200821</v>
      </c>
      <c r="B5606" s="19" t="s">
        <v>44</v>
      </c>
      <c r="C5606" s="19">
        <v>0</v>
      </c>
      <c r="D5606" s="19">
        <v>0</v>
      </c>
      <c r="E5606" s="19">
        <v>20.27</v>
      </c>
      <c r="F5606" s="19">
        <v>2.5499999999999998</v>
      </c>
      <c r="G5606" s="19">
        <v>0</v>
      </c>
      <c r="H5606" s="17">
        <f t="shared" si="264"/>
        <v>0</v>
      </c>
      <c r="I5606" s="18">
        <f t="shared" si="262"/>
        <v>20.27</v>
      </c>
      <c r="J5606" s="17">
        <f t="shared" si="263"/>
        <v>0</v>
      </c>
    </row>
    <row r="5607" spans="1:10" x14ac:dyDescent="0.3">
      <c r="A5607" s="2">
        <v>20200821</v>
      </c>
      <c r="B5607" s="2" t="s">
        <v>43</v>
      </c>
      <c r="C5607" s="2">
        <v>0</v>
      </c>
      <c r="D5607" s="2">
        <v>0</v>
      </c>
      <c r="E5607" s="2">
        <v>20.04</v>
      </c>
      <c r="F5607" s="2">
        <v>2.5499999999999998</v>
      </c>
      <c r="G5607" s="2">
        <v>0</v>
      </c>
      <c r="H5607" s="16">
        <f t="shared" si="264"/>
        <v>0</v>
      </c>
      <c r="I5607" s="15">
        <f t="shared" si="262"/>
        <v>20.04</v>
      </c>
      <c r="J5607" s="14">
        <f t="shared" si="263"/>
        <v>0</v>
      </c>
    </row>
    <row r="5608" spans="1:10" x14ac:dyDescent="0.3">
      <c r="A5608" s="19">
        <v>20200821</v>
      </c>
      <c r="B5608" s="19" t="s">
        <v>42</v>
      </c>
      <c r="C5608" s="19">
        <v>0</v>
      </c>
      <c r="D5608" s="19">
        <v>0</v>
      </c>
      <c r="E5608" s="19">
        <v>19.95</v>
      </c>
      <c r="F5608" s="19">
        <v>2.48</v>
      </c>
      <c r="G5608" s="19">
        <v>0</v>
      </c>
      <c r="H5608" s="17">
        <f t="shared" si="264"/>
        <v>0</v>
      </c>
      <c r="I5608" s="18">
        <f t="shared" si="262"/>
        <v>19.95</v>
      </c>
      <c r="J5608" s="17">
        <f t="shared" si="263"/>
        <v>0</v>
      </c>
    </row>
    <row r="5609" spans="1:10" x14ac:dyDescent="0.3">
      <c r="A5609" s="2">
        <v>20200821</v>
      </c>
      <c r="B5609" s="2" t="s">
        <v>41</v>
      </c>
      <c r="C5609" s="2">
        <v>139</v>
      </c>
      <c r="D5609" s="2">
        <v>13.46</v>
      </c>
      <c r="E5609" s="2">
        <v>19.95</v>
      </c>
      <c r="F5609" s="2">
        <v>2.34</v>
      </c>
      <c r="G5609" s="2">
        <v>0</v>
      </c>
      <c r="H5609" s="16">
        <f t="shared" si="264"/>
        <v>597.16506046524808</v>
      </c>
      <c r="I5609" s="15">
        <f t="shared" si="262"/>
        <v>38.611408139539002</v>
      </c>
      <c r="J5609" s="14">
        <f t="shared" si="263"/>
        <v>0.5605879023242557</v>
      </c>
    </row>
    <row r="5610" spans="1:10" x14ac:dyDescent="0.3">
      <c r="A5610" s="19">
        <v>20200821</v>
      </c>
      <c r="B5610" s="19" t="s">
        <v>40</v>
      </c>
      <c r="C5610" s="19">
        <v>297</v>
      </c>
      <c r="D5610" s="19">
        <v>25.14</v>
      </c>
      <c r="E5610" s="19">
        <v>20.25</v>
      </c>
      <c r="F5610" s="19">
        <v>2.0699999999999998</v>
      </c>
      <c r="G5610" s="19">
        <v>0</v>
      </c>
      <c r="H5610" s="17">
        <f t="shared" si="264"/>
        <v>699.10066014287736</v>
      </c>
      <c r="I5610" s="18">
        <f t="shared" si="262"/>
        <v>42.096895629464917</v>
      </c>
      <c r="J5610" s="17">
        <f t="shared" si="263"/>
        <v>0.64531463054858973</v>
      </c>
    </row>
    <row r="5611" spans="1:10" x14ac:dyDescent="0.3">
      <c r="A5611" s="2">
        <v>20200821</v>
      </c>
      <c r="B5611" s="2" t="s">
        <v>39</v>
      </c>
      <c r="C5611" s="2">
        <v>448</v>
      </c>
      <c r="D5611" s="2">
        <v>36.659999999999997</v>
      </c>
      <c r="E5611" s="2">
        <v>20.79</v>
      </c>
      <c r="F5611" s="2">
        <v>1.79</v>
      </c>
      <c r="G5611" s="2">
        <v>0</v>
      </c>
      <c r="H5611" s="16">
        <f t="shared" si="264"/>
        <v>750.33674327211361</v>
      </c>
      <c r="I5611" s="15">
        <f t="shared" si="262"/>
        <v>44.238023227253549</v>
      </c>
      <c r="J5611" s="14">
        <f t="shared" si="263"/>
        <v>0.68537926264312554</v>
      </c>
    </row>
    <row r="5612" spans="1:10" x14ac:dyDescent="0.3">
      <c r="A5612" s="19">
        <v>20200821</v>
      </c>
      <c r="B5612" s="19" t="s">
        <v>38</v>
      </c>
      <c r="C5612" s="19">
        <v>412</v>
      </c>
      <c r="D5612" s="19">
        <v>47.52</v>
      </c>
      <c r="E5612" s="19">
        <v>21.57</v>
      </c>
      <c r="F5612" s="19">
        <v>1.59</v>
      </c>
      <c r="G5612" s="19">
        <v>0</v>
      </c>
      <c r="H5612" s="17">
        <f t="shared" si="264"/>
        <v>558.63413179119334</v>
      </c>
      <c r="I5612" s="18">
        <f t="shared" si="262"/>
        <v>39.027316618474792</v>
      </c>
      <c r="J5612" s="17">
        <f t="shared" si="263"/>
        <v>0.52337151150884509</v>
      </c>
    </row>
    <row r="5613" spans="1:10" x14ac:dyDescent="0.3">
      <c r="A5613" s="2">
        <v>20200821</v>
      </c>
      <c r="B5613" s="2" t="s">
        <v>37</v>
      </c>
      <c r="C5613" s="2">
        <v>690</v>
      </c>
      <c r="D5613" s="2">
        <v>56.79</v>
      </c>
      <c r="E5613" s="2">
        <v>22.59</v>
      </c>
      <c r="F5613" s="2">
        <v>1.79</v>
      </c>
      <c r="G5613" s="2">
        <v>0</v>
      </c>
      <c r="H5613" s="16">
        <f t="shared" si="264"/>
        <v>824.69915853715008</v>
      </c>
      <c r="I5613" s="15">
        <f t="shared" si="262"/>
        <v>48.36184870428594</v>
      </c>
      <c r="J5613" s="14">
        <f t="shared" si="263"/>
        <v>0.73799992217981425</v>
      </c>
    </row>
    <row r="5614" spans="1:10" x14ac:dyDescent="0.3">
      <c r="A5614" s="19">
        <v>20200821</v>
      </c>
      <c r="B5614" s="19" t="s">
        <v>36</v>
      </c>
      <c r="C5614" s="19">
        <v>740</v>
      </c>
      <c r="D5614" s="19">
        <v>62.61</v>
      </c>
      <c r="E5614" s="19">
        <v>23.56</v>
      </c>
      <c r="F5614" s="19">
        <v>2.41</v>
      </c>
      <c r="G5614" s="19">
        <v>0</v>
      </c>
      <c r="H5614" s="17">
        <f t="shared" si="264"/>
        <v>833.43123181827275</v>
      </c>
      <c r="I5614" s="18">
        <f t="shared" si="262"/>
        <v>49.604725994321022</v>
      </c>
      <c r="J5614" s="17">
        <f t="shared" si="263"/>
        <v>0.7411526698952815</v>
      </c>
    </row>
    <row r="5615" spans="1:10" x14ac:dyDescent="0.3">
      <c r="A5615" s="2">
        <v>20200821</v>
      </c>
      <c r="B5615" s="2" t="s">
        <v>35</v>
      </c>
      <c r="C5615" s="2">
        <v>736</v>
      </c>
      <c r="D5615" s="2">
        <v>62.57</v>
      </c>
      <c r="E5615" s="2">
        <v>24.43</v>
      </c>
      <c r="F5615" s="2">
        <v>3.31</v>
      </c>
      <c r="G5615" s="2">
        <v>0</v>
      </c>
      <c r="H5615" s="16">
        <f t="shared" si="264"/>
        <v>829.22635003910716</v>
      </c>
      <c r="I5615" s="15">
        <f t="shared" si="262"/>
        <v>50.343323438722095</v>
      </c>
      <c r="J5615" s="14">
        <f t="shared" si="263"/>
        <v>0.73465726787082286</v>
      </c>
    </row>
    <row r="5616" spans="1:10" x14ac:dyDescent="0.3">
      <c r="A5616" s="19">
        <v>20200821</v>
      </c>
      <c r="B5616" s="19" t="s">
        <v>34</v>
      </c>
      <c r="C5616" s="19">
        <v>799.01</v>
      </c>
      <c r="D5616" s="19">
        <v>56.7</v>
      </c>
      <c r="E5616" s="19">
        <v>24.98</v>
      </c>
      <c r="F5616" s="19">
        <v>3.93</v>
      </c>
      <c r="G5616" s="19">
        <v>0</v>
      </c>
      <c r="H5616" s="17">
        <f t="shared" si="264"/>
        <v>955.9738726062061</v>
      </c>
      <c r="I5616" s="18">
        <f t="shared" si="262"/>
        <v>54.854183518943941</v>
      </c>
      <c r="J5616" s="17">
        <f t="shared" si="263"/>
        <v>0.82754468516175073</v>
      </c>
    </row>
    <row r="5617" spans="1:10" x14ac:dyDescent="0.3">
      <c r="A5617" s="2">
        <v>20200821</v>
      </c>
      <c r="B5617" s="2" t="s">
        <v>33</v>
      </c>
      <c r="C5617" s="2">
        <v>728.01</v>
      </c>
      <c r="D5617" s="2">
        <v>47.4</v>
      </c>
      <c r="E5617" s="2">
        <v>25.13</v>
      </c>
      <c r="F5617" s="2">
        <v>4.4800000000000004</v>
      </c>
      <c r="G5617" s="2">
        <v>0</v>
      </c>
      <c r="H5617" s="16">
        <f t="shared" si="264"/>
        <v>989.01355913337716</v>
      </c>
      <c r="I5617" s="15">
        <f t="shared" si="262"/>
        <v>56.036673722918039</v>
      </c>
      <c r="J5617" s="14">
        <f t="shared" si="263"/>
        <v>0.85088294899273675</v>
      </c>
    </row>
    <row r="5618" spans="1:10" x14ac:dyDescent="0.3">
      <c r="A5618" s="19">
        <v>20200821</v>
      </c>
      <c r="B5618" s="19" t="s">
        <v>32</v>
      </c>
      <c r="C5618" s="19">
        <v>566</v>
      </c>
      <c r="D5618" s="19">
        <v>36.53</v>
      </c>
      <c r="E5618" s="19">
        <v>24.94</v>
      </c>
      <c r="F5618" s="19">
        <v>4.97</v>
      </c>
      <c r="G5618" s="19">
        <v>0</v>
      </c>
      <c r="H5618" s="17">
        <f t="shared" si="264"/>
        <v>950.87120049152554</v>
      </c>
      <c r="I5618" s="18">
        <f t="shared" si="262"/>
        <v>54.654725015360171</v>
      </c>
      <c r="J5618" s="17">
        <f t="shared" si="263"/>
        <v>0.8239809926013183</v>
      </c>
    </row>
    <row r="5619" spans="1:10" x14ac:dyDescent="0.3">
      <c r="A5619" s="2">
        <v>20200821</v>
      </c>
      <c r="B5619" s="2" t="s">
        <v>31</v>
      </c>
      <c r="C5619" s="2">
        <v>343</v>
      </c>
      <c r="D5619" s="2">
        <v>25.01</v>
      </c>
      <c r="E5619" s="2">
        <v>24.33</v>
      </c>
      <c r="F5619" s="2">
        <v>5.31</v>
      </c>
      <c r="G5619" s="2">
        <v>0</v>
      </c>
      <c r="H5619" s="16">
        <f t="shared" si="264"/>
        <v>811.30349497498071</v>
      </c>
      <c r="I5619" s="15">
        <f t="shared" si="262"/>
        <v>49.683234217968149</v>
      </c>
      <c r="J5619" s="14">
        <f t="shared" si="263"/>
        <v>0.72118832112752451</v>
      </c>
    </row>
    <row r="5620" spans="1:10" x14ac:dyDescent="0.3">
      <c r="A5620" s="19">
        <v>20200821</v>
      </c>
      <c r="B5620" s="19" t="s">
        <v>30</v>
      </c>
      <c r="C5620" s="19">
        <v>124</v>
      </c>
      <c r="D5620" s="19">
        <v>13.33</v>
      </c>
      <c r="E5620" s="19">
        <v>23.37</v>
      </c>
      <c r="F5620" s="19">
        <v>5.52</v>
      </c>
      <c r="G5620" s="19">
        <v>0</v>
      </c>
      <c r="H5620" s="17">
        <f t="shared" si="264"/>
        <v>537.82268176058403</v>
      </c>
      <c r="I5620" s="18">
        <f t="shared" si="262"/>
        <v>40.176958805018252</v>
      </c>
      <c r="J5620" s="17">
        <f t="shared" si="263"/>
        <v>0.50109137467590226</v>
      </c>
    </row>
    <row r="5621" spans="1:10" x14ac:dyDescent="0.3">
      <c r="A5621" s="2">
        <v>20200821</v>
      </c>
      <c r="B5621" s="2" t="s">
        <v>29</v>
      </c>
      <c r="C5621" s="2">
        <v>0</v>
      </c>
      <c r="D5621" s="2">
        <v>0</v>
      </c>
      <c r="E5621" s="2">
        <v>22.41</v>
      </c>
      <c r="F5621" s="2">
        <v>5.17</v>
      </c>
      <c r="G5621" s="2">
        <v>0</v>
      </c>
      <c r="H5621" s="16">
        <f t="shared" si="264"/>
        <v>0</v>
      </c>
      <c r="I5621" s="15">
        <f t="shared" si="262"/>
        <v>22.41</v>
      </c>
      <c r="J5621" s="14">
        <f t="shared" si="263"/>
        <v>0</v>
      </c>
    </row>
    <row r="5622" spans="1:10" x14ac:dyDescent="0.3">
      <c r="A5622" s="19">
        <v>20200821</v>
      </c>
      <c r="B5622" s="19" t="s">
        <v>28</v>
      </c>
      <c r="C5622" s="19">
        <v>0</v>
      </c>
      <c r="D5622" s="19">
        <v>0</v>
      </c>
      <c r="E5622" s="19">
        <v>21.39</v>
      </c>
      <c r="F5622" s="19">
        <v>4.83</v>
      </c>
      <c r="G5622" s="19">
        <v>0</v>
      </c>
      <c r="H5622" s="17">
        <f t="shared" si="264"/>
        <v>0</v>
      </c>
      <c r="I5622" s="18">
        <f t="shared" si="262"/>
        <v>21.39</v>
      </c>
      <c r="J5622" s="17">
        <f t="shared" si="263"/>
        <v>0</v>
      </c>
    </row>
    <row r="5623" spans="1:10" x14ac:dyDescent="0.3">
      <c r="A5623" s="2">
        <v>20200821</v>
      </c>
      <c r="B5623" s="2" t="s">
        <v>27</v>
      </c>
      <c r="C5623" s="2">
        <v>0</v>
      </c>
      <c r="D5623" s="2">
        <v>0</v>
      </c>
      <c r="E5623" s="2">
        <v>20.71</v>
      </c>
      <c r="F5623" s="2">
        <v>4.4800000000000004</v>
      </c>
      <c r="G5623" s="2">
        <v>0</v>
      </c>
      <c r="H5623" s="16">
        <f t="shared" si="264"/>
        <v>0</v>
      </c>
      <c r="I5623" s="15">
        <f t="shared" si="262"/>
        <v>20.71</v>
      </c>
      <c r="J5623" s="14">
        <f t="shared" si="263"/>
        <v>0</v>
      </c>
    </row>
    <row r="5624" spans="1:10" x14ac:dyDescent="0.3">
      <c r="A5624" s="19">
        <v>20200821</v>
      </c>
      <c r="B5624" s="19" t="s">
        <v>26</v>
      </c>
      <c r="C5624" s="19">
        <v>0</v>
      </c>
      <c r="D5624" s="19">
        <v>0</v>
      </c>
      <c r="E5624" s="19">
        <v>20.21</v>
      </c>
      <c r="F5624" s="19">
        <v>4.28</v>
      </c>
      <c r="G5624" s="19">
        <v>0</v>
      </c>
      <c r="H5624" s="17">
        <f t="shared" si="264"/>
        <v>0</v>
      </c>
      <c r="I5624" s="18">
        <f t="shared" si="262"/>
        <v>20.21</v>
      </c>
      <c r="J5624" s="17">
        <f t="shared" si="263"/>
        <v>0</v>
      </c>
    </row>
    <row r="5625" spans="1:10" x14ac:dyDescent="0.3">
      <c r="A5625" s="2">
        <v>20200821</v>
      </c>
      <c r="B5625" s="2" t="s">
        <v>25</v>
      </c>
      <c r="C5625" s="2">
        <v>0</v>
      </c>
      <c r="D5625" s="2">
        <v>0</v>
      </c>
      <c r="E5625" s="2">
        <v>19.82</v>
      </c>
      <c r="F5625" s="2">
        <v>4.1399999999999997</v>
      </c>
      <c r="G5625" s="2">
        <v>0</v>
      </c>
      <c r="H5625" s="16">
        <f t="shared" si="264"/>
        <v>0</v>
      </c>
      <c r="I5625" s="15">
        <f t="shared" si="262"/>
        <v>19.82</v>
      </c>
      <c r="J5625" s="14">
        <f t="shared" si="263"/>
        <v>0</v>
      </c>
    </row>
    <row r="5626" spans="1:10" x14ac:dyDescent="0.3">
      <c r="A5626" s="19">
        <v>20200822</v>
      </c>
      <c r="B5626" s="19" t="s">
        <v>48</v>
      </c>
      <c r="C5626" s="19">
        <v>0</v>
      </c>
      <c r="D5626" s="19">
        <v>0</v>
      </c>
      <c r="E5626" s="19">
        <v>19.5</v>
      </c>
      <c r="F5626" s="19">
        <v>4</v>
      </c>
      <c r="G5626" s="19">
        <v>0</v>
      </c>
      <c r="H5626" s="17">
        <f t="shared" si="264"/>
        <v>0</v>
      </c>
      <c r="I5626" s="18">
        <f t="shared" si="262"/>
        <v>19.5</v>
      </c>
      <c r="J5626" s="17">
        <f t="shared" si="263"/>
        <v>0</v>
      </c>
    </row>
    <row r="5627" spans="1:10" x14ac:dyDescent="0.3">
      <c r="A5627" s="2">
        <v>20200822</v>
      </c>
      <c r="B5627" s="2" t="s">
        <v>47</v>
      </c>
      <c r="C5627" s="2">
        <v>0</v>
      </c>
      <c r="D5627" s="2">
        <v>0</v>
      </c>
      <c r="E5627" s="2">
        <v>19.190000000000001</v>
      </c>
      <c r="F5627" s="2">
        <v>4.07</v>
      </c>
      <c r="G5627" s="2">
        <v>0</v>
      </c>
      <c r="H5627" s="16">
        <f t="shared" si="264"/>
        <v>0</v>
      </c>
      <c r="I5627" s="15">
        <f t="shared" si="262"/>
        <v>19.190000000000001</v>
      </c>
      <c r="J5627" s="14">
        <f t="shared" si="263"/>
        <v>0</v>
      </c>
    </row>
    <row r="5628" spans="1:10" x14ac:dyDescent="0.3">
      <c r="A5628" s="19">
        <v>20200822</v>
      </c>
      <c r="B5628" s="19" t="s">
        <v>46</v>
      </c>
      <c r="C5628" s="19">
        <v>0</v>
      </c>
      <c r="D5628" s="19">
        <v>0</v>
      </c>
      <c r="E5628" s="19">
        <v>18.940000000000001</v>
      </c>
      <c r="F5628" s="19">
        <v>4.21</v>
      </c>
      <c r="G5628" s="19">
        <v>0</v>
      </c>
      <c r="H5628" s="17">
        <f t="shared" si="264"/>
        <v>0</v>
      </c>
      <c r="I5628" s="18">
        <f t="shared" si="262"/>
        <v>18.940000000000001</v>
      </c>
      <c r="J5628" s="17">
        <f t="shared" si="263"/>
        <v>0</v>
      </c>
    </row>
    <row r="5629" spans="1:10" x14ac:dyDescent="0.3">
      <c r="A5629" s="2">
        <v>20200822</v>
      </c>
      <c r="B5629" s="2" t="s">
        <v>45</v>
      </c>
      <c r="C5629" s="2">
        <v>0</v>
      </c>
      <c r="D5629" s="2">
        <v>0</v>
      </c>
      <c r="E5629" s="2">
        <v>18.77</v>
      </c>
      <c r="F5629" s="2">
        <v>4.34</v>
      </c>
      <c r="G5629" s="2">
        <v>0</v>
      </c>
      <c r="H5629" s="16">
        <f t="shared" si="264"/>
        <v>0</v>
      </c>
      <c r="I5629" s="15">
        <f t="shared" si="262"/>
        <v>18.77</v>
      </c>
      <c r="J5629" s="14">
        <f t="shared" si="263"/>
        <v>0</v>
      </c>
    </row>
    <row r="5630" spans="1:10" x14ac:dyDescent="0.3">
      <c r="A5630" s="19">
        <v>20200822</v>
      </c>
      <c r="B5630" s="19" t="s">
        <v>44</v>
      </c>
      <c r="C5630" s="19">
        <v>0</v>
      </c>
      <c r="D5630" s="19">
        <v>0</v>
      </c>
      <c r="E5630" s="19">
        <v>18.59</v>
      </c>
      <c r="F5630" s="19">
        <v>4.34</v>
      </c>
      <c r="G5630" s="19">
        <v>0</v>
      </c>
      <c r="H5630" s="17">
        <f t="shared" si="264"/>
        <v>0</v>
      </c>
      <c r="I5630" s="18">
        <f t="shared" si="262"/>
        <v>18.59</v>
      </c>
      <c r="J5630" s="17">
        <f t="shared" si="263"/>
        <v>0</v>
      </c>
    </row>
    <row r="5631" spans="1:10" x14ac:dyDescent="0.3">
      <c r="A5631" s="2">
        <v>20200822</v>
      </c>
      <c r="B5631" s="2" t="s">
        <v>43</v>
      </c>
      <c r="C5631" s="2">
        <v>0</v>
      </c>
      <c r="D5631" s="2">
        <v>0</v>
      </c>
      <c r="E5631" s="2">
        <v>18.440000000000001</v>
      </c>
      <c r="F5631" s="2">
        <v>4.41</v>
      </c>
      <c r="G5631" s="2">
        <v>0</v>
      </c>
      <c r="H5631" s="16">
        <f t="shared" si="264"/>
        <v>0</v>
      </c>
      <c r="I5631" s="15">
        <f t="shared" si="262"/>
        <v>18.440000000000001</v>
      </c>
      <c r="J5631" s="14">
        <f t="shared" si="263"/>
        <v>0</v>
      </c>
    </row>
    <row r="5632" spans="1:10" x14ac:dyDescent="0.3">
      <c r="A5632" s="19">
        <v>20200822</v>
      </c>
      <c r="B5632" s="19" t="s">
        <v>42</v>
      </c>
      <c r="C5632" s="19">
        <v>0</v>
      </c>
      <c r="D5632" s="19">
        <v>0</v>
      </c>
      <c r="E5632" s="19">
        <v>18.3</v>
      </c>
      <c r="F5632" s="19">
        <v>4.4800000000000004</v>
      </c>
      <c r="G5632" s="19">
        <v>0</v>
      </c>
      <c r="H5632" s="17">
        <f t="shared" si="264"/>
        <v>0</v>
      </c>
      <c r="I5632" s="18">
        <f t="shared" si="262"/>
        <v>18.3</v>
      </c>
      <c r="J5632" s="17">
        <f t="shared" si="263"/>
        <v>0</v>
      </c>
    </row>
    <row r="5633" spans="1:10" x14ac:dyDescent="0.3">
      <c r="A5633" s="2">
        <v>20200822</v>
      </c>
      <c r="B5633" s="2" t="s">
        <v>41</v>
      </c>
      <c r="C5633" s="2">
        <v>180</v>
      </c>
      <c r="D5633" s="2">
        <v>13.31</v>
      </c>
      <c r="E5633" s="2">
        <v>18.579999999999998</v>
      </c>
      <c r="F5633" s="2">
        <v>4.07</v>
      </c>
      <c r="G5633" s="2">
        <v>0</v>
      </c>
      <c r="H5633" s="16">
        <f t="shared" si="264"/>
        <v>781.862236685575</v>
      </c>
      <c r="I5633" s="15">
        <f t="shared" si="262"/>
        <v>43.013194896424217</v>
      </c>
      <c r="J5633" s="14">
        <f t="shared" si="263"/>
        <v>0.7184849708535036</v>
      </c>
    </row>
    <row r="5634" spans="1:10" x14ac:dyDescent="0.3">
      <c r="A5634" s="19">
        <v>20200822</v>
      </c>
      <c r="B5634" s="19" t="s">
        <v>40</v>
      </c>
      <c r="C5634" s="19">
        <v>389</v>
      </c>
      <c r="D5634" s="19">
        <v>24.99</v>
      </c>
      <c r="E5634" s="19">
        <v>19.89</v>
      </c>
      <c r="F5634" s="19">
        <v>4.4800000000000004</v>
      </c>
      <c r="G5634" s="19">
        <v>0</v>
      </c>
      <c r="H5634" s="17">
        <f t="shared" si="264"/>
        <v>920.79707230363863</v>
      </c>
      <c r="I5634" s="18">
        <f t="shared" si="262"/>
        <v>48.664908509488711</v>
      </c>
      <c r="J5634" s="17">
        <f t="shared" si="263"/>
        <v>0.82273946918022056</v>
      </c>
    </row>
    <row r="5635" spans="1:10" x14ac:dyDescent="0.3">
      <c r="A5635" s="2">
        <v>20200822</v>
      </c>
      <c r="B5635" s="2" t="s">
        <v>39</v>
      </c>
      <c r="C5635" s="2">
        <v>592</v>
      </c>
      <c r="D5635" s="2">
        <v>36.49</v>
      </c>
      <c r="E5635" s="2">
        <v>21.49</v>
      </c>
      <c r="F5635" s="2">
        <v>4.9000000000000004</v>
      </c>
      <c r="G5635" s="2">
        <v>0</v>
      </c>
      <c r="H5635" s="16">
        <f t="shared" si="264"/>
        <v>995.48922609732017</v>
      </c>
      <c r="I5635" s="15">
        <f t="shared" si="262"/>
        <v>52.59903831554125</v>
      </c>
      <c r="J5635" s="14">
        <f t="shared" si="263"/>
        <v>0.87185377227536209</v>
      </c>
    </row>
    <row r="5636" spans="1:10" x14ac:dyDescent="0.3">
      <c r="A5636" s="19">
        <v>20200822</v>
      </c>
      <c r="B5636" s="19" t="s">
        <v>38</v>
      </c>
      <c r="C5636" s="19">
        <v>727.01</v>
      </c>
      <c r="D5636" s="19">
        <v>47.32</v>
      </c>
      <c r="E5636" s="19">
        <v>22.99</v>
      </c>
      <c r="F5636" s="19">
        <v>5.24</v>
      </c>
      <c r="G5636" s="19">
        <v>0</v>
      </c>
      <c r="H5636" s="17">
        <f t="shared" si="264"/>
        <v>988.92571766492154</v>
      </c>
      <c r="I5636" s="18">
        <f t="shared" si="262"/>
        <v>53.893928677028796</v>
      </c>
      <c r="J5636" s="17">
        <f t="shared" si="263"/>
        <v>0.86034294647601761</v>
      </c>
    </row>
    <row r="5637" spans="1:10" x14ac:dyDescent="0.3">
      <c r="A5637" s="2">
        <v>20200822</v>
      </c>
      <c r="B5637" s="2" t="s">
        <v>37</v>
      </c>
      <c r="C5637" s="2">
        <v>876.01</v>
      </c>
      <c r="D5637" s="2">
        <v>56.55</v>
      </c>
      <c r="E5637" s="2">
        <v>24.3</v>
      </c>
      <c r="F5637" s="2">
        <v>5.31</v>
      </c>
      <c r="G5637" s="2">
        <v>0</v>
      </c>
      <c r="H5637" s="16">
        <f t="shared" si="264"/>
        <v>1049.9094902211457</v>
      </c>
      <c r="I5637" s="15">
        <f t="shared" si="262"/>
        <v>57.109671569410807</v>
      </c>
      <c r="J5637" s="14">
        <f t="shared" si="263"/>
        <v>0.89820437013240728</v>
      </c>
    </row>
    <row r="5638" spans="1:10" x14ac:dyDescent="0.3">
      <c r="A5638" s="19">
        <v>20200822</v>
      </c>
      <c r="B5638" s="19" t="s">
        <v>36</v>
      </c>
      <c r="C5638" s="19">
        <v>918.01</v>
      </c>
      <c r="D5638" s="19">
        <v>62.3</v>
      </c>
      <c r="E5638" s="19">
        <v>25.36</v>
      </c>
      <c r="F5638" s="19">
        <v>5.52</v>
      </c>
      <c r="G5638" s="19">
        <v>0</v>
      </c>
      <c r="H5638" s="17">
        <f t="shared" si="264"/>
        <v>1036.8382754255688</v>
      </c>
      <c r="I5638" s="18">
        <f t="shared" si="262"/>
        <v>57.761196107049024</v>
      </c>
      <c r="J5638" s="17">
        <f t="shared" si="263"/>
        <v>0.88398199609926664</v>
      </c>
    </row>
    <row r="5639" spans="1:10" x14ac:dyDescent="0.3">
      <c r="A5639" s="2">
        <v>20200822</v>
      </c>
      <c r="B5639" s="2" t="s">
        <v>35</v>
      </c>
      <c r="C5639" s="2">
        <v>902.01</v>
      </c>
      <c r="D5639" s="2">
        <v>62.24</v>
      </c>
      <c r="E5639" s="2">
        <v>26.14</v>
      </c>
      <c r="F5639" s="2">
        <v>5.86</v>
      </c>
      <c r="G5639" s="2">
        <v>0</v>
      </c>
      <c r="H5639" s="16">
        <f t="shared" si="264"/>
        <v>1019.3281932122161</v>
      </c>
      <c r="I5639" s="15">
        <f t="shared" si="262"/>
        <v>57.994006037881753</v>
      </c>
      <c r="J5639" s="14">
        <f t="shared" si="263"/>
        <v>0.86798545068579469</v>
      </c>
    </row>
    <row r="5640" spans="1:10" x14ac:dyDescent="0.3">
      <c r="A5640" s="19">
        <v>20200822</v>
      </c>
      <c r="B5640" s="19" t="s">
        <v>34</v>
      </c>
      <c r="C5640" s="19">
        <v>856.01</v>
      </c>
      <c r="D5640" s="19">
        <v>56.39</v>
      </c>
      <c r="E5640" s="19">
        <v>26.54</v>
      </c>
      <c r="F5640" s="19">
        <v>6.28</v>
      </c>
      <c r="G5640" s="19">
        <v>0</v>
      </c>
      <c r="H5640" s="17">
        <f t="shared" si="264"/>
        <v>1027.839422400463</v>
      </c>
      <c r="I5640" s="18">
        <f t="shared" si="262"/>
        <v>58.659981950014469</v>
      </c>
      <c r="J5640" s="17">
        <f t="shared" si="263"/>
        <v>0.87215266857565499</v>
      </c>
    </row>
    <row r="5641" spans="1:10" x14ac:dyDescent="0.3">
      <c r="A5641" s="2">
        <v>20200822</v>
      </c>
      <c r="B5641" s="2" t="s">
        <v>33</v>
      </c>
      <c r="C5641" s="2">
        <v>763.01</v>
      </c>
      <c r="D5641" s="2">
        <v>47.12</v>
      </c>
      <c r="E5641" s="2">
        <v>26.54</v>
      </c>
      <c r="F5641" s="2">
        <v>6.69</v>
      </c>
      <c r="G5641" s="2">
        <v>0</v>
      </c>
      <c r="H5641" s="16">
        <f t="shared" si="264"/>
        <v>1041.2531865297933</v>
      </c>
      <c r="I5641" s="15">
        <f t="shared" si="262"/>
        <v>59.07916207905604</v>
      </c>
      <c r="J5641" s="14">
        <f t="shared" si="263"/>
        <v>0.88157052403892255</v>
      </c>
    </row>
    <row r="5642" spans="1:10" x14ac:dyDescent="0.3">
      <c r="A5642" s="19">
        <v>20200822</v>
      </c>
      <c r="B5642" s="19" t="s">
        <v>32</v>
      </c>
      <c r="C5642" s="19">
        <v>597</v>
      </c>
      <c r="D5642" s="19">
        <v>36.270000000000003</v>
      </c>
      <c r="E5642" s="19">
        <v>25.88</v>
      </c>
      <c r="F5642" s="19">
        <v>7.17</v>
      </c>
      <c r="G5642" s="19">
        <v>0</v>
      </c>
      <c r="H5642" s="17">
        <f t="shared" si="264"/>
        <v>1009.1429456285915</v>
      </c>
      <c r="I5642" s="18">
        <f t="shared" ref="I5642:I5705" si="265">E5642+H5642*((NOCT-20)/(800))</f>
        <v>57.415717050893484</v>
      </c>
      <c r="J5642" s="17">
        <f t="shared" ref="J5642:J5705" si="266">P_STC__W*(H5642/1000)*(1+(alpha_p/100)*(I5642-25))</f>
        <v>0.86193853077628413</v>
      </c>
    </row>
    <row r="5643" spans="1:10" x14ac:dyDescent="0.3">
      <c r="A5643" s="2">
        <v>20200822</v>
      </c>
      <c r="B5643" s="2" t="s">
        <v>31</v>
      </c>
      <c r="C5643" s="2">
        <v>390</v>
      </c>
      <c r="D5643" s="2">
        <v>24.76</v>
      </c>
      <c r="E5643" s="2">
        <v>24.68</v>
      </c>
      <c r="F5643" s="2">
        <v>7.52</v>
      </c>
      <c r="G5643" s="2">
        <v>0</v>
      </c>
      <c r="H5643" s="16">
        <f t="shared" si="264"/>
        <v>931.19155318524201</v>
      </c>
      <c r="I5643" s="15">
        <f t="shared" si="265"/>
        <v>53.779736037038816</v>
      </c>
      <c r="J5643" s="14">
        <f t="shared" si="266"/>
        <v>0.8105940412325805</v>
      </c>
    </row>
    <row r="5644" spans="1:10" x14ac:dyDescent="0.3">
      <c r="A5644" s="19">
        <v>20200822</v>
      </c>
      <c r="B5644" s="19" t="s">
        <v>30</v>
      </c>
      <c r="C5644" s="19">
        <v>182</v>
      </c>
      <c r="D5644" s="19">
        <v>13.08</v>
      </c>
      <c r="E5644" s="19">
        <v>23.22</v>
      </c>
      <c r="F5644" s="19">
        <v>7.59</v>
      </c>
      <c r="G5644" s="19">
        <v>0</v>
      </c>
      <c r="H5644" s="17">
        <f t="shared" si="264"/>
        <v>804.20195739756025</v>
      </c>
      <c r="I5644" s="18">
        <f t="shared" si="265"/>
        <v>48.35131116867376</v>
      </c>
      <c r="J5644" s="17">
        <f t="shared" si="266"/>
        <v>0.71969569172414904</v>
      </c>
    </row>
    <row r="5645" spans="1:10" x14ac:dyDescent="0.3">
      <c r="A5645" s="2">
        <v>20200822</v>
      </c>
      <c r="B5645" s="2" t="s">
        <v>29</v>
      </c>
      <c r="C5645" s="2">
        <v>0</v>
      </c>
      <c r="D5645" s="2">
        <v>0</v>
      </c>
      <c r="E5645" s="2">
        <v>21.78</v>
      </c>
      <c r="F5645" s="2">
        <v>6.83</v>
      </c>
      <c r="G5645" s="2">
        <v>0</v>
      </c>
      <c r="H5645" s="16">
        <f t="shared" si="264"/>
        <v>0</v>
      </c>
      <c r="I5645" s="15">
        <f t="shared" si="265"/>
        <v>21.78</v>
      </c>
      <c r="J5645" s="14">
        <f t="shared" si="266"/>
        <v>0</v>
      </c>
    </row>
    <row r="5646" spans="1:10" x14ac:dyDescent="0.3">
      <c r="A5646" s="19">
        <v>20200822</v>
      </c>
      <c r="B5646" s="19" t="s">
        <v>28</v>
      </c>
      <c r="C5646" s="19">
        <v>0</v>
      </c>
      <c r="D5646" s="19">
        <v>0</v>
      </c>
      <c r="E5646" s="19">
        <v>20.399999999999999</v>
      </c>
      <c r="F5646" s="19">
        <v>7.1</v>
      </c>
      <c r="G5646" s="19">
        <v>0</v>
      </c>
      <c r="H5646" s="17">
        <f t="shared" si="264"/>
        <v>0</v>
      </c>
      <c r="I5646" s="18">
        <f t="shared" si="265"/>
        <v>20.399999999999999</v>
      </c>
      <c r="J5646" s="17">
        <f t="shared" si="266"/>
        <v>0</v>
      </c>
    </row>
    <row r="5647" spans="1:10" x14ac:dyDescent="0.3">
      <c r="A5647" s="2">
        <v>20200822</v>
      </c>
      <c r="B5647" s="2" t="s">
        <v>27</v>
      </c>
      <c r="C5647" s="2">
        <v>0</v>
      </c>
      <c r="D5647" s="2">
        <v>0</v>
      </c>
      <c r="E5647" s="2">
        <v>19.52</v>
      </c>
      <c r="F5647" s="2">
        <v>7.17</v>
      </c>
      <c r="G5647" s="2">
        <v>0</v>
      </c>
      <c r="H5647" s="16">
        <f t="shared" si="264"/>
        <v>0</v>
      </c>
      <c r="I5647" s="15">
        <f t="shared" si="265"/>
        <v>19.52</v>
      </c>
      <c r="J5647" s="14">
        <f t="shared" si="266"/>
        <v>0</v>
      </c>
    </row>
    <row r="5648" spans="1:10" x14ac:dyDescent="0.3">
      <c r="A5648" s="19">
        <v>20200822</v>
      </c>
      <c r="B5648" s="19" t="s">
        <v>26</v>
      </c>
      <c r="C5648" s="19">
        <v>0</v>
      </c>
      <c r="D5648" s="19">
        <v>0</v>
      </c>
      <c r="E5648" s="19">
        <v>19.07</v>
      </c>
      <c r="F5648" s="19">
        <v>6.76</v>
      </c>
      <c r="G5648" s="19">
        <v>0</v>
      </c>
      <c r="H5648" s="17">
        <f t="shared" si="264"/>
        <v>0</v>
      </c>
      <c r="I5648" s="18">
        <f t="shared" si="265"/>
        <v>19.07</v>
      </c>
      <c r="J5648" s="17">
        <f t="shared" si="266"/>
        <v>0</v>
      </c>
    </row>
    <row r="5649" spans="1:10" x14ac:dyDescent="0.3">
      <c r="A5649" s="2">
        <v>20200822</v>
      </c>
      <c r="B5649" s="2" t="s">
        <v>25</v>
      </c>
      <c r="C5649" s="2">
        <v>0</v>
      </c>
      <c r="D5649" s="2">
        <v>0</v>
      </c>
      <c r="E5649" s="2">
        <v>18.8</v>
      </c>
      <c r="F5649" s="2">
        <v>6.28</v>
      </c>
      <c r="G5649" s="2">
        <v>0</v>
      </c>
      <c r="H5649" s="16">
        <f t="shared" si="264"/>
        <v>0</v>
      </c>
      <c r="I5649" s="15">
        <f t="shared" si="265"/>
        <v>18.8</v>
      </c>
      <c r="J5649" s="14">
        <f t="shared" si="266"/>
        <v>0</v>
      </c>
    </row>
    <row r="5650" spans="1:10" x14ac:dyDescent="0.3">
      <c r="A5650" s="19">
        <v>20200823</v>
      </c>
      <c r="B5650" s="19" t="s">
        <v>48</v>
      </c>
      <c r="C5650" s="19">
        <v>0</v>
      </c>
      <c r="D5650" s="19">
        <v>0</v>
      </c>
      <c r="E5650" s="19">
        <v>18.559999999999999</v>
      </c>
      <c r="F5650" s="19">
        <v>6.21</v>
      </c>
      <c r="G5650" s="19">
        <v>0</v>
      </c>
      <c r="H5650" s="17">
        <f t="shared" si="264"/>
        <v>0</v>
      </c>
      <c r="I5650" s="18">
        <f t="shared" si="265"/>
        <v>18.559999999999999</v>
      </c>
      <c r="J5650" s="17">
        <f t="shared" si="266"/>
        <v>0</v>
      </c>
    </row>
    <row r="5651" spans="1:10" x14ac:dyDescent="0.3">
      <c r="A5651" s="2">
        <v>20200823</v>
      </c>
      <c r="B5651" s="2" t="s">
        <v>47</v>
      </c>
      <c r="C5651" s="2">
        <v>0</v>
      </c>
      <c r="D5651" s="2">
        <v>0</v>
      </c>
      <c r="E5651" s="2">
        <v>18.399999999999999</v>
      </c>
      <c r="F5651" s="2">
        <v>6.41</v>
      </c>
      <c r="G5651" s="2">
        <v>0</v>
      </c>
      <c r="H5651" s="16">
        <f t="shared" ref="H5651:H5714" si="267">IF(D5651&gt;0,C5651/SIN(D5651*PI()/180),0)</f>
        <v>0</v>
      </c>
      <c r="I5651" s="15">
        <f t="shared" si="265"/>
        <v>18.399999999999999</v>
      </c>
      <c r="J5651" s="14">
        <f t="shared" si="266"/>
        <v>0</v>
      </c>
    </row>
    <row r="5652" spans="1:10" x14ac:dyDescent="0.3">
      <c r="A5652" s="19">
        <v>20200823</v>
      </c>
      <c r="B5652" s="19" t="s">
        <v>46</v>
      </c>
      <c r="C5652" s="19">
        <v>0</v>
      </c>
      <c r="D5652" s="19">
        <v>0</v>
      </c>
      <c r="E5652" s="19">
        <v>18.260000000000002</v>
      </c>
      <c r="F5652" s="19">
        <v>6.41</v>
      </c>
      <c r="G5652" s="19">
        <v>0</v>
      </c>
      <c r="H5652" s="17">
        <f t="shared" si="267"/>
        <v>0</v>
      </c>
      <c r="I5652" s="18">
        <f t="shared" si="265"/>
        <v>18.260000000000002</v>
      </c>
      <c r="J5652" s="17">
        <f t="shared" si="266"/>
        <v>0</v>
      </c>
    </row>
    <row r="5653" spans="1:10" x14ac:dyDescent="0.3">
      <c r="A5653" s="2">
        <v>20200823</v>
      </c>
      <c r="B5653" s="2" t="s">
        <v>45</v>
      </c>
      <c r="C5653" s="2">
        <v>0</v>
      </c>
      <c r="D5653" s="2">
        <v>0</v>
      </c>
      <c r="E5653" s="2">
        <v>18.18</v>
      </c>
      <c r="F5653" s="2">
        <v>6.28</v>
      </c>
      <c r="G5653" s="2">
        <v>0</v>
      </c>
      <c r="H5653" s="16">
        <f t="shared" si="267"/>
        <v>0</v>
      </c>
      <c r="I5653" s="15">
        <f t="shared" si="265"/>
        <v>18.18</v>
      </c>
      <c r="J5653" s="14">
        <f t="shared" si="266"/>
        <v>0</v>
      </c>
    </row>
    <row r="5654" spans="1:10" x14ac:dyDescent="0.3">
      <c r="A5654" s="19">
        <v>20200823</v>
      </c>
      <c r="B5654" s="19" t="s">
        <v>44</v>
      </c>
      <c r="C5654" s="19">
        <v>0</v>
      </c>
      <c r="D5654" s="19">
        <v>0</v>
      </c>
      <c r="E5654" s="19">
        <v>18.12</v>
      </c>
      <c r="F5654" s="19">
        <v>6.34</v>
      </c>
      <c r="G5654" s="19">
        <v>0</v>
      </c>
      <c r="H5654" s="17">
        <f t="shared" si="267"/>
        <v>0</v>
      </c>
      <c r="I5654" s="18">
        <f t="shared" si="265"/>
        <v>18.12</v>
      </c>
      <c r="J5654" s="17">
        <f t="shared" si="266"/>
        <v>0</v>
      </c>
    </row>
    <row r="5655" spans="1:10" x14ac:dyDescent="0.3">
      <c r="A5655" s="2">
        <v>20200823</v>
      </c>
      <c r="B5655" s="2" t="s">
        <v>43</v>
      </c>
      <c r="C5655" s="2">
        <v>0</v>
      </c>
      <c r="D5655" s="2">
        <v>0</v>
      </c>
      <c r="E5655" s="2">
        <v>18.100000000000001</v>
      </c>
      <c r="F5655" s="2">
        <v>6.41</v>
      </c>
      <c r="G5655" s="2">
        <v>0</v>
      </c>
      <c r="H5655" s="16">
        <f t="shared" si="267"/>
        <v>0</v>
      </c>
      <c r="I5655" s="15">
        <f t="shared" si="265"/>
        <v>18.100000000000001</v>
      </c>
      <c r="J5655" s="14">
        <f t="shared" si="266"/>
        <v>0</v>
      </c>
    </row>
    <row r="5656" spans="1:10" x14ac:dyDescent="0.3">
      <c r="A5656" s="19">
        <v>20200823</v>
      </c>
      <c r="B5656" s="19" t="s">
        <v>42</v>
      </c>
      <c r="C5656" s="19">
        <v>0</v>
      </c>
      <c r="D5656" s="19">
        <v>0</v>
      </c>
      <c r="E5656" s="19">
        <v>18.11</v>
      </c>
      <c r="F5656" s="19">
        <v>6.07</v>
      </c>
      <c r="G5656" s="19">
        <v>0</v>
      </c>
      <c r="H5656" s="17">
        <f t="shared" si="267"/>
        <v>0</v>
      </c>
      <c r="I5656" s="18">
        <f t="shared" si="265"/>
        <v>18.11</v>
      </c>
      <c r="J5656" s="17">
        <f t="shared" si="266"/>
        <v>0</v>
      </c>
    </row>
    <row r="5657" spans="1:10" x14ac:dyDescent="0.3">
      <c r="A5657" s="2">
        <v>20200823</v>
      </c>
      <c r="B5657" s="2" t="s">
        <v>41</v>
      </c>
      <c r="C5657" s="2">
        <v>169</v>
      </c>
      <c r="D5657" s="2">
        <v>13.16</v>
      </c>
      <c r="E5657" s="2">
        <v>18.68</v>
      </c>
      <c r="F5657" s="2">
        <v>5.72</v>
      </c>
      <c r="G5657" s="2">
        <v>0</v>
      </c>
      <c r="H5657" s="16">
        <f t="shared" si="267"/>
        <v>742.29877683303823</v>
      </c>
      <c r="I5657" s="15">
        <f t="shared" si="265"/>
        <v>41.876836776032448</v>
      </c>
      <c r="J5657" s="14">
        <f t="shared" si="266"/>
        <v>0.68592432800256942</v>
      </c>
    </row>
    <row r="5658" spans="1:10" x14ac:dyDescent="0.3">
      <c r="A5658" s="19">
        <v>20200823</v>
      </c>
      <c r="B5658" s="19" t="s">
        <v>40</v>
      </c>
      <c r="C5658" s="19">
        <v>369</v>
      </c>
      <c r="D5658" s="19">
        <v>24.84</v>
      </c>
      <c r="E5658" s="19">
        <v>20.11</v>
      </c>
      <c r="F5658" s="19">
        <v>6.21</v>
      </c>
      <c r="G5658" s="19">
        <v>0</v>
      </c>
      <c r="H5658" s="17">
        <f t="shared" si="267"/>
        <v>878.39213532689359</v>
      </c>
      <c r="I5658" s="18">
        <f t="shared" si="265"/>
        <v>47.559754228965424</v>
      </c>
      <c r="J5658" s="17">
        <f t="shared" si="266"/>
        <v>0.78921873722355473</v>
      </c>
    </row>
    <row r="5659" spans="1:10" x14ac:dyDescent="0.3">
      <c r="A5659" s="2">
        <v>20200823</v>
      </c>
      <c r="B5659" s="2" t="s">
        <v>39</v>
      </c>
      <c r="C5659" s="2">
        <v>556</v>
      </c>
      <c r="D5659" s="2">
        <v>36.33</v>
      </c>
      <c r="E5659" s="2">
        <v>21.93</v>
      </c>
      <c r="F5659" s="2">
        <v>6.48</v>
      </c>
      <c r="G5659" s="2">
        <v>0</v>
      </c>
      <c r="H5659" s="16">
        <f t="shared" si="267"/>
        <v>938.49945440868999</v>
      </c>
      <c r="I5659" s="15">
        <f t="shared" si="265"/>
        <v>51.258107950271565</v>
      </c>
      <c r="J5659" s="14">
        <f t="shared" si="266"/>
        <v>0.8276049644755854</v>
      </c>
    </row>
    <row r="5660" spans="1:10" x14ac:dyDescent="0.3">
      <c r="A5660" s="19">
        <v>20200823</v>
      </c>
      <c r="B5660" s="19" t="s">
        <v>38</v>
      </c>
      <c r="C5660" s="19">
        <v>703</v>
      </c>
      <c r="D5660" s="19">
        <v>47.13</v>
      </c>
      <c r="E5660" s="19">
        <v>23.64</v>
      </c>
      <c r="F5660" s="19">
        <v>6.55</v>
      </c>
      <c r="G5660" s="19">
        <v>0</v>
      </c>
      <c r="H5660" s="17">
        <f t="shared" si="267"/>
        <v>959.20418246852898</v>
      </c>
      <c r="I5660" s="18">
        <f t="shared" si="265"/>
        <v>53.615130702141528</v>
      </c>
      <c r="J5660" s="17">
        <f t="shared" si="266"/>
        <v>0.83568929373732903</v>
      </c>
    </row>
    <row r="5661" spans="1:10" x14ac:dyDescent="0.3">
      <c r="A5661" s="2">
        <v>20200823</v>
      </c>
      <c r="B5661" s="2" t="s">
        <v>37</v>
      </c>
      <c r="C5661" s="2">
        <v>821.01</v>
      </c>
      <c r="D5661" s="2">
        <v>56.3</v>
      </c>
      <c r="E5661" s="2">
        <v>25.1</v>
      </c>
      <c r="F5661" s="2">
        <v>6.62</v>
      </c>
      <c r="G5661" s="2">
        <v>0</v>
      </c>
      <c r="H5661" s="16">
        <f t="shared" si="267"/>
        <v>986.8452816815709</v>
      </c>
      <c r="I5661" s="15">
        <f t="shared" si="265"/>
        <v>55.938915052549092</v>
      </c>
      <c r="J5661" s="14">
        <f t="shared" si="266"/>
        <v>0.84945163115177336</v>
      </c>
    </row>
    <row r="5662" spans="1:10" x14ac:dyDescent="0.3">
      <c r="A5662" s="19">
        <v>20200823</v>
      </c>
      <c r="B5662" s="19" t="s">
        <v>36</v>
      </c>
      <c r="C5662" s="19">
        <v>870.01</v>
      </c>
      <c r="D5662" s="19">
        <v>61.98</v>
      </c>
      <c r="E5662" s="19">
        <v>26.29</v>
      </c>
      <c r="F5662" s="19">
        <v>6.55</v>
      </c>
      <c r="G5662" s="19">
        <v>0</v>
      </c>
      <c r="H5662" s="17">
        <f t="shared" si="267"/>
        <v>985.53024583352374</v>
      </c>
      <c r="I5662" s="18">
        <f t="shared" si="265"/>
        <v>57.087820182297619</v>
      </c>
      <c r="J5662" s="17">
        <f t="shared" si="266"/>
        <v>0.84322441792717617</v>
      </c>
    </row>
    <row r="5663" spans="1:10" x14ac:dyDescent="0.3">
      <c r="A5663" s="2">
        <v>20200823</v>
      </c>
      <c r="B5663" s="2" t="s">
        <v>35</v>
      </c>
      <c r="C5663" s="2">
        <v>879.01</v>
      </c>
      <c r="D5663" s="2">
        <v>61.89</v>
      </c>
      <c r="E5663" s="2">
        <v>27.13</v>
      </c>
      <c r="F5663" s="2">
        <v>6.69</v>
      </c>
      <c r="G5663" s="2">
        <v>0</v>
      </c>
      <c r="H5663" s="16">
        <f t="shared" si="267"/>
        <v>996.55953299351677</v>
      </c>
      <c r="I5663" s="15">
        <f t="shared" si="265"/>
        <v>58.272485406047394</v>
      </c>
      <c r="J5663" s="14">
        <f t="shared" si="266"/>
        <v>0.84734847666348789</v>
      </c>
    </row>
    <row r="5664" spans="1:10" x14ac:dyDescent="0.3">
      <c r="A5664" s="19">
        <v>20200823</v>
      </c>
      <c r="B5664" s="19" t="s">
        <v>34</v>
      </c>
      <c r="C5664" s="19">
        <v>833.01</v>
      </c>
      <c r="D5664" s="19">
        <v>56.07</v>
      </c>
      <c r="E5664" s="19">
        <v>27.29</v>
      </c>
      <c r="F5664" s="19">
        <v>7.17</v>
      </c>
      <c r="G5664" s="19">
        <v>0</v>
      </c>
      <c r="H5664" s="17">
        <f t="shared" si="267"/>
        <v>1003.9650276982704</v>
      </c>
      <c r="I5664" s="18">
        <f t="shared" si="265"/>
        <v>58.66390711557095</v>
      </c>
      <c r="J5664" s="17">
        <f t="shared" si="266"/>
        <v>0.85187679321954746</v>
      </c>
    </row>
    <row r="5665" spans="1:10" x14ac:dyDescent="0.3">
      <c r="A5665" s="2">
        <v>20200823</v>
      </c>
      <c r="B5665" s="2" t="s">
        <v>33</v>
      </c>
      <c r="C5665" s="2">
        <v>721.01</v>
      </c>
      <c r="D5665" s="2">
        <v>46.83</v>
      </c>
      <c r="E5665" s="2">
        <v>26.61</v>
      </c>
      <c r="F5665" s="2">
        <v>7.79</v>
      </c>
      <c r="G5665" s="2">
        <v>0</v>
      </c>
      <c r="H5665" s="16">
        <f t="shared" si="267"/>
        <v>988.59639638531598</v>
      </c>
      <c r="I5665" s="15">
        <f t="shared" si="265"/>
        <v>57.503637387041124</v>
      </c>
      <c r="J5665" s="14">
        <f t="shared" si="266"/>
        <v>0.84399799182921853</v>
      </c>
    </row>
    <row r="5666" spans="1:10" x14ac:dyDescent="0.3">
      <c r="A5666" s="19">
        <v>20200823</v>
      </c>
      <c r="B5666" s="19" t="s">
        <v>32</v>
      </c>
      <c r="C5666" s="19">
        <v>559</v>
      </c>
      <c r="D5666" s="19">
        <v>36</v>
      </c>
      <c r="E5666" s="19">
        <v>25.68</v>
      </c>
      <c r="F5666" s="19">
        <v>7.93</v>
      </c>
      <c r="G5666" s="19">
        <v>0</v>
      </c>
      <c r="H5666" s="17">
        <f t="shared" si="267"/>
        <v>951.02760373758065</v>
      </c>
      <c r="I5666" s="18">
        <f t="shared" si="265"/>
        <v>55.399612616799395</v>
      </c>
      <c r="J5666" s="17">
        <f t="shared" si="266"/>
        <v>0.8209286854008061</v>
      </c>
    </row>
    <row r="5667" spans="1:10" x14ac:dyDescent="0.3">
      <c r="A5667" s="2">
        <v>20200823</v>
      </c>
      <c r="B5667" s="2" t="s">
        <v>31</v>
      </c>
      <c r="C5667" s="2">
        <v>366</v>
      </c>
      <c r="D5667" s="2">
        <v>24.5</v>
      </c>
      <c r="E5667" s="2">
        <v>24.68</v>
      </c>
      <c r="F5667" s="2">
        <v>7.79</v>
      </c>
      <c r="G5667" s="2">
        <v>0</v>
      </c>
      <c r="H5667" s="16">
        <f t="shared" si="267"/>
        <v>882.58009138431169</v>
      </c>
      <c r="I5667" s="15">
        <f t="shared" si="265"/>
        <v>52.260627855759736</v>
      </c>
      <c r="J5667" s="14">
        <f t="shared" si="266"/>
        <v>0.77431149797572607</v>
      </c>
    </row>
    <row r="5668" spans="1:10" x14ac:dyDescent="0.3">
      <c r="A5668" s="19">
        <v>20200823</v>
      </c>
      <c r="B5668" s="19" t="s">
        <v>30</v>
      </c>
      <c r="C5668" s="19">
        <v>167</v>
      </c>
      <c r="D5668" s="19">
        <v>12.82</v>
      </c>
      <c r="E5668" s="19">
        <v>23.44</v>
      </c>
      <c r="F5668" s="19">
        <v>7.52</v>
      </c>
      <c r="G5668" s="19">
        <v>0</v>
      </c>
      <c r="H5668" s="17">
        <f t="shared" si="267"/>
        <v>752.62898898627066</v>
      </c>
      <c r="I5668" s="18">
        <f t="shared" si="265"/>
        <v>46.959655905820959</v>
      </c>
      <c r="J5668" s="17">
        <f t="shared" si="266"/>
        <v>0.67825535768329082</v>
      </c>
    </row>
    <row r="5669" spans="1:10" x14ac:dyDescent="0.3">
      <c r="A5669" s="2">
        <v>20200823</v>
      </c>
      <c r="B5669" s="2" t="s">
        <v>29</v>
      </c>
      <c r="C5669" s="2">
        <v>0</v>
      </c>
      <c r="D5669" s="2">
        <v>0</v>
      </c>
      <c r="E5669" s="2">
        <v>21.83</v>
      </c>
      <c r="F5669" s="2">
        <v>7.03</v>
      </c>
      <c r="G5669" s="2">
        <v>0</v>
      </c>
      <c r="H5669" s="16">
        <f t="shared" si="267"/>
        <v>0</v>
      </c>
      <c r="I5669" s="15">
        <f t="shared" si="265"/>
        <v>21.83</v>
      </c>
      <c r="J5669" s="14">
        <f t="shared" si="266"/>
        <v>0</v>
      </c>
    </row>
    <row r="5670" spans="1:10" x14ac:dyDescent="0.3">
      <c r="A5670" s="19">
        <v>20200823</v>
      </c>
      <c r="B5670" s="19" t="s">
        <v>28</v>
      </c>
      <c r="C5670" s="19">
        <v>0</v>
      </c>
      <c r="D5670" s="19">
        <v>0</v>
      </c>
      <c r="E5670" s="19">
        <v>20.75</v>
      </c>
      <c r="F5670" s="19">
        <v>6.76</v>
      </c>
      <c r="G5670" s="19">
        <v>0</v>
      </c>
      <c r="H5670" s="17">
        <f t="shared" si="267"/>
        <v>0</v>
      </c>
      <c r="I5670" s="18">
        <f t="shared" si="265"/>
        <v>20.75</v>
      </c>
      <c r="J5670" s="17">
        <f t="shared" si="266"/>
        <v>0</v>
      </c>
    </row>
    <row r="5671" spans="1:10" x14ac:dyDescent="0.3">
      <c r="A5671" s="2">
        <v>20200823</v>
      </c>
      <c r="B5671" s="2" t="s">
        <v>27</v>
      </c>
      <c r="C5671" s="2">
        <v>0</v>
      </c>
      <c r="D5671" s="2">
        <v>0</v>
      </c>
      <c r="E5671" s="2">
        <v>20.28</v>
      </c>
      <c r="F5671" s="2">
        <v>6.62</v>
      </c>
      <c r="G5671" s="2">
        <v>0</v>
      </c>
      <c r="H5671" s="16">
        <f t="shared" si="267"/>
        <v>0</v>
      </c>
      <c r="I5671" s="15">
        <f t="shared" si="265"/>
        <v>20.28</v>
      </c>
      <c r="J5671" s="14">
        <f t="shared" si="266"/>
        <v>0</v>
      </c>
    </row>
    <row r="5672" spans="1:10" x14ac:dyDescent="0.3">
      <c r="A5672" s="19">
        <v>20200823</v>
      </c>
      <c r="B5672" s="19" t="s">
        <v>26</v>
      </c>
      <c r="C5672" s="19">
        <v>0</v>
      </c>
      <c r="D5672" s="19">
        <v>0</v>
      </c>
      <c r="E5672" s="19">
        <v>20.03</v>
      </c>
      <c r="F5672" s="19">
        <v>6.07</v>
      </c>
      <c r="G5672" s="19">
        <v>0</v>
      </c>
      <c r="H5672" s="17">
        <f t="shared" si="267"/>
        <v>0</v>
      </c>
      <c r="I5672" s="18">
        <f t="shared" si="265"/>
        <v>20.03</v>
      </c>
      <c r="J5672" s="17">
        <f t="shared" si="266"/>
        <v>0</v>
      </c>
    </row>
    <row r="5673" spans="1:10" x14ac:dyDescent="0.3">
      <c r="A5673" s="2">
        <v>20200823</v>
      </c>
      <c r="B5673" s="2" t="s">
        <v>25</v>
      </c>
      <c r="C5673" s="2">
        <v>0</v>
      </c>
      <c r="D5673" s="2">
        <v>0</v>
      </c>
      <c r="E5673" s="2">
        <v>19.79</v>
      </c>
      <c r="F5673" s="2">
        <v>5.45</v>
      </c>
      <c r="G5673" s="2">
        <v>0</v>
      </c>
      <c r="H5673" s="16">
        <f t="shared" si="267"/>
        <v>0</v>
      </c>
      <c r="I5673" s="15">
        <f t="shared" si="265"/>
        <v>19.79</v>
      </c>
      <c r="J5673" s="14">
        <f t="shared" si="266"/>
        <v>0</v>
      </c>
    </row>
    <row r="5674" spans="1:10" x14ac:dyDescent="0.3">
      <c r="A5674" s="19">
        <v>20200824</v>
      </c>
      <c r="B5674" s="19" t="s">
        <v>48</v>
      </c>
      <c r="C5674" s="19">
        <v>0</v>
      </c>
      <c r="D5674" s="19">
        <v>0</v>
      </c>
      <c r="E5674" s="19">
        <v>19.57</v>
      </c>
      <c r="F5674" s="19">
        <v>5.0999999999999996</v>
      </c>
      <c r="G5674" s="19">
        <v>0</v>
      </c>
      <c r="H5674" s="17">
        <f t="shared" si="267"/>
        <v>0</v>
      </c>
      <c r="I5674" s="18">
        <f t="shared" si="265"/>
        <v>19.57</v>
      </c>
      <c r="J5674" s="17">
        <f t="shared" si="266"/>
        <v>0</v>
      </c>
    </row>
    <row r="5675" spans="1:10" x14ac:dyDescent="0.3">
      <c r="A5675" s="2">
        <v>20200824</v>
      </c>
      <c r="B5675" s="2" t="s">
        <v>47</v>
      </c>
      <c r="C5675" s="2">
        <v>0</v>
      </c>
      <c r="D5675" s="2">
        <v>0</v>
      </c>
      <c r="E5675" s="2">
        <v>19.440000000000001</v>
      </c>
      <c r="F5675" s="2">
        <v>5.03</v>
      </c>
      <c r="G5675" s="2">
        <v>0</v>
      </c>
      <c r="H5675" s="16">
        <f t="shared" si="267"/>
        <v>0</v>
      </c>
      <c r="I5675" s="15">
        <f t="shared" si="265"/>
        <v>19.440000000000001</v>
      </c>
      <c r="J5675" s="14">
        <f t="shared" si="266"/>
        <v>0</v>
      </c>
    </row>
    <row r="5676" spans="1:10" x14ac:dyDescent="0.3">
      <c r="A5676" s="19">
        <v>20200824</v>
      </c>
      <c r="B5676" s="19" t="s">
        <v>46</v>
      </c>
      <c r="C5676" s="19">
        <v>0</v>
      </c>
      <c r="D5676" s="19">
        <v>0</v>
      </c>
      <c r="E5676" s="19">
        <v>19.309999999999999</v>
      </c>
      <c r="F5676" s="19">
        <v>5.0999999999999996</v>
      </c>
      <c r="G5676" s="19">
        <v>0</v>
      </c>
      <c r="H5676" s="17">
        <f t="shared" si="267"/>
        <v>0</v>
      </c>
      <c r="I5676" s="18">
        <f t="shared" si="265"/>
        <v>19.309999999999999</v>
      </c>
      <c r="J5676" s="17">
        <f t="shared" si="266"/>
        <v>0</v>
      </c>
    </row>
    <row r="5677" spans="1:10" x14ac:dyDescent="0.3">
      <c r="A5677" s="2">
        <v>20200824</v>
      </c>
      <c r="B5677" s="2" t="s">
        <v>45</v>
      </c>
      <c r="C5677" s="2">
        <v>0</v>
      </c>
      <c r="D5677" s="2">
        <v>0</v>
      </c>
      <c r="E5677" s="2">
        <v>19.21</v>
      </c>
      <c r="F5677" s="2">
        <v>4.97</v>
      </c>
      <c r="G5677" s="2">
        <v>0</v>
      </c>
      <c r="H5677" s="16">
        <f t="shared" si="267"/>
        <v>0</v>
      </c>
      <c r="I5677" s="15">
        <f t="shared" si="265"/>
        <v>19.21</v>
      </c>
      <c r="J5677" s="14">
        <f t="shared" si="266"/>
        <v>0</v>
      </c>
    </row>
    <row r="5678" spans="1:10" x14ac:dyDescent="0.3">
      <c r="A5678" s="19">
        <v>20200824</v>
      </c>
      <c r="B5678" s="19" t="s">
        <v>44</v>
      </c>
      <c r="C5678" s="19">
        <v>0</v>
      </c>
      <c r="D5678" s="19">
        <v>0</v>
      </c>
      <c r="E5678" s="19">
        <v>19.14</v>
      </c>
      <c r="F5678" s="19">
        <v>4.55</v>
      </c>
      <c r="G5678" s="19">
        <v>0</v>
      </c>
      <c r="H5678" s="17">
        <f t="shared" si="267"/>
        <v>0</v>
      </c>
      <c r="I5678" s="18">
        <f t="shared" si="265"/>
        <v>19.14</v>
      </c>
      <c r="J5678" s="17">
        <f t="shared" si="266"/>
        <v>0</v>
      </c>
    </row>
    <row r="5679" spans="1:10" x14ac:dyDescent="0.3">
      <c r="A5679" s="2">
        <v>20200824</v>
      </c>
      <c r="B5679" s="2" t="s">
        <v>43</v>
      </c>
      <c r="C5679" s="2">
        <v>0</v>
      </c>
      <c r="D5679" s="2">
        <v>0</v>
      </c>
      <c r="E5679" s="2">
        <v>19.05</v>
      </c>
      <c r="F5679" s="2">
        <v>4.07</v>
      </c>
      <c r="G5679" s="2">
        <v>0</v>
      </c>
      <c r="H5679" s="16">
        <f t="shared" si="267"/>
        <v>0</v>
      </c>
      <c r="I5679" s="15">
        <f t="shared" si="265"/>
        <v>19.05</v>
      </c>
      <c r="J5679" s="14">
        <f t="shared" si="266"/>
        <v>0</v>
      </c>
    </row>
    <row r="5680" spans="1:10" x14ac:dyDescent="0.3">
      <c r="A5680" s="19">
        <v>20200824</v>
      </c>
      <c r="B5680" s="19" t="s">
        <v>42</v>
      </c>
      <c r="C5680" s="19">
        <v>0</v>
      </c>
      <c r="D5680" s="19">
        <v>0</v>
      </c>
      <c r="E5680" s="19">
        <v>18.95</v>
      </c>
      <c r="F5680" s="19">
        <v>4</v>
      </c>
      <c r="G5680" s="19">
        <v>0</v>
      </c>
      <c r="H5680" s="17">
        <f t="shared" si="267"/>
        <v>0</v>
      </c>
      <c r="I5680" s="18">
        <f t="shared" si="265"/>
        <v>18.95</v>
      </c>
      <c r="J5680" s="17">
        <f t="shared" si="266"/>
        <v>0</v>
      </c>
    </row>
    <row r="5681" spans="1:10" x14ac:dyDescent="0.3">
      <c r="A5681" s="2">
        <v>20200824</v>
      </c>
      <c r="B5681" s="2" t="s">
        <v>41</v>
      </c>
      <c r="C5681" s="2">
        <v>170</v>
      </c>
      <c r="D5681" s="2">
        <v>13</v>
      </c>
      <c r="E5681" s="2">
        <v>19.420000000000002</v>
      </c>
      <c r="F5681" s="2">
        <v>3.52</v>
      </c>
      <c r="G5681" s="2">
        <v>0</v>
      </c>
      <c r="H5681" s="16">
        <f t="shared" si="267"/>
        <v>755.71995203958613</v>
      </c>
      <c r="I5681" s="15">
        <f t="shared" si="265"/>
        <v>43.036248501237068</v>
      </c>
      <c r="J5681" s="14">
        <f t="shared" si="266"/>
        <v>0.69438336420410596</v>
      </c>
    </row>
    <row r="5682" spans="1:10" x14ac:dyDescent="0.3">
      <c r="A5682" s="19">
        <v>20200824</v>
      </c>
      <c r="B5682" s="19" t="s">
        <v>40</v>
      </c>
      <c r="C5682" s="19">
        <v>378</v>
      </c>
      <c r="D5682" s="19">
        <v>24.68</v>
      </c>
      <c r="E5682" s="19">
        <v>21.03</v>
      </c>
      <c r="F5682" s="19">
        <v>3.52</v>
      </c>
      <c r="G5682" s="19">
        <v>0</v>
      </c>
      <c r="H5682" s="17">
        <f t="shared" si="267"/>
        <v>905.28097993975973</v>
      </c>
      <c r="I5682" s="18">
        <f t="shared" si="265"/>
        <v>49.320030623117489</v>
      </c>
      <c r="J5682" s="17">
        <f t="shared" si="266"/>
        <v>0.80620690474378631</v>
      </c>
    </row>
    <row r="5683" spans="1:10" x14ac:dyDescent="0.3">
      <c r="A5683" s="2">
        <v>20200824</v>
      </c>
      <c r="B5683" s="2" t="s">
        <v>39</v>
      </c>
      <c r="C5683" s="2">
        <v>579</v>
      </c>
      <c r="D5683" s="2">
        <v>36.159999999999997</v>
      </c>
      <c r="E5683" s="2">
        <v>23.04</v>
      </c>
      <c r="F5683" s="2">
        <v>3.17</v>
      </c>
      <c r="G5683" s="2">
        <v>0</v>
      </c>
      <c r="H5683" s="16">
        <f t="shared" si="267"/>
        <v>981.28581323894571</v>
      </c>
      <c r="I5683" s="15">
        <f t="shared" si="265"/>
        <v>53.705181663717056</v>
      </c>
      <c r="J5683" s="14">
        <f t="shared" si="266"/>
        <v>0.85452986934021047</v>
      </c>
    </row>
    <row r="5684" spans="1:10" x14ac:dyDescent="0.3">
      <c r="A5684" s="19">
        <v>20200824</v>
      </c>
      <c r="B5684" s="19" t="s">
        <v>38</v>
      </c>
      <c r="C5684" s="19">
        <v>714.01</v>
      </c>
      <c r="D5684" s="19">
        <v>46.93</v>
      </c>
      <c r="E5684" s="19">
        <v>25.1</v>
      </c>
      <c r="F5684" s="19">
        <v>2.62</v>
      </c>
      <c r="G5684" s="19">
        <v>0</v>
      </c>
      <c r="H5684" s="17">
        <f t="shared" si="267"/>
        <v>977.39974370068967</v>
      </c>
      <c r="I5684" s="18">
        <f t="shared" si="265"/>
        <v>55.643741990646554</v>
      </c>
      <c r="J5684" s="17">
        <f t="shared" si="266"/>
        <v>0.84261940864609364</v>
      </c>
    </row>
    <row r="5685" spans="1:10" x14ac:dyDescent="0.3">
      <c r="A5685" s="2">
        <v>20200824</v>
      </c>
      <c r="B5685" s="2" t="s">
        <v>37</v>
      </c>
      <c r="C5685" s="2">
        <v>861.01</v>
      </c>
      <c r="D5685" s="2">
        <v>56.05</v>
      </c>
      <c r="E5685" s="2">
        <v>26.95</v>
      </c>
      <c r="F5685" s="2">
        <v>2.34</v>
      </c>
      <c r="G5685" s="2">
        <v>0</v>
      </c>
      <c r="H5685" s="16">
        <f t="shared" si="267"/>
        <v>1037.955150270288</v>
      </c>
      <c r="I5685" s="15">
        <f t="shared" si="265"/>
        <v>59.386098445946502</v>
      </c>
      <c r="J5685" s="14">
        <f t="shared" si="266"/>
        <v>0.87734462436176697</v>
      </c>
    </row>
    <row r="5686" spans="1:10" x14ac:dyDescent="0.3">
      <c r="A5686" s="19">
        <v>20200824</v>
      </c>
      <c r="B5686" s="19" t="s">
        <v>36</v>
      </c>
      <c r="C5686" s="19">
        <v>898.01</v>
      </c>
      <c r="D5686" s="19">
        <v>61.67</v>
      </c>
      <c r="E5686" s="19">
        <v>28.34</v>
      </c>
      <c r="F5686" s="19">
        <v>3.66</v>
      </c>
      <c r="G5686" s="19">
        <v>0</v>
      </c>
      <c r="H5686" s="17">
        <f t="shared" si="267"/>
        <v>1020.2004241653342</v>
      </c>
      <c r="I5686" s="18">
        <f t="shared" si="265"/>
        <v>60.22126325516669</v>
      </c>
      <c r="J5686" s="17">
        <f t="shared" si="266"/>
        <v>0.85850305945881433</v>
      </c>
    </row>
    <row r="5687" spans="1:10" x14ac:dyDescent="0.3">
      <c r="A5687" s="2">
        <v>20200824</v>
      </c>
      <c r="B5687" s="2" t="s">
        <v>35</v>
      </c>
      <c r="C5687" s="2">
        <v>887.01</v>
      </c>
      <c r="D5687" s="2">
        <v>61.55</v>
      </c>
      <c r="E5687" s="2">
        <v>28.93</v>
      </c>
      <c r="F5687" s="2">
        <v>4.97</v>
      </c>
      <c r="G5687" s="2">
        <v>0</v>
      </c>
      <c r="H5687" s="16">
        <f t="shared" si="267"/>
        <v>1008.8450056789376</v>
      </c>
      <c r="I5687" s="15">
        <f t="shared" si="265"/>
        <v>60.456406427466803</v>
      </c>
      <c r="J5687" s="14">
        <f t="shared" si="266"/>
        <v>0.84787992223241149</v>
      </c>
    </row>
    <row r="5688" spans="1:10" x14ac:dyDescent="0.3">
      <c r="A5688" s="19">
        <v>20200824</v>
      </c>
      <c r="B5688" s="19" t="s">
        <v>34</v>
      </c>
      <c r="C5688" s="19">
        <v>836.01</v>
      </c>
      <c r="D5688" s="19">
        <v>55.75</v>
      </c>
      <c r="E5688" s="19">
        <v>28.99</v>
      </c>
      <c r="F5688" s="19">
        <v>5.45</v>
      </c>
      <c r="G5688" s="19">
        <v>0</v>
      </c>
      <c r="H5688" s="17">
        <f t="shared" si="267"/>
        <v>1011.3965251598612</v>
      </c>
      <c r="I5688" s="18">
        <f t="shared" si="265"/>
        <v>60.596141411245661</v>
      </c>
      <c r="J5688" s="17">
        <f t="shared" si="266"/>
        <v>0.8493883633639131</v>
      </c>
    </row>
    <row r="5689" spans="1:10" x14ac:dyDescent="0.3">
      <c r="A5689" s="2">
        <v>20200824</v>
      </c>
      <c r="B5689" s="2" t="s">
        <v>33</v>
      </c>
      <c r="C5689" s="2">
        <v>738.01</v>
      </c>
      <c r="D5689" s="2">
        <v>46.54</v>
      </c>
      <c r="E5689" s="2">
        <v>28.64</v>
      </c>
      <c r="F5689" s="2">
        <v>5.93</v>
      </c>
      <c r="G5689" s="2">
        <v>0</v>
      </c>
      <c r="H5689" s="16">
        <f t="shared" si="267"/>
        <v>1016.7461100708944</v>
      </c>
      <c r="I5689" s="15">
        <f t="shared" si="265"/>
        <v>60.413315939715446</v>
      </c>
      <c r="J5689" s="14">
        <f t="shared" si="266"/>
        <v>0.85471752955201663</v>
      </c>
    </row>
    <row r="5690" spans="1:10" x14ac:dyDescent="0.3">
      <c r="A5690" s="19">
        <v>20200824</v>
      </c>
      <c r="B5690" s="19" t="s">
        <v>32</v>
      </c>
      <c r="C5690" s="19">
        <v>532</v>
      </c>
      <c r="D5690" s="19">
        <v>35.729999999999997</v>
      </c>
      <c r="E5690" s="19">
        <v>27.76</v>
      </c>
      <c r="F5690" s="19">
        <v>6.28</v>
      </c>
      <c r="G5690" s="19">
        <v>0</v>
      </c>
      <c r="H5690" s="17">
        <f t="shared" si="267"/>
        <v>911.01141629505867</v>
      </c>
      <c r="I5690" s="18">
        <f t="shared" si="265"/>
        <v>56.229106759220585</v>
      </c>
      <c r="J5690" s="17">
        <f t="shared" si="266"/>
        <v>0.78298608879249654</v>
      </c>
    </row>
    <row r="5691" spans="1:10" x14ac:dyDescent="0.3">
      <c r="A5691" s="2">
        <v>20200824</v>
      </c>
      <c r="B5691" s="2" t="s">
        <v>31</v>
      </c>
      <c r="C5691" s="2">
        <v>259</v>
      </c>
      <c r="D5691" s="2">
        <v>24.24</v>
      </c>
      <c r="E5691" s="2">
        <v>26.71</v>
      </c>
      <c r="F5691" s="2">
        <v>6.28</v>
      </c>
      <c r="G5691" s="2">
        <v>0</v>
      </c>
      <c r="H5691" s="16">
        <f t="shared" si="267"/>
        <v>630.84611386634015</v>
      </c>
      <c r="I5691" s="15">
        <f t="shared" si="265"/>
        <v>46.42394105832313</v>
      </c>
      <c r="J5691" s="14">
        <f t="shared" si="266"/>
        <v>0.57002766904478908</v>
      </c>
    </row>
    <row r="5692" spans="1:10" x14ac:dyDescent="0.3">
      <c r="A5692" s="19">
        <v>20200824</v>
      </c>
      <c r="B5692" s="19" t="s">
        <v>30</v>
      </c>
      <c r="C5692" s="19">
        <v>135</v>
      </c>
      <c r="D5692" s="19">
        <v>12.56</v>
      </c>
      <c r="E5692" s="19">
        <v>25.39</v>
      </c>
      <c r="F5692" s="19">
        <v>6.07</v>
      </c>
      <c r="G5692" s="19">
        <v>0</v>
      </c>
      <c r="H5692" s="17">
        <f t="shared" si="267"/>
        <v>620.79848796085298</v>
      </c>
      <c r="I5692" s="18">
        <f t="shared" si="265"/>
        <v>44.789952748776656</v>
      </c>
      <c r="J5692" s="17">
        <f t="shared" si="266"/>
        <v>0.56551341061619531</v>
      </c>
    </row>
    <row r="5693" spans="1:10" x14ac:dyDescent="0.3">
      <c r="A5693" s="2">
        <v>20200824</v>
      </c>
      <c r="B5693" s="2" t="s">
        <v>29</v>
      </c>
      <c r="C5693" s="2">
        <v>0</v>
      </c>
      <c r="D5693" s="2">
        <v>0</v>
      </c>
      <c r="E5693" s="2">
        <v>24.29</v>
      </c>
      <c r="F5693" s="2">
        <v>5.45</v>
      </c>
      <c r="G5693" s="2">
        <v>0</v>
      </c>
      <c r="H5693" s="16">
        <f t="shared" si="267"/>
        <v>0</v>
      </c>
      <c r="I5693" s="15">
        <f t="shared" si="265"/>
        <v>24.29</v>
      </c>
      <c r="J5693" s="14">
        <f t="shared" si="266"/>
        <v>0</v>
      </c>
    </row>
    <row r="5694" spans="1:10" x14ac:dyDescent="0.3">
      <c r="A5694" s="19">
        <v>20200824</v>
      </c>
      <c r="B5694" s="19" t="s">
        <v>28</v>
      </c>
      <c r="C5694" s="19">
        <v>0</v>
      </c>
      <c r="D5694" s="19">
        <v>0</v>
      </c>
      <c r="E5694" s="19">
        <v>22.84</v>
      </c>
      <c r="F5694" s="19">
        <v>5.59</v>
      </c>
      <c r="G5694" s="19">
        <v>0</v>
      </c>
      <c r="H5694" s="17">
        <f t="shared" si="267"/>
        <v>0</v>
      </c>
      <c r="I5694" s="18">
        <f t="shared" si="265"/>
        <v>22.84</v>
      </c>
      <c r="J5694" s="17">
        <f t="shared" si="266"/>
        <v>0</v>
      </c>
    </row>
    <row r="5695" spans="1:10" x14ac:dyDescent="0.3">
      <c r="A5695" s="2">
        <v>20200824</v>
      </c>
      <c r="B5695" s="2" t="s">
        <v>27</v>
      </c>
      <c r="C5695" s="2">
        <v>0</v>
      </c>
      <c r="D5695" s="2">
        <v>0</v>
      </c>
      <c r="E5695" s="2">
        <v>21.84</v>
      </c>
      <c r="F5695" s="2">
        <v>5.72</v>
      </c>
      <c r="G5695" s="2">
        <v>0</v>
      </c>
      <c r="H5695" s="16">
        <f t="shared" si="267"/>
        <v>0</v>
      </c>
      <c r="I5695" s="15">
        <f t="shared" si="265"/>
        <v>21.84</v>
      </c>
      <c r="J5695" s="14">
        <f t="shared" si="266"/>
        <v>0</v>
      </c>
    </row>
    <row r="5696" spans="1:10" x14ac:dyDescent="0.3">
      <c r="A5696" s="19">
        <v>20200824</v>
      </c>
      <c r="B5696" s="19" t="s">
        <v>26</v>
      </c>
      <c r="C5696" s="19">
        <v>0</v>
      </c>
      <c r="D5696" s="19">
        <v>0</v>
      </c>
      <c r="E5696" s="19">
        <v>21.14</v>
      </c>
      <c r="F5696" s="19">
        <v>5.66</v>
      </c>
      <c r="G5696" s="19">
        <v>0</v>
      </c>
      <c r="H5696" s="17">
        <f t="shared" si="267"/>
        <v>0</v>
      </c>
      <c r="I5696" s="18">
        <f t="shared" si="265"/>
        <v>21.14</v>
      </c>
      <c r="J5696" s="17">
        <f t="shared" si="266"/>
        <v>0</v>
      </c>
    </row>
    <row r="5697" spans="1:10" x14ac:dyDescent="0.3">
      <c r="A5697" s="2">
        <v>20200824</v>
      </c>
      <c r="B5697" s="2" t="s">
        <v>25</v>
      </c>
      <c r="C5697" s="2">
        <v>0</v>
      </c>
      <c r="D5697" s="2">
        <v>0</v>
      </c>
      <c r="E5697" s="2">
        <v>20.7</v>
      </c>
      <c r="F5697" s="2">
        <v>5.31</v>
      </c>
      <c r="G5697" s="2">
        <v>0</v>
      </c>
      <c r="H5697" s="16">
        <f t="shared" si="267"/>
        <v>0</v>
      </c>
      <c r="I5697" s="15">
        <f t="shared" si="265"/>
        <v>20.7</v>
      </c>
      <c r="J5697" s="14">
        <f t="shared" si="266"/>
        <v>0</v>
      </c>
    </row>
    <row r="5698" spans="1:10" x14ac:dyDescent="0.3">
      <c r="A5698" s="19">
        <v>20200825</v>
      </c>
      <c r="B5698" s="19" t="s">
        <v>48</v>
      </c>
      <c r="C5698" s="19">
        <v>0</v>
      </c>
      <c r="D5698" s="19">
        <v>0</v>
      </c>
      <c r="E5698" s="19">
        <v>20.36</v>
      </c>
      <c r="F5698" s="19">
        <v>4.9000000000000004</v>
      </c>
      <c r="G5698" s="19">
        <v>0</v>
      </c>
      <c r="H5698" s="17">
        <f t="shared" si="267"/>
        <v>0</v>
      </c>
      <c r="I5698" s="18">
        <f t="shared" si="265"/>
        <v>20.36</v>
      </c>
      <c r="J5698" s="17">
        <f t="shared" si="266"/>
        <v>0</v>
      </c>
    </row>
    <row r="5699" spans="1:10" x14ac:dyDescent="0.3">
      <c r="A5699" s="2">
        <v>20200825</v>
      </c>
      <c r="B5699" s="2" t="s">
        <v>47</v>
      </c>
      <c r="C5699" s="2">
        <v>0</v>
      </c>
      <c r="D5699" s="2">
        <v>0</v>
      </c>
      <c r="E5699" s="2">
        <v>20.079999999999998</v>
      </c>
      <c r="F5699" s="2">
        <v>4.41</v>
      </c>
      <c r="G5699" s="2">
        <v>0</v>
      </c>
      <c r="H5699" s="16">
        <f t="shared" si="267"/>
        <v>0</v>
      </c>
      <c r="I5699" s="15">
        <f t="shared" si="265"/>
        <v>20.079999999999998</v>
      </c>
      <c r="J5699" s="14">
        <f t="shared" si="266"/>
        <v>0</v>
      </c>
    </row>
    <row r="5700" spans="1:10" x14ac:dyDescent="0.3">
      <c r="A5700" s="19">
        <v>20200825</v>
      </c>
      <c r="B5700" s="19" t="s">
        <v>46</v>
      </c>
      <c r="C5700" s="19">
        <v>0</v>
      </c>
      <c r="D5700" s="19">
        <v>0</v>
      </c>
      <c r="E5700" s="19">
        <v>19.760000000000002</v>
      </c>
      <c r="F5700" s="19">
        <v>4.28</v>
      </c>
      <c r="G5700" s="19">
        <v>0</v>
      </c>
      <c r="H5700" s="17">
        <f t="shared" si="267"/>
        <v>0</v>
      </c>
      <c r="I5700" s="18">
        <f t="shared" si="265"/>
        <v>19.760000000000002</v>
      </c>
      <c r="J5700" s="17">
        <f t="shared" si="266"/>
        <v>0</v>
      </c>
    </row>
    <row r="5701" spans="1:10" x14ac:dyDescent="0.3">
      <c r="A5701" s="2">
        <v>20200825</v>
      </c>
      <c r="B5701" s="2" t="s">
        <v>45</v>
      </c>
      <c r="C5701" s="2">
        <v>0</v>
      </c>
      <c r="D5701" s="2">
        <v>0</v>
      </c>
      <c r="E5701" s="2">
        <v>19.48</v>
      </c>
      <c r="F5701" s="2">
        <v>4.21</v>
      </c>
      <c r="G5701" s="2">
        <v>0</v>
      </c>
      <c r="H5701" s="16">
        <f t="shared" si="267"/>
        <v>0</v>
      </c>
      <c r="I5701" s="15">
        <f t="shared" si="265"/>
        <v>19.48</v>
      </c>
      <c r="J5701" s="14">
        <f t="shared" si="266"/>
        <v>0</v>
      </c>
    </row>
    <row r="5702" spans="1:10" x14ac:dyDescent="0.3">
      <c r="A5702" s="19">
        <v>20200825</v>
      </c>
      <c r="B5702" s="19" t="s">
        <v>44</v>
      </c>
      <c r="C5702" s="19">
        <v>0</v>
      </c>
      <c r="D5702" s="19">
        <v>0</v>
      </c>
      <c r="E5702" s="19">
        <v>19.239999999999998</v>
      </c>
      <c r="F5702" s="19">
        <v>4.28</v>
      </c>
      <c r="G5702" s="19">
        <v>0</v>
      </c>
      <c r="H5702" s="17">
        <f t="shared" si="267"/>
        <v>0</v>
      </c>
      <c r="I5702" s="18">
        <f t="shared" si="265"/>
        <v>19.239999999999998</v>
      </c>
      <c r="J5702" s="17">
        <f t="shared" si="266"/>
        <v>0</v>
      </c>
    </row>
    <row r="5703" spans="1:10" x14ac:dyDescent="0.3">
      <c r="A5703" s="2">
        <v>20200825</v>
      </c>
      <c r="B5703" s="2" t="s">
        <v>43</v>
      </c>
      <c r="C5703" s="2">
        <v>0</v>
      </c>
      <c r="D5703" s="2">
        <v>0</v>
      </c>
      <c r="E5703" s="2">
        <v>19.02</v>
      </c>
      <c r="F5703" s="2">
        <v>4.41</v>
      </c>
      <c r="G5703" s="2">
        <v>0</v>
      </c>
      <c r="H5703" s="16">
        <f t="shared" si="267"/>
        <v>0</v>
      </c>
      <c r="I5703" s="15">
        <f t="shared" si="265"/>
        <v>19.02</v>
      </c>
      <c r="J5703" s="14">
        <f t="shared" si="266"/>
        <v>0</v>
      </c>
    </row>
    <row r="5704" spans="1:10" x14ac:dyDescent="0.3">
      <c r="A5704" s="19">
        <v>20200825</v>
      </c>
      <c r="B5704" s="19" t="s">
        <v>42</v>
      </c>
      <c r="C5704" s="19">
        <v>0</v>
      </c>
      <c r="D5704" s="19">
        <v>0</v>
      </c>
      <c r="E5704" s="19">
        <v>18.86</v>
      </c>
      <c r="F5704" s="19">
        <v>4.41</v>
      </c>
      <c r="G5704" s="19">
        <v>0</v>
      </c>
      <c r="H5704" s="17">
        <f t="shared" si="267"/>
        <v>0</v>
      </c>
      <c r="I5704" s="18">
        <f t="shared" si="265"/>
        <v>18.86</v>
      </c>
      <c r="J5704" s="17">
        <f t="shared" si="266"/>
        <v>0</v>
      </c>
    </row>
    <row r="5705" spans="1:10" x14ac:dyDescent="0.3">
      <c r="A5705" s="2">
        <v>20200825</v>
      </c>
      <c r="B5705" s="2" t="s">
        <v>41</v>
      </c>
      <c r="C5705" s="2">
        <v>168</v>
      </c>
      <c r="D5705" s="2">
        <v>12.85</v>
      </c>
      <c r="E5705" s="2">
        <v>19.45</v>
      </c>
      <c r="F5705" s="2">
        <v>4</v>
      </c>
      <c r="G5705" s="2">
        <v>0</v>
      </c>
      <c r="H5705" s="16">
        <f t="shared" si="267"/>
        <v>755.39775027237999</v>
      </c>
      <c r="I5705" s="15">
        <f t="shared" si="265"/>
        <v>43.056179696011874</v>
      </c>
      <c r="J5705" s="14">
        <f t="shared" si="266"/>
        <v>0.69401956142841459</v>
      </c>
    </row>
    <row r="5706" spans="1:10" x14ac:dyDescent="0.3">
      <c r="A5706" s="19">
        <v>20200825</v>
      </c>
      <c r="B5706" s="19" t="s">
        <v>40</v>
      </c>
      <c r="C5706" s="19">
        <v>376</v>
      </c>
      <c r="D5706" s="19">
        <v>24.53</v>
      </c>
      <c r="E5706" s="19">
        <v>21.12</v>
      </c>
      <c r="F5706" s="19">
        <v>4.07</v>
      </c>
      <c r="G5706" s="19">
        <v>0</v>
      </c>
      <c r="H5706" s="17">
        <f t="shared" si="267"/>
        <v>905.65389039747231</v>
      </c>
      <c r="I5706" s="18">
        <f t="shared" ref="I5706:I5769" si="268">E5706+H5706*((NOCT-20)/(800))</f>
        <v>49.421684074921011</v>
      </c>
      <c r="J5706" s="17">
        <f t="shared" ref="J5706:J5769" si="269">P_STC__W*(H5706/1000)*(1+(alpha_p/100)*(I5706-25))</f>
        <v>0.80612472103117638</v>
      </c>
    </row>
    <row r="5707" spans="1:10" x14ac:dyDescent="0.3">
      <c r="A5707" s="2">
        <v>20200825</v>
      </c>
      <c r="B5707" s="2" t="s">
        <v>39</v>
      </c>
      <c r="C5707" s="2">
        <v>555</v>
      </c>
      <c r="D5707" s="2">
        <v>35.99</v>
      </c>
      <c r="E5707" s="2">
        <v>23.28</v>
      </c>
      <c r="F5707" s="2">
        <v>4.41</v>
      </c>
      <c r="G5707" s="2">
        <v>0</v>
      </c>
      <c r="H5707" s="16">
        <f t="shared" si="267"/>
        <v>944.44929100571972</v>
      </c>
      <c r="I5707" s="15">
        <f t="shared" si="268"/>
        <v>52.794040343928742</v>
      </c>
      <c r="J5707" s="14">
        <f t="shared" si="269"/>
        <v>0.82632401336918437</v>
      </c>
    </row>
    <row r="5708" spans="1:10" x14ac:dyDescent="0.3">
      <c r="A5708" s="19">
        <v>20200825</v>
      </c>
      <c r="B5708" s="19" t="s">
        <v>38</v>
      </c>
      <c r="C5708" s="19">
        <v>706.01</v>
      </c>
      <c r="D5708" s="19">
        <v>46.73</v>
      </c>
      <c r="E5708" s="19">
        <v>25.21</v>
      </c>
      <c r="F5708" s="19">
        <v>4.9000000000000004</v>
      </c>
      <c r="G5708" s="19">
        <v>0</v>
      </c>
      <c r="H5708" s="17">
        <f t="shared" si="267"/>
        <v>969.61847703701255</v>
      </c>
      <c r="I5708" s="18">
        <f t="shared" si="268"/>
        <v>55.510577407406643</v>
      </c>
      <c r="J5708" s="17">
        <f t="shared" si="269"/>
        <v>0.8364921888402097</v>
      </c>
    </row>
    <row r="5709" spans="1:10" x14ac:dyDescent="0.3">
      <c r="A5709" s="2">
        <v>20200825</v>
      </c>
      <c r="B5709" s="2" t="s">
        <v>37</v>
      </c>
      <c r="C5709" s="2">
        <v>834.01</v>
      </c>
      <c r="D5709" s="2">
        <v>55.79</v>
      </c>
      <c r="E5709" s="2">
        <v>26.86</v>
      </c>
      <c r="F5709" s="2">
        <v>5.17</v>
      </c>
      <c r="G5709" s="2">
        <v>0</v>
      </c>
      <c r="H5709" s="16">
        <f t="shared" si="267"/>
        <v>1008.4978106808388</v>
      </c>
      <c r="I5709" s="15">
        <f t="shared" si="268"/>
        <v>58.375556583776216</v>
      </c>
      <c r="J5709" s="14">
        <f t="shared" si="269"/>
        <v>0.85703151982837134</v>
      </c>
    </row>
    <row r="5710" spans="1:10" x14ac:dyDescent="0.3">
      <c r="A5710" s="19">
        <v>20200825</v>
      </c>
      <c r="B5710" s="19" t="s">
        <v>36</v>
      </c>
      <c r="C5710" s="19">
        <v>869.01</v>
      </c>
      <c r="D5710" s="19">
        <v>61.35</v>
      </c>
      <c r="E5710" s="19">
        <v>28.12</v>
      </c>
      <c r="F5710" s="19">
        <v>5.38</v>
      </c>
      <c r="G5710" s="19">
        <v>0</v>
      </c>
      <c r="H5710" s="17">
        <f t="shared" si="267"/>
        <v>990.25154301128305</v>
      </c>
      <c r="I5710" s="18">
        <f t="shared" si="268"/>
        <v>59.0653607191026</v>
      </c>
      <c r="J5710" s="17">
        <f t="shared" si="269"/>
        <v>0.8384518009423102</v>
      </c>
    </row>
    <row r="5711" spans="1:10" x14ac:dyDescent="0.3">
      <c r="A5711" s="2">
        <v>20200825</v>
      </c>
      <c r="B5711" s="2" t="s">
        <v>35</v>
      </c>
      <c r="C5711" s="2">
        <v>877.01</v>
      </c>
      <c r="D5711" s="2">
        <v>61.2</v>
      </c>
      <c r="E5711" s="2">
        <v>28.88</v>
      </c>
      <c r="F5711" s="2">
        <v>5.59</v>
      </c>
      <c r="G5711" s="2">
        <v>0</v>
      </c>
      <c r="H5711" s="16">
        <f t="shared" si="267"/>
        <v>1000.8025956804314</v>
      </c>
      <c r="I5711" s="15">
        <f t="shared" si="268"/>
        <v>60.155081115013481</v>
      </c>
      <c r="J5711" s="14">
        <f t="shared" si="269"/>
        <v>0.84247776173975419</v>
      </c>
    </row>
    <row r="5712" spans="1:10" x14ac:dyDescent="0.3">
      <c r="A5712" s="19">
        <v>20200825</v>
      </c>
      <c r="B5712" s="19" t="s">
        <v>34</v>
      </c>
      <c r="C5712" s="19">
        <v>831.01</v>
      </c>
      <c r="D5712" s="19">
        <v>55.42</v>
      </c>
      <c r="E5712" s="19">
        <v>29.09</v>
      </c>
      <c r="F5712" s="19">
        <v>6</v>
      </c>
      <c r="G5712" s="19">
        <v>0</v>
      </c>
      <c r="H5712" s="17">
        <f t="shared" si="267"/>
        <v>1009.3224156746296</v>
      </c>
      <c r="I5712" s="18">
        <f t="shared" si="268"/>
        <v>60.631325489832179</v>
      </c>
      <c r="J5712" s="17">
        <f t="shared" si="269"/>
        <v>0.84748668584774067</v>
      </c>
    </row>
    <row r="5713" spans="1:10" x14ac:dyDescent="0.3">
      <c r="A5713" s="2">
        <v>20200825</v>
      </c>
      <c r="B5713" s="2" t="s">
        <v>33</v>
      </c>
      <c r="C5713" s="2">
        <v>722.01</v>
      </c>
      <c r="D5713" s="2">
        <v>46.25</v>
      </c>
      <c r="E5713" s="2">
        <v>28.73</v>
      </c>
      <c r="F5713" s="2">
        <v>6.48</v>
      </c>
      <c r="G5713" s="2">
        <v>0</v>
      </c>
      <c r="H5713" s="16">
        <f t="shared" si="267"/>
        <v>999.50999485253078</v>
      </c>
      <c r="I5713" s="15">
        <f t="shared" si="268"/>
        <v>59.964687339141591</v>
      </c>
      <c r="J5713" s="14">
        <f t="shared" si="269"/>
        <v>0.84224599977188486</v>
      </c>
    </row>
    <row r="5714" spans="1:10" x14ac:dyDescent="0.3">
      <c r="A5714" s="19">
        <v>20200825</v>
      </c>
      <c r="B5714" s="19" t="s">
        <v>32</v>
      </c>
      <c r="C5714" s="19">
        <v>552</v>
      </c>
      <c r="D5714" s="19">
        <v>35.46</v>
      </c>
      <c r="E5714" s="19">
        <v>27.91</v>
      </c>
      <c r="F5714" s="19">
        <v>6.76</v>
      </c>
      <c r="G5714" s="19">
        <v>0</v>
      </c>
      <c r="H5714" s="17">
        <f t="shared" si="267"/>
        <v>951.50356235720812</v>
      </c>
      <c r="I5714" s="18">
        <f t="shared" si="268"/>
        <v>57.644486323662754</v>
      </c>
      <c r="J5714" s="17">
        <f t="shared" si="269"/>
        <v>0.81172750972991981</v>
      </c>
    </row>
    <row r="5715" spans="1:10" x14ac:dyDescent="0.3">
      <c r="A5715" s="2">
        <v>20200825</v>
      </c>
      <c r="B5715" s="2" t="s">
        <v>31</v>
      </c>
      <c r="C5715" s="2">
        <v>363</v>
      </c>
      <c r="D5715" s="2">
        <v>23.97</v>
      </c>
      <c r="E5715" s="2">
        <v>26.8</v>
      </c>
      <c r="F5715" s="2">
        <v>6.83</v>
      </c>
      <c r="G5715" s="2">
        <v>0</v>
      </c>
      <c r="H5715" s="16">
        <f t="shared" ref="H5715:H5778" si="270">IF(D5715&gt;0,C5715/SIN(D5715*PI()/180),0)</f>
        <v>893.52030287450089</v>
      </c>
      <c r="I5715" s="15">
        <f t="shared" si="268"/>
        <v>54.72250946482815</v>
      </c>
      <c r="J5715" s="14">
        <f t="shared" si="269"/>
        <v>0.77401080740808526</v>
      </c>
    </row>
    <row r="5716" spans="1:10" x14ac:dyDescent="0.3">
      <c r="A5716" s="19">
        <v>20200825</v>
      </c>
      <c r="B5716" s="19" t="s">
        <v>30</v>
      </c>
      <c r="C5716" s="19">
        <v>163</v>
      </c>
      <c r="D5716" s="19">
        <v>12.29</v>
      </c>
      <c r="E5716" s="19">
        <v>25.42</v>
      </c>
      <c r="F5716" s="19">
        <v>6.48</v>
      </c>
      <c r="G5716" s="19">
        <v>0</v>
      </c>
      <c r="H5716" s="17">
        <f t="shared" si="270"/>
        <v>765.76204996948388</v>
      </c>
      <c r="I5716" s="18">
        <f t="shared" si="268"/>
        <v>49.350064061546377</v>
      </c>
      <c r="J5716" s="17">
        <f t="shared" si="269"/>
        <v>0.68185345259252284</v>
      </c>
    </row>
    <row r="5717" spans="1:10" x14ac:dyDescent="0.3">
      <c r="A5717" s="2">
        <v>20200825</v>
      </c>
      <c r="B5717" s="2" t="s">
        <v>29</v>
      </c>
      <c r="C5717" s="2">
        <v>0</v>
      </c>
      <c r="D5717" s="2">
        <v>0</v>
      </c>
      <c r="E5717" s="2">
        <v>23.25</v>
      </c>
      <c r="F5717" s="2">
        <v>6.28</v>
      </c>
      <c r="G5717" s="2">
        <v>0</v>
      </c>
      <c r="H5717" s="16">
        <f t="shared" si="270"/>
        <v>0</v>
      </c>
      <c r="I5717" s="15">
        <f t="shared" si="268"/>
        <v>23.25</v>
      </c>
      <c r="J5717" s="14">
        <f t="shared" si="269"/>
        <v>0</v>
      </c>
    </row>
    <row r="5718" spans="1:10" x14ac:dyDescent="0.3">
      <c r="A5718" s="19">
        <v>20200825</v>
      </c>
      <c r="B5718" s="19" t="s">
        <v>28</v>
      </c>
      <c r="C5718" s="19">
        <v>0</v>
      </c>
      <c r="D5718" s="19">
        <v>0</v>
      </c>
      <c r="E5718" s="19">
        <v>21.79</v>
      </c>
      <c r="F5718" s="19">
        <v>6.07</v>
      </c>
      <c r="G5718" s="19">
        <v>0</v>
      </c>
      <c r="H5718" s="17">
        <f t="shared" si="270"/>
        <v>0</v>
      </c>
      <c r="I5718" s="18">
        <f t="shared" si="268"/>
        <v>21.79</v>
      </c>
      <c r="J5718" s="17">
        <f t="shared" si="269"/>
        <v>0</v>
      </c>
    </row>
    <row r="5719" spans="1:10" x14ac:dyDescent="0.3">
      <c r="A5719" s="2">
        <v>20200825</v>
      </c>
      <c r="B5719" s="2" t="s">
        <v>27</v>
      </c>
      <c r="C5719" s="2">
        <v>0</v>
      </c>
      <c r="D5719" s="2">
        <v>0</v>
      </c>
      <c r="E5719" s="2">
        <v>20.94</v>
      </c>
      <c r="F5719" s="2">
        <v>5.93</v>
      </c>
      <c r="G5719" s="2">
        <v>0</v>
      </c>
      <c r="H5719" s="16">
        <f t="shared" si="270"/>
        <v>0</v>
      </c>
      <c r="I5719" s="15">
        <f t="shared" si="268"/>
        <v>20.94</v>
      </c>
      <c r="J5719" s="14">
        <f t="shared" si="269"/>
        <v>0</v>
      </c>
    </row>
    <row r="5720" spans="1:10" x14ac:dyDescent="0.3">
      <c r="A5720" s="19">
        <v>20200825</v>
      </c>
      <c r="B5720" s="19" t="s">
        <v>26</v>
      </c>
      <c r="C5720" s="19">
        <v>0</v>
      </c>
      <c r="D5720" s="19">
        <v>0</v>
      </c>
      <c r="E5720" s="19">
        <v>20.420000000000002</v>
      </c>
      <c r="F5720" s="19">
        <v>5.79</v>
      </c>
      <c r="G5720" s="19">
        <v>0</v>
      </c>
      <c r="H5720" s="17">
        <f t="shared" si="270"/>
        <v>0</v>
      </c>
      <c r="I5720" s="18">
        <f t="shared" si="268"/>
        <v>20.420000000000002</v>
      </c>
      <c r="J5720" s="17">
        <f t="shared" si="269"/>
        <v>0</v>
      </c>
    </row>
    <row r="5721" spans="1:10" x14ac:dyDescent="0.3">
      <c r="A5721" s="2">
        <v>20200825</v>
      </c>
      <c r="B5721" s="2" t="s">
        <v>25</v>
      </c>
      <c r="C5721" s="2">
        <v>0</v>
      </c>
      <c r="D5721" s="2">
        <v>0</v>
      </c>
      <c r="E5721" s="2">
        <v>20.05</v>
      </c>
      <c r="F5721" s="2">
        <v>5.59</v>
      </c>
      <c r="G5721" s="2">
        <v>0</v>
      </c>
      <c r="H5721" s="16">
        <f t="shared" si="270"/>
        <v>0</v>
      </c>
      <c r="I5721" s="15">
        <f t="shared" si="268"/>
        <v>20.05</v>
      </c>
      <c r="J5721" s="14">
        <f t="shared" si="269"/>
        <v>0</v>
      </c>
    </row>
    <row r="5722" spans="1:10" x14ac:dyDescent="0.3">
      <c r="A5722" s="19">
        <v>20200826</v>
      </c>
      <c r="B5722" s="19" t="s">
        <v>48</v>
      </c>
      <c r="C5722" s="19">
        <v>0</v>
      </c>
      <c r="D5722" s="19">
        <v>0</v>
      </c>
      <c r="E5722" s="19">
        <v>19.8</v>
      </c>
      <c r="F5722" s="19">
        <v>5.0999999999999996</v>
      </c>
      <c r="G5722" s="19">
        <v>0</v>
      </c>
      <c r="H5722" s="17">
        <f t="shared" si="270"/>
        <v>0</v>
      </c>
      <c r="I5722" s="18">
        <f t="shared" si="268"/>
        <v>19.8</v>
      </c>
      <c r="J5722" s="17">
        <f t="shared" si="269"/>
        <v>0</v>
      </c>
    </row>
    <row r="5723" spans="1:10" x14ac:dyDescent="0.3">
      <c r="A5723" s="2">
        <v>20200826</v>
      </c>
      <c r="B5723" s="2" t="s">
        <v>47</v>
      </c>
      <c r="C5723" s="2">
        <v>0</v>
      </c>
      <c r="D5723" s="2">
        <v>0</v>
      </c>
      <c r="E5723" s="2">
        <v>19.55</v>
      </c>
      <c r="F5723" s="2">
        <v>4.55</v>
      </c>
      <c r="G5723" s="2">
        <v>0</v>
      </c>
      <c r="H5723" s="16">
        <f t="shared" si="270"/>
        <v>0</v>
      </c>
      <c r="I5723" s="15">
        <f t="shared" si="268"/>
        <v>19.55</v>
      </c>
      <c r="J5723" s="14">
        <f t="shared" si="269"/>
        <v>0</v>
      </c>
    </row>
    <row r="5724" spans="1:10" x14ac:dyDescent="0.3">
      <c r="A5724" s="19">
        <v>20200826</v>
      </c>
      <c r="B5724" s="19" t="s">
        <v>46</v>
      </c>
      <c r="C5724" s="19">
        <v>0</v>
      </c>
      <c r="D5724" s="19">
        <v>0</v>
      </c>
      <c r="E5724" s="19">
        <v>19.32</v>
      </c>
      <c r="F5724" s="19">
        <v>4.07</v>
      </c>
      <c r="G5724" s="19">
        <v>0</v>
      </c>
      <c r="H5724" s="17">
        <f t="shared" si="270"/>
        <v>0</v>
      </c>
      <c r="I5724" s="18">
        <f t="shared" si="268"/>
        <v>19.32</v>
      </c>
      <c r="J5724" s="17">
        <f t="shared" si="269"/>
        <v>0</v>
      </c>
    </row>
    <row r="5725" spans="1:10" x14ac:dyDescent="0.3">
      <c r="A5725" s="2">
        <v>20200826</v>
      </c>
      <c r="B5725" s="2" t="s">
        <v>45</v>
      </c>
      <c r="C5725" s="2">
        <v>0</v>
      </c>
      <c r="D5725" s="2">
        <v>0</v>
      </c>
      <c r="E5725" s="2">
        <v>19.12</v>
      </c>
      <c r="F5725" s="2">
        <v>4</v>
      </c>
      <c r="G5725" s="2">
        <v>0</v>
      </c>
      <c r="H5725" s="16">
        <f t="shared" si="270"/>
        <v>0</v>
      </c>
      <c r="I5725" s="15">
        <f t="shared" si="268"/>
        <v>19.12</v>
      </c>
      <c r="J5725" s="14">
        <f t="shared" si="269"/>
        <v>0</v>
      </c>
    </row>
    <row r="5726" spans="1:10" x14ac:dyDescent="0.3">
      <c r="A5726" s="19">
        <v>20200826</v>
      </c>
      <c r="B5726" s="19" t="s">
        <v>44</v>
      </c>
      <c r="C5726" s="19">
        <v>0</v>
      </c>
      <c r="D5726" s="19">
        <v>0</v>
      </c>
      <c r="E5726" s="19">
        <v>18.93</v>
      </c>
      <c r="F5726" s="19">
        <v>4.28</v>
      </c>
      <c r="G5726" s="19">
        <v>0</v>
      </c>
      <c r="H5726" s="17">
        <f t="shared" si="270"/>
        <v>0</v>
      </c>
      <c r="I5726" s="18">
        <f t="shared" si="268"/>
        <v>18.93</v>
      </c>
      <c r="J5726" s="17">
        <f t="shared" si="269"/>
        <v>0</v>
      </c>
    </row>
    <row r="5727" spans="1:10" x14ac:dyDescent="0.3">
      <c r="A5727" s="2">
        <v>20200826</v>
      </c>
      <c r="B5727" s="2" t="s">
        <v>43</v>
      </c>
      <c r="C5727" s="2">
        <v>0</v>
      </c>
      <c r="D5727" s="2">
        <v>0</v>
      </c>
      <c r="E5727" s="2">
        <v>18.89</v>
      </c>
      <c r="F5727" s="2">
        <v>4.55</v>
      </c>
      <c r="G5727" s="2">
        <v>0</v>
      </c>
      <c r="H5727" s="16">
        <f t="shared" si="270"/>
        <v>0</v>
      </c>
      <c r="I5727" s="15">
        <f t="shared" si="268"/>
        <v>18.89</v>
      </c>
      <c r="J5727" s="14">
        <f t="shared" si="269"/>
        <v>0</v>
      </c>
    </row>
    <row r="5728" spans="1:10" x14ac:dyDescent="0.3">
      <c r="A5728" s="19">
        <v>20200826</v>
      </c>
      <c r="B5728" s="19" t="s">
        <v>42</v>
      </c>
      <c r="C5728" s="19">
        <v>0</v>
      </c>
      <c r="D5728" s="19">
        <v>0</v>
      </c>
      <c r="E5728" s="19">
        <v>18.89</v>
      </c>
      <c r="F5728" s="19">
        <v>4.6900000000000004</v>
      </c>
      <c r="G5728" s="19">
        <v>0</v>
      </c>
      <c r="H5728" s="17">
        <f t="shared" si="270"/>
        <v>0</v>
      </c>
      <c r="I5728" s="18">
        <f t="shared" si="268"/>
        <v>18.89</v>
      </c>
      <c r="J5728" s="17">
        <f t="shared" si="269"/>
        <v>0</v>
      </c>
    </row>
    <row r="5729" spans="1:10" x14ac:dyDescent="0.3">
      <c r="A5729" s="2">
        <v>20200826</v>
      </c>
      <c r="B5729" s="2" t="s">
        <v>41</v>
      </c>
      <c r="C5729" s="2">
        <v>164</v>
      </c>
      <c r="D5729" s="2">
        <v>12.69</v>
      </c>
      <c r="E5729" s="2">
        <v>19.53</v>
      </c>
      <c r="F5729" s="2">
        <v>4.1399999999999997</v>
      </c>
      <c r="G5729" s="2">
        <v>0</v>
      </c>
      <c r="H5729" s="16">
        <f t="shared" si="270"/>
        <v>746.55422625131757</v>
      </c>
      <c r="I5729" s="15">
        <f t="shared" si="268"/>
        <v>42.859819570353679</v>
      </c>
      <c r="J5729" s="14">
        <f t="shared" si="269"/>
        <v>0.68655426923981677</v>
      </c>
    </row>
    <row r="5730" spans="1:10" x14ac:dyDescent="0.3">
      <c r="A5730" s="19">
        <v>20200826</v>
      </c>
      <c r="B5730" s="19" t="s">
        <v>40</v>
      </c>
      <c r="C5730" s="19">
        <v>367</v>
      </c>
      <c r="D5730" s="19">
        <v>24.37</v>
      </c>
      <c r="E5730" s="19">
        <v>21.04</v>
      </c>
      <c r="F5730" s="19">
        <v>4.4800000000000004</v>
      </c>
      <c r="G5730" s="19">
        <v>0</v>
      </c>
      <c r="H5730" s="17">
        <f t="shared" si="270"/>
        <v>889.42197040872009</v>
      </c>
      <c r="I5730" s="18">
        <f t="shared" si="268"/>
        <v>48.834436575272505</v>
      </c>
      <c r="J5730" s="17">
        <f t="shared" si="269"/>
        <v>0.79402704846809757</v>
      </c>
    </row>
    <row r="5731" spans="1:10" x14ac:dyDescent="0.3">
      <c r="A5731" s="2">
        <v>20200826</v>
      </c>
      <c r="B5731" s="2" t="s">
        <v>39</v>
      </c>
      <c r="C5731" s="2">
        <v>566</v>
      </c>
      <c r="D5731" s="2">
        <v>35.82</v>
      </c>
      <c r="E5731" s="2">
        <v>22.79</v>
      </c>
      <c r="F5731" s="2">
        <v>4.76</v>
      </c>
      <c r="G5731" s="2">
        <v>0</v>
      </c>
      <c r="H5731" s="16">
        <f t="shared" si="270"/>
        <v>967.12335240981645</v>
      </c>
      <c r="I5731" s="15">
        <f t="shared" si="268"/>
        <v>53.01260476280676</v>
      </c>
      <c r="J5731" s="14">
        <f t="shared" si="269"/>
        <v>0.84521095338410046</v>
      </c>
    </row>
    <row r="5732" spans="1:10" x14ac:dyDescent="0.3">
      <c r="A5732" s="19">
        <v>20200826</v>
      </c>
      <c r="B5732" s="19" t="s">
        <v>38</v>
      </c>
      <c r="C5732" s="19">
        <v>710.01</v>
      </c>
      <c r="D5732" s="19">
        <v>46.53</v>
      </c>
      <c r="E5732" s="19">
        <v>24.63</v>
      </c>
      <c r="F5732" s="19">
        <v>4.97</v>
      </c>
      <c r="G5732" s="19">
        <v>0</v>
      </c>
      <c r="H5732" s="17">
        <f t="shared" si="270"/>
        <v>978.33272499725228</v>
      </c>
      <c r="I5732" s="18">
        <f t="shared" si="268"/>
        <v>55.202897656164133</v>
      </c>
      <c r="J5732" s="17">
        <f t="shared" si="269"/>
        <v>0.84536455074679551</v>
      </c>
    </row>
    <row r="5733" spans="1:10" x14ac:dyDescent="0.3">
      <c r="A5733" s="2">
        <v>20200826</v>
      </c>
      <c r="B5733" s="2" t="s">
        <v>37</v>
      </c>
      <c r="C5733" s="2">
        <v>861.01</v>
      </c>
      <c r="D5733" s="2">
        <v>55.53</v>
      </c>
      <c r="E5733" s="2">
        <v>26.37</v>
      </c>
      <c r="F5733" s="2">
        <v>5.17</v>
      </c>
      <c r="G5733" s="2">
        <v>0</v>
      </c>
      <c r="H5733" s="16">
        <f t="shared" si="270"/>
        <v>1044.3793665295034</v>
      </c>
      <c r="I5733" s="15">
        <f t="shared" si="268"/>
        <v>59.006855204046985</v>
      </c>
      <c r="J5733" s="14">
        <f t="shared" si="269"/>
        <v>0.88455710599901927</v>
      </c>
    </row>
    <row r="5734" spans="1:10" x14ac:dyDescent="0.3">
      <c r="A5734" s="19">
        <v>20200826</v>
      </c>
      <c r="B5734" s="19" t="s">
        <v>36</v>
      </c>
      <c r="C5734" s="19">
        <v>894.01</v>
      </c>
      <c r="D5734" s="19">
        <v>61.02</v>
      </c>
      <c r="E5734" s="19">
        <v>27.86</v>
      </c>
      <c r="F5734" s="19">
        <v>5.31</v>
      </c>
      <c r="G5734" s="19">
        <v>0</v>
      </c>
      <c r="H5734" s="17">
        <f t="shared" si="270"/>
        <v>1021.9722906986785</v>
      </c>
      <c r="I5734" s="18">
        <f t="shared" si="268"/>
        <v>59.796634084333704</v>
      </c>
      <c r="J5734" s="17">
        <f t="shared" si="269"/>
        <v>0.86194690940171248</v>
      </c>
    </row>
    <row r="5735" spans="1:10" x14ac:dyDescent="0.3">
      <c r="A5735" s="2">
        <v>20200826</v>
      </c>
      <c r="B5735" s="2" t="s">
        <v>35</v>
      </c>
      <c r="C5735" s="2">
        <v>888.01</v>
      </c>
      <c r="D5735" s="2">
        <v>60.84</v>
      </c>
      <c r="E5735" s="2">
        <v>28.89</v>
      </c>
      <c r="F5735" s="2">
        <v>5.52</v>
      </c>
      <c r="G5735" s="2">
        <v>0</v>
      </c>
      <c r="H5735" s="16">
        <f t="shared" si="270"/>
        <v>1016.8878727223993</v>
      </c>
      <c r="I5735" s="15">
        <f t="shared" si="268"/>
        <v>60.667746022574974</v>
      </c>
      <c r="J5735" s="14">
        <f t="shared" si="269"/>
        <v>0.85367243002275339</v>
      </c>
    </row>
    <row r="5736" spans="1:10" x14ac:dyDescent="0.3">
      <c r="A5736" s="19">
        <v>20200826</v>
      </c>
      <c r="B5736" s="19" t="s">
        <v>34</v>
      </c>
      <c r="C5736" s="19">
        <v>835.01</v>
      </c>
      <c r="D5736" s="19">
        <v>55.09</v>
      </c>
      <c r="E5736" s="19">
        <v>29.37</v>
      </c>
      <c r="F5736" s="19">
        <v>5.66</v>
      </c>
      <c r="G5736" s="19">
        <v>0</v>
      </c>
      <c r="H5736" s="17">
        <f t="shared" si="270"/>
        <v>1018.2403003924671</v>
      </c>
      <c r="I5736" s="18">
        <f t="shared" si="268"/>
        <v>61.190009387264595</v>
      </c>
      <c r="J5736" s="17">
        <f t="shared" si="269"/>
        <v>0.85241473325884187</v>
      </c>
    </row>
    <row r="5737" spans="1:10" x14ac:dyDescent="0.3">
      <c r="A5737" s="2">
        <v>20200826</v>
      </c>
      <c r="B5737" s="2" t="s">
        <v>33</v>
      </c>
      <c r="C5737" s="2">
        <v>731.01</v>
      </c>
      <c r="D5737" s="2">
        <v>45.95</v>
      </c>
      <c r="E5737" s="2">
        <v>29.21</v>
      </c>
      <c r="F5737" s="2">
        <v>6</v>
      </c>
      <c r="G5737" s="2">
        <v>0</v>
      </c>
      <c r="H5737" s="16">
        <f t="shared" si="270"/>
        <v>1017.0809908036564</v>
      </c>
      <c r="I5737" s="15">
        <f t="shared" si="268"/>
        <v>60.993780962614267</v>
      </c>
      <c r="J5737" s="14">
        <f t="shared" si="269"/>
        <v>0.85234233398464165</v>
      </c>
    </row>
    <row r="5738" spans="1:10" x14ac:dyDescent="0.3">
      <c r="A5738" s="19">
        <v>20200826</v>
      </c>
      <c r="B5738" s="19" t="s">
        <v>32</v>
      </c>
      <c r="C5738" s="19">
        <v>554</v>
      </c>
      <c r="D5738" s="19">
        <v>35.18</v>
      </c>
      <c r="E5738" s="19">
        <v>28.34</v>
      </c>
      <c r="F5738" s="19">
        <v>6.41</v>
      </c>
      <c r="G5738" s="19">
        <v>0</v>
      </c>
      <c r="H5738" s="17">
        <f t="shared" si="270"/>
        <v>961.56008449321541</v>
      </c>
      <c r="I5738" s="18">
        <f t="shared" si="268"/>
        <v>58.388752640412982</v>
      </c>
      <c r="J5738" s="17">
        <f t="shared" si="269"/>
        <v>0.81708627134804179</v>
      </c>
    </row>
    <row r="5739" spans="1:10" x14ac:dyDescent="0.3">
      <c r="A5739" s="2">
        <v>20200826</v>
      </c>
      <c r="B5739" s="2" t="s">
        <v>31</v>
      </c>
      <c r="C5739" s="2">
        <v>346</v>
      </c>
      <c r="D5739" s="2">
        <v>23.71</v>
      </c>
      <c r="E5739" s="2">
        <v>27.2</v>
      </c>
      <c r="F5739" s="2">
        <v>6.62</v>
      </c>
      <c r="G5739" s="2">
        <v>0</v>
      </c>
      <c r="H5739" s="16">
        <f t="shared" si="270"/>
        <v>860.46623823094183</v>
      </c>
      <c r="I5739" s="15">
        <f t="shared" si="268"/>
        <v>54.089569944716928</v>
      </c>
      <c r="J5739" s="14">
        <f t="shared" si="269"/>
        <v>0.74782857053155283</v>
      </c>
    </row>
    <row r="5740" spans="1:10" x14ac:dyDescent="0.3">
      <c r="A5740" s="19">
        <v>20200826</v>
      </c>
      <c r="B5740" s="19" t="s">
        <v>30</v>
      </c>
      <c r="C5740" s="19">
        <v>145</v>
      </c>
      <c r="D5740" s="19">
        <v>12.03</v>
      </c>
      <c r="E5740" s="19">
        <v>25.79</v>
      </c>
      <c r="F5740" s="19">
        <v>6.34</v>
      </c>
      <c r="G5740" s="19">
        <v>0</v>
      </c>
      <c r="H5740" s="17">
        <f t="shared" si="270"/>
        <v>695.69783612167612</v>
      </c>
      <c r="I5740" s="18">
        <f t="shared" si="268"/>
        <v>47.530557378802378</v>
      </c>
      <c r="J5740" s="17">
        <f t="shared" si="269"/>
        <v>0.62516276605395971</v>
      </c>
    </row>
    <row r="5741" spans="1:10" x14ac:dyDescent="0.3">
      <c r="A5741" s="2">
        <v>20200826</v>
      </c>
      <c r="B5741" s="2" t="s">
        <v>29</v>
      </c>
      <c r="C5741" s="2">
        <v>0</v>
      </c>
      <c r="D5741" s="2">
        <v>0</v>
      </c>
      <c r="E5741" s="2">
        <v>23.81</v>
      </c>
      <c r="F5741" s="2">
        <v>6.07</v>
      </c>
      <c r="G5741" s="2">
        <v>0</v>
      </c>
      <c r="H5741" s="16">
        <f t="shared" si="270"/>
        <v>0</v>
      </c>
      <c r="I5741" s="15">
        <f t="shared" si="268"/>
        <v>23.81</v>
      </c>
      <c r="J5741" s="14">
        <f t="shared" si="269"/>
        <v>0</v>
      </c>
    </row>
    <row r="5742" spans="1:10" x14ac:dyDescent="0.3">
      <c r="A5742" s="19">
        <v>20200826</v>
      </c>
      <c r="B5742" s="19" t="s">
        <v>28</v>
      </c>
      <c r="C5742" s="19">
        <v>0</v>
      </c>
      <c r="D5742" s="19">
        <v>0</v>
      </c>
      <c r="E5742" s="19">
        <v>22.44</v>
      </c>
      <c r="F5742" s="19">
        <v>6.07</v>
      </c>
      <c r="G5742" s="19">
        <v>0</v>
      </c>
      <c r="H5742" s="17">
        <f t="shared" si="270"/>
        <v>0</v>
      </c>
      <c r="I5742" s="18">
        <f t="shared" si="268"/>
        <v>22.44</v>
      </c>
      <c r="J5742" s="17">
        <f t="shared" si="269"/>
        <v>0</v>
      </c>
    </row>
    <row r="5743" spans="1:10" x14ac:dyDescent="0.3">
      <c r="A5743" s="2">
        <v>20200826</v>
      </c>
      <c r="B5743" s="2" t="s">
        <v>27</v>
      </c>
      <c r="C5743" s="2">
        <v>0</v>
      </c>
      <c r="D5743" s="2">
        <v>0</v>
      </c>
      <c r="E5743" s="2">
        <v>21.64</v>
      </c>
      <c r="F5743" s="2">
        <v>6.07</v>
      </c>
      <c r="G5743" s="2">
        <v>0</v>
      </c>
      <c r="H5743" s="16">
        <f t="shared" si="270"/>
        <v>0</v>
      </c>
      <c r="I5743" s="15">
        <f t="shared" si="268"/>
        <v>21.64</v>
      </c>
      <c r="J5743" s="14">
        <f t="shared" si="269"/>
        <v>0</v>
      </c>
    </row>
    <row r="5744" spans="1:10" x14ac:dyDescent="0.3">
      <c r="A5744" s="19">
        <v>20200826</v>
      </c>
      <c r="B5744" s="19" t="s">
        <v>26</v>
      </c>
      <c r="C5744" s="19">
        <v>0</v>
      </c>
      <c r="D5744" s="19">
        <v>0</v>
      </c>
      <c r="E5744" s="19">
        <v>21.08</v>
      </c>
      <c r="F5744" s="19">
        <v>5.86</v>
      </c>
      <c r="G5744" s="19">
        <v>0</v>
      </c>
      <c r="H5744" s="17">
        <f t="shared" si="270"/>
        <v>0</v>
      </c>
      <c r="I5744" s="18">
        <f t="shared" si="268"/>
        <v>21.08</v>
      </c>
      <c r="J5744" s="17">
        <f t="shared" si="269"/>
        <v>0</v>
      </c>
    </row>
    <row r="5745" spans="1:10" x14ac:dyDescent="0.3">
      <c r="A5745" s="2">
        <v>20200826</v>
      </c>
      <c r="B5745" s="2" t="s">
        <v>25</v>
      </c>
      <c r="C5745" s="2">
        <v>0</v>
      </c>
      <c r="D5745" s="2">
        <v>0</v>
      </c>
      <c r="E5745" s="2">
        <v>20.67</v>
      </c>
      <c r="F5745" s="2">
        <v>5.79</v>
      </c>
      <c r="G5745" s="2">
        <v>0</v>
      </c>
      <c r="H5745" s="16">
        <f t="shared" si="270"/>
        <v>0</v>
      </c>
      <c r="I5745" s="15">
        <f t="shared" si="268"/>
        <v>20.67</v>
      </c>
      <c r="J5745" s="14">
        <f t="shared" si="269"/>
        <v>0</v>
      </c>
    </row>
    <row r="5746" spans="1:10" x14ac:dyDescent="0.3">
      <c r="A5746" s="19">
        <v>20200827</v>
      </c>
      <c r="B5746" s="19" t="s">
        <v>48</v>
      </c>
      <c r="C5746" s="19">
        <v>0</v>
      </c>
      <c r="D5746" s="19">
        <v>0</v>
      </c>
      <c r="E5746" s="19">
        <v>20.38</v>
      </c>
      <c r="F5746" s="19">
        <v>5.79</v>
      </c>
      <c r="G5746" s="19">
        <v>0</v>
      </c>
      <c r="H5746" s="17">
        <f t="shared" si="270"/>
        <v>0</v>
      </c>
      <c r="I5746" s="18">
        <f t="shared" si="268"/>
        <v>20.38</v>
      </c>
      <c r="J5746" s="17">
        <f t="shared" si="269"/>
        <v>0</v>
      </c>
    </row>
    <row r="5747" spans="1:10" x14ac:dyDescent="0.3">
      <c r="A5747" s="2">
        <v>20200827</v>
      </c>
      <c r="B5747" s="2" t="s">
        <v>47</v>
      </c>
      <c r="C5747" s="2">
        <v>0</v>
      </c>
      <c r="D5747" s="2">
        <v>0</v>
      </c>
      <c r="E5747" s="2">
        <v>20.059999999999999</v>
      </c>
      <c r="F5747" s="2">
        <v>5.45</v>
      </c>
      <c r="G5747" s="2">
        <v>0</v>
      </c>
      <c r="H5747" s="16">
        <f t="shared" si="270"/>
        <v>0</v>
      </c>
      <c r="I5747" s="15">
        <f t="shared" si="268"/>
        <v>20.059999999999999</v>
      </c>
      <c r="J5747" s="14">
        <f t="shared" si="269"/>
        <v>0</v>
      </c>
    </row>
    <row r="5748" spans="1:10" x14ac:dyDescent="0.3">
      <c r="A5748" s="19">
        <v>20200827</v>
      </c>
      <c r="B5748" s="19" t="s">
        <v>46</v>
      </c>
      <c r="C5748" s="19">
        <v>0</v>
      </c>
      <c r="D5748" s="19">
        <v>0</v>
      </c>
      <c r="E5748" s="19">
        <v>19.84</v>
      </c>
      <c r="F5748" s="19">
        <v>5.66</v>
      </c>
      <c r="G5748" s="19">
        <v>0</v>
      </c>
      <c r="H5748" s="17">
        <f t="shared" si="270"/>
        <v>0</v>
      </c>
      <c r="I5748" s="18">
        <f t="shared" si="268"/>
        <v>19.84</v>
      </c>
      <c r="J5748" s="17">
        <f t="shared" si="269"/>
        <v>0</v>
      </c>
    </row>
    <row r="5749" spans="1:10" x14ac:dyDescent="0.3">
      <c r="A5749" s="2">
        <v>20200827</v>
      </c>
      <c r="B5749" s="2" t="s">
        <v>45</v>
      </c>
      <c r="C5749" s="2">
        <v>0</v>
      </c>
      <c r="D5749" s="2">
        <v>0</v>
      </c>
      <c r="E5749" s="2">
        <v>19.62</v>
      </c>
      <c r="F5749" s="2">
        <v>5.59</v>
      </c>
      <c r="G5749" s="2">
        <v>0</v>
      </c>
      <c r="H5749" s="16">
        <f t="shared" si="270"/>
        <v>0</v>
      </c>
      <c r="I5749" s="15">
        <f t="shared" si="268"/>
        <v>19.62</v>
      </c>
      <c r="J5749" s="14">
        <f t="shared" si="269"/>
        <v>0</v>
      </c>
    </row>
    <row r="5750" spans="1:10" x14ac:dyDescent="0.3">
      <c r="A5750" s="19">
        <v>20200827</v>
      </c>
      <c r="B5750" s="19" t="s">
        <v>44</v>
      </c>
      <c r="C5750" s="19">
        <v>0</v>
      </c>
      <c r="D5750" s="19">
        <v>0</v>
      </c>
      <c r="E5750" s="19">
        <v>19.48</v>
      </c>
      <c r="F5750" s="19">
        <v>5.45</v>
      </c>
      <c r="G5750" s="19">
        <v>0</v>
      </c>
      <c r="H5750" s="17">
        <f t="shared" si="270"/>
        <v>0</v>
      </c>
      <c r="I5750" s="18">
        <f t="shared" si="268"/>
        <v>19.48</v>
      </c>
      <c r="J5750" s="17">
        <f t="shared" si="269"/>
        <v>0</v>
      </c>
    </row>
    <row r="5751" spans="1:10" x14ac:dyDescent="0.3">
      <c r="A5751" s="2">
        <v>20200827</v>
      </c>
      <c r="B5751" s="2" t="s">
        <v>43</v>
      </c>
      <c r="C5751" s="2">
        <v>0</v>
      </c>
      <c r="D5751" s="2">
        <v>0</v>
      </c>
      <c r="E5751" s="2">
        <v>19.27</v>
      </c>
      <c r="F5751" s="2">
        <v>5.38</v>
      </c>
      <c r="G5751" s="2">
        <v>0</v>
      </c>
      <c r="H5751" s="16">
        <f t="shared" si="270"/>
        <v>0</v>
      </c>
      <c r="I5751" s="15">
        <f t="shared" si="268"/>
        <v>19.27</v>
      </c>
      <c r="J5751" s="14">
        <f t="shared" si="269"/>
        <v>0</v>
      </c>
    </row>
    <row r="5752" spans="1:10" x14ac:dyDescent="0.3">
      <c r="A5752" s="19">
        <v>20200827</v>
      </c>
      <c r="B5752" s="19" t="s">
        <v>42</v>
      </c>
      <c r="C5752" s="19">
        <v>0</v>
      </c>
      <c r="D5752" s="19">
        <v>0</v>
      </c>
      <c r="E5752" s="19">
        <v>19.149999999999999</v>
      </c>
      <c r="F5752" s="19">
        <v>5.38</v>
      </c>
      <c r="G5752" s="19">
        <v>0</v>
      </c>
      <c r="H5752" s="17">
        <f t="shared" si="270"/>
        <v>0</v>
      </c>
      <c r="I5752" s="18">
        <f t="shared" si="268"/>
        <v>19.149999999999999</v>
      </c>
      <c r="J5752" s="17">
        <f t="shared" si="269"/>
        <v>0</v>
      </c>
    </row>
    <row r="5753" spans="1:10" x14ac:dyDescent="0.3">
      <c r="A5753" s="2">
        <v>20200827</v>
      </c>
      <c r="B5753" s="2" t="s">
        <v>41</v>
      </c>
      <c r="C5753" s="2">
        <v>159</v>
      </c>
      <c r="D5753" s="2">
        <v>12.54</v>
      </c>
      <c r="E5753" s="2">
        <v>19.670000000000002</v>
      </c>
      <c r="F5753" s="2">
        <v>5.86</v>
      </c>
      <c r="G5753" s="2">
        <v>0</v>
      </c>
      <c r="H5753" s="16">
        <f t="shared" si="270"/>
        <v>732.31006814607485</v>
      </c>
      <c r="I5753" s="15">
        <f t="shared" si="268"/>
        <v>42.554689629564841</v>
      </c>
      <c r="J5753" s="14">
        <f t="shared" si="269"/>
        <v>0.67446042633098058</v>
      </c>
    </row>
    <row r="5754" spans="1:10" x14ac:dyDescent="0.3">
      <c r="A5754" s="19">
        <v>20200827</v>
      </c>
      <c r="B5754" s="19" t="s">
        <v>40</v>
      </c>
      <c r="C5754" s="19">
        <v>362</v>
      </c>
      <c r="D5754" s="19">
        <v>24.22</v>
      </c>
      <c r="E5754" s="19">
        <v>20.5</v>
      </c>
      <c r="F5754" s="19">
        <v>7.1</v>
      </c>
      <c r="G5754" s="19">
        <v>0</v>
      </c>
      <c r="H5754" s="17">
        <f t="shared" si="270"/>
        <v>882.40728756048725</v>
      </c>
      <c r="I5754" s="18">
        <f t="shared" si="268"/>
        <v>48.075227736265226</v>
      </c>
      <c r="J5754" s="17">
        <f t="shared" si="269"/>
        <v>0.79077941653579475</v>
      </c>
    </row>
    <row r="5755" spans="1:10" x14ac:dyDescent="0.3">
      <c r="A5755" s="2">
        <v>20200827</v>
      </c>
      <c r="B5755" s="2" t="s">
        <v>39</v>
      </c>
      <c r="C5755" s="2">
        <v>562</v>
      </c>
      <c r="D5755" s="2">
        <v>35.65</v>
      </c>
      <c r="E5755" s="2">
        <v>21.95</v>
      </c>
      <c r="F5755" s="2">
        <v>6.9</v>
      </c>
      <c r="G5755" s="2">
        <v>0</v>
      </c>
      <c r="H5755" s="16">
        <f t="shared" si="270"/>
        <v>964.25676437380059</v>
      </c>
      <c r="I5755" s="15">
        <f t="shared" si="268"/>
        <v>52.083023886681268</v>
      </c>
      <c r="J5755" s="14">
        <f t="shared" si="269"/>
        <v>0.84673931395286728</v>
      </c>
    </row>
    <row r="5756" spans="1:10" x14ac:dyDescent="0.3">
      <c r="A5756" s="19">
        <v>20200827</v>
      </c>
      <c r="B5756" s="19" t="s">
        <v>38</v>
      </c>
      <c r="C5756" s="19">
        <v>714.01</v>
      </c>
      <c r="D5756" s="19">
        <v>46.32</v>
      </c>
      <c r="E5756" s="19">
        <v>23.32</v>
      </c>
      <c r="F5756" s="19">
        <v>6.9</v>
      </c>
      <c r="G5756" s="19">
        <v>0</v>
      </c>
      <c r="H5756" s="17">
        <f t="shared" si="270"/>
        <v>987.28130504519174</v>
      </c>
      <c r="I5756" s="18">
        <f t="shared" si="268"/>
        <v>54.172540782662239</v>
      </c>
      <c r="J5756" s="17">
        <f t="shared" si="269"/>
        <v>0.85767453643593294</v>
      </c>
    </row>
    <row r="5757" spans="1:10" x14ac:dyDescent="0.3">
      <c r="A5757" s="2">
        <v>20200827</v>
      </c>
      <c r="B5757" s="2" t="s">
        <v>37</v>
      </c>
      <c r="C5757" s="2">
        <v>879.01</v>
      </c>
      <c r="D5757" s="2">
        <v>55.27</v>
      </c>
      <c r="E5757" s="2">
        <v>24.73</v>
      </c>
      <c r="F5757" s="2">
        <v>7.03</v>
      </c>
      <c r="G5757" s="2">
        <v>0</v>
      </c>
      <c r="H5757" s="16">
        <f t="shared" si="270"/>
        <v>1069.5557998093564</v>
      </c>
      <c r="I5757" s="15">
        <f t="shared" si="268"/>
        <v>58.15361874404239</v>
      </c>
      <c r="J5757" s="14">
        <f t="shared" si="269"/>
        <v>0.90998739635374204</v>
      </c>
    </row>
    <row r="5758" spans="1:10" x14ac:dyDescent="0.3">
      <c r="A5758" s="19">
        <v>20200827</v>
      </c>
      <c r="B5758" s="19" t="s">
        <v>36</v>
      </c>
      <c r="C5758" s="19">
        <v>859.01</v>
      </c>
      <c r="D5758" s="19">
        <v>60.69</v>
      </c>
      <c r="E5758" s="19">
        <v>25.85</v>
      </c>
      <c r="F5758" s="19">
        <v>7.1</v>
      </c>
      <c r="G5758" s="19">
        <v>0</v>
      </c>
      <c r="H5758" s="17">
        <f t="shared" si="270"/>
        <v>985.12146083687844</v>
      </c>
      <c r="I5758" s="18">
        <f t="shared" si="268"/>
        <v>56.635045651152453</v>
      </c>
      <c r="J5758" s="17">
        <f t="shared" si="269"/>
        <v>0.84488183010210749</v>
      </c>
    </row>
    <row r="5759" spans="1:10" x14ac:dyDescent="0.3">
      <c r="A5759" s="2">
        <v>20200827</v>
      </c>
      <c r="B5759" s="2" t="s">
        <v>35</v>
      </c>
      <c r="C5759" s="2">
        <v>867.01</v>
      </c>
      <c r="D5759" s="2">
        <v>60.49</v>
      </c>
      <c r="E5759" s="2">
        <v>26.32</v>
      </c>
      <c r="F5759" s="2">
        <v>7.59</v>
      </c>
      <c r="G5759" s="2">
        <v>0</v>
      </c>
      <c r="H5759" s="16">
        <f t="shared" si="270"/>
        <v>996.2543353913768</v>
      </c>
      <c r="I5759" s="15">
        <f t="shared" si="268"/>
        <v>57.452947980980525</v>
      </c>
      <c r="J5759" s="14">
        <f t="shared" si="269"/>
        <v>0.85076307984110466</v>
      </c>
    </row>
    <row r="5760" spans="1:10" x14ac:dyDescent="0.3">
      <c r="A5760" s="19">
        <v>20200827</v>
      </c>
      <c r="B5760" s="19" t="s">
        <v>34</v>
      </c>
      <c r="C5760" s="19">
        <v>829.01</v>
      </c>
      <c r="D5760" s="19">
        <v>54.76</v>
      </c>
      <c r="E5760" s="19">
        <v>26.21</v>
      </c>
      <c r="F5760" s="19">
        <v>8</v>
      </c>
      <c r="G5760" s="19">
        <v>0</v>
      </c>
      <c r="H5760" s="17">
        <f t="shared" si="270"/>
        <v>1015.0203152644727</v>
      </c>
      <c r="I5760" s="18">
        <f t="shared" si="268"/>
        <v>57.929384852014778</v>
      </c>
      <c r="J5760" s="17">
        <f t="shared" si="269"/>
        <v>0.86461233959166539</v>
      </c>
    </row>
    <row r="5761" spans="1:10" x14ac:dyDescent="0.3">
      <c r="A5761" s="2">
        <v>20200827</v>
      </c>
      <c r="B5761" s="2" t="s">
        <v>33</v>
      </c>
      <c r="C5761" s="2">
        <v>710.01</v>
      </c>
      <c r="D5761" s="2">
        <v>45.64</v>
      </c>
      <c r="E5761" s="2">
        <v>25.71</v>
      </c>
      <c r="F5761" s="2">
        <v>8.14</v>
      </c>
      <c r="G5761" s="2">
        <v>0</v>
      </c>
      <c r="H5761" s="16">
        <f t="shared" si="270"/>
        <v>993.07519865126437</v>
      </c>
      <c r="I5761" s="15">
        <f t="shared" si="268"/>
        <v>56.743599957852012</v>
      </c>
      <c r="J5761" s="14">
        <f t="shared" si="269"/>
        <v>0.85121818039803865</v>
      </c>
    </row>
    <row r="5762" spans="1:10" x14ac:dyDescent="0.3">
      <c r="A5762" s="19">
        <v>20200827</v>
      </c>
      <c r="B5762" s="19" t="s">
        <v>32</v>
      </c>
      <c r="C5762" s="19">
        <v>546</v>
      </c>
      <c r="D5762" s="19">
        <v>34.9</v>
      </c>
      <c r="E5762" s="19">
        <v>25.05</v>
      </c>
      <c r="F5762" s="19">
        <v>8.07</v>
      </c>
      <c r="G5762" s="19">
        <v>0</v>
      </c>
      <c r="H5762" s="17">
        <f t="shared" si="270"/>
        <v>954.30208508179351</v>
      </c>
      <c r="I5762" s="18">
        <f t="shared" si="268"/>
        <v>54.871940158806048</v>
      </c>
      <c r="J5762" s="17">
        <f t="shared" si="269"/>
        <v>0.82602123857635124</v>
      </c>
    </row>
    <row r="5763" spans="1:10" x14ac:dyDescent="0.3">
      <c r="A5763" s="2">
        <v>20200827</v>
      </c>
      <c r="B5763" s="2" t="s">
        <v>31</v>
      </c>
      <c r="C5763" s="2">
        <v>353</v>
      </c>
      <c r="D5763" s="2">
        <v>23.43</v>
      </c>
      <c r="E5763" s="2">
        <v>24.24</v>
      </c>
      <c r="F5763" s="2">
        <v>7.86</v>
      </c>
      <c r="G5763" s="2">
        <v>0</v>
      </c>
      <c r="H5763" s="16">
        <f t="shared" si="270"/>
        <v>887.76361400700171</v>
      </c>
      <c r="I5763" s="15">
        <f t="shared" si="268"/>
        <v>51.982612937718798</v>
      </c>
      <c r="J5763" s="14">
        <f t="shared" si="269"/>
        <v>0.7799697951107657</v>
      </c>
    </row>
    <row r="5764" spans="1:10" x14ac:dyDescent="0.3">
      <c r="A5764" s="19">
        <v>20200827</v>
      </c>
      <c r="B5764" s="19" t="s">
        <v>30</v>
      </c>
      <c r="C5764" s="19">
        <v>152</v>
      </c>
      <c r="D5764" s="19">
        <v>11.75</v>
      </c>
      <c r="E5764" s="19">
        <v>23.08</v>
      </c>
      <c r="F5764" s="19">
        <v>7.66</v>
      </c>
      <c r="G5764" s="19">
        <v>0</v>
      </c>
      <c r="H5764" s="17">
        <f t="shared" si="270"/>
        <v>746.40882406953119</v>
      </c>
      <c r="I5764" s="18">
        <f t="shared" si="268"/>
        <v>46.405275752172848</v>
      </c>
      <c r="J5764" s="17">
        <f t="shared" si="269"/>
        <v>0.67451193390574604</v>
      </c>
    </row>
    <row r="5765" spans="1:10" x14ac:dyDescent="0.3">
      <c r="A5765" s="2">
        <v>20200827</v>
      </c>
      <c r="B5765" s="2" t="s">
        <v>29</v>
      </c>
      <c r="C5765" s="2">
        <v>0</v>
      </c>
      <c r="D5765" s="2">
        <v>0</v>
      </c>
      <c r="E5765" s="2">
        <v>21.71</v>
      </c>
      <c r="F5765" s="2">
        <v>6.9</v>
      </c>
      <c r="G5765" s="2">
        <v>0</v>
      </c>
      <c r="H5765" s="16">
        <f t="shared" si="270"/>
        <v>0</v>
      </c>
      <c r="I5765" s="15">
        <f t="shared" si="268"/>
        <v>21.71</v>
      </c>
      <c r="J5765" s="14">
        <f t="shared" si="269"/>
        <v>0</v>
      </c>
    </row>
    <row r="5766" spans="1:10" x14ac:dyDescent="0.3">
      <c r="A5766" s="19">
        <v>20200827</v>
      </c>
      <c r="B5766" s="19" t="s">
        <v>28</v>
      </c>
      <c r="C5766" s="19">
        <v>0</v>
      </c>
      <c r="D5766" s="19">
        <v>0</v>
      </c>
      <c r="E5766" s="19">
        <v>20.66</v>
      </c>
      <c r="F5766" s="19">
        <v>6.62</v>
      </c>
      <c r="G5766" s="19">
        <v>0</v>
      </c>
      <c r="H5766" s="17">
        <f t="shared" si="270"/>
        <v>0</v>
      </c>
      <c r="I5766" s="18">
        <f t="shared" si="268"/>
        <v>20.66</v>
      </c>
      <c r="J5766" s="17">
        <f t="shared" si="269"/>
        <v>0</v>
      </c>
    </row>
    <row r="5767" spans="1:10" x14ac:dyDescent="0.3">
      <c r="A5767" s="2">
        <v>20200827</v>
      </c>
      <c r="B5767" s="2" t="s">
        <v>27</v>
      </c>
      <c r="C5767" s="2">
        <v>0</v>
      </c>
      <c r="D5767" s="2">
        <v>0</v>
      </c>
      <c r="E5767" s="2">
        <v>20.2</v>
      </c>
      <c r="F5767" s="2">
        <v>6.48</v>
      </c>
      <c r="G5767" s="2">
        <v>0</v>
      </c>
      <c r="H5767" s="16">
        <f t="shared" si="270"/>
        <v>0</v>
      </c>
      <c r="I5767" s="15">
        <f t="shared" si="268"/>
        <v>20.2</v>
      </c>
      <c r="J5767" s="14">
        <f t="shared" si="269"/>
        <v>0</v>
      </c>
    </row>
    <row r="5768" spans="1:10" x14ac:dyDescent="0.3">
      <c r="A5768" s="19">
        <v>20200827</v>
      </c>
      <c r="B5768" s="19" t="s">
        <v>26</v>
      </c>
      <c r="C5768" s="19">
        <v>0</v>
      </c>
      <c r="D5768" s="19">
        <v>0</v>
      </c>
      <c r="E5768" s="19">
        <v>19.98</v>
      </c>
      <c r="F5768" s="19">
        <v>6.14</v>
      </c>
      <c r="G5768" s="19">
        <v>0</v>
      </c>
      <c r="H5768" s="17">
        <f t="shared" si="270"/>
        <v>0</v>
      </c>
      <c r="I5768" s="18">
        <f t="shared" si="268"/>
        <v>19.98</v>
      </c>
      <c r="J5768" s="17">
        <f t="shared" si="269"/>
        <v>0</v>
      </c>
    </row>
    <row r="5769" spans="1:10" x14ac:dyDescent="0.3">
      <c r="A5769" s="2">
        <v>20200827</v>
      </c>
      <c r="B5769" s="2" t="s">
        <v>25</v>
      </c>
      <c r="C5769" s="2">
        <v>0</v>
      </c>
      <c r="D5769" s="2">
        <v>0</v>
      </c>
      <c r="E5769" s="2">
        <v>19.88</v>
      </c>
      <c r="F5769" s="2">
        <v>6.62</v>
      </c>
      <c r="G5769" s="2">
        <v>0</v>
      </c>
      <c r="H5769" s="16">
        <f t="shared" si="270"/>
        <v>0</v>
      </c>
      <c r="I5769" s="15">
        <f t="shared" si="268"/>
        <v>19.88</v>
      </c>
      <c r="J5769" s="14">
        <f t="shared" si="269"/>
        <v>0</v>
      </c>
    </row>
    <row r="5770" spans="1:10" x14ac:dyDescent="0.3">
      <c r="A5770" s="19">
        <v>20200828</v>
      </c>
      <c r="B5770" s="19" t="s">
        <v>48</v>
      </c>
      <c r="C5770" s="19">
        <v>0</v>
      </c>
      <c r="D5770" s="19">
        <v>0</v>
      </c>
      <c r="E5770" s="19">
        <v>19.760000000000002</v>
      </c>
      <c r="F5770" s="19">
        <v>6.34</v>
      </c>
      <c r="G5770" s="19">
        <v>0</v>
      </c>
      <c r="H5770" s="17">
        <f t="shared" si="270"/>
        <v>0</v>
      </c>
      <c r="I5770" s="18">
        <f t="shared" ref="I5770:I5833" si="271">E5770+H5770*((NOCT-20)/(800))</f>
        <v>19.760000000000002</v>
      </c>
      <c r="J5770" s="17">
        <f t="shared" ref="J5770:J5833" si="272">P_STC__W*(H5770/1000)*(1+(alpha_p/100)*(I5770-25))</f>
        <v>0</v>
      </c>
    </row>
    <row r="5771" spans="1:10" x14ac:dyDescent="0.3">
      <c r="A5771" s="2">
        <v>20200828</v>
      </c>
      <c r="B5771" s="2" t="s">
        <v>47</v>
      </c>
      <c r="C5771" s="2">
        <v>0</v>
      </c>
      <c r="D5771" s="2">
        <v>0</v>
      </c>
      <c r="E5771" s="2">
        <v>19.649999999999999</v>
      </c>
      <c r="F5771" s="2">
        <v>6.07</v>
      </c>
      <c r="G5771" s="2">
        <v>0</v>
      </c>
      <c r="H5771" s="16">
        <f t="shared" si="270"/>
        <v>0</v>
      </c>
      <c r="I5771" s="15">
        <f t="shared" si="271"/>
        <v>19.649999999999999</v>
      </c>
      <c r="J5771" s="14">
        <f t="shared" si="272"/>
        <v>0</v>
      </c>
    </row>
    <row r="5772" spans="1:10" x14ac:dyDescent="0.3">
      <c r="A5772" s="19">
        <v>20200828</v>
      </c>
      <c r="B5772" s="19" t="s">
        <v>46</v>
      </c>
      <c r="C5772" s="19">
        <v>0</v>
      </c>
      <c r="D5772" s="19">
        <v>0</v>
      </c>
      <c r="E5772" s="19">
        <v>19.64</v>
      </c>
      <c r="F5772" s="19">
        <v>5.79</v>
      </c>
      <c r="G5772" s="19">
        <v>0</v>
      </c>
      <c r="H5772" s="17">
        <f t="shared" si="270"/>
        <v>0</v>
      </c>
      <c r="I5772" s="18">
        <f t="shared" si="271"/>
        <v>19.64</v>
      </c>
      <c r="J5772" s="17">
        <f t="shared" si="272"/>
        <v>0</v>
      </c>
    </row>
    <row r="5773" spans="1:10" x14ac:dyDescent="0.3">
      <c r="A5773" s="2">
        <v>20200828</v>
      </c>
      <c r="B5773" s="2" t="s">
        <v>45</v>
      </c>
      <c r="C5773" s="2">
        <v>0</v>
      </c>
      <c r="D5773" s="2">
        <v>0</v>
      </c>
      <c r="E5773" s="2">
        <v>19.8</v>
      </c>
      <c r="F5773" s="2">
        <v>5.52</v>
      </c>
      <c r="G5773" s="2">
        <v>0</v>
      </c>
      <c r="H5773" s="16">
        <f t="shared" si="270"/>
        <v>0</v>
      </c>
      <c r="I5773" s="15">
        <f t="shared" si="271"/>
        <v>19.8</v>
      </c>
      <c r="J5773" s="14">
        <f t="shared" si="272"/>
        <v>0</v>
      </c>
    </row>
    <row r="5774" spans="1:10" x14ac:dyDescent="0.3">
      <c r="A5774" s="19">
        <v>20200828</v>
      </c>
      <c r="B5774" s="19" t="s">
        <v>44</v>
      </c>
      <c r="C5774" s="19">
        <v>0</v>
      </c>
      <c r="D5774" s="19">
        <v>0</v>
      </c>
      <c r="E5774" s="19">
        <v>19.88</v>
      </c>
      <c r="F5774" s="19">
        <v>5.0999999999999996</v>
      </c>
      <c r="G5774" s="19">
        <v>0</v>
      </c>
      <c r="H5774" s="17">
        <f t="shared" si="270"/>
        <v>0</v>
      </c>
      <c r="I5774" s="18">
        <f t="shared" si="271"/>
        <v>19.88</v>
      </c>
      <c r="J5774" s="17">
        <f t="shared" si="272"/>
        <v>0</v>
      </c>
    </row>
    <row r="5775" spans="1:10" x14ac:dyDescent="0.3">
      <c r="A5775" s="2">
        <v>20200828</v>
      </c>
      <c r="B5775" s="2" t="s">
        <v>43</v>
      </c>
      <c r="C5775" s="2">
        <v>0</v>
      </c>
      <c r="D5775" s="2">
        <v>0</v>
      </c>
      <c r="E5775" s="2">
        <v>20.02</v>
      </c>
      <c r="F5775" s="2">
        <v>4.55</v>
      </c>
      <c r="G5775" s="2">
        <v>0</v>
      </c>
      <c r="H5775" s="16">
        <f t="shared" si="270"/>
        <v>0</v>
      </c>
      <c r="I5775" s="15">
        <f t="shared" si="271"/>
        <v>20.02</v>
      </c>
      <c r="J5775" s="14">
        <f t="shared" si="272"/>
        <v>0</v>
      </c>
    </row>
    <row r="5776" spans="1:10" x14ac:dyDescent="0.3">
      <c r="A5776" s="19">
        <v>20200828</v>
      </c>
      <c r="B5776" s="19" t="s">
        <v>42</v>
      </c>
      <c r="C5776" s="19">
        <v>0</v>
      </c>
      <c r="D5776" s="19">
        <v>0</v>
      </c>
      <c r="E5776" s="19">
        <v>20.12</v>
      </c>
      <c r="F5776" s="19">
        <v>4.41</v>
      </c>
      <c r="G5776" s="19">
        <v>0</v>
      </c>
      <c r="H5776" s="17">
        <f t="shared" si="270"/>
        <v>0</v>
      </c>
      <c r="I5776" s="18">
        <f t="shared" si="271"/>
        <v>20.12</v>
      </c>
      <c r="J5776" s="17">
        <f t="shared" si="272"/>
        <v>0</v>
      </c>
    </row>
    <row r="5777" spans="1:10" x14ac:dyDescent="0.3">
      <c r="A5777" s="2">
        <v>20200828</v>
      </c>
      <c r="B5777" s="2" t="s">
        <v>41</v>
      </c>
      <c r="C5777" s="2">
        <v>89</v>
      </c>
      <c r="D5777" s="2">
        <v>12.39</v>
      </c>
      <c r="E5777" s="2">
        <v>20.63</v>
      </c>
      <c r="F5777" s="2">
        <v>4.76</v>
      </c>
      <c r="G5777" s="2">
        <v>0</v>
      </c>
      <c r="H5777" s="16">
        <f t="shared" si="270"/>
        <v>414.79298610703881</v>
      </c>
      <c r="I5777" s="15">
        <f t="shared" si="271"/>
        <v>33.592280815844958</v>
      </c>
      <c r="J5777" s="14">
        <f t="shared" si="272"/>
        <v>0.3987549059302033</v>
      </c>
    </row>
    <row r="5778" spans="1:10" x14ac:dyDescent="0.3">
      <c r="A5778" s="19">
        <v>20200828</v>
      </c>
      <c r="B5778" s="19" t="s">
        <v>40</v>
      </c>
      <c r="C5778" s="19">
        <v>168</v>
      </c>
      <c r="D5778" s="19">
        <v>24.06</v>
      </c>
      <c r="E5778" s="19">
        <v>20.94</v>
      </c>
      <c r="F5778" s="19">
        <v>5.45</v>
      </c>
      <c r="G5778" s="19">
        <v>0</v>
      </c>
      <c r="H5778" s="17">
        <f t="shared" si="270"/>
        <v>412.0746886135795</v>
      </c>
      <c r="I5778" s="18">
        <f t="shared" si="271"/>
        <v>33.817334019174361</v>
      </c>
      <c r="J5778" s="17">
        <f t="shared" si="272"/>
        <v>0.3957243878469901</v>
      </c>
    </row>
    <row r="5779" spans="1:10" x14ac:dyDescent="0.3">
      <c r="A5779" s="2">
        <v>20200828</v>
      </c>
      <c r="B5779" s="2" t="s">
        <v>39</v>
      </c>
      <c r="C5779" s="2">
        <v>392</v>
      </c>
      <c r="D5779" s="2">
        <v>35.479999999999997</v>
      </c>
      <c r="E5779" s="2">
        <v>21.31</v>
      </c>
      <c r="F5779" s="2">
        <v>5.59</v>
      </c>
      <c r="G5779" s="2">
        <v>0</v>
      </c>
      <c r="H5779" s="16">
        <f t="shared" ref="H5779:H5842" si="273">IF(D5779&gt;0,C5779/SIN(D5779*PI()/180),0)</f>
        <v>675.37447140557606</v>
      </c>
      <c r="I5779" s="15">
        <f t="shared" si="271"/>
        <v>42.415452231424254</v>
      </c>
      <c r="J5779" s="14">
        <f t="shared" si="272"/>
        <v>0.62244568810268353</v>
      </c>
    </row>
    <row r="5780" spans="1:10" x14ac:dyDescent="0.3">
      <c r="A5780" s="19">
        <v>20200828</v>
      </c>
      <c r="B5780" s="19" t="s">
        <v>38</v>
      </c>
      <c r="C5780" s="19">
        <v>382</v>
      </c>
      <c r="D5780" s="19">
        <v>46.11</v>
      </c>
      <c r="E5780" s="19">
        <v>22.43</v>
      </c>
      <c r="F5780" s="19">
        <v>5.86</v>
      </c>
      <c r="G5780" s="19">
        <v>0</v>
      </c>
      <c r="H5780" s="17">
        <f t="shared" si="273"/>
        <v>530.06074226650003</v>
      </c>
      <c r="I5780" s="18">
        <f t="shared" si="271"/>
        <v>38.994398195828126</v>
      </c>
      <c r="J5780" s="17">
        <f t="shared" si="272"/>
        <v>0.49668027733785869</v>
      </c>
    </row>
    <row r="5781" spans="1:10" x14ac:dyDescent="0.3">
      <c r="A5781" s="2">
        <v>20200828</v>
      </c>
      <c r="B5781" s="2" t="s">
        <v>37</v>
      </c>
      <c r="C5781" s="2">
        <v>824.01</v>
      </c>
      <c r="D5781" s="2">
        <v>55.01</v>
      </c>
      <c r="E5781" s="2">
        <v>23.26</v>
      </c>
      <c r="F5781" s="2">
        <v>6.62</v>
      </c>
      <c r="G5781" s="2">
        <v>0</v>
      </c>
      <c r="H5781" s="16">
        <f t="shared" si="273"/>
        <v>1005.8075651970837</v>
      </c>
      <c r="I5781" s="15">
        <f t="shared" si="271"/>
        <v>54.691486412408864</v>
      </c>
      <c r="J5781" s="14">
        <f t="shared" si="272"/>
        <v>0.87141991774712113</v>
      </c>
    </row>
    <row r="5782" spans="1:10" x14ac:dyDescent="0.3">
      <c r="A5782" s="19">
        <v>20200828</v>
      </c>
      <c r="B5782" s="19" t="s">
        <v>36</v>
      </c>
      <c r="C5782" s="19">
        <v>863.01</v>
      </c>
      <c r="D5782" s="19">
        <v>60.36</v>
      </c>
      <c r="E5782" s="19">
        <v>23.53</v>
      </c>
      <c r="F5782" s="19">
        <v>7.31</v>
      </c>
      <c r="G5782" s="19">
        <v>0</v>
      </c>
      <c r="H5782" s="17">
        <f t="shared" si="273"/>
        <v>992.93576251895865</v>
      </c>
      <c r="I5782" s="18">
        <f t="shared" si="271"/>
        <v>54.559242578717459</v>
      </c>
      <c r="J5782" s="17">
        <f t="shared" si="272"/>
        <v>0.86085883170674105</v>
      </c>
    </row>
    <row r="5783" spans="1:10" x14ac:dyDescent="0.3">
      <c r="A5783" s="2">
        <v>20200828</v>
      </c>
      <c r="B5783" s="2" t="s">
        <v>35</v>
      </c>
      <c r="C5783" s="2">
        <v>871.01</v>
      </c>
      <c r="D5783" s="2">
        <v>60.13</v>
      </c>
      <c r="E5783" s="2">
        <v>23.38</v>
      </c>
      <c r="F5783" s="2">
        <v>7.72</v>
      </c>
      <c r="G5783" s="2">
        <v>0</v>
      </c>
      <c r="H5783" s="16">
        <f t="shared" si="273"/>
        <v>1004.4425167595322</v>
      </c>
      <c r="I5783" s="15">
        <f t="shared" si="271"/>
        <v>54.768828648735379</v>
      </c>
      <c r="J5783" s="14">
        <f t="shared" si="272"/>
        <v>0.86988766949939655</v>
      </c>
    </row>
    <row r="5784" spans="1:10" x14ac:dyDescent="0.3">
      <c r="A5784" s="19">
        <v>20200828</v>
      </c>
      <c r="B5784" s="19" t="s">
        <v>34</v>
      </c>
      <c r="C5784" s="19">
        <v>827.01</v>
      </c>
      <c r="D5784" s="19">
        <v>54.42</v>
      </c>
      <c r="E5784" s="19">
        <v>23.09</v>
      </c>
      <c r="F5784" s="19">
        <v>7.93</v>
      </c>
      <c r="G5784" s="19">
        <v>0</v>
      </c>
      <c r="H5784" s="17">
        <f t="shared" si="273"/>
        <v>1016.8523587101427</v>
      </c>
      <c r="I5784" s="18">
        <f t="shared" si="271"/>
        <v>54.866636209691961</v>
      </c>
      <c r="J5784" s="17">
        <f t="shared" si="272"/>
        <v>0.88018754106560892</v>
      </c>
    </row>
    <row r="5785" spans="1:10" x14ac:dyDescent="0.3">
      <c r="A5785" s="2">
        <v>20200828</v>
      </c>
      <c r="B5785" s="2" t="s">
        <v>33</v>
      </c>
      <c r="C5785" s="2">
        <v>715.01</v>
      </c>
      <c r="D5785" s="2">
        <v>45.34</v>
      </c>
      <c r="E5785" s="2">
        <v>22.65</v>
      </c>
      <c r="F5785" s="2">
        <v>8.14</v>
      </c>
      <c r="G5785" s="2">
        <v>0</v>
      </c>
      <c r="H5785" s="16">
        <f t="shared" si="273"/>
        <v>1005.2294216806131</v>
      </c>
      <c r="I5785" s="15">
        <f t="shared" si="271"/>
        <v>54.063419427519158</v>
      </c>
      <c r="J5785" s="14">
        <f t="shared" si="272"/>
        <v>0.87376010231627521</v>
      </c>
    </row>
    <row r="5786" spans="1:10" x14ac:dyDescent="0.3">
      <c r="A5786" s="19">
        <v>20200828</v>
      </c>
      <c r="B5786" s="19" t="s">
        <v>32</v>
      </c>
      <c r="C5786" s="19">
        <v>549</v>
      </c>
      <c r="D5786" s="19">
        <v>34.61</v>
      </c>
      <c r="E5786" s="19">
        <v>22.03</v>
      </c>
      <c r="F5786" s="19">
        <v>8.34</v>
      </c>
      <c r="G5786" s="19">
        <v>0</v>
      </c>
      <c r="H5786" s="17">
        <f t="shared" si="273"/>
        <v>966.57073594405426</v>
      </c>
      <c r="I5786" s="18">
        <f t="shared" si="271"/>
        <v>52.2353354982517</v>
      </c>
      <c r="J5786" s="17">
        <f t="shared" si="272"/>
        <v>0.8481087837010266</v>
      </c>
    </row>
    <row r="5787" spans="1:10" x14ac:dyDescent="0.3">
      <c r="A5787" s="2">
        <v>20200828</v>
      </c>
      <c r="B5787" s="2" t="s">
        <v>31</v>
      </c>
      <c r="C5787" s="2">
        <v>347</v>
      </c>
      <c r="D5787" s="2">
        <v>23.16</v>
      </c>
      <c r="E5787" s="2">
        <v>21.29</v>
      </c>
      <c r="F5787" s="2">
        <v>8.5500000000000007</v>
      </c>
      <c r="G5787" s="2">
        <v>0</v>
      </c>
      <c r="H5787" s="16">
        <f t="shared" si="273"/>
        <v>882.27785380285241</v>
      </c>
      <c r="I5787" s="15">
        <f t="shared" si="271"/>
        <v>48.861182931339137</v>
      </c>
      <c r="J5787" s="14">
        <f t="shared" si="272"/>
        <v>0.78754298410648615</v>
      </c>
    </row>
    <row r="5788" spans="1:10" x14ac:dyDescent="0.3">
      <c r="A5788" s="19">
        <v>20200828</v>
      </c>
      <c r="B5788" s="19" t="s">
        <v>30</v>
      </c>
      <c r="C5788" s="19">
        <v>107</v>
      </c>
      <c r="D5788" s="19">
        <v>11.48</v>
      </c>
      <c r="E5788" s="19">
        <v>20.41</v>
      </c>
      <c r="F5788" s="19">
        <v>8.5500000000000007</v>
      </c>
      <c r="G5788" s="19">
        <v>0</v>
      </c>
      <c r="H5788" s="17">
        <f t="shared" si="273"/>
        <v>537.6185679322399</v>
      </c>
      <c r="I5788" s="18">
        <f t="shared" si="271"/>
        <v>37.210580247882497</v>
      </c>
      <c r="J5788" s="17">
        <f t="shared" si="272"/>
        <v>0.50807771193304274</v>
      </c>
    </row>
    <row r="5789" spans="1:10" x14ac:dyDescent="0.3">
      <c r="A5789" s="2">
        <v>20200828</v>
      </c>
      <c r="B5789" s="2" t="s">
        <v>29</v>
      </c>
      <c r="C5789" s="2">
        <v>0</v>
      </c>
      <c r="D5789" s="2">
        <v>0</v>
      </c>
      <c r="E5789" s="2">
        <v>19.48</v>
      </c>
      <c r="F5789" s="2">
        <v>8.2799999999999994</v>
      </c>
      <c r="G5789" s="2">
        <v>0</v>
      </c>
      <c r="H5789" s="16">
        <f t="shared" si="273"/>
        <v>0</v>
      </c>
      <c r="I5789" s="15">
        <f t="shared" si="271"/>
        <v>19.48</v>
      </c>
      <c r="J5789" s="14">
        <f t="shared" si="272"/>
        <v>0</v>
      </c>
    </row>
    <row r="5790" spans="1:10" x14ac:dyDescent="0.3">
      <c r="A5790" s="19">
        <v>20200828</v>
      </c>
      <c r="B5790" s="19" t="s">
        <v>28</v>
      </c>
      <c r="C5790" s="19">
        <v>0</v>
      </c>
      <c r="D5790" s="19">
        <v>0</v>
      </c>
      <c r="E5790" s="19">
        <v>18.98</v>
      </c>
      <c r="F5790" s="19">
        <v>7.86</v>
      </c>
      <c r="G5790" s="19">
        <v>0</v>
      </c>
      <c r="H5790" s="17">
        <f t="shared" si="273"/>
        <v>0</v>
      </c>
      <c r="I5790" s="18">
        <f t="shared" si="271"/>
        <v>18.98</v>
      </c>
      <c r="J5790" s="17">
        <f t="shared" si="272"/>
        <v>0</v>
      </c>
    </row>
    <row r="5791" spans="1:10" x14ac:dyDescent="0.3">
      <c r="A5791" s="2">
        <v>20200828</v>
      </c>
      <c r="B5791" s="2" t="s">
        <v>27</v>
      </c>
      <c r="C5791" s="2">
        <v>0</v>
      </c>
      <c r="D5791" s="2">
        <v>0</v>
      </c>
      <c r="E5791" s="2">
        <v>18.7</v>
      </c>
      <c r="F5791" s="2">
        <v>6.9</v>
      </c>
      <c r="G5791" s="2">
        <v>0</v>
      </c>
      <c r="H5791" s="16">
        <f t="shared" si="273"/>
        <v>0</v>
      </c>
      <c r="I5791" s="15">
        <f t="shared" si="271"/>
        <v>18.7</v>
      </c>
      <c r="J5791" s="14">
        <f t="shared" si="272"/>
        <v>0</v>
      </c>
    </row>
    <row r="5792" spans="1:10" x14ac:dyDescent="0.3">
      <c r="A5792" s="19">
        <v>20200828</v>
      </c>
      <c r="B5792" s="19" t="s">
        <v>26</v>
      </c>
      <c r="C5792" s="19">
        <v>0</v>
      </c>
      <c r="D5792" s="19">
        <v>0</v>
      </c>
      <c r="E5792" s="19">
        <v>18.46</v>
      </c>
      <c r="F5792" s="19">
        <v>6.55</v>
      </c>
      <c r="G5792" s="19">
        <v>0</v>
      </c>
      <c r="H5792" s="17">
        <f t="shared" si="273"/>
        <v>0</v>
      </c>
      <c r="I5792" s="18">
        <f t="shared" si="271"/>
        <v>18.46</v>
      </c>
      <c r="J5792" s="17">
        <f t="shared" si="272"/>
        <v>0</v>
      </c>
    </row>
    <row r="5793" spans="1:10" x14ac:dyDescent="0.3">
      <c r="A5793" s="2">
        <v>20200828</v>
      </c>
      <c r="B5793" s="2" t="s">
        <v>25</v>
      </c>
      <c r="C5793" s="2">
        <v>0</v>
      </c>
      <c r="D5793" s="2">
        <v>0</v>
      </c>
      <c r="E5793" s="2">
        <v>18.25</v>
      </c>
      <c r="F5793" s="2">
        <v>6.41</v>
      </c>
      <c r="G5793" s="2">
        <v>0</v>
      </c>
      <c r="H5793" s="16">
        <f t="shared" si="273"/>
        <v>0</v>
      </c>
      <c r="I5793" s="15">
        <f t="shared" si="271"/>
        <v>18.25</v>
      </c>
      <c r="J5793" s="14">
        <f t="shared" si="272"/>
        <v>0</v>
      </c>
    </row>
    <row r="5794" spans="1:10" x14ac:dyDescent="0.3">
      <c r="A5794" s="19">
        <v>20200829</v>
      </c>
      <c r="B5794" s="19" t="s">
        <v>48</v>
      </c>
      <c r="C5794" s="19">
        <v>0</v>
      </c>
      <c r="D5794" s="19">
        <v>0</v>
      </c>
      <c r="E5794" s="19">
        <v>17.98</v>
      </c>
      <c r="F5794" s="19">
        <v>6.62</v>
      </c>
      <c r="G5794" s="19">
        <v>0</v>
      </c>
      <c r="H5794" s="17">
        <f t="shared" si="273"/>
        <v>0</v>
      </c>
      <c r="I5794" s="18">
        <f t="shared" si="271"/>
        <v>17.98</v>
      </c>
      <c r="J5794" s="17">
        <f t="shared" si="272"/>
        <v>0</v>
      </c>
    </row>
    <row r="5795" spans="1:10" x14ac:dyDescent="0.3">
      <c r="A5795" s="2">
        <v>20200829</v>
      </c>
      <c r="B5795" s="2" t="s">
        <v>47</v>
      </c>
      <c r="C5795" s="2">
        <v>0</v>
      </c>
      <c r="D5795" s="2">
        <v>0</v>
      </c>
      <c r="E5795" s="2">
        <v>17.89</v>
      </c>
      <c r="F5795" s="2">
        <v>6.76</v>
      </c>
      <c r="G5795" s="2">
        <v>0</v>
      </c>
      <c r="H5795" s="16">
        <f t="shared" si="273"/>
        <v>0</v>
      </c>
      <c r="I5795" s="15">
        <f t="shared" si="271"/>
        <v>17.89</v>
      </c>
      <c r="J5795" s="14">
        <f t="shared" si="272"/>
        <v>0</v>
      </c>
    </row>
    <row r="5796" spans="1:10" x14ac:dyDescent="0.3">
      <c r="A5796" s="19">
        <v>20200829</v>
      </c>
      <c r="B5796" s="19" t="s">
        <v>46</v>
      </c>
      <c r="C5796" s="19">
        <v>0</v>
      </c>
      <c r="D5796" s="19">
        <v>0</v>
      </c>
      <c r="E5796" s="19">
        <v>17.73</v>
      </c>
      <c r="F5796" s="19">
        <v>6.76</v>
      </c>
      <c r="G5796" s="19">
        <v>0</v>
      </c>
      <c r="H5796" s="17">
        <f t="shared" si="273"/>
        <v>0</v>
      </c>
      <c r="I5796" s="18">
        <f t="shared" si="271"/>
        <v>17.73</v>
      </c>
      <c r="J5796" s="17">
        <f t="shared" si="272"/>
        <v>0</v>
      </c>
    </row>
    <row r="5797" spans="1:10" x14ac:dyDescent="0.3">
      <c r="A5797" s="2">
        <v>20200829</v>
      </c>
      <c r="B5797" s="2" t="s">
        <v>45</v>
      </c>
      <c r="C5797" s="2">
        <v>0</v>
      </c>
      <c r="D5797" s="2">
        <v>0</v>
      </c>
      <c r="E5797" s="2">
        <v>17.72</v>
      </c>
      <c r="F5797" s="2">
        <v>6.76</v>
      </c>
      <c r="G5797" s="2">
        <v>0</v>
      </c>
      <c r="H5797" s="16">
        <f t="shared" si="273"/>
        <v>0</v>
      </c>
      <c r="I5797" s="15">
        <f t="shared" si="271"/>
        <v>17.72</v>
      </c>
      <c r="J5797" s="14">
        <f t="shared" si="272"/>
        <v>0</v>
      </c>
    </row>
    <row r="5798" spans="1:10" x14ac:dyDescent="0.3">
      <c r="A5798" s="19">
        <v>20200829</v>
      </c>
      <c r="B5798" s="19" t="s">
        <v>44</v>
      </c>
      <c r="C5798" s="19">
        <v>0</v>
      </c>
      <c r="D5798" s="19">
        <v>0</v>
      </c>
      <c r="E5798" s="19">
        <v>17.649999999999999</v>
      </c>
      <c r="F5798" s="19">
        <v>6.48</v>
      </c>
      <c r="G5798" s="19">
        <v>0</v>
      </c>
      <c r="H5798" s="17">
        <f t="shared" si="273"/>
        <v>0</v>
      </c>
      <c r="I5798" s="18">
        <f t="shared" si="271"/>
        <v>17.649999999999999</v>
      </c>
      <c r="J5798" s="17">
        <f t="shared" si="272"/>
        <v>0</v>
      </c>
    </row>
    <row r="5799" spans="1:10" x14ac:dyDescent="0.3">
      <c r="A5799" s="2">
        <v>20200829</v>
      </c>
      <c r="B5799" s="2" t="s">
        <v>43</v>
      </c>
      <c r="C5799" s="2">
        <v>0</v>
      </c>
      <c r="D5799" s="2">
        <v>0</v>
      </c>
      <c r="E5799" s="2">
        <v>17.63</v>
      </c>
      <c r="F5799" s="2">
        <v>6.34</v>
      </c>
      <c r="G5799" s="2">
        <v>0</v>
      </c>
      <c r="H5799" s="16">
        <f t="shared" si="273"/>
        <v>0</v>
      </c>
      <c r="I5799" s="15">
        <f t="shared" si="271"/>
        <v>17.63</v>
      </c>
      <c r="J5799" s="14">
        <f t="shared" si="272"/>
        <v>0</v>
      </c>
    </row>
    <row r="5800" spans="1:10" x14ac:dyDescent="0.3">
      <c r="A5800" s="19">
        <v>20200829</v>
      </c>
      <c r="B5800" s="19" t="s">
        <v>42</v>
      </c>
      <c r="C5800" s="19">
        <v>0</v>
      </c>
      <c r="D5800" s="19">
        <v>0</v>
      </c>
      <c r="E5800" s="19">
        <v>17.489999999999998</v>
      </c>
      <c r="F5800" s="19">
        <v>6.21</v>
      </c>
      <c r="G5800" s="19">
        <v>0</v>
      </c>
      <c r="H5800" s="17">
        <f t="shared" si="273"/>
        <v>0</v>
      </c>
      <c r="I5800" s="18">
        <f t="shared" si="271"/>
        <v>17.489999999999998</v>
      </c>
      <c r="J5800" s="17">
        <f t="shared" si="272"/>
        <v>0</v>
      </c>
    </row>
    <row r="5801" spans="1:10" x14ac:dyDescent="0.3">
      <c r="A5801" s="2">
        <v>20200829</v>
      </c>
      <c r="B5801" s="2" t="s">
        <v>41</v>
      </c>
      <c r="C5801" s="2">
        <v>159</v>
      </c>
      <c r="D5801" s="2">
        <v>12.23</v>
      </c>
      <c r="E5801" s="2">
        <v>18.05</v>
      </c>
      <c r="F5801" s="2">
        <v>6.14</v>
      </c>
      <c r="G5801" s="2">
        <v>0</v>
      </c>
      <c r="H5801" s="16">
        <f t="shared" si="273"/>
        <v>750.57872016376666</v>
      </c>
      <c r="I5801" s="15">
        <f t="shared" si="271"/>
        <v>41.505585005117709</v>
      </c>
      <c r="J5801" s="14">
        <f t="shared" si="272"/>
        <v>0.69482938625463686</v>
      </c>
    </row>
    <row r="5802" spans="1:10" x14ac:dyDescent="0.3">
      <c r="A5802" s="19">
        <v>20200829</v>
      </c>
      <c r="B5802" s="19" t="s">
        <v>40</v>
      </c>
      <c r="C5802" s="19">
        <v>371</v>
      </c>
      <c r="D5802" s="19">
        <v>23.9</v>
      </c>
      <c r="E5802" s="19">
        <v>18.940000000000001</v>
      </c>
      <c r="F5802" s="19">
        <v>7.31</v>
      </c>
      <c r="G5802" s="19">
        <v>0</v>
      </c>
      <c r="H5802" s="17">
        <f t="shared" si="273"/>
        <v>915.72924653026632</v>
      </c>
      <c r="I5802" s="18">
        <f t="shared" si="271"/>
        <v>47.556538954070824</v>
      </c>
      <c r="J5802" s="17">
        <f t="shared" si="272"/>
        <v>0.82277867563692786</v>
      </c>
    </row>
    <row r="5803" spans="1:10" x14ac:dyDescent="0.3">
      <c r="A5803" s="2">
        <v>20200829</v>
      </c>
      <c r="B5803" s="2" t="s">
        <v>39</v>
      </c>
      <c r="C5803" s="2">
        <v>538</v>
      </c>
      <c r="D5803" s="2">
        <v>35.299999999999997</v>
      </c>
      <c r="E5803" s="2">
        <v>19.989999999999998</v>
      </c>
      <c r="F5803" s="2">
        <v>7.66</v>
      </c>
      <c r="G5803" s="2">
        <v>0</v>
      </c>
      <c r="H5803" s="16">
        <f t="shared" si="273"/>
        <v>931.0251821527354</v>
      </c>
      <c r="I5803" s="15">
        <f t="shared" si="271"/>
        <v>49.084536942272976</v>
      </c>
      <c r="J5803" s="14">
        <f t="shared" si="272"/>
        <v>0.83012028538088745</v>
      </c>
    </row>
    <row r="5804" spans="1:10" x14ac:dyDescent="0.3">
      <c r="A5804" s="19">
        <v>20200829</v>
      </c>
      <c r="B5804" s="19" t="s">
        <v>38</v>
      </c>
      <c r="C5804" s="19">
        <v>649</v>
      </c>
      <c r="D5804" s="19">
        <v>45.91</v>
      </c>
      <c r="E5804" s="19">
        <v>21.04</v>
      </c>
      <c r="F5804" s="19">
        <v>7.93</v>
      </c>
      <c r="G5804" s="19">
        <v>0</v>
      </c>
      <c r="H5804" s="17">
        <f t="shared" si="273"/>
        <v>903.58793764912184</v>
      </c>
      <c r="I5804" s="18">
        <f t="shared" si="271"/>
        <v>49.277123051535057</v>
      </c>
      <c r="J5804" s="17">
        <f t="shared" si="272"/>
        <v>0.80487361767326449</v>
      </c>
    </row>
    <row r="5805" spans="1:10" x14ac:dyDescent="0.3">
      <c r="A5805" s="2">
        <v>20200829</v>
      </c>
      <c r="B5805" s="2" t="s">
        <v>37</v>
      </c>
      <c r="C5805" s="2">
        <v>837.01</v>
      </c>
      <c r="D5805" s="2">
        <v>54.74</v>
      </c>
      <c r="E5805" s="2">
        <v>21.98</v>
      </c>
      <c r="F5805" s="2">
        <v>8.14</v>
      </c>
      <c r="G5805" s="2">
        <v>0</v>
      </c>
      <c r="H5805" s="16">
        <f t="shared" si="273"/>
        <v>1025.0681751803461</v>
      </c>
      <c r="I5805" s="15">
        <f t="shared" si="271"/>
        <v>54.013380474385812</v>
      </c>
      <c r="J5805" s="14">
        <f t="shared" si="272"/>
        <v>0.89123505677623316</v>
      </c>
    </row>
    <row r="5806" spans="1:10" x14ac:dyDescent="0.3">
      <c r="A5806" s="19">
        <v>20200829</v>
      </c>
      <c r="B5806" s="19" t="s">
        <v>36</v>
      </c>
      <c r="C5806" s="19">
        <v>863.01</v>
      </c>
      <c r="D5806" s="19">
        <v>60.03</v>
      </c>
      <c r="E5806" s="19">
        <v>22.67</v>
      </c>
      <c r="F5806" s="19">
        <v>8.2100000000000009</v>
      </c>
      <c r="G5806" s="19">
        <v>0</v>
      </c>
      <c r="H5806" s="17">
        <f t="shared" si="273"/>
        <v>996.21709187840668</v>
      </c>
      <c r="I5806" s="18">
        <f t="shared" si="271"/>
        <v>53.801784121200214</v>
      </c>
      <c r="J5806" s="17">
        <f t="shared" si="272"/>
        <v>0.86709935859681375</v>
      </c>
    </row>
    <row r="5807" spans="1:10" x14ac:dyDescent="0.3">
      <c r="A5807" s="2">
        <v>20200829</v>
      </c>
      <c r="B5807" s="2" t="s">
        <v>35</v>
      </c>
      <c r="C5807" s="2">
        <v>879.01</v>
      </c>
      <c r="D5807" s="2">
        <v>59.77</v>
      </c>
      <c r="E5807" s="2">
        <v>23.01</v>
      </c>
      <c r="F5807" s="2">
        <v>8.48</v>
      </c>
      <c r="G5807" s="2">
        <v>0</v>
      </c>
      <c r="H5807" s="16">
        <f t="shared" si="273"/>
        <v>1017.3593760702068</v>
      </c>
      <c r="I5807" s="15">
        <f t="shared" si="271"/>
        <v>54.802480502193966</v>
      </c>
      <c r="J5807" s="14">
        <f t="shared" si="272"/>
        <v>0.88092012770945238</v>
      </c>
    </row>
    <row r="5808" spans="1:10" x14ac:dyDescent="0.3">
      <c r="A5808" s="19">
        <v>20200829</v>
      </c>
      <c r="B5808" s="19" t="s">
        <v>34</v>
      </c>
      <c r="C5808" s="19">
        <v>844.01</v>
      </c>
      <c r="D5808" s="19">
        <v>54.08</v>
      </c>
      <c r="E5808" s="19">
        <v>22.96</v>
      </c>
      <c r="F5808" s="19">
        <v>8.83</v>
      </c>
      <c r="G5808" s="19">
        <v>0</v>
      </c>
      <c r="H5808" s="17">
        <f t="shared" si="273"/>
        <v>1042.1974981701192</v>
      </c>
      <c r="I5808" s="18">
        <f t="shared" si="271"/>
        <v>55.528671817816225</v>
      </c>
      <c r="J5808" s="17">
        <f t="shared" si="272"/>
        <v>0.89902142391068807</v>
      </c>
    </row>
    <row r="5809" spans="1:10" x14ac:dyDescent="0.3">
      <c r="A5809" s="2">
        <v>20200829</v>
      </c>
      <c r="B5809" s="2" t="s">
        <v>33</v>
      </c>
      <c r="C5809" s="2">
        <v>725.01</v>
      </c>
      <c r="D5809" s="2">
        <v>45.02</v>
      </c>
      <c r="E5809" s="2">
        <v>22.57</v>
      </c>
      <c r="F5809" s="2">
        <v>9.0299999999999994</v>
      </c>
      <c r="G5809" s="2">
        <v>0</v>
      </c>
      <c r="H5809" s="16">
        <f t="shared" si="273"/>
        <v>1024.9612583343271</v>
      </c>
      <c r="I5809" s="15">
        <f t="shared" si="271"/>
        <v>54.600039322947723</v>
      </c>
      <c r="J5809" s="14">
        <f t="shared" si="272"/>
        <v>0.88843623735395372</v>
      </c>
    </row>
    <row r="5810" spans="1:10" x14ac:dyDescent="0.3">
      <c r="A5810" s="19">
        <v>20200829</v>
      </c>
      <c r="B5810" s="19" t="s">
        <v>32</v>
      </c>
      <c r="C5810" s="19">
        <v>552</v>
      </c>
      <c r="D5810" s="19">
        <v>34.32</v>
      </c>
      <c r="E5810" s="19">
        <v>22.01</v>
      </c>
      <c r="F5810" s="19">
        <v>9.0299999999999994</v>
      </c>
      <c r="G5810" s="19">
        <v>0</v>
      </c>
      <c r="H5810" s="17">
        <f t="shared" si="273"/>
        <v>979.04562604463592</v>
      </c>
      <c r="I5810" s="18">
        <f t="shared" si="271"/>
        <v>52.605175813894874</v>
      </c>
      <c r="J5810" s="17">
        <f t="shared" si="272"/>
        <v>0.85742535617909466</v>
      </c>
    </row>
    <row r="5811" spans="1:10" x14ac:dyDescent="0.3">
      <c r="A5811" s="2">
        <v>20200829</v>
      </c>
      <c r="B5811" s="2" t="s">
        <v>31</v>
      </c>
      <c r="C5811" s="2">
        <v>348</v>
      </c>
      <c r="D5811" s="2">
        <v>22.88</v>
      </c>
      <c r="E5811" s="2">
        <v>21.32</v>
      </c>
      <c r="F5811" s="2">
        <v>8.9</v>
      </c>
      <c r="G5811" s="2">
        <v>0</v>
      </c>
      <c r="H5811" s="16">
        <f t="shared" si="273"/>
        <v>895.05626764714782</v>
      </c>
      <c r="I5811" s="15">
        <f t="shared" si="271"/>
        <v>49.290508363973373</v>
      </c>
      <c r="J5811" s="14">
        <f t="shared" si="272"/>
        <v>0.79722009474735356</v>
      </c>
    </row>
    <row r="5812" spans="1:10" x14ac:dyDescent="0.3">
      <c r="A5812" s="19">
        <v>20200829</v>
      </c>
      <c r="B5812" s="19" t="s">
        <v>30</v>
      </c>
      <c r="C5812" s="19">
        <v>147</v>
      </c>
      <c r="D5812" s="19">
        <v>11.2</v>
      </c>
      <c r="E5812" s="19">
        <v>20.420000000000002</v>
      </c>
      <c r="F5812" s="19">
        <v>8.5500000000000007</v>
      </c>
      <c r="G5812" s="19">
        <v>0</v>
      </c>
      <c r="H5812" s="17">
        <f t="shared" si="273"/>
        <v>756.81772599287206</v>
      </c>
      <c r="I5812" s="18">
        <f t="shared" si="271"/>
        <v>44.070553937277253</v>
      </c>
      <c r="J5812" s="17">
        <f t="shared" si="272"/>
        <v>0.69186952630381637</v>
      </c>
    </row>
    <row r="5813" spans="1:10" x14ac:dyDescent="0.3">
      <c r="A5813" s="2">
        <v>20200829</v>
      </c>
      <c r="B5813" s="2" t="s">
        <v>29</v>
      </c>
      <c r="C5813" s="2">
        <v>0</v>
      </c>
      <c r="D5813" s="2">
        <v>0</v>
      </c>
      <c r="E5813" s="2">
        <v>19.350000000000001</v>
      </c>
      <c r="F5813" s="2">
        <v>8.48</v>
      </c>
      <c r="G5813" s="2">
        <v>0</v>
      </c>
      <c r="H5813" s="16">
        <f t="shared" si="273"/>
        <v>0</v>
      </c>
      <c r="I5813" s="15">
        <f t="shared" si="271"/>
        <v>19.350000000000001</v>
      </c>
      <c r="J5813" s="14">
        <f t="shared" si="272"/>
        <v>0</v>
      </c>
    </row>
    <row r="5814" spans="1:10" x14ac:dyDescent="0.3">
      <c r="A5814" s="19">
        <v>20200829</v>
      </c>
      <c r="B5814" s="19" t="s">
        <v>28</v>
      </c>
      <c r="C5814" s="19">
        <v>0</v>
      </c>
      <c r="D5814" s="19">
        <v>0</v>
      </c>
      <c r="E5814" s="19">
        <v>18.579999999999998</v>
      </c>
      <c r="F5814" s="19">
        <v>8.34</v>
      </c>
      <c r="G5814" s="19">
        <v>0</v>
      </c>
      <c r="H5814" s="17">
        <f t="shared" si="273"/>
        <v>0</v>
      </c>
      <c r="I5814" s="18">
        <f t="shared" si="271"/>
        <v>18.579999999999998</v>
      </c>
      <c r="J5814" s="17">
        <f t="shared" si="272"/>
        <v>0</v>
      </c>
    </row>
    <row r="5815" spans="1:10" x14ac:dyDescent="0.3">
      <c r="A5815" s="2">
        <v>20200829</v>
      </c>
      <c r="B5815" s="2" t="s">
        <v>27</v>
      </c>
      <c r="C5815" s="2">
        <v>0</v>
      </c>
      <c r="D5815" s="2">
        <v>0</v>
      </c>
      <c r="E5815" s="2">
        <v>18.190000000000001</v>
      </c>
      <c r="F5815" s="2">
        <v>8</v>
      </c>
      <c r="G5815" s="2">
        <v>0</v>
      </c>
      <c r="H5815" s="16">
        <f t="shared" si="273"/>
        <v>0</v>
      </c>
      <c r="I5815" s="15">
        <f t="shared" si="271"/>
        <v>18.190000000000001</v>
      </c>
      <c r="J5815" s="14">
        <f t="shared" si="272"/>
        <v>0</v>
      </c>
    </row>
    <row r="5816" spans="1:10" x14ac:dyDescent="0.3">
      <c r="A5816" s="19">
        <v>20200829</v>
      </c>
      <c r="B5816" s="19" t="s">
        <v>26</v>
      </c>
      <c r="C5816" s="19">
        <v>0</v>
      </c>
      <c r="D5816" s="19">
        <v>0</v>
      </c>
      <c r="E5816" s="19">
        <v>17.96</v>
      </c>
      <c r="F5816" s="19">
        <v>7.52</v>
      </c>
      <c r="G5816" s="19">
        <v>0</v>
      </c>
      <c r="H5816" s="17">
        <f t="shared" si="273"/>
        <v>0</v>
      </c>
      <c r="I5816" s="18">
        <f t="shared" si="271"/>
        <v>17.96</v>
      </c>
      <c r="J5816" s="17">
        <f t="shared" si="272"/>
        <v>0</v>
      </c>
    </row>
    <row r="5817" spans="1:10" x14ac:dyDescent="0.3">
      <c r="A5817" s="2">
        <v>20200829</v>
      </c>
      <c r="B5817" s="2" t="s">
        <v>25</v>
      </c>
      <c r="C5817" s="2">
        <v>0</v>
      </c>
      <c r="D5817" s="2">
        <v>0</v>
      </c>
      <c r="E5817" s="2">
        <v>17.86</v>
      </c>
      <c r="F5817" s="2">
        <v>7.59</v>
      </c>
      <c r="G5817" s="2">
        <v>0</v>
      </c>
      <c r="H5817" s="16">
        <f t="shared" si="273"/>
        <v>0</v>
      </c>
      <c r="I5817" s="15">
        <f t="shared" si="271"/>
        <v>17.86</v>
      </c>
      <c r="J5817" s="14">
        <f t="shared" si="272"/>
        <v>0</v>
      </c>
    </row>
    <row r="5818" spans="1:10" x14ac:dyDescent="0.3">
      <c r="A5818" s="19">
        <v>20200830</v>
      </c>
      <c r="B5818" s="19" t="s">
        <v>48</v>
      </c>
      <c r="C5818" s="19">
        <v>0</v>
      </c>
      <c r="D5818" s="19">
        <v>0</v>
      </c>
      <c r="E5818" s="19">
        <v>17.82</v>
      </c>
      <c r="F5818" s="19">
        <v>7.17</v>
      </c>
      <c r="G5818" s="19">
        <v>0</v>
      </c>
      <c r="H5818" s="17">
        <f t="shared" si="273"/>
        <v>0</v>
      </c>
      <c r="I5818" s="18">
        <f t="shared" si="271"/>
        <v>17.82</v>
      </c>
      <c r="J5818" s="17">
        <f t="shared" si="272"/>
        <v>0</v>
      </c>
    </row>
    <row r="5819" spans="1:10" x14ac:dyDescent="0.3">
      <c r="A5819" s="2">
        <v>20200830</v>
      </c>
      <c r="B5819" s="2" t="s">
        <v>47</v>
      </c>
      <c r="C5819" s="2">
        <v>0</v>
      </c>
      <c r="D5819" s="2">
        <v>0</v>
      </c>
      <c r="E5819" s="2">
        <v>17.649999999999999</v>
      </c>
      <c r="F5819" s="2">
        <v>6.97</v>
      </c>
      <c r="G5819" s="2">
        <v>0</v>
      </c>
      <c r="H5819" s="16">
        <f t="shared" si="273"/>
        <v>0</v>
      </c>
      <c r="I5819" s="15">
        <f t="shared" si="271"/>
        <v>17.649999999999999</v>
      </c>
      <c r="J5819" s="14">
        <f t="shared" si="272"/>
        <v>0</v>
      </c>
    </row>
    <row r="5820" spans="1:10" x14ac:dyDescent="0.3">
      <c r="A5820" s="19">
        <v>20200830</v>
      </c>
      <c r="B5820" s="19" t="s">
        <v>46</v>
      </c>
      <c r="C5820" s="19">
        <v>0</v>
      </c>
      <c r="D5820" s="19">
        <v>0</v>
      </c>
      <c r="E5820" s="19">
        <v>17.45</v>
      </c>
      <c r="F5820" s="19">
        <v>6.9</v>
      </c>
      <c r="G5820" s="19">
        <v>0</v>
      </c>
      <c r="H5820" s="17">
        <f t="shared" si="273"/>
        <v>0</v>
      </c>
      <c r="I5820" s="18">
        <f t="shared" si="271"/>
        <v>17.45</v>
      </c>
      <c r="J5820" s="17">
        <f t="shared" si="272"/>
        <v>0</v>
      </c>
    </row>
    <row r="5821" spans="1:10" x14ac:dyDescent="0.3">
      <c r="A5821" s="2">
        <v>20200830</v>
      </c>
      <c r="B5821" s="2" t="s">
        <v>45</v>
      </c>
      <c r="C5821" s="2">
        <v>0</v>
      </c>
      <c r="D5821" s="2">
        <v>0</v>
      </c>
      <c r="E5821" s="2">
        <v>17.22</v>
      </c>
      <c r="F5821" s="2">
        <v>6.55</v>
      </c>
      <c r="G5821" s="2">
        <v>0</v>
      </c>
      <c r="H5821" s="16">
        <f t="shared" si="273"/>
        <v>0</v>
      </c>
      <c r="I5821" s="15">
        <f t="shared" si="271"/>
        <v>17.22</v>
      </c>
      <c r="J5821" s="14">
        <f t="shared" si="272"/>
        <v>0</v>
      </c>
    </row>
    <row r="5822" spans="1:10" x14ac:dyDescent="0.3">
      <c r="A5822" s="19">
        <v>20200830</v>
      </c>
      <c r="B5822" s="19" t="s">
        <v>44</v>
      </c>
      <c r="C5822" s="19">
        <v>0</v>
      </c>
      <c r="D5822" s="19">
        <v>0</v>
      </c>
      <c r="E5822" s="19">
        <v>16.96</v>
      </c>
      <c r="F5822" s="19">
        <v>6.14</v>
      </c>
      <c r="G5822" s="19">
        <v>0</v>
      </c>
      <c r="H5822" s="17">
        <f t="shared" si="273"/>
        <v>0</v>
      </c>
      <c r="I5822" s="18">
        <f t="shared" si="271"/>
        <v>16.96</v>
      </c>
      <c r="J5822" s="17">
        <f t="shared" si="272"/>
        <v>0</v>
      </c>
    </row>
    <row r="5823" spans="1:10" x14ac:dyDescent="0.3">
      <c r="A5823" s="2">
        <v>20200830</v>
      </c>
      <c r="B5823" s="2" t="s">
        <v>43</v>
      </c>
      <c r="C5823" s="2">
        <v>0</v>
      </c>
      <c r="D5823" s="2">
        <v>0</v>
      </c>
      <c r="E5823" s="2">
        <v>16.670000000000002</v>
      </c>
      <c r="F5823" s="2">
        <v>6</v>
      </c>
      <c r="G5823" s="2">
        <v>0</v>
      </c>
      <c r="H5823" s="16">
        <f t="shared" si="273"/>
        <v>0</v>
      </c>
      <c r="I5823" s="15">
        <f t="shared" si="271"/>
        <v>16.670000000000002</v>
      </c>
      <c r="J5823" s="14">
        <f t="shared" si="272"/>
        <v>0</v>
      </c>
    </row>
    <row r="5824" spans="1:10" x14ac:dyDescent="0.3">
      <c r="A5824" s="19">
        <v>20200830</v>
      </c>
      <c r="B5824" s="19" t="s">
        <v>42</v>
      </c>
      <c r="C5824" s="19">
        <v>0</v>
      </c>
      <c r="D5824" s="19">
        <v>0</v>
      </c>
      <c r="E5824" s="19">
        <v>16.39</v>
      </c>
      <c r="F5824" s="19">
        <v>5.79</v>
      </c>
      <c r="G5824" s="19">
        <v>0</v>
      </c>
      <c r="H5824" s="17">
        <f t="shared" si="273"/>
        <v>0</v>
      </c>
      <c r="I5824" s="18">
        <f t="shared" si="271"/>
        <v>16.39</v>
      </c>
      <c r="J5824" s="17">
        <f t="shared" si="272"/>
        <v>0</v>
      </c>
    </row>
    <row r="5825" spans="1:10" x14ac:dyDescent="0.3">
      <c r="A5825" s="2">
        <v>20200830</v>
      </c>
      <c r="B5825" s="2" t="s">
        <v>41</v>
      </c>
      <c r="C5825" s="2">
        <v>159</v>
      </c>
      <c r="D5825" s="2">
        <v>12.07</v>
      </c>
      <c r="E5825" s="2">
        <v>16.61</v>
      </c>
      <c r="F5825" s="2">
        <v>5.24</v>
      </c>
      <c r="G5825" s="2">
        <v>0</v>
      </c>
      <c r="H5825" s="16">
        <f t="shared" si="273"/>
        <v>760.37783726334021</v>
      </c>
      <c r="I5825" s="15">
        <f t="shared" si="271"/>
        <v>40.371807414479377</v>
      </c>
      <c r="J5825" s="14">
        <f t="shared" si="272"/>
        <v>0.70778011971841337</v>
      </c>
    </row>
    <row r="5826" spans="1:10" x14ac:dyDescent="0.3">
      <c r="A5826" s="19">
        <v>20200830</v>
      </c>
      <c r="B5826" s="19" t="s">
        <v>40</v>
      </c>
      <c r="C5826" s="19">
        <v>360</v>
      </c>
      <c r="D5826" s="19">
        <v>23.74</v>
      </c>
      <c r="E5826" s="19">
        <v>17.8</v>
      </c>
      <c r="F5826" s="19">
        <v>5.59</v>
      </c>
      <c r="G5826" s="19">
        <v>0</v>
      </c>
      <c r="H5826" s="17">
        <f t="shared" si="273"/>
        <v>894.21680541922944</v>
      </c>
      <c r="I5826" s="18">
        <f t="shared" si="271"/>
        <v>45.744275169350921</v>
      </c>
      <c r="J5826" s="17">
        <f t="shared" si="272"/>
        <v>0.81074234779219445</v>
      </c>
    </row>
    <row r="5827" spans="1:10" x14ac:dyDescent="0.3">
      <c r="A5827" s="2">
        <v>20200830</v>
      </c>
      <c r="B5827" s="2" t="s">
        <v>39</v>
      </c>
      <c r="C5827" s="2">
        <v>543</v>
      </c>
      <c r="D5827" s="2">
        <v>35.119999999999997</v>
      </c>
      <c r="E5827" s="2">
        <v>19.579999999999998</v>
      </c>
      <c r="F5827" s="2">
        <v>5.45</v>
      </c>
      <c r="G5827" s="2">
        <v>0</v>
      </c>
      <c r="H5827" s="16">
        <f t="shared" si="273"/>
        <v>943.87046543259794</v>
      </c>
      <c r="I5827" s="15">
        <f t="shared" si="271"/>
        <v>49.075952044768684</v>
      </c>
      <c r="J5827" s="14">
        <f t="shared" si="272"/>
        <v>0.84160985515256859</v>
      </c>
    </row>
    <row r="5828" spans="1:10" x14ac:dyDescent="0.3">
      <c r="A5828" s="19">
        <v>20200830</v>
      </c>
      <c r="B5828" s="19" t="s">
        <v>38</v>
      </c>
      <c r="C5828" s="19">
        <v>698.01</v>
      </c>
      <c r="D5828" s="19">
        <v>45.69</v>
      </c>
      <c r="E5828" s="19">
        <v>21.34</v>
      </c>
      <c r="F5828" s="19">
        <v>5.0999999999999996</v>
      </c>
      <c r="G5828" s="19">
        <v>0</v>
      </c>
      <c r="H5828" s="17">
        <f t="shared" si="273"/>
        <v>975.45899623834976</v>
      </c>
      <c r="I5828" s="18">
        <f t="shared" si="271"/>
        <v>51.823093632448433</v>
      </c>
      <c r="J5828" s="17">
        <f t="shared" si="272"/>
        <v>0.85771727028013034</v>
      </c>
    </row>
    <row r="5829" spans="1:10" x14ac:dyDescent="0.3">
      <c r="A5829" s="2">
        <v>20200830</v>
      </c>
      <c r="B5829" s="2" t="s">
        <v>37</v>
      </c>
      <c r="C5829" s="2">
        <v>821.01</v>
      </c>
      <c r="D5829" s="2">
        <v>54.47</v>
      </c>
      <c r="E5829" s="2">
        <v>22.88</v>
      </c>
      <c r="F5829" s="2">
        <v>4.97</v>
      </c>
      <c r="G5829" s="2">
        <v>0</v>
      </c>
      <c r="H5829" s="16">
        <f t="shared" si="273"/>
        <v>1008.8455986403342</v>
      </c>
      <c r="I5829" s="15">
        <f t="shared" si="271"/>
        <v>54.406424957510438</v>
      </c>
      <c r="J5829" s="14">
        <f t="shared" si="272"/>
        <v>0.87534615788474168</v>
      </c>
    </row>
    <row r="5830" spans="1:10" x14ac:dyDescent="0.3">
      <c r="A5830" s="19">
        <v>20200830</v>
      </c>
      <c r="B5830" s="19" t="s">
        <v>36</v>
      </c>
      <c r="C5830" s="19">
        <v>856.01</v>
      </c>
      <c r="D5830" s="19">
        <v>59.7</v>
      </c>
      <c r="E5830" s="19">
        <v>23.94</v>
      </c>
      <c r="F5830" s="19">
        <v>5.0999999999999996</v>
      </c>
      <c r="G5830" s="19">
        <v>0</v>
      </c>
      <c r="H5830" s="17">
        <f t="shared" si="273"/>
        <v>991.44592463838705</v>
      </c>
      <c r="I5830" s="18">
        <f t="shared" si="271"/>
        <v>54.922685144949597</v>
      </c>
      <c r="J5830" s="17">
        <f t="shared" si="272"/>
        <v>0.85794566555299667</v>
      </c>
    </row>
    <row r="5831" spans="1:10" x14ac:dyDescent="0.3">
      <c r="A5831" s="2">
        <v>20200830</v>
      </c>
      <c r="B5831" s="2" t="s">
        <v>35</v>
      </c>
      <c r="C5831" s="2">
        <v>877.01</v>
      </c>
      <c r="D5831" s="2">
        <v>59.4</v>
      </c>
      <c r="E5831" s="2">
        <v>24.57</v>
      </c>
      <c r="F5831" s="2">
        <v>5.72</v>
      </c>
      <c r="G5831" s="2">
        <v>0</v>
      </c>
      <c r="H5831" s="16">
        <f t="shared" si="273"/>
        <v>1018.8999403836266</v>
      </c>
      <c r="I5831" s="15">
        <f t="shared" si="271"/>
        <v>56.410623136988335</v>
      </c>
      <c r="J5831" s="14">
        <f t="shared" si="272"/>
        <v>0.87488067119602164</v>
      </c>
    </row>
    <row r="5832" spans="1:10" x14ac:dyDescent="0.3">
      <c r="A5832" s="19">
        <v>20200830</v>
      </c>
      <c r="B5832" s="19" t="s">
        <v>34</v>
      </c>
      <c r="C5832" s="19">
        <v>823.01</v>
      </c>
      <c r="D5832" s="19">
        <v>53.73</v>
      </c>
      <c r="E5832" s="19">
        <v>24.75</v>
      </c>
      <c r="F5832" s="19">
        <v>6.48</v>
      </c>
      <c r="G5832" s="19">
        <v>0</v>
      </c>
      <c r="H5832" s="17">
        <f t="shared" si="273"/>
        <v>1020.8026014186869</v>
      </c>
      <c r="I5832" s="18">
        <f t="shared" si="271"/>
        <v>56.650081294333965</v>
      </c>
      <c r="J5832" s="17">
        <f t="shared" si="272"/>
        <v>0.8754144174770262</v>
      </c>
    </row>
    <row r="5833" spans="1:10" x14ac:dyDescent="0.3">
      <c r="A5833" s="2">
        <v>20200830</v>
      </c>
      <c r="B5833" s="2" t="s">
        <v>33</v>
      </c>
      <c r="C5833" s="2">
        <v>706.01</v>
      </c>
      <c r="D5833" s="2">
        <v>44.71</v>
      </c>
      <c r="E5833" s="2">
        <v>24.46</v>
      </c>
      <c r="F5833" s="2">
        <v>7.17</v>
      </c>
      <c r="G5833" s="2">
        <v>0</v>
      </c>
      <c r="H5833" s="16">
        <f t="shared" si="273"/>
        <v>1003.5411280680244</v>
      </c>
      <c r="I5833" s="15">
        <f t="shared" si="271"/>
        <v>55.820660252125762</v>
      </c>
      <c r="J5833" s="14">
        <f t="shared" si="272"/>
        <v>0.86435702736053621</v>
      </c>
    </row>
    <row r="5834" spans="1:10" x14ac:dyDescent="0.3">
      <c r="A5834" s="19">
        <v>20200830</v>
      </c>
      <c r="B5834" s="19" t="s">
        <v>32</v>
      </c>
      <c r="C5834" s="19">
        <v>537</v>
      </c>
      <c r="D5834" s="19">
        <v>34.03</v>
      </c>
      <c r="E5834" s="19">
        <v>23.64</v>
      </c>
      <c r="F5834" s="19">
        <v>7.66</v>
      </c>
      <c r="G5834" s="19">
        <v>0</v>
      </c>
      <c r="H5834" s="17">
        <f t="shared" si="273"/>
        <v>959.56786663153571</v>
      </c>
      <c r="I5834" s="18">
        <f t="shared" ref="I5834:I5897" si="274">E5834+H5834*((NOCT-20)/(800))</f>
        <v>53.626495832235491</v>
      </c>
      <c r="J5834" s="17">
        <f t="shared" ref="J5834:J5897" si="275">P_STC__W*(H5834/1000)*(1+(alpha_p/100)*(I5834-25))</f>
        <v>0.83595707172459921</v>
      </c>
    </row>
    <row r="5835" spans="1:10" x14ac:dyDescent="0.3">
      <c r="A5835" s="2">
        <v>20200830</v>
      </c>
      <c r="B5835" s="2" t="s">
        <v>31</v>
      </c>
      <c r="C5835" s="2">
        <v>340</v>
      </c>
      <c r="D5835" s="2">
        <v>22.6</v>
      </c>
      <c r="E5835" s="2">
        <v>22.7</v>
      </c>
      <c r="F5835" s="2">
        <v>7.72</v>
      </c>
      <c r="G5835" s="2">
        <v>0</v>
      </c>
      <c r="H5835" s="16">
        <f t="shared" si="273"/>
        <v>884.73624307154</v>
      </c>
      <c r="I5835" s="15">
        <f t="shared" si="274"/>
        <v>50.348007595985621</v>
      </c>
      <c r="J5835" s="14">
        <f t="shared" si="275"/>
        <v>0.78381788852734469</v>
      </c>
    </row>
    <row r="5836" spans="1:10" x14ac:dyDescent="0.3">
      <c r="A5836" s="19">
        <v>20200830</v>
      </c>
      <c r="B5836" s="19" t="s">
        <v>30</v>
      </c>
      <c r="C5836" s="19">
        <v>139</v>
      </c>
      <c r="D5836" s="19">
        <v>10.92</v>
      </c>
      <c r="E5836" s="19">
        <v>21.5</v>
      </c>
      <c r="F5836" s="19">
        <v>7.45</v>
      </c>
      <c r="G5836" s="19">
        <v>0</v>
      </c>
      <c r="H5836" s="17">
        <f t="shared" si="273"/>
        <v>733.7485270057382</v>
      </c>
      <c r="I5836" s="18">
        <f t="shared" si="274"/>
        <v>44.429641468929319</v>
      </c>
      <c r="J5836" s="17">
        <f t="shared" si="275"/>
        <v>0.66959440836939399</v>
      </c>
    </row>
    <row r="5837" spans="1:10" x14ac:dyDescent="0.3">
      <c r="A5837" s="2">
        <v>20200830</v>
      </c>
      <c r="B5837" s="2" t="s">
        <v>29</v>
      </c>
      <c r="C5837" s="2">
        <v>0</v>
      </c>
      <c r="D5837" s="2">
        <v>0</v>
      </c>
      <c r="E5837" s="2">
        <v>20.37</v>
      </c>
      <c r="F5837" s="2">
        <v>6.69</v>
      </c>
      <c r="G5837" s="2">
        <v>0</v>
      </c>
      <c r="H5837" s="16">
        <f t="shared" si="273"/>
        <v>0</v>
      </c>
      <c r="I5837" s="15">
        <f t="shared" si="274"/>
        <v>20.37</v>
      </c>
      <c r="J5837" s="14">
        <f t="shared" si="275"/>
        <v>0</v>
      </c>
    </row>
    <row r="5838" spans="1:10" x14ac:dyDescent="0.3">
      <c r="A5838" s="19">
        <v>20200830</v>
      </c>
      <c r="B5838" s="19" t="s">
        <v>28</v>
      </c>
      <c r="C5838" s="19">
        <v>0</v>
      </c>
      <c r="D5838" s="19">
        <v>0</v>
      </c>
      <c r="E5838" s="19">
        <v>19.34</v>
      </c>
      <c r="F5838" s="19">
        <v>6.48</v>
      </c>
      <c r="G5838" s="19">
        <v>0</v>
      </c>
      <c r="H5838" s="17">
        <f t="shared" si="273"/>
        <v>0</v>
      </c>
      <c r="I5838" s="18">
        <f t="shared" si="274"/>
        <v>19.34</v>
      </c>
      <c r="J5838" s="17">
        <f t="shared" si="275"/>
        <v>0</v>
      </c>
    </row>
    <row r="5839" spans="1:10" x14ac:dyDescent="0.3">
      <c r="A5839" s="2">
        <v>20200830</v>
      </c>
      <c r="B5839" s="2" t="s">
        <v>27</v>
      </c>
      <c r="C5839" s="2">
        <v>0</v>
      </c>
      <c r="D5839" s="2">
        <v>0</v>
      </c>
      <c r="E5839" s="2">
        <v>18.78</v>
      </c>
      <c r="F5839" s="2">
        <v>6.14</v>
      </c>
      <c r="G5839" s="2">
        <v>0</v>
      </c>
      <c r="H5839" s="16">
        <f t="shared" si="273"/>
        <v>0</v>
      </c>
      <c r="I5839" s="15">
        <f t="shared" si="274"/>
        <v>18.78</v>
      </c>
      <c r="J5839" s="14">
        <f t="shared" si="275"/>
        <v>0</v>
      </c>
    </row>
    <row r="5840" spans="1:10" x14ac:dyDescent="0.3">
      <c r="A5840" s="19">
        <v>20200830</v>
      </c>
      <c r="B5840" s="19" t="s">
        <v>26</v>
      </c>
      <c r="C5840" s="19">
        <v>0</v>
      </c>
      <c r="D5840" s="19">
        <v>0</v>
      </c>
      <c r="E5840" s="19">
        <v>18.47</v>
      </c>
      <c r="F5840" s="19">
        <v>6.14</v>
      </c>
      <c r="G5840" s="19">
        <v>0</v>
      </c>
      <c r="H5840" s="17">
        <f t="shared" si="273"/>
        <v>0</v>
      </c>
      <c r="I5840" s="18">
        <f t="shared" si="274"/>
        <v>18.47</v>
      </c>
      <c r="J5840" s="17">
        <f t="shared" si="275"/>
        <v>0</v>
      </c>
    </row>
    <row r="5841" spans="1:10" x14ac:dyDescent="0.3">
      <c r="A5841" s="2">
        <v>20200830</v>
      </c>
      <c r="B5841" s="2" t="s">
        <v>25</v>
      </c>
      <c r="C5841" s="2">
        <v>0</v>
      </c>
      <c r="D5841" s="2">
        <v>0</v>
      </c>
      <c r="E5841" s="2">
        <v>18.27</v>
      </c>
      <c r="F5841" s="2">
        <v>5.66</v>
      </c>
      <c r="G5841" s="2">
        <v>0</v>
      </c>
      <c r="H5841" s="16">
        <f t="shared" si="273"/>
        <v>0</v>
      </c>
      <c r="I5841" s="15">
        <f t="shared" si="274"/>
        <v>18.27</v>
      </c>
      <c r="J5841" s="14">
        <f t="shared" si="275"/>
        <v>0</v>
      </c>
    </row>
    <row r="5842" spans="1:10" x14ac:dyDescent="0.3">
      <c r="A5842" s="19">
        <v>20200831</v>
      </c>
      <c r="B5842" s="19" t="s">
        <v>48</v>
      </c>
      <c r="C5842" s="19">
        <v>0</v>
      </c>
      <c r="D5842" s="19">
        <v>0</v>
      </c>
      <c r="E5842" s="19">
        <v>18.09</v>
      </c>
      <c r="F5842" s="19">
        <v>5.0999999999999996</v>
      </c>
      <c r="G5842" s="19">
        <v>0</v>
      </c>
      <c r="H5842" s="17">
        <f t="shared" si="273"/>
        <v>0</v>
      </c>
      <c r="I5842" s="18">
        <f t="shared" si="274"/>
        <v>18.09</v>
      </c>
      <c r="J5842" s="17">
        <f t="shared" si="275"/>
        <v>0</v>
      </c>
    </row>
    <row r="5843" spans="1:10" x14ac:dyDescent="0.3">
      <c r="A5843" s="2">
        <v>20200831</v>
      </c>
      <c r="B5843" s="2" t="s">
        <v>47</v>
      </c>
      <c r="C5843" s="2">
        <v>0</v>
      </c>
      <c r="D5843" s="2">
        <v>0</v>
      </c>
      <c r="E5843" s="2">
        <v>17.940000000000001</v>
      </c>
      <c r="F5843" s="2">
        <v>4.62</v>
      </c>
      <c r="G5843" s="2">
        <v>0</v>
      </c>
      <c r="H5843" s="16">
        <f t="shared" ref="H5843:H5906" si="276">IF(D5843&gt;0,C5843/SIN(D5843*PI()/180),0)</f>
        <v>0</v>
      </c>
      <c r="I5843" s="15">
        <f t="shared" si="274"/>
        <v>17.940000000000001</v>
      </c>
      <c r="J5843" s="14">
        <f t="shared" si="275"/>
        <v>0</v>
      </c>
    </row>
    <row r="5844" spans="1:10" x14ac:dyDescent="0.3">
      <c r="A5844" s="19">
        <v>20200831</v>
      </c>
      <c r="B5844" s="19" t="s">
        <v>46</v>
      </c>
      <c r="C5844" s="19">
        <v>0</v>
      </c>
      <c r="D5844" s="19">
        <v>0</v>
      </c>
      <c r="E5844" s="19">
        <v>17.66</v>
      </c>
      <c r="F5844" s="19">
        <v>4.21</v>
      </c>
      <c r="G5844" s="19">
        <v>0</v>
      </c>
      <c r="H5844" s="17">
        <f t="shared" si="276"/>
        <v>0</v>
      </c>
      <c r="I5844" s="18">
        <f t="shared" si="274"/>
        <v>17.66</v>
      </c>
      <c r="J5844" s="17">
        <f t="shared" si="275"/>
        <v>0</v>
      </c>
    </row>
    <row r="5845" spans="1:10" x14ac:dyDescent="0.3">
      <c r="A5845" s="2">
        <v>20200831</v>
      </c>
      <c r="B5845" s="2" t="s">
        <v>45</v>
      </c>
      <c r="C5845" s="2">
        <v>0</v>
      </c>
      <c r="D5845" s="2">
        <v>0</v>
      </c>
      <c r="E5845" s="2">
        <v>17.37</v>
      </c>
      <c r="F5845" s="2">
        <v>3.93</v>
      </c>
      <c r="G5845" s="2">
        <v>0</v>
      </c>
      <c r="H5845" s="16">
        <f t="shared" si="276"/>
        <v>0</v>
      </c>
      <c r="I5845" s="15">
        <f t="shared" si="274"/>
        <v>17.37</v>
      </c>
      <c r="J5845" s="14">
        <f t="shared" si="275"/>
        <v>0</v>
      </c>
    </row>
    <row r="5846" spans="1:10" x14ac:dyDescent="0.3">
      <c r="A5846" s="19">
        <v>20200831</v>
      </c>
      <c r="B5846" s="19" t="s">
        <v>44</v>
      </c>
      <c r="C5846" s="19">
        <v>0</v>
      </c>
      <c r="D5846" s="19">
        <v>0</v>
      </c>
      <c r="E5846" s="19">
        <v>17.100000000000001</v>
      </c>
      <c r="F5846" s="19">
        <v>3.66</v>
      </c>
      <c r="G5846" s="19">
        <v>0</v>
      </c>
      <c r="H5846" s="17">
        <f t="shared" si="276"/>
        <v>0</v>
      </c>
      <c r="I5846" s="18">
        <f t="shared" si="274"/>
        <v>17.100000000000001</v>
      </c>
      <c r="J5846" s="17">
        <f t="shared" si="275"/>
        <v>0</v>
      </c>
    </row>
    <row r="5847" spans="1:10" x14ac:dyDescent="0.3">
      <c r="A5847" s="2">
        <v>20200831</v>
      </c>
      <c r="B5847" s="2" t="s">
        <v>43</v>
      </c>
      <c r="C5847" s="2">
        <v>0</v>
      </c>
      <c r="D5847" s="2">
        <v>0</v>
      </c>
      <c r="E5847" s="2">
        <v>16.86</v>
      </c>
      <c r="F5847" s="2">
        <v>3.38</v>
      </c>
      <c r="G5847" s="2">
        <v>0</v>
      </c>
      <c r="H5847" s="16">
        <f t="shared" si="276"/>
        <v>0</v>
      </c>
      <c r="I5847" s="15">
        <f t="shared" si="274"/>
        <v>16.86</v>
      </c>
      <c r="J5847" s="14">
        <f t="shared" si="275"/>
        <v>0</v>
      </c>
    </row>
    <row r="5848" spans="1:10" x14ac:dyDescent="0.3">
      <c r="A5848" s="19">
        <v>20200831</v>
      </c>
      <c r="B5848" s="19" t="s">
        <v>42</v>
      </c>
      <c r="C5848" s="19">
        <v>0</v>
      </c>
      <c r="D5848" s="19">
        <v>0</v>
      </c>
      <c r="E5848" s="19">
        <v>16.649999999999999</v>
      </c>
      <c r="F5848" s="19">
        <v>3.31</v>
      </c>
      <c r="G5848" s="19">
        <v>0</v>
      </c>
      <c r="H5848" s="17">
        <f t="shared" si="276"/>
        <v>0</v>
      </c>
      <c r="I5848" s="18">
        <f t="shared" si="274"/>
        <v>16.649999999999999</v>
      </c>
      <c r="J5848" s="17">
        <f t="shared" si="275"/>
        <v>0</v>
      </c>
    </row>
    <row r="5849" spans="1:10" x14ac:dyDescent="0.3">
      <c r="A5849" s="2">
        <v>20200831</v>
      </c>
      <c r="B5849" s="2" t="s">
        <v>41</v>
      </c>
      <c r="C5849" s="2">
        <v>157</v>
      </c>
      <c r="D5849" s="2">
        <v>11.92</v>
      </c>
      <c r="E5849" s="2">
        <v>16.86</v>
      </c>
      <c r="F5849" s="2">
        <v>3.24</v>
      </c>
      <c r="G5849" s="2">
        <v>0</v>
      </c>
      <c r="H5849" s="16">
        <f t="shared" si="276"/>
        <v>760.12220033141932</v>
      </c>
      <c r="I5849" s="15">
        <f t="shared" si="274"/>
        <v>40.61381876035685</v>
      </c>
      <c r="J5849" s="14">
        <f t="shared" si="275"/>
        <v>0.70671435410877637</v>
      </c>
    </row>
    <row r="5850" spans="1:10" x14ac:dyDescent="0.3">
      <c r="A5850" s="19">
        <v>20200831</v>
      </c>
      <c r="B5850" s="19" t="s">
        <v>40</v>
      </c>
      <c r="C5850" s="19">
        <v>371</v>
      </c>
      <c r="D5850" s="19">
        <v>23.58</v>
      </c>
      <c r="E5850" s="19">
        <v>18.91</v>
      </c>
      <c r="F5850" s="19">
        <v>3.03</v>
      </c>
      <c r="G5850" s="19">
        <v>0</v>
      </c>
      <c r="H5850" s="17">
        <f t="shared" si="276"/>
        <v>927.43244295215686</v>
      </c>
      <c r="I5850" s="18">
        <f t="shared" si="274"/>
        <v>47.892263842254906</v>
      </c>
      <c r="J5850" s="17">
        <f t="shared" si="275"/>
        <v>0.83189281614248189</v>
      </c>
    </row>
    <row r="5851" spans="1:10" x14ac:dyDescent="0.3">
      <c r="A5851" s="2">
        <v>20200831</v>
      </c>
      <c r="B5851" s="2" t="s">
        <v>39</v>
      </c>
      <c r="C5851" s="2">
        <v>552</v>
      </c>
      <c r="D5851" s="2">
        <v>34.950000000000003</v>
      </c>
      <c r="E5851" s="2">
        <v>21.59</v>
      </c>
      <c r="F5851" s="2">
        <v>2.9</v>
      </c>
      <c r="G5851" s="2">
        <v>0</v>
      </c>
      <c r="H5851" s="16">
        <f t="shared" si="276"/>
        <v>963.58390701497001</v>
      </c>
      <c r="I5851" s="15">
        <f t="shared" si="274"/>
        <v>51.701997094217816</v>
      </c>
      <c r="J5851" s="14">
        <f t="shared" si="275"/>
        <v>0.84780064093180041</v>
      </c>
    </row>
    <row r="5852" spans="1:10" x14ac:dyDescent="0.3">
      <c r="A5852" s="19">
        <v>20200831</v>
      </c>
      <c r="B5852" s="19" t="s">
        <v>38</v>
      </c>
      <c r="C5852" s="19">
        <v>699.01</v>
      </c>
      <c r="D5852" s="19">
        <v>45.48</v>
      </c>
      <c r="E5852" s="19">
        <v>24.19</v>
      </c>
      <c r="F5852" s="19">
        <v>2.5499999999999998</v>
      </c>
      <c r="G5852" s="19">
        <v>0</v>
      </c>
      <c r="H5852" s="17">
        <f t="shared" si="276"/>
        <v>980.3707861124177</v>
      </c>
      <c r="I5852" s="18">
        <f t="shared" si="274"/>
        <v>54.826587066013055</v>
      </c>
      <c r="J5852" s="17">
        <f t="shared" si="275"/>
        <v>0.84878577037210812</v>
      </c>
    </row>
    <row r="5853" spans="1:10" x14ac:dyDescent="0.3">
      <c r="A5853" s="2">
        <v>20200831</v>
      </c>
      <c r="B5853" s="2" t="s">
        <v>37</v>
      </c>
      <c r="C5853" s="2">
        <v>877.01</v>
      </c>
      <c r="D5853" s="2">
        <v>54.2</v>
      </c>
      <c r="E5853" s="2">
        <v>26.29</v>
      </c>
      <c r="F5853" s="2">
        <v>1.59</v>
      </c>
      <c r="G5853" s="2">
        <v>0</v>
      </c>
      <c r="H5853" s="16">
        <f t="shared" si="276"/>
        <v>1081.3082515415981</v>
      </c>
      <c r="I5853" s="15">
        <f t="shared" si="274"/>
        <v>60.08088286067494</v>
      </c>
      <c r="J5853" s="14">
        <f t="shared" si="275"/>
        <v>0.91060863505284395</v>
      </c>
    </row>
    <row r="5854" spans="1:10" x14ac:dyDescent="0.3">
      <c r="A5854" s="19">
        <v>20200831</v>
      </c>
      <c r="B5854" s="19" t="s">
        <v>36</v>
      </c>
      <c r="C5854" s="19">
        <v>881.01</v>
      </c>
      <c r="D5854" s="19">
        <v>59.36</v>
      </c>
      <c r="E5854" s="19">
        <v>27.16</v>
      </c>
      <c r="F5854" s="19">
        <v>0.69</v>
      </c>
      <c r="G5854" s="19">
        <v>0</v>
      </c>
      <c r="H5854" s="17">
        <f t="shared" si="276"/>
        <v>1023.9701135809463</v>
      </c>
      <c r="I5854" s="18">
        <f t="shared" si="274"/>
        <v>59.159066049404572</v>
      </c>
      <c r="J5854" s="17">
        <f t="shared" si="275"/>
        <v>0.8665697312400209</v>
      </c>
    </row>
    <row r="5855" spans="1:10" x14ac:dyDescent="0.3">
      <c r="A5855" s="2">
        <v>20200831</v>
      </c>
      <c r="B5855" s="2" t="s">
        <v>35</v>
      </c>
      <c r="C5855" s="2">
        <v>883.01</v>
      </c>
      <c r="D5855" s="2">
        <v>59.04</v>
      </c>
      <c r="E5855" s="2">
        <v>27.55</v>
      </c>
      <c r="F5855" s="2">
        <v>1.86</v>
      </c>
      <c r="G5855" s="2">
        <v>0</v>
      </c>
      <c r="H5855" s="16">
        <f t="shared" si="276"/>
        <v>1029.7172614078984</v>
      </c>
      <c r="I5855" s="15">
        <f t="shared" si="274"/>
        <v>59.728664418996829</v>
      </c>
      <c r="J5855" s="14">
        <f t="shared" si="275"/>
        <v>0.86879408792742341</v>
      </c>
    </row>
    <row r="5856" spans="1:10" x14ac:dyDescent="0.3">
      <c r="A5856" s="19">
        <v>20200831</v>
      </c>
      <c r="B5856" s="19" t="s">
        <v>34</v>
      </c>
      <c r="C5856" s="19">
        <v>845.01</v>
      </c>
      <c r="D5856" s="19">
        <v>53.38</v>
      </c>
      <c r="E5856" s="19">
        <v>27.83</v>
      </c>
      <c r="F5856" s="19">
        <v>3.38</v>
      </c>
      <c r="G5856" s="19">
        <v>0</v>
      </c>
      <c r="H5856" s="17">
        <f t="shared" si="276"/>
        <v>1052.828562063962</v>
      </c>
      <c r="I5856" s="18">
        <f t="shared" si="274"/>
        <v>60.730892564498809</v>
      </c>
      <c r="J5856" s="17">
        <f t="shared" si="275"/>
        <v>0.88354529298421747</v>
      </c>
    </row>
    <row r="5857" spans="1:10" x14ac:dyDescent="0.3">
      <c r="A5857" s="2">
        <v>20200831</v>
      </c>
      <c r="B5857" s="2" t="s">
        <v>33</v>
      </c>
      <c r="C5857" s="2">
        <v>724.01</v>
      </c>
      <c r="D5857" s="2">
        <v>44.39</v>
      </c>
      <c r="E5857" s="2">
        <v>27.36</v>
      </c>
      <c r="F5857" s="2">
        <v>4.9000000000000004</v>
      </c>
      <c r="G5857" s="2">
        <v>0</v>
      </c>
      <c r="H5857" s="16">
        <f t="shared" si="276"/>
        <v>1034.9821554807822</v>
      </c>
      <c r="I5857" s="15">
        <f t="shared" si="274"/>
        <v>59.703192358774444</v>
      </c>
      <c r="J5857" s="14">
        <f t="shared" si="275"/>
        <v>0.8733548237478137</v>
      </c>
    </row>
    <row r="5858" spans="1:10" x14ac:dyDescent="0.3">
      <c r="A5858" s="19">
        <v>20200831</v>
      </c>
      <c r="B5858" s="19" t="s">
        <v>32</v>
      </c>
      <c r="C5858" s="19">
        <v>544</v>
      </c>
      <c r="D5858" s="19">
        <v>33.729999999999997</v>
      </c>
      <c r="E5858" s="19">
        <v>26.28</v>
      </c>
      <c r="F5858" s="19">
        <v>5.93</v>
      </c>
      <c r="G5858" s="19">
        <v>0</v>
      </c>
      <c r="H5858" s="17">
        <f t="shared" si="276"/>
        <v>979.6859920897848</v>
      </c>
      <c r="I5858" s="18">
        <f t="shared" si="274"/>
        <v>56.895187252805776</v>
      </c>
      <c r="J5858" s="17">
        <f t="shared" si="275"/>
        <v>0.8390732853398396</v>
      </c>
    </row>
    <row r="5859" spans="1:10" x14ac:dyDescent="0.3">
      <c r="A5859" s="2">
        <v>20200831</v>
      </c>
      <c r="B5859" s="2" t="s">
        <v>31</v>
      </c>
      <c r="C5859" s="2">
        <v>341</v>
      </c>
      <c r="D5859" s="2">
        <v>22.31</v>
      </c>
      <c r="E5859" s="2">
        <v>25.17</v>
      </c>
      <c r="F5859" s="2">
        <v>5.86</v>
      </c>
      <c r="G5859" s="2">
        <v>0</v>
      </c>
      <c r="H5859" s="16">
        <f t="shared" si="276"/>
        <v>898.27228790489755</v>
      </c>
      <c r="I5859" s="15">
        <f t="shared" si="274"/>
        <v>53.241008997028047</v>
      </c>
      <c r="J5859" s="14">
        <f t="shared" si="275"/>
        <v>0.78411576696463325</v>
      </c>
    </row>
    <row r="5860" spans="1:10" x14ac:dyDescent="0.3">
      <c r="A5860" s="19">
        <v>20200831</v>
      </c>
      <c r="B5860" s="19" t="s">
        <v>30</v>
      </c>
      <c r="C5860" s="19">
        <v>138</v>
      </c>
      <c r="D5860" s="19">
        <v>10.64</v>
      </c>
      <c r="E5860" s="19">
        <v>24.05</v>
      </c>
      <c r="F5860" s="19">
        <v>5.24</v>
      </c>
      <c r="G5860" s="19">
        <v>0</v>
      </c>
      <c r="H5860" s="17">
        <f t="shared" si="276"/>
        <v>747.41036907522334</v>
      </c>
      <c r="I5860" s="18">
        <f t="shared" si="274"/>
        <v>47.406574033600734</v>
      </c>
      <c r="J5860" s="17">
        <f t="shared" si="275"/>
        <v>0.67204929311848149</v>
      </c>
    </row>
    <row r="5861" spans="1:10" x14ac:dyDescent="0.3">
      <c r="A5861" s="2">
        <v>20200831</v>
      </c>
      <c r="B5861" s="2" t="s">
        <v>29</v>
      </c>
      <c r="C5861" s="2">
        <v>0</v>
      </c>
      <c r="D5861" s="2">
        <v>0</v>
      </c>
      <c r="E5861" s="2">
        <v>22.92</v>
      </c>
      <c r="F5861" s="2">
        <v>4.9000000000000004</v>
      </c>
      <c r="G5861" s="2">
        <v>0</v>
      </c>
      <c r="H5861" s="16">
        <f t="shared" si="276"/>
        <v>0</v>
      </c>
      <c r="I5861" s="15">
        <f t="shared" si="274"/>
        <v>22.92</v>
      </c>
      <c r="J5861" s="14">
        <f t="shared" si="275"/>
        <v>0</v>
      </c>
    </row>
    <row r="5862" spans="1:10" x14ac:dyDescent="0.3">
      <c r="A5862" s="19">
        <v>20200831</v>
      </c>
      <c r="B5862" s="19" t="s">
        <v>28</v>
      </c>
      <c r="C5862" s="19">
        <v>0</v>
      </c>
      <c r="D5862" s="19">
        <v>0</v>
      </c>
      <c r="E5862" s="19">
        <v>21.84</v>
      </c>
      <c r="F5862" s="19">
        <v>4.76</v>
      </c>
      <c r="G5862" s="19">
        <v>0</v>
      </c>
      <c r="H5862" s="17">
        <f t="shared" si="276"/>
        <v>0</v>
      </c>
      <c r="I5862" s="18">
        <f t="shared" si="274"/>
        <v>21.84</v>
      </c>
      <c r="J5862" s="17">
        <f t="shared" si="275"/>
        <v>0</v>
      </c>
    </row>
    <row r="5863" spans="1:10" x14ac:dyDescent="0.3">
      <c r="A5863" s="2">
        <v>20200831</v>
      </c>
      <c r="B5863" s="2" t="s">
        <v>27</v>
      </c>
      <c r="C5863" s="2">
        <v>0</v>
      </c>
      <c r="D5863" s="2">
        <v>0</v>
      </c>
      <c r="E5863" s="2">
        <v>21.13</v>
      </c>
      <c r="F5863" s="2">
        <v>5.0999999999999996</v>
      </c>
      <c r="G5863" s="2">
        <v>0</v>
      </c>
      <c r="H5863" s="16">
        <f t="shared" si="276"/>
        <v>0</v>
      </c>
      <c r="I5863" s="15">
        <f t="shared" si="274"/>
        <v>21.13</v>
      </c>
      <c r="J5863" s="14">
        <f t="shared" si="275"/>
        <v>0</v>
      </c>
    </row>
    <row r="5864" spans="1:10" x14ac:dyDescent="0.3">
      <c r="A5864" s="19">
        <v>20200831</v>
      </c>
      <c r="B5864" s="19" t="s">
        <v>26</v>
      </c>
      <c r="C5864" s="19">
        <v>0</v>
      </c>
      <c r="D5864" s="19">
        <v>0</v>
      </c>
      <c r="E5864" s="19">
        <v>20.54</v>
      </c>
      <c r="F5864" s="19">
        <v>5.03</v>
      </c>
      <c r="G5864" s="19">
        <v>0</v>
      </c>
      <c r="H5864" s="17">
        <f t="shared" si="276"/>
        <v>0</v>
      </c>
      <c r="I5864" s="18">
        <f t="shared" si="274"/>
        <v>20.54</v>
      </c>
      <c r="J5864" s="17">
        <f t="shared" si="275"/>
        <v>0</v>
      </c>
    </row>
    <row r="5865" spans="1:10" x14ac:dyDescent="0.3">
      <c r="A5865" s="2">
        <v>20200831</v>
      </c>
      <c r="B5865" s="2" t="s">
        <v>25</v>
      </c>
      <c r="C5865" s="2">
        <v>0</v>
      </c>
      <c r="D5865" s="2">
        <v>0</v>
      </c>
      <c r="E5865" s="2">
        <v>20.149999999999999</v>
      </c>
      <c r="F5865" s="2">
        <v>4.97</v>
      </c>
      <c r="G5865" s="2">
        <v>0</v>
      </c>
      <c r="H5865" s="16">
        <f t="shared" si="276"/>
        <v>0</v>
      </c>
      <c r="I5865" s="15">
        <f t="shared" si="274"/>
        <v>20.149999999999999</v>
      </c>
      <c r="J5865" s="14">
        <f t="shared" si="275"/>
        <v>0</v>
      </c>
    </row>
    <row r="5866" spans="1:10" x14ac:dyDescent="0.3">
      <c r="A5866" s="19">
        <v>20200901</v>
      </c>
      <c r="B5866" s="19" t="s">
        <v>48</v>
      </c>
      <c r="C5866" s="19">
        <v>0</v>
      </c>
      <c r="D5866" s="19">
        <v>0</v>
      </c>
      <c r="E5866" s="19">
        <v>19.77</v>
      </c>
      <c r="F5866" s="19">
        <v>5.31</v>
      </c>
      <c r="G5866" s="19">
        <v>0</v>
      </c>
      <c r="H5866" s="17">
        <f t="shared" si="276"/>
        <v>0</v>
      </c>
      <c r="I5866" s="18">
        <f t="shared" si="274"/>
        <v>19.77</v>
      </c>
      <c r="J5866" s="17">
        <f t="shared" si="275"/>
        <v>0</v>
      </c>
    </row>
    <row r="5867" spans="1:10" x14ac:dyDescent="0.3">
      <c r="A5867" s="2">
        <v>20200901</v>
      </c>
      <c r="B5867" s="2" t="s">
        <v>47</v>
      </c>
      <c r="C5867" s="2">
        <v>0</v>
      </c>
      <c r="D5867" s="2">
        <v>0</v>
      </c>
      <c r="E5867" s="2">
        <v>19.149999999999999</v>
      </c>
      <c r="F5867" s="2">
        <v>4.9000000000000004</v>
      </c>
      <c r="G5867" s="2">
        <v>0</v>
      </c>
      <c r="H5867" s="16">
        <f t="shared" si="276"/>
        <v>0</v>
      </c>
      <c r="I5867" s="15">
        <f t="shared" si="274"/>
        <v>19.149999999999999</v>
      </c>
      <c r="J5867" s="14">
        <f t="shared" si="275"/>
        <v>0</v>
      </c>
    </row>
    <row r="5868" spans="1:10" x14ac:dyDescent="0.3">
      <c r="A5868" s="19">
        <v>20200901</v>
      </c>
      <c r="B5868" s="19" t="s">
        <v>46</v>
      </c>
      <c r="C5868" s="19">
        <v>0</v>
      </c>
      <c r="D5868" s="19">
        <v>0</v>
      </c>
      <c r="E5868" s="19">
        <v>18.78</v>
      </c>
      <c r="F5868" s="19">
        <v>4.28</v>
      </c>
      <c r="G5868" s="19">
        <v>0</v>
      </c>
      <c r="H5868" s="17">
        <f t="shared" si="276"/>
        <v>0</v>
      </c>
      <c r="I5868" s="18">
        <f t="shared" si="274"/>
        <v>18.78</v>
      </c>
      <c r="J5868" s="17">
        <f t="shared" si="275"/>
        <v>0</v>
      </c>
    </row>
    <row r="5869" spans="1:10" x14ac:dyDescent="0.3">
      <c r="A5869" s="2">
        <v>20200901</v>
      </c>
      <c r="B5869" s="2" t="s">
        <v>45</v>
      </c>
      <c r="C5869" s="2">
        <v>0</v>
      </c>
      <c r="D5869" s="2">
        <v>0</v>
      </c>
      <c r="E5869" s="2">
        <v>18.52</v>
      </c>
      <c r="F5869" s="2">
        <v>4.07</v>
      </c>
      <c r="G5869" s="2">
        <v>0</v>
      </c>
      <c r="H5869" s="16">
        <f t="shared" si="276"/>
        <v>0</v>
      </c>
      <c r="I5869" s="15">
        <f t="shared" si="274"/>
        <v>18.52</v>
      </c>
      <c r="J5869" s="14">
        <f t="shared" si="275"/>
        <v>0</v>
      </c>
    </row>
    <row r="5870" spans="1:10" x14ac:dyDescent="0.3">
      <c r="A5870" s="19">
        <v>20200901</v>
      </c>
      <c r="B5870" s="19" t="s">
        <v>44</v>
      </c>
      <c r="C5870" s="19">
        <v>0</v>
      </c>
      <c r="D5870" s="19">
        <v>0</v>
      </c>
      <c r="E5870" s="19">
        <v>18.28</v>
      </c>
      <c r="F5870" s="19">
        <v>4.41</v>
      </c>
      <c r="G5870" s="19">
        <v>0</v>
      </c>
      <c r="H5870" s="17">
        <f t="shared" si="276"/>
        <v>0</v>
      </c>
      <c r="I5870" s="18">
        <f t="shared" si="274"/>
        <v>18.28</v>
      </c>
      <c r="J5870" s="17">
        <f t="shared" si="275"/>
        <v>0</v>
      </c>
    </row>
    <row r="5871" spans="1:10" x14ac:dyDescent="0.3">
      <c r="A5871" s="2">
        <v>20200901</v>
      </c>
      <c r="B5871" s="2" t="s">
        <v>43</v>
      </c>
      <c r="C5871" s="2">
        <v>0</v>
      </c>
      <c r="D5871" s="2">
        <v>0</v>
      </c>
      <c r="E5871" s="2">
        <v>18.07</v>
      </c>
      <c r="F5871" s="2">
        <v>4.34</v>
      </c>
      <c r="G5871" s="2">
        <v>0</v>
      </c>
      <c r="H5871" s="16">
        <f t="shared" si="276"/>
        <v>0</v>
      </c>
      <c r="I5871" s="15">
        <f t="shared" si="274"/>
        <v>18.07</v>
      </c>
      <c r="J5871" s="14">
        <f t="shared" si="275"/>
        <v>0</v>
      </c>
    </row>
    <row r="5872" spans="1:10" x14ac:dyDescent="0.3">
      <c r="A5872" s="19">
        <v>20200901</v>
      </c>
      <c r="B5872" s="19" t="s">
        <v>42</v>
      </c>
      <c r="C5872" s="19">
        <v>0</v>
      </c>
      <c r="D5872" s="19">
        <v>0</v>
      </c>
      <c r="E5872" s="19">
        <v>17.829999999999998</v>
      </c>
      <c r="F5872" s="19">
        <v>4.62</v>
      </c>
      <c r="G5872" s="19">
        <v>0</v>
      </c>
      <c r="H5872" s="17">
        <f t="shared" si="276"/>
        <v>0</v>
      </c>
      <c r="I5872" s="18">
        <f t="shared" si="274"/>
        <v>17.829999999999998</v>
      </c>
      <c r="J5872" s="17">
        <f t="shared" si="275"/>
        <v>0</v>
      </c>
    </row>
    <row r="5873" spans="1:10" x14ac:dyDescent="0.3">
      <c r="A5873" s="2">
        <v>20200901</v>
      </c>
      <c r="B5873" s="2" t="s">
        <v>41</v>
      </c>
      <c r="C5873" s="2">
        <v>83</v>
      </c>
      <c r="D5873" s="2">
        <v>11.76</v>
      </c>
      <c r="E5873" s="2">
        <v>17.88</v>
      </c>
      <c r="F5873" s="2">
        <v>4.76</v>
      </c>
      <c r="G5873" s="2">
        <v>0</v>
      </c>
      <c r="H5873" s="16">
        <f t="shared" si="276"/>
        <v>407.23679667143728</v>
      </c>
      <c r="I5873" s="15">
        <f t="shared" si="274"/>
        <v>30.606149895982412</v>
      </c>
      <c r="J5873" s="14">
        <f t="shared" si="275"/>
        <v>0.39696315930758819</v>
      </c>
    </row>
    <row r="5874" spans="1:10" x14ac:dyDescent="0.3">
      <c r="A5874" s="19">
        <v>20200901</v>
      </c>
      <c r="B5874" s="19" t="s">
        <v>40</v>
      </c>
      <c r="C5874" s="19">
        <v>199</v>
      </c>
      <c r="D5874" s="19">
        <v>23.42</v>
      </c>
      <c r="E5874" s="19">
        <v>18.989999999999998</v>
      </c>
      <c r="F5874" s="19">
        <v>5.03</v>
      </c>
      <c r="G5874" s="19">
        <v>0</v>
      </c>
      <c r="H5874" s="17">
        <f t="shared" si="276"/>
        <v>500.66895507288939</v>
      </c>
      <c r="I5874" s="18">
        <f t="shared" si="274"/>
        <v>34.635904846027792</v>
      </c>
      <c r="J5874" s="17">
        <f t="shared" si="275"/>
        <v>0.47895916222589807</v>
      </c>
    </row>
    <row r="5875" spans="1:10" x14ac:dyDescent="0.3">
      <c r="A5875" s="2">
        <v>20200901</v>
      </c>
      <c r="B5875" s="2" t="s">
        <v>39</v>
      </c>
      <c r="C5875" s="2">
        <v>168</v>
      </c>
      <c r="D5875" s="2">
        <v>34.770000000000003</v>
      </c>
      <c r="E5875" s="2">
        <v>20.66</v>
      </c>
      <c r="F5875" s="2">
        <v>5.17</v>
      </c>
      <c r="G5875" s="2">
        <v>0</v>
      </c>
      <c r="H5875" s="16">
        <f t="shared" si="276"/>
        <v>294.59030319725315</v>
      </c>
      <c r="I5875" s="15">
        <f t="shared" si="274"/>
        <v>29.865946974914159</v>
      </c>
      <c r="J5875" s="14">
        <f t="shared" si="275"/>
        <v>0.28813972962118545</v>
      </c>
    </row>
    <row r="5876" spans="1:10" x14ac:dyDescent="0.3">
      <c r="A5876" s="19">
        <v>20200901</v>
      </c>
      <c r="B5876" s="19" t="s">
        <v>38</v>
      </c>
      <c r="C5876" s="19">
        <v>613</v>
      </c>
      <c r="D5876" s="19">
        <v>45.26</v>
      </c>
      <c r="E5876" s="19">
        <v>22.28</v>
      </c>
      <c r="F5876" s="19">
        <v>5.59</v>
      </c>
      <c r="G5876" s="19">
        <v>0</v>
      </c>
      <c r="H5876" s="17">
        <f t="shared" si="276"/>
        <v>863.00561745827827</v>
      </c>
      <c r="I5876" s="18">
        <f t="shared" si="274"/>
        <v>49.248925545571197</v>
      </c>
      <c r="J5876" s="17">
        <f t="shared" si="275"/>
        <v>0.76883430212407866</v>
      </c>
    </row>
    <row r="5877" spans="1:10" x14ac:dyDescent="0.3">
      <c r="A5877" s="2">
        <v>20200901</v>
      </c>
      <c r="B5877" s="2" t="s">
        <v>37</v>
      </c>
      <c r="C5877" s="2">
        <v>766.01</v>
      </c>
      <c r="D5877" s="2">
        <v>53.93</v>
      </c>
      <c r="E5877" s="2">
        <v>23.5</v>
      </c>
      <c r="F5877" s="2">
        <v>6.21</v>
      </c>
      <c r="G5877" s="2">
        <v>0</v>
      </c>
      <c r="H5877" s="16">
        <f t="shared" si="276"/>
        <v>947.68233844689485</v>
      </c>
      <c r="I5877" s="15">
        <f t="shared" si="274"/>
        <v>53.115073076465464</v>
      </c>
      <c r="J5877" s="14">
        <f t="shared" si="275"/>
        <v>0.82778362655269933</v>
      </c>
    </row>
    <row r="5878" spans="1:10" x14ac:dyDescent="0.3">
      <c r="A5878" s="19">
        <v>20200901</v>
      </c>
      <c r="B5878" s="19" t="s">
        <v>36</v>
      </c>
      <c r="C5878" s="19">
        <v>826.01</v>
      </c>
      <c r="D5878" s="19">
        <v>59.02</v>
      </c>
      <c r="E5878" s="19">
        <v>24.29</v>
      </c>
      <c r="F5878" s="19">
        <v>6.76</v>
      </c>
      <c r="G5878" s="19">
        <v>0</v>
      </c>
      <c r="H5878" s="17">
        <f t="shared" si="276"/>
        <v>963.44883744966307</v>
      </c>
      <c r="I5878" s="18">
        <f t="shared" si="274"/>
        <v>54.397776170301967</v>
      </c>
      <c r="J5878" s="17">
        <f t="shared" si="275"/>
        <v>0.83599419771269023</v>
      </c>
    </row>
    <row r="5879" spans="1:10" x14ac:dyDescent="0.3">
      <c r="A5879" s="2">
        <v>20200901</v>
      </c>
      <c r="B5879" s="2" t="s">
        <v>35</v>
      </c>
      <c r="C5879" s="2">
        <v>841.01</v>
      </c>
      <c r="D5879" s="2">
        <v>58.67</v>
      </c>
      <c r="E5879" s="2">
        <v>24.62</v>
      </c>
      <c r="F5879" s="2">
        <v>7.1</v>
      </c>
      <c r="G5879" s="2">
        <v>0</v>
      </c>
      <c r="H5879" s="16">
        <f t="shared" si="276"/>
        <v>984.57398886206454</v>
      </c>
      <c r="I5879" s="15">
        <f t="shared" si="274"/>
        <v>55.387937151939518</v>
      </c>
      <c r="J5879" s="14">
        <f t="shared" si="275"/>
        <v>0.84993771263467777</v>
      </c>
    </row>
    <row r="5880" spans="1:10" x14ac:dyDescent="0.3">
      <c r="A5880" s="19">
        <v>20200901</v>
      </c>
      <c r="B5880" s="19" t="s">
        <v>34</v>
      </c>
      <c r="C5880" s="19">
        <v>796.01</v>
      </c>
      <c r="D5880" s="19">
        <v>53.03</v>
      </c>
      <c r="E5880" s="19">
        <v>24.54</v>
      </c>
      <c r="F5880" s="19">
        <v>7.31</v>
      </c>
      <c r="G5880" s="19">
        <v>0</v>
      </c>
      <c r="H5880" s="17">
        <f t="shared" si="276"/>
        <v>996.31953402681722</v>
      </c>
      <c r="I5880" s="18">
        <f t="shared" si="274"/>
        <v>55.674985438338041</v>
      </c>
      <c r="J5880" s="17">
        <f t="shared" si="275"/>
        <v>0.85879014163489753</v>
      </c>
    </row>
    <row r="5881" spans="1:10" x14ac:dyDescent="0.3">
      <c r="A5881" s="2">
        <v>20200901</v>
      </c>
      <c r="B5881" s="2" t="s">
        <v>33</v>
      </c>
      <c r="C5881" s="2">
        <v>669.01</v>
      </c>
      <c r="D5881" s="2">
        <v>44.07</v>
      </c>
      <c r="E5881" s="2">
        <v>24.1</v>
      </c>
      <c r="F5881" s="2">
        <v>7.52</v>
      </c>
      <c r="G5881" s="2">
        <v>0</v>
      </c>
      <c r="H5881" s="16">
        <f t="shared" si="276"/>
        <v>961.86155022158721</v>
      </c>
      <c r="I5881" s="15">
        <f t="shared" si="274"/>
        <v>54.158173444424605</v>
      </c>
      <c r="J5881" s="14">
        <f t="shared" si="275"/>
        <v>0.83565398362260845</v>
      </c>
    </row>
    <row r="5882" spans="1:10" x14ac:dyDescent="0.3">
      <c r="A5882" s="19">
        <v>20200901</v>
      </c>
      <c r="B5882" s="19" t="s">
        <v>32</v>
      </c>
      <c r="C5882" s="19">
        <v>505</v>
      </c>
      <c r="D5882" s="19">
        <v>33.43</v>
      </c>
      <c r="E5882" s="19">
        <v>23.34</v>
      </c>
      <c r="F5882" s="19">
        <v>7.79</v>
      </c>
      <c r="G5882" s="19">
        <v>0</v>
      </c>
      <c r="H5882" s="17">
        <f t="shared" si="276"/>
        <v>916.65219245950857</v>
      </c>
      <c r="I5882" s="18">
        <f t="shared" si="274"/>
        <v>51.985381014359646</v>
      </c>
      <c r="J5882" s="17">
        <f t="shared" si="275"/>
        <v>0.80533925343925272</v>
      </c>
    </row>
    <row r="5883" spans="1:10" x14ac:dyDescent="0.3">
      <c r="A5883" s="2">
        <v>20200901</v>
      </c>
      <c r="B5883" s="2" t="s">
        <v>31</v>
      </c>
      <c r="C5883" s="2">
        <v>317</v>
      </c>
      <c r="D5883" s="2">
        <v>22.02</v>
      </c>
      <c r="E5883" s="2">
        <v>22.44</v>
      </c>
      <c r="F5883" s="2">
        <v>7.66</v>
      </c>
      <c r="G5883" s="2">
        <v>0</v>
      </c>
      <c r="H5883" s="16">
        <f t="shared" si="276"/>
        <v>845.49066492453653</v>
      </c>
      <c r="I5883" s="15">
        <f t="shared" si="274"/>
        <v>48.861583278891771</v>
      </c>
      <c r="J5883" s="14">
        <f t="shared" si="275"/>
        <v>0.75470430831773561</v>
      </c>
    </row>
    <row r="5884" spans="1:10" x14ac:dyDescent="0.3">
      <c r="A5884" s="19">
        <v>20200901</v>
      </c>
      <c r="B5884" s="19" t="s">
        <v>30</v>
      </c>
      <c r="C5884" s="19">
        <v>123</v>
      </c>
      <c r="D5884" s="19">
        <v>10.35</v>
      </c>
      <c r="E5884" s="19">
        <v>21.32</v>
      </c>
      <c r="F5884" s="19">
        <v>7.31</v>
      </c>
      <c r="G5884" s="19">
        <v>0</v>
      </c>
      <c r="H5884" s="17">
        <f t="shared" si="276"/>
        <v>684.6236641176979</v>
      </c>
      <c r="I5884" s="18">
        <f t="shared" si="274"/>
        <v>42.71448950367806</v>
      </c>
      <c r="J5884" s="17">
        <f t="shared" si="275"/>
        <v>0.63004874991377635</v>
      </c>
    </row>
    <row r="5885" spans="1:10" x14ac:dyDescent="0.3">
      <c r="A5885" s="2">
        <v>20200901</v>
      </c>
      <c r="B5885" s="2" t="s">
        <v>29</v>
      </c>
      <c r="C5885" s="2">
        <v>0</v>
      </c>
      <c r="D5885" s="2">
        <v>0</v>
      </c>
      <c r="E5885" s="2">
        <v>19.8</v>
      </c>
      <c r="F5885" s="2">
        <v>6.97</v>
      </c>
      <c r="G5885" s="2">
        <v>0</v>
      </c>
      <c r="H5885" s="16">
        <f t="shared" si="276"/>
        <v>0</v>
      </c>
      <c r="I5885" s="15">
        <f t="shared" si="274"/>
        <v>19.8</v>
      </c>
      <c r="J5885" s="14">
        <f t="shared" si="275"/>
        <v>0</v>
      </c>
    </row>
    <row r="5886" spans="1:10" x14ac:dyDescent="0.3">
      <c r="A5886" s="19">
        <v>20200901</v>
      </c>
      <c r="B5886" s="19" t="s">
        <v>28</v>
      </c>
      <c r="C5886" s="19">
        <v>0</v>
      </c>
      <c r="D5886" s="19">
        <v>0</v>
      </c>
      <c r="E5886" s="19">
        <v>18.829999999999998</v>
      </c>
      <c r="F5886" s="19">
        <v>6.69</v>
      </c>
      <c r="G5886" s="19">
        <v>0</v>
      </c>
      <c r="H5886" s="17">
        <f t="shared" si="276"/>
        <v>0</v>
      </c>
      <c r="I5886" s="18">
        <f t="shared" si="274"/>
        <v>18.829999999999998</v>
      </c>
      <c r="J5886" s="17">
        <f t="shared" si="275"/>
        <v>0</v>
      </c>
    </row>
    <row r="5887" spans="1:10" x14ac:dyDescent="0.3">
      <c r="A5887" s="2">
        <v>20200901</v>
      </c>
      <c r="B5887" s="2" t="s">
        <v>27</v>
      </c>
      <c r="C5887" s="2">
        <v>0</v>
      </c>
      <c r="D5887" s="2">
        <v>0</v>
      </c>
      <c r="E5887" s="2">
        <v>18.350000000000001</v>
      </c>
      <c r="F5887" s="2">
        <v>6.48</v>
      </c>
      <c r="G5887" s="2">
        <v>0</v>
      </c>
      <c r="H5887" s="16">
        <f t="shared" si="276"/>
        <v>0</v>
      </c>
      <c r="I5887" s="15">
        <f t="shared" si="274"/>
        <v>18.350000000000001</v>
      </c>
      <c r="J5887" s="14">
        <f t="shared" si="275"/>
        <v>0</v>
      </c>
    </row>
    <row r="5888" spans="1:10" x14ac:dyDescent="0.3">
      <c r="A5888" s="19">
        <v>20200901</v>
      </c>
      <c r="B5888" s="19" t="s">
        <v>26</v>
      </c>
      <c r="C5888" s="19">
        <v>0</v>
      </c>
      <c r="D5888" s="19">
        <v>0</v>
      </c>
      <c r="E5888" s="19">
        <v>18.05</v>
      </c>
      <c r="F5888" s="19">
        <v>6.14</v>
      </c>
      <c r="G5888" s="19">
        <v>0</v>
      </c>
      <c r="H5888" s="17">
        <f t="shared" si="276"/>
        <v>0</v>
      </c>
      <c r="I5888" s="18">
        <f t="shared" si="274"/>
        <v>18.05</v>
      </c>
      <c r="J5888" s="17">
        <f t="shared" si="275"/>
        <v>0</v>
      </c>
    </row>
    <row r="5889" spans="1:10" x14ac:dyDescent="0.3">
      <c r="A5889" s="2">
        <v>20200901</v>
      </c>
      <c r="B5889" s="2" t="s">
        <v>25</v>
      </c>
      <c r="C5889" s="2">
        <v>0</v>
      </c>
      <c r="D5889" s="2">
        <v>0</v>
      </c>
      <c r="E5889" s="2">
        <v>17.84</v>
      </c>
      <c r="F5889" s="2">
        <v>5.86</v>
      </c>
      <c r="G5889" s="2">
        <v>0</v>
      </c>
      <c r="H5889" s="16">
        <f t="shared" si="276"/>
        <v>0</v>
      </c>
      <c r="I5889" s="15">
        <f t="shared" si="274"/>
        <v>17.84</v>
      </c>
      <c r="J5889" s="14">
        <f t="shared" si="275"/>
        <v>0</v>
      </c>
    </row>
    <row r="5890" spans="1:10" x14ac:dyDescent="0.3">
      <c r="A5890" s="19">
        <v>20200902</v>
      </c>
      <c r="B5890" s="19" t="s">
        <v>48</v>
      </c>
      <c r="C5890" s="19">
        <v>0</v>
      </c>
      <c r="D5890" s="19">
        <v>0</v>
      </c>
      <c r="E5890" s="19">
        <v>17.690000000000001</v>
      </c>
      <c r="F5890" s="19">
        <v>5.52</v>
      </c>
      <c r="G5890" s="19">
        <v>0</v>
      </c>
      <c r="H5890" s="17">
        <f t="shared" si="276"/>
        <v>0</v>
      </c>
      <c r="I5890" s="18">
        <f t="shared" si="274"/>
        <v>17.690000000000001</v>
      </c>
      <c r="J5890" s="17">
        <f t="shared" si="275"/>
        <v>0</v>
      </c>
    </row>
    <row r="5891" spans="1:10" x14ac:dyDescent="0.3">
      <c r="A5891" s="2">
        <v>20200902</v>
      </c>
      <c r="B5891" s="2" t="s">
        <v>47</v>
      </c>
      <c r="C5891" s="2">
        <v>0</v>
      </c>
      <c r="D5891" s="2">
        <v>0</v>
      </c>
      <c r="E5891" s="2">
        <v>17.64</v>
      </c>
      <c r="F5891" s="2">
        <v>5.52</v>
      </c>
      <c r="G5891" s="2">
        <v>0</v>
      </c>
      <c r="H5891" s="16">
        <f t="shared" si="276"/>
        <v>0</v>
      </c>
      <c r="I5891" s="15">
        <f t="shared" si="274"/>
        <v>17.64</v>
      </c>
      <c r="J5891" s="14">
        <f t="shared" si="275"/>
        <v>0</v>
      </c>
    </row>
    <row r="5892" spans="1:10" x14ac:dyDescent="0.3">
      <c r="A5892" s="19">
        <v>20200902</v>
      </c>
      <c r="B5892" s="19" t="s">
        <v>46</v>
      </c>
      <c r="C5892" s="19">
        <v>0</v>
      </c>
      <c r="D5892" s="19">
        <v>0</v>
      </c>
      <c r="E5892" s="19">
        <v>17.57</v>
      </c>
      <c r="F5892" s="19">
        <v>5.45</v>
      </c>
      <c r="G5892" s="19">
        <v>0</v>
      </c>
      <c r="H5892" s="17">
        <f t="shared" si="276"/>
        <v>0</v>
      </c>
      <c r="I5892" s="18">
        <f t="shared" si="274"/>
        <v>17.57</v>
      </c>
      <c r="J5892" s="17">
        <f t="shared" si="275"/>
        <v>0</v>
      </c>
    </row>
    <row r="5893" spans="1:10" x14ac:dyDescent="0.3">
      <c r="A5893" s="2">
        <v>20200902</v>
      </c>
      <c r="B5893" s="2" t="s">
        <v>45</v>
      </c>
      <c r="C5893" s="2">
        <v>0</v>
      </c>
      <c r="D5893" s="2">
        <v>0</v>
      </c>
      <c r="E5893" s="2">
        <v>17.53</v>
      </c>
      <c r="F5893" s="2">
        <v>5.45</v>
      </c>
      <c r="G5893" s="2">
        <v>0</v>
      </c>
      <c r="H5893" s="16">
        <f t="shared" si="276"/>
        <v>0</v>
      </c>
      <c r="I5893" s="15">
        <f t="shared" si="274"/>
        <v>17.53</v>
      </c>
      <c r="J5893" s="14">
        <f t="shared" si="275"/>
        <v>0</v>
      </c>
    </row>
    <row r="5894" spans="1:10" x14ac:dyDescent="0.3">
      <c r="A5894" s="19">
        <v>20200902</v>
      </c>
      <c r="B5894" s="19" t="s">
        <v>44</v>
      </c>
      <c r="C5894" s="19">
        <v>0</v>
      </c>
      <c r="D5894" s="19">
        <v>0</v>
      </c>
      <c r="E5894" s="19">
        <v>17.48</v>
      </c>
      <c r="F5894" s="19">
        <v>5.38</v>
      </c>
      <c r="G5894" s="19">
        <v>0</v>
      </c>
      <c r="H5894" s="17">
        <f t="shared" si="276"/>
        <v>0</v>
      </c>
      <c r="I5894" s="18">
        <f t="shared" si="274"/>
        <v>17.48</v>
      </c>
      <c r="J5894" s="17">
        <f t="shared" si="275"/>
        <v>0</v>
      </c>
    </row>
    <row r="5895" spans="1:10" x14ac:dyDescent="0.3">
      <c r="A5895" s="2">
        <v>20200902</v>
      </c>
      <c r="B5895" s="2" t="s">
        <v>43</v>
      </c>
      <c r="C5895" s="2">
        <v>0</v>
      </c>
      <c r="D5895" s="2">
        <v>0</v>
      </c>
      <c r="E5895" s="2">
        <v>17.41</v>
      </c>
      <c r="F5895" s="2">
        <v>5.31</v>
      </c>
      <c r="G5895" s="2">
        <v>0</v>
      </c>
      <c r="H5895" s="16">
        <f t="shared" si="276"/>
        <v>0</v>
      </c>
      <c r="I5895" s="15">
        <f t="shared" si="274"/>
        <v>17.41</v>
      </c>
      <c r="J5895" s="14">
        <f t="shared" si="275"/>
        <v>0</v>
      </c>
    </row>
    <row r="5896" spans="1:10" x14ac:dyDescent="0.3">
      <c r="A5896" s="19">
        <v>20200902</v>
      </c>
      <c r="B5896" s="19" t="s">
        <v>42</v>
      </c>
      <c r="C5896" s="19">
        <v>0</v>
      </c>
      <c r="D5896" s="19">
        <v>0</v>
      </c>
      <c r="E5896" s="19">
        <v>17.309999999999999</v>
      </c>
      <c r="F5896" s="19">
        <v>5.0999999999999996</v>
      </c>
      <c r="G5896" s="19">
        <v>0</v>
      </c>
      <c r="H5896" s="17">
        <f t="shared" si="276"/>
        <v>0</v>
      </c>
      <c r="I5896" s="18">
        <f t="shared" si="274"/>
        <v>17.309999999999999</v>
      </c>
      <c r="J5896" s="17">
        <f t="shared" si="275"/>
        <v>0</v>
      </c>
    </row>
    <row r="5897" spans="1:10" x14ac:dyDescent="0.3">
      <c r="A5897" s="2">
        <v>20200902</v>
      </c>
      <c r="B5897" s="2" t="s">
        <v>41</v>
      </c>
      <c r="C5897" s="2">
        <v>147</v>
      </c>
      <c r="D5897" s="2">
        <v>11.6</v>
      </c>
      <c r="E5897" s="2">
        <v>17.63</v>
      </c>
      <c r="F5897" s="2">
        <v>4.76</v>
      </c>
      <c r="G5897" s="2">
        <v>0</v>
      </c>
      <c r="H5897" s="16">
        <f t="shared" si="276"/>
        <v>731.05987550612815</v>
      </c>
      <c r="I5897" s="15">
        <f t="shared" si="274"/>
        <v>40.475621109566504</v>
      </c>
      <c r="J5897" s="14">
        <f t="shared" si="275"/>
        <v>0.6801486501182995</v>
      </c>
    </row>
    <row r="5898" spans="1:10" x14ac:dyDescent="0.3">
      <c r="A5898" s="19">
        <v>20200902</v>
      </c>
      <c r="B5898" s="19" t="s">
        <v>40</v>
      </c>
      <c r="C5898" s="19">
        <v>358</v>
      </c>
      <c r="D5898" s="19">
        <v>23.26</v>
      </c>
      <c r="E5898" s="19">
        <v>18.82</v>
      </c>
      <c r="F5898" s="19">
        <v>4.9000000000000004</v>
      </c>
      <c r="G5898" s="19">
        <v>0</v>
      </c>
      <c r="H5898" s="17">
        <f t="shared" si="276"/>
        <v>906.54895849855552</v>
      </c>
      <c r="I5898" s="18">
        <f t="shared" ref="I5898:I5961" si="277">E5898+H5898*((NOCT-20)/(800))</f>
        <v>47.14965495307986</v>
      </c>
      <c r="J5898" s="17">
        <f t="shared" ref="J5898:J5961" si="278">P_STC__W*(H5898/1000)*(1+(alpha_p/100)*(I5898-25))</f>
        <v>0.81619009866887937</v>
      </c>
    </row>
    <row r="5899" spans="1:10" x14ac:dyDescent="0.3">
      <c r="A5899" s="2">
        <v>20200902</v>
      </c>
      <c r="B5899" s="2" t="s">
        <v>39</v>
      </c>
      <c r="C5899" s="2">
        <v>539</v>
      </c>
      <c r="D5899" s="2">
        <v>34.590000000000003</v>
      </c>
      <c r="E5899" s="2">
        <v>20.65</v>
      </c>
      <c r="F5899" s="2">
        <v>4.28</v>
      </c>
      <c r="G5899" s="2">
        <v>0</v>
      </c>
      <c r="H5899" s="16">
        <f t="shared" si="276"/>
        <v>949.44500904257075</v>
      </c>
      <c r="I5899" s="15">
        <f t="shared" si="277"/>
        <v>50.320156532580334</v>
      </c>
      <c r="J5899" s="14">
        <f t="shared" si="278"/>
        <v>0.84126457592641313</v>
      </c>
    </row>
    <row r="5900" spans="1:10" x14ac:dyDescent="0.3">
      <c r="A5900" s="19">
        <v>20200902</v>
      </c>
      <c r="B5900" s="19" t="s">
        <v>38</v>
      </c>
      <c r="C5900" s="19">
        <v>691.01</v>
      </c>
      <c r="D5900" s="19">
        <v>45.05</v>
      </c>
      <c r="E5900" s="19">
        <v>22.7</v>
      </c>
      <c r="F5900" s="19">
        <v>3.59</v>
      </c>
      <c r="G5900" s="19">
        <v>0</v>
      </c>
      <c r="H5900" s="17">
        <f t="shared" si="276"/>
        <v>976.38402981882348</v>
      </c>
      <c r="I5900" s="18">
        <f t="shared" si="277"/>
        <v>53.212000931838233</v>
      </c>
      <c r="J5900" s="17">
        <f t="shared" si="278"/>
        <v>0.8524281676029607</v>
      </c>
    </row>
    <row r="5901" spans="1:10" x14ac:dyDescent="0.3">
      <c r="A5901" s="2">
        <v>20200902</v>
      </c>
      <c r="B5901" s="2" t="s">
        <v>37</v>
      </c>
      <c r="C5901" s="2">
        <v>845.01</v>
      </c>
      <c r="D5901" s="2">
        <v>53.65</v>
      </c>
      <c r="E5901" s="2">
        <v>24.62</v>
      </c>
      <c r="F5901" s="2">
        <v>2.83</v>
      </c>
      <c r="G5901" s="2">
        <v>0</v>
      </c>
      <c r="H5901" s="16">
        <f t="shared" si="276"/>
        <v>1049.1657507594784</v>
      </c>
      <c r="I5901" s="15">
        <f t="shared" si="277"/>
        <v>57.406429711233699</v>
      </c>
      <c r="J5901" s="14">
        <f t="shared" si="278"/>
        <v>0.89616702805108506</v>
      </c>
    </row>
    <row r="5902" spans="1:10" x14ac:dyDescent="0.3">
      <c r="A5902" s="19">
        <v>20200902</v>
      </c>
      <c r="B5902" s="19" t="s">
        <v>36</v>
      </c>
      <c r="C5902" s="19">
        <v>866.01</v>
      </c>
      <c r="D5902" s="19">
        <v>58.67</v>
      </c>
      <c r="E5902" s="19">
        <v>26.11</v>
      </c>
      <c r="F5902" s="19">
        <v>2.21</v>
      </c>
      <c r="G5902" s="19">
        <v>0</v>
      </c>
      <c r="H5902" s="17">
        <f t="shared" si="276"/>
        <v>1013.8415953370786</v>
      </c>
      <c r="I5902" s="18">
        <f t="shared" si="277"/>
        <v>57.792549854283706</v>
      </c>
      <c r="J5902" s="17">
        <f t="shared" si="278"/>
        <v>0.86423256556960892</v>
      </c>
    </row>
    <row r="5903" spans="1:10" x14ac:dyDescent="0.3">
      <c r="A5903" s="2">
        <v>20200902</v>
      </c>
      <c r="B5903" s="2" t="s">
        <v>35</v>
      </c>
      <c r="C5903" s="2">
        <v>877.01</v>
      </c>
      <c r="D5903" s="2">
        <v>58.29</v>
      </c>
      <c r="E5903" s="2">
        <v>27.14</v>
      </c>
      <c r="F5903" s="2">
        <v>2.0699999999999998</v>
      </c>
      <c r="G5903" s="2">
        <v>0</v>
      </c>
      <c r="H5903" s="16">
        <f t="shared" si="276"/>
        <v>1030.9039809386488</v>
      </c>
      <c r="I5903" s="15">
        <f t="shared" si="277"/>
        <v>59.355749404332776</v>
      </c>
      <c r="J5903" s="14">
        <f t="shared" si="278"/>
        <v>0.87152532620789114</v>
      </c>
    </row>
    <row r="5904" spans="1:10" x14ac:dyDescent="0.3">
      <c r="A5904" s="19">
        <v>20200902</v>
      </c>
      <c r="B5904" s="19" t="s">
        <v>34</v>
      </c>
      <c r="C5904" s="19">
        <v>825.01</v>
      </c>
      <c r="D5904" s="19">
        <v>52.68</v>
      </c>
      <c r="E5904" s="19">
        <v>27.83</v>
      </c>
      <c r="F5904" s="19">
        <v>2.34</v>
      </c>
      <c r="G5904" s="19">
        <v>0</v>
      </c>
      <c r="H5904" s="17">
        <f t="shared" si="276"/>
        <v>1037.4066673696866</v>
      </c>
      <c r="I5904" s="18">
        <f t="shared" si="277"/>
        <v>60.248958355302705</v>
      </c>
      <c r="J5904" s="17">
        <f t="shared" si="278"/>
        <v>0.87285289749936312</v>
      </c>
    </row>
    <row r="5905" spans="1:10" x14ac:dyDescent="0.3">
      <c r="A5905" s="2">
        <v>20200902</v>
      </c>
      <c r="B5905" s="2" t="s">
        <v>33</v>
      </c>
      <c r="C5905" s="2">
        <v>705.01</v>
      </c>
      <c r="D5905" s="2">
        <v>43.75</v>
      </c>
      <c r="E5905" s="2">
        <v>28.14</v>
      </c>
      <c r="F5905" s="2">
        <v>3.03</v>
      </c>
      <c r="G5905" s="2">
        <v>0</v>
      </c>
      <c r="H5905" s="16">
        <f t="shared" si="276"/>
        <v>1019.5179890023369</v>
      </c>
      <c r="I5905" s="15">
        <f t="shared" si="277"/>
        <v>59.999937156323028</v>
      </c>
      <c r="J5905" s="14">
        <f t="shared" si="278"/>
        <v>0.85894419405063505</v>
      </c>
    </row>
    <row r="5906" spans="1:10" x14ac:dyDescent="0.3">
      <c r="A5906" s="19">
        <v>20200902</v>
      </c>
      <c r="B5906" s="19" t="s">
        <v>32</v>
      </c>
      <c r="C5906" s="19">
        <v>532</v>
      </c>
      <c r="D5906" s="19">
        <v>33.130000000000003</v>
      </c>
      <c r="E5906" s="19">
        <v>27.81</v>
      </c>
      <c r="F5906" s="19">
        <v>4.34</v>
      </c>
      <c r="G5906" s="19">
        <v>0</v>
      </c>
      <c r="H5906" s="17">
        <f t="shared" si="276"/>
        <v>973.39535818297418</v>
      </c>
      <c r="I5906" s="18">
        <f t="shared" si="277"/>
        <v>58.228604943217945</v>
      </c>
      <c r="J5906" s="17">
        <f t="shared" si="278"/>
        <v>0.82784479403516531</v>
      </c>
    </row>
    <row r="5907" spans="1:10" x14ac:dyDescent="0.3">
      <c r="A5907" s="2">
        <v>20200902</v>
      </c>
      <c r="B5907" s="2" t="s">
        <v>31</v>
      </c>
      <c r="C5907" s="2">
        <v>326</v>
      </c>
      <c r="D5907" s="2">
        <v>21.73</v>
      </c>
      <c r="E5907" s="2">
        <v>26.88</v>
      </c>
      <c r="F5907" s="2">
        <v>5.0999999999999996</v>
      </c>
      <c r="G5907" s="2">
        <v>0</v>
      </c>
      <c r="H5907" s="16">
        <f t="shared" ref="H5907:H5970" si="279">IF(D5907&gt;0,C5907/SIN(D5907*PI()/180),0)</f>
        <v>880.52611344790125</v>
      </c>
      <c r="I5907" s="15">
        <f t="shared" si="277"/>
        <v>54.396441045246917</v>
      </c>
      <c r="J5907" s="14">
        <f t="shared" si="278"/>
        <v>0.76404661052542888</v>
      </c>
    </row>
    <row r="5908" spans="1:10" x14ac:dyDescent="0.3">
      <c r="A5908" s="19">
        <v>20200902</v>
      </c>
      <c r="B5908" s="19" t="s">
        <v>30</v>
      </c>
      <c r="C5908" s="19">
        <v>122</v>
      </c>
      <c r="D5908" s="19">
        <v>10.06</v>
      </c>
      <c r="E5908" s="19">
        <v>25.72</v>
      </c>
      <c r="F5908" s="19">
        <v>5.17</v>
      </c>
      <c r="G5908" s="19">
        <v>0</v>
      </c>
      <c r="H5908" s="17">
        <f t="shared" si="279"/>
        <v>698.42248473912389</v>
      </c>
      <c r="I5908" s="18">
        <f t="shared" si="277"/>
        <v>47.545702648097617</v>
      </c>
      <c r="J5908" s="17">
        <f t="shared" si="278"/>
        <v>0.62756356925259194</v>
      </c>
    </row>
    <row r="5909" spans="1:10" x14ac:dyDescent="0.3">
      <c r="A5909" s="2">
        <v>20200902</v>
      </c>
      <c r="B5909" s="2" t="s">
        <v>29</v>
      </c>
      <c r="C5909" s="2">
        <v>0</v>
      </c>
      <c r="D5909" s="2">
        <v>0</v>
      </c>
      <c r="E5909" s="2">
        <v>23.98</v>
      </c>
      <c r="F5909" s="2">
        <v>5.17</v>
      </c>
      <c r="G5909" s="2">
        <v>0</v>
      </c>
      <c r="H5909" s="16">
        <f t="shared" si="279"/>
        <v>0</v>
      </c>
      <c r="I5909" s="15">
        <f t="shared" si="277"/>
        <v>23.98</v>
      </c>
      <c r="J5909" s="14">
        <f t="shared" si="278"/>
        <v>0</v>
      </c>
    </row>
    <row r="5910" spans="1:10" x14ac:dyDescent="0.3">
      <c r="A5910" s="19">
        <v>20200902</v>
      </c>
      <c r="B5910" s="19" t="s">
        <v>28</v>
      </c>
      <c r="C5910" s="19">
        <v>0</v>
      </c>
      <c r="D5910" s="19">
        <v>0</v>
      </c>
      <c r="E5910" s="19">
        <v>22.92</v>
      </c>
      <c r="F5910" s="19">
        <v>5.17</v>
      </c>
      <c r="G5910" s="19">
        <v>0</v>
      </c>
      <c r="H5910" s="17">
        <f t="shared" si="279"/>
        <v>0</v>
      </c>
      <c r="I5910" s="18">
        <f t="shared" si="277"/>
        <v>22.92</v>
      </c>
      <c r="J5910" s="17">
        <f t="shared" si="278"/>
        <v>0</v>
      </c>
    </row>
    <row r="5911" spans="1:10" x14ac:dyDescent="0.3">
      <c r="A5911" s="2">
        <v>20200902</v>
      </c>
      <c r="B5911" s="2" t="s">
        <v>27</v>
      </c>
      <c r="C5911" s="2">
        <v>0</v>
      </c>
      <c r="D5911" s="2">
        <v>0</v>
      </c>
      <c r="E5911" s="2">
        <v>22.29</v>
      </c>
      <c r="F5911" s="2">
        <v>4.9000000000000004</v>
      </c>
      <c r="G5911" s="2">
        <v>0</v>
      </c>
      <c r="H5911" s="16">
        <f t="shared" si="279"/>
        <v>0</v>
      </c>
      <c r="I5911" s="15">
        <f t="shared" si="277"/>
        <v>22.29</v>
      </c>
      <c r="J5911" s="14">
        <f t="shared" si="278"/>
        <v>0</v>
      </c>
    </row>
    <row r="5912" spans="1:10" x14ac:dyDescent="0.3">
      <c r="A5912" s="19">
        <v>20200902</v>
      </c>
      <c r="B5912" s="19" t="s">
        <v>26</v>
      </c>
      <c r="C5912" s="19">
        <v>0</v>
      </c>
      <c r="D5912" s="19">
        <v>0</v>
      </c>
      <c r="E5912" s="19">
        <v>21.86</v>
      </c>
      <c r="F5912" s="19">
        <v>4.62</v>
      </c>
      <c r="G5912" s="19">
        <v>0</v>
      </c>
      <c r="H5912" s="17">
        <f t="shared" si="279"/>
        <v>0</v>
      </c>
      <c r="I5912" s="18">
        <f t="shared" si="277"/>
        <v>21.86</v>
      </c>
      <c r="J5912" s="17">
        <f t="shared" si="278"/>
        <v>0</v>
      </c>
    </row>
    <row r="5913" spans="1:10" x14ac:dyDescent="0.3">
      <c r="A5913" s="2">
        <v>20200902</v>
      </c>
      <c r="B5913" s="2" t="s">
        <v>25</v>
      </c>
      <c r="C5913" s="2">
        <v>0</v>
      </c>
      <c r="D5913" s="2">
        <v>0</v>
      </c>
      <c r="E5913" s="2">
        <v>21.55</v>
      </c>
      <c r="F5913" s="2">
        <v>4.41</v>
      </c>
      <c r="G5913" s="2">
        <v>0</v>
      </c>
      <c r="H5913" s="16">
        <f t="shared" si="279"/>
        <v>0</v>
      </c>
      <c r="I5913" s="15">
        <f t="shared" si="277"/>
        <v>21.55</v>
      </c>
      <c r="J5913" s="14">
        <f t="shared" si="278"/>
        <v>0</v>
      </c>
    </row>
    <row r="5914" spans="1:10" x14ac:dyDescent="0.3">
      <c r="A5914" s="19">
        <v>20200903</v>
      </c>
      <c r="B5914" s="19" t="s">
        <v>48</v>
      </c>
      <c r="C5914" s="19">
        <v>0</v>
      </c>
      <c r="D5914" s="19">
        <v>0</v>
      </c>
      <c r="E5914" s="19">
        <v>21.21</v>
      </c>
      <c r="F5914" s="19">
        <v>4.21</v>
      </c>
      <c r="G5914" s="19">
        <v>0</v>
      </c>
      <c r="H5914" s="17">
        <f t="shared" si="279"/>
        <v>0</v>
      </c>
      <c r="I5914" s="18">
        <f t="shared" si="277"/>
        <v>21.21</v>
      </c>
      <c r="J5914" s="17">
        <f t="shared" si="278"/>
        <v>0</v>
      </c>
    </row>
    <row r="5915" spans="1:10" x14ac:dyDescent="0.3">
      <c r="A5915" s="2">
        <v>20200903</v>
      </c>
      <c r="B5915" s="2" t="s">
        <v>47</v>
      </c>
      <c r="C5915" s="2">
        <v>0</v>
      </c>
      <c r="D5915" s="2">
        <v>0</v>
      </c>
      <c r="E5915" s="2">
        <v>21.02</v>
      </c>
      <c r="F5915" s="2">
        <v>4.1399999999999997</v>
      </c>
      <c r="G5915" s="2">
        <v>0</v>
      </c>
      <c r="H5915" s="16">
        <f t="shared" si="279"/>
        <v>0</v>
      </c>
      <c r="I5915" s="15">
        <f t="shared" si="277"/>
        <v>21.02</v>
      </c>
      <c r="J5915" s="14">
        <f t="shared" si="278"/>
        <v>0</v>
      </c>
    </row>
    <row r="5916" spans="1:10" x14ac:dyDescent="0.3">
      <c r="A5916" s="19">
        <v>20200903</v>
      </c>
      <c r="B5916" s="19" t="s">
        <v>46</v>
      </c>
      <c r="C5916" s="19">
        <v>0</v>
      </c>
      <c r="D5916" s="19">
        <v>0</v>
      </c>
      <c r="E5916" s="19">
        <v>20.71</v>
      </c>
      <c r="F5916" s="19">
        <v>4</v>
      </c>
      <c r="G5916" s="19">
        <v>0</v>
      </c>
      <c r="H5916" s="17">
        <f t="shared" si="279"/>
        <v>0</v>
      </c>
      <c r="I5916" s="18">
        <f t="shared" si="277"/>
        <v>20.71</v>
      </c>
      <c r="J5916" s="17">
        <f t="shared" si="278"/>
        <v>0</v>
      </c>
    </row>
    <row r="5917" spans="1:10" x14ac:dyDescent="0.3">
      <c r="A5917" s="2">
        <v>20200903</v>
      </c>
      <c r="B5917" s="2" t="s">
        <v>45</v>
      </c>
      <c r="C5917" s="2">
        <v>0</v>
      </c>
      <c r="D5917" s="2">
        <v>0</v>
      </c>
      <c r="E5917" s="2">
        <v>20.47</v>
      </c>
      <c r="F5917" s="2">
        <v>3.79</v>
      </c>
      <c r="G5917" s="2">
        <v>0</v>
      </c>
      <c r="H5917" s="16">
        <f t="shared" si="279"/>
        <v>0</v>
      </c>
      <c r="I5917" s="15">
        <f t="shared" si="277"/>
        <v>20.47</v>
      </c>
      <c r="J5917" s="14">
        <f t="shared" si="278"/>
        <v>0</v>
      </c>
    </row>
    <row r="5918" spans="1:10" x14ac:dyDescent="0.3">
      <c r="A5918" s="19">
        <v>20200903</v>
      </c>
      <c r="B5918" s="19" t="s">
        <v>44</v>
      </c>
      <c r="C5918" s="19">
        <v>0</v>
      </c>
      <c r="D5918" s="19">
        <v>0</v>
      </c>
      <c r="E5918" s="19">
        <v>20.239999999999998</v>
      </c>
      <c r="F5918" s="19">
        <v>3.52</v>
      </c>
      <c r="G5918" s="19">
        <v>0</v>
      </c>
      <c r="H5918" s="17">
        <f t="shared" si="279"/>
        <v>0</v>
      </c>
      <c r="I5918" s="18">
        <f t="shared" si="277"/>
        <v>20.239999999999998</v>
      </c>
      <c r="J5918" s="17">
        <f t="shared" si="278"/>
        <v>0</v>
      </c>
    </row>
    <row r="5919" spans="1:10" x14ac:dyDescent="0.3">
      <c r="A5919" s="2">
        <v>20200903</v>
      </c>
      <c r="B5919" s="2" t="s">
        <v>43</v>
      </c>
      <c r="C5919" s="2">
        <v>0</v>
      </c>
      <c r="D5919" s="2">
        <v>0</v>
      </c>
      <c r="E5919" s="2">
        <v>20.02</v>
      </c>
      <c r="F5919" s="2">
        <v>3.17</v>
      </c>
      <c r="G5919" s="2">
        <v>0</v>
      </c>
      <c r="H5919" s="16">
        <f t="shared" si="279"/>
        <v>0</v>
      </c>
      <c r="I5919" s="15">
        <f t="shared" si="277"/>
        <v>20.02</v>
      </c>
      <c r="J5919" s="14">
        <f t="shared" si="278"/>
        <v>0</v>
      </c>
    </row>
    <row r="5920" spans="1:10" x14ac:dyDescent="0.3">
      <c r="A5920" s="19">
        <v>20200903</v>
      </c>
      <c r="B5920" s="19" t="s">
        <v>42</v>
      </c>
      <c r="C5920" s="19">
        <v>0</v>
      </c>
      <c r="D5920" s="19">
        <v>0</v>
      </c>
      <c r="E5920" s="19">
        <v>19.75</v>
      </c>
      <c r="F5920" s="19">
        <v>2.97</v>
      </c>
      <c r="G5920" s="19">
        <v>0</v>
      </c>
      <c r="H5920" s="17">
        <f t="shared" si="279"/>
        <v>0</v>
      </c>
      <c r="I5920" s="18">
        <f t="shared" si="277"/>
        <v>19.75</v>
      </c>
      <c r="J5920" s="17">
        <f t="shared" si="278"/>
        <v>0</v>
      </c>
    </row>
    <row r="5921" spans="1:10" x14ac:dyDescent="0.3">
      <c r="A5921" s="2">
        <v>20200903</v>
      </c>
      <c r="B5921" s="2" t="s">
        <v>41</v>
      </c>
      <c r="C5921" s="2">
        <v>144</v>
      </c>
      <c r="D5921" s="2">
        <v>11.44</v>
      </c>
      <c r="E5921" s="2">
        <v>20.13</v>
      </c>
      <c r="F5921" s="2">
        <v>3.31</v>
      </c>
      <c r="G5921" s="2">
        <v>0</v>
      </c>
      <c r="H5921" s="16">
        <f t="shared" si="279"/>
        <v>726.01997416772736</v>
      </c>
      <c r="I5921" s="15">
        <f t="shared" si="277"/>
        <v>42.818124192741479</v>
      </c>
      <c r="J5921" s="14">
        <f t="shared" si="278"/>
        <v>0.66780656087013546</v>
      </c>
    </row>
    <row r="5922" spans="1:10" x14ac:dyDescent="0.3">
      <c r="A5922" s="19">
        <v>20200903</v>
      </c>
      <c r="B5922" s="19" t="s">
        <v>40</v>
      </c>
      <c r="C5922" s="19">
        <v>353</v>
      </c>
      <c r="D5922" s="19">
        <v>23.09</v>
      </c>
      <c r="E5922" s="19">
        <v>21.95</v>
      </c>
      <c r="F5922" s="19">
        <v>2.62</v>
      </c>
      <c r="G5922" s="19">
        <v>0</v>
      </c>
      <c r="H5922" s="17">
        <f t="shared" si="279"/>
        <v>900.10476316039797</v>
      </c>
      <c r="I5922" s="18">
        <f t="shared" si="277"/>
        <v>50.078273848762436</v>
      </c>
      <c r="J5922" s="17">
        <f t="shared" si="278"/>
        <v>0.79852593131639438</v>
      </c>
    </row>
    <row r="5923" spans="1:10" x14ac:dyDescent="0.3">
      <c r="A5923" s="2">
        <v>20200903</v>
      </c>
      <c r="B5923" s="2" t="s">
        <v>39</v>
      </c>
      <c r="C5923" s="2">
        <v>535</v>
      </c>
      <c r="D5923" s="2">
        <v>34.4</v>
      </c>
      <c r="E5923" s="2">
        <v>24.35</v>
      </c>
      <c r="F5923" s="2">
        <v>2.41</v>
      </c>
      <c r="G5923" s="2">
        <v>0</v>
      </c>
      <c r="H5923" s="16">
        <f t="shared" si="279"/>
        <v>946.95795817583644</v>
      </c>
      <c r="I5923" s="15">
        <f t="shared" si="277"/>
        <v>53.94243619299489</v>
      </c>
      <c r="J5923" s="14">
        <f t="shared" si="278"/>
        <v>0.82362524190704844</v>
      </c>
    </row>
    <row r="5924" spans="1:10" x14ac:dyDescent="0.3">
      <c r="A5924" s="19">
        <v>20200903</v>
      </c>
      <c r="B5924" s="19" t="s">
        <v>38</v>
      </c>
      <c r="C5924" s="19">
        <v>710.01</v>
      </c>
      <c r="D5924" s="19">
        <v>44.83</v>
      </c>
      <c r="E5924" s="19">
        <v>26.56</v>
      </c>
      <c r="F5924" s="19">
        <v>2.14</v>
      </c>
      <c r="G5924" s="19">
        <v>0</v>
      </c>
      <c r="H5924" s="17">
        <f t="shared" si="279"/>
        <v>1007.0983208699106</v>
      </c>
      <c r="I5924" s="18">
        <f t="shared" si="277"/>
        <v>58.031822527184701</v>
      </c>
      <c r="J5924" s="17">
        <f t="shared" si="278"/>
        <v>0.85740000235910807</v>
      </c>
    </row>
    <row r="5925" spans="1:10" x14ac:dyDescent="0.3">
      <c r="A5925" s="2">
        <v>20200903</v>
      </c>
      <c r="B5925" s="2" t="s">
        <v>37</v>
      </c>
      <c r="C5925" s="2">
        <v>849.01</v>
      </c>
      <c r="D5925" s="2">
        <v>53.37</v>
      </c>
      <c r="E5925" s="2">
        <v>28.35</v>
      </c>
      <c r="F5925" s="2">
        <v>1.79</v>
      </c>
      <c r="G5925" s="2">
        <v>0</v>
      </c>
      <c r="H5925" s="16">
        <f t="shared" si="279"/>
        <v>1057.949554058064</v>
      </c>
      <c r="I5925" s="15">
        <f t="shared" si="277"/>
        <v>61.410923564314501</v>
      </c>
      <c r="J5925" s="14">
        <f t="shared" si="278"/>
        <v>0.88460541249337432</v>
      </c>
    </row>
    <row r="5926" spans="1:10" x14ac:dyDescent="0.3">
      <c r="A5926" s="19">
        <v>20200903</v>
      </c>
      <c r="B5926" s="19" t="s">
        <v>36</v>
      </c>
      <c r="C5926" s="19">
        <v>847.01</v>
      </c>
      <c r="D5926" s="19">
        <v>58.33</v>
      </c>
      <c r="E5926" s="19">
        <v>29.37</v>
      </c>
      <c r="F5926" s="19">
        <v>1.17</v>
      </c>
      <c r="G5926" s="19">
        <v>0</v>
      </c>
      <c r="H5926" s="17">
        <f t="shared" si="279"/>
        <v>995.21067379917167</v>
      </c>
      <c r="I5926" s="18">
        <f t="shared" si="277"/>
        <v>60.470333556224119</v>
      </c>
      <c r="J5926" s="17">
        <f t="shared" si="278"/>
        <v>0.83635862828650132</v>
      </c>
    </row>
    <row r="5927" spans="1:10" x14ac:dyDescent="0.3">
      <c r="A5927" s="2">
        <v>20200903</v>
      </c>
      <c r="B5927" s="2" t="s">
        <v>35</v>
      </c>
      <c r="C5927" s="2">
        <v>866.01</v>
      </c>
      <c r="D5927" s="2">
        <v>57.92</v>
      </c>
      <c r="E5927" s="2">
        <v>29.63</v>
      </c>
      <c r="F5927" s="2">
        <v>1.17</v>
      </c>
      <c r="G5927" s="2">
        <v>0</v>
      </c>
      <c r="H5927" s="16">
        <f t="shared" si="279"/>
        <v>1022.0730256266519</v>
      </c>
      <c r="I5927" s="15">
        <f t="shared" si="277"/>
        <v>61.56978205083287</v>
      </c>
      <c r="J5927" s="14">
        <f t="shared" si="278"/>
        <v>0.85387658058424298</v>
      </c>
    </row>
    <row r="5928" spans="1:10" x14ac:dyDescent="0.3">
      <c r="A5928" s="19">
        <v>20200903</v>
      </c>
      <c r="B5928" s="19" t="s">
        <v>34</v>
      </c>
      <c r="C5928" s="19">
        <v>810.01</v>
      </c>
      <c r="D5928" s="19">
        <v>52.32</v>
      </c>
      <c r="E5928" s="19">
        <v>29.52</v>
      </c>
      <c r="F5928" s="19">
        <v>2.2799999999999998</v>
      </c>
      <c r="G5928" s="19">
        <v>0</v>
      </c>
      <c r="H5928" s="17">
        <f t="shared" si="279"/>
        <v>1023.4675068966158</v>
      </c>
      <c r="I5928" s="18">
        <f t="shared" si="277"/>
        <v>61.503359590519239</v>
      </c>
      <c r="J5928" s="17">
        <f t="shared" si="278"/>
        <v>0.85534749594604842</v>
      </c>
    </row>
    <row r="5929" spans="1:10" x14ac:dyDescent="0.3">
      <c r="A5929" s="2">
        <v>20200903</v>
      </c>
      <c r="B5929" s="2" t="s">
        <v>33</v>
      </c>
      <c r="C5929" s="2">
        <v>684.01</v>
      </c>
      <c r="D5929" s="2">
        <v>43.42</v>
      </c>
      <c r="E5929" s="2">
        <v>28.98</v>
      </c>
      <c r="F5929" s="2">
        <v>3.66</v>
      </c>
      <c r="G5929" s="2">
        <v>0</v>
      </c>
      <c r="H5929" s="16">
        <f t="shared" si="279"/>
        <v>995.15365604231397</v>
      </c>
      <c r="I5929" s="15">
        <f t="shared" si="277"/>
        <v>60.078551751322308</v>
      </c>
      <c r="J5929" s="14">
        <f t="shared" si="278"/>
        <v>0.8380651854343234</v>
      </c>
    </row>
    <row r="5930" spans="1:10" x14ac:dyDescent="0.3">
      <c r="A5930" s="19">
        <v>20200903</v>
      </c>
      <c r="B5930" s="19" t="s">
        <v>32</v>
      </c>
      <c r="C5930" s="19">
        <v>514</v>
      </c>
      <c r="D5930" s="19">
        <v>32.82</v>
      </c>
      <c r="E5930" s="19">
        <v>28</v>
      </c>
      <c r="F5930" s="19">
        <v>4.55</v>
      </c>
      <c r="G5930" s="19">
        <v>0</v>
      </c>
      <c r="H5930" s="17">
        <f t="shared" si="279"/>
        <v>948.3367007259784</v>
      </c>
      <c r="I5930" s="18">
        <f t="shared" si="277"/>
        <v>57.635521897686829</v>
      </c>
      <c r="J5930" s="17">
        <f t="shared" si="278"/>
        <v>0.80906411649282606</v>
      </c>
    </row>
    <row r="5931" spans="1:10" x14ac:dyDescent="0.3">
      <c r="A5931" s="2">
        <v>20200903</v>
      </c>
      <c r="B5931" s="2" t="s">
        <v>31</v>
      </c>
      <c r="C5931" s="2">
        <v>313</v>
      </c>
      <c r="D5931" s="2">
        <v>21.44</v>
      </c>
      <c r="E5931" s="2">
        <v>27.08</v>
      </c>
      <c r="F5931" s="2">
        <v>4.9000000000000004</v>
      </c>
      <c r="G5931" s="2">
        <v>0</v>
      </c>
      <c r="H5931" s="16">
        <f t="shared" si="279"/>
        <v>856.29860780901436</v>
      </c>
      <c r="I5931" s="15">
        <f t="shared" si="277"/>
        <v>53.839331494031697</v>
      </c>
      <c r="J5931" s="14">
        <f t="shared" si="278"/>
        <v>0.74517075047084536</v>
      </c>
    </row>
    <row r="5932" spans="1:10" x14ac:dyDescent="0.3">
      <c r="A5932" s="19">
        <v>20200903</v>
      </c>
      <c r="B5932" s="19" t="s">
        <v>30</v>
      </c>
      <c r="C5932" s="19">
        <v>112</v>
      </c>
      <c r="D5932" s="19">
        <v>9.77</v>
      </c>
      <c r="E5932" s="19">
        <v>26.13</v>
      </c>
      <c r="F5932" s="19">
        <v>4.6900000000000004</v>
      </c>
      <c r="G5932" s="19">
        <v>0</v>
      </c>
      <c r="H5932" s="17">
        <f t="shared" si="279"/>
        <v>660.0134268980479</v>
      </c>
      <c r="I5932" s="18">
        <f t="shared" si="277"/>
        <v>46.755419590563996</v>
      </c>
      <c r="J5932" s="17">
        <f t="shared" si="278"/>
        <v>0.59539851622896911</v>
      </c>
    </row>
    <row r="5933" spans="1:10" x14ac:dyDescent="0.3">
      <c r="A5933" s="2">
        <v>20200903</v>
      </c>
      <c r="B5933" s="2" t="s">
        <v>29</v>
      </c>
      <c r="C5933" s="2">
        <v>0</v>
      </c>
      <c r="D5933" s="2">
        <v>0</v>
      </c>
      <c r="E5933" s="2">
        <v>25.1</v>
      </c>
      <c r="F5933" s="2">
        <v>4.6900000000000004</v>
      </c>
      <c r="G5933" s="2">
        <v>0</v>
      </c>
      <c r="H5933" s="16">
        <f t="shared" si="279"/>
        <v>0</v>
      </c>
      <c r="I5933" s="15">
        <f t="shared" si="277"/>
        <v>25.1</v>
      </c>
      <c r="J5933" s="14">
        <f t="shared" si="278"/>
        <v>0</v>
      </c>
    </row>
    <row r="5934" spans="1:10" x14ac:dyDescent="0.3">
      <c r="A5934" s="19">
        <v>20200903</v>
      </c>
      <c r="B5934" s="19" t="s">
        <v>28</v>
      </c>
      <c r="C5934" s="19">
        <v>0</v>
      </c>
      <c r="D5934" s="19">
        <v>0</v>
      </c>
      <c r="E5934" s="19">
        <v>24.19</v>
      </c>
      <c r="F5934" s="19">
        <v>4.9000000000000004</v>
      </c>
      <c r="G5934" s="19">
        <v>0</v>
      </c>
      <c r="H5934" s="17">
        <f t="shared" si="279"/>
        <v>0</v>
      </c>
      <c r="I5934" s="18">
        <f t="shared" si="277"/>
        <v>24.19</v>
      </c>
      <c r="J5934" s="17">
        <f t="shared" si="278"/>
        <v>0</v>
      </c>
    </row>
    <row r="5935" spans="1:10" x14ac:dyDescent="0.3">
      <c r="A5935" s="2">
        <v>20200903</v>
      </c>
      <c r="B5935" s="2" t="s">
        <v>27</v>
      </c>
      <c r="C5935" s="2">
        <v>0</v>
      </c>
      <c r="D5935" s="2">
        <v>0</v>
      </c>
      <c r="E5935" s="2">
        <v>23.84</v>
      </c>
      <c r="F5935" s="2">
        <v>4.97</v>
      </c>
      <c r="G5935" s="2">
        <v>0</v>
      </c>
      <c r="H5935" s="16">
        <f t="shared" si="279"/>
        <v>0</v>
      </c>
      <c r="I5935" s="15">
        <f t="shared" si="277"/>
        <v>23.84</v>
      </c>
      <c r="J5935" s="14">
        <f t="shared" si="278"/>
        <v>0</v>
      </c>
    </row>
    <row r="5936" spans="1:10" x14ac:dyDescent="0.3">
      <c r="A5936" s="19">
        <v>20200903</v>
      </c>
      <c r="B5936" s="19" t="s">
        <v>26</v>
      </c>
      <c r="C5936" s="19">
        <v>0</v>
      </c>
      <c r="D5936" s="19">
        <v>0</v>
      </c>
      <c r="E5936" s="19">
        <v>23.59</v>
      </c>
      <c r="F5936" s="19">
        <v>5.03</v>
      </c>
      <c r="G5936" s="19">
        <v>0</v>
      </c>
      <c r="H5936" s="17">
        <f t="shared" si="279"/>
        <v>0</v>
      </c>
      <c r="I5936" s="18">
        <f t="shared" si="277"/>
        <v>23.59</v>
      </c>
      <c r="J5936" s="17">
        <f t="shared" si="278"/>
        <v>0</v>
      </c>
    </row>
    <row r="5937" spans="1:10" x14ac:dyDescent="0.3">
      <c r="A5937" s="2">
        <v>20200903</v>
      </c>
      <c r="B5937" s="2" t="s">
        <v>25</v>
      </c>
      <c r="C5937" s="2">
        <v>0</v>
      </c>
      <c r="D5937" s="2">
        <v>0</v>
      </c>
      <c r="E5937" s="2">
        <v>23.4</v>
      </c>
      <c r="F5937" s="2">
        <v>4.76</v>
      </c>
      <c r="G5937" s="2">
        <v>0</v>
      </c>
      <c r="H5937" s="16">
        <f t="shared" si="279"/>
        <v>0</v>
      </c>
      <c r="I5937" s="15">
        <f t="shared" si="277"/>
        <v>23.4</v>
      </c>
      <c r="J5937" s="14">
        <f t="shared" si="278"/>
        <v>0</v>
      </c>
    </row>
    <row r="5938" spans="1:10" x14ac:dyDescent="0.3">
      <c r="A5938" s="19">
        <v>20200904</v>
      </c>
      <c r="B5938" s="19" t="s">
        <v>48</v>
      </c>
      <c r="C5938" s="19">
        <v>0</v>
      </c>
      <c r="D5938" s="19">
        <v>0</v>
      </c>
      <c r="E5938" s="19">
        <v>23.18</v>
      </c>
      <c r="F5938" s="19">
        <v>3.93</v>
      </c>
      <c r="G5938" s="19">
        <v>0</v>
      </c>
      <c r="H5938" s="17">
        <f t="shared" si="279"/>
        <v>0</v>
      </c>
      <c r="I5938" s="18">
        <f t="shared" si="277"/>
        <v>23.18</v>
      </c>
      <c r="J5938" s="17">
        <f t="shared" si="278"/>
        <v>0</v>
      </c>
    </row>
    <row r="5939" spans="1:10" x14ac:dyDescent="0.3">
      <c r="A5939" s="2">
        <v>20200904</v>
      </c>
      <c r="B5939" s="2" t="s">
        <v>47</v>
      </c>
      <c r="C5939" s="2">
        <v>0</v>
      </c>
      <c r="D5939" s="2">
        <v>0</v>
      </c>
      <c r="E5939" s="2">
        <v>22.92</v>
      </c>
      <c r="F5939" s="2">
        <v>2.41</v>
      </c>
      <c r="G5939" s="2">
        <v>0</v>
      </c>
      <c r="H5939" s="16">
        <f t="shared" si="279"/>
        <v>0</v>
      </c>
      <c r="I5939" s="15">
        <f t="shared" si="277"/>
        <v>22.92</v>
      </c>
      <c r="J5939" s="14">
        <f t="shared" si="278"/>
        <v>0</v>
      </c>
    </row>
    <row r="5940" spans="1:10" x14ac:dyDescent="0.3">
      <c r="A5940" s="19">
        <v>20200904</v>
      </c>
      <c r="B5940" s="19" t="s">
        <v>46</v>
      </c>
      <c r="C5940" s="19">
        <v>0</v>
      </c>
      <c r="D5940" s="19">
        <v>0</v>
      </c>
      <c r="E5940" s="19">
        <v>22.6</v>
      </c>
      <c r="F5940" s="19">
        <v>0.83</v>
      </c>
      <c r="G5940" s="19">
        <v>0</v>
      </c>
      <c r="H5940" s="17">
        <f t="shared" si="279"/>
        <v>0</v>
      </c>
      <c r="I5940" s="18">
        <f t="shared" si="277"/>
        <v>22.6</v>
      </c>
      <c r="J5940" s="17">
        <f t="shared" si="278"/>
        <v>0</v>
      </c>
    </row>
    <row r="5941" spans="1:10" x14ac:dyDescent="0.3">
      <c r="A5941" s="2">
        <v>20200904</v>
      </c>
      <c r="B5941" s="2" t="s">
        <v>45</v>
      </c>
      <c r="C5941" s="2">
        <v>0</v>
      </c>
      <c r="D5941" s="2">
        <v>0</v>
      </c>
      <c r="E5941" s="2">
        <v>22.49</v>
      </c>
      <c r="F5941" s="2">
        <v>0.41</v>
      </c>
      <c r="G5941" s="2">
        <v>0</v>
      </c>
      <c r="H5941" s="16">
        <f t="shared" si="279"/>
        <v>0</v>
      </c>
      <c r="I5941" s="15">
        <f t="shared" si="277"/>
        <v>22.49</v>
      </c>
      <c r="J5941" s="14">
        <f t="shared" si="278"/>
        <v>0</v>
      </c>
    </row>
    <row r="5942" spans="1:10" x14ac:dyDescent="0.3">
      <c r="A5942" s="19">
        <v>20200904</v>
      </c>
      <c r="B5942" s="19" t="s">
        <v>44</v>
      </c>
      <c r="C5942" s="19">
        <v>0</v>
      </c>
      <c r="D5942" s="19">
        <v>0</v>
      </c>
      <c r="E5942" s="19">
        <v>21.49</v>
      </c>
      <c r="F5942" s="19">
        <v>0.97</v>
      </c>
      <c r="G5942" s="19">
        <v>0</v>
      </c>
      <c r="H5942" s="17">
        <f t="shared" si="279"/>
        <v>0</v>
      </c>
      <c r="I5942" s="18">
        <f t="shared" si="277"/>
        <v>21.49</v>
      </c>
      <c r="J5942" s="17">
        <f t="shared" si="278"/>
        <v>0</v>
      </c>
    </row>
    <row r="5943" spans="1:10" x14ac:dyDescent="0.3">
      <c r="A5943" s="2">
        <v>20200904</v>
      </c>
      <c r="B5943" s="2" t="s">
        <v>43</v>
      </c>
      <c r="C5943" s="2">
        <v>0</v>
      </c>
      <c r="D5943" s="2">
        <v>0</v>
      </c>
      <c r="E5943" s="2">
        <v>19.27</v>
      </c>
      <c r="F5943" s="2">
        <v>1.31</v>
      </c>
      <c r="G5943" s="2">
        <v>0</v>
      </c>
      <c r="H5943" s="16">
        <f t="shared" si="279"/>
        <v>0</v>
      </c>
      <c r="I5943" s="15">
        <f t="shared" si="277"/>
        <v>19.27</v>
      </c>
      <c r="J5943" s="14">
        <f t="shared" si="278"/>
        <v>0</v>
      </c>
    </row>
    <row r="5944" spans="1:10" x14ac:dyDescent="0.3">
      <c r="A5944" s="19">
        <v>20200904</v>
      </c>
      <c r="B5944" s="19" t="s">
        <v>42</v>
      </c>
      <c r="C5944" s="19">
        <v>0</v>
      </c>
      <c r="D5944" s="19">
        <v>0</v>
      </c>
      <c r="E5944" s="19">
        <v>18.68</v>
      </c>
      <c r="F5944" s="19">
        <v>1.31</v>
      </c>
      <c r="G5944" s="19">
        <v>0</v>
      </c>
      <c r="H5944" s="17">
        <f t="shared" si="279"/>
        <v>0</v>
      </c>
      <c r="I5944" s="18">
        <f t="shared" si="277"/>
        <v>18.68</v>
      </c>
      <c r="J5944" s="17">
        <f t="shared" si="278"/>
        <v>0</v>
      </c>
    </row>
    <row r="5945" spans="1:10" x14ac:dyDescent="0.3">
      <c r="A5945" s="2">
        <v>20200904</v>
      </c>
      <c r="B5945" s="2" t="s">
        <v>41</v>
      </c>
      <c r="C5945" s="2">
        <v>140</v>
      </c>
      <c r="D5945" s="2">
        <v>11.28</v>
      </c>
      <c r="E5945" s="2">
        <v>18.8</v>
      </c>
      <c r="F5945" s="2">
        <v>2.41</v>
      </c>
      <c r="G5945" s="2">
        <v>0</v>
      </c>
      <c r="H5945" s="16">
        <f t="shared" si="279"/>
        <v>715.73239488140757</v>
      </c>
      <c r="I5945" s="15">
        <f t="shared" si="277"/>
        <v>41.166637340043991</v>
      </c>
      <c r="J5945" s="14">
        <f t="shared" si="278"/>
        <v>0.66366295760884764</v>
      </c>
    </row>
    <row r="5946" spans="1:10" x14ac:dyDescent="0.3">
      <c r="A5946" s="19">
        <v>20200904</v>
      </c>
      <c r="B5946" s="19" t="s">
        <v>40</v>
      </c>
      <c r="C5946" s="19">
        <v>340</v>
      </c>
      <c r="D5946" s="19">
        <v>22.93</v>
      </c>
      <c r="E5946" s="19">
        <v>21.46</v>
      </c>
      <c r="F5946" s="19">
        <v>2.0699999999999998</v>
      </c>
      <c r="G5946" s="19">
        <v>0</v>
      </c>
      <c r="H5946" s="17">
        <f t="shared" si="279"/>
        <v>872.67598739067262</v>
      </c>
      <c r="I5946" s="18">
        <f t="shared" si="277"/>
        <v>48.73112460595852</v>
      </c>
      <c r="J5946" s="17">
        <f t="shared" si="278"/>
        <v>0.779482865702391</v>
      </c>
    </row>
    <row r="5947" spans="1:10" x14ac:dyDescent="0.3">
      <c r="A5947" s="2">
        <v>20200904</v>
      </c>
      <c r="B5947" s="2" t="s">
        <v>39</v>
      </c>
      <c r="C5947" s="2">
        <v>521</v>
      </c>
      <c r="D5947" s="2">
        <v>34.22</v>
      </c>
      <c r="E5947" s="2">
        <v>23.79</v>
      </c>
      <c r="F5947" s="2">
        <v>1.79</v>
      </c>
      <c r="G5947" s="2">
        <v>0</v>
      </c>
      <c r="H5947" s="16">
        <f t="shared" si="279"/>
        <v>926.43295617897991</v>
      </c>
      <c r="I5947" s="15">
        <f t="shared" si="277"/>
        <v>52.741029880593118</v>
      </c>
      <c r="J5947" s="14">
        <f t="shared" si="278"/>
        <v>0.81078203674020699</v>
      </c>
    </row>
    <row r="5948" spans="1:10" x14ac:dyDescent="0.3">
      <c r="A5948" s="19">
        <v>20200904</v>
      </c>
      <c r="B5948" s="19" t="s">
        <v>38</v>
      </c>
      <c r="C5948" s="19">
        <v>674.01</v>
      </c>
      <c r="D5948" s="19">
        <v>44.6</v>
      </c>
      <c r="E5948" s="19">
        <v>25.88</v>
      </c>
      <c r="F5948" s="19">
        <v>1.03</v>
      </c>
      <c r="G5948" s="19">
        <v>0</v>
      </c>
      <c r="H5948" s="17">
        <f t="shared" si="279"/>
        <v>959.91891956445522</v>
      </c>
      <c r="I5948" s="18">
        <f t="shared" si="277"/>
        <v>55.877466236389225</v>
      </c>
      <c r="J5948" s="17">
        <f t="shared" si="278"/>
        <v>0.82653953143610315</v>
      </c>
    </row>
    <row r="5949" spans="1:10" x14ac:dyDescent="0.3">
      <c r="A5949" s="2">
        <v>20200904</v>
      </c>
      <c r="B5949" s="2" t="s">
        <v>37</v>
      </c>
      <c r="C5949" s="2">
        <v>803.01</v>
      </c>
      <c r="D5949" s="2">
        <v>53.09</v>
      </c>
      <c r="E5949" s="2">
        <v>27.34</v>
      </c>
      <c r="F5949" s="2">
        <v>0.48</v>
      </c>
      <c r="G5949" s="2">
        <v>0</v>
      </c>
      <c r="H5949" s="16">
        <f t="shared" si="279"/>
        <v>1004.2899364919938</v>
      </c>
      <c r="I5949" s="15">
        <f t="shared" si="277"/>
        <v>58.724060515374802</v>
      </c>
      <c r="J5949" s="14">
        <f t="shared" si="278"/>
        <v>0.85188063082242316</v>
      </c>
    </row>
    <row r="5950" spans="1:10" x14ac:dyDescent="0.3">
      <c r="A5950" s="19">
        <v>20200904</v>
      </c>
      <c r="B5950" s="19" t="s">
        <v>36</v>
      </c>
      <c r="C5950" s="19">
        <v>841.01</v>
      </c>
      <c r="D5950" s="19">
        <v>57.98</v>
      </c>
      <c r="E5950" s="19">
        <v>28.36</v>
      </c>
      <c r="F5950" s="19">
        <v>1.31</v>
      </c>
      <c r="G5950" s="19">
        <v>0</v>
      </c>
      <c r="H5950" s="17">
        <f t="shared" si="279"/>
        <v>991.91724697538007</v>
      </c>
      <c r="I5950" s="18">
        <f t="shared" si="277"/>
        <v>59.357413967980627</v>
      </c>
      <c r="J5950" s="17">
        <f t="shared" si="278"/>
        <v>0.83855854533197238</v>
      </c>
    </row>
    <row r="5951" spans="1:10" x14ac:dyDescent="0.3">
      <c r="A5951" s="2">
        <v>20200904</v>
      </c>
      <c r="B5951" s="2" t="s">
        <v>35</v>
      </c>
      <c r="C5951" s="2">
        <v>860.01</v>
      </c>
      <c r="D5951" s="2">
        <v>57.54</v>
      </c>
      <c r="E5951" s="2">
        <v>29.08</v>
      </c>
      <c r="F5951" s="2">
        <v>2.21</v>
      </c>
      <c r="G5951" s="2">
        <v>0</v>
      </c>
      <c r="H5951" s="16">
        <f t="shared" si="279"/>
        <v>1019.2513649445809</v>
      </c>
      <c r="I5951" s="15">
        <f t="shared" si="277"/>
        <v>60.931605154518152</v>
      </c>
      <c r="J5951" s="14">
        <f t="shared" si="278"/>
        <v>0.85444634575181522</v>
      </c>
    </row>
    <row r="5952" spans="1:10" x14ac:dyDescent="0.3">
      <c r="A5952" s="19">
        <v>20200904</v>
      </c>
      <c r="B5952" s="19" t="s">
        <v>34</v>
      </c>
      <c r="C5952" s="19">
        <v>799.01</v>
      </c>
      <c r="D5952" s="19">
        <v>51.96</v>
      </c>
      <c r="E5952" s="19">
        <v>29.37</v>
      </c>
      <c r="F5952" s="19">
        <v>3.24</v>
      </c>
      <c r="G5952" s="19">
        <v>0</v>
      </c>
      <c r="H5952" s="17">
        <f t="shared" si="279"/>
        <v>1014.5118468193575</v>
      </c>
      <c r="I5952" s="18">
        <f t="shared" si="277"/>
        <v>61.07349521310492</v>
      </c>
      <c r="J5952" s="17">
        <f t="shared" si="278"/>
        <v>0.849825399694914</v>
      </c>
    </row>
    <row r="5953" spans="1:10" x14ac:dyDescent="0.3">
      <c r="A5953" s="2">
        <v>20200904</v>
      </c>
      <c r="B5953" s="2" t="s">
        <v>33</v>
      </c>
      <c r="C5953" s="2">
        <v>673.01</v>
      </c>
      <c r="D5953" s="2">
        <v>43.09</v>
      </c>
      <c r="E5953" s="2">
        <v>29.02</v>
      </c>
      <c r="F5953" s="2">
        <v>4.4800000000000004</v>
      </c>
      <c r="G5953" s="2">
        <v>0</v>
      </c>
      <c r="H5953" s="16">
        <f t="shared" si="279"/>
        <v>985.16229169060875</v>
      </c>
      <c r="I5953" s="15">
        <f t="shared" si="277"/>
        <v>59.806321615331527</v>
      </c>
      <c r="J5953" s="14">
        <f t="shared" si="278"/>
        <v>0.83085785163514714</v>
      </c>
    </row>
    <row r="5954" spans="1:10" x14ac:dyDescent="0.3">
      <c r="A5954" s="19">
        <v>20200904</v>
      </c>
      <c r="B5954" s="19" t="s">
        <v>32</v>
      </c>
      <c r="C5954" s="19">
        <v>507</v>
      </c>
      <c r="D5954" s="19">
        <v>32.51</v>
      </c>
      <c r="E5954" s="19">
        <v>28.12</v>
      </c>
      <c r="F5954" s="19">
        <v>5.38</v>
      </c>
      <c r="G5954" s="19">
        <v>0</v>
      </c>
      <c r="H5954" s="17">
        <f t="shared" si="279"/>
        <v>943.34918404302266</v>
      </c>
      <c r="I5954" s="18">
        <f t="shared" si="277"/>
        <v>57.599662001344456</v>
      </c>
      <c r="J5954" s="17">
        <f t="shared" si="278"/>
        <v>0.80496129357231294</v>
      </c>
    </row>
    <row r="5955" spans="1:10" x14ac:dyDescent="0.3">
      <c r="A5955" s="2">
        <v>20200904</v>
      </c>
      <c r="B5955" s="2" t="s">
        <v>31</v>
      </c>
      <c r="C5955" s="2">
        <v>309</v>
      </c>
      <c r="D5955" s="2">
        <v>21.14</v>
      </c>
      <c r="E5955" s="2">
        <v>26.86</v>
      </c>
      <c r="F5955" s="2">
        <v>6</v>
      </c>
      <c r="G5955" s="2">
        <v>0</v>
      </c>
      <c r="H5955" s="16">
        <f t="shared" si="279"/>
        <v>856.79100296190609</v>
      </c>
      <c r="I5955" s="15">
        <f t="shared" si="277"/>
        <v>53.634718842559565</v>
      </c>
      <c r="J5955" s="14">
        <f t="shared" si="278"/>
        <v>0.74638814031698653</v>
      </c>
    </row>
    <row r="5956" spans="1:10" x14ac:dyDescent="0.3">
      <c r="A5956" s="19">
        <v>20200904</v>
      </c>
      <c r="B5956" s="19" t="s">
        <v>30</v>
      </c>
      <c r="C5956" s="19">
        <v>108</v>
      </c>
      <c r="D5956" s="19">
        <v>9.4700000000000006</v>
      </c>
      <c r="E5956" s="19">
        <v>25.21</v>
      </c>
      <c r="F5956" s="19">
        <v>6.28</v>
      </c>
      <c r="G5956" s="19">
        <v>0</v>
      </c>
      <c r="H5956" s="17">
        <f t="shared" si="279"/>
        <v>656.41059422176261</v>
      </c>
      <c r="I5956" s="18">
        <f t="shared" si="277"/>
        <v>45.722831069430086</v>
      </c>
      <c r="J5956" s="17">
        <f t="shared" si="278"/>
        <v>0.59519850786867445</v>
      </c>
    </row>
    <row r="5957" spans="1:10" x14ac:dyDescent="0.3">
      <c r="A5957" s="2">
        <v>20200904</v>
      </c>
      <c r="B5957" s="2" t="s">
        <v>29</v>
      </c>
      <c r="C5957" s="2">
        <v>0</v>
      </c>
      <c r="D5957" s="2">
        <v>0</v>
      </c>
      <c r="E5957" s="2">
        <v>23.38</v>
      </c>
      <c r="F5957" s="2">
        <v>6.28</v>
      </c>
      <c r="G5957" s="2">
        <v>0</v>
      </c>
      <c r="H5957" s="16">
        <f t="shared" si="279"/>
        <v>0</v>
      </c>
      <c r="I5957" s="15">
        <f t="shared" si="277"/>
        <v>23.38</v>
      </c>
      <c r="J5957" s="14">
        <f t="shared" si="278"/>
        <v>0</v>
      </c>
    </row>
    <row r="5958" spans="1:10" x14ac:dyDescent="0.3">
      <c r="A5958" s="19">
        <v>20200904</v>
      </c>
      <c r="B5958" s="19" t="s">
        <v>28</v>
      </c>
      <c r="C5958" s="19">
        <v>0</v>
      </c>
      <c r="D5958" s="19">
        <v>0</v>
      </c>
      <c r="E5958" s="19">
        <v>22.11</v>
      </c>
      <c r="F5958" s="19">
        <v>6.41</v>
      </c>
      <c r="G5958" s="19">
        <v>0</v>
      </c>
      <c r="H5958" s="17">
        <f t="shared" si="279"/>
        <v>0</v>
      </c>
      <c r="I5958" s="18">
        <f t="shared" si="277"/>
        <v>22.11</v>
      </c>
      <c r="J5958" s="17">
        <f t="shared" si="278"/>
        <v>0</v>
      </c>
    </row>
    <row r="5959" spans="1:10" x14ac:dyDescent="0.3">
      <c r="A5959" s="2">
        <v>20200904</v>
      </c>
      <c r="B5959" s="2" t="s">
        <v>27</v>
      </c>
      <c r="C5959" s="2">
        <v>0</v>
      </c>
      <c r="D5959" s="2">
        <v>0</v>
      </c>
      <c r="E5959" s="2">
        <v>21.25</v>
      </c>
      <c r="F5959" s="2">
        <v>6.28</v>
      </c>
      <c r="G5959" s="2">
        <v>0</v>
      </c>
      <c r="H5959" s="16">
        <f t="shared" si="279"/>
        <v>0</v>
      </c>
      <c r="I5959" s="15">
        <f t="shared" si="277"/>
        <v>21.25</v>
      </c>
      <c r="J5959" s="14">
        <f t="shared" si="278"/>
        <v>0</v>
      </c>
    </row>
    <row r="5960" spans="1:10" x14ac:dyDescent="0.3">
      <c r="A5960" s="19">
        <v>20200904</v>
      </c>
      <c r="B5960" s="19" t="s">
        <v>26</v>
      </c>
      <c r="C5960" s="19">
        <v>0</v>
      </c>
      <c r="D5960" s="19">
        <v>0</v>
      </c>
      <c r="E5960" s="19">
        <v>20.57</v>
      </c>
      <c r="F5960" s="19">
        <v>6</v>
      </c>
      <c r="G5960" s="19">
        <v>0</v>
      </c>
      <c r="H5960" s="17">
        <f t="shared" si="279"/>
        <v>0</v>
      </c>
      <c r="I5960" s="18">
        <f t="shared" si="277"/>
        <v>20.57</v>
      </c>
      <c r="J5960" s="17">
        <f t="shared" si="278"/>
        <v>0</v>
      </c>
    </row>
    <row r="5961" spans="1:10" x14ac:dyDescent="0.3">
      <c r="A5961" s="2">
        <v>20200904</v>
      </c>
      <c r="B5961" s="2" t="s">
        <v>25</v>
      </c>
      <c r="C5961" s="2">
        <v>0</v>
      </c>
      <c r="D5961" s="2">
        <v>0</v>
      </c>
      <c r="E5961" s="2">
        <v>20.13</v>
      </c>
      <c r="F5961" s="2">
        <v>5.66</v>
      </c>
      <c r="G5961" s="2">
        <v>0</v>
      </c>
      <c r="H5961" s="16">
        <f t="shared" si="279"/>
        <v>0</v>
      </c>
      <c r="I5961" s="15">
        <f t="shared" si="277"/>
        <v>20.13</v>
      </c>
      <c r="J5961" s="14">
        <f t="shared" si="278"/>
        <v>0</v>
      </c>
    </row>
    <row r="5962" spans="1:10" x14ac:dyDescent="0.3">
      <c r="A5962" s="19">
        <v>20200905</v>
      </c>
      <c r="B5962" s="19" t="s">
        <v>48</v>
      </c>
      <c r="C5962" s="19">
        <v>0</v>
      </c>
      <c r="D5962" s="19">
        <v>0</v>
      </c>
      <c r="E5962" s="19">
        <v>19.78</v>
      </c>
      <c r="F5962" s="19">
        <v>5.0999999999999996</v>
      </c>
      <c r="G5962" s="19">
        <v>0</v>
      </c>
      <c r="H5962" s="17">
        <f t="shared" si="279"/>
        <v>0</v>
      </c>
      <c r="I5962" s="18">
        <f t="shared" ref="I5962:I6025" si="280">E5962+H5962*((NOCT-20)/(800))</f>
        <v>19.78</v>
      </c>
      <c r="J5962" s="17">
        <f t="shared" ref="J5962:J6025" si="281">P_STC__W*(H5962/1000)*(1+(alpha_p/100)*(I5962-25))</f>
        <v>0</v>
      </c>
    </row>
    <row r="5963" spans="1:10" x14ac:dyDescent="0.3">
      <c r="A5963" s="2">
        <v>20200905</v>
      </c>
      <c r="B5963" s="2" t="s">
        <v>47</v>
      </c>
      <c r="C5963" s="2">
        <v>0</v>
      </c>
      <c r="D5963" s="2">
        <v>0</v>
      </c>
      <c r="E5963" s="2">
        <v>19.52</v>
      </c>
      <c r="F5963" s="2">
        <v>4.83</v>
      </c>
      <c r="G5963" s="2">
        <v>0</v>
      </c>
      <c r="H5963" s="16">
        <f t="shared" si="279"/>
        <v>0</v>
      </c>
      <c r="I5963" s="15">
        <f t="shared" si="280"/>
        <v>19.52</v>
      </c>
      <c r="J5963" s="14">
        <f t="shared" si="281"/>
        <v>0</v>
      </c>
    </row>
    <row r="5964" spans="1:10" x14ac:dyDescent="0.3">
      <c r="A5964" s="19">
        <v>20200905</v>
      </c>
      <c r="B5964" s="19" t="s">
        <v>46</v>
      </c>
      <c r="C5964" s="19">
        <v>0</v>
      </c>
      <c r="D5964" s="19">
        <v>0</v>
      </c>
      <c r="E5964" s="19">
        <v>19.29</v>
      </c>
      <c r="F5964" s="19">
        <v>4.4800000000000004</v>
      </c>
      <c r="G5964" s="19">
        <v>0</v>
      </c>
      <c r="H5964" s="17">
        <f t="shared" si="279"/>
        <v>0</v>
      </c>
      <c r="I5964" s="18">
        <f t="shared" si="280"/>
        <v>19.29</v>
      </c>
      <c r="J5964" s="17">
        <f t="shared" si="281"/>
        <v>0</v>
      </c>
    </row>
    <row r="5965" spans="1:10" x14ac:dyDescent="0.3">
      <c r="A5965" s="2">
        <v>20200905</v>
      </c>
      <c r="B5965" s="2" t="s">
        <v>45</v>
      </c>
      <c r="C5965" s="2">
        <v>0</v>
      </c>
      <c r="D5965" s="2">
        <v>0</v>
      </c>
      <c r="E5965" s="2">
        <v>18.899999999999999</v>
      </c>
      <c r="F5965" s="2">
        <v>4.34</v>
      </c>
      <c r="G5965" s="2">
        <v>0</v>
      </c>
      <c r="H5965" s="16">
        <f t="shared" si="279"/>
        <v>0</v>
      </c>
      <c r="I5965" s="15">
        <f t="shared" si="280"/>
        <v>18.899999999999999</v>
      </c>
      <c r="J5965" s="14">
        <f t="shared" si="281"/>
        <v>0</v>
      </c>
    </row>
    <row r="5966" spans="1:10" x14ac:dyDescent="0.3">
      <c r="A5966" s="19">
        <v>20200905</v>
      </c>
      <c r="B5966" s="19" t="s">
        <v>44</v>
      </c>
      <c r="C5966" s="19">
        <v>0</v>
      </c>
      <c r="D5966" s="19">
        <v>0</v>
      </c>
      <c r="E5966" s="19">
        <v>18.7</v>
      </c>
      <c r="F5966" s="19">
        <v>4.34</v>
      </c>
      <c r="G5966" s="19">
        <v>0</v>
      </c>
      <c r="H5966" s="17">
        <f t="shared" si="279"/>
        <v>0</v>
      </c>
      <c r="I5966" s="18">
        <f t="shared" si="280"/>
        <v>18.7</v>
      </c>
      <c r="J5966" s="17">
        <f t="shared" si="281"/>
        <v>0</v>
      </c>
    </row>
    <row r="5967" spans="1:10" x14ac:dyDescent="0.3">
      <c r="A5967" s="2">
        <v>20200905</v>
      </c>
      <c r="B5967" s="2" t="s">
        <v>43</v>
      </c>
      <c r="C5967" s="2">
        <v>0</v>
      </c>
      <c r="D5967" s="2">
        <v>0</v>
      </c>
      <c r="E5967" s="2">
        <v>18.36</v>
      </c>
      <c r="F5967" s="2">
        <v>4.41</v>
      </c>
      <c r="G5967" s="2">
        <v>0</v>
      </c>
      <c r="H5967" s="16">
        <f t="shared" si="279"/>
        <v>0</v>
      </c>
      <c r="I5967" s="15">
        <f t="shared" si="280"/>
        <v>18.36</v>
      </c>
      <c r="J5967" s="14">
        <f t="shared" si="281"/>
        <v>0</v>
      </c>
    </row>
    <row r="5968" spans="1:10" x14ac:dyDescent="0.3">
      <c r="A5968" s="19">
        <v>20200905</v>
      </c>
      <c r="B5968" s="19" t="s">
        <v>42</v>
      </c>
      <c r="C5968" s="19">
        <v>0</v>
      </c>
      <c r="D5968" s="19">
        <v>0</v>
      </c>
      <c r="E5968" s="19">
        <v>18.02</v>
      </c>
      <c r="F5968" s="19">
        <v>4.28</v>
      </c>
      <c r="G5968" s="19">
        <v>0</v>
      </c>
      <c r="H5968" s="17">
        <f t="shared" si="279"/>
        <v>0</v>
      </c>
      <c r="I5968" s="18">
        <f t="shared" si="280"/>
        <v>18.02</v>
      </c>
      <c r="J5968" s="17">
        <f t="shared" si="281"/>
        <v>0</v>
      </c>
    </row>
    <row r="5969" spans="1:10" x14ac:dyDescent="0.3">
      <c r="A5969" s="2">
        <v>20200905</v>
      </c>
      <c r="B5969" s="2" t="s">
        <v>41</v>
      </c>
      <c r="C5969" s="2">
        <v>135</v>
      </c>
      <c r="D5969" s="2">
        <v>11.12</v>
      </c>
      <c r="E5969" s="2">
        <v>18.05</v>
      </c>
      <c r="F5969" s="2">
        <v>4.1399999999999997</v>
      </c>
      <c r="G5969" s="2">
        <v>0</v>
      </c>
      <c r="H5969" s="16">
        <f t="shared" si="279"/>
        <v>699.97333161927463</v>
      </c>
      <c r="I5969" s="15">
        <f t="shared" si="280"/>
        <v>39.924166613102329</v>
      </c>
      <c r="J5969" s="14">
        <f t="shared" si="281"/>
        <v>0.65296399780310987</v>
      </c>
    </row>
    <row r="5970" spans="1:10" x14ac:dyDescent="0.3">
      <c r="A5970" s="19">
        <v>20200905</v>
      </c>
      <c r="B5970" s="19" t="s">
        <v>40</v>
      </c>
      <c r="C5970" s="19">
        <v>344</v>
      </c>
      <c r="D5970" s="19">
        <v>22.76</v>
      </c>
      <c r="E5970" s="19">
        <v>19.190000000000001</v>
      </c>
      <c r="F5970" s="19">
        <v>3.66</v>
      </c>
      <c r="G5970" s="19">
        <v>0</v>
      </c>
      <c r="H5970" s="17">
        <f t="shared" si="279"/>
        <v>889.18319203014664</v>
      </c>
      <c r="I5970" s="18">
        <f t="shared" si="280"/>
        <v>46.976974750942084</v>
      </c>
      <c r="J5970" s="17">
        <f t="shared" si="281"/>
        <v>0.80124618750920784</v>
      </c>
    </row>
    <row r="5971" spans="1:10" x14ac:dyDescent="0.3">
      <c r="A5971" s="2">
        <v>20200905</v>
      </c>
      <c r="B5971" s="2" t="s">
        <v>39</v>
      </c>
      <c r="C5971" s="2">
        <v>523</v>
      </c>
      <c r="D5971" s="2">
        <v>34.03</v>
      </c>
      <c r="E5971" s="2">
        <v>21.09</v>
      </c>
      <c r="F5971" s="2">
        <v>3.17</v>
      </c>
      <c r="G5971" s="2">
        <v>0</v>
      </c>
      <c r="H5971" s="16">
        <f t="shared" ref="H5971:H6034" si="282">IF(D5971&gt;0,C5971/SIN(D5971*PI()/180),0)</f>
        <v>934.55119971749195</v>
      </c>
      <c r="I5971" s="15">
        <f t="shared" si="280"/>
        <v>50.29472499117162</v>
      </c>
      <c r="J5971" s="14">
        <f t="shared" si="281"/>
        <v>0.82817472957588645</v>
      </c>
    </row>
    <row r="5972" spans="1:10" x14ac:dyDescent="0.3">
      <c r="A5972" s="19">
        <v>20200905</v>
      </c>
      <c r="B5972" s="19" t="s">
        <v>38</v>
      </c>
      <c r="C5972" s="19">
        <v>677.01</v>
      </c>
      <c r="D5972" s="19">
        <v>44.38</v>
      </c>
      <c r="E5972" s="19">
        <v>23.37</v>
      </c>
      <c r="F5972" s="19">
        <v>2.9</v>
      </c>
      <c r="G5972" s="19">
        <v>0</v>
      </c>
      <c r="H5972" s="17">
        <f t="shared" si="282"/>
        <v>967.9676084749309</v>
      </c>
      <c r="I5972" s="18">
        <f t="shared" si="280"/>
        <v>53.618987764841592</v>
      </c>
      <c r="J5972" s="17">
        <f t="shared" si="281"/>
        <v>0.84330746932824929</v>
      </c>
    </row>
    <row r="5973" spans="1:10" x14ac:dyDescent="0.3">
      <c r="A5973" s="2">
        <v>20200905</v>
      </c>
      <c r="B5973" s="2" t="s">
        <v>37</v>
      </c>
      <c r="C5973" s="2">
        <v>807.01</v>
      </c>
      <c r="D5973" s="2">
        <v>52.8</v>
      </c>
      <c r="E5973" s="2">
        <v>25.51</v>
      </c>
      <c r="F5973" s="2">
        <v>2.62</v>
      </c>
      <c r="G5973" s="2">
        <v>0</v>
      </c>
      <c r="H5973" s="16">
        <f t="shared" si="282"/>
        <v>1013.1571730560978</v>
      </c>
      <c r="I5973" s="15">
        <f t="shared" si="280"/>
        <v>57.171161658003058</v>
      </c>
      <c r="J5973" s="14">
        <f t="shared" si="281"/>
        <v>0.86648217865900878</v>
      </c>
    </row>
    <row r="5974" spans="1:10" x14ac:dyDescent="0.3">
      <c r="A5974" s="19">
        <v>20200905</v>
      </c>
      <c r="B5974" s="19" t="s">
        <v>36</v>
      </c>
      <c r="C5974" s="19">
        <v>836.01</v>
      </c>
      <c r="D5974" s="19">
        <v>57.63</v>
      </c>
      <c r="E5974" s="19">
        <v>27.01</v>
      </c>
      <c r="F5974" s="19">
        <v>2.62</v>
      </c>
      <c r="G5974" s="19">
        <v>0</v>
      </c>
      <c r="H5974" s="17">
        <f t="shared" si="282"/>
        <v>989.81969830034814</v>
      </c>
      <c r="I5974" s="18">
        <f t="shared" si="280"/>
        <v>57.941865571885884</v>
      </c>
      <c r="J5974" s="17">
        <f t="shared" si="281"/>
        <v>0.84309041481218194</v>
      </c>
    </row>
    <row r="5975" spans="1:10" x14ac:dyDescent="0.3">
      <c r="A5975" s="2">
        <v>20200905</v>
      </c>
      <c r="B5975" s="2" t="s">
        <v>35</v>
      </c>
      <c r="C5975" s="2">
        <v>850.01</v>
      </c>
      <c r="D5975" s="2">
        <v>57.16</v>
      </c>
      <c r="E5975" s="2">
        <v>27.95</v>
      </c>
      <c r="F5975" s="2">
        <v>3.1</v>
      </c>
      <c r="G5975" s="2">
        <v>0</v>
      </c>
      <c r="H5975" s="16">
        <f t="shared" si="282"/>
        <v>1011.6899818555778</v>
      </c>
      <c r="I5975" s="15">
        <f t="shared" si="280"/>
        <v>59.565311932986802</v>
      </c>
      <c r="J5975" s="14">
        <f t="shared" si="281"/>
        <v>0.8543277727451567</v>
      </c>
    </row>
    <row r="5976" spans="1:10" x14ac:dyDescent="0.3">
      <c r="A5976" s="19">
        <v>20200905</v>
      </c>
      <c r="B5976" s="19" t="s">
        <v>34</v>
      </c>
      <c r="C5976" s="19">
        <v>806.01</v>
      </c>
      <c r="D5976" s="19">
        <v>51.6</v>
      </c>
      <c r="E5976" s="19">
        <v>28.4</v>
      </c>
      <c r="F5976" s="19">
        <v>3.66</v>
      </c>
      <c r="G5976" s="19">
        <v>0</v>
      </c>
      <c r="H5976" s="17">
        <f t="shared" si="282"/>
        <v>1028.4761120123546</v>
      </c>
      <c r="I5976" s="18">
        <f t="shared" si="280"/>
        <v>60.539878500386081</v>
      </c>
      <c r="J5976" s="17">
        <f t="shared" si="281"/>
        <v>0.86399248973574616</v>
      </c>
    </row>
    <row r="5977" spans="1:10" x14ac:dyDescent="0.3">
      <c r="A5977" s="2">
        <v>20200905</v>
      </c>
      <c r="B5977" s="2" t="s">
        <v>33</v>
      </c>
      <c r="C5977" s="2">
        <v>678.01</v>
      </c>
      <c r="D5977" s="2">
        <v>42.75</v>
      </c>
      <c r="E5977" s="2">
        <v>28.26</v>
      </c>
      <c r="F5977" s="2">
        <v>4.21</v>
      </c>
      <c r="G5977" s="2">
        <v>0</v>
      </c>
      <c r="H5977" s="16">
        <f t="shared" si="282"/>
        <v>998.83508446603014</v>
      </c>
      <c r="I5977" s="15">
        <f t="shared" si="280"/>
        <v>59.47359638956344</v>
      </c>
      <c r="J5977" s="14">
        <f t="shared" si="281"/>
        <v>0.84388461543875171</v>
      </c>
    </row>
    <row r="5978" spans="1:10" x14ac:dyDescent="0.3">
      <c r="A5978" s="19">
        <v>20200905</v>
      </c>
      <c r="B5978" s="19" t="s">
        <v>32</v>
      </c>
      <c r="C5978" s="19">
        <v>504</v>
      </c>
      <c r="D5978" s="19">
        <v>32.200000000000003</v>
      </c>
      <c r="E5978" s="19">
        <v>27.57</v>
      </c>
      <c r="F5978" s="19">
        <v>4.83</v>
      </c>
      <c r="G5978" s="19">
        <v>0</v>
      </c>
      <c r="H5978" s="17">
        <f t="shared" si="282"/>
        <v>945.81054295819854</v>
      </c>
      <c r="I5978" s="18">
        <f t="shared" si="280"/>
        <v>57.126579467443705</v>
      </c>
      <c r="J5978" s="17">
        <f t="shared" si="281"/>
        <v>0.80907508389548166</v>
      </c>
    </row>
    <row r="5979" spans="1:10" x14ac:dyDescent="0.3">
      <c r="A5979" s="2">
        <v>20200905</v>
      </c>
      <c r="B5979" s="2" t="s">
        <v>31</v>
      </c>
      <c r="C5979" s="2">
        <v>302</v>
      </c>
      <c r="D5979" s="2">
        <v>20.84</v>
      </c>
      <c r="E5979" s="2">
        <v>26.4</v>
      </c>
      <c r="F5979" s="2">
        <v>5.17</v>
      </c>
      <c r="G5979" s="2">
        <v>0</v>
      </c>
      <c r="H5979" s="16">
        <f t="shared" si="282"/>
        <v>848.88806578464744</v>
      </c>
      <c r="I5979" s="15">
        <f t="shared" si="280"/>
        <v>52.927752055770227</v>
      </c>
      <c r="J5979" s="14">
        <f t="shared" si="281"/>
        <v>0.74220415637513548</v>
      </c>
    </row>
    <row r="5980" spans="1:10" x14ac:dyDescent="0.3">
      <c r="A5980" s="19">
        <v>20200905</v>
      </c>
      <c r="B5980" s="19" t="s">
        <v>30</v>
      </c>
      <c r="C5980" s="19">
        <v>104</v>
      </c>
      <c r="D5980" s="19">
        <v>9.18</v>
      </c>
      <c r="E5980" s="19">
        <v>24.95</v>
      </c>
      <c r="F5980" s="19">
        <v>5.0999999999999996</v>
      </c>
      <c r="G5980" s="19">
        <v>0</v>
      </c>
      <c r="H5980" s="17">
        <f t="shared" si="282"/>
        <v>651.88802090840295</v>
      </c>
      <c r="I5980" s="18">
        <f t="shared" si="280"/>
        <v>45.321500653387588</v>
      </c>
      <c r="J5980" s="17">
        <f t="shared" si="281"/>
        <v>0.59227497811568741</v>
      </c>
    </row>
    <row r="5981" spans="1:10" x14ac:dyDescent="0.3">
      <c r="A5981" s="2">
        <v>20200905</v>
      </c>
      <c r="B5981" s="2" t="s">
        <v>29</v>
      </c>
      <c r="C5981" s="2">
        <v>0</v>
      </c>
      <c r="D5981" s="2">
        <v>0</v>
      </c>
      <c r="E5981" s="2">
        <v>23.27</v>
      </c>
      <c r="F5981" s="2">
        <v>5.0999999999999996</v>
      </c>
      <c r="G5981" s="2">
        <v>0</v>
      </c>
      <c r="H5981" s="16">
        <f t="shared" si="282"/>
        <v>0</v>
      </c>
      <c r="I5981" s="15">
        <f t="shared" si="280"/>
        <v>23.27</v>
      </c>
      <c r="J5981" s="14">
        <f t="shared" si="281"/>
        <v>0</v>
      </c>
    </row>
    <row r="5982" spans="1:10" x14ac:dyDescent="0.3">
      <c r="A5982" s="19">
        <v>20200905</v>
      </c>
      <c r="B5982" s="19" t="s">
        <v>28</v>
      </c>
      <c r="C5982" s="19">
        <v>0</v>
      </c>
      <c r="D5982" s="19">
        <v>0</v>
      </c>
      <c r="E5982" s="19">
        <v>22.38</v>
      </c>
      <c r="F5982" s="19">
        <v>4.97</v>
      </c>
      <c r="G5982" s="19">
        <v>0</v>
      </c>
      <c r="H5982" s="17">
        <f t="shared" si="282"/>
        <v>0</v>
      </c>
      <c r="I5982" s="18">
        <f t="shared" si="280"/>
        <v>22.38</v>
      </c>
      <c r="J5982" s="17">
        <f t="shared" si="281"/>
        <v>0</v>
      </c>
    </row>
    <row r="5983" spans="1:10" x14ac:dyDescent="0.3">
      <c r="A5983" s="2">
        <v>20200905</v>
      </c>
      <c r="B5983" s="2" t="s">
        <v>27</v>
      </c>
      <c r="C5983" s="2">
        <v>0</v>
      </c>
      <c r="D5983" s="2">
        <v>0</v>
      </c>
      <c r="E5983" s="2">
        <v>21.99</v>
      </c>
      <c r="F5983" s="2">
        <v>5.03</v>
      </c>
      <c r="G5983" s="2">
        <v>0</v>
      </c>
      <c r="H5983" s="16">
        <f t="shared" si="282"/>
        <v>0</v>
      </c>
      <c r="I5983" s="15">
        <f t="shared" si="280"/>
        <v>21.99</v>
      </c>
      <c r="J5983" s="14">
        <f t="shared" si="281"/>
        <v>0</v>
      </c>
    </row>
    <row r="5984" spans="1:10" x14ac:dyDescent="0.3">
      <c r="A5984" s="19">
        <v>20200905</v>
      </c>
      <c r="B5984" s="19" t="s">
        <v>26</v>
      </c>
      <c r="C5984" s="19">
        <v>0</v>
      </c>
      <c r="D5984" s="19">
        <v>0</v>
      </c>
      <c r="E5984" s="19">
        <v>21.71</v>
      </c>
      <c r="F5984" s="19">
        <v>4.6900000000000004</v>
      </c>
      <c r="G5984" s="19">
        <v>0</v>
      </c>
      <c r="H5984" s="17">
        <f t="shared" si="282"/>
        <v>0</v>
      </c>
      <c r="I5984" s="18">
        <f t="shared" si="280"/>
        <v>21.71</v>
      </c>
      <c r="J5984" s="17">
        <f t="shared" si="281"/>
        <v>0</v>
      </c>
    </row>
    <row r="5985" spans="1:10" x14ac:dyDescent="0.3">
      <c r="A5985" s="2">
        <v>20200905</v>
      </c>
      <c r="B5985" s="2" t="s">
        <v>25</v>
      </c>
      <c r="C5985" s="2">
        <v>0</v>
      </c>
      <c r="D5985" s="2">
        <v>0</v>
      </c>
      <c r="E5985" s="2">
        <v>21.46</v>
      </c>
      <c r="F5985" s="2">
        <v>4.41</v>
      </c>
      <c r="G5985" s="2">
        <v>0</v>
      </c>
      <c r="H5985" s="16">
        <f t="shared" si="282"/>
        <v>0</v>
      </c>
      <c r="I5985" s="15">
        <f t="shared" si="280"/>
        <v>21.46</v>
      </c>
      <c r="J5985" s="14">
        <f t="shared" si="281"/>
        <v>0</v>
      </c>
    </row>
    <row r="5986" spans="1:10" x14ac:dyDescent="0.3">
      <c r="A5986" s="19">
        <v>20200906</v>
      </c>
      <c r="B5986" s="19" t="s">
        <v>48</v>
      </c>
      <c r="C5986" s="19">
        <v>0</v>
      </c>
      <c r="D5986" s="19">
        <v>0</v>
      </c>
      <c r="E5986" s="19">
        <v>21.15</v>
      </c>
      <c r="F5986" s="19">
        <v>4.21</v>
      </c>
      <c r="G5986" s="19">
        <v>0</v>
      </c>
      <c r="H5986" s="17">
        <f t="shared" si="282"/>
        <v>0</v>
      </c>
      <c r="I5986" s="18">
        <f t="shared" si="280"/>
        <v>21.15</v>
      </c>
      <c r="J5986" s="17">
        <f t="shared" si="281"/>
        <v>0</v>
      </c>
    </row>
    <row r="5987" spans="1:10" x14ac:dyDescent="0.3">
      <c r="A5987" s="2">
        <v>20200906</v>
      </c>
      <c r="B5987" s="2" t="s">
        <v>47</v>
      </c>
      <c r="C5987" s="2">
        <v>0</v>
      </c>
      <c r="D5987" s="2">
        <v>0</v>
      </c>
      <c r="E5987" s="2">
        <v>20.91</v>
      </c>
      <c r="F5987" s="2">
        <v>3.93</v>
      </c>
      <c r="G5987" s="2">
        <v>0</v>
      </c>
      <c r="H5987" s="16">
        <f t="shared" si="282"/>
        <v>0</v>
      </c>
      <c r="I5987" s="15">
        <f t="shared" si="280"/>
        <v>20.91</v>
      </c>
      <c r="J5987" s="14">
        <f t="shared" si="281"/>
        <v>0</v>
      </c>
    </row>
    <row r="5988" spans="1:10" x14ac:dyDescent="0.3">
      <c r="A5988" s="19">
        <v>20200906</v>
      </c>
      <c r="B5988" s="19" t="s">
        <v>46</v>
      </c>
      <c r="C5988" s="19">
        <v>0</v>
      </c>
      <c r="D5988" s="19">
        <v>0</v>
      </c>
      <c r="E5988" s="19">
        <v>20.64</v>
      </c>
      <c r="F5988" s="19">
        <v>3.66</v>
      </c>
      <c r="G5988" s="19">
        <v>0</v>
      </c>
      <c r="H5988" s="17">
        <f t="shared" si="282"/>
        <v>0</v>
      </c>
      <c r="I5988" s="18">
        <f t="shared" si="280"/>
        <v>20.64</v>
      </c>
      <c r="J5988" s="17">
        <f t="shared" si="281"/>
        <v>0</v>
      </c>
    </row>
    <row r="5989" spans="1:10" x14ac:dyDescent="0.3">
      <c r="A5989" s="2">
        <v>20200906</v>
      </c>
      <c r="B5989" s="2" t="s">
        <v>45</v>
      </c>
      <c r="C5989" s="2">
        <v>0</v>
      </c>
      <c r="D5989" s="2">
        <v>0</v>
      </c>
      <c r="E5989" s="2">
        <v>20.34</v>
      </c>
      <c r="F5989" s="2">
        <v>3.52</v>
      </c>
      <c r="G5989" s="2">
        <v>0</v>
      </c>
      <c r="H5989" s="16">
        <f t="shared" si="282"/>
        <v>0</v>
      </c>
      <c r="I5989" s="15">
        <f t="shared" si="280"/>
        <v>20.34</v>
      </c>
      <c r="J5989" s="14">
        <f t="shared" si="281"/>
        <v>0</v>
      </c>
    </row>
    <row r="5990" spans="1:10" x14ac:dyDescent="0.3">
      <c r="A5990" s="19">
        <v>20200906</v>
      </c>
      <c r="B5990" s="19" t="s">
        <v>44</v>
      </c>
      <c r="C5990" s="19">
        <v>0</v>
      </c>
      <c r="D5990" s="19">
        <v>0</v>
      </c>
      <c r="E5990" s="19">
        <v>20.079999999999998</v>
      </c>
      <c r="F5990" s="19">
        <v>3.38</v>
      </c>
      <c r="G5990" s="19">
        <v>0</v>
      </c>
      <c r="H5990" s="17">
        <f t="shared" si="282"/>
        <v>0</v>
      </c>
      <c r="I5990" s="18">
        <f t="shared" si="280"/>
        <v>20.079999999999998</v>
      </c>
      <c r="J5990" s="17">
        <f t="shared" si="281"/>
        <v>0</v>
      </c>
    </row>
    <row r="5991" spans="1:10" x14ac:dyDescent="0.3">
      <c r="A5991" s="2">
        <v>20200906</v>
      </c>
      <c r="B5991" s="2" t="s">
        <v>43</v>
      </c>
      <c r="C5991" s="2">
        <v>0</v>
      </c>
      <c r="D5991" s="2">
        <v>0</v>
      </c>
      <c r="E5991" s="2">
        <v>19.829999999999998</v>
      </c>
      <c r="F5991" s="2">
        <v>3.17</v>
      </c>
      <c r="G5991" s="2">
        <v>0</v>
      </c>
      <c r="H5991" s="16">
        <f t="shared" si="282"/>
        <v>0</v>
      </c>
      <c r="I5991" s="15">
        <f t="shared" si="280"/>
        <v>19.829999999999998</v>
      </c>
      <c r="J5991" s="14">
        <f t="shared" si="281"/>
        <v>0</v>
      </c>
    </row>
    <row r="5992" spans="1:10" x14ac:dyDescent="0.3">
      <c r="A5992" s="19">
        <v>20200906</v>
      </c>
      <c r="B5992" s="19" t="s">
        <v>42</v>
      </c>
      <c r="C5992" s="19">
        <v>0</v>
      </c>
      <c r="D5992" s="19">
        <v>0</v>
      </c>
      <c r="E5992" s="19">
        <v>19.62</v>
      </c>
      <c r="F5992" s="19">
        <v>2.83</v>
      </c>
      <c r="G5992" s="19">
        <v>0</v>
      </c>
      <c r="H5992" s="17">
        <f t="shared" si="282"/>
        <v>0</v>
      </c>
      <c r="I5992" s="18">
        <f t="shared" si="280"/>
        <v>19.62</v>
      </c>
      <c r="J5992" s="17">
        <f t="shared" si="281"/>
        <v>0</v>
      </c>
    </row>
    <row r="5993" spans="1:10" x14ac:dyDescent="0.3">
      <c r="A5993" s="2">
        <v>20200906</v>
      </c>
      <c r="B5993" s="2" t="s">
        <v>41</v>
      </c>
      <c r="C5993" s="2">
        <v>129</v>
      </c>
      <c r="D5993" s="2">
        <v>10.96</v>
      </c>
      <c r="E5993" s="2">
        <v>19.48</v>
      </c>
      <c r="F5993" s="2">
        <v>2.21</v>
      </c>
      <c r="G5993" s="2">
        <v>0</v>
      </c>
      <c r="H5993" s="16">
        <f t="shared" si="282"/>
        <v>678.5058258336162</v>
      </c>
      <c r="I5993" s="15">
        <f t="shared" si="280"/>
        <v>40.68330705730051</v>
      </c>
      <c r="J5993" s="14">
        <f t="shared" si="281"/>
        <v>0.63062035740339484</v>
      </c>
    </row>
    <row r="5994" spans="1:10" x14ac:dyDescent="0.3">
      <c r="A5994" s="19">
        <v>20200906</v>
      </c>
      <c r="B5994" s="19" t="s">
        <v>40</v>
      </c>
      <c r="C5994" s="19">
        <v>324</v>
      </c>
      <c r="D5994" s="19">
        <v>22.59</v>
      </c>
      <c r="E5994" s="19">
        <v>21.09</v>
      </c>
      <c r="F5994" s="19">
        <v>1.59</v>
      </c>
      <c r="G5994" s="19">
        <v>0</v>
      </c>
      <c r="H5994" s="17">
        <f t="shared" si="282"/>
        <v>843.4552602093662</v>
      </c>
      <c r="I5994" s="18">
        <f t="shared" si="280"/>
        <v>47.447976881542694</v>
      </c>
      <c r="J5994" s="17">
        <f t="shared" si="281"/>
        <v>0.75825287139128672</v>
      </c>
    </row>
    <row r="5995" spans="1:10" x14ac:dyDescent="0.3">
      <c r="A5995" s="2">
        <v>20200906</v>
      </c>
      <c r="B5995" s="2" t="s">
        <v>39</v>
      </c>
      <c r="C5995" s="2">
        <v>508</v>
      </c>
      <c r="D5995" s="2">
        <v>33.840000000000003</v>
      </c>
      <c r="E5995" s="2">
        <v>23.33</v>
      </c>
      <c r="F5995" s="2">
        <v>1.31</v>
      </c>
      <c r="G5995" s="2">
        <v>0</v>
      </c>
      <c r="H5995" s="16">
        <f t="shared" si="282"/>
        <v>912.23243568032092</v>
      </c>
      <c r="I5995" s="15">
        <f t="shared" si="280"/>
        <v>51.837263615010031</v>
      </c>
      <c r="J5995" s="14">
        <f t="shared" si="281"/>
        <v>0.80206423508500124</v>
      </c>
    </row>
    <row r="5996" spans="1:10" x14ac:dyDescent="0.3">
      <c r="A5996" s="19">
        <v>20200906</v>
      </c>
      <c r="B5996" s="19" t="s">
        <v>38</v>
      </c>
      <c r="C5996" s="19">
        <v>663.01</v>
      </c>
      <c r="D5996" s="19">
        <v>44.15</v>
      </c>
      <c r="E5996" s="19">
        <v>25.46</v>
      </c>
      <c r="F5996" s="19">
        <v>0.83</v>
      </c>
      <c r="G5996" s="19">
        <v>0</v>
      </c>
      <c r="H5996" s="17">
        <f t="shared" si="282"/>
        <v>951.86313386748805</v>
      </c>
      <c r="I5996" s="18">
        <f t="shared" si="280"/>
        <v>55.205722933358999</v>
      </c>
      <c r="J5996" s="17">
        <f t="shared" si="281"/>
        <v>0.8224804204531273</v>
      </c>
    </row>
    <row r="5997" spans="1:10" x14ac:dyDescent="0.3">
      <c r="A5997" s="2">
        <v>20200906</v>
      </c>
      <c r="B5997" s="2" t="s">
        <v>37</v>
      </c>
      <c r="C5997" s="2">
        <v>782.01</v>
      </c>
      <c r="D5997" s="2">
        <v>52.52</v>
      </c>
      <c r="E5997" s="2">
        <v>27</v>
      </c>
      <c r="F5997" s="2">
        <v>0.41</v>
      </c>
      <c r="G5997" s="2">
        <v>0</v>
      </c>
      <c r="H5997" s="16">
        <f t="shared" si="282"/>
        <v>985.43814523280264</v>
      </c>
      <c r="I5997" s="15">
        <f t="shared" si="280"/>
        <v>57.794942038525079</v>
      </c>
      <c r="J5997" s="14">
        <f t="shared" si="281"/>
        <v>0.8400099043832262</v>
      </c>
    </row>
    <row r="5998" spans="1:10" x14ac:dyDescent="0.3">
      <c r="A5998" s="19">
        <v>20200906</v>
      </c>
      <c r="B5998" s="19" t="s">
        <v>36</v>
      </c>
      <c r="C5998" s="19">
        <v>823.01</v>
      </c>
      <c r="D5998" s="19">
        <v>57.28</v>
      </c>
      <c r="E5998" s="19">
        <v>28.06</v>
      </c>
      <c r="F5998" s="19">
        <v>1.03</v>
      </c>
      <c r="G5998" s="19">
        <v>0</v>
      </c>
      <c r="H5998" s="17">
        <f t="shared" si="282"/>
        <v>978.23407929101734</v>
      </c>
      <c r="I5998" s="18">
        <f t="shared" si="280"/>
        <v>58.629814977844291</v>
      </c>
      <c r="J5998" s="17">
        <f t="shared" si="281"/>
        <v>0.83019383937891289</v>
      </c>
    </row>
    <row r="5999" spans="1:10" x14ac:dyDescent="0.3">
      <c r="A5999" s="2">
        <v>20200906</v>
      </c>
      <c r="B5999" s="2" t="s">
        <v>35</v>
      </c>
      <c r="C5999" s="2">
        <v>837.01</v>
      </c>
      <c r="D5999" s="2">
        <v>56.78</v>
      </c>
      <c r="E5999" s="2">
        <v>28.56</v>
      </c>
      <c r="F5999" s="2">
        <v>1.86</v>
      </c>
      <c r="G5999" s="2">
        <v>0</v>
      </c>
      <c r="H5999" s="16">
        <f t="shared" si="282"/>
        <v>1000.5222175133067</v>
      </c>
      <c r="I5999" s="15">
        <f t="shared" si="280"/>
        <v>59.826319297290837</v>
      </c>
      <c r="J5999" s="14">
        <f t="shared" si="281"/>
        <v>0.84372193956312314</v>
      </c>
    </row>
    <row r="6000" spans="1:10" x14ac:dyDescent="0.3">
      <c r="A6000" s="19">
        <v>20200906</v>
      </c>
      <c r="B6000" s="19" t="s">
        <v>34</v>
      </c>
      <c r="C6000" s="19">
        <v>771.01</v>
      </c>
      <c r="D6000" s="19">
        <v>51.23</v>
      </c>
      <c r="E6000" s="19">
        <v>28.55</v>
      </c>
      <c r="F6000" s="19">
        <v>2.48</v>
      </c>
      <c r="G6000" s="19">
        <v>0</v>
      </c>
      <c r="H6000" s="17">
        <f t="shared" si="282"/>
        <v>988.89787721599066</v>
      </c>
      <c r="I6000" s="18">
        <f t="shared" si="280"/>
        <v>59.453058662999709</v>
      </c>
      <c r="J6000" s="17">
        <f t="shared" si="281"/>
        <v>0.83558037262651785</v>
      </c>
    </row>
    <row r="6001" spans="1:10" x14ac:dyDescent="0.3">
      <c r="A6001" s="2">
        <v>20200906</v>
      </c>
      <c r="B6001" s="2" t="s">
        <v>33</v>
      </c>
      <c r="C6001" s="2">
        <v>644.01</v>
      </c>
      <c r="D6001" s="2">
        <v>42.42</v>
      </c>
      <c r="E6001" s="2">
        <v>28.18</v>
      </c>
      <c r="F6001" s="2">
        <v>3.03</v>
      </c>
      <c r="G6001" s="2">
        <v>0</v>
      </c>
      <c r="H6001" s="16">
        <f t="shared" si="282"/>
        <v>954.71105493387188</v>
      </c>
      <c r="I6001" s="15">
        <f t="shared" si="280"/>
        <v>58.014720466683499</v>
      </c>
      <c r="J6001" s="14">
        <f t="shared" si="281"/>
        <v>0.81287322121094752</v>
      </c>
    </row>
    <row r="6002" spans="1:10" x14ac:dyDescent="0.3">
      <c r="A6002" s="19">
        <v>20200906</v>
      </c>
      <c r="B6002" s="19" t="s">
        <v>32</v>
      </c>
      <c r="C6002" s="19">
        <v>479</v>
      </c>
      <c r="D6002" s="19">
        <v>31.89</v>
      </c>
      <c r="E6002" s="19">
        <v>27.42</v>
      </c>
      <c r="F6002" s="19">
        <v>3.52</v>
      </c>
      <c r="G6002" s="19">
        <v>0</v>
      </c>
      <c r="H6002" s="17">
        <f t="shared" si="282"/>
        <v>906.69870928426849</v>
      </c>
      <c r="I6002" s="18">
        <f t="shared" si="280"/>
        <v>55.754334665133392</v>
      </c>
      <c r="J6002" s="17">
        <f t="shared" si="281"/>
        <v>0.78121658932829052</v>
      </c>
    </row>
    <row r="6003" spans="1:10" x14ac:dyDescent="0.3">
      <c r="A6003" s="2">
        <v>20200906</v>
      </c>
      <c r="B6003" s="2" t="s">
        <v>31</v>
      </c>
      <c r="C6003" s="2">
        <v>287</v>
      </c>
      <c r="D6003" s="2">
        <v>20.54</v>
      </c>
      <c r="E6003" s="2">
        <v>26.56</v>
      </c>
      <c r="F6003" s="2">
        <v>3.79</v>
      </c>
      <c r="G6003" s="2">
        <v>0</v>
      </c>
      <c r="H6003" s="16">
        <f t="shared" si="282"/>
        <v>817.98724559910488</v>
      </c>
      <c r="I6003" s="15">
        <f t="shared" si="280"/>
        <v>52.12210142497203</v>
      </c>
      <c r="J6003" s="14">
        <f t="shared" si="281"/>
        <v>0.71815234692147889</v>
      </c>
    </row>
    <row r="6004" spans="1:10" x14ac:dyDescent="0.3">
      <c r="A6004" s="19">
        <v>20200906</v>
      </c>
      <c r="B6004" s="19" t="s">
        <v>30</v>
      </c>
      <c r="C6004" s="19">
        <v>94</v>
      </c>
      <c r="D6004" s="19">
        <v>8.8800000000000008</v>
      </c>
      <c r="E6004" s="19">
        <v>25.47</v>
      </c>
      <c r="F6004" s="19">
        <v>3.79</v>
      </c>
      <c r="G6004" s="19">
        <v>0</v>
      </c>
      <c r="H6004" s="17">
        <f t="shared" si="282"/>
        <v>608.94430153198221</v>
      </c>
      <c r="I6004" s="18">
        <f t="shared" si="280"/>
        <v>44.499509422874439</v>
      </c>
      <c r="J6004" s="17">
        <f t="shared" si="281"/>
        <v>0.55551078337620363</v>
      </c>
    </row>
    <row r="6005" spans="1:10" x14ac:dyDescent="0.3">
      <c r="A6005" s="2">
        <v>20200906</v>
      </c>
      <c r="B6005" s="2" t="s">
        <v>29</v>
      </c>
      <c r="C6005" s="2">
        <v>0</v>
      </c>
      <c r="D6005" s="2">
        <v>0</v>
      </c>
      <c r="E6005" s="2">
        <v>24.3</v>
      </c>
      <c r="F6005" s="2">
        <v>3.66</v>
      </c>
      <c r="G6005" s="2">
        <v>0</v>
      </c>
      <c r="H6005" s="16">
        <f t="shared" si="282"/>
        <v>0</v>
      </c>
      <c r="I6005" s="15">
        <f t="shared" si="280"/>
        <v>24.3</v>
      </c>
      <c r="J6005" s="14">
        <f t="shared" si="281"/>
        <v>0</v>
      </c>
    </row>
    <row r="6006" spans="1:10" x14ac:dyDescent="0.3">
      <c r="A6006" s="19">
        <v>20200906</v>
      </c>
      <c r="B6006" s="19" t="s">
        <v>28</v>
      </c>
      <c r="C6006" s="19">
        <v>0</v>
      </c>
      <c r="D6006" s="19">
        <v>0</v>
      </c>
      <c r="E6006" s="19">
        <v>23.39</v>
      </c>
      <c r="F6006" s="19">
        <v>3.72</v>
      </c>
      <c r="G6006" s="19">
        <v>0</v>
      </c>
      <c r="H6006" s="17">
        <f t="shared" si="282"/>
        <v>0</v>
      </c>
      <c r="I6006" s="18">
        <f t="shared" si="280"/>
        <v>23.39</v>
      </c>
      <c r="J6006" s="17">
        <f t="shared" si="281"/>
        <v>0</v>
      </c>
    </row>
    <row r="6007" spans="1:10" x14ac:dyDescent="0.3">
      <c r="A6007" s="2">
        <v>20200906</v>
      </c>
      <c r="B6007" s="2" t="s">
        <v>27</v>
      </c>
      <c r="C6007" s="2">
        <v>0</v>
      </c>
      <c r="D6007" s="2">
        <v>0</v>
      </c>
      <c r="E6007" s="2">
        <v>22.9</v>
      </c>
      <c r="F6007" s="2">
        <v>3.86</v>
      </c>
      <c r="G6007" s="2">
        <v>0</v>
      </c>
      <c r="H6007" s="16">
        <f t="shared" si="282"/>
        <v>0</v>
      </c>
      <c r="I6007" s="15">
        <f t="shared" si="280"/>
        <v>22.9</v>
      </c>
      <c r="J6007" s="14">
        <f t="shared" si="281"/>
        <v>0</v>
      </c>
    </row>
    <row r="6008" spans="1:10" x14ac:dyDescent="0.3">
      <c r="A6008" s="19">
        <v>20200906</v>
      </c>
      <c r="B6008" s="19" t="s">
        <v>26</v>
      </c>
      <c r="C6008" s="19">
        <v>0</v>
      </c>
      <c r="D6008" s="19">
        <v>0</v>
      </c>
      <c r="E6008" s="19">
        <v>22.48</v>
      </c>
      <c r="F6008" s="19">
        <v>4.07</v>
      </c>
      <c r="G6008" s="19">
        <v>0</v>
      </c>
      <c r="H6008" s="17">
        <f t="shared" si="282"/>
        <v>0</v>
      </c>
      <c r="I6008" s="18">
        <f t="shared" si="280"/>
        <v>22.48</v>
      </c>
      <c r="J6008" s="17">
        <f t="shared" si="281"/>
        <v>0</v>
      </c>
    </row>
    <row r="6009" spans="1:10" x14ac:dyDescent="0.3">
      <c r="A6009" s="2">
        <v>20200906</v>
      </c>
      <c r="B6009" s="2" t="s">
        <v>25</v>
      </c>
      <c r="C6009" s="2">
        <v>0</v>
      </c>
      <c r="D6009" s="2">
        <v>0</v>
      </c>
      <c r="E6009" s="2">
        <v>22.34</v>
      </c>
      <c r="F6009" s="2">
        <v>3.93</v>
      </c>
      <c r="G6009" s="2">
        <v>0</v>
      </c>
      <c r="H6009" s="16">
        <f t="shared" si="282"/>
        <v>0</v>
      </c>
      <c r="I6009" s="15">
        <f t="shared" si="280"/>
        <v>22.34</v>
      </c>
      <c r="J6009" s="14">
        <f t="shared" si="281"/>
        <v>0</v>
      </c>
    </row>
    <row r="6010" spans="1:10" x14ac:dyDescent="0.3">
      <c r="A6010" s="19">
        <v>20200907</v>
      </c>
      <c r="B6010" s="19" t="s">
        <v>48</v>
      </c>
      <c r="C6010" s="19">
        <v>0</v>
      </c>
      <c r="D6010" s="19">
        <v>0</v>
      </c>
      <c r="E6010" s="19">
        <v>22.18</v>
      </c>
      <c r="F6010" s="19">
        <v>3.59</v>
      </c>
      <c r="G6010" s="19">
        <v>0</v>
      </c>
      <c r="H6010" s="17">
        <f t="shared" si="282"/>
        <v>0</v>
      </c>
      <c r="I6010" s="18">
        <f t="shared" si="280"/>
        <v>22.18</v>
      </c>
      <c r="J6010" s="17">
        <f t="shared" si="281"/>
        <v>0</v>
      </c>
    </row>
    <row r="6011" spans="1:10" x14ac:dyDescent="0.3">
      <c r="A6011" s="2">
        <v>20200907</v>
      </c>
      <c r="B6011" s="2" t="s">
        <v>47</v>
      </c>
      <c r="C6011" s="2">
        <v>0</v>
      </c>
      <c r="D6011" s="2">
        <v>0</v>
      </c>
      <c r="E6011" s="2">
        <v>21.93</v>
      </c>
      <c r="F6011" s="2">
        <v>3.45</v>
      </c>
      <c r="G6011" s="2">
        <v>0</v>
      </c>
      <c r="H6011" s="16">
        <f t="shared" si="282"/>
        <v>0</v>
      </c>
      <c r="I6011" s="15">
        <f t="shared" si="280"/>
        <v>21.93</v>
      </c>
      <c r="J6011" s="14">
        <f t="shared" si="281"/>
        <v>0</v>
      </c>
    </row>
    <row r="6012" spans="1:10" x14ac:dyDescent="0.3">
      <c r="A6012" s="19">
        <v>20200907</v>
      </c>
      <c r="B6012" s="19" t="s">
        <v>46</v>
      </c>
      <c r="C6012" s="19">
        <v>0</v>
      </c>
      <c r="D6012" s="19">
        <v>0</v>
      </c>
      <c r="E6012" s="19">
        <v>21.63</v>
      </c>
      <c r="F6012" s="19">
        <v>3.31</v>
      </c>
      <c r="G6012" s="19">
        <v>0</v>
      </c>
      <c r="H6012" s="17">
        <f t="shared" si="282"/>
        <v>0</v>
      </c>
      <c r="I6012" s="18">
        <f t="shared" si="280"/>
        <v>21.63</v>
      </c>
      <c r="J6012" s="17">
        <f t="shared" si="281"/>
        <v>0</v>
      </c>
    </row>
    <row r="6013" spans="1:10" x14ac:dyDescent="0.3">
      <c r="A6013" s="2">
        <v>20200907</v>
      </c>
      <c r="B6013" s="2" t="s">
        <v>45</v>
      </c>
      <c r="C6013" s="2">
        <v>0</v>
      </c>
      <c r="D6013" s="2">
        <v>0</v>
      </c>
      <c r="E6013" s="2">
        <v>21.27</v>
      </c>
      <c r="F6013" s="2">
        <v>3.31</v>
      </c>
      <c r="G6013" s="2">
        <v>0</v>
      </c>
      <c r="H6013" s="16">
        <f t="shared" si="282"/>
        <v>0</v>
      </c>
      <c r="I6013" s="15">
        <f t="shared" si="280"/>
        <v>21.27</v>
      </c>
      <c r="J6013" s="14">
        <f t="shared" si="281"/>
        <v>0</v>
      </c>
    </row>
    <row r="6014" spans="1:10" x14ac:dyDescent="0.3">
      <c r="A6014" s="19">
        <v>20200907</v>
      </c>
      <c r="B6014" s="19" t="s">
        <v>44</v>
      </c>
      <c r="C6014" s="19">
        <v>0</v>
      </c>
      <c r="D6014" s="19">
        <v>0</v>
      </c>
      <c r="E6014" s="19">
        <v>20.9</v>
      </c>
      <c r="F6014" s="19">
        <v>3.31</v>
      </c>
      <c r="G6014" s="19">
        <v>0</v>
      </c>
      <c r="H6014" s="17">
        <f t="shared" si="282"/>
        <v>0</v>
      </c>
      <c r="I6014" s="18">
        <f t="shared" si="280"/>
        <v>20.9</v>
      </c>
      <c r="J6014" s="17">
        <f t="shared" si="281"/>
        <v>0</v>
      </c>
    </row>
    <row r="6015" spans="1:10" x14ac:dyDescent="0.3">
      <c r="A6015" s="2">
        <v>20200907</v>
      </c>
      <c r="B6015" s="2" t="s">
        <v>43</v>
      </c>
      <c r="C6015" s="2">
        <v>0</v>
      </c>
      <c r="D6015" s="2">
        <v>0</v>
      </c>
      <c r="E6015" s="2">
        <v>20.56</v>
      </c>
      <c r="F6015" s="2">
        <v>3.17</v>
      </c>
      <c r="G6015" s="2">
        <v>0</v>
      </c>
      <c r="H6015" s="16">
        <f t="shared" si="282"/>
        <v>0</v>
      </c>
      <c r="I6015" s="15">
        <f t="shared" si="280"/>
        <v>20.56</v>
      </c>
      <c r="J6015" s="14">
        <f t="shared" si="281"/>
        <v>0</v>
      </c>
    </row>
    <row r="6016" spans="1:10" x14ac:dyDescent="0.3">
      <c r="A6016" s="19">
        <v>20200907</v>
      </c>
      <c r="B6016" s="19" t="s">
        <v>42</v>
      </c>
      <c r="C6016" s="19">
        <v>0</v>
      </c>
      <c r="D6016" s="19">
        <v>0</v>
      </c>
      <c r="E6016" s="19">
        <v>20.21</v>
      </c>
      <c r="F6016" s="19">
        <v>2.9</v>
      </c>
      <c r="G6016" s="19">
        <v>0</v>
      </c>
      <c r="H6016" s="17">
        <f t="shared" si="282"/>
        <v>0</v>
      </c>
      <c r="I6016" s="18">
        <f t="shared" si="280"/>
        <v>20.21</v>
      </c>
      <c r="J6016" s="17">
        <f t="shared" si="281"/>
        <v>0</v>
      </c>
    </row>
    <row r="6017" spans="1:10" x14ac:dyDescent="0.3">
      <c r="A6017" s="2">
        <v>20200907</v>
      </c>
      <c r="B6017" s="2" t="s">
        <v>41</v>
      </c>
      <c r="C6017" s="2">
        <v>133</v>
      </c>
      <c r="D6017" s="2">
        <v>10.8</v>
      </c>
      <c r="E6017" s="2">
        <v>19.88</v>
      </c>
      <c r="F6017" s="2">
        <v>2.97</v>
      </c>
      <c r="G6017" s="2">
        <v>0</v>
      </c>
      <c r="H6017" s="16">
        <f t="shared" si="282"/>
        <v>709.78261783489711</v>
      </c>
      <c r="I6017" s="15">
        <f t="shared" si="280"/>
        <v>42.060706807340537</v>
      </c>
      <c r="J6017" s="14">
        <f t="shared" si="281"/>
        <v>0.65529034870567204</v>
      </c>
    </row>
    <row r="6018" spans="1:10" x14ac:dyDescent="0.3">
      <c r="A6018" s="19">
        <v>20200907</v>
      </c>
      <c r="B6018" s="19" t="s">
        <v>40</v>
      </c>
      <c r="C6018" s="19">
        <v>344</v>
      </c>
      <c r="D6018" s="19">
        <v>22.43</v>
      </c>
      <c r="E6018" s="19">
        <v>21.51</v>
      </c>
      <c r="F6018" s="19">
        <v>2.76</v>
      </c>
      <c r="G6018" s="19">
        <v>0</v>
      </c>
      <c r="H6018" s="17">
        <f t="shared" si="282"/>
        <v>901.57520458216516</v>
      </c>
      <c r="I6018" s="18">
        <f t="shared" si="280"/>
        <v>49.684225143192663</v>
      </c>
      <c r="J6018" s="17">
        <f t="shared" si="281"/>
        <v>0.80142912058174742</v>
      </c>
    </row>
    <row r="6019" spans="1:10" x14ac:dyDescent="0.3">
      <c r="A6019" s="2">
        <v>20200907</v>
      </c>
      <c r="B6019" s="2" t="s">
        <v>39</v>
      </c>
      <c r="C6019" s="2">
        <v>536</v>
      </c>
      <c r="D6019" s="2">
        <v>33.65</v>
      </c>
      <c r="E6019" s="2">
        <v>23.93</v>
      </c>
      <c r="F6019" s="2">
        <v>2.41</v>
      </c>
      <c r="G6019" s="2">
        <v>0</v>
      </c>
      <c r="H6019" s="16">
        <f t="shared" si="282"/>
        <v>967.30264524813174</v>
      </c>
      <c r="I6019" s="15">
        <f t="shared" si="280"/>
        <v>54.158207664004117</v>
      </c>
      <c r="J6019" s="14">
        <f t="shared" si="281"/>
        <v>0.84038099392974686</v>
      </c>
    </row>
    <row r="6020" spans="1:10" x14ac:dyDescent="0.3">
      <c r="A6020" s="19">
        <v>20200907</v>
      </c>
      <c r="B6020" s="19" t="s">
        <v>38</v>
      </c>
      <c r="C6020" s="19">
        <v>703.01</v>
      </c>
      <c r="D6020" s="19">
        <v>43.92</v>
      </c>
      <c r="E6020" s="19">
        <v>26.35</v>
      </c>
      <c r="F6020" s="19">
        <v>1.86</v>
      </c>
      <c r="G6020" s="19">
        <v>0</v>
      </c>
      <c r="H6020" s="17">
        <f t="shared" si="282"/>
        <v>1013.4890068407171</v>
      </c>
      <c r="I6020" s="18">
        <f t="shared" si="280"/>
        <v>58.021531463772412</v>
      </c>
      <c r="J6020" s="17">
        <f t="shared" si="281"/>
        <v>0.86288769076661531</v>
      </c>
    </row>
    <row r="6021" spans="1:10" x14ac:dyDescent="0.3">
      <c r="A6021" s="2">
        <v>20200907</v>
      </c>
      <c r="B6021" s="2" t="s">
        <v>37</v>
      </c>
      <c r="C6021" s="2">
        <v>823.01</v>
      </c>
      <c r="D6021" s="2">
        <v>52.23</v>
      </c>
      <c r="E6021" s="2">
        <v>28.14</v>
      </c>
      <c r="F6021" s="2">
        <v>1.1000000000000001</v>
      </c>
      <c r="G6021" s="2">
        <v>0</v>
      </c>
      <c r="H6021" s="16">
        <f t="shared" si="282"/>
        <v>1041.157714994953</v>
      </c>
      <c r="I6021" s="15">
        <f t="shared" si="280"/>
        <v>60.676178593592283</v>
      </c>
      <c r="J6021" s="14">
        <f t="shared" si="281"/>
        <v>0.87400733636579919</v>
      </c>
    </row>
    <row r="6022" spans="1:10" x14ac:dyDescent="0.3">
      <c r="A6022" s="19">
        <v>20200907</v>
      </c>
      <c r="B6022" s="19" t="s">
        <v>36</v>
      </c>
      <c r="C6022" s="19">
        <v>848.01</v>
      </c>
      <c r="D6022" s="19">
        <v>56.92</v>
      </c>
      <c r="E6022" s="19">
        <v>29.27</v>
      </c>
      <c r="F6022" s="19">
        <v>1.86</v>
      </c>
      <c r="G6022" s="19">
        <v>0</v>
      </c>
      <c r="H6022" s="17">
        <f t="shared" si="282"/>
        <v>1012.0546567292315</v>
      </c>
      <c r="I6022" s="18">
        <f t="shared" si="280"/>
        <v>60.896708022788488</v>
      </c>
      <c r="J6022" s="17">
        <f t="shared" si="281"/>
        <v>0.84857221940852445</v>
      </c>
    </row>
    <row r="6023" spans="1:10" x14ac:dyDescent="0.3">
      <c r="A6023" s="2">
        <v>20200907</v>
      </c>
      <c r="B6023" s="2" t="s">
        <v>35</v>
      </c>
      <c r="C6023" s="2">
        <v>861.01</v>
      </c>
      <c r="D6023" s="2">
        <v>56.4</v>
      </c>
      <c r="E6023" s="2">
        <v>29.75</v>
      </c>
      <c r="F6023" s="2">
        <v>3.17</v>
      </c>
      <c r="G6023" s="2">
        <v>0</v>
      </c>
      <c r="H6023" s="16">
        <f t="shared" si="282"/>
        <v>1033.7231876401106</v>
      </c>
      <c r="I6023" s="15">
        <f t="shared" si="280"/>
        <v>62.053849613753457</v>
      </c>
      <c r="J6023" s="14">
        <f t="shared" si="281"/>
        <v>0.86135778172331123</v>
      </c>
    </row>
    <row r="6024" spans="1:10" x14ac:dyDescent="0.3">
      <c r="A6024" s="19">
        <v>20200907</v>
      </c>
      <c r="B6024" s="19" t="s">
        <v>34</v>
      </c>
      <c r="C6024" s="19">
        <v>811.01</v>
      </c>
      <c r="D6024" s="19">
        <v>50.87</v>
      </c>
      <c r="E6024" s="19">
        <v>29.39</v>
      </c>
      <c r="F6024" s="19">
        <v>4.1399999999999997</v>
      </c>
      <c r="G6024" s="19">
        <v>0</v>
      </c>
      <c r="H6024" s="17">
        <f t="shared" si="282"/>
        <v>1045.4985030023904</v>
      </c>
      <c r="I6024" s="18">
        <f t="shared" si="280"/>
        <v>62.061828218824701</v>
      </c>
      <c r="J6024" s="17">
        <f t="shared" si="281"/>
        <v>0.87113211635648213</v>
      </c>
    </row>
    <row r="6025" spans="1:10" x14ac:dyDescent="0.3">
      <c r="A6025" s="2">
        <v>20200907</v>
      </c>
      <c r="B6025" s="2" t="s">
        <v>33</v>
      </c>
      <c r="C6025" s="2">
        <v>669.01</v>
      </c>
      <c r="D6025" s="2">
        <v>42.08</v>
      </c>
      <c r="E6025" s="2">
        <v>28.86</v>
      </c>
      <c r="F6025" s="2">
        <v>4.55</v>
      </c>
      <c r="G6025" s="2">
        <v>0</v>
      </c>
      <c r="H6025" s="16">
        <f t="shared" si="282"/>
        <v>998.27270114743351</v>
      </c>
      <c r="I6025" s="15">
        <f t="shared" si="280"/>
        <v>60.056021910857297</v>
      </c>
      <c r="J6025" s="14">
        <f t="shared" si="281"/>
        <v>0.84079308756747539</v>
      </c>
    </row>
    <row r="6026" spans="1:10" x14ac:dyDescent="0.3">
      <c r="A6026" s="19">
        <v>20200907</v>
      </c>
      <c r="B6026" s="19" t="s">
        <v>32</v>
      </c>
      <c r="C6026" s="19">
        <v>492</v>
      </c>
      <c r="D6026" s="19">
        <v>31.57</v>
      </c>
      <c r="E6026" s="19">
        <v>28.08</v>
      </c>
      <c r="F6026" s="19">
        <v>4.62</v>
      </c>
      <c r="G6026" s="19">
        <v>0</v>
      </c>
      <c r="H6026" s="17">
        <f t="shared" si="282"/>
        <v>939.75650617692781</v>
      </c>
      <c r="I6026" s="18">
        <f t="shared" ref="I6026:I6089" si="283">E6026+H6026*((NOCT-20)/(800))</f>
        <v>57.447390818028992</v>
      </c>
      <c r="J6026" s="17">
        <f t="shared" ref="J6026:J6089" si="284">P_STC__W*(H6026/1000)*(1+(alpha_p/100)*(I6026-25))</f>
        <v>0.80253959634324068</v>
      </c>
    </row>
    <row r="6027" spans="1:10" x14ac:dyDescent="0.3">
      <c r="A6027" s="2">
        <v>20200907</v>
      </c>
      <c r="B6027" s="2" t="s">
        <v>31</v>
      </c>
      <c r="C6027" s="2">
        <v>295</v>
      </c>
      <c r="D6027" s="2">
        <v>20.23</v>
      </c>
      <c r="E6027" s="2">
        <v>27.1</v>
      </c>
      <c r="F6027" s="2">
        <v>4.6900000000000004</v>
      </c>
      <c r="G6027" s="2">
        <v>0</v>
      </c>
      <c r="H6027" s="16">
        <f t="shared" si="282"/>
        <v>853.12006649534283</v>
      </c>
      <c r="I6027" s="15">
        <f t="shared" si="283"/>
        <v>53.760002077979465</v>
      </c>
      <c r="J6027" s="14">
        <f t="shared" si="284"/>
        <v>0.74270925951206856</v>
      </c>
    </row>
    <row r="6028" spans="1:10" x14ac:dyDescent="0.3">
      <c r="A6028" s="19">
        <v>20200907</v>
      </c>
      <c r="B6028" s="19" t="s">
        <v>30</v>
      </c>
      <c r="C6028" s="19">
        <v>99</v>
      </c>
      <c r="D6028" s="19">
        <v>8.58</v>
      </c>
      <c r="E6028" s="19">
        <v>25.71</v>
      </c>
      <c r="F6028" s="19">
        <v>4.55</v>
      </c>
      <c r="G6028" s="19">
        <v>0</v>
      </c>
      <c r="H6028" s="17">
        <f t="shared" si="282"/>
        <v>663.58249051779478</v>
      </c>
      <c r="I6028" s="18">
        <f t="shared" si="283"/>
        <v>46.446952828681091</v>
      </c>
      <c r="J6028" s="17">
        <f t="shared" si="284"/>
        <v>0.59953928984346239</v>
      </c>
    </row>
    <row r="6029" spans="1:10" x14ac:dyDescent="0.3">
      <c r="A6029" s="2">
        <v>20200907</v>
      </c>
      <c r="B6029" s="2" t="s">
        <v>29</v>
      </c>
      <c r="C6029" s="2">
        <v>0</v>
      </c>
      <c r="D6029" s="2">
        <v>0</v>
      </c>
      <c r="E6029" s="2">
        <v>25.05</v>
      </c>
      <c r="F6029" s="2">
        <v>4.28</v>
      </c>
      <c r="G6029" s="2">
        <v>0</v>
      </c>
      <c r="H6029" s="16">
        <f t="shared" si="282"/>
        <v>0</v>
      </c>
      <c r="I6029" s="15">
        <f t="shared" si="283"/>
        <v>25.05</v>
      </c>
      <c r="J6029" s="14">
        <f t="shared" si="284"/>
        <v>0</v>
      </c>
    </row>
    <row r="6030" spans="1:10" x14ac:dyDescent="0.3">
      <c r="A6030" s="19">
        <v>20200907</v>
      </c>
      <c r="B6030" s="19" t="s">
        <v>28</v>
      </c>
      <c r="C6030" s="19">
        <v>0</v>
      </c>
      <c r="D6030" s="19">
        <v>0</v>
      </c>
      <c r="E6030" s="19">
        <v>23.88</v>
      </c>
      <c r="F6030" s="19">
        <v>4.1399999999999997</v>
      </c>
      <c r="G6030" s="19">
        <v>0</v>
      </c>
      <c r="H6030" s="17">
        <f t="shared" si="282"/>
        <v>0</v>
      </c>
      <c r="I6030" s="18">
        <f t="shared" si="283"/>
        <v>23.88</v>
      </c>
      <c r="J6030" s="17">
        <f t="shared" si="284"/>
        <v>0</v>
      </c>
    </row>
    <row r="6031" spans="1:10" x14ac:dyDescent="0.3">
      <c r="A6031" s="2">
        <v>20200907</v>
      </c>
      <c r="B6031" s="2" t="s">
        <v>27</v>
      </c>
      <c r="C6031" s="2">
        <v>0</v>
      </c>
      <c r="D6031" s="2">
        <v>0</v>
      </c>
      <c r="E6031" s="2">
        <v>23.06</v>
      </c>
      <c r="F6031" s="2">
        <v>4.1399999999999997</v>
      </c>
      <c r="G6031" s="2">
        <v>0</v>
      </c>
      <c r="H6031" s="16">
        <f t="shared" si="282"/>
        <v>0</v>
      </c>
      <c r="I6031" s="15">
        <f t="shared" si="283"/>
        <v>23.06</v>
      </c>
      <c r="J6031" s="14">
        <f t="shared" si="284"/>
        <v>0</v>
      </c>
    </row>
    <row r="6032" spans="1:10" x14ac:dyDescent="0.3">
      <c r="A6032" s="19">
        <v>20200907</v>
      </c>
      <c r="B6032" s="19" t="s">
        <v>26</v>
      </c>
      <c r="C6032" s="19">
        <v>0</v>
      </c>
      <c r="D6032" s="19">
        <v>0</v>
      </c>
      <c r="E6032" s="19">
        <v>22.45</v>
      </c>
      <c r="F6032" s="19">
        <v>4.07</v>
      </c>
      <c r="G6032" s="19">
        <v>0</v>
      </c>
      <c r="H6032" s="17">
        <f t="shared" si="282"/>
        <v>0</v>
      </c>
      <c r="I6032" s="18">
        <f t="shared" si="283"/>
        <v>22.45</v>
      </c>
      <c r="J6032" s="17">
        <f t="shared" si="284"/>
        <v>0</v>
      </c>
    </row>
    <row r="6033" spans="1:10" x14ac:dyDescent="0.3">
      <c r="A6033" s="2">
        <v>20200907</v>
      </c>
      <c r="B6033" s="2" t="s">
        <v>25</v>
      </c>
      <c r="C6033" s="2">
        <v>0</v>
      </c>
      <c r="D6033" s="2">
        <v>0</v>
      </c>
      <c r="E6033" s="2">
        <v>21.95</v>
      </c>
      <c r="F6033" s="2">
        <v>3.79</v>
      </c>
      <c r="G6033" s="2">
        <v>0</v>
      </c>
      <c r="H6033" s="16">
        <f t="shared" si="282"/>
        <v>0</v>
      </c>
      <c r="I6033" s="15">
        <f t="shared" si="283"/>
        <v>21.95</v>
      </c>
      <c r="J6033" s="14">
        <f t="shared" si="284"/>
        <v>0</v>
      </c>
    </row>
    <row r="6034" spans="1:10" x14ac:dyDescent="0.3">
      <c r="A6034" s="19">
        <v>20200908</v>
      </c>
      <c r="B6034" s="19" t="s">
        <v>48</v>
      </c>
      <c r="C6034" s="19">
        <v>0</v>
      </c>
      <c r="D6034" s="19">
        <v>0</v>
      </c>
      <c r="E6034" s="19">
        <v>21.44</v>
      </c>
      <c r="F6034" s="19">
        <v>3.59</v>
      </c>
      <c r="G6034" s="19">
        <v>0</v>
      </c>
      <c r="H6034" s="17">
        <f t="shared" si="282"/>
        <v>0</v>
      </c>
      <c r="I6034" s="18">
        <f t="shared" si="283"/>
        <v>21.44</v>
      </c>
      <c r="J6034" s="17">
        <f t="shared" si="284"/>
        <v>0</v>
      </c>
    </row>
    <row r="6035" spans="1:10" x14ac:dyDescent="0.3">
      <c r="A6035" s="2">
        <v>20200908</v>
      </c>
      <c r="B6035" s="2" t="s">
        <v>47</v>
      </c>
      <c r="C6035" s="2">
        <v>0</v>
      </c>
      <c r="D6035" s="2">
        <v>0</v>
      </c>
      <c r="E6035" s="2">
        <v>20.96</v>
      </c>
      <c r="F6035" s="2">
        <v>3.45</v>
      </c>
      <c r="G6035" s="2">
        <v>0</v>
      </c>
      <c r="H6035" s="16">
        <f t="shared" ref="H6035:H6098" si="285">IF(D6035&gt;0,C6035/SIN(D6035*PI()/180),0)</f>
        <v>0</v>
      </c>
      <c r="I6035" s="15">
        <f t="shared" si="283"/>
        <v>20.96</v>
      </c>
      <c r="J6035" s="14">
        <f t="shared" si="284"/>
        <v>0</v>
      </c>
    </row>
    <row r="6036" spans="1:10" x14ac:dyDescent="0.3">
      <c r="A6036" s="19">
        <v>20200908</v>
      </c>
      <c r="B6036" s="19" t="s">
        <v>46</v>
      </c>
      <c r="C6036" s="19">
        <v>0</v>
      </c>
      <c r="D6036" s="19">
        <v>0</v>
      </c>
      <c r="E6036" s="19">
        <v>20.68</v>
      </c>
      <c r="F6036" s="19">
        <v>3.31</v>
      </c>
      <c r="G6036" s="19">
        <v>0</v>
      </c>
      <c r="H6036" s="17">
        <f t="shared" si="285"/>
        <v>0</v>
      </c>
      <c r="I6036" s="18">
        <f t="shared" si="283"/>
        <v>20.68</v>
      </c>
      <c r="J6036" s="17">
        <f t="shared" si="284"/>
        <v>0</v>
      </c>
    </row>
    <row r="6037" spans="1:10" x14ac:dyDescent="0.3">
      <c r="A6037" s="2">
        <v>20200908</v>
      </c>
      <c r="B6037" s="2" t="s">
        <v>45</v>
      </c>
      <c r="C6037" s="2">
        <v>0</v>
      </c>
      <c r="D6037" s="2">
        <v>0</v>
      </c>
      <c r="E6037" s="2">
        <v>20.74</v>
      </c>
      <c r="F6037" s="2">
        <v>3.24</v>
      </c>
      <c r="G6037" s="2">
        <v>0</v>
      </c>
      <c r="H6037" s="16">
        <f t="shared" si="285"/>
        <v>0</v>
      </c>
      <c r="I6037" s="15">
        <f t="shared" si="283"/>
        <v>20.74</v>
      </c>
      <c r="J6037" s="14">
        <f t="shared" si="284"/>
        <v>0</v>
      </c>
    </row>
    <row r="6038" spans="1:10" x14ac:dyDescent="0.3">
      <c r="A6038" s="19">
        <v>20200908</v>
      </c>
      <c r="B6038" s="19" t="s">
        <v>44</v>
      </c>
      <c r="C6038" s="19">
        <v>0</v>
      </c>
      <c r="D6038" s="19">
        <v>0</v>
      </c>
      <c r="E6038" s="19">
        <v>20.94</v>
      </c>
      <c r="F6038" s="19">
        <v>3.17</v>
      </c>
      <c r="G6038" s="19">
        <v>0</v>
      </c>
      <c r="H6038" s="17">
        <f t="shared" si="285"/>
        <v>0</v>
      </c>
      <c r="I6038" s="18">
        <f t="shared" si="283"/>
        <v>20.94</v>
      </c>
      <c r="J6038" s="17">
        <f t="shared" si="284"/>
        <v>0</v>
      </c>
    </row>
    <row r="6039" spans="1:10" x14ac:dyDescent="0.3">
      <c r="A6039" s="2">
        <v>20200908</v>
      </c>
      <c r="B6039" s="2" t="s">
        <v>43</v>
      </c>
      <c r="C6039" s="2">
        <v>0</v>
      </c>
      <c r="D6039" s="2">
        <v>0</v>
      </c>
      <c r="E6039" s="2">
        <v>20.98</v>
      </c>
      <c r="F6039" s="2">
        <v>3.17</v>
      </c>
      <c r="G6039" s="2">
        <v>0</v>
      </c>
      <c r="H6039" s="16">
        <f t="shared" si="285"/>
        <v>0</v>
      </c>
      <c r="I6039" s="15">
        <f t="shared" si="283"/>
        <v>20.98</v>
      </c>
      <c r="J6039" s="14">
        <f t="shared" si="284"/>
        <v>0</v>
      </c>
    </row>
    <row r="6040" spans="1:10" x14ac:dyDescent="0.3">
      <c r="A6040" s="19">
        <v>20200908</v>
      </c>
      <c r="B6040" s="19" t="s">
        <v>42</v>
      </c>
      <c r="C6040" s="19">
        <v>0</v>
      </c>
      <c r="D6040" s="19">
        <v>0</v>
      </c>
      <c r="E6040" s="19">
        <v>21.02</v>
      </c>
      <c r="F6040" s="19">
        <v>3.17</v>
      </c>
      <c r="G6040" s="19">
        <v>0</v>
      </c>
      <c r="H6040" s="17">
        <f t="shared" si="285"/>
        <v>0</v>
      </c>
      <c r="I6040" s="18">
        <f t="shared" si="283"/>
        <v>21.02</v>
      </c>
      <c r="J6040" s="17">
        <f t="shared" si="284"/>
        <v>0</v>
      </c>
    </row>
    <row r="6041" spans="1:10" x14ac:dyDescent="0.3">
      <c r="A6041" s="2">
        <v>20200908</v>
      </c>
      <c r="B6041" s="2" t="s">
        <v>41</v>
      </c>
      <c r="C6041" s="2">
        <v>134</v>
      </c>
      <c r="D6041" s="2">
        <v>10.64</v>
      </c>
      <c r="E6041" s="2">
        <v>21.31</v>
      </c>
      <c r="F6041" s="2">
        <v>3.24</v>
      </c>
      <c r="G6041" s="2">
        <v>0</v>
      </c>
      <c r="H6041" s="16">
        <f t="shared" si="285"/>
        <v>725.74630040637624</v>
      </c>
      <c r="I6041" s="15">
        <f t="shared" si="283"/>
        <v>43.989571887699256</v>
      </c>
      <c r="J6041" s="14">
        <f t="shared" si="284"/>
        <v>0.66372904845928216</v>
      </c>
    </row>
    <row r="6042" spans="1:10" x14ac:dyDescent="0.3">
      <c r="A6042" s="19">
        <v>20200908</v>
      </c>
      <c r="B6042" s="19" t="s">
        <v>40</v>
      </c>
      <c r="C6042" s="19">
        <v>328</v>
      </c>
      <c r="D6042" s="19">
        <v>22.26</v>
      </c>
      <c r="E6042" s="19">
        <v>23.15</v>
      </c>
      <c r="F6042" s="19">
        <v>3.59</v>
      </c>
      <c r="G6042" s="19">
        <v>0</v>
      </c>
      <c r="H6042" s="17">
        <f t="shared" si="285"/>
        <v>865.86909293010854</v>
      </c>
      <c r="I6042" s="18">
        <f t="shared" si="283"/>
        <v>50.20840915406589</v>
      </c>
      <c r="J6042" s="17">
        <f t="shared" si="284"/>
        <v>0.76764677227211919</v>
      </c>
    </row>
    <row r="6043" spans="1:10" x14ac:dyDescent="0.3">
      <c r="A6043" s="2">
        <v>20200908</v>
      </c>
      <c r="B6043" s="2" t="s">
        <v>39</v>
      </c>
      <c r="C6043" s="2">
        <v>506</v>
      </c>
      <c r="D6043" s="2">
        <v>33.46</v>
      </c>
      <c r="E6043" s="2">
        <v>25.55</v>
      </c>
      <c r="F6043" s="2">
        <v>4.4800000000000004</v>
      </c>
      <c r="G6043" s="2">
        <v>0</v>
      </c>
      <c r="H6043" s="16">
        <f t="shared" si="285"/>
        <v>917.73954288295522</v>
      </c>
      <c r="I6043" s="15">
        <f t="shared" si="283"/>
        <v>54.229360715092355</v>
      </c>
      <c r="J6043" s="14">
        <f t="shared" si="284"/>
        <v>0.79702731224652079</v>
      </c>
    </row>
    <row r="6044" spans="1:10" x14ac:dyDescent="0.3">
      <c r="A6044" s="19">
        <v>20200908</v>
      </c>
      <c r="B6044" s="19" t="s">
        <v>38</v>
      </c>
      <c r="C6044" s="19">
        <v>675.01</v>
      </c>
      <c r="D6044" s="19">
        <v>43.69</v>
      </c>
      <c r="E6044" s="19">
        <v>27.68</v>
      </c>
      <c r="F6044" s="19">
        <v>4.34</v>
      </c>
      <c r="G6044" s="19">
        <v>0</v>
      </c>
      <c r="H6044" s="17">
        <f t="shared" si="285"/>
        <v>977.20437608637008</v>
      </c>
      <c r="I6044" s="18">
        <f t="shared" si="283"/>
        <v>58.217636752699065</v>
      </c>
      <c r="J6044" s="17">
        <f t="shared" si="284"/>
        <v>0.83113248609543777</v>
      </c>
    </row>
    <row r="6045" spans="1:10" x14ac:dyDescent="0.3">
      <c r="A6045" s="2">
        <v>20200908</v>
      </c>
      <c r="B6045" s="2" t="s">
        <v>37</v>
      </c>
      <c r="C6045" s="2">
        <v>761.01</v>
      </c>
      <c r="D6045" s="2">
        <v>51.93</v>
      </c>
      <c r="E6045" s="2">
        <v>29.39</v>
      </c>
      <c r="F6045" s="2">
        <v>3.66</v>
      </c>
      <c r="G6045" s="2">
        <v>0</v>
      </c>
      <c r="H6045" s="16">
        <f t="shared" si="285"/>
        <v>966.65896881682716</v>
      </c>
      <c r="I6045" s="15">
        <f t="shared" si="283"/>
        <v>59.598092775525849</v>
      </c>
      <c r="J6045" s="14">
        <f t="shared" si="284"/>
        <v>0.81615846373244272</v>
      </c>
    </row>
    <row r="6046" spans="1:10" x14ac:dyDescent="0.3">
      <c r="A6046" s="19">
        <v>20200908</v>
      </c>
      <c r="B6046" s="19" t="s">
        <v>36</v>
      </c>
      <c r="C6046" s="19">
        <v>811.01</v>
      </c>
      <c r="D6046" s="19">
        <v>56.57</v>
      </c>
      <c r="E6046" s="19">
        <v>30.51</v>
      </c>
      <c r="F6046" s="19">
        <v>2.76</v>
      </c>
      <c r="G6046" s="19">
        <v>0</v>
      </c>
      <c r="H6046" s="17">
        <f t="shared" si="285"/>
        <v>971.78209906690267</v>
      </c>
      <c r="I6046" s="18">
        <f t="shared" si="283"/>
        <v>60.878190595840707</v>
      </c>
      <c r="J6046" s="17">
        <f t="shared" si="284"/>
        <v>0.81488607391113443</v>
      </c>
    </row>
    <row r="6047" spans="1:10" x14ac:dyDescent="0.3">
      <c r="A6047" s="2">
        <v>20200908</v>
      </c>
      <c r="B6047" s="2" t="s">
        <v>35</v>
      </c>
      <c r="C6047" s="2">
        <v>837.01</v>
      </c>
      <c r="D6047" s="2">
        <v>56.01</v>
      </c>
      <c r="E6047" s="2">
        <v>30.88</v>
      </c>
      <c r="F6047" s="2">
        <v>1.86</v>
      </c>
      <c r="G6047" s="2">
        <v>0</v>
      </c>
      <c r="H6047" s="16">
        <f t="shared" si="285"/>
        <v>1009.497658407058</v>
      </c>
      <c r="I6047" s="15">
        <f t="shared" si="283"/>
        <v>62.426801825220565</v>
      </c>
      <c r="J6047" s="14">
        <f t="shared" si="284"/>
        <v>0.83947744878804476</v>
      </c>
    </row>
    <row r="6048" spans="1:10" x14ac:dyDescent="0.3">
      <c r="A6048" s="19">
        <v>20200908</v>
      </c>
      <c r="B6048" s="19" t="s">
        <v>34</v>
      </c>
      <c r="C6048" s="19">
        <v>775.01</v>
      </c>
      <c r="D6048" s="19">
        <v>50.5</v>
      </c>
      <c r="E6048" s="19">
        <v>30.78</v>
      </c>
      <c r="F6048" s="19">
        <v>1.59</v>
      </c>
      <c r="G6048" s="19">
        <v>0</v>
      </c>
      <c r="H6048" s="17">
        <f t="shared" si="285"/>
        <v>1004.3873882263014</v>
      </c>
      <c r="I6048" s="18">
        <f t="shared" si="283"/>
        <v>62.167105882071922</v>
      </c>
      <c r="J6048" s="17">
        <f t="shared" si="284"/>
        <v>0.83640161240459066</v>
      </c>
    </row>
    <row r="6049" spans="1:10" x14ac:dyDescent="0.3">
      <c r="A6049" s="2">
        <v>20200908</v>
      </c>
      <c r="B6049" s="2" t="s">
        <v>33</v>
      </c>
      <c r="C6049" s="2">
        <v>645.01</v>
      </c>
      <c r="D6049" s="2">
        <v>41.74</v>
      </c>
      <c r="E6049" s="2">
        <v>30.23</v>
      </c>
      <c r="F6049" s="2">
        <v>2.41</v>
      </c>
      <c r="G6049" s="2">
        <v>0</v>
      </c>
      <c r="H6049" s="16">
        <f t="shared" si="285"/>
        <v>968.84506303125784</v>
      </c>
      <c r="I6049" s="15">
        <f t="shared" si="283"/>
        <v>60.506408219726808</v>
      </c>
      <c r="J6049" s="14">
        <f t="shared" si="284"/>
        <v>0.81404412563781126</v>
      </c>
    </row>
    <row r="6050" spans="1:10" x14ac:dyDescent="0.3">
      <c r="A6050" s="19">
        <v>20200908</v>
      </c>
      <c r="B6050" s="19" t="s">
        <v>32</v>
      </c>
      <c r="C6050" s="19">
        <v>462</v>
      </c>
      <c r="D6050" s="19">
        <v>31.25</v>
      </c>
      <c r="E6050" s="19">
        <v>29.02</v>
      </c>
      <c r="F6050" s="19">
        <v>3.24</v>
      </c>
      <c r="G6050" s="19">
        <v>0</v>
      </c>
      <c r="H6050" s="17">
        <f t="shared" si="285"/>
        <v>890.56248126237404</v>
      </c>
      <c r="I6050" s="18">
        <f t="shared" si="283"/>
        <v>56.850077539449188</v>
      </c>
      <c r="J6050" s="17">
        <f t="shared" si="284"/>
        <v>0.76292230289368512</v>
      </c>
    </row>
    <row r="6051" spans="1:10" x14ac:dyDescent="0.3">
      <c r="A6051" s="2">
        <v>20200908</v>
      </c>
      <c r="B6051" s="2" t="s">
        <v>31</v>
      </c>
      <c r="C6051" s="2">
        <v>286</v>
      </c>
      <c r="D6051" s="2">
        <v>19.93</v>
      </c>
      <c r="E6051" s="2">
        <v>27.5</v>
      </c>
      <c r="F6051" s="2">
        <v>3.31</v>
      </c>
      <c r="G6051" s="2">
        <v>0</v>
      </c>
      <c r="H6051" s="16">
        <f t="shared" si="285"/>
        <v>839.02501982061835</v>
      </c>
      <c r="I6051" s="15">
        <f t="shared" si="283"/>
        <v>53.719531869394324</v>
      </c>
      <c r="J6051" s="14">
        <f t="shared" si="284"/>
        <v>0.73059119373880987</v>
      </c>
    </row>
    <row r="6052" spans="1:10" x14ac:dyDescent="0.3">
      <c r="A6052" s="19">
        <v>20200908</v>
      </c>
      <c r="B6052" s="19" t="s">
        <v>30</v>
      </c>
      <c r="C6052" s="19">
        <v>56</v>
      </c>
      <c r="D6052" s="19">
        <v>8.27</v>
      </c>
      <c r="E6052" s="19">
        <v>26.03</v>
      </c>
      <c r="F6052" s="19">
        <v>2.62</v>
      </c>
      <c r="G6052" s="19">
        <v>0</v>
      </c>
      <c r="H6052" s="17">
        <f t="shared" si="285"/>
        <v>389.32670097176566</v>
      </c>
      <c r="I6052" s="18">
        <f t="shared" si="283"/>
        <v>38.196459405367676</v>
      </c>
      <c r="J6052" s="17">
        <f t="shared" si="284"/>
        <v>0.36620689795016731</v>
      </c>
    </row>
    <row r="6053" spans="1:10" x14ac:dyDescent="0.3">
      <c r="A6053" s="2">
        <v>20200908</v>
      </c>
      <c r="B6053" s="2" t="s">
        <v>29</v>
      </c>
      <c r="C6053" s="2">
        <v>0</v>
      </c>
      <c r="D6053" s="2">
        <v>0</v>
      </c>
      <c r="E6053" s="2">
        <v>24.8</v>
      </c>
      <c r="F6053" s="2">
        <v>2.48</v>
      </c>
      <c r="G6053" s="2">
        <v>0</v>
      </c>
      <c r="H6053" s="16">
        <f t="shared" si="285"/>
        <v>0</v>
      </c>
      <c r="I6053" s="15">
        <f t="shared" si="283"/>
        <v>24.8</v>
      </c>
      <c r="J6053" s="14">
        <f t="shared" si="284"/>
        <v>0</v>
      </c>
    </row>
    <row r="6054" spans="1:10" x14ac:dyDescent="0.3">
      <c r="A6054" s="19">
        <v>20200908</v>
      </c>
      <c r="B6054" s="19" t="s">
        <v>28</v>
      </c>
      <c r="C6054" s="19">
        <v>0</v>
      </c>
      <c r="D6054" s="19">
        <v>0</v>
      </c>
      <c r="E6054" s="19">
        <v>23.72</v>
      </c>
      <c r="F6054" s="19">
        <v>1.86</v>
      </c>
      <c r="G6054" s="19">
        <v>0</v>
      </c>
      <c r="H6054" s="17">
        <f t="shared" si="285"/>
        <v>0</v>
      </c>
      <c r="I6054" s="18">
        <f t="shared" si="283"/>
        <v>23.72</v>
      </c>
      <c r="J6054" s="17">
        <f t="shared" si="284"/>
        <v>0</v>
      </c>
    </row>
    <row r="6055" spans="1:10" x14ac:dyDescent="0.3">
      <c r="A6055" s="2">
        <v>20200908</v>
      </c>
      <c r="B6055" s="2" t="s">
        <v>27</v>
      </c>
      <c r="C6055" s="2">
        <v>0</v>
      </c>
      <c r="D6055" s="2">
        <v>0</v>
      </c>
      <c r="E6055" s="2">
        <v>22.74</v>
      </c>
      <c r="F6055" s="2">
        <v>1.52</v>
      </c>
      <c r="G6055" s="2">
        <v>0</v>
      </c>
      <c r="H6055" s="16">
        <f t="shared" si="285"/>
        <v>0</v>
      </c>
      <c r="I6055" s="15">
        <f t="shared" si="283"/>
        <v>22.74</v>
      </c>
      <c r="J6055" s="14">
        <f t="shared" si="284"/>
        <v>0</v>
      </c>
    </row>
    <row r="6056" spans="1:10" x14ac:dyDescent="0.3">
      <c r="A6056" s="19">
        <v>20200908</v>
      </c>
      <c r="B6056" s="19" t="s">
        <v>26</v>
      </c>
      <c r="C6056" s="19">
        <v>0</v>
      </c>
      <c r="D6056" s="19">
        <v>0</v>
      </c>
      <c r="E6056" s="19">
        <v>21.54</v>
      </c>
      <c r="F6056" s="19">
        <v>1.31</v>
      </c>
      <c r="G6056" s="19">
        <v>0</v>
      </c>
      <c r="H6056" s="17">
        <f t="shared" si="285"/>
        <v>0</v>
      </c>
      <c r="I6056" s="18">
        <f t="shared" si="283"/>
        <v>21.54</v>
      </c>
      <c r="J6056" s="17">
        <f t="shared" si="284"/>
        <v>0</v>
      </c>
    </row>
    <row r="6057" spans="1:10" x14ac:dyDescent="0.3">
      <c r="A6057" s="2">
        <v>20200908</v>
      </c>
      <c r="B6057" s="2" t="s">
        <v>25</v>
      </c>
      <c r="C6057" s="2">
        <v>0</v>
      </c>
      <c r="D6057" s="2">
        <v>0</v>
      </c>
      <c r="E6057" s="2">
        <v>21.06</v>
      </c>
      <c r="F6057" s="2">
        <v>0.83</v>
      </c>
      <c r="G6057" s="2">
        <v>0</v>
      </c>
      <c r="H6057" s="16">
        <f t="shared" si="285"/>
        <v>0</v>
      </c>
      <c r="I6057" s="15">
        <f t="shared" si="283"/>
        <v>21.06</v>
      </c>
      <c r="J6057" s="14">
        <f t="shared" si="284"/>
        <v>0</v>
      </c>
    </row>
    <row r="6058" spans="1:10" x14ac:dyDescent="0.3">
      <c r="A6058" s="19">
        <v>20200909</v>
      </c>
      <c r="B6058" s="19" t="s">
        <v>48</v>
      </c>
      <c r="C6058" s="19">
        <v>0</v>
      </c>
      <c r="D6058" s="19">
        <v>0</v>
      </c>
      <c r="E6058" s="19">
        <v>21.43</v>
      </c>
      <c r="F6058" s="19">
        <v>0.62</v>
      </c>
      <c r="G6058" s="19">
        <v>0</v>
      </c>
      <c r="H6058" s="17">
        <f t="shared" si="285"/>
        <v>0</v>
      </c>
      <c r="I6058" s="18">
        <f t="shared" si="283"/>
        <v>21.43</v>
      </c>
      <c r="J6058" s="17">
        <f t="shared" si="284"/>
        <v>0</v>
      </c>
    </row>
    <row r="6059" spans="1:10" x14ac:dyDescent="0.3">
      <c r="A6059" s="2">
        <v>20200909</v>
      </c>
      <c r="B6059" s="2" t="s">
        <v>47</v>
      </c>
      <c r="C6059" s="2">
        <v>0</v>
      </c>
      <c r="D6059" s="2">
        <v>0</v>
      </c>
      <c r="E6059" s="2">
        <v>19.32</v>
      </c>
      <c r="F6059" s="2">
        <v>1.24</v>
      </c>
      <c r="G6059" s="2">
        <v>0</v>
      </c>
      <c r="H6059" s="16">
        <f t="shared" si="285"/>
        <v>0</v>
      </c>
      <c r="I6059" s="15">
        <f t="shared" si="283"/>
        <v>19.32</v>
      </c>
      <c r="J6059" s="14">
        <f t="shared" si="284"/>
        <v>0</v>
      </c>
    </row>
    <row r="6060" spans="1:10" x14ac:dyDescent="0.3">
      <c r="A6060" s="19">
        <v>20200909</v>
      </c>
      <c r="B6060" s="19" t="s">
        <v>46</v>
      </c>
      <c r="C6060" s="19">
        <v>0</v>
      </c>
      <c r="D6060" s="19">
        <v>0</v>
      </c>
      <c r="E6060" s="19">
        <v>18.62</v>
      </c>
      <c r="F6060" s="19">
        <v>1.79</v>
      </c>
      <c r="G6060" s="19">
        <v>0</v>
      </c>
      <c r="H6060" s="17">
        <f t="shared" si="285"/>
        <v>0</v>
      </c>
      <c r="I6060" s="18">
        <f t="shared" si="283"/>
        <v>18.62</v>
      </c>
      <c r="J6060" s="17">
        <f t="shared" si="284"/>
        <v>0</v>
      </c>
    </row>
    <row r="6061" spans="1:10" x14ac:dyDescent="0.3">
      <c r="A6061" s="2">
        <v>20200909</v>
      </c>
      <c r="B6061" s="2" t="s">
        <v>45</v>
      </c>
      <c r="C6061" s="2">
        <v>0</v>
      </c>
      <c r="D6061" s="2">
        <v>0</v>
      </c>
      <c r="E6061" s="2">
        <v>18.75</v>
      </c>
      <c r="F6061" s="2">
        <v>2.5499999999999998</v>
      </c>
      <c r="G6061" s="2">
        <v>0</v>
      </c>
      <c r="H6061" s="16">
        <f t="shared" si="285"/>
        <v>0</v>
      </c>
      <c r="I6061" s="15">
        <f t="shared" si="283"/>
        <v>18.75</v>
      </c>
      <c r="J6061" s="14">
        <f t="shared" si="284"/>
        <v>0</v>
      </c>
    </row>
    <row r="6062" spans="1:10" x14ac:dyDescent="0.3">
      <c r="A6062" s="19">
        <v>20200909</v>
      </c>
      <c r="B6062" s="19" t="s">
        <v>44</v>
      </c>
      <c r="C6062" s="19">
        <v>0</v>
      </c>
      <c r="D6062" s="19">
        <v>0</v>
      </c>
      <c r="E6062" s="19">
        <v>18.98</v>
      </c>
      <c r="F6062" s="19">
        <v>2.97</v>
      </c>
      <c r="G6062" s="19">
        <v>0</v>
      </c>
      <c r="H6062" s="17">
        <f t="shared" si="285"/>
        <v>0</v>
      </c>
      <c r="I6062" s="18">
        <f t="shared" si="283"/>
        <v>18.98</v>
      </c>
      <c r="J6062" s="17">
        <f t="shared" si="284"/>
        <v>0</v>
      </c>
    </row>
    <row r="6063" spans="1:10" x14ac:dyDescent="0.3">
      <c r="A6063" s="2">
        <v>20200909</v>
      </c>
      <c r="B6063" s="2" t="s">
        <v>43</v>
      </c>
      <c r="C6063" s="2">
        <v>0</v>
      </c>
      <c r="D6063" s="2">
        <v>0</v>
      </c>
      <c r="E6063" s="2">
        <v>19.239999999999998</v>
      </c>
      <c r="F6063" s="2">
        <v>3.03</v>
      </c>
      <c r="G6063" s="2">
        <v>0</v>
      </c>
      <c r="H6063" s="16">
        <f t="shared" si="285"/>
        <v>0</v>
      </c>
      <c r="I6063" s="15">
        <f t="shared" si="283"/>
        <v>19.239999999999998</v>
      </c>
      <c r="J6063" s="14">
        <f t="shared" si="284"/>
        <v>0</v>
      </c>
    </row>
    <row r="6064" spans="1:10" x14ac:dyDescent="0.3">
      <c r="A6064" s="19">
        <v>20200909</v>
      </c>
      <c r="B6064" s="19" t="s">
        <v>42</v>
      </c>
      <c r="C6064" s="19">
        <v>0</v>
      </c>
      <c r="D6064" s="19">
        <v>0</v>
      </c>
      <c r="E6064" s="19">
        <v>19.38</v>
      </c>
      <c r="F6064" s="19">
        <v>2.83</v>
      </c>
      <c r="G6064" s="19">
        <v>0</v>
      </c>
      <c r="H6064" s="17">
        <f t="shared" si="285"/>
        <v>0</v>
      </c>
      <c r="I6064" s="18">
        <f t="shared" si="283"/>
        <v>19.38</v>
      </c>
      <c r="J6064" s="17">
        <f t="shared" si="284"/>
        <v>0</v>
      </c>
    </row>
    <row r="6065" spans="1:10" x14ac:dyDescent="0.3">
      <c r="A6065" s="2">
        <v>20200909</v>
      </c>
      <c r="B6065" s="2" t="s">
        <v>41</v>
      </c>
      <c r="C6065" s="2">
        <v>110</v>
      </c>
      <c r="D6065" s="2">
        <v>10.48</v>
      </c>
      <c r="E6065" s="2">
        <v>19.43</v>
      </c>
      <c r="F6065" s="2">
        <v>2.21</v>
      </c>
      <c r="G6065" s="2">
        <v>0</v>
      </c>
      <c r="H6065" s="16">
        <f t="shared" si="285"/>
        <v>604.75349323900116</v>
      </c>
      <c r="I6065" s="15">
        <f t="shared" si="283"/>
        <v>38.328546663718782</v>
      </c>
      <c r="J6065" s="14">
        <f t="shared" si="284"/>
        <v>0.56848131004292779</v>
      </c>
    </row>
    <row r="6066" spans="1:10" x14ac:dyDescent="0.3">
      <c r="A6066" s="19">
        <v>20200909</v>
      </c>
      <c r="B6066" s="19" t="s">
        <v>40</v>
      </c>
      <c r="C6066" s="19">
        <v>166</v>
      </c>
      <c r="D6066" s="19">
        <v>22.09</v>
      </c>
      <c r="E6066" s="19">
        <v>20.96</v>
      </c>
      <c r="F6066" s="19">
        <v>2.21</v>
      </c>
      <c r="G6066" s="19">
        <v>0</v>
      </c>
      <c r="H6066" s="17">
        <f t="shared" si="285"/>
        <v>441.41593209404272</v>
      </c>
      <c r="I6066" s="18">
        <f t="shared" si="283"/>
        <v>34.754247877938838</v>
      </c>
      <c r="J6066" s="17">
        <f t="shared" si="284"/>
        <v>0.42204037020891755</v>
      </c>
    </row>
    <row r="6067" spans="1:10" x14ac:dyDescent="0.3">
      <c r="A6067" s="2">
        <v>20200909</v>
      </c>
      <c r="B6067" s="2" t="s">
        <v>39</v>
      </c>
      <c r="C6067" s="2">
        <v>304</v>
      </c>
      <c r="D6067" s="2">
        <v>33.270000000000003</v>
      </c>
      <c r="E6067" s="2">
        <v>22.45</v>
      </c>
      <c r="F6067" s="2">
        <v>2.48</v>
      </c>
      <c r="G6067" s="2">
        <v>0</v>
      </c>
      <c r="H6067" s="16">
        <f t="shared" si="285"/>
        <v>554.15284093750665</v>
      </c>
      <c r="I6067" s="15">
        <f t="shared" si="283"/>
        <v>39.767276279297079</v>
      </c>
      <c r="J6067" s="14">
        <f t="shared" si="284"/>
        <v>0.51732786447363965</v>
      </c>
    </row>
    <row r="6068" spans="1:10" x14ac:dyDescent="0.3">
      <c r="A6068" s="19">
        <v>20200909</v>
      </c>
      <c r="B6068" s="19" t="s">
        <v>38</v>
      </c>
      <c r="C6068" s="19">
        <v>654.01</v>
      </c>
      <c r="D6068" s="19">
        <v>43.45</v>
      </c>
      <c r="E6068" s="19">
        <v>23.79</v>
      </c>
      <c r="F6068" s="19">
        <v>2.76</v>
      </c>
      <c r="G6068" s="19">
        <v>0</v>
      </c>
      <c r="H6068" s="17">
        <f t="shared" si="285"/>
        <v>950.98115346543057</v>
      </c>
      <c r="I6068" s="18">
        <f t="shared" si="283"/>
        <v>53.508161045794708</v>
      </c>
      <c r="J6068" s="17">
        <f t="shared" si="284"/>
        <v>0.82898289603014408</v>
      </c>
    </row>
    <row r="6069" spans="1:10" x14ac:dyDescent="0.3">
      <c r="A6069" s="2">
        <v>20200909</v>
      </c>
      <c r="B6069" s="2" t="s">
        <v>37</v>
      </c>
      <c r="C6069" s="2">
        <v>777.01</v>
      </c>
      <c r="D6069" s="2">
        <v>51.64</v>
      </c>
      <c r="E6069" s="2">
        <v>24.86</v>
      </c>
      <c r="F6069" s="2">
        <v>3.03</v>
      </c>
      <c r="G6069" s="2">
        <v>0</v>
      </c>
      <c r="H6069" s="16">
        <f t="shared" si="285"/>
        <v>990.9237788150424</v>
      </c>
      <c r="I6069" s="15">
        <f t="shared" si="283"/>
        <v>55.826368087970074</v>
      </c>
      <c r="J6069" s="14">
        <f t="shared" si="284"/>
        <v>0.85346416362710598</v>
      </c>
    </row>
    <row r="6070" spans="1:10" x14ac:dyDescent="0.3">
      <c r="A6070" s="19">
        <v>20200909</v>
      </c>
      <c r="B6070" s="19" t="s">
        <v>36</v>
      </c>
      <c r="C6070" s="19">
        <v>813.01</v>
      </c>
      <c r="D6070" s="19">
        <v>56.21</v>
      </c>
      <c r="E6070" s="19">
        <v>25.71</v>
      </c>
      <c r="F6070" s="19">
        <v>3.24</v>
      </c>
      <c r="G6070" s="19">
        <v>0</v>
      </c>
      <c r="H6070" s="17">
        <f t="shared" si="285"/>
        <v>978.25538474475013</v>
      </c>
      <c r="I6070" s="18">
        <f t="shared" si="283"/>
        <v>56.280480773273439</v>
      </c>
      <c r="J6070" s="17">
        <f t="shared" si="284"/>
        <v>0.84055404035238301</v>
      </c>
    </row>
    <row r="6071" spans="1:10" x14ac:dyDescent="0.3">
      <c r="A6071" s="2">
        <v>20200909</v>
      </c>
      <c r="B6071" s="2" t="s">
        <v>35</v>
      </c>
      <c r="C6071" s="2">
        <v>821.01</v>
      </c>
      <c r="D6071" s="2">
        <v>55.63</v>
      </c>
      <c r="E6071" s="2">
        <v>26.2</v>
      </c>
      <c r="F6071" s="2">
        <v>3.38</v>
      </c>
      <c r="G6071" s="2">
        <v>0</v>
      </c>
      <c r="H6071" s="16">
        <f t="shared" si="285"/>
        <v>994.67027846926874</v>
      </c>
      <c r="I6071" s="15">
        <f t="shared" si="283"/>
        <v>57.283446202164647</v>
      </c>
      <c r="J6071" s="14">
        <f t="shared" si="284"/>
        <v>0.85016904856192221</v>
      </c>
    </row>
    <row r="6072" spans="1:10" x14ac:dyDescent="0.3">
      <c r="A6072" s="19">
        <v>20200909</v>
      </c>
      <c r="B6072" s="19" t="s">
        <v>34</v>
      </c>
      <c r="C6072" s="19">
        <v>763.01</v>
      </c>
      <c r="D6072" s="19">
        <v>50.13</v>
      </c>
      <c r="E6072" s="19">
        <v>26.32</v>
      </c>
      <c r="F6072" s="19">
        <v>3.59</v>
      </c>
      <c r="G6072" s="19">
        <v>0</v>
      </c>
      <c r="H6072" s="17">
        <f t="shared" si="285"/>
        <v>994.14865985388371</v>
      </c>
      <c r="I6072" s="18">
        <f t="shared" si="283"/>
        <v>57.38714562043387</v>
      </c>
      <c r="J6072" s="17">
        <f t="shared" si="284"/>
        <v>0.84925929148617252</v>
      </c>
    </row>
    <row r="6073" spans="1:10" x14ac:dyDescent="0.3">
      <c r="A6073" s="2">
        <v>20200909</v>
      </c>
      <c r="B6073" s="2" t="s">
        <v>33</v>
      </c>
      <c r="C6073" s="2">
        <v>648.01</v>
      </c>
      <c r="D6073" s="2">
        <v>41.39</v>
      </c>
      <c r="E6073" s="2">
        <v>26.06</v>
      </c>
      <c r="F6073" s="2">
        <v>3.79</v>
      </c>
      <c r="G6073" s="2">
        <v>0</v>
      </c>
      <c r="H6073" s="16">
        <f t="shared" si="285"/>
        <v>980.07967947625093</v>
      </c>
      <c r="I6073" s="15">
        <f t="shared" si="283"/>
        <v>56.687489983632844</v>
      </c>
      <c r="J6073" s="14">
        <f t="shared" si="284"/>
        <v>0.84032648685670486</v>
      </c>
    </row>
    <row r="6074" spans="1:10" x14ac:dyDescent="0.3">
      <c r="A6074" s="19">
        <v>20200909</v>
      </c>
      <c r="B6074" s="19" t="s">
        <v>32</v>
      </c>
      <c r="C6074" s="19">
        <v>475</v>
      </c>
      <c r="D6074" s="19">
        <v>30.93</v>
      </c>
      <c r="E6074" s="19">
        <v>25.36</v>
      </c>
      <c r="F6074" s="19">
        <v>3.86</v>
      </c>
      <c r="G6074" s="19">
        <v>0</v>
      </c>
      <c r="H6074" s="17">
        <f t="shared" si="285"/>
        <v>924.1416599047385</v>
      </c>
      <c r="I6074" s="18">
        <f t="shared" si="283"/>
        <v>54.239426872023074</v>
      </c>
      <c r="J6074" s="17">
        <f t="shared" si="284"/>
        <v>0.80254548372595269</v>
      </c>
    </row>
    <row r="6075" spans="1:10" x14ac:dyDescent="0.3">
      <c r="A6075" s="2">
        <v>20200909</v>
      </c>
      <c r="B6075" s="2" t="s">
        <v>31</v>
      </c>
      <c r="C6075" s="2">
        <v>284</v>
      </c>
      <c r="D6075" s="2">
        <v>19.62</v>
      </c>
      <c r="E6075" s="2">
        <v>24.7</v>
      </c>
      <c r="F6075" s="2">
        <v>3.72</v>
      </c>
      <c r="G6075" s="2">
        <v>0</v>
      </c>
      <c r="H6075" s="16">
        <f t="shared" si="285"/>
        <v>845.79090671063238</v>
      </c>
      <c r="I6075" s="15">
        <f t="shared" si="283"/>
        <v>51.130965834707261</v>
      </c>
      <c r="J6075" s="14">
        <f t="shared" si="284"/>
        <v>0.74633490692110516</v>
      </c>
    </row>
    <row r="6076" spans="1:10" x14ac:dyDescent="0.3">
      <c r="A6076" s="19">
        <v>20200909</v>
      </c>
      <c r="B6076" s="19" t="s">
        <v>30</v>
      </c>
      <c r="C6076" s="19">
        <v>80</v>
      </c>
      <c r="D6076" s="19">
        <v>7.97</v>
      </c>
      <c r="E6076" s="19">
        <v>23.67</v>
      </c>
      <c r="F6076" s="19">
        <v>3.45</v>
      </c>
      <c r="G6076" s="19">
        <v>0</v>
      </c>
      <c r="H6076" s="17">
        <f t="shared" si="285"/>
        <v>576.97337308769158</v>
      </c>
      <c r="I6076" s="18">
        <f t="shared" si="283"/>
        <v>41.70041790899036</v>
      </c>
      <c r="J6076" s="17">
        <f t="shared" si="284"/>
        <v>0.53361273904953244</v>
      </c>
    </row>
    <row r="6077" spans="1:10" x14ac:dyDescent="0.3">
      <c r="A6077" s="2">
        <v>20200909</v>
      </c>
      <c r="B6077" s="2" t="s">
        <v>29</v>
      </c>
      <c r="C6077" s="2">
        <v>0</v>
      </c>
      <c r="D6077" s="2">
        <v>0</v>
      </c>
      <c r="E6077" s="2">
        <v>22.04</v>
      </c>
      <c r="F6077" s="2">
        <v>2.83</v>
      </c>
      <c r="G6077" s="2">
        <v>0</v>
      </c>
      <c r="H6077" s="16">
        <f t="shared" si="285"/>
        <v>0</v>
      </c>
      <c r="I6077" s="15">
        <f t="shared" si="283"/>
        <v>22.04</v>
      </c>
      <c r="J6077" s="14">
        <f t="shared" si="284"/>
        <v>0</v>
      </c>
    </row>
    <row r="6078" spans="1:10" x14ac:dyDescent="0.3">
      <c r="A6078" s="19">
        <v>20200909</v>
      </c>
      <c r="B6078" s="19" t="s">
        <v>28</v>
      </c>
      <c r="C6078" s="19">
        <v>0</v>
      </c>
      <c r="D6078" s="19">
        <v>0</v>
      </c>
      <c r="E6078" s="19">
        <v>21.11</v>
      </c>
      <c r="F6078" s="19">
        <v>2.5499999999999998</v>
      </c>
      <c r="G6078" s="19">
        <v>0</v>
      </c>
      <c r="H6078" s="17">
        <f t="shared" si="285"/>
        <v>0</v>
      </c>
      <c r="I6078" s="18">
        <f t="shared" si="283"/>
        <v>21.11</v>
      </c>
      <c r="J6078" s="17">
        <f t="shared" si="284"/>
        <v>0</v>
      </c>
    </row>
    <row r="6079" spans="1:10" x14ac:dyDescent="0.3">
      <c r="A6079" s="2">
        <v>20200909</v>
      </c>
      <c r="B6079" s="2" t="s">
        <v>27</v>
      </c>
      <c r="C6079" s="2">
        <v>0</v>
      </c>
      <c r="D6079" s="2">
        <v>0</v>
      </c>
      <c r="E6079" s="2">
        <v>20.28</v>
      </c>
      <c r="F6079" s="2">
        <v>2.34</v>
      </c>
      <c r="G6079" s="2">
        <v>0</v>
      </c>
      <c r="H6079" s="16">
        <f t="shared" si="285"/>
        <v>0</v>
      </c>
      <c r="I6079" s="15">
        <f t="shared" si="283"/>
        <v>20.28</v>
      </c>
      <c r="J6079" s="14">
        <f t="shared" si="284"/>
        <v>0</v>
      </c>
    </row>
    <row r="6080" spans="1:10" x14ac:dyDescent="0.3">
      <c r="A6080" s="19">
        <v>20200909</v>
      </c>
      <c r="B6080" s="19" t="s">
        <v>26</v>
      </c>
      <c r="C6080" s="19">
        <v>0</v>
      </c>
      <c r="D6080" s="19">
        <v>0</v>
      </c>
      <c r="E6080" s="19">
        <v>19.61</v>
      </c>
      <c r="F6080" s="19">
        <v>2.2799999999999998</v>
      </c>
      <c r="G6080" s="19">
        <v>0</v>
      </c>
      <c r="H6080" s="17">
        <f t="shared" si="285"/>
        <v>0</v>
      </c>
      <c r="I6080" s="18">
        <f t="shared" si="283"/>
        <v>19.61</v>
      </c>
      <c r="J6080" s="17">
        <f t="shared" si="284"/>
        <v>0</v>
      </c>
    </row>
    <row r="6081" spans="1:10" x14ac:dyDescent="0.3">
      <c r="A6081" s="2">
        <v>20200909</v>
      </c>
      <c r="B6081" s="2" t="s">
        <v>25</v>
      </c>
      <c r="C6081" s="2">
        <v>0</v>
      </c>
      <c r="D6081" s="2">
        <v>0</v>
      </c>
      <c r="E6081" s="2">
        <v>19.3</v>
      </c>
      <c r="F6081" s="2">
        <v>2.2799999999999998</v>
      </c>
      <c r="G6081" s="2">
        <v>0</v>
      </c>
      <c r="H6081" s="16">
        <f t="shared" si="285"/>
        <v>0</v>
      </c>
      <c r="I6081" s="15">
        <f t="shared" si="283"/>
        <v>19.3</v>
      </c>
      <c r="J6081" s="14">
        <f t="shared" si="284"/>
        <v>0</v>
      </c>
    </row>
    <row r="6082" spans="1:10" x14ac:dyDescent="0.3">
      <c r="A6082" s="19">
        <v>20200910</v>
      </c>
      <c r="B6082" s="19" t="s">
        <v>48</v>
      </c>
      <c r="C6082" s="19">
        <v>0</v>
      </c>
      <c r="D6082" s="19">
        <v>0</v>
      </c>
      <c r="E6082" s="19">
        <v>18.899999999999999</v>
      </c>
      <c r="F6082" s="19">
        <v>2.0699999999999998</v>
      </c>
      <c r="G6082" s="19">
        <v>0</v>
      </c>
      <c r="H6082" s="17">
        <f t="shared" si="285"/>
        <v>0</v>
      </c>
      <c r="I6082" s="18">
        <f t="shared" si="283"/>
        <v>18.899999999999999</v>
      </c>
      <c r="J6082" s="17">
        <f t="shared" si="284"/>
        <v>0</v>
      </c>
    </row>
    <row r="6083" spans="1:10" x14ac:dyDescent="0.3">
      <c r="A6083" s="2">
        <v>20200910</v>
      </c>
      <c r="B6083" s="2" t="s">
        <v>47</v>
      </c>
      <c r="C6083" s="2">
        <v>0</v>
      </c>
      <c r="D6083" s="2">
        <v>0</v>
      </c>
      <c r="E6083" s="2">
        <v>18.54</v>
      </c>
      <c r="F6083" s="2">
        <v>1.72</v>
      </c>
      <c r="G6083" s="2">
        <v>0</v>
      </c>
      <c r="H6083" s="16">
        <f t="shared" si="285"/>
        <v>0</v>
      </c>
      <c r="I6083" s="15">
        <f t="shared" si="283"/>
        <v>18.54</v>
      </c>
      <c r="J6083" s="14">
        <f t="shared" si="284"/>
        <v>0</v>
      </c>
    </row>
    <row r="6084" spans="1:10" x14ac:dyDescent="0.3">
      <c r="A6084" s="19">
        <v>20200910</v>
      </c>
      <c r="B6084" s="19" t="s">
        <v>46</v>
      </c>
      <c r="C6084" s="19">
        <v>0</v>
      </c>
      <c r="D6084" s="19">
        <v>0</v>
      </c>
      <c r="E6084" s="19">
        <v>17.95</v>
      </c>
      <c r="F6084" s="19">
        <v>1.66</v>
      </c>
      <c r="G6084" s="19">
        <v>0</v>
      </c>
      <c r="H6084" s="17">
        <f t="shared" si="285"/>
        <v>0</v>
      </c>
      <c r="I6084" s="18">
        <f t="shared" si="283"/>
        <v>17.95</v>
      </c>
      <c r="J6084" s="17">
        <f t="shared" si="284"/>
        <v>0</v>
      </c>
    </row>
    <row r="6085" spans="1:10" x14ac:dyDescent="0.3">
      <c r="A6085" s="2">
        <v>20200910</v>
      </c>
      <c r="B6085" s="2" t="s">
        <v>45</v>
      </c>
      <c r="C6085" s="2">
        <v>0</v>
      </c>
      <c r="D6085" s="2">
        <v>0</v>
      </c>
      <c r="E6085" s="2">
        <v>17.48</v>
      </c>
      <c r="F6085" s="2">
        <v>1.66</v>
      </c>
      <c r="G6085" s="2">
        <v>0</v>
      </c>
      <c r="H6085" s="16">
        <f t="shared" si="285"/>
        <v>0</v>
      </c>
      <c r="I6085" s="15">
        <f t="shared" si="283"/>
        <v>17.48</v>
      </c>
      <c r="J6085" s="14">
        <f t="shared" si="284"/>
        <v>0</v>
      </c>
    </row>
    <row r="6086" spans="1:10" x14ac:dyDescent="0.3">
      <c r="A6086" s="19">
        <v>20200910</v>
      </c>
      <c r="B6086" s="19" t="s">
        <v>44</v>
      </c>
      <c r="C6086" s="19">
        <v>0</v>
      </c>
      <c r="D6086" s="19">
        <v>0</v>
      </c>
      <c r="E6086" s="19">
        <v>17.22</v>
      </c>
      <c r="F6086" s="19">
        <v>1.79</v>
      </c>
      <c r="G6086" s="19">
        <v>0</v>
      </c>
      <c r="H6086" s="17">
        <f t="shared" si="285"/>
        <v>0</v>
      </c>
      <c r="I6086" s="18">
        <f t="shared" si="283"/>
        <v>17.22</v>
      </c>
      <c r="J6086" s="17">
        <f t="shared" si="284"/>
        <v>0</v>
      </c>
    </row>
    <row r="6087" spans="1:10" x14ac:dyDescent="0.3">
      <c r="A6087" s="2">
        <v>20200910</v>
      </c>
      <c r="B6087" s="2" t="s">
        <v>43</v>
      </c>
      <c r="C6087" s="2">
        <v>0</v>
      </c>
      <c r="D6087" s="2">
        <v>0</v>
      </c>
      <c r="E6087" s="2">
        <v>17.32</v>
      </c>
      <c r="F6087" s="2">
        <v>2.21</v>
      </c>
      <c r="G6087" s="2">
        <v>0</v>
      </c>
      <c r="H6087" s="16">
        <f t="shared" si="285"/>
        <v>0</v>
      </c>
      <c r="I6087" s="15">
        <f t="shared" si="283"/>
        <v>17.32</v>
      </c>
      <c r="J6087" s="14">
        <f t="shared" si="284"/>
        <v>0</v>
      </c>
    </row>
    <row r="6088" spans="1:10" x14ac:dyDescent="0.3">
      <c r="A6088" s="19">
        <v>20200910</v>
      </c>
      <c r="B6088" s="19" t="s">
        <v>42</v>
      </c>
      <c r="C6088" s="19">
        <v>0</v>
      </c>
      <c r="D6088" s="19">
        <v>0</v>
      </c>
      <c r="E6088" s="19">
        <v>17.57</v>
      </c>
      <c r="F6088" s="19">
        <v>2.48</v>
      </c>
      <c r="G6088" s="19">
        <v>0</v>
      </c>
      <c r="H6088" s="17">
        <f t="shared" si="285"/>
        <v>0</v>
      </c>
      <c r="I6088" s="18">
        <f t="shared" si="283"/>
        <v>17.57</v>
      </c>
      <c r="J6088" s="17">
        <f t="shared" si="284"/>
        <v>0</v>
      </c>
    </row>
    <row r="6089" spans="1:10" x14ac:dyDescent="0.3">
      <c r="A6089" s="2">
        <v>20200910</v>
      </c>
      <c r="B6089" s="2" t="s">
        <v>41</v>
      </c>
      <c r="C6089" s="2">
        <v>119</v>
      </c>
      <c r="D6089" s="2">
        <v>10.31</v>
      </c>
      <c r="E6089" s="2">
        <v>17.84</v>
      </c>
      <c r="F6089" s="2">
        <v>1.93</v>
      </c>
      <c r="G6089" s="2">
        <v>0</v>
      </c>
      <c r="H6089" s="16">
        <f t="shared" si="285"/>
        <v>664.90129700760883</v>
      </c>
      <c r="I6089" s="15">
        <f t="shared" si="283"/>
        <v>38.618165531487776</v>
      </c>
      <c r="J6089" s="14">
        <f t="shared" si="284"/>
        <v>0.62415498534623137</v>
      </c>
    </row>
    <row r="6090" spans="1:10" x14ac:dyDescent="0.3">
      <c r="A6090" s="19">
        <v>20200910</v>
      </c>
      <c r="B6090" s="19" t="s">
        <v>40</v>
      </c>
      <c r="C6090" s="19">
        <v>300</v>
      </c>
      <c r="D6090" s="19">
        <v>21.91</v>
      </c>
      <c r="E6090" s="19">
        <v>20</v>
      </c>
      <c r="F6090" s="19">
        <v>1.66</v>
      </c>
      <c r="G6090" s="19">
        <v>0</v>
      </c>
      <c r="H6090" s="17">
        <f t="shared" si="285"/>
        <v>803.96684774332948</v>
      </c>
      <c r="I6090" s="18">
        <f t="shared" ref="I6090:I6153" si="286">E6090+H6090*((NOCT-20)/(800))</f>
        <v>45.123963991979046</v>
      </c>
      <c r="J6090" s="17">
        <f t="shared" ref="J6090:J6153" si="287">P_STC__W*(H6090/1000)*(1+(alpha_p/100)*(I6090-25))</f>
        <v>0.73116134821703704</v>
      </c>
    </row>
    <row r="6091" spans="1:10" x14ac:dyDescent="0.3">
      <c r="A6091" s="2">
        <v>20200910</v>
      </c>
      <c r="B6091" s="2" t="s">
        <v>39</v>
      </c>
      <c r="C6091" s="2">
        <v>524.01</v>
      </c>
      <c r="D6091" s="2">
        <v>33.07</v>
      </c>
      <c r="E6091" s="2">
        <v>22.61</v>
      </c>
      <c r="F6091" s="2">
        <v>1.66</v>
      </c>
      <c r="G6091" s="2">
        <v>0</v>
      </c>
      <c r="H6091" s="16">
        <f t="shared" si="285"/>
        <v>960.31754497512873</v>
      </c>
      <c r="I6091" s="15">
        <f t="shared" si="286"/>
        <v>52.619923280472776</v>
      </c>
      <c r="J6091" s="14">
        <f t="shared" si="287"/>
        <v>0.84096000884815614</v>
      </c>
    </row>
    <row r="6092" spans="1:10" x14ac:dyDescent="0.3">
      <c r="A6092" s="19">
        <v>20200910</v>
      </c>
      <c r="B6092" s="19" t="s">
        <v>38</v>
      </c>
      <c r="C6092" s="19">
        <v>668.01</v>
      </c>
      <c r="D6092" s="19">
        <v>43.22</v>
      </c>
      <c r="E6092" s="19">
        <v>24.82</v>
      </c>
      <c r="F6092" s="19">
        <v>1.52</v>
      </c>
      <c r="G6092" s="19">
        <v>0</v>
      </c>
      <c r="H6092" s="17">
        <f t="shared" si="285"/>
        <v>975.47972408610792</v>
      </c>
      <c r="I6092" s="18">
        <f t="shared" si="286"/>
        <v>55.303741377690869</v>
      </c>
      <c r="J6092" s="17">
        <f t="shared" si="287"/>
        <v>0.84245664033561796</v>
      </c>
    </row>
    <row r="6093" spans="1:10" x14ac:dyDescent="0.3">
      <c r="A6093" s="2">
        <v>20200910</v>
      </c>
      <c r="B6093" s="2" t="s">
        <v>37</v>
      </c>
      <c r="C6093" s="2">
        <v>751.01</v>
      </c>
      <c r="D6093" s="2">
        <v>51.34</v>
      </c>
      <c r="E6093" s="2">
        <v>26.41</v>
      </c>
      <c r="F6093" s="2">
        <v>1.38</v>
      </c>
      <c r="G6093" s="2">
        <v>0</v>
      </c>
      <c r="H6093" s="16">
        <f t="shared" si="285"/>
        <v>961.7646416275561</v>
      </c>
      <c r="I6093" s="15">
        <f t="shared" si="286"/>
        <v>56.465145050861125</v>
      </c>
      <c r="J6093" s="14">
        <f t="shared" si="287"/>
        <v>0.82558535383635379</v>
      </c>
    </row>
    <row r="6094" spans="1:10" x14ac:dyDescent="0.3">
      <c r="A6094" s="19">
        <v>20200910</v>
      </c>
      <c r="B6094" s="19" t="s">
        <v>36</v>
      </c>
      <c r="C6094" s="19">
        <v>812.01</v>
      </c>
      <c r="D6094" s="19">
        <v>55.85</v>
      </c>
      <c r="E6094" s="19">
        <v>27.58</v>
      </c>
      <c r="F6094" s="19">
        <v>1.52</v>
      </c>
      <c r="G6094" s="19">
        <v>0</v>
      </c>
      <c r="H6094" s="17">
        <f t="shared" si="285"/>
        <v>981.19705270366785</v>
      </c>
      <c r="I6094" s="18">
        <f t="shared" si="286"/>
        <v>58.242407896989619</v>
      </c>
      <c r="J6094" s="17">
        <f t="shared" si="287"/>
        <v>0.8344189657638208</v>
      </c>
    </row>
    <row r="6095" spans="1:10" x14ac:dyDescent="0.3">
      <c r="A6095" s="2">
        <v>20200910</v>
      </c>
      <c r="B6095" s="2" t="s">
        <v>35</v>
      </c>
      <c r="C6095" s="2">
        <v>824.01</v>
      </c>
      <c r="D6095" s="2">
        <v>55.24</v>
      </c>
      <c r="E6095" s="2">
        <v>28.17</v>
      </c>
      <c r="F6095" s="2">
        <v>2.48</v>
      </c>
      <c r="G6095" s="2">
        <v>0</v>
      </c>
      <c r="H6095" s="16">
        <f t="shared" si="285"/>
        <v>1002.997462650955</v>
      </c>
      <c r="I6095" s="15">
        <f t="shared" si="286"/>
        <v>59.513670707842344</v>
      </c>
      <c r="J6095" s="14">
        <f t="shared" si="287"/>
        <v>0.84722040399064091</v>
      </c>
    </row>
    <row r="6096" spans="1:10" x14ac:dyDescent="0.3">
      <c r="A6096" s="19">
        <v>20200910</v>
      </c>
      <c r="B6096" s="19" t="s">
        <v>34</v>
      </c>
      <c r="C6096" s="19">
        <v>752.01</v>
      </c>
      <c r="D6096" s="19">
        <v>49.75</v>
      </c>
      <c r="E6096" s="19">
        <v>27.99</v>
      </c>
      <c r="F6096" s="19">
        <v>3.72</v>
      </c>
      <c r="G6096" s="19">
        <v>0</v>
      </c>
      <c r="H6096" s="17">
        <f t="shared" si="285"/>
        <v>985.29613161540863</v>
      </c>
      <c r="I6096" s="18">
        <f t="shared" si="286"/>
        <v>58.780504112981518</v>
      </c>
      <c r="J6096" s="17">
        <f t="shared" si="287"/>
        <v>0.83551903149598272</v>
      </c>
    </row>
    <row r="6097" spans="1:10" x14ac:dyDescent="0.3">
      <c r="A6097" s="2">
        <v>20200910</v>
      </c>
      <c r="B6097" s="2" t="s">
        <v>33</v>
      </c>
      <c r="C6097" s="2">
        <v>624.01</v>
      </c>
      <c r="D6097" s="2">
        <v>41.05</v>
      </c>
      <c r="E6097" s="2">
        <v>27.13</v>
      </c>
      <c r="F6097" s="2">
        <v>4.4800000000000004</v>
      </c>
      <c r="G6097" s="2">
        <v>0</v>
      </c>
      <c r="H6097" s="16">
        <f t="shared" si="285"/>
        <v>950.19564263610312</v>
      </c>
      <c r="I6097" s="15">
        <f t="shared" si="286"/>
        <v>56.823613832378221</v>
      </c>
      <c r="J6097" s="14">
        <f t="shared" si="287"/>
        <v>0.81412167625203402</v>
      </c>
    </row>
    <row r="6098" spans="1:10" x14ac:dyDescent="0.3">
      <c r="A6098" s="19">
        <v>20200910</v>
      </c>
      <c r="B6098" s="19" t="s">
        <v>32</v>
      </c>
      <c r="C6098" s="19">
        <v>451</v>
      </c>
      <c r="D6098" s="19">
        <v>30.61</v>
      </c>
      <c r="E6098" s="19">
        <v>26.19</v>
      </c>
      <c r="F6098" s="19">
        <v>4.76</v>
      </c>
      <c r="G6098" s="19">
        <v>0</v>
      </c>
      <c r="H6098" s="17">
        <f t="shared" si="285"/>
        <v>885.71761253199679</v>
      </c>
      <c r="I6098" s="18">
        <f t="shared" si="286"/>
        <v>53.868675391624905</v>
      </c>
      <c r="J6098" s="17">
        <f t="shared" si="287"/>
        <v>0.7706548884302562</v>
      </c>
    </row>
    <row r="6099" spans="1:10" x14ac:dyDescent="0.3">
      <c r="A6099" s="2">
        <v>20200910</v>
      </c>
      <c r="B6099" s="2" t="s">
        <v>31</v>
      </c>
      <c r="C6099" s="2">
        <v>269</v>
      </c>
      <c r="D6099" s="2">
        <v>19.309999999999999</v>
      </c>
      <c r="E6099" s="2">
        <v>25.23</v>
      </c>
      <c r="F6099" s="2">
        <v>4.6900000000000004</v>
      </c>
      <c r="G6099" s="2">
        <v>0</v>
      </c>
      <c r="H6099" s="16">
        <f t="shared" ref="H6099:H6162" si="288">IF(D6099&gt;0,C6099/SIN(D6099*PI()/180),0)</f>
        <v>813.47744753935399</v>
      </c>
      <c r="I6099" s="15">
        <f t="shared" si="286"/>
        <v>50.651170235604809</v>
      </c>
      <c r="J6099" s="14">
        <f t="shared" si="287"/>
        <v>0.71957752933589636</v>
      </c>
    </row>
    <row r="6100" spans="1:10" x14ac:dyDescent="0.3">
      <c r="A6100" s="19">
        <v>20200910</v>
      </c>
      <c r="B6100" s="19" t="s">
        <v>30</v>
      </c>
      <c r="C6100" s="19">
        <v>87</v>
      </c>
      <c r="D6100" s="19">
        <v>7.66</v>
      </c>
      <c r="E6100" s="19">
        <v>24.03</v>
      </c>
      <c r="F6100" s="19">
        <v>4.41</v>
      </c>
      <c r="G6100" s="19">
        <v>0</v>
      </c>
      <c r="H6100" s="17">
        <f t="shared" si="288"/>
        <v>652.69099678922203</v>
      </c>
      <c r="I6100" s="18">
        <f t="shared" si="286"/>
        <v>44.426593649663189</v>
      </c>
      <c r="J6100" s="17">
        <f t="shared" si="287"/>
        <v>0.59563296430884172</v>
      </c>
    </row>
    <row r="6101" spans="1:10" x14ac:dyDescent="0.3">
      <c r="A6101" s="2">
        <v>20200910</v>
      </c>
      <c r="B6101" s="2" t="s">
        <v>29</v>
      </c>
      <c r="C6101" s="2">
        <v>0</v>
      </c>
      <c r="D6101" s="2">
        <v>0</v>
      </c>
      <c r="E6101" s="2">
        <v>22.48</v>
      </c>
      <c r="F6101" s="2">
        <v>3.72</v>
      </c>
      <c r="G6101" s="2">
        <v>0</v>
      </c>
      <c r="H6101" s="16">
        <f t="shared" si="288"/>
        <v>0</v>
      </c>
      <c r="I6101" s="15">
        <f t="shared" si="286"/>
        <v>22.48</v>
      </c>
      <c r="J6101" s="14">
        <f t="shared" si="287"/>
        <v>0</v>
      </c>
    </row>
    <row r="6102" spans="1:10" x14ac:dyDescent="0.3">
      <c r="A6102" s="19">
        <v>20200910</v>
      </c>
      <c r="B6102" s="19" t="s">
        <v>28</v>
      </c>
      <c r="C6102" s="19">
        <v>0</v>
      </c>
      <c r="D6102" s="19">
        <v>0</v>
      </c>
      <c r="E6102" s="19">
        <v>21.49</v>
      </c>
      <c r="F6102" s="19">
        <v>3.59</v>
      </c>
      <c r="G6102" s="19">
        <v>0</v>
      </c>
      <c r="H6102" s="17">
        <f t="shared" si="288"/>
        <v>0</v>
      </c>
      <c r="I6102" s="18">
        <f t="shared" si="286"/>
        <v>21.49</v>
      </c>
      <c r="J6102" s="17">
        <f t="shared" si="287"/>
        <v>0</v>
      </c>
    </row>
    <row r="6103" spans="1:10" x14ac:dyDescent="0.3">
      <c r="A6103" s="2">
        <v>20200910</v>
      </c>
      <c r="B6103" s="2" t="s">
        <v>27</v>
      </c>
      <c r="C6103" s="2">
        <v>0</v>
      </c>
      <c r="D6103" s="2">
        <v>0</v>
      </c>
      <c r="E6103" s="2">
        <v>20.8</v>
      </c>
      <c r="F6103" s="2">
        <v>3.38</v>
      </c>
      <c r="G6103" s="2">
        <v>0</v>
      </c>
      <c r="H6103" s="16">
        <f t="shared" si="288"/>
        <v>0</v>
      </c>
      <c r="I6103" s="15">
        <f t="shared" si="286"/>
        <v>20.8</v>
      </c>
      <c r="J6103" s="14">
        <f t="shared" si="287"/>
        <v>0</v>
      </c>
    </row>
    <row r="6104" spans="1:10" x14ac:dyDescent="0.3">
      <c r="A6104" s="19">
        <v>20200910</v>
      </c>
      <c r="B6104" s="19" t="s">
        <v>26</v>
      </c>
      <c r="C6104" s="19">
        <v>0</v>
      </c>
      <c r="D6104" s="19">
        <v>0</v>
      </c>
      <c r="E6104" s="19">
        <v>20.34</v>
      </c>
      <c r="F6104" s="19">
        <v>2.9</v>
      </c>
      <c r="G6104" s="19">
        <v>0</v>
      </c>
      <c r="H6104" s="17">
        <f t="shared" si="288"/>
        <v>0</v>
      </c>
      <c r="I6104" s="18">
        <f t="shared" si="286"/>
        <v>20.34</v>
      </c>
      <c r="J6104" s="17">
        <f t="shared" si="287"/>
        <v>0</v>
      </c>
    </row>
    <row r="6105" spans="1:10" x14ac:dyDescent="0.3">
      <c r="A6105" s="2">
        <v>20200910</v>
      </c>
      <c r="B6105" s="2" t="s">
        <v>25</v>
      </c>
      <c r="C6105" s="2">
        <v>0</v>
      </c>
      <c r="D6105" s="2">
        <v>0</v>
      </c>
      <c r="E6105" s="2">
        <v>20.12</v>
      </c>
      <c r="F6105" s="2">
        <v>2.5499999999999998</v>
      </c>
      <c r="G6105" s="2">
        <v>0</v>
      </c>
      <c r="H6105" s="16">
        <f t="shared" si="288"/>
        <v>0</v>
      </c>
      <c r="I6105" s="15">
        <f t="shared" si="286"/>
        <v>20.12</v>
      </c>
      <c r="J6105" s="14">
        <f t="shared" si="287"/>
        <v>0</v>
      </c>
    </row>
    <row r="6106" spans="1:10" x14ac:dyDescent="0.3">
      <c r="A6106" s="19">
        <v>20200911</v>
      </c>
      <c r="B6106" s="19" t="s">
        <v>48</v>
      </c>
      <c r="C6106" s="19">
        <v>0</v>
      </c>
      <c r="D6106" s="19">
        <v>0</v>
      </c>
      <c r="E6106" s="19">
        <v>20</v>
      </c>
      <c r="F6106" s="19">
        <v>2.2799999999999998</v>
      </c>
      <c r="G6106" s="19">
        <v>0</v>
      </c>
      <c r="H6106" s="17">
        <f t="shared" si="288"/>
        <v>0</v>
      </c>
      <c r="I6106" s="18">
        <f t="shared" si="286"/>
        <v>20</v>
      </c>
      <c r="J6106" s="17">
        <f t="shared" si="287"/>
        <v>0</v>
      </c>
    </row>
    <row r="6107" spans="1:10" x14ac:dyDescent="0.3">
      <c r="A6107" s="2">
        <v>20200911</v>
      </c>
      <c r="B6107" s="2" t="s">
        <v>47</v>
      </c>
      <c r="C6107" s="2">
        <v>0</v>
      </c>
      <c r="D6107" s="2">
        <v>0</v>
      </c>
      <c r="E6107" s="2">
        <v>19.79</v>
      </c>
      <c r="F6107" s="2">
        <v>2</v>
      </c>
      <c r="G6107" s="2">
        <v>0</v>
      </c>
      <c r="H6107" s="16">
        <f t="shared" si="288"/>
        <v>0</v>
      </c>
      <c r="I6107" s="15">
        <f t="shared" si="286"/>
        <v>19.79</v>
      </c>
      <c r="J6107" s="14">
        <f t="shared" si="287"/>
        <v>0</v>
      </c>
    </row>
    <row r="6108" spans="1:10" x14ac:dyDescent="0.3">
      <c r="A6108" s="19">
        <v>20200911</v>
      </c>
      <c r="B6108" s="19" t="s">
        <v>46</v>
      </c>
      <c r="C6108" s="19">
        <v>0</v>
      </c>
      <c r="D6108" s="19">
        <v>0</v>
      </c>
      <c r="E6108" s="19">
        <v>19.52</v>
      </c>
      <c r="F6108" s="19">
        <v>1.86</v>
      </c>
      <c r="G6108" s="19">
        <v>0</v>
      </c>
      <c r="H6108" s="17">
        <f t="shared" si="288"/>
        <v>0</v>
      </c>
      <c r="I6108" s="18">
        <f t="shared" si="286"/>
        <v>19.52</v>
      </c>
      <c r="J6108" s="17">
        <f t="shared" si="287"/>
        <v>0</v>
      </c>
    </row>
    <row r="6109" spans="1:10" x14ac:dyDescent="0.3">
      <c r="A6109" s="2">
        <v>20200911</v>
      </c>
      <c r="B6109" s="2" t="s">
        <v>45</v>
      </c>
      <c r="C6109" s="2">
        <v>0</v>
      </c>
      <c r="D6109" s="2">
        <v>0</v>
      </c>
      <c r="E6109" s="2">
        <v>19.21</v>
      </c>
      <c r="F6109" s="2">
        <v>2</v>
      </c>
      <c r="G6109" s="2">
        <v>0</v>
      </c>
      <c r="H6109" s="16">
        <f t="shared" si="288"/>
        <v>0</v>
      </c>
      <c r="I6109" s="15">
        <f t="shared" si="286"/>
        <v>19.21</v>
      </c>
      <c r="J6109" s="14">
        <f t="shared" si="287"/>
        <v>0</v>
      </c>
    </row>
    <row r="6110" spans="1:10" x14ac:dyDescent="0.3">
      <c r="A6110" s="19">
        <v>20200911</v>
      </c>
      <c r="B6110" s="19" t="s">
        <v>44</v>
      </c>
      <c r="C6110" s="19">
        <v>0</v>
      </c>
      <c r="D6110" s="19">
        <v>0</v>
      </c>
      <c r="E6110" s="19">
        <v>18.96</v>
      </c>
      <c r="F6110" s="19">
        <v>2</v>
      </c>
      <c r="G6110" s="19">
        <v>0</v>
      </c>
      <c r="H6110" s="17">
        <f t="shared" si="288"/>
        <v>0</v>
      </c>
      <c r="I6110" s="18">
        <f t="shared" si="286"/>
        <v>18.96</v>
      </c>
      <c r="J6110" s="17">
        <f t="shared" si="287"/>
        <v>0</v>
      </c>
    </row>
    <row r="6111" spans="1:10" x14ac:dyDescent="0.3">
      <c r="A6111" s="2">
        <v>20200911</v>
      </c>
      <c r="B6111" s="2" t="s">
        <v>43</v>
      </c>
      <c r="C6111" s="2">
        <v>0</v>
      </c>
      <c r="D6111" s="2">
        <v>0</v>
      </c>
      <c r="E6111" s="2">
        <v>18.5</v>
      </c>
      <c r="F6111" s="2">
        <v>1.93</v>
      </c>
      <c r="G6111" s="2">
        <v>0</v>
      </c>
      <c r="H6111" s="16">
        <f t="shared" si="288"/>
        <v>0</v>
      </c>
      <c r="I6111" s="15">
        <f t="shared" si="286"/>
        <v>18.5</v>
      </c>
      <c r="J6111" s="14">
        <f t="shared" si="287"/>
        <v>0</v>
      </c>
    </row>
    <row r="6112" spans="1:10" x14ac:dyDescent="0.3">
      <c r="A6112" s="19">
        <v>20200911</v>
      </c>
      <c r="B6112" s="19" t="s">
        <v>42</v>
      </c>
      <c r="C6112" s="19">
        <v>0</v>
      </c>
      <c r="D6112" s="19">
        <v>0</v>
      </c>
      <c r="E6112" s="19">
        <v>18.34</v>
      </c>
      <c r="F6112" s="19">
        <v>2.0699999999999998</v>
      </c>
      <c r="G6112" s="19">
        <v>0</v>
      </c>
      <c r="H6112" s="17">
        <f t="shared" si="288"/>
        <v>0</v>
      </c>
      <c r="I6112" s="18">
        <f t="shared" si="286"/>
        <v>18.34</v>
      </c>
      <c r="J6112" s="17">
        <f t="shared" si="287"/>
        <v>0</v>
      </c>
    </row>
    <row r="6113" spans="1:10" x14ac:dyDescent="0.3">
      <c r="A6113" s="2">
        <v>20200911</v>
      </c>
      <c r="B6113" s="2" t="s">
        <v>41</v>
      </c>
      <c r="C6113" s="2">
        <v>95</v>
      </c>
      <c r="D6113" s="2">
        <v>10.15</v>
      </c>
      <c r="E6113" s="2">
        <v>17.850000000000001</v>
      </c>
      <c r="F6113" s="2">
        <v>1.79</v>
      </c>
      <c r="G6113" s="2">
        <v>0</v>
      </c>
      <c r="H6113" s="16">
        <f t="shared" si="288"/>
        <v>539.08110977043725</v>
      </c>
      <c r="I6113" s="15">
        <f t="shared" si="286"/>
        <v>34.696284680326166</v>
      </c>
      <c r="J6113" s="14">
        <f t="shared" si="287"/>
        <v>0.51555923219289579</v>
      </c>
    </row>
    <row r="6114" spans="1:10" x14ac:dyDescent="0.3">
      <c r="A6114" s="19">
        <v>20200911</v>
      </c>
      <c r="B6114" s="19" t="s">
        <v>40</v>
      </c>
      <c r="C6114" s="19">
        <v>308</v>
      </c>
      <c r="D6114" s="19">
        <v>21.74</v>
      </c>
      <c r="E6114" s="19">
        <v>19.3</v>
      </c>
      <c r="F6114" s="19">
        <v>1.52</v>
      </c>
      <c r="G6114" s="19">
        <v>0</v>
      </c>
      <c r="H6114" s="17">
        <f t="shared" si="288"/>
        <v>831.54397484939852</v>
      </c>
      <c r="I6114" s="18">
        <f t="shared" si="286"/>
        <v>45.285749214043705</v>
      </c>
      <c r="J6114" s="17">
        <f t="shared" si="287"/>
        <v>0.75563575844530073</v>
      </c>
    </row>
    <row r="6115" spans="1:10" x14ac:dyDescent="0.3">
      <c r="A6115" s="2">
        <v>20200911</v>
      </c>
      <c r="B6115" s="2" t="s">
        <v>39</v>
      </c>
      <c r="C6115" s="2">
        <v>463</v>
      </c>
      <c r="D6115" s="2">
        <v>32.880000000000003</v>
      </c>
      <c r="E6115" s="2">
        <v>21.79</v>
      </c>
      <c r="F6115" s="2">
        <v>1.17</v>
      </c>
      <c r="G6115" s="2">
        <v>0</v>
      </c>
      <c r="H6115" s="16">
        <f t="shared" si="288"/>
        <v>852.85673092080799</v>
      </c>
      <c r="I6115" s="15">
        <f t="shared" si="286"/>
        <v>48.441772841275252</v>
      </c>
      <c r="J6115" s="14">
        <f t="shared" si="287"/>
        <v>0.76289059903501599</v>
      </c>
    </row>
    <row r="6116" spans="1:10" x14ac:dyDescent="0.3">
      <c r="A6116" s="19">
        <v>20200911</v>
      </c>
      <c r="B6116" s="19" t="s">
        <v>38</v>
      </c>
      <c r="C6116" s="19">
        <v>662.01</v>
      </c>
      <c r="D6116" s="19">
        <v>42.98</v>
      </c>
      <c r="E6116" s="19">
        <v>23.75</v>
      </c>
      <c r="F6116" s="19">
        <v>0.9</v>
      </c>
      <c r="G6116" s="19">
        <v>0</v>
      </c>
      <c r="H6116" s="17">
        <f t="shared" si="288"/>
        <v>971.05503524328594</v>
      </c>
      <c r="I6116" s="18">
        <f t="shared" si="286"/>
        <v>54.095469851352689</v>
      </c>
      <c r="J6116" s="17">
        <f t="shared" si="287"/>
        <v>0.84391517398462224</v>
      </c>
    </row>
    <row r="6117" spans="1:10" x14ac:dyDescent="0.3">
      <c r="A6117" s="2">
        <v>20200911</v>
      </c>
      <c r="B6117" s="2" t="s">
        <v>37</v>
      </c>
      <c r="C6117" s="2">
        <v>735.01</v>
      </c>
      <c r="D6117" s="2">
        <v>51.04</v>
      </c>
      <c r="E6117" s="2">
        <v>25.15</v>
      </c>
      <c r="F6117" s="2">
        <v>1.31</v>
      </c>
      <c r="G6117" s="2">
        <v>0</v>
      </c>
      <c r="H6117" s="16">
        <f t="shared" si="288"/>
        <v>945.24699685567361</v>
      </c>
      <c r="I6117" s="15">
        <f t="shared" si="286"/>
        <v>54.688968651739799</v>
      </c>
      <c r="J6117" s="14">
        <f t="shared" si="287"/>
        <v>0.8189616587955767</v>
      </c>
    </row>
    <row r="6118" spans="1:10" x14ac:dyDescent="0.3">
      <c r="A6118" s="19">
        <v>20200911</v>
      </c>
      <c r="B6118" s="19" t="s">
        <v>36</v>
      </c>
      <c r="C6118" s="19">
        <v>809.01</v>
      </c>
      <c r="D6118" s="19">
        <v>55.48</v>
      </c>
      <c r="E6118" s="19">
        <v>25.5</v>
      </c>
      <c r="F6118" s="19">
        <v>2.34</v>
      </c>
      <c r="G6118" s="19">
        <v>0</v>
      </c>
      <c r="H6118" s="17">
        <f t="shared" si="288"/>
        <v>981.89354210418753</v>
      </c>
      <c r="I6118" s="18">
        <f t="shared" si="286"/>
        <v>56.184173190755857</v>
      </c>
      <c r="J6118" s="17">
        <f t="shared" si="287"/>
        <v>0.84410561988080979</v>
      </c>
    </row>
    <row r="6119" spans="1:10" x14ac:dyDescent="0.3">
      <c r="A6119" s="2">
        <v>20200911</v>
      </c>
      <c r="B6119" s="2" t="s">
        <v>35</v>
      </c>
      <c r="C6119" s="2">
        <v>816.01</v>
      </c>
      <c r="D6119" s="2">
        <v>54.85</v>
      </c>
      <c r="E6119" s="2">
        <v>25.73</v>
      </c>
      <c r="F6119" s="2">
        <v>2.97</v>
      </c>
      <c r="G6119" s="2">
        <v>0</v>
      </c>
      <c r="H6119" s="16">
        <f t="shared" si="288"/>
        <v>997.99715772577065</v>
      </c>
      <c r="I6119" s="15">
        <f t="shared" si="286"/>
        <v>56.917411178930337</v>
      </c>
      <c r="J6119" s="14">
        <f t="shared" si="287"/>
        <v>0.8546564723523532</v>
      </c>
    </row>
    <row r="6120" spans="1:10" x14ac:dyDescent="0.3">
      <c r="A6120" s="19">
        <v>20200911</v>
      </c>
      <c r="B6120" s="19" t="s">
        <v>34</v>
      </c>
      <c r="C6120" s="19">
        <v>744.01</v>
      </c>
      <c r="D6120" s="19">
        <v>49.38</v>
      </c>
      <c r="E6120" s="19">
        <v>26.01</v>
      </c>
      <c r="F6120" s="19">
        <v>3.31</v>
      </c>
      <c r="G6120" s="19">
        <v>0</v>
      </c>
      <c r="H6120" s="17">
        <f t="shared" si="288"/>
        <v>980.1933799820556</v>
      </c>
      <c r="I6120" s="18">
        <f t="shared" si="286"/>
        <v>56.641043124439236</v>
      </c>
      <c r="J6120" s="17">
        <f t="shared" si="287"/>
        <v>0.84062884545369621</v>
      </c>
    </row>
    <row r="6121" spans="1:10" x14ac:dyDescent="0.3">
      <c r="A6121" s="2">
        <v>20200911</v>
      </c>
      <c r="B6121" s="2" t="s">
        <v>33</v>
      </c>
      <c r="C6121" s="2">
        <v>616.01</v>
      </c>
      <c r="D6121" s="2">
        <v>40.700000000000003</v>
      </c>
      <c r="E6121" s="2">
        <v>25.94</v>
      </c>
      <c r="F6121" s="2">
        <v>3.45</v>
      </c>
      <c r="G6121" s="2">
        <v>0</v>
      </c>
      <c r="H6121" s="16">
        <f t="shared" si="288"/>
        <v>944.65803992401948</v>
      </c>
      <c r="I6121" s="15">
        <f t="shared" si="286"/>
        <v>55.460563747625613</v>
      </c>
      <c r="J6121" s="14">
        <f t="shared" si="287"/>
        <v>0.81517136592236239</v>
      </c>
    </row>
    <row r="6122" spans="1:10" x14ac:dyDescent="0.3">
      <c r="A6122" s="19">
        <v>20200911</v>
      </c>
      <c r="B6122" s="19" t="s">
        <v>32</v>
      </c>
      <c r="C6122" s="19">
        <v>449</v>
      </c>
      <c r="D6122" s="19">
        <v>30.28</v>
      </c>
      <c r="E6122" s="19">
        <v>25.74</v>
      </c>
      <c r="F6122" s="19">
        <v>3.59</v>
      </c>
      <c r="G6122" s="19">
        <v>0</v>
      </c>
      <c r="H6122" s="17">
        <f t="shared" si="288"/>
        <v>890.47334320035577</v>
      </c>
      <c r="I6122" s="18">
        <f t="shared" si="286"/>
        <v>53.567291975011116</v>
      </c>
      <c r="J6122" s="17">
        <f t="shared" si="287"/>
        <v>0.77600048924009601</v>
      </c>
    </row>
    <row r="6123" spans="1:10" x14ac:dyDescent="0.3">
      <c r="A6123" s="2">
        <v>20200911</v>
      </c>
      <c r="B6123" s="2" t="s">
        <v>31</v>
      </c>
      <c r="C6123" s="2">
        <v>260</v>
      </c>
      <c r="D6123" s="2">
        <v>18.989999999999998</v>
      </c>
      <c r="E6123" s="2">
        <v>24.98</v>
      </c>
      <c r="F6123" s="2">
        <v>3.72</v>
      </c>
      <c r="G6123" s="2">
        <v>0</v>
      </c>
      <c r="H6123" s="16">
        <f t="shared" si="288"/>
        <v>799.00892070163923</v>
      </c>
      <c r="I6123" s="15">
        <f t="shared" si="286"/>
        <v>49.949028771926223</v>
      </c>
      <c r="J6123" s="14">
        <f t="shared" si="287"/>
        <v>0.70930368621938999</v>
      </c>
    </row>
    <row r="6124" spans="1:10" x14ac:dyDescent="0.3">
      <c r="A6124" s="19">
        <v>20200911</v>
      </c>
      <c r="B6124" s="19" t="s">
        <v>30</v>
      </c>
      <c r="C6124" s="19">
        <v>55</v>
      </c>
      <c r="D6124" s="19">
        <v>7.35</v>
      </c>
      <c r="E6124" s="19">
        <v>23.72</v>
      </c>
      <c r="F6124" s="19">
        <v>3.52</v>
      </c>
      <c r="G6124" s="19">
        <v>0</v>
      </c>
      <c r="H6124" s="17">
        <f t="shared" si="288"/>
        <v>429.92210546453941</v>
      </c>
      <c r="I6124" s="18">
        <f t="shared" si="286"/>
        <v>37.155065795766859</v>
      </c>
      <c r="J6124" s="17">
        <f t="shared" si="287"/>
        <v>0.40640631380914699</v>
      </c>
    </row>
    <row r="6125" spans="1:10" x14ac:dyDescent="0.3">
      <c r="A6125" s="2">
        <v>20200911</v>
      </c>
      <c r="B6125" s="2" t="s">
        <v>29</v>
      </c>
      <c r="C6125" s="2">
        <v>0</v>
      </c>
      <c r="D6125" s="2">
        <v>0</v>
      </c>
      <c r="E6125" s="2">
        <v>22.48</v>
      </c>
      <c r="F6125" s="2">
        <v>3.31</v>
      </c>
      <c r="G6125" s="2">
        <v>0</v>
      </c>
      <c r="H6125" s="16">
        <f t="shared" si="288"/>
        <v>0</v>
      </c>
      <c r="I6125" s="15">
        <f t="shared" si="286"/>
        <v>22.48</v>
      </c>
      <c r="J6125" s="14">
        <f t="shared" si="287"/>
        <v>0</v>
      </c>
    </row>
    <row r="6126" spans="1:10" x14ac:dyDescent="0.3">
      <c r="A6126" s="19">
        <v>20200911</v>
      </c>
      <c r="B6126" s="19" t="s">
        <v>28</v>
      </c>
      <c r="C6126" s="19">
        <v>0</v>
      </c>
      <c r="D6126" s="19">
        <v>0</v>
      </c>
      <c r="E6126" s="19">
        <v>21.75</v>
      </c>
      <c r="F6126" s="19">
        <v>3.03</v>
      </c>
      <c r="G6126" s="19">
        <v>0</v>
      </c>
      <c r="H6126" s="17">
        <f t="shared" si="288"/>
        <v>0</v>
      </c>
      <c r="I6126" s="18">
        <f t="shared" si="286"/>
        <v>21.75</v>
      </c>
      <c r="J6126" s="17">
        <f t="shared" si="287"/>
        <v>0</v>
      </c>
    </row>
    <row r="6127" spans="1:10" x14ac:dyDescent="0.3">
      <c r="A6127" s="2">
        <v>20200911</v>
      </c>
      <c r="B6127" s="2" t="s">
        <v>27</v>
      </c>
      <c r="C6127" s="2">
        <v>0</v>
      </c>
      <c r="D6127" s="2">
        <v>0</v>
      </c>
      <c r="E6127" s="2">
        <v>21.38</v>
      </c>
      <c r="F6127" s="2">
        <v>2.62</v>
      </c>
      <c r="G6127" s="2">
        <v>0</v>
      </c>
      <c r="H6127" s="16">
        <f t="shared" si="288"/>
        <v>0</v>
      </c>
      <c r="I6127" s="15">
        <f t="shared" si="286"/>
        <v>21.38</v>
      </c>
      <c r="J6127" s="14">
        <f t="shared" si="287"/>
        <v>0</v>
      </c>
    </row>
    <row r="6128" spans="1:10" x14ac:dyDescent="0.3">
      <c r="A6128" s="19">
        <v>20200911</v>
      </c>
      <c r="B6128" s="19" t="s">
        <v>26</v>
      </c>
      <c r="C6128" s="19">
        <v>0</v>
      </c>
      <c r="D6128" s="19">
        <v>0</v>
      </c>
      <c r="E6128" s="19">
        <v>21.14</v>
      </c>
      <c r="F6128" s="19">
        <v>2.14</v>
      </c>
      <c r="G6128" s="19">
        <v>0</v>
      </c>
      <c r="H6128" s="17">
        <f t="shared" si="288"/>
        <v>0</v>
      </c>
      <c r="I6128" s="18">
        <f t="shared" si="286"/>
        <v>21.14</v>
      </c>
      <c r="J6128" s="17">
        <f t="shared" si="287"/>
        <v>0</v>
      </c>
    </row>
    <row r="6129" spans="1:10" x14ac:dyDescent="0.3">
      <c r="A6129" s="2">
        <v>20200911</v>
      </c>
      <c r="B6129" s="2" t="s">
        <v>25</v>
      </c>
      <c r="C6129" s="2">
        <v>0</v>
      </c>
      <c r="D6129" s="2">
        <v>0</v>
      </c>
      <c r="E6129" s="2">
        <v>20.77</v>
      </c>
      <c r="F6129" s="2">
        <v>2</v>
      </c>
      <c r="G6129" s="2">
        <v>0</v>
      </c>
      <c r="H6129" s="16">
        <f t="shared" si="288"/>
        <v>0</v>
      </c>
      <c r="I6129" s="15">
        <f t="shared" si="286"/>
        <v>20.77</v>
      </c>
      <c r="J6129" s="14">
        <f t="shared" si="287"/>
        <v>0</v>
      </c>
    </row>
    <row r="6130" spans="1:10" x14ac:dyDescent="0.3">
      <c r="A6130" s="19">
        <v>20200912</v>
      </c>
      <c r="B6130" s="19" t="s">
        <v>48</v>
      </c>
      <c r="C6130" s="19">
        <v>0</v>
      </c>
      <c r="D6130" s="19">
        <v>0</v>
      </c>
      <c r="E6130" s="19">
        <v>20.350000000000001</v>
      </c>
      <c r="F6130" s="19">
        <v>2.0699999999999998</v>
      </c>
      <c r="G6130" s="19">
        <v>0</v>
      </c>
      <c r="H6130" s="17">
        <f t="shared" si="288"/>
        <v>0</v>
      </c>
      <c r="I6130" s="18">
        <f t="shared" si="286"/>
        <v>20.350000000000001</v>
      </c>
      <c r="J6130" s="17">
        <f t="shared" si="287"/>
        <v>0</v>
      </c>
    </row>
    <row r="6131" spans="1:10" x14ac:dyDescent="0.3">
      <c r="A6131" s="2">
        <v>20200912</v>
      </c>
      <c r="B6131" s="2" t="s">
        <v>47</v>
      </c>
      <c r="C6131" s="2">
        <v>0</v>
      </c>
      <c r="D6131" s="2">
        <v>0</v>
      </c>
      <c r="E6131" s="2">
        <v>20.11</v>
      </c>
      <c r="F6131" s="2">
        <v>1.93</v>
      </c>
      <c r="G6131" s="2">
        <v>0</v>
      </c>
      <c r="H6131" s="16">
        <f t="shared" si="288"/>
        <v>0</v>
      </c>
      <c r="I6131" s="15">
        <f t="shared" si="286"/>
        <v>20.11</v>
      </c>
      <c r="J6131" s="14">
        <f t="shared" si="287"/>
        <v>0</v>
      </c>
    </row>
    <row r="6132" spans="1:10" x14ac:dyDescent="0.3">
      <c r="A6132" s="19">
        <v>20200912</v>
      </c>
      <c r="B6132" s="19" t="s">
        <v>46</v>
      </c>
      <c r="C6132" s="19">
        <v>0</v>
      </c>
      <c r="D6132" s="19">
        <v>0</v>
      </c>
      <c r="E6132" s="19">
        <v>19.920000000000002</v>
      </c>
      <c r="F6132" s="19">
        <v>1.93</v>
      </c>
      <c r="G6132" s="19">
        <v>0</v>
      </c>
      <c r="H6132" s="17">
        <f t="shared" si="288"/>
        <v>0</v>
      </c>
      <c r="I6132" s="18">
        <f t="shared" si="286"/>
        <v>19.920000000000002</v>
      </c>
      <c r="J6132" s="17">
        <f t="shared" si="287"/>
        <v>0</v>
      </c>
    </row>
    <row r="6133" spans="1:10" x14ac:dyDescent="0.3">
      <c r="A6133" s="2">
        <v>20200912</v>
      </c>
      <c r="B6133" s="2" t="s">
        <v>45</v>
      </c>
      <c r="C6133" s="2">
        <v>0</v>
      </c>
      <c r="D6133" s="2">
        <v>0</v>
      </c>
      <c r="E6133" s="2">
        <v>19.850000000000001</v>
      </c>
      <c r="F6133" s="2">
        <v>2</v>
      </c>
      <c r="G6133" s="2">
        <v>0</v>
      </c>
      <c r="H6133" s="16">
        <f t="shared" si="288"/>
        <v>0</v>
      </c>
      <c r="I6133" s="15">
        <f t="shared" si="286"/>
        <v>19.850000000000001</v>
      </c>
      <c r="J6133" s="14">
        <f t="shared" si="287"/>
        <v>0</v>
      </c>
    </row>
    <row r="6134" spans="1:10" x14ac:dyDescent="0.3">
      <c r="A6134" s="19">
        <v>20200912</v>
      </c>
      <c r="B6134" s="19" t="s">
        <v>44</v>
      </c>
      <c r="C6134" s="19">
        <v>0</v>
      </c>
      <c r="D6134" s="19">
        <v>0</v>
      </c>
      <c r="E6134" s="19">
        <v>19.760000000000002</v>
      </c>
      <c r="F6134" s="19">
        <v>2.14</v>
      </c>
      <c r="G6134" s="19">
        <v>0</v>
      </c>
      <c r="H6134" s="17">
        <f t="shared" si="288"/>
        <v>0</v>
      </c>
      <c r="I6134" s="18">
        <f t="shared" si="286"/>
        <v>19.760000000000002</v>
      </c>
      <c r="J6134" s="17">
        <f t="shared" si="287"/>
        <v>0</v>
      </c>
    </row>
    <row r="6135" spans="1:10" x14ac:dyDescent="0.3">
      <c r="A6135" s="2">
        <v>20200912</v>
      </c>
      <c r="B6135" s="2" t="s">
        <v>43</v>
      </c>
      <c r="C6135" s="2">
        <v>0</v>
      </c>
      <c r="D6135" s="2">
        <v>0</v>
      </c>
      <c r="E6135" s="2">
        <v>19.8</v>
      </c>
      <c r="F6135" s="2">
        <v>2.14</v>
      </c>
      <c r="G6135" s="2">
        <v>0</v>
      </c>
      <c r="H6135" s="16">
        <f t="shared" si="288"/>
        <v>0</v>
      </c>
      <c r="I6135" s="15">
        <f t="shared" si="286"/>
        <v>19.8</v>
      </c>
      <c r="J6135" s="14">
        <f t="shared" si="287"/>
        <v>0</v>
      </c>
    </row>
    <row r="6136" spans="1:10" x14ac:dyDescent="0.3">
      <c r="A6136" s="19">
        <v>20200912</v>
      </c>
      <c r="B6136" s="19" t="s">
        <v>42</v>
      </c>
      <c r="C6136" s="19">
        <v>0</v>
      </c>
      <c r="D6136" s="19">
        <v>0</v>
      </c>
      <c r="E6136" s="19">
        <v>19.760000000000002</v>
      </c>
      <c r="F6136" s="19">
        <v>2.21</v>
      </c>
      <c r="G6136" s="19">
        <v>0</v>
      </c>
      <c r="H6136" s="17">
        <f t="shared" si="288"/>
        <v>0</v>
      </c>
      <c r="I6136" s="18">
        <f t="shared" si="286"/>
        <v>19.760000000000002</v>
      </c>
      <c r="J6136" s="17">
        <f t="shared" si="287"/>
        <v>0</v>
      </c>
    </row>
    <row r="6137" spans="1:10" x14ac:dyDescent="0.3">
      <c r="A6137" s="2">
        <v>20200912</v>
      </c>
      <c r="B6137" s="2" t="s">
        <v>41</v>
      </c>
      <c r="C6137" s="2">
        <v>99</v>
      </c>
      <c r="D6137" s="2">
        <v>9.98</v>
      </c>
      <c r="E6137" s="2">
        <v>19.670000000000002</v>
      </c>
      <c r="F6137" s="2">
        <v>1.24</v>
      </c>
      <c r="G6137" s="2">
        <v>0</v>
      </c>
      <c r="H6137" s="16">
        <f t="shared" si="288"/>
        <v>571.24918652625797</v>
      </c>
      <c r="I6137" s="15">
        <f t="shared" si="286"/>
        <v>37.521537078945563</v>
      </c>
      <c r="J6137" s="14">
        <f t="shared" si="287"/>
        <v>0.53906105610943089</v>
      </c>
    </row>
    <row r="6138" spans="1:10" x14ac:dyDescent="0.3">
      <c r="A6138" s="19">
        <v>20200912</v>
      </c>
      <c r="B6138" s="19" t="s">
        <v>40</v>
      </c>
      <c r="C6138" s="19">
        <v>228</v>
      </c>
      <c r="D6138" s="19">
        <v>21.57</v>
      </c>
      <c r="E6138" s="19">
        <v>20.92</v>
      </c>
      <c r="F6138" s="19">
        <v>0.69</v>
      </c>
      <c r="G6138" s="19">
        <v>0</v>
      </c>
      <c r="H6138" s="17">
        <f t="shared" si="288"/>
        <v>620.17583372752415</v>
      </c>
      <c r="I6138" s="18">
        <f t="shared" si="286"/>
        <v>40.300494803985131</v>
      </c>
      <c r="J6138" s="17">
        <f t="shared" si="287"/>
        <v>0.57747534668075107</v>
      </c>
    </row>
    <row r="6139" spans="1:10" x14ac:dyDescent="0.3">
      <c r="A6139" s="2">
        <v>20200912</v>
      </c>
      <c r="B6139" s="2" t="s">
        <v>39</v>
      </c>
      <c r="C6139" s="2">
        <v>408</v>
      </c>
      <c r="D6139" s="2">
        <v>32.68</v>
      </c>
      <c r="E6139" s="2">
        <v>22.99</v>
      </c>
      <c r="F6139" s="2">
        <v>0.21</v>
      </c>
      <c r="G6139" s="2">
        <v>0</v>
      </c>
      <c r="H6139" s="16">
        <f t="shared" si="288"/>
        <v>755.63035611315058</v>
      </c>
      <c r="I6139" s="15">
        <f t="shared" si="286"/>
        <v>46.603448628535958</v>
      </c>
      <c r="J6139" s="14">
        <f t="shared" si="287"/>
        <v>0.68217135900111303</v>
      </c>
    </row>
    <row r="6140" spans="1:10" x14ac:dyDescent="0.3">
      <c r="A6140" s="19">
        <v>20200912</v>
      </c>
      <c r="B6140" s="19" t="s">
        <v>38</v>
      </c>
      <c r="C6140" s="19">
        <v>646.01</v>
      </c>
      <c r="D6140" s="19">
        <v>42.74</v>
      </c>
      <c r="E6140" s="19">
        <v>24.56</v>
      </c>
      <c r="F6140" s="19">
        <v>0.41</v>
      </c>
      <c r="G6140" s="19">
        <v>0</v>
      </c>
      <c r="H6140" s="17">
        <f t="shared" si="288"/>
        <v>951.8728572519899</v>
      </c>
      <c r="I6140" s="18">
        <f t="shared" si="286"/>
        <v>54.306026789124687</v>
      </c>
      <c r="J6140" s="17">
        <f t="shared" si="287"/>
        <v>0.82634260570688622</v>
      </c>
    </row>
    <row r="6141" spans="1:10" x14ac:dyDescent="0.3">
      <c r="A6141" s="2">
        <v>20200912</v>
      </c>
      <c r="B6141" s="2" t="s">
        <v>37</v>
      </c>
      <c r="C6141" s="2">
        <v>638</v>
      </c>
      <c r="D6141" s="2">
        <v>50.74</v>
      </c>
      <c r="E6141" s="2">
        <v>25.76</v>
      </c>
      <c r="F6141" s="2">
        <v>0.21</v>
      </c>
      <c r="G6141" s="2">
        <v>0</v>
      </c>
      <c r="H6141" s="16">
        <f t="shared" si="288"/>
        <v>823.98897507134541</v>
      </c>
      <c r="I6141" s="15">
        <f t="shared" si="286"/>
        <v>51.509655470979546</v>
      </c>
      <c r="J6141" s="14">
        <f t="shared" si="287"/>
        <v>0.72569248778672424</v>
      </c>
    </row>
    <row r="6142" spans="1:10" x14ac:dyDescent="0.3">
      <c r="A6142" s="19">
        <v>20200912</v>
      </c>
      <c r="B6142" s="19" t="s">
        <v>36</v>
      </c>
      <c r="C6142" s="19">
        <v>697.01</v>
      </c>
      <c r="D6142" s="19">
        <v>55.12</v>
      </c>
      <c r="E6142" s="19">
        <v>26.61</v>
      </c>
      <c r="F6142" s="19">
        <v>0.48</v>
      </c>
      <c r="G6142" s="19">
        <v>0</v>
      </c>
      <c r="H6142" s="17">
        <f t="shared" si="288"/>
        <v>849.64794225310254</v>
      </c>
      <c r="I6142" s="18">
        <f t="shared" si="286"/>
        <v>53.16149819540945</v>
      </c>
      <c r="J6142" s="17">
        <f t="shared" si="287"/>
        <v>0.74197482678687909</v>
      </c>
    </row>
    <row r="6143" spans="1:10" x14ac:dyDescent="0.3">
      <c r="A6143" s="2">
        <v>20200912</v>
      </c>
      <c r="B6143" s="2" t="s">
        <v>35</v>
      </c>
      <c r="C6143" s="2">
        <v>682.01</v>
      </c>
      <c r="D6143" s="2">
        <v>54.45</v>
      </c>
      <c r="E6143" s="2">
        <v>27.02</v>
      </c>
      <c r="F6143" s="2">
        <v>0.76</v>
      </c>
      <c r="G6143" s="2">
        <v>0</v>
      </c>
      <c r="H6143" s="16">
        <f t="shared" si="288"/>
        <v>838.25333969732844</v>
      </c>
      <c r="I6143" s="15">
        <f t="shared" si="286"/>
        <v>53.215416865541513</v>
      </c>
      <c r="J6143" s="14">
        <f t="shared" si="287"/>
        <v>0.7318208363141121</v>
      </c>
    </row>
    <row r="6144" spans="1:10" x14ac:dyDescent="0.3">
      <c r="A6144" s="19">
        <v>20200912</v>
      </c>
      <c r="B6144" s="19" t="s">
        <v>34</v>
      </c>
      <c r="C6144" s="19">
        <v>620</v>
      </c>
      <c r="D6144" s="19">
        <v>49</v>
      </c>
      <c r="E6144" s="19">
        <v>27.34</v>
      </c>
      <c r="F6144" s="19">
        <v>1.03</v>
      </c>
      <c r="G6144" s="19">
        <v>0</v>
      </c>
      <c r="H6144" s="17">
        <f t="shared" si="288"/>
        <v>821.50805587626303</v>
      </c>
      <c r="I6144" s="18">
        <f t="shared" si="286"/>
        <v>53.01212674613322</v>
      </c>
      <c r="J6144" s="17">
        <f t="shared" si="287"/>
        <v>0.71795321084747388</v>
      </c>
    </row>
    <row r="6145" spans="1:10" x14ac:dyDescent="0.3">
      <c r="A6145" s="2">
        <v>20200912</v>
      </c>
      <c r="B6145" s="2" t="s">
        <v>33</v>
      </c>
      <c r="C6145" s="2">
        <v>556</v>
      </c>
      <c r="D6145" s="2">
        <v>40.35</v>
      </c>
      <c r="E6145" s="2">
        <v>27.73</v>
      </c>
      <c r="F6145" s="2">
        <v>1.93</v>
      </c>
      <c r="G6145" s="2">
        <v>0</v>
      </c>
      <c r="H6145" s="16">
        <f t="shared" si="288"/>
        <v>858.74682478954401</v>
      </c>
      <c r="I6145" s="15">
        <f t="shared" si="286"/>
        <v>54.565838274673254</v>
      </c>
      <c r="J6145" s="14">
        <f t="shared" si="287"/>
        <v>0.74449376095676822</v>
      </c>
    </row>
    <row r="6146" spans="1:10" x14ac:dyDescent="0.3">
      <c r="A6146" s="19">
        <v>20200912</v>
      </c>
      <c r="B6146" s="19" t="s">
        <v>32</v>
      </c>
      <c r="C6146" s="19">
        <v>415</v>
      </c>
      <c r="D6146" s="19">
        <v>29.95</v>
      </c>
      <c r="E6146" s="19">
        <v>27.16</v>
      </c>
      <c r="F6146" s="19">
        <v>2.9</v>
      </c>
      <c r="G6146" s="19">
        <v>0</v>
      </c>
      <c r="H6146" s="17">
        <f t="shared" si="288"/>
        <v>831.25676051273012</v>
      </c>
      <c r="I6146" s="18">
        <f t="shared" si="286"/>
        <v>53.136773766022813</v>
      </c>
      <c r="J6146" s="17">
        <f t="shared" si="287"/>
        <v>0.72600678515862349</v>
      </c>
    </row>
    <row r="6147" spans="1:10" x14ac:dyDescent="0.3">
      <c r="A6147" s="2">
        <v>20200912</v>
      </c>
      <c r="B6147" s="2" t="s">
        <v>31</v>
      </c>
      <c r="C6147" s="2">
        <v>253</v>
      </c>
      <c r="D6147" s="2">
        <v>18.68</v>
      </c>
      <c r="E6147" s="2">
        <v>26.36</v>
      </c>
      <c r="F6147" s="2">
        <v>3.24</v>
      </c>
      <c r="G6147" s="2">
        <v>0</v>
      </c>
      <c r="H6147" s="16">
        <f t="shared" si="288"/>
        <v>789.92805561396858</v>
      </c>
      <c r="I6147" s="15">
        <f t="shared" si="286"/>
        <v>51.045251737936518</v>
      </c>
      <c r="J6147" s="14">
        <f t="shared" si="287"/>
        <v>0.69734561782900828</v>
      </c>
    </row>
    <row r="6148" spans="1:10" x14ac:dyDescent="0.3">
      <c r="A6148" s="19">
        <v>20200912</v>
      </c>
      <c r="B6148" s="19" t="s">
        <v>30</v>
      </c>
      <c r="C6148" s="19">
        <v>69</v>
      </c>
      <c r="D6148" s="19">
        <v>7.04</v>
      </c>
      <c r="E6148" s="19">
        <v>25.16</v>
      </c>
      <c r="F6148" s="19">
        <v>2.69</v>
      </c>
      <c r="G6148" s="19">
        <v>0</v>
      </c>
      <c r="H6148" s="17">
        <f t="shared" si="288"/>
        <v>562.97925942606764</v>
      </c>
      <c r="I6148" s="18">
        <f t="shared" si="286"/>
        <v>42.753101857064614</v>
      </c>
      <c r="J6148" s="17">
        <f t="shared" si="287"/>
        <v>0.5180034328140416</v>
      </c>
    </row>
    <row r="6149" spans="1:10" x14ac:dyDescent="0.3">
      <c r="A6149" s="2">
        <v>20200912</v>
      </c>
      <c r="B6149" s="2" t="s">
        <v>29</v>
      </c>
      <c r="C6149" s="2">
        <v>0</v>
      </c>
      <c r="D6149" s="2">
        <v>0</v>
      </c>
      <c r="E6149" s="2">
        <v>23.45</v>
      </c>
      <c r="F6149" s="2">
        <v>2.34</v>
      </c>
      <c r="G6149" s="2">
        <v>0</v>
      </c>
      <c r="H6149" s="16">
        <f t="shared" si="288"/>
        <v>0</v>
      </c>
      <c r="I6149" s="15">
        <f t="shared" si="286"/>
        <v>23.45</v>
      </c>
      <c r="J6149" s="14">
        <f t="shared" si="287"/>
        <v>0</v>
      </c>
    </row>
    <row r="6150" spans="1:10" x14ac:dyDescent="0.3">
      <c r="A6150" s="19">
        <v>20200912</v>
      </c>
      <c r="B6150" s="19" t="s">
        <v>28</v>
      </c>
      <c r="C6150" s="19">
        <v>0</v>
      </c>
      <c r="D6150" s="19">
        <v>0</v>
      </c>
      <c r="E6150" s="19">
        <v>22.69</v>
      </c>
      <c r="F6150" s="19">
        <v>2</v>
      </c>
      <c r="G6150" s="19">
        <v>0</v>
      </c>
      <c r="H6150" s="17">
        <f t="shared" si="288"/>
        <v>0</v>
      </c>
      <c r="I6150" s="18">
        <f t="shared" si="286"/>
        <v>22.69</v>
      </c>
      <c r="J6150" s="17">
        <f t="shared" si="287"/>
        <v>0</v>
      </c>
    </row>
    <row r="6151" spans="1:10" x14ac:dyDescent="0.3">
      <c r="A6151" s="2">
        <v>20200912</v>
      </c>
      <c r="B6151" s="2" t="s">
        <v>27</v>
      </c>
      <c r="C6151" s="2">
        <v>0</v>
      </c>
      <c r="D6151" s="2">
        <v>0</v>
      </c>
      <c r="E6151" s="2">
        <v>22.27</v>
      </c>
      <c r="F6151" s="2">
        <v>1.86</v>
      </c>
      <c r="G6151" s="2">
        <v>0</v>
      </c>
      <c r="H6151" s="16">
        <f t="shared" si="288"/>
        <v>0</v>
      </c>
      <c r="I6151" s="15">
        <f t="shared" si="286"/>
        <v>22.27</v>
      </c>
      <c r="J6151" s="14">
        <f t="shared" si="287"/>
        <v>0</v>
      </c>
    </row>
    <row r="6152" spans="1:10" x14ac:dyDescent="0.3">
      <c r="A6152" s="19">
        <v>20200912</v>
      </c>
      <c r="B6152" s="19" t="s">
        <v>26</v>
      </c>
      <c r="C6152" s="19">
        <v>0</v>
      </c>
      <c r="D6152" s="19">
        <v>0</v>
      </c>
      <c r="E6152" s="19">
        <v>22.09</v>
      </c>
      <c r="F6152" s="19">
        <v>1.72</v>
      </c>
      <c r="G6152" s="19">
        <v>0</v>
      </c>
      <c r="H6152" s="17">
        <f t="shared" si="288"/>
        <v>0</v>
      </c>
      <c r="I6152" s="18">
        <f t="shared" si="286"/>
        <v>22.09</v>
      </c>
      <c r="J6152" s="17">
        <f t="shared" si="287"/>
        <v>0</v>
      </c>
    </row>
    <row r="6153" spans="1:10" x14ac:dyDescent="0.3">
      <c r="A6153" s="2">
        <v>20200912</v>
      </c>
      <c r="B6153" s="2" t="s">
        <v>25</v>
      </c>
      <c r="C6153" s="2">
        <v>0</v>
      </c>
      <c r="D6153" s="2">
        <v>0</v>
      </c>
      <c r="E6153" s="2">
        <v>21.79</v>
      </c>
      <c r="F6153" s="2">
        <v>1.17</v>
      </c>
      <c r="G6153" s="2">
        <v>0</v>
      </c>
      <c r="H6153" s="16">
        <f t="shared" si="288"/>
        <v>0</v>
      </c>
      <c r="I6153" s="15">
        <f t="shared" si="286"/>
        <v>21.79</v>
      </c>
      <c r="J6153" s="14">
        <f t="shared" si="287"/>
        <v>0</v>
      </c>
    </row>
    <row r="6154" spans="1:10" x14ac:dyDescent="0.3">
      <c r="A6154" s="19">
        <v>20200913</v>
      </c>
      <c r="B6154" s="19" t="s">
        <v>48</v>
      </c>
      <c r="C6154" s="19">
        <v>0</v>
      </c>
      <c r="D6154" s="19">
        <v>0</v>
      </c>
      <c r="E6154" s="19">
        <v>22.38</v>
      </c>
      <c r="F6154" s="19">
        <v>0.62</v>
      </c>
      <c r="G6154" s="19">
        <v>0</v>
      </c>
      <c r="H6154" s="17">
        <f t="shared" si="288"/>
        <v>0</v>
      </c>
      <c r="I6154" s="18">
        <f t="shared" ref="I6154:I6217" si="289">E6154+H6154*((NOCT-20)/(800))</f>
        <v>22.38</v>
      </c>
      <c r="J6154" s="17">
        <f t="shared" ref="J6154:J6217" si="290">P_STC__W*(H6154/1000)*(1+(alpha_p/100)*(I6154-25))</f>
        <v>0</v>
      </c>
    </row>
    <row r="6155" spans="1:10" x14ac:dyDescent="0.3">
      <c r="A6155" s="2">
        <v>20200913</v>
      </c>
      <c r="B6155" s="2" t="s">
        <v>47</v>
      </c>
      <c r="C6155" s="2">
        <v>0</v>
      </c>
      <c r="D6155" s="2">
        <v>0</v>
      </c>
      <c r="E6155" s="2">
        <v>22.48</v>
      </c>
      <c r="F6155" s="2">
        <v>0.48</v>
      </c>
      <c r="G6155" s="2">
        <v>0</v>
      </c>
      <c r="H6155" s="16">
        <f t="shared" si="288"/>
        <v>0</v>
      </c>
      <c r="I6155" s="15">
        <f t="shared" si="289"/>
        <v>22.48</v>
      </c>
      <c r="J6155" s="14">
        <f t="shared" si="290"/>
        <v>0</v>
      </c>
    </row>
    <row r="6156" spans="1:10" x14ac:dyDescent="0.3">
      <c r="A6156" s="19">
        <v>20200913</v>
      </c>
      <c r="B6156" s="19" t="s">
        <v>46</v>
      </c>
      <c r="C6156" s="19">
        <v>0</v>
      </c>
      <c r="D6156" s="19">
        <v>0</v>
      </c>
      <c r="E6156" s="19">
        <v>21.15</v>
      </c>
      <c r="F6156" s="19">
        <v>1.17</v>
      </c>
      <c r="G6156" s="19">
        <v>0</v>
      </c>
      <c r="H6156" s="17">
        <f t="shared" si="288"/>
        <v>0</v>
      </c>
      <c r="I6156" s="18">
        <f t="shared" si="289"/>
        <v>21.15</v>
      </c>
      <c r="J6156" s="17">
        <f t="shared" si="290"/>
        <v>0</v>
      </c>
    </row>
    <row r="6157" spans="1:10" x14ac:dyDescent="0.3">
      <c r="A6157" s="2">
        <v>20200913</v>
      </c>
      <c r="B6157" s="2" t="s">
        <v>45</v>
      </c>
      <c r="C6157" s="2">
        <v>0</v>
      </c>
      <c r="D6157" s="2">
        <v>0</v>
      </c>
      <c r="E6157" s="2">
        <v>20.84</v>
      </c>
      <c r="F6157" s="2">
        <v>1.52</v>
      </c>
      <c r="G6157" s="2">
        <v>0</v>
      </c>
      <c r="H6157" s="16">
        <f t="shared" si="288"/>
        <v>0</v>
      </c>
      <c r="I6157" s="15">
        <f t="shared" si="289"/>
        <v>20.84</v>
      </c>
      <c r="J6157" s="14">
        <f t="shared" si="290"/>
        <v>0</v>
      </c>
    </row>
    <row r="6158" spans="1:10" x14ac:dyDescent="0.3">
      <c r="A6158" s="19">
        <v>20200913</v>
      </c>
      <c r="B6158" s="19" t="s">
        <v>44</v>
      </c>
      <c r="C6158" s="19">
        <v>0</v>
      </c>
      <c r="D6158" s="19">
        <v>0</v>
      </c>
      <c r="E6158" s="19">
        <v>20.8</v>
      </c>
      <c r="F6158" s="19">
        <v>1.79</v>
      </c>
      <c r="G6158" s="19">
        <v>0</v>
      </c>
      <c r="H6158" s="17">
        <f t="shared" si="288"/>
        <v>0</v>
      </c>
      <c r="I6158" s="18">
        <f t="shared" si="289"/>
        <v>20.8</v>
      </c>
      <c r="J6158" s="17">
        <f t="shared" si="290"/>
        <v>0</v>
      </c>
    </row>
    <row r="6159" spans="1:10" x14ac:dyDescent="0.3">
      <c r="A6159" s="2">
        <v>20200913</v>
      </c>
      <c r="B6159" s="2" t="s">
        <v>43</v>
      </c>
      <c r="C6159" s="2">
        <v>0</v>
      </c>
      <c r="D6159" s="2">
        <v>0</v>
      </c>
      <c r="E6159" s="2">
        <v>20.98</v>
      </c>
      <c r="F6159" s="2">
        <v>2.0699999999999998</v>
      </c>
      <c r="G6159" s="2">
        <v>0</v>
      </c>
      <c r="H6159" s="16">
        <f t="shared" si="288"/>
        <v>0</v>
      </c>
      <c r="I6159" s="15">
        <f t="shared" si="289"/>
        <v>20.98</v>
      </c>
      <c r="J6159" s="14">
        <f t="shared" si="290"/>
        <v>0</v>
      </c>
    </row>
    <row r="6160" spans="1:10" x14ac:dyDescent="0.3">
      <c r="A6160" s="19">
        <v>20200913</v>
      </c>
      <c r="B6160" s="19" t="s">
        <v>42</v>
      </c>
      <c r="C6160" s="19">
        <v>0</v>
      </c>
      <c r="D6160" s="19">
        <v>0</v>
      </c>
      <c r="E6160" s="19">
        <v>21.25</v>
      </c>
      <c r="F6160" s="19">
        <v>2.34</v>
      </c>
      <c r="G6160" s="19">
        <v>0</v>
      </c>
      <c r="H6160" s="17">
        <f t="shared" si="288"/>
        <v>0</v>
      </c>
      <c r="I6160" s="18">
        <f t="shared" si="289"/>
        <v>21.25</v>
      </c>
      <c r="J6160" s="17">
        <f t="shared" si="290"/>
        <v>0</v>
      </c>
    </row>
    <row r="6161" spans="1:10" x14ac:dyDescent="0.3">
      <c r="A6161" s="2">
        <v>20200913</v>
      </c>
      <c r="B6161" s="2" t="s">
        <v>41</v>
      </c>
      <c r="C6161" s="2">
        <v>87</v>
      </c>
      <c r="D6161" s="2">
        <v>9.82</v>
      </c>
      <c r="E6161" s="2">
        <v>21.66</v>
      </c>
      <c r="F6161" s="2">
        <v>3.1</v>
      </c>
      <c r="G6161" s="2">
        <v>0</v>
      </c>
      <c r="H6161" s="16">
        <f t="shared" si="288"/>
        <v>510.10398423963909</v>
      </c>
      <c r="I6161" s="15">
        <f t="shared" si="289"/>
        <v>37.600749507488722</v>
      </c>
      <c r="J6161" s="14">
        <f t="shared" si="290"/>
        <v>0.48117936786284859</v>
      </c>
    </row>
    <row r="6162" spans="1:10" x14ac:dyDescent="0.3">
      <c r="A6162" s="19">
        <v>20200913</v>
      </c>
      <c r="B6162" s="19" t="s">
        <v>40</v>
      </c>
      <c r="C6162" s="19">
        <v>259</v>
      </c>
      <c r="D6162" s="19">
        <v>21.39</v>
      </c>
      <c r="E6162" s="19">
        <v>23.34</v>
      </c>
      <c r="F6162" s="19">
        <v>3.72</v>
      </c>
      <c r="G6162" s="19">
        <v>0</v>
      </c>
      <c r="H6162" s="17">
        <f t="shared" si="288"/>
        <v>710.14494083179488</v>
      </c>
      <c r="I6162" s="18">
        <f t="shared" si="289"/>
        <v>45.532029400993594</v>
      </c>
      <c r="J6162" s="17">
        <f t="shared" si="290"/>
        <v>0.64453171521323116</v>
      </c>
    </row>
    <row r="6163" spans="1:10" x14ac:dyDescent="0.3">
      <c r="A6163" s="2">
        <v>20200913</v>
      </c>
      <c r="B6163" s="2" t="s">
        <v>39</v>
      </c>
      <c r="C6163" s="2">
        <v>469</v>
      </c>
      <c r="D6163" s="2">
        <v>32.479999999999997</v>
      </c>
      <c r="E6163" s="2">
        <v>24.8</v>
      </c>
      <c r="F6163" s="2">
        <v>5.24</v>
      </c>
      <c r="G6163" s="2">
        <v>0</v>
      </c>
      <c r="H6163" s="16">
        <f t="shared" ref="H6163:H6226" si="291">IF(D6163&gt;0,C6163/SIN(D6163*PI()/180),0)</f>
        <v>873.36215841739931</v>
      </c>
      <c r="I6163" s="15">
        <f t="shared" si="289"/>
        <v>52.092567450543726</v>
      </c>
      <c r="J6163" s="14">
        <f t="shared" si="290"/>
        <v>0.76688485408185791</v>
      </c>
    </row>
    <row r="6164" spans="1:10" x14ac:dyDescent="0.3">
      <c r="A6164" s="19">
        <v>20200913</v>
      </c>
      <c r="B6164" s="19" t="s">
        <v>38</v>
      </c>
      <c r="C6164" s="19">
        <v>628.01</v>
      </c>
      <c r="D6164" s="19">
        <v>42.49</v>
      </c>
      <c r="E6164" s="19">
        <v>25.83</v>
      </c>
      <c r="F6164" s="19">
        <v>6.41</v>
      </c>
      <c r="G6164" s="19">
        <v>0</v>
      </c>
      <c r="H6164" s="17">
        <f t="shared" si="291"/>
        <v>929.74948700891673</v>
      </c>
      <c r="I6164" s="18">
        <f t="shared" si="289"/>
        <v>54.884671469028646</v>
      </c>
      <c r="J6164" s="17">
        <f t="shared" si="290"/>
        <v>0.80471582615399939</v>
      </c>
    </row>
    <row r="6165" spans="1:10" x14ac:dyDescent="0.3">
      <c r="A6165" s="2">
        <v>20200913</v>
      </c>
      <c r="B6165" s="2" t="s">
        <v>37</v>
      </c>
      <c r="C6165" s="2">
        <v>703.01</v>
      </c>
      <c r="D6165" s="2">
        <v>50.44</v>
      </c>
      <c r="E6165" s="2">
        <v>26.31</v>
      </c>
      <c r="F6165" s="2">
        <v>6.62</v>
      </c>
      <c r="G6165" s="2">
        <v>0</v>
      </c>
      <c r="H6165" s="16">
        <f t="shared" si="291"/>
        <v>911.86542522409286</v>
      </c>
      <c r="I6165" s="15">
        <f t="shared" si="289"/>
        <v>54.805794538252897</v>
      </c>
      <c r="J6165" s="14">
        <f t="shared" si="290"/>
        <v>0.78956049442564624</v>
      </c>
    </row>
    <row r="6166" spans="1:10" x14ac:dyDescent="0.3">
      <c r="A6166" s="19">
        <v>20200913</v>
      </c>
      <c r="B6166" s="19" t="s">
        <v>36</v>
      </c>
      <c r="C6166" s="19">
        <v>761.01</v>
      </c>
      <c r="D6166" s="19">
        <v>54.75</v>
      </c>
      <c r="E6166" s="19">
        <v>26.43</v>
      </c>
      <c r="F6166" s="19">
        <v>6.41</v>
      </c>
      <c r="G6166" s="19">
        <v>0</v>
      </c>
      <c r="H6166" s="17">
        <f t="shared" si="291"/>
        <v>931.87763369368952</v>
      </c>
      <c r="I6166" s="18">
        <f t="shared" si="289"/>
        <v>55.551176052927801</v>
      </c>
      <c r="J6166" s="17">
        <f t="shared" si="290"/>
        <v>0.80376282428326196</v>
      </c>
    </row>
    <row r="6167" spans="1:10" x14ac:dyDescent="0.3">
      <c r="A6167" s="2">
        <v>20200913</v>
      </c>
      <c r="B6167" s="2" t="s">
        <v>35</v>
      </c>
      <c r="C6167" s="2">
        <v>555</v>
      </c>
      <c r="D6167" s="2">
        <v>54.06</v>
      </c>
      <c r="E6167" s="2">
        <v>25.55</v>
      </c>
      <c r="F6167" s="2">
        <v>6.07</v>
      </c>
      <c r="G6167" s="2">
        <v>0</v>
      </c>
      <c r="H6167" s="16">
        <f t="shared" si="291"/>
        <v>685.49655469177117</v>
      </c>
      <c r="I6167" s="15">
        <f t="shared" si="289"/>
        <v>46.97176733411785</v>
      </c>
      <c r="J6167" s="14">
        <f t="shared" si="290"/>
        <v>0.61771948605564964</v>
      </c>
    </row>
    <row r="6168" spans="1:10" x14ac:dyDescent="0.3">
      <c r="A6168" s="19">
        <v>20200913</v>
      </c>
      <c r="B6168" s="19" t="s">
        <v>34</v>
      </c>
      <c r="C6168" s="19">
        <v>713.01</v>
      </c>
      <c r="D6168" s="19">
        <v>48.62</v>
      </c>
      <c r="E6168" s="19">
        <v>24.22</v>
      </c>
      <c r="F6168" s="19">
        <v>5.52</v>
      </c>
      <c r="G6168" s="19">
        <v>0</v>
      </c>
      <c r="H6168" s="17">
        <f t="shared" si="291"/>
        <v>950.24685807799597</v>
      </c>
      <c r="I6168" s="18">
        <f t="shared" si="289"/>
        <v>53.915214314937373</v>
      </c>
      <c r="J6168" s="17">
        <f t="shared" si="290"/>
        <v>0.82660219608760077</v>
      </c>
    </row>
    <row r="6169" spans="1:10" x14ac:dyDescent="0.3">
      <c r="A6169" s="2">
        <v>20200913</v>
      </c>
      <c r="B6169" s="2" t="s">
        <v>33</v>
      </c>
      <c r="C6169" s="2">
        <v>535</v>
      </c>
      <c r="D6169" s="2">
        <v>40</v>
      </c>
      <c r="E6169" s="2">
        <v>23.28</v>
      </c>
      <c r="F6169" s="2">
        <v>4.9000000000000004</v>
      </c>
      <c r="G6169" s="2">
        <v>0</v>
      </c>
      <c r="H6169" s="16">
        <f t="shared" si="291"/>
        <v>832.31224737032073</v>
      </c>
      <c r="I6169" s="15">
        <f t="shared" si="289"/>
        <v>49.289757730322521</v>
      </c>
      <c r="J6169" s="14">
        <f t="shared" si="290"/>
        <v>0.74133726456959659</v>
      </c>
    </row>
    <row r="6170" spans="1:10" x14ac:dyDescent="0.3">
      <c r="A6170" s="19">
        <v>20200913</v>
      </c>
      <c r="B6170" s="19" t="s">
        <v>32</v>
      </c>
      <c r="C6170" s="19">
        <v>393</v>
      </c>
      <c r="D6170" s="19">
        <v>29.63</v>
      </c>
      <c r="E6170" s="19">
        <v>23.35</v>
      </c>
      <c r="F6170" s="19">
        <v>4.83</v>
      </c>
      <c r="G6170" s="19">
        <v>0</v>
      </c>
      <c r="H6170" s="17">
        <f t="shared" si="291"/>
        <v>794.90763104220412</v>
      </c>
      <c r="I6170" s="18">
        <f t="shared" si="289"/>
        <v>48.190863470068876</v>
      </c>
      <c r="J6170" s="17">
        <f t="shared" si="290"/>
        <v>0.71195195649953369</v>
      </c>
    </row>
    <row r="6171" spans="1:10" x14ac:dyDescent="0.3">
      <c r="A6171" s="2">
        <v>20200913</v>
      </c>
      <c r="B6171" s="2" t="s">
        <v>31</v>
      </c>
      <c r="C6171" s="2">
        <v>151</v>
      </c>
      <c r="D6171" s="2">
        <v>18.37</v>
      </c>
      <c r="E6171" s="2">
        <v>22.83</v>
      </c>
      <c r="F6171" s="2">
        <v>4.55</v>
      </c>
      <c r="G6171" s="2">
        <v>0</v>
      </c>
      <c r="H6171" s="16">
        <f t="shared" si="291"/>
        <v>479.13362985957991</v>
      </c>
      <c r="I6171" s="15">
        <f t="shared" si="289"/>
        <v>37.802925933111872</v>
      </c>
      <c r="J6171" s="14">
        <f t="shared" si="290"/>
        <v>0.45152922417138136</v>
      </c>
    </row>
    <row r="6172" spans="1:10" x14ac:dyDescent="0.3">
      <c r="A6172" s="19">
        <v>20200913</v>
      </c>
      <c r="B6172" s="19" t="s">
        <v>30</v>
      </c>
      <c r="C6172" s="19">
        <v>64</v>
      </c>
      <c r="D6172" s="19">
        <v>6.73</v>
      </c>
      <c r="E6172" s="19">
        <v>22.07</v>
      </c>
      <c r="F6172" s="19">
        <v>4</v>
      </c>
      <c r="G6172" s="19">
        <v>0</v>
      </c>
      <c r="H6172" s="17">
        <f t="shared" si="291"/>
        <v>546.11821552912352</v>
      </c>
      <c r="I6172" s="18">
        <f t="shared" si="289"/>
        <v>39.13619423528511</v>
      </c>
      <c r="J6172" s="17">
        <f t="shared" si="290"/>
        <v>0.51137806626346205</v>
      </c>
    </row>
    <row r="6173" spans="1:10" x14ac:dyDescent="0.3">
      <c r="A6173" s="2">
        <v>20200913</v>
      </c>
      <c r="B6173" s="2" t="s">
        <v>29</v>
      </c>
      <c r="C6173" s="2">
        <v>0</v>
      </c>
      <c r="D6173" s="2">
        <v>0</v>
      </c>
      <c r="E6173" s="2">
        <v>21.13</v>
      </c>
      <c r="F6173" s="2">
        <v>3.1</v>
      </c>
      <c r="G6173" s="2">
        <v>0</v>
      </c>
      <c r="H6173" s="16">
        <f t="shared" si="291"/>
        <v>0</v>
      </c>
      <c r="I6173" s="15">
        <f t="shared" si="289"/>
        <v>21.13</v>
      </c>
      <c r="J6173" s="14">
        <f t="shared" si="290"/>
        <v>0</v>
      </c>
    </row>
    <row r="6174" spans="1:10" x14ac:dyDescent="0.3">
      <c r="A6174" s="19">
        <v>20200913</v>
      </c>
      <c r="B6174" s="19" t="s">
        <v>28</v>
      </c>
      <c r="C6174" s="19">
        <v>0</v>
      </c>
      <c r="D6174" s="19">
        <v>0</v>
      </c>
      <c r="E6174" s="19">
        <v>20.55</v>
      </c>
      <c r="F6174" s="19">
        <v>2.5499999999999998</v>
      </c>
      <c r="G6174" s="19">
        <v>0</v>
      </c>
      <c r="H6174" s="17">
        <f t="shared" si="291"/>
        <v>0</v>
      </c>
      <c r="I6174" s="18">
        <f t="shared" si="289"/>
        <v>20.55</v>
      </c>
      <c r="J6174" s="17">
        <f t="shared" si="290"/>
        <v>0</v>
      </c>
    </row>
    <row r="6175" spans="1:10" x14ac:dyDescent="0.3">
      <c r="A6175" s="2">
        <v>20200913</v>
      </c>
      <c r="B6175" s="2" t="s">
        <v>27</v>
      </c>
      <c r="C6175" s="2">
        <v>0</v>
      </c>
      <c r="D6175" s="2">
        <v>0</v>
      </c>
      <c r="E6175" s="2">
        <v>20.329999999999998</v>
      </c>
      <c r="F6175" s="2">
        <v>1.79</v>
      </c>
      <c r="G6175" s="2">
        <v>0</v>
      </c>
      <c r="H6175" s="16">
        <f t="shared" si="291"/>
        <v>0</v>
      </c>
      <c r="I6175" s="15">
        <f t="shared" si="289"/>
        <v>20.329999999999998</v>
      </c>
      <c r="J6175" s="14">
        <f t="shared" si="290"/>
        <v>0</v>
      </c>
    </row>
    <row r="6176" spans="1:10" x14ac:dyDescent="0.3">
      <c r="A6176" s="19">
        <v>20200913</v>
      </c>
      <c r="B6176" s="19" t="s">
        <v>26</v>
      </c>
      <c r="C6176" s="19">
        <v>0</v>
      </c>
      <c r="D6176" s="19">
        <v>0</v>
      </c>
      <c r="E6176" s="19">
        <v>20.100000000000001</v>
      </c>
      <c r="F6176" s="19">
        <v>1.31</v>
      </c>
      <c r="G6176" s="19">
        <v>0</v>
      </c>
      <c r="H6176" s="17">
        <f t="shared" si="291"/>
        <v>0</v>
      </c>
      <c r="I6176" s="18">
        <f t="shared" si="289"/>
        <v>20.100000000000001</v>
      </c>
      <c r="J6176" s="17">
        <f t="shared" si="290"/>
        <v>0</v>
      </c>
    </row>
    <row r="6177" spans="1:10" x14ac:dyDescent="0.3">
      <c r="A6177" s="2">
        <v>20200913</v>
      </c>
      <c r="B6177" s="2" t="s">
        <v>25</v>
      </c>
      <c r="C6177" s="2">
        <v>0</v>
      </c>
      <c r="D6177" s="2">
        <v>0</v>
      </c>
      <c r="E6177" s="2">
        <v>19.87</v>
      </c>
      <c r="F6177" s="2">
        <v>1.03</v>
      </c>
      <c r="G6177" s="2">
        <v>0</v>
      </c>
      <c r="H6177" s="16">
        <f t="shared" si="291"/>
        <v>0</v>
      </c>
      <c r="I6177" s="15">
        <f t="shared" si="289"/>
        <v>19.87</v>
      </c>
      <c r="J6177" s="14">
        <f t="shared" si="290"/>
        <v>0</v>
      </c>
    </row>
    <row r="6178" spans="1:10" x14ac:dyDescent="0.3">
      <c r="A6178" s="19">
        <v>20200914</v>
      </c>
      <c r="B6178" s="19" t="s">
        <v>48</v>
      </c>
      <c r="C6178" s="19">
        <v>0</v>
      </c>
      <c r="D6178" s="19">
        <v>0</v>
      </c>
      <c r="E6178" s="19">
        <v>19.34</v>
      </c>
      <c r="F6178" s="19">
        <v>0.9</v>
      </c>
      <c r="G6178" s="19">
        <v>0</v>
      </c>
      <c r="H6178" s="17">
        <f t="shared" si="291"/>
        <v>0</v>
      </c>
      <c r="I6178" s="18">
        <f t="shared" si="289"/>
        <v>19.34</v>
      </c>
      <c r="J6178" s="17">
        <f t="shared" si="290"/>
        <v>0</v>
      </c>
    </row>
    <row r="6179" spans="1:10" x14ac:dyDescent="0.3">
      <c r="A6179" s="2">
        <v>20200914</v>
      </c>
      <c r="B6179" s="2" t="s">
        <v>47</v>
      </c>
      <c r="C6179" s="2">
        <v>0</v>
      </c>
      <c r="D6179" s="2">
        <v>0</v>
      </c>
      <c r="E6179" s="2">
        <v>18.68</v>
      </c>
      <c r="F6179" s="2">
        <v>0.83</v>
      </c>
      <c r="G6179" s="2">
        <v>0</v>
      </c>
      <c r="H6179" s="16">
        <f t="shared" si="291"/>
        <v>0</v>
      </c>
      <c r="I6179" s="15">
        <f t="shared" si="289"/>
        <v>18.68</v>
      </c>
      <c r="J6179" s="14">
        <f t="shared" si="290"/>
        <v>0</v>
      </c>
    </row>
    <row r="6180" spans="1:10" x14ac:dyDescent="0.3">
      <c r="A6180" s="19">
        <v>20200914</v>
      </c>
      <c r="B6180" s="19" t="s">
        <v>46</v>
      </c>
      <c r="C6180" s="19">
        <v>0</v>
      </c>
      <c r="D6180" s="19">
        <v>0</v>
      </c>
      <c r="E6180" s="19">
        <v>18.04</v>
      </c>
      <c r="F6180" s="19">
        <v>0.97</v>
      </c>
      <c r="G6180" s="19">
        <v>0</v>
      </c>
      <c r="H6180" s="17">
        <f t="shared" si="291"/>
        <v>0</v>
      </c>
      <c r="I6180" s="18">
        <f t="shared" si="289"/>
        <v>18.04</v>
      </c>
      <c r="J6180" s="17">
        <f t="shared" si="290"/>
        <v>0</v>
      </c>
    </row>
    <row r="6181" spans="1:10" x14ac:dyDescent="0.3">
      <c r="A6181" s="2">
        <v>20200914</v>
      </c>
      <c r="B6181" s="2" t="s">
        <v>45</v>
      </c>
      <c r="C6181" s="2">
        <v>0</v>
      </c>
      <c r="D6181" s="2">
        <v>0</v>
      </c>
      <c r="E6181" s="2">
        <v>17.52</v>
      </c>
      <c r="F6181" s="2">
        <v>1.1000000000000001</v>
      </c>
      <c r="G6181" s="2">
        <v>0</v>
      </c>
      <c r="H6181" s="16">
        <f t="shared" si="291"/>
        <v>0</v>
      </c>
      <c r="I6181" s="15">
        <f t="shared" si="289"/>
        <v>17.52</v>
      </c>
      <c r="J6181" s="14">
        <f t="shared" si="290"/>
        <v>0</v>
      </c>
    </row>
    <row r="6182" spans="1:10" x14ac:dyDescent="0.3">
      <c r="A6182" s="19">
        <v>20200914</v>
      </c>
      <c r="B6182" s="19" t="s">
        <v>44</v>
      </c>
      <c r="C6182" s="19">
        <v>0</v>
      </c>
      <c r="D6182" s="19">
        <v>0</v>
      </c>
      <c r="E6182" s="19">
        <v>17.170000000000002</v>
      </c>
      <c r="F6182" s="19">
        <v>1.17</v>
      </c>
      <c r="G6182" s="19">
        <v>0</v>
      </c>
      <c r="H6182" s="17">
        <f t="shared" si="291"/>
        <v>0</v>
      </c>
      <c r="I6182" s="18">
        <f t="shared" si="289"/>
        <v>17.170000000000002</v>
      </c>
      <c r="J6182" s="17">
        <f t="shared" si="290"/>
        <v>0</v>
      </c>
    </row>
    <row r="6183" spans="1:10" x14ac:dyDescent="0.3">
      <c r="A6183" s="2">
        <v>20200914</v>
      </c>
      <c r="B6183" s="2" t="s">
        <v>43</v>
      </c>
      <c r="C6183" s="2">
        <v>0</v>
      </c>
      <c r="D6183" s="2">
        <v>0</v>
      </c>
      <c r="E6183" s="2">
        <v>17.149999999999999</v>
      </c>
      <c r="F6183" s="2">
        <v>1.17</v>
      </c>
      <c r="G6183" s="2">
        <v>0</v>
      </c>
      <c r="H6183" s="16">
        <f t="shared" si="291"/>
        <v>0</v>
      </c>
      <c r="I6183" s="15">
        <f t="shared" si="289"/>
        <v>17.149999999999999</v>
      </c>
      <c r="J6183" s="14">
        <f t="shared" si="290"/>
        <v>0</v>
      </c>
    </row>
    <row r="6184" spans="1:10" x14ac:dyDescent="0.3">
      <c r="A6184" s="19">
        <v>20200914</v>
      </c>
      <c r="B6184" s="19" t="s">
        <v>42</v>
      </c>
      <c r="C6184" s="19">
        <v>0</v>
      </c>
      <c r="D6184" s="19">
        <v>0</v>
      </c>
      <c r="E6184" s="19">
        <v>16.41</v>
      </c>
      <c r="F6184" s="19">
        <v>1.31</v>
      </c>
      <c r="G6184" s="19">
        <v>0</v>
      </c>
      <c r="H6184" s="17">
        <f t="shared" si="291"/>
        <v>0</v>
      </c>
      <c r="I6184" s="18">
        <f t="shared" si="289"/>
        <v>16.41</v>
      </c>
      <c r="J6184" s="17">
        <f t="shared" si="290"/>
        <v>0</v>
      </c>
    </row>
    <row r="6185" spans="1:10" x14ac:dyDescent="0.3">
      <c r="A6185" s="2">
        <v>20200914</v>
      </c>
      <c r="B6185" s="2" t="s">
        <v>41</v>
      </c>
      <c r="C6185" s="2">
        <v>111</v>
      </c>
      <c r="D6185" s="2">
        <v>9.65</v>
      </c>
      <c r="E6185" s="2">
        <v>17.350000000000001</v>
      </c>
      <c r="F6185" s="2">
        <v>1.03</v>
      </c>
      <c r="G6185" s="2">
        <v>0</v>
      </c>
      <c r="H6185" s="16">
        <f t="shared" si="291"/>
        <v>662.17609079676845</v>
      </c>
      <c r="I6185" s="15">
        <f t="shared" si="289"/>
        <v>38.043002837399015</v>
      </c>
      <c r="J6185" s="14">
        <f t="shared" si="290"/>
        <v>0.62331064995672825</v>
      </c>
    </row>
    <row r="6186" spans="1:10" x14ac:dyDescent="0.3">
      <c r="A6186" s="19">
        <v>20200914</v>
      </c>
      <c r="B6186" s="19" t="s">
        <v>40</v>
      </c>
      <c r="C6186" s="19">
        <v>301</v>
      </c>
      <c r="D6186" s="19">
        <v>21.21</v>
      </c>
      <c r="E6186" s="19">
        <v>18.86</v>
      </c>
      <c r="F6186" s="19">
        <v>0.97</v>
      </c>
      <c r="G6186" s="19">
        <v>0</v>
      </c>
      <c r="H6186" s="17">
        <f t="shared" si="291"/>
        <v>831.98059145810782</v>
      </c>
      <c r="I6186" s="18">
        <f t="shared" si="289"/>
        <v>44.859393483065872</v>
      </c>
      <c r="J6186" s="17">
        <f t="shared" si="290"/>
        <v>0.75762875674592589</v>
      </c>
    </row>
    <row r="6187" spans="1:10" x14ac:dyDescent="0.3">
      <c r="A6187" s="2">
        <v>20200914</v>
      </c>
      <c r="B6187" s="2" t="s">
        <v>39</v>
      </c>
      <c r="C6187" s="2">
        <v>485</v>
      </c>
      <c r="D6187" s="2">
        <v>32.28</v>
      </c>
      <c r="E6187" s="2">
        <v>19.84</v>
      </c>
      <c r="F6187" s="2">
        <v>1.17</v>
      </c>
      <c r="G6187" s="2">
        <v>0</v>
      </c>
      <c r="H6187" s="16">
        <f t="shared" si="291"/>
        <v>908.14231350470266</v>
      </c>
      <c r="I6187" s="15">
        <f t="shared" si="289"/>
        <v>48.219447297021958</v>
      </c>
      <c r="J6187" s="14">
        <f t="shared" si="290"/>
        <v>0.81325278186492145</v>
      </c>
    </row>
    <row r="6188" spans="1:10" x14ac:dyDescent="0.3">
      <c r="A6188" s="19">
        <v>20200914</v>
      </c>
      <c r="B6188" s="19" t="s">
        <v>38</v>
      </c>
      <c r="C6188" s="19">
        <v>653.01</v>
      </c>
      <c r="D6188" s="19">
        <v>42.25</v>
      </c>
      <c r="E6188" s="19">
        <v>21.32</v>
      </c>
      <c r="F6188" s="19">
        <v>1.59</v>
      </c>
      <c r="G6188" s="19">
        <v>0</v>
      </c>
      <c r="H6188" s="17">
        <f t="shared" si="291"/>
        <v>971.21094137808268</v>
      </c>
      <c r="I6188" s="18">
        <f t="shared" si="289"/>
        <v>51.670341918065084</v>
      </c>
      <c r="J6188" s="17">
        <f t="shared" si="290"/>
        <v>0.85464956591304575</v>
      </c>
    </row>
    <row r="6189" spans="1:10" x14ac:dyDescent="0.3">
      <c r="A6189" s="2">
        <v>20200914</v>
      </c>
      <c r="B6189" s="2" t="s">
        <v>37</v>
      </c>
      <c r="C6189" s="2">
        <v>759.01</v>
      </c>
      <c r="D6189" s="2">
        <v>50.13</v>
      </c>
      <c r="E6189" s="2">
        <v>22.55</v>
      </c>
      <c r="F6189" s="2">
        <v>2.14</v>
      </c>
      <c r="G6189" s="2">
        <v>0</v>
      </c>
      <c r="H6189" s="16">
        <f t="shared" si="291"/>
        <v>988.9369396412842</v>
      </c>
      <c r="I6189" s="15">
        <f t="shared" si="289"/>
        <v>53.454279363790135</v>
      </c>
      <c r="J6189" s="14">
        <f t="shared" si="290"/>
        <v>0.86230924384952279</v>
      </c>
    </row>
    <row r="6190" spans="1:10" x14ac:dyDescent="0.3">
      <c r="A6190" s="19">
        <v>20200914</v>
      </c>
      <c r="B6190" s="19" t="s">
        <v>36</v>
      </c>
      <c r="C6190" s="19">
        <v>794.01</v>
      </c>
      <c r="D6190" s="19">
        <v>54.38</v>
      </c>
      <c r="E6190" s="19">
        <v>23.49</v>
      </c>
      <c r="F6190" s="19">
        <v>3.03</v>
      </c>
      <c r="G6190" s="19">
        <v>0</v>
      </c>
      <c r="H6190" s="17">
        <f t="shared" si="291"/>
        <v>976.76519858943709</v>
      </c>
      <c r="I6190" s="18">
        <f t="shared" si="289"/>
        <v>54.013912455919908</v>
      </c>
      <c r="J6190" s="17">
        <f t="shared" si="290"/>
        <v>0.84923618876105289</v>
      </c>
    </row>
    <row r="6191" spans="1:10" x14ac:dyDescent="0.3">
      <c r="A6191" s="2">
        <v>20200914</v>
      </c>
      <c r="B6191" s="2" t="s">
        <v>35</v>
      </c>
      <c r="C6191" s="2">
        <v>598</v>
      </c>
      <c r="D6191" s="2">
        <v>53.67</v>
      </c>
      <c r="E6191" s="2">
        <v>23.91</v>
      </c>
      <c r="F6191" s="2">
        <v>3.72</v>
      </c>
      <c r="G6191" s="2">
        <v>0</v>
      </c>
      <c r="H6191" s="16">
        <f t="shared" si="291"/>
        <v>742.28710839419841</v>
      </c>
      <c r="I6191" s="15">
        <f t="shared" si="289"/>
        <v>47.106472137318704</v>
      </c>
      <c r="J6191" s="14">
        <f t="shared" si="290"/>
        <v>0.66844503663596599</v>
      </c>
    </row>
    <row r="6192" spans="1:10" x14ac:dyDescent="0.3">
      <c r="A6192" s="19">
        <v>20200914</v>
      </c>
      <c r="B6192" s="19" t="s">
        <v>34</v>
      </c>
      <c r="C6192" s="19">
        <v>751.01</v>
      </c>
      <c r="D6192" s="19">
        <v>48.24</v>
      </c>
      <c r="E6192" s="19">
        <v>23.9</v>
      </c>
      <c r="F6192" s="19">
        <v>4</v>
      </c>
      <c r="G6192" s="19">
        <v>0</v>
      </c>
      <c r="H6192" s="17">
        <f t="shared" si="291"/>
        <v>1006.7952473287091</v>
      </c>
      <c r="I6192" s="18">
        <f t="shared" si="289"/>
        <v>55.362351479022159</v>
      </c>
      <c r="J6192" s="17">
        <f t="shared" si="290"/>
        <v>0.86923622707809423</v>
      </c>
    </row>
    <row r="6193" spans="1:10" x14ac:dyDescent="0.3">
      <c r="A6193" s="2">
        <v>20200914</v>
      </c>
      <c r="B6193" s="2" t="s">
        <v>33</v>
      </c>
      <c r="C6193" s="2">
        <v>622.01</v>
      </c>
      <c r="D6193" s="2">
        <v>39.65</v>
      </c>
      <c r="E6193" s="2">
        <v>23.58</v>
      </c>
      <c r="F6193" s="2">
        <v>4.21</v>
      </c>
      <c r="G6193" s="2">
        <v>0</v>
      </c>
      <c r="H6193" s="16">
        <f t="shared" si="291"/>
        <v>974.79040315975169</v>
      </c>
      <c r="I6193" s="15">
        <f t="shared" si="289"/>
        <v>54.042200098742242</v>
      </c>
      <c r="J6193" s="14">
        <f t="shared" si="290"/>
        <v>0.84739514241670555</v>
      </c>
    </row>
    <row r="6194" spans="1:10" x14ac:dyDescent="0.3">
      <c r="A6194" s="19">
        <v>20200914</v>
      </c>
      <c r="B6194" s="19" t="s">
        <v>32</v>
      </c>
      <c r="C6194" s="19">
        <v>446</v>
      </c>
      <c r="D6194" s="19">
        <v>29.3</v>
      </c>
      <c r="E6194" s="19">
        <v>23.17</v>
      </c>
      <c r="F6194" s="19">
        <v>4.21</v>
      </c>
      <c r="G6194" s="19">
        <v>0</v>
      </c>
      <c r="H6194" s="17">
        <f t="shared" si="291"/>
        <v>911.35266171924286</v>
      </c>
      <c r="I6194" s="18">
        <f t="shared" si="289"/>
        <v>51.649770678726341</v>
      </c>
      <c r="J6194" s="17">
        <f t="shared" si="290"/>
        <v>0.8020596342290518</v>
      </c>
    </row>
    <row r="6195" spans="1:10" x14ac:dyDescent="0.3">
      <c r="A6195" s="2">
        <v>20200914</v>
      </c>
      <c r="B6195" s="2" t="s">
        <v>31</v>
      </c>
      <c r="C6195" s="2">
        <v>256</v>
      </c>
      <c r="D6195" s="2">
        <v>18.05</v>
      </c>
      <c r="E6195" s="2">
        <v>22.64</v>
      </c>
      <c r="F6195" s="2">
        <v>4</v>
      </c>
      <c r="G6195" s="2">
        <v>0</v>
      </c>
      <c r="H6195" s="16">
        <f t="shared" si="291"/>
        <v>826.2146816651898</v>
      </c>
      <c r="I6195" s="15">
        <f t="shared" si="289"/>
        <v>48.459208802037182</v>
      </c>
      <c r="J6195" s="14">
        <f t="shared" si="290"/>
        <v>0.73899413936897418</v>
      </c>
    </row>
    <row r="6196" spans="1:10" x14ac:dyDescent="0.3">
      <c r="A6196" s="19">
        <v>20200914</v>
      </c>
      <c r="B6196" s="19" t="s">
        <v>30</v>
      </c>
      <c r="C6196" s="19">
        <v>62</v>
      </c>
      <c r="D6196" s="19">
        <v>6.42</v>
      </c>
      <c r="E6196" s="19">
        <v>21.83</v>
      </c>
      <c r="F6196" s="19">
        <v>3.45</v>
      </c>
      <c r="G6196" s="19">
        <v>0</v>
      </c>
      <c r="H6196" s="17">
        <f t="shared" si="291"/>
        <v>554.4832770532222</v>
      </c>
      <c r="I6196" s="18">
        <f t="shared" si="289"/>
        <v>39.157602407913188</v>
      </c>
      <c r="J6196" s="17">
        <f t="shared" si="290"/>
        <v>0.51915758505061893</v>
      </c>
    </row>
    <row r="6197" spans="1:10" x14ac:dyDescent="0.3">
      <c r="A6197" s="2">
        <v>20200914</v>
      </c>
      <c r="B6197" s="2" t="s">
        <v>29</v>
      </c>
      <c r="C6197" s="2">
        <v>0</v>
      </c>
      <c r="D6197" s="2">
        <v>0</v>
      </c>
      <c r="E6197" s="2">
        <v>21.32</v>
      </c>
      <c r="F6197" s="2">
        <v>3.1</v>
      </c>
      <c r="G6197" s="2">
        <v>0</v>
      </c>
      <c r="H6197" s="16">
        <f t="shared" si="291"/>
        <v>0</v>
      </c>
      <c r="I6197" s="15">
        <f t="shared" si="289"/>
        <v>21.32</v>
      </c>
      <c r="J6197" s="14">
        <f t="shared" si="290"/>
        <v>0</v>
      </c>
    </row>
    <row r="6198" spans="1:10" x14ac:dyDescent="0.3">
      <c r="A6198" s="19">
        <v>20200914</v>
      </c>
      <c r="B6198" s="19" t="s">
        <v>28</v>
      </c>
      <c r="C6198" s="19">
        <v>0</v>
      </c>
      <c r="D6198" s="19">
        <v>0</v>
      </c>
      <c r="E6198" s="19">
        <v>20.77</v>
      </c>
      <c r="F6198" s="19">
        <v>2.34</v>
      </c>
      <c r="G6198" s="19">
        <v>0</v>
      </c>
      <c r="H6198" s="17">
        <f t="shared" si="291"/>
        <v>0</v>
      </c>
      <c r="I6198" s="18">
        <f t="shared" si="289"/>
        <v>20.77</v>
      </c>
      <c r="J6198" s="17">
        <f t="shared" si="290"/>
        <v>0</v>
      </c>
    </row>
    <row r="6199" spans="1:10" x14ac:dyDescent="0.3">
      <c r="A6199" s="2">
        <v>20200914</v>
      </c>
      <c r="B6199" s="2" t="s">
        <v>27</v>
      </c>
      <c r="C6199" s="2">
        <v>0</v>
      </c>
      <c r="D6199" s="2">
        <v>0</v>
      </c>
      <c r="E6199" s="2">
        <v>20.41</v>
      </c>
      <c r="F6199" s="2">
        <v>2.14</v>
      </c>
      <c r="G6199" s="2">
        <v>0</v>
      </c>
      <c r="H6199" s="16">
        <f t="shared" si="291"/>
        <v>0</v>
      </c>
      <c r="I6199" s="15">
        <f t="shared" si="289"/>
        <v>20.41</v>
      </c>
      <c r="J6199" s="14">
        <f t="shared" si="290"/>
        <v>0</v>
      </c>
    </row>
    <row r="6200" spans="1:10" x14ac:dyDescent="0.3">
      <c r="A6200" s="19">
        <v>20200914</v>
      </c>
      <c r="B6200" s="19" t="s">
        <v>26</v>
      </c>
      <c r="C6200" s="19">
        <v>0</v>
      </c>
      <c r="D6200" s="19">
        <v>0</v>
      </c>
      <c r="E6200" s="19">
        <v>20.13</v>
      </c>
      <c r="F6200" s="19">
        <v>2.2799999999999998</v>
      </c>
      <c r="G6200" s="19">
        <v>0</v>
      </c>
      <c r="H6200" s="17">
        <f t="shared" si="291"/>
        <v>0</v>
      </c>
      <c r="I6200" s="18">
        <f t="shared" si="289"/>
        <v>20.13</v>
      </c>
      <c r="J6200" s="17">
        <f t="shared" si="290"/>
        <v>0</v>
      </c>
    </row>
    <row r="6201" spans="1:10" x14ac:dyDescent="0.3">
      <c r="A6201" s="2">
        <v>20200914</v>
      </c>
      <c r="B6201" s="2" t="s">
        <v>25</v>
      </c>
      <c r="C6201" s="2">
        <v>0</v>
      </c>
      <c r="D6201" s="2">
        <v>0</v>
      </c>
      <c r="E6201" s="2">
        <v>19.87</v>
      </c>
      <c r="F6201" s="2">
        <v>2.21</v>
      </c>
      <c r="G6201" s="2">
        <v>0</v>
      </c>
      <c r="H6201" s="16">
        <f t="shared" si="291"/>
        <v>0</v>
      </c>
      <c r="I6201" s="15">
        <f t="shared" si="289"/>
        <v>19.87</v>
      </c>
      <c r="J6201" s="14">
        <f t="shared" si="290"/>
        <v>0</v>
      </c>
    </row>
    <row r="6202" spans="1:10" x14ac:dyDescent="0.3">
      <c r="A6202" s="19">
        <v>20200915</v>
      </c>
      <c r="B6202" s="19" t="s">
        <v>48</v>
      </c>
      <c r="C6202" s="19">
        <v>0</v>
      </c>
      <c r="D6202" s="19">
        <v>0</v>
      </c>
      <c r="E6202" s="19">
        <v>19.73</v>
      </c>
      <c r="F6202" s="19">
        <v>1.93</v>
      </c>
      <c r="G6202" s="19">
        <v>0</v>
      </c>
      <c r="H6202" s="17">
        <f t="shared" si="291"/>
        <v>0</v>
      </c>
      <c r="I6202" s="18">
        <f t="shared" si="289"/>
        <v>19.73</v>
      </c>
      <c r="J6202" s="17">
        <f t="shared" si="290"/>
        <v>0</v>
      </c>
    </row>
    <row r="6203" spans="1:10" x14ac:dyDescent="0.3">
      <c r="A6203" s="2">
        <v>20200915</v>
      </c>
      <c r="B6203" s="2" t="s">
        <v>47</v>
      </c>
      <c r="C6203" s="2">
        <v>0</v>
      </c>
      <c r="D6203" s="2">
        <v>0</v>
      </c>
      <c r="E6203" s="2">
        <v>19.559999999999999</v>
      </c>
      <c r="F6203" s="2">
        <v>1.59</v>
      </c>
      <c r="G6203" s="2">
        <v>0</v>
      </c>
      <c r="H6203" s="16">
        <f t="shared" si="291"/>
        <v>0</v>
      </c>
      <c r="I6203" s="15">
        <f t="shared" si="289"/>
        <v>19.559999999999999</v>
      </c>
      <c r="J6203" s="14">
        <f t="shared" si="290"/>
        <v>0</v>
      </c>
    </row>
    <row r="6204" spans="1:10" x14ac:dyDescent="0.3">
      <c r="A6204" s="19">
        <v>20200915</v>
      </c>
      <c r="B6204" s="19" t="s">
        <v>46</v>
      </c>
      <c r="C6204" s="19">
        <v>0</v>
      </c>
      <c r="D6204" s="19">
        <v>0</v>
      </c>
      <c r="E6204" s="19">
        <v>19.260000000000002</v>
      </c>
      <c r="F6204" s="19">
        <v>1.52</v>
      </c>
      <c r="G6204" s="19">
        <v>0</v>
      </c>
      <c r="H6204" s="17">
        <f t="shared" si="291"/>
        <v>0</v>
      </c>
      <c r="I6204" s="18">
        <f t="shared" si="289"/>
        <v>19.260000000000002</v>
      </c>
      <c r="J6204" s="17">
        <f t="shared" si="290"/>
        <v>0</v>
      </c>
    </row>
    <row r="6205" spans="1:10" x14ac:dyDescent="0.3">
      <c r="A6205" s="2">
        <v>20200915</v>
      </c>
      <c r="B6205" s="2" t="s">
        <v>45</v>
      </c>
      <c r="C6205" s="2">
        <v>0</v>
      </c>
      <c r="D6205" s="2">
        <v>0</v>
      </c>
      <c r="E6205" s="2">
        <v>19.07</v>
      </c>
      <c r="F6205" s="2">
        <v>1.52</v>
      </c>
      <c r="G6205" s="2">
        <v>0</v>
      </c>
      <c r="H6205" s="16">
        <f t="shared" si="291"/>
        <v>0</v>
      </c>
      <c r="I6205" s="15">
        <f t="shared" si="289"/>
        <v>19.07</v>
      </c>
      <c r="J6205" s="14">
        <f t="shared" si="290"/>
        <v>0</v>
      </c>
    </row>
    <row r="6206" spans="1:10" x14ac:dyDescent="0.3">
      <c r="A6206" s="19">
        <v>20200915</v>
      </c>
      <c r="B6206" s="19" t="s">
        <v>44</v>
      </c>
      <c r="C6206" s="19">
        <v>0</v>
      </c>
      <c r="D6206" s="19">
        <v>0</v>
      </c>
      <c r="E6206" s="19">
        <v>19.05</v>
      </c>
      <c r="F6206" s="19">
        <v>1.66</v>
      </c>
      <c r="G6206" s="19">
        <v>0</v>
      </c>
      <c r="H6206" s="17">
        <f t="shared" si="291"/>
        <v>0</v>
      </c>
      <c r="I6206" s="18">
        <f t="shared" si="289"/>
        <v>19.05</v>
      </c>
      <c r="J6206" s="17">
        <f t="shared" si="290"/>
        <v>0</v>
      </c>
    </row>
    <row r="6207" spans="1:10" x14ac:dyDescent="0.3">
      <c r="A6207" s="2">
        <v>20200915</v>
      </c>
      <c r="B6207" s="2" t="s">
        <v>43</v>
      </c>
      <c r="C6207" s="2">
        <v>0</v>
      </c>
      <c r="D6207" s="2">
        <v>0</v>
      </c>
      <c r="E6207" s="2">
        <v>19.329999999999998</v>
      </c>
      <c r="F6207" s="2">
        <v>1.72</v>
      </c>
      <c r="G6207" s="2">
        <v>0</v>
      </c>
      <c r="H6207" s="16">
        <f t="shared" si="291"/>
        <v>0</v>
      </c>
      <c r="I6207" s="15">
        <f t="shared" si="289"/>
        <v>19.329999999999998</v>
      </c>
      <c r="J6207" s="14">
        <f t="shared" si="290"/>
        <v>0</v>
      </c>
    </row>
    <row r="6208" spans="1:10" x14ac:dyDescent="0.3">
      <c r="A6208" s="19">
        <v>20200915</v>
      </c>
      <c r="B6208" s="19" t="s">
        <v>42</v>
      </c>
      <c r="C6208" s="19">
        <v>0</v>
      </c>
      <c r="D6208" s="19">
        <v>0</v>
      </c>
      <c r="E6208" s="19">
        <v>19.34</v>
      </c>
      <c r="F6208" s="19">
        <v>1.72</v>
      </c>
      <c r="G6208" s="19">
        <v>0</v>
      </c>
      <c r="H6208" s="17">
        <f t="shared" si="291"/>
        <v>0</v>
      </c>
      <c r="I6208" s="18">
        <f t="shared" si="289"/>
        <v>19.34</v>
      </c>
      <c r="J6208" s="17">
        <f t="shared" si="290"/>
        <v>0</v>
      </c>
    </row>
    <row r="6209" spans="1:10" x14ac:dyDescent="0.3">
      <c r="A6209" s="2">
        <v>20200915</v>
      </c>
      <c r="B6209" s="2" t="s">
        <v>41</v>
      </c>
      <c r="C6209" s="2">
        <v>81</v>
      </c>
      <c r="D6209" s="2">
        <v>9.48</v>
      </c>
      <c r="E6209" s="2">
        <v>19.71</v>
      </c>
      <c r="F6209" s="2">
        <v>2</v>
      </c>
      <c r="G6209" s="2">
        <v>0</v>
      </c>
      <c r="H6209" s="16">
        <f t="shared" si="291"/>
        <v>491.79337357535951</v>
      </c>
      <c r="I6209" s="15">
        <f t="shared" si="289"/>
        <v>35.078542924229986</v>
      </c>
      <c r="J6209" s="14">
        <f t="shared" si="290"/>
        <v>0.46948885076091945</v>
      </c>
    </row>
    <row r="6210" spans="1:10" x14ac:dyDescent="0.3">
      <c r="A6210" s="19">
        <v>20200915</v>
      </c>
      <c r="B6210" s="19" t="s">
        <v>40</v>
      </c>
      <c r="C6210" s="19">
        <v>212</v>
      </c>
      <c r="D6210" s="19">
        <v>21.03</v>
      </c>
      <c r="E6210" s="19">
        <v>20.170000000000002</v>
      </c>
      <c r="F6210" s="19">
        <v>2.2799999999999998</v>
      </c>
      <c r="G6210" s="19">
        <v>0</v>
      </c>
      <c r="H6210" s="17">
        <f t="shared" si="291"/>
        <v>590.76502409659565</v>
      </c>
      <c r="I6210" s="18">
        <f t="shared" si="289"/>
        <v>38.631407003018616</v>
      </c>
      <c r="J6210" s="17">
        <f t="shared" si="290"/>
        <v>0.55452671090685612</v>
      </c>
    </row>
    <row r="6211" spans="1:10" x14ac:dyDescent="0.3">
      <c r="A6211" s="2">
        <v>20200915</v>
      </c>
      <c r="B6211" s="2" t="s">
        <v>39</v>
      </c>
      <c r="C6211" s="2">
        <v>406</v>
      </c>
      <c r="D6211" s="2">
        <v>32.07</v>
      </c>
      <c r="E6211" s="2">
        <v>20.69</v>
      </c>
      <c r="F6211" s="2">
        <v>2.5499999999999998</v>
      </c>
      <c r="G6211" s="2">
        <v>0</v>
      </c>
      <c r="H6211" s="16">
        <f t="shared" si="291"/>
        <v>764.65997051210184</v>
      </c>
      <c r="I6211" s="15">
        <f t="shared" si="289"/>
        <v>44.585624078503187</v>
      </c>
      <c r="J6211" s="14">
        <f t="shared" si="290"/>
        <v>0.69726642822561979</v>
      </c>
    </row>
    <row r="6212" spans="1:10" x14ac:dyDescent="0.3">
      <c r="A6212" s="19">
        <v>20200915</v>
      </c>
      <c r="B6212" s="19" t="s">
        <v>38</v>
      </c>
      <c r="C6212" s="19">
        <v>599.01</v>
      </c>
      <c r="D6212" s="19">
        <v>42</v>
      </c>
      <c r="E6212" s="19">
        <v>21.48</v>
      </c>
      <c r="F6212" s="19">
        <v>3.1</v>
      </c>
      <c r="G6212" s="19">
        <v>0</v>
      </c>
      <c r="H6212" s="17">
        <f t="shared" si="291"/>
        <v>895.20639813439914</v>
      </c>
      <c r="I6212" s="18">
        <f t="shared" si="289"/>
        <v>49.455199941699973</v>
      </c>
      <c r="J6212" s="17">
        <f t="shared" si="290"/>
        <v>0.79669036658480308</v>
      </c>
    </row>
    <row r="6213" spans="1:10" x14ac:dyDescent="0.3">
      <c r="A6213" s="2">
        <v>20200915</v>
      </c>
      <c r="B6213" s="2" t="s">
        <v>37</v>
      </c>
      <c r="C6213" s="2">
        <v>717.01</v>
      </c>
      <c r="D6213" s="2">
        <v>49.82</v>
      </c>
      <c r="E6213" s="2">
        <v>22.58</v>
      </c>
      <c r="F6213" s="2">
        <v>3.52</v>
      </c>
      <c r="G6213" s="2">
        <v>0</v>
      </c>
      <c r="H6213" s="16">
        <f t="shared" si="291"/>
        <v>938.4686133882243</v>
      </c>
      <c r="I6213" s="15">
        <f t="shared" si="289"/>
        <v>51.907144168382004</v>
      </c>
      <c r="J6213" s="14">
        <f t="shared" si="290"/>
        <v>0.82483681713750101</v>
      </c>
    </row>
    <row r="6214" spans="1:10" x14ac:dyDescent="0.3">
      <c r="A6214" s="19">
        <v>20200915</v>
      </c>
      <c r="B6214" s="19" t="s">
        <v>36</v>
      </c>
      <c r="C6214" s="19">
        <v>781.01</v>
      </c>
      <c r="D6214" s="19">
        <v>54.02</v>
      </c>
      <c r="E6214" s="19">
        <v>23.07</v>
      </c>
      <c r="F6214" s="19">
        <v>3.66</v>
      </c>
      <c r="G6214" s="19">
        <v>0</v>
      </c>
      <c r="H6214" s="17">
        <f t="shared" si="291"/>
        <v>965.13674043876836</v>
      </c>
      <c r="I6214" s="18">
        <f t="shared" si="289"/>
        <v>53.230523138711511</v>
      </c>
      <c r="J6214" s="17">
        <f t="shared" si="290"/>
        <v>0.84252832256537069</v>
      </c>
    </row>
    <row r="6215" spans="1:10" x14ac:dyDescent="0.3">
      <c r="A6215" s="2">
        <v>20200915</v>
      </c>
      <c r="B6215" s="2" t="s">
        <v>35</v>
      </c>
      <c r="C6215" s="2">
        <v>808.01</v>
      </c>
      <c r="D6215" s="2">
        <v>53.27</v>
      </c>
      <c r="E6215" s="2">
        <v>23.65</v>
      </c>
      <c r="F6215" s="2">
        <v>3.86</v>
      </c>
      <c r="G6215" s="2">
        <v>0</v>
      </c>
      <c r="H6215" s="16">
        <f t="shared" si="291"/>
        <v>1008.1692911075857</v>
      </c>
      <c r="I6215" s="15">
        <f t="shared" si="289"/>
        <v>55.15529034711205</v>
      </c>
      <c r="J6215" s="14">
        <f t="shared" si="290"/>
        <v>0.87136192149182445</v>
      </c>
    </row>
    <row r="6216" spans="1:10" x14ac:dyDescent="0.3">
      <c r="A6216" s="19">
        <v>20200915</v>
      </c>
      <c r="B6216" s="19" t="s">
        <v>34</v>
      </c>
      <c r="C6216" s="19">
        <v>734.01</v>
      </c>
      <c r="D6216" s="19">
        <v>47.86</v>
      </c>
      <c r="E6216" s="19">
        <v>23.63</v>
      </c>
      <c r="F6216" s="19">
        <v>3.93</v>
      </c>
      <c r="G6216" s="19">
        <v>0</v>
      </c>
      <c r="H6216" s="17">
        <f t="shared" si="291"/>
        <v>989.88868896276165</v>
      </c>
      <c r="I6216" s="18">
        <f t="shared" si="289"/>
        <v>54.564021530086301</v>
      </c>
      <c r="J6216" s="17">
        <f t="shared" si="290"/>
        <v>0.85819578165478361</v>
      </c>
    </row>
    <row r="6217" spans="1:10" x14ac:dyDescent="0.3">
      <c r="A6217" s="2">
        <v>20200915</v>
      </c>
      <c r="B6217" s="2" t="s">
        <v>33</v>
      </c>
      <c r="C6217" s="2">
        <v>607.01</v>
      </c>
      <c r="D6217" s="2">
        <v>39.29</v>
      </c>
      <c r="E6217" s="2">
        <v>23.43</v>
      </c>
      <c r="F6217" s="2">
        <v>3.93</v>
      </c>
      <c r="G6217" s="2">
        <v>0</v>
      </c>
      <c r="H6217" s="16">
        <f t="shared" si="291"/>
        <v>958.56932286482527</v>
      </c>
      <c r="I6217" s="15">
        <f t="shared" si="289"/>
        <v>53.385291339525793</v>
      </c>
      <c r="J6217" s="14">
        <f t="shared" si="290"/>
        <v>0.83612761012090009</v>
      </c>
    </row>
    <row r="6218" spans="1:10" x14ac:dyDescent="0.3">
      <c r="A6218" s="19">
        <v>20200915</v>
      </c>
      <c r="B6218" s="19" t="s">
        <v>32</v>
      </c>
      <c r="C6218" s="19">
        <v>436</v>
      </c>
      <c r="D6218" s="19">
        <v>28.96</v>
      </c>
      <c r="E6218" s="19">
        <v>23.17</v>
      </c>
      <c r="F6218" s="19">
        <v>3.66</v>
      </c>
      <c r="G6218" s="19">
        <v>0</v>
      </c>
      <c r="H6218" s="17">
        <f t="shared" si="291"/>
        <v>900.45639887353889</v>
      </c>
      <c r="I6218" s="18">
        <f t="shared" ref="I6218:I6281" si="292">E6218+H6218*((NOCT-20)/(800))</f>
        <v>51.309262464798095</v>
      </c>
      <c r="J6218" s="17">
        <f t="shared" ref="J6218:J6281" si="293">P_STC__W*(H6218/1000)*(1+(alpha_p/100)*(I6218-25))</f>
        <v>0.79384985206121994</v>
      </c>
    </row>
    <row r="6219" spans="1:10" x14ac:dyDescent="0.3">
      <c r="A6219" s="2">
        <v>20200915</v>
      </c>
      <c r="B6219" s="2" t="s">
        <v>31</v>
      </c>
      <c r="C6219" s="2">
        <v>241</v>
      </c>
      <c r="D6219" s="2">
        <v>17.73</v>
      </c>
      <c r="E6219" s="2">
        <v>22.6</v>
      </c>
      <c r="F6219" s="2">
        <v>3.38</v>
      </c>
      <c r="G6219" s="2">
        <v>0</v>
      </c>
      <c r="H6219" s="16">
        <f t="shared" si="291"/>
        <v>791.37868355033982</v>
      </c>
      <c r="I6219" s="15">
        <f t="shared" si="292"/>
        <v>47.330583860948124</v>
      </c>
      <c r="J6219" s="14">
        <f t="shared" si="293"/>
        <v>0.71185491728579564</v>
      </c>
    </row>
    <row r="6220" spans="1:10" x14ac:dyDescent="0.3">
      <c r="A6220" s="19">
        <v>20200915</v>
      </c>
      <c r="B6220" s="19" t="s">
        <v>30</v>
      </c>
      <c r="C6220" s="19">
        <v>58</v>
      </c>
      <c r="D6220" s="19">
        <v>6.11</v>
      </c>
      <c r="E6220" s="19">
        <v>21.71</v>
      </c>
      <c r="F6220" s="19">
        <v>3.24</v>
      </c>
      <c r="G6220" s="19">
        <v>0</v>
      </c>
      <c r="H6220" s="17">
        <f t="shared" si="291"/>
        <v>544.92014230403777</v>
      </c>
      <c r="I6220" s="18">
        <f t="shared" si="292"/>
        <v>38.738754447001185</v>
      </c>
      <c r="J6220" s="17">
        <f t="shared" si="293"/>
        <v>0.51123078417650714</v>
      </c>
    </row>
    <row r="6221" spans="1:10" x14ac:dyDescent="0.3">
      <c r="A6221" s="2">
        <v>20200915</v>
      </c>
      <c r="B6221" s="2" t="s">
        <v>29</v>
      </c>
      <c r="C6221" s="2">
        <v>0</v>
      </c>
      <c r="D6221" s="2">
        <v>0</v>
      </c>
      <c r="E6221" s="2">
        <v>20.81</v>
      </c>
      <c r="F6221" s="2">
        <v>3.31</v>
      </c>
      <c r="G6221" s="2">
        <v>0</v>
      </c>
      <c r="H6221" s="16">
        <f t="shared" si="291"/>
        <v>0</v>
      </c>
      <c r="I6221" s="15">
        <f t="shared" si="292"/>
        <v>20.81</v>
      </c>
      <c r="J6221" s="14">
        <f t="shared" si="293"/>
        <v>0</v>
      </c>
    </row>
    <row r="6222" spans="1:10" x14ac:dyDescent="0.3">
      <c r="A6222" s="19">
        <v>20200915</v>
      </c>
      <c r="B6222" s="19" t="s">
        <v>28</v>
      </c>
      <c r="C6222" s="19">
        <v>0</v>
      </c>
      <c r="D6222" s="19">
        <v>0</v>
      </c>
      <c r="E6222" s="19">
        <v>20.12</v>
      </c>
      <c r="F6222" s="19">
        <v>3.1</v>
      </c>
      <c r="G6222" s="19">
        <v>0</v>
      </c>
      <c r="H6222" s="17">
        <f t="shared" si="291"/>
        <v>0</v>
      </c>
      <c r="I6222" s="18">
        <f t="shared" si="292"/>
        <v>20.12</v>
      </c>
      <c r="J6222" s="17">
        <f t="shared" si="293"/>
        <v>0</v>
      </c>
    </row>
    <row r="6223" spans="1:10" x14ac:dyDescent="0.3">
      <c r="A6223" s="2">
        <v>20200915</v>
      </c>
      <c r="B6223" s="2" t="s">
        <v>27</v>
      </c>
      <c r="C6223" s="2">
        <v>0</v>
      </c>
      <c r="D6223" s="2">
        <v>0</v>
      </c>
      <c r="E6223" s="2">
        <v>19.760000000000002</v>
      </c>
      <c r="F6223" s="2">
        <v>2.76</v>
      </c>
      <c r="G6223" s="2">
        <v>0</v>
      </c>
      <c r="H6223" s="16">
        <f t="shared" si="291"/>
        <v>0</v>
      </c>
      <c r="I6223" s="15">
        <f t="shared" si="292"/>
        <v>19.760000000000002</v>
      </c>
      <c r="J6223" s="14">
        <f t="shared" si="293"/>
        <v>0</v>
      </c>
    </row>
    <row r="6224" spans="1:10" x14ac:dyDescent="0.3">
      <c r="A6224" s="19">
        <v>20200915</v>
      </c>
      <c r="B6224" s="19" t="s">
        <v>26</v>
      </c>
      <c r="C6224" s="19">
        <v>0</v>
      </c>
      <c r="D6224" s="19">
        <v>0</v>
      </c>
      <c r="E6224" s="19">
        <v>19.47</v>
      </c>
      <c r="F6224" s="19">
        <v>2.41</v>
      </c>
      <c r="G6224" s="19">
        <v>0</v>
      </c>
      <c r="H6224" s="17">
        <f t="shared" si="291"/>
        <v>0</v>
      </c>
      <c r="I6224" s="18">
        <f t="shared" si="292"/>
        <v>19.47</v>
      </c>
      <c r="J6224" s="17">
        <f t="shared" si="293"/>
        <v>0</v>
      </c>
    </row>
    <row r="6225" spans="1:10" x14ac:dyDescent="0.3">
      <c r="A6225" s="2">
        <v>20200915</v>
      </c>
      <c r="B6225" s="2" t="s">
        <v>25</v>
      </c>
      <c r="C6225" s="2">
        <v>0</v>
      </c>
      <c r="D6225" s="2">
        <v>0</v>
      </c>
      <c r="E6225" s="2">
        <v>19.18</v>
      </c>
      <c r="F6225" s="2">
        <v>2.14</v>
      </c>
      <c r="G6225" s="2">
        <v>0</v>
      </c>
      <c r="H6225" s="16">
        <f t="shared" si="291"/>
        <v>0</v>
      </c>
      <c r="I6225" s="15">
        <f t="shared" si="292"/>
        <v>19.18</v>
      </c>
      <c r="J6225" s="14">
        <f t="shared" si="293"/>
        <v>0</v>
      </c>
    </row>
    <row r="6226" spans="1:10" x14ac:dyDescent="0.3">
      <c r="A6226" s="19">
        <v>20200916</v>
      </c>
      <c r="B6226" s="19" t="s">
        <v>48</v>
      </c>
      <c r="C6226" s="19">
        <v>0</v>
      </c>
      <c r="D6226" s="19">
        <v>0</v>
      </c>
      <c r="E6226" s="19">
        <v>18.88</v>
      </c>
      <c r="F6226" s="19">
        <v>1.79</v>
      </c>
      <c r="G6226" s="19">
        <v>0</v>
      </c>
      <c r="H6226" s="17">
        <f t="shared" si="291"/>
        <v>0</v>
      </c>
      <c r="I6226" s="18">
        <f t="shared" si="292"/>
        <v>18.88</v>
      </c>
      <c r="J6226" s="17">
        <f t="shared" si="293"/>
        <v>0</v>
      </c>
    </row>
    <row r="6227" spans="1:10" x14ac:dyDescent="0.3">
      <c r="A6227" s="2">
        <v>20200916</v>
      </c>
      <c r="B6227" s="2" t="s">
        <v>47</v>
      </c>
      <c r="C6227" s="2">
        <v>0</v>
      </c>
      <c r="D6227" s="2">
        <v>0</v>
      </c>
      <c r="E6227" s="2">
        <v>18.14</v>
      </c>
      <c r="F6227" s="2">
        <v>1.38</v>
      </c>
      <c r="G6227" s="2">
        <v>0</v>
      </c>
      <c r="H6227" s="16">
        <f t="shared" ref="H6227:H6290" si="294">IF(D6227&gt;0,C6227/SIN(D6227*PI()/180),0)</f>
        <v>0</v>
      </c>
      <c r="I6227" s="15">
        <f t="shared" si="292"/>
        <v>18.14</v>
      </c>
      <c r="J6227" s="14">
        <f t="shared" si="293"/>
        <v>0</v>
      </c>
    </row>
    <row r="6228" spans="1:10" x14ac:dyDescent="0.3">
      <c r="A6228" s="19">
        <v>20200916</v>
      </c>
      <c r="B6228" s="19" t="s">
        <v>46</v>
      </c>
      <c r="C6228" s="19">
        <v>0</v>
      </c>
      <c r="D6228" s="19">
        <v>0</v>
      </c>
      <c r="E6228" s="19">
        <v>17.510000000000002</v>
      </c>
      <c r="F6228" s="19">
        <v>1.59</v>
      </c>
      <c r="G6228" s="19">
        <v>0</v>
      </c>
      <c r="H6228" s="17">
        <f t="shared" si="294"/>
        <v>0</v>
      </c>
      <c r="I6228" s="18">
        <f t="shared" si="292"/>
        <v>17.510000000000002</v>
      </c>
      <c r="J6228" s="17">
        <f t="shared" si="293"/>
        <v>0</v>
      </c>
    </row>
    <row r="6229" spans="1:10" x14ac:dyDescent="0.3">
      <c r="A6229" s="2">
        <v>20200916</v>
      </c>
      <c r="B6229" s="2" t="s">
        <v>45</v>
      </c>
      <c r="C6229" s="2">
        <v>0</v>
      </c>
      <c r="D6229" s="2">
        <v>0</v>
      </c>
      <c r="E6229" s="2">
        <v>17.440000000000001</v>
      </c>
      <c r="F6229" s="2">
        <v>1.93</v>
      </c>
      <c r="G6229" s="2">
        <v>0</v>
      </c>
      <c r="H6229" s="16">
        <f t="shared" si="294"/>
        <v>0</v>
      </c>
      <c r="I6229" s="15">
        <f t="shared" si="292"/>
        <v>17.440000000000001</v>
      </c>
      <c r="J6229" s="14">
        <f t="shared" si="293"/>
        <v>0</v>
      </c>
    </row>
    <row r="6230" spans="1:10" x14ac:dyDescent="0.3">
      <c r="A6230" s="19">
        <v>20200916</v>
      </c>
      <c r="B6230" s="19" t="s">
        <v>44</v>
      </c>
      <c r="C6230" s="19">
        <v>0</v>
      </c>
      <c r="D6230" s="19">
        <v>0</v>
      </c>
      <c r="E6230" s="19">
        <v>17.559999999999999</v>
      </c>
      <c r="F6230" s="19">
        <v>2</v>
      </c>
      <c r="G6230" s="19">
        <v>0</v>
      </c>
      <c r="H6230" s="17">
        <f t="shared" si="294"/>
        <v>0</v>
      </c>
      <c r="I6230" s="18">
        <f t="shared" si="292"/>
        <v>17.559999999999999</v>
      </c>
      <c r="J6230" s="17">
        <f t="shared" si="293"/>
        <v>0</v>
      </c>
    </row>
    <row r="6231" spans="1:10" x14ac:dyDescent="0.3">
      <c r="A6231" s="2">
        <v>20200916</v>
      </c>
      <c r="B6231" s="2" t="s">
        <v>43</v>
      </c>
      <c r="C6231" s="2">
        <v>0</v>
      </c>
      <c r="D6231" s="2">
        <v>0</v>
      </c>
      <c r="E6231" s="2">
        <v>17.87</v>
      </c>
      <c r="F6231" s="2">
        <v>2.0699999999999998</v>
      </c>
      <c r="G6231" s="2">
        <v>0</v>
      </c>
      <c r="H6231" s="16">
        <f t="shared" si="294"/>
        <v>0</v>
      </c>
      <c r="I6231" s="15">
        <f t="shared" si="292"/>
        <v>17.87</v>
      </c>
      <c r="J6231" s="14">
        <f t="shared" si="293"/>
        <v>0</v>
      </c>
    </row>
    <row r="6232" spans="1:10" x14ac:dyDescent="0.3">
      <c r="A6232" s="19">
        <v>20200916</v>
      </c>
      <c r="B6232" s="19" t="s">
        <v>42</v>
      </c>
      <c r="C6232" s="19">
        <v>0</v>
      </c>
      <c r="D6232" s="19">
        <v>0</v>
      </c>
      <c r="E6232" s="19">
        <v>18.04</v>
      </c>
      <c r="F6232" s="19">
        <v>2.48</v>
      </c>
      <c r="G6232" s="19">
        <v>0</v>
      </c>
      <c r="H6232" s="17">
        <f t="shared" si="294"/>
        <v>0</v>
      </c>
      <c r="I6232" s="18">
        <f t="shared" si="292"/>
        <v>18.04</v>
      </c>
      <c r="J6232" s="17">
        <f t="shared" si="293"/>
        <v>0</v>
      </c>
    </row>
    <row r="6233" spans="1:10" x14ac:dyDescent="0.3">
      <c r="A6233" s="2">
        <v>20200916</v>
      </c>
      <c r="B6233" s="2" t="s">
        <v>41</v>
      </c>
      <c r="C6233" s="2">
        <v>112</v>
      </c>
      <c r="D6233" s="2">
        <v>9.31</v>
      </c>
      <c r="E6233" s="2">
        <v>18.61</v>
      </c>
      <c r="F6233" s="2">
        <v>3.03</v>
      </c>
      <c r="G6233" s="2">
        <v>0</v>
      </c>
      <c r="H6233" s="16">
        <f t="shared" si="294"/>
        <v>692.31505428684636</v>
      </c>
      <c r="I6233" s="15">
        <f t="shared" si="292"/>
        <v>40.244845446463948</v>
      </c>
      <c r="J6233" s="14">
        <f t="shared" si="293"/>
        <v>0.64482099227396161</v>
      </c>
    </row>
    <row r="6234" spans="1:10" x14ac:dyDescent="0.3">
      <c r="A6234" s="19">
        <v>20200916</v>
      </c>
      <c r="B6234" s="19" t="s">
        <v>40</v>
      </c>
      <c r="C6234" s="19">
        <v>213</v>
      </c>
      <c r="D6234" s="19">
        <v>20.85</v>
      </c>
      <c r="E6234" s="19">
        <v>18.91</v>
      </c>
      <c r="F6234" s="19">
        <v>3.59</v>
      </c>
      <c r="G6234" s="19">
        <v>0</v>
      </c>
      <c r="H6234" s="17">
        <f t="shared" si="294"/>
        <v>598.44469048044402</v>
      </c>
      <c r="I6234" s="18">
        <f t="shared" si="292"/>
        <v>37.611396577513872</v>
      </c>
      <c r="J6234" s="17">
        <f t="shared" si="293"/>
        <v>0.56448218553434015</v>
      </c>
    </row>
    <row r="6235" spans="1:10" x14ac:dyDescent="0.3">
      <c r="A6235" s="2">
        <v>20200916</v>
      </c>
      <c r="B6235" s="2" t="s">
        <v>39</v>
      </c>
      <c r="C6235" s="2">
        <v>396</v>
      </c>
      <c r="D6235" s="2">
        <v>31.87</v>
      </c>
      <c r="E6235" s="2">
        <v>19.920000000000002</v>
      </c>
      <c r="F6235" s="2">
        <v>3.31</v>
      </c>
      <c r="G6235" s="2">
        <v>0</v>
      </c>
      <c r="H6235" s="16">
        <f t="shared" si="294"/>
        <v>750.00888963758939</v>
      </c>
      <c r="I6235" s="15">
        <f t="shared" si="292"/>
        <v>43.35777780117467</v>
      </c>
      <c r="J6235" s="14">
        <f t="shared" si="293"/>
        <v>0.68805065518566266</v>
      </c>
    </row>
    <row r="6236" spans="1:10" x14ac:dyDescent="0.3">
      <c r="A6236" s="19">
        <v>20200916</v>
      </c>
      <c r="B6236" s="19" t="s">
        <v>38</v>
      </c>
      <c r="C6236" s="19">
        <v>547</v>
      </c>
      <c r="D6236" s="19">
        <v>41.75</v>
      </c>
      <c r="E6236" s="19">
        <v>20.85</v>
      </c>
      <c r="F6236" s="19">
        <v>3.38</v>
      </c>
      <c r="G6236" s="19">
        <v>0</v>
      </c>
      <c r="H6236" s="17">
        <f t="shared" si="294"/>
        <v>821.46727854092114</v>
      </c>
      <c r="I6236" s="18">
        <f t="shared" si="292"/>
        <v>46.520852454403787</v>
      </c>
      <c r="J6236" s="17">
        <f t="shared" si="293"/>
        <v>0.74191323610172211</v>
      </c>
    </row>
    <row r="6237" spans="1:10" x14ac:dyDescent="0.3">
      <c r="A6237" s="2">
        <v>20200916</v>
      </c>
      <c r="B6237" s="2" t="s">
        <v>37</v>
      </c>
      <c r="C6237" s="2">
        <v>690.01</v>
      </c>
      <c r="D6237" s="2">
        <v>49.51</v>
      </c>
      <c r="E6237" s="2">
        <v>21.94</v>
      </c>
      <c r="F6237" s="2">
        <v>3.1</v>
      </c>
      <c r="G6237" s="2">
        <v>0</v>
      </c>
      <c r="H6237" s="16">
        <f t="shared" si="294"/>
        <v>907.28794955410081</v>
      </c>
      <c r="I6237" s="15">
        <f t="shared" si="292"/>
        <v>50.292748423565655</v>
      </c>
      <c r="J6237" s="14">
        <f t="shared" si="293"/>
        <v>0.80402282320298013</v>
      </c>
    </row>
    <row r="6238" spans="1:10" x14ac:dyDescent="0.3">
      <c r="A6238" s="19">
        <v>20200916</v>
      </c>
      <c r="B6238" s="19" t="s">
        <v>36</v>
      </c>
      <c r="C6238" s="19">
        <v>764.01</v>
      </c>
      <c r="D6238" s="19">
        <v>53.64</v>
      </c>
      <c r="E6238" s="19">
        <v>23.08</v>
      </c>
      <c r="F6238" s="19">
        <v>3.1</v>
      </c>
      <c r="G6238" s="19">
        <v>0</v>
      </c>
      <c r="H6238" s="17">
        <f t="shared" si="294"/>
        <v>948.71789231934065</v>
      </c>
      <c r="I6238" s="18">
        <f t="shared" si="292"/>
        <v>52.72743413497939</v>
      </c>
      <c r="J6238" s="17">
        <f t="shared" si="293"/>
        <v>0.8303430843955163</v>
      </c>
    </row>
    <row r="6239" spans="1:10" x14ac:dyDescent="0.3">
      <c r="A6239" s="2">
        <v>20200916</v>
      </c>
      <c r="B6239" s="2" t="s">
        <v>35</v>
      </c>
      <c r="C6239" s="2">
        <v>773.01</v>
      </c>
      <c r="D6239" s="2">
        <v>52.88</v>
      </c>
      <c r="E6239" s="2">
        <v>23.83</v>
      </c>
      <c r="F6239" s="2">
        <v>3.31</v>
      </c>
      <c r="G6239" s="2">
        <v>0</v>
      </c>
      <c r="H6239" s="16">
        <f t="shared" si="294"/>
        <v>969.44552784845177</v>
      </c>
      <c r="I6239" s="15">
        <f t="shared" si="292"/>
        <v>54.125172745264116</v>
      </c>
      <c r="J6239" s="14">
        <f t="shared" si="293"/>
        <v>0.8423868197527572</v>
      </c>
    </row>
    <row r="6240" spans="1:10" x14ac:dyDescent="0.3">
      <c r="A6240" s="19">
        <v>20200916</v>
      </c>
      <c r="B6240" s="19" t="s">
        <v>34</v>
      </c>
      <c r="C6240" s="19">
        <v>713.01</v>
      </c>
      <c r="D6240" s="19">
        <v>47.48</v>
      </c>
      <c r="E6240" s="19">
        <v>24.08</v>
      </c>
      <c r="F6240" s="19">
        <v>3.59</v>
      </c>
      <c r="G6240" s="19">
        <v>0</v>
      </c>
      <c r="H6240" s="17">
        <f t="shared" si="294"/>
        <v>967.3946887363561</v>
      </c>
      <c r="I6240" s="18">
        <f t="shared" si="292"/>
        <v>54.311084023011126</v>
      </c>
      <c r="J6240" s="17">
        <f t="shared" si="293"/>
        <v>0.83979544721400901</v>
      </c>
    </row>
    <row r="6241" spans="1:10" x14ac:dyDescent="0.3">
      <c r="A6241" s="2">
        <v>20200916</v>
      </c>
      <c r="B6241" s="2" t="s">
        <v>33</v>
      </c>
      <c r="C6241" s="2">
        <v>605.01</v>
      </c>
      <c r="D6241" s="2">
        <v>38.94</v>
      </c>
      <c r="E6241" s="2">
        <v>23.85</v>
      </c>
      <c r="F6241" s="2">
        <v>4.1399999999999997</v>
      </c>
      <c r="G6241" s="2">
        <v>0</v>
      </c>
      <c r="H6241" s="16">
        <f t="shared" si="294"/>
        <v>962.61577052029588</v>
      </c>
      <c r="I6241" s="15">
        <f t="shared" si="292"/>
        <v>53.931742828759248</v>
      </c>
      <c r="J6241" s="14">
        <f t="shared" si="293"/>
        <v>0.83729008690009077</v>
      </c>
    </row>
    <row r="6242" spans="1:10" x14ac:dyDescent="0.3">
      <c r="A6242" s="19">
        <v>20200916</v>
      </c>
      <c r="B6242" s="19" t="s">
        <v>32</v>
      </c>
      <c r="C6242" s="19">
        <v>428</v>
      </c>
      <c r="D6242" s="19">
        <v>28.63</v>
      </c>
      <c r="E6242" s="19">
        <v>23.22</v>
      </c>
      <c r="F6242" s="19">
        <v>4.07</v>
      </c>
      <c r="G6242" s="19">
        <v>0</v>
      </c>
      <c r="H6242" s="17">
        <f t="shared" si="294"/>
        <v>893.2456586690929</v>
      </c>
      <c r="I6242" s="18">
        <f t="shared" si="292"/>
        <v>51.133926833409149</v>
      </c>
      <c r="J6242" s="17">
        <f t="shared" si="293"/>
        <v>0.78819758357345993</v>
      </c>
    </row>
    <row r="6243" spans="1:10" x14ac:dyDescent="0.3">
      <c r="A6243" s="2">
        <v>20200916</v>
      </c>
      <c r="B6243" s="2" t="s">
        <v>31</v>
      </c>
      <c r="C6243" s="2">
        <v>234</v>
      </c>
      <c r="D6243" s="2">
        <v>17.41</v>
      </c>
      <c r="E6243" s="2">
        <v>22.48</v>
      </c>
      <c r="F6243" s="2">
        <v>3.72</v>
      </c>
      <c r="G6243" s="2">
        <v>0</v>
      </c>
      <c r="H6243" s="16">
        <f t="shared" si="294"/>
        <v>782.06639131324835</v>
      </c>
      <c r="I6243" s="15">
        <f t="shared" si="292"/>
        <v>46.919574728539011</v>
      </c>
      <c r="J6243" s="14">
        <f t="shared" si="293"/>
        <v>0.70492485913143532</v>
      </c>
    </row>
    <row r="6244" spans="1:10" x14ac:dyDescent="0.3">
      <c r="A6244" s="19">
        <v>20200916</v>
      </c>
      <c r="B6244" s="19" t="s">
        <v>30</v>
      </c>
      <c r="C6244" s="19">
        <v>56</v>
      </c>
      <c r="D6244" s="19">
        <v>5.79</v>
      </c>
      <c r="E6244" s="19">
        <v>21.53</v>
      </c>
      <c r="F6244" s="19">
        <v>3.1</v>
      </c>
      <c r="G6244" s="19">
        <v>0</v>
      </c>
      <c r="H6244" s="17">
        <f t="shared" si="294"/>
        <v>555.10037212525469</v>
      </c>
      <c r="I6244" s="18">
        <f t="shared" si="292"/>
        <v>38.876886628914207</v>
      </c>
      <c r="J6244" s="17">
        <f t="shared" si="293"/>
        <v>0.52043657993282855</v>
      </c>
    </row>
    <row r="6245" spans="1:10" x14ac:dyDescent="0.3">
      <c r="A6245" s="2">
        <v>20200916</v>
      </c>
      <c r="B6245" s="2" t="s">
        <v>29</v>
      </c>
      <c r="C6245" s="2">
        <v>0</v>
      </c>
      <c r="D6245" s="2">
        <v>0</v>
      </c>
      <c r="E6245" s="2">
        <v>20.56</v>
      </c>
      <c r="F6245" s="2">
        <v>2.2799999999999998</v>
      </c>
      <c r="G6245" s="2">
        <v>0</v>
      </c>
      <c r="H6245" s="16">
        <f t="shared" si="294"/>
        <v>0</v>
      </c>
      <c r="I6245" s="15">
        <f t="shared" si="292"/>
        <v>20.56</v>
      </c>
      <c r="J6245" s="14">
        <f t="shared" si="293"/>
        <v>0</v>
      </c>
    </row>
    <row r="6246" spans="1:10" x14ac:dyDescent="0.3">
      <c r="A6246" s="19">
        <v>20200916</v>
      </c>
      <c r="B6246" s="19" t="s">
        <v>28</v>
      </c>
      <c r="C6246" s="19">
        <v>0</v>
      </c>
      <c r="D6246" s="19">
        <v>0</v>
      </c>
      <c r="E6246" s="19">
        <v>20</v>
      </c>
      <c r="F6246" s="19">
        <v>1.59</v>
      </c>
      <c r="G6246" s="19">
        <v>0</v>
      </c>
      <c r="H6246" s="17">
        <f t="shared" si="294"/>
        <v>0</v>
      </c>
      <c r="I6246" s="18">
        <f t="shared" si="292"/>
        <v>20</v>
      </c>
      <c r="J6246" s="17">
        <f t="shared" si="293"/>
        <v>0</v>
      </c>
    </row>
    <row r="6247" spans="1:10" x14ac:dyDescent="0.3">
      <c r="A6247" s="2">
        <v>20200916</v>
      </c>
      <c r="B6247" s="2" t="s">
        <v>27</v>
      </c>
      <c r="C6247" s="2">
        <v>0</v>
      </c>
      <c r="D6247" s="2">
        <v>0</v>
      </c>
      <c r="E6247" s="2">
        <v>19.43</v>
      </c>
      <c r="F6247" s="2">
        <v>1.38</v>
      </c>
      <c r="G6247" s="2">
        <v>0</v>
      </c>
      <c r="H6247" s="16">
        <f t="shared" si="294"/>
        <v>0</v>
      </c>
      <c r="I6247" s="15">
        <f t="shared" si="292"/>
        <v>19.43</v>
      </c>
      <c r="J6247" s="14">
        <f t="shared" si="293"/>
        <v>0</v>
      </c>
    </row>
    <row r="6248" spans="1:10" x14ac:dyDescent="0.3">
      <c r="A6248" s="19">
        <v>20200916</v>
      </c>
      <c r="B6248" s="19" t="s">
        <v>26</v>
      </c>
      <c r="C6248" s="19">
        <v>0</v>
      </c>
      <c r="D6248" s="19">
        <v>0</v>
      </c>
      <c r="E6248" s="19">
        <v>18.78</v>
      </c>
      <c r="F6248" s="19">
        <v>0.9</v>
      </c>
      <c r="G6248" s="19">
        <v>0</v>
      </c>
      <c r="H6248" s="17">
        <f t="shared" si="294"/>
        <v>0</v>
      </c>
      <c r="I6248" s="18">
        <f t="shared" si="292"/>
        <v>18.78</v>
      </c>
      <c r="J6248" s="17">
        <f t="shared" si="293"/>
        <v>0</v>
      </c>
    </row>
    <row r="6249" spans="1:10" x14ac:dyDescent="0.3">
      <c r="A6249" s="2">
        <v>20200916</v>
      </c>
      <c r="B6249" s="2" t="s">
        <v>25</v>
      </c>
      <c r="C6249" s="2">
        <v>0</v>
      </c>
      <c r="D6249" s="2">
        <v>0</v>
      </c>
      <c r="E6249" s="2">
        <v>19.399999999999999</v>
      </c>
      <c r="F6249" s="2">
        <v>0.55000000000000004</v>
      </c>
      <c r="G6249" s="2">
        <v>0</v>
      </c>
      <c r="H6249" s="16">
        <f t="shared" si="294"/>
        <v>0</v>
      </c>
      <c r="I6249" s="15">
        <f t="shared" si="292"/>
        <v>19.399999999999999</v>
      </c>
      <c r="J6249" s="14">
        <f t="shared" si="293"/>
        <v>0</v>
      </c>
    </row>
    <row r="6250" spans="1:10" x14ac:dyDescent="0.3">
      <c r="A6250" s="19">
        <v>20200917</v>
      </c>
      <c r="B6250" s="19" t="s">
        <v>48</v>
      </c>
      <c r="C6250" s="19">
        <v>0</v>
      </c>
      <c r="D6250" s="19">
        <v>0</v>
      </c>
      <c r="E6250" s="19">
        <v>19.03</v>
      </c>
      <c r="F6250" s="19">
        <v>0.76</v>
      </c>
      <c r="G6250" s="19">
        <v>0</v>
      </c>
      <c r="H6250" s="17">
        <f t="shared" si="294"/>
        <v>0</v>
      </c>
      <c r="I6250" s="18">
        <f t="shared" si="292"/>
        <v>19.03</v>
      </c>
      <c r="J6250" s="17">
        <f t="shared" si="293"/>
        <v>0</v>
      </c>
    </row>
    <row r="6251" spans="1:10" x14ac:dyDescent="0.3">
      <c r="A6251" s="2">
        <v>20200917</v>
      </c>
      <c r="B6251" s="2" t="s">
        <v>47</v>
      </c>
      <c r="C6251" s="2">
        <v>0</v>
      </c>
      <c r="D6251" s="2">
        <v>0</v>
      </c>
      <c r="E6251" s="2">
        <v>18.29</v>
      </c>
      <c r="F6251" s="2">
        <v>1.31</v>
      </c>
      <c r="G6251" s="2">
        <v>0</v>
      </c>
      <c r="H6251" s="16">
        <f t="shared" si="294"/>
        <v>0</v>
      </c>
      <c r="I6251" s="15">
        <f t="shared" si="292"/>
        <v>18.29</v>
      </c>
      <c r="J6251" s="14">
        <f t="shared" si="293"/>
        <v>0</v>
      </c>
    </row>
    <row r="6252" spans="1:10" x14ac:dyDescent="0.3">
      <c r="A6252" s="19">
        <v>20200917</v>
      </c>
      <c r="B6252" s="19" t="s">
        <v>46</v>
      </c>
      <c r="C6252" s="19">
        <v>0</v>
      </c>
      <c r="D6252" s="19">
        <v>0</v>
      </c>
      <c r="E6252" s="19">
        <v>18.87</v>
      </c>
      <c r="F6252" s="19">
        <v>2.14</v>
      </c>
      <c r="G6252" s="19">
        <v>0</v>
      </c>
      <c r="H6252" s="17">
        <f t="shared" si="294"/>
        <v>0</v>
      </c>
      <c r="I6252" s="18">
        <f t="shared" si="292"/>
        <v>18.87</v>
      </c>
      <c r="J6252" s="17">
        <f t="shared" si="293"/>
        <v>0</v>
      </c>
    </row>
    <row r="6253" spans="1:10" x14ac:dyDescent="0.3">
      <c r="A6253" s="2">
        <v>20200917</v>
      </c>
      <c r="B6253" s="2" t="s">
        <v>45</v>
      </c>
      <c r="C6253" s="2">
        <v>0</v>
      </c>
      <c r="D6253" s="2">
        <v>0</v>
      </c>
      <c r="E6253" s="2">
        <v>18.95</v>
      </c>
      <c r="F6253" s="2">
        <v>3.17</v>
      </c>
      <c r="G6253" s="2">
        <v>0</v>
      </c>
      <c r="H6253" s="16">
        <f t="shared" si="294"/>
        <v>0</v>
      </c>
      <c r="I6253" s="15">
        <f t="shared" si="292"/>
        <v>18.95</v>
      </c>
      <c r="J6253" s="14">
        <f t="shared" si="293"/>
        <v>0</v>
      </c>
    </row>
    <row r="6254" spans="1:10" x14ac:dyDescent="0.3">
      <c r="A6254" s="19">
        <v>20200917</v>
      </c>
      <c r="B6254" s="19" t="s">
        <v>44</v>
      </c>
      <c r="C6254" s="19">
        <v>0</v>
      </c>
      <c r="D6254" s="19">
        <v>0</v>
      </c>
      <c r="E6254" s="19">
        <v>18.86</v>
      </c>
      <c r="F6254" s="19">
        <v>3.66</v>
      </c>
      <c r="G6254" s="19">
        <v>0</v>
      </c>
      <c r="H6254" s="17">
        <f t="shared" si="294"/>
        <v>0</v>
      </c>
      <c r="I6254" s="18">
        <f t="shared" si="292"/>
        <v>18.86</v>
      </c>
      <c r="J6254" s="17">
        <f t="shared" si="293"/>
        <v>0</v>
      </c>
    </row>
    <row r="6255" spans="1:10" x14ac:dyDescent="0.3">
      <c r="A6255" s="2">
        <v>20200917</v>
      </c>
      <c r="B6255" s="2" t="s">
        <v>43</v>
      </c>
      <c r="C6255" s="2">
        <v>0</v>
      </c>
      <c r="D6255" s="2">
        <v>0</v>
      </c>
      <c r="E6255" s="2">
        <v>18.84</v>
      </c>
      <c r="F6255" s="2">
        <v>3.86</v>
      </c>
      <c r="G6255" s="2">
        <v>0</v>
      </c>
      <c r="H6255" s="16">
        <f t="shared" si="294"/>
        <v>0</v>
      </c>
      <c r="I6255" s="15">
        <f t="shared" si="292"/>
        <v>18.84</v>
      </c>
      <c r="J6255" s="14">
        <f t="shared" si="293"/>
        <v>0</v>
      </c>
    </row>
    <row r="6256" spans="1:10" x14ac:dyDescent="0.3">
      <c r="A6256" s="19">
        <v>20200917</v>
      </c>
      <c r="B6256" s="19" t="s">
        <v>42</v>
      </c>
      <c r="C6256" s="19">
        <v>0</v>
      </c>
      <c r="D6256" s="19">
        <v>0</v>
      </c>
      <c r="E6256" s="19">
        <v>18.73</v>
      </c>
      <c r="F6256" s="19">
        <v>4.1399999999999997</v>
      </c>
      <c r="G6256" s="19">
        <v>0</v>
      </c>
      <c r="H6256" s="17">
        <f t="shared" si="294"/>
        <v>0</v>
      </c>
      <c r="I6256" s="18">
        <f t="shared" si="292"/>
        <v>18.73</v>
      </c>
      <c r="J6256" s="17">
        <f t="shared" si="293"/>
        <v>0</v>
      </c>
    </row>
    <row r="6257" spans="1:10" x14ac:dyDescent="0.3">
      <c r="A6257" s="2">
        <v>20200917</v>
      </c>
      <c r="B6257" s="2" t="s">
        <v>41</v>
      </c>
      <c r="C6257" s="2">
        <v>10</v>
      </c>
      <c r="D6257" s="2">
        <v>9.15</v>
      </c>
      <c r="E6257" s="2">
        <v>18.89</v>
      </c>
      <c r="F6257" s="2">
        <v>4.1399999999999997</v>
      </c>
      <c r="G6257" s="2">
        <v>0</v>
      </c>
      <c r="H6257" s="16">
        <f t="shared" si="294"/>
        <v>62.885295049319531</v>
      </c>
      <c r="I6257" s="15">
        <f t="shared" si="292"/>
        <v>20.855165470291237</v>
      </c>
      <c r="J6257" s="14">
        <f t="shared" si="293"/>
        <v>6.4058216189810571E-2</v>
      </c>
    </row>
    <row r="6258" spans="1:10" x14ac:dyDescent="0.3">
      <c r="A6258" s="19">
        <v>20200917</v>
      </c>
      <c r="B6258" s="19" t="s">
        <v>40</v>
      </c>
      <c r="C6258" s="19">
        <v>128</v>
      </c>
      <c r="D6258" s="19">
        <v>20.67</v>
      </c>
      <c r="E6258" s="19">
        <v>19.510000000000002</v>
      </c>
      <c r="F6258" s="19">
        <v>5.31</v>
      </c>
      <c r="G6258" s="19">
        <v>0</v>
      </c>
      <c r="H6258" s="17">
        <f t="shared" si="294"/>
        <v>362.62164320196814</v>
      </c>
      <c r="I6258" s="18">
        <f t="shared" si="292"/>
        <v>30.841926350061506</v>
      </c>
      <c r="J6258" s="17">
        <f t="shared" si="293"/>
        <v>0.35308880300560935</v>
      </c>
    </row>
    <row r="6259" spans="1:10" x14ac:dyDescent="0.3">
      <c r="A6259" s="2">
        <v>20200917</v>
      </c>
      <c r="B6259" s="2" t="s">
        <v>39</v>
      </c>
      <c r="C6259" s="2">
        <v>219</v>
      </c>
      <c r="D6259" s="2">
        <v>31.66</v>
      </c>
      <c r="E6259" s="2">
        <v>20.170000000000002</v>
      </c>
      <c r="F6259" s="2">
        <v>6.21</v>
      </c>
      <c r="G6259" s="2">
        <v>0</v>
      </c>
      <c r="H6259" s="16">
        <f t="shared" si="294"/>
        <v>417.24017753258806</v>
      </c>
      <c r="I6259" s="15">
        <f t="shared" si="292"/>
        <v>33.208755547893375</v>
      </c>
      <c r="J6259" s="14">
        <f t="shared" si="293"/>
        <v>0.40182757573302713</v>
      </c>
    </row>
    <row r="6260" spans="1:10" x14ac:dyDescent="0.3">
      <c r="A6260" s="19">
        <v>20200917</v>
      </c>
      <c r="B6260" s="19" t="s">
        <v>38</v>
      </c>
      <c r="C6260" s="19">
        <v>185</v>
      </c>
      <c r="D6260" s="19">
        <v>41.5</v>
      </c>
      <c r="E6260" s="19">
        <v>20.65</v>
      </c>
      <c r="F6260" s="19">
        <v>6.55</v>
      </c>
      <c r="G6260" s="19">
        <v>0</v>
      </c>
      <c r="H6260" s="17">
        <f t="shared" si="294"/>
        <v>279.19469158555739</v>
      </c>
      <c r="I6260" s="18">
        <f t="shared" si="292"/>
        <v>29.374834112048667</v>
      </c>
      <c r="J6260" s="17">
        <f t="shared" si="293"/>
        <v>0.27369825451262608</v>
      </c>
    </row>
    <row r="6261" spans="1:10" x14ac:dyDescent="0.3">
      <c r="A6261" s="2">
        <v>20200917</v>
      </c>
      <c r="B6261" s="2" t="s">
        <v>37</v>
      </c>
      <c r="C6261" s="2">
        <v>603</v>
      </c>
      <c r="D6261" s="2">
        <v>49.2</v>
      </c>
      <c r="E6261" s="2">
        <v>20.09</v>
      </c>
      <c r="F6261" s="2">
        <v>6.76</v>
      </c>
      <c r="G6261" s="2">
        <v>0</v>
      </c>
      <c r="H6261" s="16">
        <f t="shared" si="294"/>
        <v>796.57059249988095</v>
      </c>
      <c r="I6261" s="15">
        <f t="shared" si="292"/>
        <v>44.982831015621279</v>
      </c>
      <c r="J6261" s="14">
        <f t="shared" si="293"/>
        <v>0.72494078256115801</v>
      </c>
    </row>
    <row r="6262" spans="1:10" x14ac:dyDescent="0.3">
      <c r="A6262" s="19">
        <v>20200917</v>
      </c>
      <c r="B6262" s="19" t="s">
        <v>36</v>
      </c>
      <c r="C6262" s="19">
        <v>720.01</v>
      </c>
      <c r="D6262" s="19">
        <v>53.27</v>
      </c>
      <c r="E6262" s="19">
        <v>19.55</v>
      </c>
      <c r="F6262" s="19">
        <v>6.28</v>
      </c>
      <c r="G6262" s="19">
        <v>0</v>
      </c>
      <c r="H6262" s="17">
        <f t="shared" si="294"/>
        <v>898.3700341460783</v>
      </c>
      <c r="I6262" s="18">
        <f t="shared" si="292"/>
        <v>47.624063567064951</v>
      </c>
      <c r="J6262" s="17">
        <f t="shared" si="293"/>
        <v>0.80690852072937602</v>
      </c>
    </row>
    <row r="6263" spans="1:10" x14ac:dyDescent="0.3">
      <c r="A6263" s="2">
        <v>20200917</v>
      </c>
      <c r="B6263" s="2" t="s">
        <v>35</v>
      </c>
      <c r="C6263" s="2">
        <v>737.01</v>
      </c>
      <c r="D6263" s="2">
        <v>52.48</v>
      </c>
      <c r="E6263" s="2">
        <v>20.260000000000002</v>
      </c>
      <c r="F6263" s="2">
        <v>6</v>
      </c>
      <c r="G6263" s="2">
        <v>0</v>
      </c>
      <c r="H6263" s="16">
        <f t="shared" si="294"/>
        <v>929.22972245179437</v>
      </c>
      <c r="I6263" s="15">
        <f t="shared" si="292"/>
        <v>49.298428826618576</v>
      </c>
      <c r="J6263" s="14">
        <f t="shared" si="293"/>
        <v>0.8276250222162137</v>
      </c>
    </row>
    <row r="6264" spans="1:10" x14ac:dyDescent="0.3">
      <c r="A6264" s="19">
        <v>20200917</v>
      </c>
      <c r="B6264" s="19" t="s">
        <v>34</v>
      </c>
      <c r="C6264" s="19">
        <v>739.01</v>
      </c>
      <c r="D6264" s="19">
        <v>47.09</v>
      </c>
      <c r="E6264" s="19">
        <v>21.01</v>
      </c>
      <c r="F6264" s="19">
        <v>5.38</v>
      </c>
      <c r="G6264" s="19">
        <v>0</v>
      </c>
      <c r="H6264" s="17">
        <f t="shared" si="294"/>
        <v>1008.9919498263185</v>
      </c>
      <c r="I6264" s="18">
        <f t="shared" si="292"/>
        <v>52.540998432072456</v>
      </c>
      <c r="J6264" s="17">
        <f t="shared" si="293"/>
        <v>0.88394304413968683</v>
      </c>
    </row>
    <row r="6265" spans="1:10" x14ac:dyDescent="0.3">
      <c r="A6265" s="2">
        <v>20200917</v>
      </c>
      <c r="B6265" s="2" t="s">
        <v>33</v>
      </c>
      <c r="C6265" s="2">
        <v>599.01</v>
      </c>
      <c r="D6265" s="2">
        <v>38.58</v>
      </c>
      <c r="E6265" s="2">
        <v>21.24</v>
      </c>
      <c r="F6265" s="2">
        <v>5.38</v>
      </c>
      <c r="G6265" s="2">
        <v>0</v>
      </c>
      <c r="H6265" s="16">
        <f t="shared" si="294"/>
        <v>960.55726411321291</v>
      </c>
      <c r="I6265" s="15">
        <f t="shared" si="292"/>
        <v>51.257414503537902</v>
      </c>
      <c r="J6265" s="14">
        <f t="shared" si="293"/>
        <v>0.84705938804129055</v>
      </c>
    </row>
    <row r="6266" spans="1:10" x14ac:dyDescent="0.3">
      <c r="A6266" s="19">
        <v>20200917</v>
      </c>
      <c r="B6266" s="19" t="s">
        <v>32</v>
      </c>
      <c r="C6266" s="19">
        <v>455.01</v>
      </c>
      <c r="D6266" s="19">
        <v>28.3</v>
      </c>
      <c r="E6266" s="19">
        <v>21.28</v>
      </c>
      <c r="F6266" s="19">
        <v>5.38</v>
      </c>
      <c r="G6266" s="19">
        <v>0</v>
      </c>
      <c r="H6266" s="17">
        <f t="shared" si="294"/>
        <v>959.75810264199117</v>
      </c>
      <c r="I6266" s="18">
        <f t="shared" si="292"/>
        <v>51.272440707562225</v>
      </c>
      <c r="J6266" s="17">
        <f t="shared" si="293"/>
        <v>0.84628975733830258</v>
      </c>
    </row>
    <row r="6267" spans="1:10" x14ac:dyDescent="0.3">
      <c r="A6267" s="2">
        <v>20200917</v>
      </c>
      <c r="B6267" s="2" t="s">
        <v>31</v>
      </c>
      <c r="C6267" s="2">
        <v>192</v>
      </c>
      <c r="D6267" s="2">
        <v>17.09</v>
      </c>
      <c r="E6267" s="2">
        <v>20.88</v>
      </c>
      <c r="F6267" s="2">
        <v>4.9000000000000004</v>
      </c>
      <c r="G6267" s="2">
        <v>0</v>
      </c>
      <c r="H6267" s="16">
        <f t="shared" si="294"/>
        <v>653.34233190841053</v>
      </c>
      <c r="I6267" s="15">
        <f t="shared" si="292"/>
        <v>41.296947872137828</v>
      </c>
      <c r="J6267" s="14">
        <f t="shared" si="293"/>
        <v>0.605428645242435</v>
      </c>
    </row>
    <row r="6268" spans="1:10" x14ac:dyDescent="0.3">
      <c r="A6268" s="19">
        <v>20200917</v>
      </c>
      <c r="B6268" s="19" t="s">
        <v>30</v>
      </c>
      <c r="C6268" s="19">
        <v>38.21</v>
      </c>
      <c r="D6268" s="19">
        <v>5.48</v>
      </c>
      <c r="E6268" s="19">
        <v>20.239999999999998</v>
      </c>
      <c r="F6268" s="19">
        <v>4.34</v>
      </c>
      <c r="G6268" s="19">
        <v>0</v>
      </c>
      <c r="H6268" s="17">
        <f t="shared" si="294"/>
        <v>400.11188528314079</v>
      </c>
      <c r="I6268" s="18">
        <f t="shared" si="292"/>
        <v>32.74349641509815</v>
      </c>
      <c r="J6268" s="17">
        <f t="shared" si="293"/>
        <v>0.38616969301116405</v>
      </c>
    </row>
    <row r="6269" spans="1:10" x14ac:dyDescent="0.3">
      <c r="A6269" s="2">
        <v>20200917</v>
      </c>
      <c r="B6269" s="2" t="s">
        <v>29</v>
      </c>
      <c r="C6269" s="2">
        <v>0</v>
      </c>
      <c r="D6269" s="2">
        <v>0</v>
      </c>
      <c r="E6269" s="2">
        <v>19.47</v>
      </c>
      <c r="F6269" s="2">
        <v>2.5499999999999998</v>
      </c>
      <c r="G6269" s="2">
        <v>0</v>
      </c>
      <c r="H6269" s="16">
        <f t="shared" si="294"/>
        <v>0</v>
      </c>
      <c r="I6269" s="15">
        <f t="shared" si="292"/>
        <v>19.47</v>
      </c>
      <c r="J6269" s="14">
        <f t="shared" si="293"/>
        <v>0</v>
      </c>
    </row>
    <row r="6270" spans="1:10" x14ac:dyDescent="0.3">
      <c r="A6270" s="19">
        <v>20200917</v>
      </c>
      <c r="B6270" s="19" t="s">
        <v>28</v>
      </c>
      <c r="C6270" s="19">
        <v>0</v>
      </c>
      <c r="D6270" s="19">
        <v>0</v>
      </c>
      <c r="E6270" s="19">
        <v>19.079999999999998</v>
      </c>
      <c r="F6270" s="19">
        <v>2.83</v>
      </c>
      <c r="G6270" s="19">
        <v>0</v>
      </c>
      <c r="H6270" s="17">
        <f t="shared" si="294"/>
        <v>0</v>
      </c>
      <c r="I6270" s="18">
        <f t="shared" si="292"/>
        <v>19.079999999999998</v>
      </c>
      <c r="J6270" s="17">
        <f t="shared" si="293"/>
        <v>0</v>
      </c>
    </row>
    <row r="6271" spans="1:10" x14ac:dyDescent="0.3">
      <c r="A6271" s="2">
        <v>20200917</v>
      </c>
      <c r="B6271" s="2" t="s">
        <v>27</v>
      </c>
      <c r="C6271" s="2">
        <v>0</v>
      </c>
      <c r="D6271" s="2">
        <v>0</v>
      </c>
      <c r="E6271" s="2">
        <v>18.8</v>
      </c>
      <c r="F6271" s="2">
        <v>3.1</v>
      </c>
      <c r="G6271" s="2">
        <v>0</v>
      </c>
      <c r="H6271" s="16">
        <f t="shared" si="294"/>
        <v>0</v>
      </c>
      <c r="I6271" s="15">
        <f t="shared" si="292"/>
        <v>18.8</v>
      </c>
      <c r="J6271" s="14">
        <f t="shared" si="293"/>
        <v>0</v>
      </c>
    </row>
    <row r="6272" spans="1:10" x14ac:dyDescent="0.3">
      <c r="A6272" s="19">
        <v>20200917</v>
      </c>
      <c r="B6272" s="19" t="s">
        <v>26</v>
      </c>
      <c r="C6272" s="19">
        <v>0</v>
      </c>
      <c r="D6272" s="19">
        <v>0</v>
      </c>
      <c r="E6272" s="19">
        <v>18.43</v>
      </c>
      <c r="F6272" s="19">
        <v>3.93</v>
      </c>
      <c r="G6272" s="19">
        <v>0</v>
      </c>
      <c r="H6272" s="17">
        <f t="shared" si="294"/>
        <v>0</v>
      </c>
      <c r="I6272" s="18">
        <f t="shared" si="292"/>
        <v>18.43</v>
      </c>
      <c r="J6272" s="17">
        <f t="shared" si="293"/>
        <v>0</v>
      </c>
    </row>
    <row r="6273" spans="1:10" x14ac:dyDescent="0.3">
      <c r="A6273" s="2">
        <v>20200917</v>
      </c>
      <c r="B6273" s="2" t="s">
        <v>25</v>
      </c>
      <c r="C6273" s="2">
        <v>0</v>
      </c>
      <c r="D6273" s="2">
        <v>0</v>
      </c>
      <c r="E6273" s="2">
        <v>18.16</v>
      </c>
      <c r="F6273" s="2">
        <v>4.6900000000000004</v>
      </c>
      <c r="G6273" s="2">
        <v>0</v>
      </c>
      <c r="H6273" s="16">
        <f t="shared" si="294"/>
        <v>0</v>
      </c>
      <c r="I6273" s="15">
        <f t="shared" si="292"/>
        <v>18.16</v>
      </c>
      <c r="J6273" s="14">
        <f t="shared" si="293"/>
        <v>0</v>
      </c>
    </row>
    <row r="6274" spans="1:10" x14ac:dyDescent="0.3">
      <c r="A6274" s="19">
        <v>20200918</v>
      </c>
      <c r="B6274" s="19" t="s">
        <v>48</v>
      </c>
      <c r="C6274" s="19">
        <v>0</v>
      </c>
      <c r="D6274" s="19">
        <v>0</v>
      </c>
      <c r="E6274" s="19">
        <v>18.13</v>
      </c>
      <c r="F6274" s="19">
        <v>5.52</v>
      </c>
      <c r="G6274" s="19">
        <v>0</v>
      </c>
      <c r="H6274" s="17">
        <f t="shared" si="294"/>
        <v>0</v>
      </c>
      <c r="I6274" s="18">
        <f t="shared" si="292"/>
        <v>18.13</v>
      </c>
      <c r="J6274" s="17">
        <f t="shared" si="293"/>
        <v>0</v>
      </c>
    </row>
    <row r="6275" spans="1:10" x14ac:dyDescent="0.3">
      <c r="A6275" s="2">
        <v>20200918</v>
      </c>
      <c r="B6275" s="2" t="s">
        <v>47</v>
      </c>
      <c r="C6275" s="2">
        <v>0</v>
      </c>
      <c r="D6275" s="2">
        <v>0</v>
      </c>
      <c r="E6275" s="2">
        <v>18.18</v>
      </c>
      <c r="F6275" s="2">
        <v>5.52</v>
      </c>
      <c r="G6275" s="2">
        <v>0</v>
      </c>
      <c r="H6275" s="16">
        <f t="shared" si="294"/>
        <v>0</v>
      </c>
      <c r="I6275" s="15">
        <f t="shared" si="292"/>
        <v>18.18</v>
      </c>
      <c r="J6275" s="14">
        <f t="shared" si="293"/>
        <v>0</v>
      </c>
    </row>
    <row r="6276" spans="1:10" x14ac:dyDescent="0.3">
      <c r="A6276" s="19">
        <v>20200918</v>
      </c>
      <c r="B6276" s="19" t="s">
        <v>46</v>
      </c>
      <c r="C6276" s="19">
        <v>0</v>
      </c>
      <c r="D6276" s="19">
        <v>0</v>
      </c>
      <c r="E6276" s="19">
        <v>18.149999999999999</v>
      </c>
      <c r="F6276" s="19">
        <v>5.79</v>
      </c>
      <c r="G6276" s="19">
        <v>0</v>
      </c>
      <c r="H6276" s="17">
        <f t="shared" si="294"/>
        <v>0</v>
      </c>
      <c r="I6276" s="18">
        <f t="shared" si="292"/>
        <v>18.149999999999999</v>
      </c>
      <c r="J6276" s="17">
        <f t="shared" si="293"/>
        <v>0</v>
      </c>
    </row>
    <row r="6277" spans="1:10" x14ac:dyDescent="0.3">
      <c r="A6277" s="2">
        <v>20200918</v>
      </c>
      <c r="B6277" s="2" t="s">
        <v>45</v>
      </c>
      <c r="C6277" s="2">
        <v>0</v>
      </c>
      <c r="D6277" s="2">
        <v>0</v>
      </c>
      <c r="E6277" s="2">
        <v>18.100000000000001</v>
      </c>
      <c r="F6277" s="2">
        <v>6.07</v>
      </c>
      <c r="G6277" s="2">
        <v>0</v>
      </c>
      <c r="H6277" s="16">
        <f t="shared" si="294"/>
        <v>0</v>
      </c>
      <c r="I6277" s="15">
        <f t="shared" si="292"/>
        <v>18.100000000000001</v>
      </c>
      <c r="J6277" s="14">
        <f t="shared" si="293"/>
        <v>0</v>
      </c>
    </row>
    <row r="6278" spans="1:10" x14ac:dyDescent="0.3">
      <c r="A6278" s="19">
        <v>20200918</v>
      </c>
      <c r="B6278" s="19" t="s">
        <v>44</v>
      </c>
      <c r="C6278" s="19">
        <v>0</v>
      </c>
      <c r="D6278" s="19">
        <v>0</v>
      </c>
      <c r="E6278" s="19">
        <v>18.09</v>
      </c>
      <c r="F6278" s="19">
        <v>6.55</v>
      </c>
      <c r="G6278" s="19">
        <v>0</v>
      </c>
      <c r="H6278" s="17">
        <f t="shared" si="294"/>
        <v>0</v>
      </c>
      <c r="I6278" s="18">
        <f t="shared" si="292"/>
        <v>18.09</v>
      </c>
      <c r="J6278" s="17">
        <f t="shared" si="293"/>
        <v>0</v>
      </c>
    </row>
    <row r="6279" spans="1:10" x14ac:dyDescent="0.3">
      <c r="A6279" s="2">
        <v>20200918</v>
      </c>
      <c r="B6279" s="2" t="s">
        <v>43</v>
      </c>
      <c r="C6279" s="2">
        <v>0</v>
      </c>
      <c r="D6279" s="2">
        <v>0</v>
      </c>
      <c r="E6279" s="2">
        <v>17.89</v>
      </c>
      <c r="F6279" s="2">
        <v>7.31</v>
      </c>
      <c r="G6279" s="2">
        <v>0</v>
      </c>
      <c r="H6279" s="16">
        <f t="shared" si="294"/>
        <v>0</v>
      </c>
      <c r="I6279" s="15">
        <f t="shared" si="292"/>
        <v>17.89</v>
      </c>
      <c r="J6279" s="14">
        <f t="shared" si="293"/>
        <v>0</v>
      </c>
    </row>
    <row r="6280" spans="1:10" x14ac:dyDescent="0.3">
      <c r="A6280" s="19">
        <v>20200918</v>
      </c>
      <c r="B6280" s="19" t="s">
        <v>42</v>
      </c>
      <c r="C6280" s="19">
        <v>0</v>
      </c>
      <c r="D6280" s="19">
        <v>0</v>
      </c>
      <c r="E6280" s="19">
        <v>17.690000000000001</v>
      </c>
      <c r="F6280" s="19">
        <v>8.14</v>
      </c>
      <c r="G6280" s="19">
        <v>0</v>
      </c>
      <c r="H6280" s="17">
        <f t="shared" si="294"/>
        <v>0</v>
      </c>
      <c r="I6280" s="18">
        <f t="shared" si="292"/>
        <v>17.690000000000001</v>
      </c>
      <c r="J6280" s="17">
        <f t="shared" si="293"/>
        <v>0</v>
      </c>
    </row>
    <row r="6281" spans="1:10" x14ac:dyDescent="0.3">
      <c r="A6281" s="2">
        <v>20200918</v>
      </c>
      <c r="B6281" s="2" t="s">
        <v>41</v>
      </c>
      <c r="C6281" s="2">
        <v>11</v>
      </c>
      <c r="D6281" s="2">
        <v>8.98</v>
      </c>
      <c r="E6281" s="2">
        <v>18.12</v>
      </c>
      <c r="F6281" s="2">
        <v>8.41</v>
      </c>
      <c r="G6281" s="2">
        <v>0</v>
      </c>
      <c r="H6281" s="16">
        <f t="shared" si="294"/>
        <v>70.472304699108477</v>
      </c>
      <c r="I6281" s="15">
        <f t="shared" si="292"/>
        <v>20.32225952184714</v>
      </c>
      <c r="J6281" s="14">
        <f t="shared" si="293"/>
        <v>7.1955734884367323E-2</v>
      </c>
    </row>
    <row r="6282" spans="1:10" x14ac:dyDescent="0.3">
      <c r="A6282" s="19">
        <v>20200918</v>
      </c>
      <c r="B6282" s="19" t="s">
        <v>40</v>
      </c>
      <c r="C6282" s="19">
        <v>27</v>
      </c>
      <c r="D6282" s="19">
        <v>20.49</v>
      </c>
      <c r="E6282" s="19">
        <v>17.8</v>
      </c>
      <c r="F6282" s="19">
        <v>8.6199999999999992</v>
      </c>
      <c r="G6282" s="19">
        <v>0</v>
      </c>
      <c r="H6282" s="17">
        <f t="shared" si="294"/>
        <v>77.133183365838008</v>
      </c>
      <c r="I6282" s="18">
        <f t="shared" ref="I6282:I6345" si="295">E6282+H6282*((NOCT-20)/(800))</f>
        <v>20.210411980182439</v>
      </c>
      <c r="J6282" s="17">
        <f t="shared" ref="J6282:J6345" si="296">P_STC__W*(H6282/1000)*(1+(alpha_p/100)*(I6282-25))</f>
        <v>7.8795646135245354E-2</v>
      </c>
    </row>
    <row r="6283" spans="1:10" x14ac:dyDescent="0.3">
      <c r="A6283" s="2">
        <v>20200918</v>
      </c>
      <c r="B6283" s="2" t="s">
        <v>39</v>
      </c>
      <c r="C6283" s="2">
        <v>233</v>
      </c>
      <c r="D6283" s="2">
        <v>31.45</v>
      </c>
      <c r="E6283" s="2">
        <v>18.079999999999998</v>
      </c>
      <c r="F6283" s="2">
        <v>8.5500000000000007</v>
      </c>
      <c r="G6283" s="2">
        <v>0</v>
      </c>
      <c r="H6283" s="16">
        <f t="shared" si="294"/>
        <v>446.57035191301611</v>
      </c>
      <c r="I6283" s="15">
        <f t="shared" si="295"/>
        <v>32.035323497281752</v>
      </c>
      <c r="J6283" s="14">
        <f t="shared" si="296"/>
        <v>0.4324324009080025</v>
      </c>
    </row>
    <row r="6284" spans="1:10" x14ac:dyDescent="0.3">
      <c r="A6284" s="19">
        <v>20200918</v>
      </c>
      <c r="B6284" s="19" t="s">
        <v>38</v>
      </c>
      <c r="C6284" s="19">
        <v>233</v>
      </c>
      <c r="D6284" s="19">
        <v>41.24</v>
      </c>
      <c r="E6284" s="19">
        <v>18.48</v>
      </c>
      <c r="F6284" s="19">
        <v>7.72</v>
      </c>
      <c r="G6284" s="19">
        <v>0</v>
      </c>
      <c r="H6284" s="17">
        <f t="shared" si="294"/>
        <v>353.45091805342469</v>
      </c>
      <c r="I6284" s="18">
        <f t="shared" si="295"/>
        <v>29.525341189169524</v>
      </c>
      <c r="J6284" s="17">
        <f t="shared" si="296"/>
        <v>0.34625323106324846</v>
      </c>
    </row>
    <row r="6285" spans="1:10" x14ac:dyDescent="0.3">
      <c r="A6285" s="2">
        <v>20200918</v>
      </c>
      <c r="B6285" s="2" t="s">
        <v>37</v>
      </c>
      <c r="C6285" s="2">
        <v>441</v>
      </c>
      <c r="D6285" s="2">
        <v>48.88</v>
      </c>
      <c r="E6285" s="2">
        <v>18.95</v>
      </c>
      <c r="F6285" s="2">
        <v>7.86</v>
      </c>
      <c r="G6285" s="2">
        <v>0</v>
      </c>
      <c r="H6285" s="16">
        <f t="shared" si="294"/>
        <v>585.39780594909382</v>
      </c>
      <c r="I6285" s="15">
        <f t="shared" si="295"/>
        <v>37.243681435909181</v>
      </c>
      <c r="J6285" s="14">
        <f t="shared" si="296"/>
        <v>0.55314439682714989</v>
      </c>
    </row>
    <row r="6286" spans="1:10" x14ac:dyDescent="0.3">
      <c r="A6286" s="19">
        <v>20200918</v>
      </c>
      <c r="B6286" s="19" t="s">
        <v>36</v>
      </c>
      <c r="C6286" s="19">
        <v>275</v>
      </c>
      <c r="D6286" s="19">
        <v>52.9</v>
      </c>
      <c r="E6286" s="19">
        <v>19.440000000000001</v>
      </c>
      <c r="F6286" s="19">
        <v>7.86</v>
      </c>
      <c r="G6286" s="19">
        <v>0</v>
      </c>
      <c r="H6286" s="17">
        <f t="shared" si="294"/>
        <v>344.79130040276891</v>
      </c>
      <c r="I6286" s="18">
        <f t="shared" si="295"/>
        <v>30.21472813758653</v>
      </c>
      <c r="J6286" s="17">
        <f t="shared" si="296"/>
        <v>0.33670033237164476</v>
      </c>
    </row>
    <row r="6287" spans="1:10" x14ac:dyDescent="0.3">
      <c r="A6287" s="2">
        <v>20200918</v>
      </c>
      <c r="B6287" s="2" t="s">
        <v>35</v>
      </c>
      <c r="C6287" s="2">
        <v>538</v>
      </c>
      <c r="D6287" s="2">
        <v>52.08</v>
      </c>
      <c r="E6287" s="2">
        <v>19.829999999999998</v>
      </c>
      <c r="F6287" s="2">
        <v>6.97</v>
      </c>
      <c r="G6287" s="2">
        <v>0</v>
      </c>
      <c r="H6287" s="16">
        <f t="shared" si="294"/>
        <v>681.98849676610905</v>
      </c>
      <c r="I6287" s="15">
        <f t="shared" si="295"/>
        <v>41.14214052394091</v>
      </c>
      <c r="J6287" s="14">
        <f t="shared" si="296"/>
        <v>0.63244910308881519</v>
      </c>
    </row>
    <row r="6288" spans="1:10" x14ac:dyDescent="0.3">
      <c r="A6288" s="19">
        <v>20200918</v>
      </c>
      <c r="B6288" s="19" t="s">
        <v>34</v>
      </c>
      <c r="C6288" s="19">
        <v>324</v>
      </c>
      <c r="D6288" s="19">
        <v>46.71</v>
      </c>
      <c r="E6288" s="19">
        <v>20.350000000000001</v>
      </c>
      <c r="F6288" s="19">
        <v>6.55</v>
      </c>
      <c r="G6288" s="19">
        <v>0</v>
      </c>
      <c r="H6288" s="17">
        <f t="shared" si="294"/>
        <v>445.12070769255672</v>
      </c>
      <c r="I6288" s="18">
        <f t="shared" si="295"/>
        <v>34.260022115392402</v>
      </c>
      <c r="J6288" s="17">
        <f t="shared" si="296"/>
        <v>0.42657248350492188</v>
      </c>
    </row>
    <row r="6289" spans="1:10" x14ac:dyDescent="0.3">
      <c r="A6289" s="2">
        <v>20200918</v>
      </c>
      <c r="B6289" s="2" t="s">
        <v>33</v>
      </c>
      <c r="C6289" s="2">
        <v>271</v>
      </c>
      <c r="D6289" s="2">
        <v>38.22</v>
      </c>
      <c r="E6289" s="2">
        <v>20.83</v>
      </c>
      <c r="F6289" s="2">
        <v>6.97</v>
      </c>
      <c r="G6289" s="2">
        <v>0</v>
      </c>
      <c r="H6289" s="16">
        <f t="shared" si="294"/>
        <v>438.02745998232592</v>
      </c>
      <c r="I6289" s="15">
        <f t="shared" si="295"/>
        <v>34.518358124447687</v>
      </c>
      <c r="J6289" s="14">
        <f t="shared" si="296"/>
        <v>0.4192655999362831</v>
      </c>
    </row>
    <row r="6290" spans="1:10" x14ac:dyDescent="0.3">
      <c r="A6290" s="19">
        <v>20200918</v>
      </c>
      <c r="B6290" s="19" t="s">
        <v>32</v>
      </c>
      <c r="C6290" s="19">
        <v>63</v>
      </c>
      <c r="D6290" s="19">
        <v>27.96</v>
      </c>
      <c r="E6290" s="19">
        <v>21.07</v>
      </c>
      <c r="F6290" s="19">
        <v>7.31</v>
      </c>
      <c r="G6290" s="19">
        <v>0</v>
      </c>
      <c r="H6290" s="17">
        <f t="shared" si="294"/>
        <v>134.36989119057375</v>
      </c>
      <c r="I6290" s="18">
        <f t="shared" si="295"/>
        <v>25.26905909970543</v>
      </c>
      <c r="J6290" s="17">
        <f t="shared" si="296"/>
        <v>0.13420720070179312</v>
      </c>
    </row>
    <row r="6291" spans="1:10" x14ac:dyDescent="0.3">
      <c r="A6291" s="2">
        <v>20200918</v>
      </c>
      <c r="B6291" s="2" t="s">
        <v>31</v>
      </c>
      <c r="C6291" s="2">
        <v>37</v>
      </c>
      <c r="D6291" s="2">
        <v>16.77</v>
      </c>
      <c r="E6291" s="2">
        <v>20.81</v>
      </c>
      <c r="F6291" s="2">
        <v>7.59</v>
      </c>
      <c r="G6291" s="2">
        <v>0</v>
      </c>
      <c r="H6291" s="16">
        <f t="shared" ref="H6291:H6354" si="297">IF(D6291&gt;0,C6291/SIN(D6291*PI()/180),0)</f>
        <v>128.23600703093683</v>
      </c>
      <c r="I6291" s="15">
        <f t="shared" si="295"/>
        <v>24.817375219716773</v>
      </c>
      <c r="J6291" s="14">
        <f t="shared" si="296"/>
        <v>0.12834139285767474</v>
      </c>
    </row>
    <row r="6292" spans="1:10" x14ac:dyDescent="0.3">
      <c r="A6292" s="19">
        <v>20200918</v>
      </c>
      <c r="B6292" s="19" t="s">
        <v>30</v>
      </c>
      <c r="C6292" s="19">
        <v>36.97</v>
      </c>
      <c r="D6292" s="19">
        <v>5.16</v>
      </c>
      <c r="E6292" s="19">
        <v>20.260000000000002</v>
      </c>
      <c r="F6292" s="19">
        <v>7.17</v>
      </c>
      <c r="G6292" s="19">
        <v>0</v>
      </c>
      <c r="H6292" s="17">
        <f t="shared" si="297"/>
        <v>411.06415384803273</v>
      </c>
      <c r="I6292" s="18">
        <f t="shared" si="295"/>
        <v>33.105754807751026</v>
      </c>
      <c r="J6292" s="17">
        <f t="shared" si="296"/>
        <v>0.39607022026196764</v>
      </c>
    </row>
    <row r="6293" spans="1:10" x14ac:dyDescent="0.3">
      <c r="A6293" s="2">
        <v>20200918</v>
      </c>
      <c r="B6293" s="2" t="s">
        <v>29</v>
      </c>
      <c r="C6293" s="2">
        <v>0</v>
      </c>
      <c r="D6293" s="2">
        <v>0</v>
      </c>
      <c r="E6293" s="2">
        <v>19.46</v>
      </c>
      <c r="F6293" s="2">
        <v>8.41</v>
      </c>
      <c r="G6293" s="2">
        <v>0</v>
      </c>
      <c r="H6293" s="16">
        <f t="shared" si="297"/>
        <v>0</v>
      </c>
      <c r="I6293" s="15">
        <f t="shared" si="295"/>
        <v>19.46</v>
      </c>
      <c r="J6293" s="14">
        <f t="shared" si="296"/>
        <v>0</v>
      </c>
    </row>
    <row r="6294" spans="1:10" x14ac:dyDescent="0.3">
      <c r="A6294" s="19">
        <v>20200918</v>
      </c>
      <c r="B6294" s="19" t="s">
        <v>28</v>
      </c>
      <c r="C6294" s="19">
        <v>0</v>
      </c>
      <c r="D6294" s="19">
        <v>0</v>
      </c>
      <c r="E6294" s="19">
        <v>19.55</v>
      </c>
      <c r="F6294" s="19">
        <v>7.52</v>
      </c>
      <c r="G6294" s="19">
        <v>0</v>
      </c>
      <c r="H6294" s="17">
        <f t="shared" si="297"/>
        <v>0</v>
      </c>
      <c r="I6294" s="18">
        <f t="shared" si="295"/>
        <v>19.55</v>
      </c>
      <c r="J6294" s="17">
        <f t="shared" si="296"/>
        <v>0</v>
      </c>
    </row>
    <row r="6295" spans="1:10" x14ac:dyDescent="0.3">
      <c r="A6295" s="2">
        <v>20200918</v>
      </c>
      <c r="B6295" s="2" t="s">
        <v>27</v>
      </c>
      <c r="C6295" s="2">
        <v>0</v>
      </c>
      <c r="D6295" s="2">
        <v>0</v>
      </c>
      <c r="E6295" s="2">
        <v>19.52</v>
      </c>
      <c r="F6295" s="2">
        <v>7.03</v>
      </c>
      <c r="G6295" s="2">
        <v>0</v>
      </c>
      <c r="H6295" s="16">
        <f t="shared" si="297"/>
        <v>0</v>
      </c>
      <c r="I6295" s="15">
        <f t="shared" si="295"/>
        <v>19.52</v>
      </c>
      <c r="J6295" s="14">
        <f t="shared" si="296"/>
        <v>0</v>
      </c>
    </row>
    <row r="6296" spans="1:10" x14ac:dyDescent="0.3">
      <c r="A6296" s="19">
        <v>20200918</v>
      </c>
      <c r="B6296" s="19" t="s">
        <v>26</v>
      </c>
      <c r="C6296" s="19">
        <v>0</v>
      </c>
      <c r="D6296" s="19">
        <v>0</v>
      </c>
      <c r="E6296" s="19">
        <v>19.32</v>
      </c>
      <c r="F6296" s="19">
        <v>7.17</v>
      </c>
      <c r="G6296" s="19">
        <v>0</v>
      </c>
      <c r="H6296" s="17">
        <f t="shared" si="297"/>
        <v>0</v>
      </c>
      <c r="I6296" s="18">
        <f t="shared" si="295"/>
        <v>19.32</v>
      </c>
      <c r="J6296" s="17">
        <f t="shared" si="296"/>
        <v>0</v>
      </c>
    </row>
    <row r="6297" spans="1:10" x14ac:dyDescent="0.3">
      <c r="A6297" s="2">
        <v>20200918</v>
      </c>
      <c r="B6297" s="2" t="s">
        <v>25</v>
      </c>
      <c r="C6297" s="2">
        <v>0</v>
      </c>
      <c r="D6297" s="2">
        <v>0</v>
      </c>
      <c r="E6297" s="2">
        <v>19.03</v>
      </c>
      <c r="F6297" s="2">
        <v>6.69</v>
      </c>
      <c r="G6297" s="2">
        <v>0</v>
      </c>
      <c r="H6297" s="16">
        <f t="shared" si="297"/>
        <v>0</v>
      </c>
      <c r="I6297" s="15">
        <f t="shared" si="295"/>
        <v>19.03</v>
      </c>
      <c r="J6297" s="14">
        <f t="shared" si="296"/>
        <v>0</v>
      </c>
    </row>
    <row r="6298" spans="1:10" x14ac:dyDescent="0.3">
      <c r="A6298" s="19">
        <v>20200919</v>
      </c>
      <c r="B6298" s="19" t="s">
        <v>48</v>
      </c>
      <c r="C6298" s="19">
        <v>0</v>
      </c>
      <c r="D6298" s="19">
        <v>0</v>
      </c>
      <c r="E6298" s="19">
        <v>18.97</v>
      </c>
      <c r="F6298" s="19">
        <v>5.59</v>
      </c>
      <c r="G6298" s="19">
        <v>0</v>
      </c>
      <c r="H6298" s="17">
        <f t="shared" si="297"/>
        <v>0</v>
      </c>
      <c r="I6298" s="18">
        <f t="shared" si="295"/>
        <v>18.97</v>
      </c>
      <c r="J6298" s="17">
        <f t="shared" si="296"/>
        <v>0</v>
      </c>
    </row>
    <row r="6299" spans="1:10" x14ac:dyDescent="0.3">
      <c r="A6299" s="2">
        <v>20200919</v>
      </c>
      <c r="B6299" s="2" t="s">
        <v>47</v>
      </c>
      <c r="C6299" s="2">
        <v>0</v>
      </c>
      <c r="D6299" s="2">
        <v>0</v>
      </c>
      <c r="E6299" s="2">
        <v>18.88</v>
      </c>
      <c r="F6299" s="2">
        <v>4.62</v>
      </c>
      <c r="G6299" s="2">
        <v>0</v>
      </c>
      <c r="H6299" s="16">
        <f t="shared" si="297"/>
        <v>0</v>
      </c>
      <c r="I6299" s="15">
        <f t="shared" si="295"/>
        <v>18.88</v>
      </c>
      <c r="J6299" s="14">
        <f t="shared" si="296"/>
        <v>0</v>
      </c>
    </row>
    <row r="6300" spans="1:10" x14ac:dyDescent="0.3">
      <c r="A6300" s="19">
        <v>20200919</v>
      </c>
      <c r="B6300" s="19" t="s">
        <v>46</v>
      </c>
      <c r="C6300" s="19">
        <v>0</v>
      </c>
      <c r="D6300" s="19">
        <v>0</v>
      </c>
      <c r="E6300" s="19">
        <v>18.73</v>
      </c>
      <c r="F6300" s="19">
        <v>4</v>
      </c>
      <c r="G6300" s="19">
        <v>0</v>
      </c>
      <c r="H6300" s="17">
        <f t="shared" si="297"/>
        <v>0</v>
      </c>
      <c r="I6300" s="18">
        <f t="shared" si="295"/>
        <v>18.73</v>
      </c>
      <c r="J6300" s="17">
        <f t="shared" si="296"/>
        <v>0</v>
      </c>
    </row>
    <row r="6301" spans="1:10" x14ac:dyDescent="0.3">
      <c r="A6301" s="2">
        <v>20200919</v>
      </c>
      <c r="B6301" s="2" t="s">
        <v>45</v>
      </c>
      <c r="C6301" s="2">
        <v>0</v>
      </c>
      <c r="D6301" s="2">
        <v>0</v>
      </c>
      <c r="E6301" s="2">
        <v>18.579999999999998</v>
      </c>
      <c r="F6301" s="2">
        <v>3.66</v>
      </c>
      <c r="G6301" s="2">
        <v>0</v>
      </c>
      <c r="H6301" s="16">
        <f t="shared" si="297"/>
        <v>0</v>
      </c>
      <c r="I6301" s="15">
        <f t="shared" si="295"/>
        <v>18.579999999999998</v>
      </c>
      <c r="J6301" s="14">
        <f t="shared" si="296"/>
        <v>0</v>
      </c>
    </row>
    <row r="6302" spans="1:10" x14ac:dyDescent="0.3">
      <c r="A6302" s="19">
        <v>20200919</v>
      </c>
      <c r="B6302" s="19" t="s">
        <v>44</v>
      </c>
      <c r="C6302" s="19">
        <v>0</v>
      </c>
      <c r="D6302" s="19">
        <v>0</v>
      </c>
      <c r="E6302" s="19">
        <v>18.36</v>
      </c>
      <c r="F6302" s="19">
        <v>3.31</v>
      </c>
      <c r="G6302" s="19">
        <v>0</v>
      </c>
      <c r="H6302" s="17">
        <f t="shared" si="297"/>
        <v>0</v>
      </c>
      <c r="I6302" s="18">
        <f t="shared" si="295"/>
        <v>18.36</v>
      </c>
      <c r="J6302" s="17">
        <f t="shared" si="296"/>
        <v>0</v>
      </c>
    </row>
    <row r="6303" spans="1:10" x14ac:dyDescent="0.3">
      <c r="A6303" s="2">
        <v>20200919</v>
      </c>
      <c r="B6303" s="2" t="s">
        <v>43</v>
      </c>
      <c r="C6303" s="2">
        <v>0</v>
      </c>
      <c r="D6303" s="2">
        <v>0</v>
      </c>
      <c r="E6303" s="2">
        <v>18.28</v>
      </c>
      <c r="F6303" s="2">
        <v>2.97</v>
      </c>
      <c r="G6303" s="2">
        <v>0</v>
      </c>
      <c r="H6303" s="16">
        <f t="shared" si="297"/>
        <v>0</v>
      </c>
      <c r="I6303" s="15">
        <f t="shared" si="295"/>
        <v>18.28</v>
      </c>
      <c r="J6303" s="14">
        <f t="shared" si="296"/>
        <v>0</v>
      </c>
    </row>
    <row r="6304" spans="1:10" x14ac:dyDescent="0.3">
      <c r="A6304" s="19">
        <v>20200919</v>
      </c>
      <c r="B6304" s="19" t="s">
        <v>42</v>
      </c>
      <c r="C6304" s="19">
        <v>0</v>
      </c>
      <c r="D6304" s="19">
        <v>0</v>
      </c>
      <c r="E6304" s="19">
        <v>18.2</v>
      </c>
      <c r="F6304" s="19">
        <v>2.97</v>
      </c>
      <c r="G6304" s="19">
        <v>0</v>
      </c>
      <c r="H6304" s="17">
        <f t="shared" si="297"/>
        <v>0</v>
      </c>
      <c r="I6304" s="18">
        <f t="shared" si="295"/>
        <v>18.2</v>
      </c>
      <c r="J6304" s="17">
        <f t="shared" si="296"/>
        <v>0</v>
      </c>
    </row>
    <row r="6305" spans="1:10" x14ac:dyDescent="0.3">
      <c r="A6305" s="2">
        <v>20200919</v>
      </c>
      <c r="B6305" s="2" t="s">
        <v>41</v>
      </c>
      <c r="C6305" s="2">
        <v>89</v>
      </c>
      <c r="D6305" s="2">
        <v>8.8000000000000007</v>
      </c>
      <c r="E6305" s="2">
        <v>18.47</v>
      </c>
      <c r="F6305" s="2">
        <v>3.03</v>
      </c>
      <c r="G6305" s="2">
        <v>0</v>
      </c>
      <c r="H6305" s="16">
        <f t="shared" si="297"/>
        <v>581.75320122288929</v>
      </c>
      <c r="I6305" s="15">
        <f t="shared" si="295"/>
        <v>36.649787538215293</v>
      </c>
      <c r="J6305" s="14">
        <f t="shared" si="296"/>
        <v>0.55125534585023461</v>
      </c>
    </row>
    <row r="6306" spans="1:10" x14ac:dyDescent="0.3">
      <c r="A6306" s="19">
        <v>20200919</v>
      </c>
      <c r="B6306" s="19" t="s">
        <v>40</v>
      </c>
      <c r="C6306" s="19">
        <v>185</v>
      </c>
      <c r="D6306" s="19">
        <v>20.309999999999999</v>
      </c>
      <c r="E6306" s="19">
        <v>19.190000000000001</v>
      </c>
      <c r="F6306" s="19">
        <v>3.31</v>
      </c>
      <c r="G6306" s="19">
        <v>0</v>
      </c>
      <c r="H6306" s="17">
        <f t="shared" si="297"/>
        <v>532.98862696257311</v>
      </c>
      <c r="I6306" s="18">
        <f t="shared" si="295"/>
        <v>35.845894592580407</v>
      </c>
      <c r="J6306" s="17">
        <f t="shared" si="296"/>
        <v>0.5069753038607121</v>
      </c>
    </row>
    <row r="6307" spans="1:10" x14ac:dyDescent="0.3">
      <c r="A6307" s="2">
        <v>20200919</v>
      </c>
      <c r="B6307" s="2" t="s">
        <v>39</v>
      </c>
      <c r="C6307" s="2">
        <v>417</v>
      </c>
      <c r="D6307" s="2">
        <v>31.24</v>
      </c>
      <c r="E6307" s="2">
        <v>20.3</v>
      </c>
      <c r="F6307" s="2">
        <v>4.21</v>
      </c>
      <c r="G6307" s="2">
        <v>0</v>
      </c>
      <c r="H6307" s="16">
        <f t="shared" si="297"/>
        <v>804.05065682603504</v>
      </c>
      <c r="I6307" s="15">
        <f t="shared" si="295"/>
        <v>45.426583025813599</v>
      </c>
      <c r="J6307" s="14">
        <f t="shared" si="296"/>
        <v>0.73014262308225863</v>
      </c>
    </row>
    <row r="6308" spans="1:10" x14ac:dyDescent="0.3">
      <c r="A6308" s="19">
        <v>20200919</v>
      </c>
      <c r="B6308" s="19" t="s">
        <v>38</v>
      </c>
      <c r="C6308" s="19">
        <v>580.01</v>
      </c>
      <c r="D6308" s="19">
        <v>40.99</v>
      </c>
      <c r="E6308" s="19">
        <v>21.17</v>
      </c>
      <c r="F6308" s="19">
        <v>4.83</v>
      </c>
      <c r="G6308" s="19">
        <v>0</v>
      </c>
      <c r="H6308" s="17">
        <f t="shared" si="297"/>
        <v>884.25958541844716</v>
      </c>
      <c r="I6308" s="18">
        <f t="shared" si="295"/>
        <v>48.803112044326475</v>
      </c>
      <c r="J6308" s="17">
        <f t="shared" si="296"/>
        <v>0.7895430004725148</v>
      </c>
    </row>
    <row r="6309" spans="1:10" x14ac:dyDescent="0.3">
      <c r="A6309" s="2">
        <v>20200919</v>
      </c>
      <c r="B6309" s="2" t="s">
        <v>37</v>
      </c>
      <c r="C6309" s="2">
        <v>671.01</v>
      </c>
      <c r="D6309" s="2">
        <v>48.57</v>
      </c>
      <c r="E6309" s="2">
        <v>21.85</v>
      </c>
      <c r="F6309" s="2">
        <v>5.24</v>
      </c>
      <c r="G6309" s="2">
        <v>0</v>
      </c>
      <c r="H6309" s="16">
        <f t="shared" si="297"/>
        <v>894.96077337082977</v>
      </c>
      <c r="I6309" s="15">
        <f t="shared" si="295"/>
        <v>49.817524167838428</v>
      </c>
      <c r="J6309" s="14">
        <f t="shared" si="296"/>
        <v>0.79501257557003902</v>
      </c>
    </row>
    <row r="6310" spans="1:10" x14ac:dyDescent="0.3">
      <c r="A6310" s="19">
        <v>20200919</v>
      </c>
      <c r="B6310" s="19" t="s">
        <v>36</v>
      </c>
      <c r="C6310" s="19">
        <v>658.01</v>
      </c>
      <c r="D6310" s="19">
        <v>52.52</v>
      </c>
      <c r="E6310" s="19">
        <v>22.19</v>
      </c>
      <c r="F6310" s="19">
        <v>5.59</v>
      </c>
      <c r="G6310" s="19">
        <v>0</v>
      </c>
      <c r="H6310" s="17">
        <f t="shared" si="297"/>
        <v>829.18140937409555</v>
      </c>
      <c r="I6310" s="18">
        <f t="shared" si="295"/>
        <v>48.101919042940487</v>
      </c>
      <c r="J6310" s="17">
        <f t="shared" si="296"/>
        <v>0.74298084131337316</v>
      </c>
    </row>
    <row r="6311" spans="1:10" x14ac:dyDescent="0.3">
      <c r="A6311" s="2">
        <v>20200919</v>
      </c>
      <c r="B6311" s="2" t="s">
        <v>35</v>
      </c>
      <c r="C6311" s="2">
        <v>594</v>
      </c>
      <c r="D6311" s="2">
        <v>51.68</v>
      </c>
      <c r="E6311" s="2">
        <v>22.21</v>
      </c>
      <c r="F6311" s="2">
        <v>5.79</v>
      </c>
      <c r="G6311" s="2">
        <v>0</v>
      </c>
      <c r="H6311" s="16">
        <f t="shared" si="297"/>
        <v>757.11228698328352</v>
      </c>
      <c r="I6311" s="15">
        <f t="shared" si="295"/>
        <v>45.869758968227615</v>
      </c>
      <c r="J6311" s="14">
        <f t="shared" si="296"/>
        <v>0.68600890774777235</v>
      </c>
    </row>
    <row r="6312" spans="1:10" x14ac:dyDescent="0.3">
      <c r="A6312" s="19">
        <v>20200919</v>
      </c>
      <c r="B6312" s="19" t="s">
        <v>34</v>
      </c>
      <c r="C6312" s="19">
        <v>560</v>
      </c>
      <c r="D6312" s="19">
        <v>46.32</v>
      </c>
      <c r="E6312" s="19">
        <v>22.25</v>
      </c>
      <c r="F6312" s="19">
        <v>5.93</v>
      </c>
      <c r="G6312" s="19">
        <v>0</v>
      </c>
      <c r="H6312" s="17">
        <f t="shared" si="297"/>
        <v>774.32743354477861</v>
      </c>
      <c r="I6312" s="18">
        <f t="shared" si="295"/>
        <v>46.447732298274332</v>
      </c>
      <c r="J6312" s="17">
        <f t="shared" si="296"/>
        <v>0.69959337976832658</v>
      </c>
    </row>
    <row r="6313" spans="1:10" x14ac:dyDescent="0.3">
      <c r="A6313" s="2">
        <v>20200919</v>
      </c>
      <c r="B6313" s="2" t="s">
        <v>33</v>
      </c>
      <c r="C6313" s="2">
        <v>538.01</v>
      </c>
      <c r="D6313" s="2">
        <v>37.869999999999997</v>
      </c>
      <c r="E6313" s="2">
        <v>22.18</v>
      </c>
      <c r="F6313" s="2">
        <v>5.79</v>
      </c>
      <c r="G6313" s="2">
        <v>0</v>
      </c>
      <c r="H6313" s="16">
        <f t="shared" si="297"/>
        <v>876.42055945181744</v>
      </c>
      <c r="I6313" s="15">
        <f t="shared" si="295"/>
        <v>49.568142482869291</v>
      </c>
      <c r="J6313" s="14">
        <f t="shared" si="296"/>
        <v>0.77952644614394018</v>
      </c>
    </row>
    <row r="6314" spans="1:10" x14ac:dyDescent="0.3">
      <c r="A6314" s="19">
        <v>20200919</v>
      </c>
      <c r="B6314" s="19" t="s">
        <v>32</v>
      </c>
      <c r="C6314" s="19">
        <v>268</v>
      </c>
      <c r="D6314" s="19">
        <v>27.63</v>
      </c>
      <c r="E6314" s="19">
        <v>21.92</v>
      </c>
      <c r="F6314" s="19">
        <v>5.38</v>
      </c>
      <c r="G6314" s="19">
        <v>0</v>
      </c>
      <c r="H6314" s="17">
        <f t="shared" si="297"/>
        <v>577.88512956235684</v>
      </c>
      <c r="I6314" s="18">
        <f t="shared" si="295"/>
        <v>39.978910298823649</v>
      </c>
      <c r="J6314" s="17">
        <f t="shared" si="296"/>
        <v>0.53893272672803305</v>
      </c>
    </row>
    <row r="6315" spans="1:10" x14ac:dyDescent="0.3">
      <c r="A6315" s="2">
        <v>20200919</v>
      </c>
      <c r="B6315" s="2" t="s">
        <v>31</v>
      </c>
      <c r="C6315" s="2">
        <v>189</v>
      </c>
      <c r="D6315" s="2">
        <v>16.45</v>
      </c>
      <c r="E6315" s="2">
        <v>21.67</v>
      </c>
      <c r="F6315" s="2">
        <v>4.97</v>
      </c>
      <c r="G6315" s="2">
        <v>0</v>
      </c>
      <c r="H6315" s="16">
        <f t="shared" si="297"/>
        <v>667.42353060104188</v>
      </c>
      <c r="I6315" s="15">
        <f t="shared" si="295"/>
        <v>42.52698533128256</v>
      </c>
      <c r="J6315" s="14">
        <f t="shared" si="296"/>
        <v>0.6147828796633541</v>
      </c>
    </row>
    <row r="6316" spans="1:10" x14ac:dyDescent="0.3">
      <c r="A6316" s="19">
        <v>20200919</v>
      </c>
      <c r="B6316" s="19" t="s">
        <v>30</v>
      </c>
      <c r="C6316" s="19">
        <v>27.35</v>
      </c>
      <c r="D6316" s="19">
        <v>4.8499999999999996</v>
      </c>
      <c r="E6316" s="19">
        <v>21.04</v>
      </c>
      <c r="F6316" s="19">
        <v>4.28</v>
      </c>
      <c r="G6316" s="19">
        <v>0</v>
      </c>
      <c r="H6316" s="17">
        <f t="shared" si="297"/>
        <v>323.48712094287333</v>
      </c>
      <c r="I6316" s="18">
        <f t="shared" si="295"/>
        <v>31.148972529464793</v>
      </c>
      <c r="J6316" s="17">
        <f t="shared" si="296"/>
        <v>0.31453611055146313</v>
      </c>
    </row>
    <row r="6317" spans="1:10" x14ac:dyDescent="0.3">
      <c r="A6317" s="2">
        <v>20200919</v>
      </c>
      <c r="B6317" s="2" t="s">
        <v>29</v>
      </c>
      <c r="C6317" s="2">
        <v>0</v>
      </c>
      <c r="D6317" s="2">
        <v>0</v>
      </c>
      <c r="E6317" s="2">
        <v>20.36</v>
      </c>
      <c r="F6317" s="2">
        <v>4.4800000000000004</v>
      </c>
      <c r="G6317" s="2">
        <v>0</v>
      </c>
      <c r="H6317" s="16">
        <f t="shared" si="297"/>
        <v>0</v>
      </c>
      <c r="I6317" s="15">
        <f t="shared" si="295"/>
        <v>20.36</v>
      </c>
      <c r="J6317" s="14">
        <f t="shared" si="296"/>
        <v>0</v>
      </c>
    </row>
    <row r="6318" spans="1:10" x14ac:dyDescent="0.3">
      <c r="A6318" s="19">
        <v>20200919</v>
      </c>
      <c r="B6318" s="19" t="s">
        <v>28</v>
      </c>
      <c r="C6318" s="19">
        <v>0</v>
      </c>
      <c r="D6318" s="19">
        <v>0</v>
      </c>
      <c r="E6318" s="19">
        <v>20.059999999999999</v>
      </c>
      <c r="F6318" s="19">
        <v>4.34</v>
      </c>
      <c r="G6318" s="19">
        <v>0</v>
      </c>
      <c r="H6318" s="17">
        <f t="shared" si="297"/>
        <v>0</v>
      </c>
      <c r="I6318" s="18">
        <f t="shared" si="295"/>
        <v>20.059999999999999</v>
      </c>
      <c r="J6318" s="17">
        <f t="shared" si="296"/>
        <v>0</v>
      </c>
    </row>
    <row r="6319" spans="1:10" x14ac:dyDescent="0.3">
      <c r="A6319" s="2">
        <v>20200919</v>
      </c>
      <c r="B6319" s="2" t="s">
        <v>27</v>
      </c>
      <c r="C6319" s="2">
        <v>0</v>
      </c>
      <c r="D6319" s="2">
        <v>0</v>
      </c>
      <c r="E6319" s="2">
        <v>19.82</v>
      </c>
      <c r="F6319" s="2">
        <v>4.34</v>
      </c>
      <c r="G6319" s="2">
        <v>0</v>
      </c>
      <c r="H6319" s="16">
        <f t="shared" si="297"/>
        <v>0</v>
      </c>
      <c r="I6319" s="15">
        <f t="shared" si="295"/>
        <v>19.82</v>
      </c>
      <c r="J6319" s="14">
        <f t="shared" si="296"/>
        <v>0</v>
      </c>
    </row>
    <row r="6320" spans="1:10" x14ac:dyDescent="0.3">
      <c r="A6320" s="19">
        <v>20200919</v>
      </c>
      <c r="B6320" s="19" t="s">
        <v>26</v>
      </c>
      <c r="C6320" s="19">
        <v>0</v>
      </c>
      <c r="D6320" s="19">
        <v>0</v>
      </c>
      <c r="E6320" s="19">
        <v>19.61</v>
      </c>
      <c r="F6320" s="19">
        <v>4.1399999999999997</v>
      </c>
      <c r="G6320" s="19">
        <v>0</v>
      </c>
      <c r="H6320" s="17">
        <f t="shared" si="297"/>
        <v>0</v>
      </c>
      <c r="I6320" s="18">
        <f t="shared" si="295"/>
        <v>19.61</v>
      </c>
      <c r="J6320" s="17">
        <f t="shared" si="296"/>
        <v>0</v>
      </c>
    </row>
    <row r="6321" spans="1:10" x14ac:dyDescent="0.3">
      <c r="A6321" s="2">
        <v>20200919</v>
      </c>
      <c r="B6321" s="2" t="s">
        <v>25</v>
      </c>
      <c r="C6321" s="2">
        <v>0</v>
      </c>
      <c r="D6321" s="2">
        <v>0</v>
      </c>
      <c r="E6321" s="2">
        <v>19.41</v>
      </c>
      <c r="F6321" s="2">
        <v>4.28</v>
      </c>
      <c r="G6321" s="2">
        <v>0</v>
      </c>
      <c r="H6321" s="16">
        <f t="shared" si="297"/>
        <v>0</v>
      </c>
      <c r="I6321" s="15">
        <f t="shared" si="295"/>
        <v>19.41</v>
      </c>
      <c r="J6321" s="14">
        <f t="shared" si="296"/>
        <v>0</v>
      </c>
    </row>
    <row r="6322" spans="1:10" x14ac:dyDescent="0.3">
      <c r="A6322" s="19">
        <v>20200920</v>
      </c>
      <c r="B6322" s="19" t="s">
        <v>48</v>
      </c>
      <c r="C6322" s="19">
        <v>0</v>
      </c>
      <c r="D6322" s="19">
        <v>0</v>
      </c>
      <c r="E6322" s="19">
        <v>19.48</v>
      </c>
      <c r="F6322" s="19">
        <v>4.21</v>
      </c>
      <c r="G6322" s="19">
        <v>0</v>
      </c>
      <c r="H6322" s="17">
        <f t="shared" si="297"/>
        <v>0</v>
      </c>
      <c r="I6322" s="18">
        <f t="shared" si="295"/>
        <v>19.48</v>
      </c>
      <c r="J6322" s="17">
        <f t="shared" si="296"/>
        <v>0</v>
      </c>
    </row>
    <row r="6323" spans="1:10" x14ac:dyDescent="0.3">
      <c r="A6323" s="2">
        <v>20200920</v>
      </c>
      <c r="B6323" s="2" t="s">
        <v>47</v>
      </c>
      <c r="C6323" s="2">
        <v>0</v>
      </c>
      <c r="D6323" s="2">
        <v>0</v>
      </c>
      <c r="E6323" s="2">
        <v>19.350000000000001</v>
      </c>
      <c r="F6323" s="2">
        <v>4.4800000000000004</v>
      </c>
      <c r="G6323" s="2">
        <v>0</v>
      </c>
      <c r="H6323" s="16">
        <f t="shared" si="297"/>
        <v>0</v>
      </c>
      <c r="I6323" s="15">
        <f t="shared" si="295"/>
        <v>19.350000000000001</v>
      </c>
      <c r="J6323" s="14">
        <f t="shared" si="296"/>
        <v>0</v>
      </c>
    </row>
    <row r="6324" spans="1:10" x14ac:dyDescent="0.3">
      <c r="A6324" s="19">
        <v>20200920</v>
      </c>
      <c r="B6324" s="19" t="s">
        <v>46</v>
      </c>
      <c r="C6324" s="19">
        <v>0</v>
      </c>
      <c r="D6324" s="19">
        <v>0</v>
      </c>
      <c r="E6324" s="19">
        <v>19.260000000000002</v>
      </c>
      <c r="F6324" s="19">
        <v>4.28</v>
      </c>
      <c r="G6324" s="19">
        <v>0</v>
      </c>
      <c r="H6324" s="17">
        <f t="shared" si="297"/>
        <v>0</v>
      </c>
      <c r="I6324" s="18">
        <f t="shared" si="295"/>
        <v>19.260000000000002</v>
      </c>
      <c r="J6324" s="17">
        <f t="shared" si="296"/>
        <v>0</v>
      </c>
    </row>
    <row r="6325" spans="1:10" x14ac:dyDescent="0.3">
      <c r="A6325" s="2">
        <v>20200920</v>
      </c>
      <c r="B6325" s="2" t="s">
        <v>45</v>
      </c>
      <c r="C6325" s="2">
        <v>0</v>
      </c>
      <c r="D6325" s="2">
        <v>0</v>
      </c>
      <c r="E6325" s="2">
        <v>19.170000000000002</v>
      </c>
      <c r="F6325" s="2">
        <v>3.93</v>
      </c>
      <c r="G6325" s="2">
        <v>0</v>
      </c>
      <c r="H6325" s="16">
        <f t="shared" si="297"/>
        <v>0</v>
      </c>
      <c r="I6325" s="15">
        <f t="shared" si="295"/>
        <v>19.170000000000002</v>
      </c>
      <c r="J6325" s="14">
        <f t="shared" si="296"/>
        <v>0</v>
      </c>
    </row>
    <row r="6326" spans="1:10" x14ac:dyDescent="0.3">
      <c r="A6326" s="19">
        <v>20200920</v>
      </c>
      <c r="B6326" s="19" t="s">
        <v>44</v>
      </c>
      <c r="C6326" s="19">
        <v>0</v>
      </c>
      <c r="D6326" s="19">
        <v>0</v>
      </c>
      <c r="E6326" s="19">
        <v>18.97</v>
      </c>
      <c r="F6326" s="19">
        <v>4</v>
      </c>
      <c r="G6326" s="19">
        <v>0</v>
      </c>
      <c r="H6326" s="17">
        <f t="shared" si="297"/>
        <v>0</v>
      </c>
      <c r="I6326" s="18">
        <f t="shared" si="295"/>
        <v>18.97</v>
      </c>
      <c r="J6326" s="17">
        <f t="shared" si="296"/>
        <v>0</v>
      </c>
    </row>
    <row r="6327" spans="1:10" x14ac:dyDescent="0.3">
      <c r="A6327" s="2">
        <v>20200920</v>
      </c>
      <c r="B6327" s="2" t="s">
        <v>43</v>
      </c>
      <c r="C6327" s="2">
        <v>0</v>
      </c>
      <c r="D6327" s="2">
        <v>0</v>
      </c>
      <c r="E6327" s="2">
        <v>18.920000000000002</v>
      </c>
      <c r="F6327" s="2">
        <v>3.86</v>
      </c>
      <c r="G6327" s="2">
        <v>0</v>
      </c>
      <c r="H6327" s="16">
        <f t="shared" si="297"/>
        <v>0</v>
      </c>
      <c r="I6327" s="15">
        <f t="shared" si="295"/>
        <v>18.920000000000002</v>
      </c>
      <c r="J6327" s="14">
        <f t="shared" si="296"/>
        <v>0</v>
      </c>
    </row>
    <row r="6328" spans="1:10" x14ac:dyDescent="0.3">
      <c r="A6328" s="19">
        <v>20200920</v>
      </c>
      <c r="B6328" s="19" t="s">
        <v>42</v>
      </c>
      <c r="C6328" s="19">
        <v>0</v>
      </c>
      <c r="D6328" s="19">
        <v>0</v>
      </c>
      <c r="E6328" s="19">
        <v>19</v>
      </c>
      <c r="F6328" s="19">
        <v>3.52</v>
      </c>
      <c r="G6328" s="19">
        <v>0</v>
      </c>
      <c r="H6328" s="17">
        <f t="shared" si="297"/>
        <v>0</v>
      </c>
      <c r="I6328" s="18">
        <f t="shared" si="295"/>
        <v>19</v>
      </c>
      <c r="J6328" s="17">
        <f t="shared" si="296"/>
        <v>0</v>
      </c>
    </row>
    <row r="6329" spans="1:10" x14ac:dyDescent="0.3">
      <c r="A6329" s="2">
        <v>20200920</v>
      </c>
      <c r="B6329" s="2" t="s">
        <v>41</v>
      </c>
      <c r="C6329" s="2">
        <v>97</v>
      </c>
      <c r="D6329" s="2">
        <v>8.6300000000000008</v>
      </c>
      <c r="E6329" s="2">
        <v>18.78</v>
      </c>
      <c r="F6329" s="2">
        <v>2.41</v>
      </c>
      <c r="G6329" s="2">
        <v>0</v>
      </c>
      <c r="H6329" s="16">
        <f t="shared" si="297"/>
        <v>646.43810962734744</v>
      </c>
      <c r="I6329" s="15">
        <f t="shared" si="295"/>
        <v>38.981190925854605</v>
      </c>
      <c r="J6329" s="14">
        <f t="shared" si="296"/>
        <v>0.6057672237813293</v>
      </c>
    </row>
    <row r="6330" spans="1:10" x14ac:dyDescent="0.3">
      <c r="A6330" s="19">
        <v>20200920</v>
      </c>
      <c r="B6330" s="19" t="s">
        <v>40</v>
      </c>
      <c r="C6330" s="19">
        <v>279</v>
      </c>
      <c r="D6330" s="19">
        <v>20.12</v>
      </c>
      <c r="E6330" s="19">
        <v>19.5</v>
      </c>
      <c r="F6330" s="19">
        <v>2.62</v>
      </c>
      <c r="G6330" s="19">
        <v>0</v>
      </c>
      <c r="H6330" s="17">
        <f t="shared" si="297"/>
        <v>811.07603249494457</v>
      </c>
      <c r="I6330" s="18">
        <f t="shared" si="295"/>
        <v>44.846126015467021</v>
      </c>
      <c r="J6330" s="17">
        <f t="shared" si="296"/>
        <v>0.73864080532435583</v>
      </c>
    </row>
    <row r="6331" spans="1:10" x14ac:dyDescent="0.3">
      <c r="A6331" s="2">
        <v>20200920</v>
      </c>
      <c r="B6331" s="2" t="s">
        <v>39</v>
      </c>
      <c r="C6331" s="2">
        <v>437</v>
      </c>
      <c r="D6331" s="2">
        <v>31.02</v>
      </c>
      <c r="E6331" s="2">
        <v>20.39</v>
      </c>
      <c r="F6331" s="2">
        <v>2.34</v>
      </c>
      <c r="G6331" s="2">
        <v>0</v>
      </c>
      <c r="H6331" s="16">
        <f t="shared" si="297"/>
        <v>847.98837818872607</v>
      </c>
      <c r="I6331" s="15">
        <f t="shared" si="295"/>
        <v>46.88963681839769</v>
      </c>
      <c r="J6331" s="14">
        <f t="shared" si="296"/>
        <v>0.76445866887724634</v>
      </c>
    </row>
    <row r="6332" spans="1:10" x14ac:dyDescent="0.3">
      <c r="A6332" s="19">
        <v>20200920</v>
      </c>
      <c r="B6332" s="19" t="s">
        <v>38</v>
      </c>
      <c r="C6332" s="19">
        <v>548.01</v>
      </c>
      <c r="D6332" s="19">
        <v>40.729999999999997</v>
      </c>
      <c r="E6332" s="19">
        <v>21.31</v>
      </c>
      <c r="F6332" s="19">
        <v>2.34</v>
      </c>
      <c r="G6332" s="19">
        <v>0</v>
      </c>
      <c r="H6332" s="17">
        <f t="shared" si="297"/>
        <v>839.86815381455426</v>
      </c>
      <c r="I6332" s="18">
        <f t="shared" si="295"/>
        <v>47.555879806704823</v>
      </c>
      <c r="J6332" s="17">
        <f t="shared" si="296"/>
        <v>0.75462031072541347</v>
      </c>
    </row>
    <row r="6333" spans="1:10" x14ac:dyDescent="0.3">
      <c r="A6333" s="2">
        <v>20200920</v>
      </c>
      <c r="B6333" s="2" t="s">
        <v>37</v>
      </c>
      <c r="C6333" s="2">
        <v>371</v>
      </c>
      <c r="D6333" s="2">
        <v>48.25</v>
      </c>
      <c r="E6333" s="2">
        <v>22.06</v>
      </c>
      <c r="F6333" s="2">
        <v>2.48</v>
      </c>
      <c r="G6333" s="2">
        <v>0</v>
      </c>
      <c r="H6333" s="16">
        <f t="shared" si="297"/>
        <v>497.2807888526242</v>
      </c>
      <c r="I6333" s="15">
        <f t="shared" si="295"/>
        <v>37.600024651644503</v>
      </c>
      <c r="J6333" s="14">
        <f t="shared" si="296"/>
        <v>0.46908491296012894</v>
      </c>
    </row>
    <row r="6334" spans="1:10" x14ac:dyDescent="0.3">
      <c r="A6334" s="19">
        <v>20200920</v>
      </c>
      <c r="B6334" s="19" t="s">
        <v>36</v>
      </c>
      <c r="C6334" s="19">
        <v>328</v>
      </c>
      <c r="D6334" s="19">
        <v>52.15</v>
      </c>
      <c r="E6334" s="19">
        <v>22.67</v>
      </c>
      <c r="F6334" s="19">
        <v>2.9</v>
      </c>
      <c r="G6334" s="19">
        <v>0</v>
      </c>
      <c r="H6334" s="17">
        <f t="shared" si="297"/>
        <v>415.38976040582509</v>
      </c>
      <c r="I6334" s="18">
        <f t="shared" si="295"/>
        <v>35.650930012682039</v>
      </c>
      <c r="J6334" s="17">
        <f t="shared" si="296"/>
        <v>0.39548046770852263</v>
      </c>
    </row>
    <row r="6335" spans="1:10" x14ac:dyDescent="0.3">
      <c r="A6335" s="2">
        <v>20200920</v>
      </c>
      <c r="B6335" s="2" t="s">
        <v>35</v>
      </c>
      <c r="C6335" s="2">
        <v>724.01</v>
      </c>
      <c r="D6335" s="2">
        <v>51.28</v>
      </c>
      <c r="E6335" s="2">
        <v>23.02</v>
      </c>
      <c r="F6335" s="2">
        <v>3.17</v>
      </c>
      <c r="G6335" s="2">
        <v>0</v>
      </c>
      <c r="H6335" s="16">
        <f t="shared" si="297"/>
        <v>927.96560282398218</v>
      </c>
      <c r="I6335" s="15">
        <f t="shared" si="295"/>
        <v>52.018925088249446</v>
      </c>
      <c r="J6335" s="14">
        <f t="shared" si="296"/>
        <v>0.81513875384170187</v>
      </c>
    </row>
    <row r="6336" spans="1:10" x14ac:dyDescent="0.3">
      <c r="A6336" s="19">
        <v>20200920</v>
      </c>
      <c r="B6336" s="19" t="s">
        <v>34</v>
      </c>
      <c r="C6336" s="19">
        <v>685.01</v>
      </c>
      <c r="D6336" s="19">
        <v>45.94</v>
      </c>
      <c r="E6336" s="19">
        <v>23.11</v>
      </c>
      <c r="F6336" s="19">
        <v>3.38</v>
      </c>
      <c r="G6336" s="19">
        <v>0</v>
      </c>
      <c r="H6336" s="17">
        <f t="shared" si="297"/>
        <v>953.24046452744051</v>
      </c>
      <c r="I6336" s="18">
        <f t="shared" si="295"/>
        <v>52.898764516482515</v>
      </c>
      <c r="J6336" s="17">
        <f t="shared" si="296"/>
        <v>0.83356642391398983</v>
      </c>
    </row>
    <row r="6337" spans="1:10" x14ac:dyDescent="0.3">
      <c r="A6337" s="2">
        <v>20200920</v>
      </c>
      <c r="B6337" s="2" t="s">
        <v>33</v>
      </c>
      <c r="C6337" s="2">
        <v>547.01</v>
      </c>
      <c r="D6337" s="2">
        <v>37.51</v>
      </c>
      <c r="E6337" s="2">
        <v>23.05</v>
      </c>
      <c r="F6337" s="2">
        <v>3.45</v>
      </c>
      <c r="G6337" s="2">
        <v>0</v>
      </c>
      <c r="H6337" s="16">
        <f t="shared" si="297"/>
        <v>898.35786237329205</v>
      </c>
      <c r="I6337" s="15">
        <f t="shared" si="295"/>
        <v>51.123683199165377</v>
      </c>
      <c r="J6337" s="14">
        <f t="shared" si="296"/>
        <v>0.79274998949075526</v>
      </c>
    </row>
    <row r="6338" spans="1:10" x14ac:dyDescent="0.3">
      <c r="A6338" s="19">
        <v>20200920</v>
      </c>
      <c r="B6338" s="19" t="s">
        <v>32</v>
      </c>
      <c r="C6338" s="19">
        <v>363</v>
      </c>
      <c r="D6338" s="19">
        <v>27.29</v>
      </c>
      <c r="E6338" s="19">
        <v>22.68</v>
      </c>
      <c r="F6338" s="19">
        <v>3.59</v>
      </c>
      <c r="G6338" s="19">
        <v>0</v>
      </c>
      <c r="H6338" s="17">
        <f t="shared" si="297"/>
        <v>791.72168040411384</v>
      </c>
      <c r="I6338" s="18">
        <f t="shared" si="295"/>
        <v>47.421302512628557</v>
      </c>
      <c r="J6338" s="17">
        <f t="shared" si="296"/>
        <v>0.71184023954445119</v>
      </c>
    </row>
    <row r="6339" spans="1:10" x14ac:dyDescent="0.3">
      <c r="A6339" s="2">
        <v>20200920</v>
      </c>
      <c r="B6339" s="2" t="s">
        <v>31</v>
      </c>
      <c r="C6339" s="2">
        <v>197</v>
      </c>
      <c r="D6339" s="2">
        <v>16.13</v>
      </c>
      <c r="E6339" s="2">
        <v>22.03</v>
      </c>
      <c r="F6339" s="2">
        <v>3.52</v>
      </c>
      <c r="G6339" s="2">
        <v>0</v>
      </c>
      <c r="H6339" s="16">
        <f t="shared" si="297"/>
        <v>709.09814443629216</v>
      </c>
      <c r="I6339" s="15">
        <f t="shared" si="295"/>
        <v>44.189317013634131</v>
      </c>
      <c r="J6339" s="14">
        <f t="shared" si="296"/>
        <v>0.64786615354313737</v>
      </c>
    </row>
    <row r="6340" spans="1:10" x14ac:dyDescent="0.3">
      <c r="A6340" s="19">
        <v>20200920</v>
      </c>
      <c r="B6340" s="19" t="s">
        <v>30</v>
      </c>
      <c r="C6340" s="19">
        <v>31.3</v>
      </c>
      <c r="D6340" s="19">
        <v>4.53</v>
      </c>
      <c r="E6340" s="19">
        <v>21.21</v>
      </c>
      <c r="F6340" s="19">
        <v>3.1</v>
      </c>
      <c r="G6340" s="19">
        <v>0</v>
      </c>
      <c r="H6340" s="17">
        <f t="shared" si="297"/>
        <v>396.29749433580048</v>
      </c>
      <c r="I6340" s="18">
        <f t="shared" si="295"/>
        <v>33.594296697993769</v>
      </c>
      <c r="J6340" s="17">
        <f t="shared" si="296"/>
        <v>0.38097095222433031</v>
      </c>
    </row>
    <row r="6341" spans="1:10" x14ac:dyDescent="0.3">
      <c r="A6341" s="2">
        <v>20200920</v>
      </c>
      <c r="B6341" s="2" t="s">
        <v>29</v>
      </c>
      <c r="C6341" s="2">
        <v>0</v>
      </c>
      <c r="D6341" s="2">
        <v>0</v>
      </c>
      <c r="E6341" s="2">
        <v>20.71</v>
      </c>
      <c r="F6341" s="2">
        <v>2.83</v>
      </c>
      <c r="G6341" s="2">
        <v>0</v>
      </c>
      <c r="H6341" s="16">
        <f t="shared" si="297"/>
        <v>0</v>
      </c>
      <c r="I6341" s="15">
        <f t="shared" si="295"/>
        <v>20.71</v>
      </c>
      <c r="J6341" s="14">
        <f t="shared" si="296"/>
        <v>0</v>
      </c>
    </row>
    <row r="6342" spans="1:10" x14ac:dyDescent="0.3">
      <c r="A6342" s="19">
        <v>20200920</v>
      </c>
      <c r="B6342" s="19" t="s">
        <v>28</v>
      </c>
      <c r="C6342" s="19">
        <v>0</v>
      </c>
      <c r="D6342" s="19">
        <v>0</v>
      </c>
      <c r="E6342" s="19">
        <v>20.100000000000001</v>
      </c>
      <c r="F6342" s="19">
        <v>2.5499999999999998</v>
      </c>
      <c r="G6342" s="19">
        <v>0</v>
      </c>
      <c r="H6342" s="17">
        <f t="shared" si="297"/>
        <v>0</v>
      </c>
      <c r="I6342" s="18">
        <f t="shared" si="295"/>
        <v>20.100000000000001</v>
      </c>
      <c r="J6342" s="17">
        <f t="shared" si="296"/>
        <v>0</v>
      </c>
    </row>
    <row r="6343" spans="1:10" x14ac:dyDescent="0.3">
      <c r="A6343" s="2">
        <v>20200920</v>
      </c>
      <c r="B6343" s="2" t="s">
        <v>27</v>
      </c>
      <c r="C6343" s="2">
        <v>0</v>
      </c>
      <c r="D6343" s="2">
        <v>0</v>
      </c>
      <c r="E6343" s="2">
        <v>19.7</v>
      </c>
      <c r="F6343" s="2">
        <v>2.2799999999999998</v>
      </c>
      <c r="G6343" s="2">
        <v>0</v>
      </c>
      <c r="H6343" s="16">
        <f t="shared" si="297"/>
        <v>0</v>
      </c>
      <c r="I6343" s="15">
        <f t="shared" si="295"/>
        <v>19.7</v>
      </c>
      <c r="J6343" s="14">
        <f t="shared" si="296"/>
        <v>0</v>
      </c>
    </row>
    <row r="6344" spans="1:10" x14ac:dyDescent="0.3">
      <c r="A6344" s="19">
        <v>20200920</v>
      </c>
      <c r="B6344" s="19" t="s">
        <v>26</v>
      </c>
      <c r="C6344" s="19">
        <v>0</v>
      </c>
      <c r="D6344" s="19">
        <v>0</v>
      </c>
      <c r="E6344" s="19">
        <v>19.32</v>
      </c>
      <c r="F6344" s="19">
        <v>2.0699999999999998</v>
      </c>
      <c r="G6344" s="19">
        <v>0</v>
      </c>
      <c r="H6344" s="17">
        <f t="shared" si="297"/>
        <v>0</v>
      </c>
      <c r="I6344" s="18">
        <f t="shared" si="295"/>
        <v>19.32</v>
      </c>
      <c r="J6344" s="17">
        <f t="shared" si="296"/>
        <v>0</v>
      </c>
    </row>
    <row r="6345" spans="1:10" x14ac:dyDescent="0.3">
      <c r="A6345" s="2">
        <v>20200920</v>
      </c>
      <c r="B6345" s="2" t="s">
        <v>25</v>
      </c>
      <c r="C6345" s="2">
        <v>0</v>
      </c>
      <c r="D6345" s="2">
        <v>0</v>
      </c>
      <c r="E6345" s="2">
        <v>19</v>
      </c>
      <c r="F6345" s="2">
        <v>2</v>
      </c>
      <c r="G6345" s="2">
        <v>0</v>
      </c>
      <c r="H6345" s="16">
        <f t="shared" si="297"/>
        <v>0</v>
      </c>
      <c r="I6345" s="15">
        <f t="shared" si="295"/>
        <v>19</v>
      </c>
      <c r="J6345" s="14">
        <f t="shared" si="296"/>
        <v>0</v>
      </c>
    </row>
    <row r="6346" spans="1:10" x14ac:dyDescent="0.3">
      <c r="A6346" s="19">
        <v>20200921</v>
      </c>
      <c r="B6346" s="19" t="s">
        <v>48</v>
      </c>
      <c r="C6346" s="19">
        <v>0</v>
      </c>
      <c r="D6346" s="19">
        <v>0</v>
      </c>
      <c r="E6346" s="19">
        <v>18.670000000000002</v>
      </c>
      <c r="F6346" s="19">
        <v>1.86</v>
      </c>
      <c r="G6346" s="19">
        <v>0</v>
      </c>
      <c r="H6346" s="17">
        <f t="shared" si="297"/>
        <v>0</v>
      </c>
      <c r="I6346" s="18">
        <f t="shared" ref="I6346:I6409" si="298">E6346+H6346*((NOCT-20)/(800))</f>
        <v>18.670000000000002</v>
      </c>
      <c r="J6346" s="17">
        <f t="shared" ref="J6346:J6409" si="299">P_STC__W*(H6346/1000)*(1+(alpha_p/100)*(I6346-25))</f>
        <v>0</v>
      </c>
    </row>
    <row r="6347" spans="1:10" x14ac:dyDescent="0.3">
      <c r="A6347" s="2">
        <v>20200921</v>
      </c>
      <c r="B6347" s="2" t="s">
        <v>47</v>
      </c>
      <c r="C6347" s="2">
        <v>0</v>
      </c>
      <c r="D6347" s="2">
        <v>0</v>
      </c>
      <c r="E6347" s="2">
        <v>18.37</v>
      </c>
      <c r="F6347" s="2">
        <v>1.86</v>
      </c>
      <c r="G6347" s="2">
        <v>0</v>
      </c>
      <c r="H6347" s="16">
        <f t="shared" si="297"/>
        <v>0</v>
      </c>
      <c r="I6347" s="15">
        <f t="shared" si="298"/>
        <v>18.37</v>
      </c>
      <c r="J6347" s="14">
        <f t="shared" si="299"/>
        <v>0</v>
      </c>
    </row>
    <row r="6348" spans="1:10" x14ac:dyDescent="0.3">
      <c r="A6348" s="19">
        <v>20200921</v>
      </c>
      <c r="B6348" s="19" t="s">
        <v>46</v>
      </c>
      <c r="C6348" s="19">
        <v>0</v>
      </c>
      <c r="D6348" s="19">
        <v>0</v>
      </c>
      <c r="E6348" s="19">
        <v>18.149999999999999</v>
      </c>
      <c r="F6348" s="19">
        <v>1.93</v>
      </c>
      <c r="G6348" s="19">
        <v>0</v>
      </c>
      <c r="H6348" s="17">
        <f t="shared" si="297"/>
        <v>0</v>
      </c>
      <c r="I6348" s="18">
        <f t="shared" si="298"/>
        <v>18.149999999999999</v>
      </c>
      <c r="J6348" s="17">
        <f t="shared" si="299"/>
        <v>0</v>
      </c>
    </row>
    <row r="6349" spans="1:10" x14ac:dyDescent="0.3">
      <c r="A6349" s="2">
        <v>20200921</v>
      </c>
      <c r="B6349" s="2" t="s">
        <v>45</v>
      </c>
      <c r="C6349" s="2">
        <v>0</v>
      </c>
      <c r="D6349" s="2">
        <v>0</v>
      </c>
      <c r="E6349" s="2">
        <v>17.91</v>
      </c>
      <c r="F6349" s="2">
        <v>1.79</v>
      </c>
      <c r="G6349" s="2">
        <v>0</v>
      </c>
      <c r="H6349" s="16">
        <f t="shared" si="297"/>
        <v>0</v>
      </c>
      <c r="I6349" s="15">
        <f t="shared" si="298"/>
        <v>17.91</v>
      </c>
      <c r="J6349" s="14">
        <f t="shared" si="299"/>
        <v>0</v>
      </c>
    </row>
    <row r="6350" spans="1:10" x14ac:dyDescent="0.3">
      <c r="A6350" s="19">
        <v>20200921</v>
      </c>
      <c r="B6350" s="19" t="s">
        <v>44</v>
      </c>
      <c r="C6350" s="19">
        <v>0</v>
      </c>
      <c r="D6350" s="19">
        <v>0</v>
      </c>
      <c r="E6350" s="19">
        <v>17.71</v>
      </c>
      <c r="F6350" s="19">
        <v>1.86</v>
      </c>
      <c r="G6350" s="19">
        <v>0</v>
      </c>
      <c r="H6350" s="17">
        <f t="shared" si="297"/>
        <v>0</v>
      </c>
      <c r="I6350" s="18">
        <f t="shared" si="298"/>
        <v>17.71</v>
      </c>
      <c r="J6350" s="17">
        <f t="shared" si="299"/>
        <v>0</v>
      </c>
    </row>
    <row r="6351" spans="1:10" x14ac:dyDescent="0.3">
      <c r="A6351" s="2">
        <v>20200921</v>
      </c>
      <c r="B6351" s="2" t="s">
        <v>43</v>
      </c>
      <c r="C6351" s="2">
        <v>0</v>
      </c>
      <c r="D6351" s="2">
        <v>0</v>
      </c>
      <c r="E6351" s="2">
        <v>17.48</v>
      </c>
      <c r="F6351" s="2">
        <v>1.79</v>
      </c>
      <c r="G6351" s="2">
        <v>0</v>
      </c>
      <c r="H6351" s="16">
        <f t="shared" si="297"/>
        <v>0</v>
      </c>
      <c r="I6351" s="15">
        <f t="shared" si="298"/>
        <v>17.48</v>
      </c>
      <c r="J6351" s="14">
        <f t="shared" si="299"/>
        <v>0</v>
      </c>
    </row>
    <row r="6352" spans="1:10" x14ac:dyDescent="0.3">
      <c r="A6352" s="19">
        <v>20200921</v>
      </c>
      <c r="B6352" s="19" t="s">
        <v>42</v>
      </c>
      <c r="C6352" s="19">
        <v>0</v>
      </c>
      <c r="D6352" s="19">
        <v>0</v>
      </c>
      <c r="E6352" s="19">
        <v>17</v>
      </c>
      <c r="F6352" s="19">
        <v>1.45</v>
      </c>
      <c r="G6352" s="19">
        <v>0</v>
      </c>
      <c r="H6352" s="17">
        <f t="shared" si="297"/>
        <v>0</v>
      </c>
      <c r="I6352" s="18">
        <f t="shared" si="298"/>
        <v>17</v>
      </c>
      <c r="J6352" s="17">
        <f t="shared" si="299"/>
        <v>0</v>
      </c>
    </row>
    <row r="6353" spans="1:10" x14ac:dyDescent="0.3">
      <c r="A6353" s="2">
        <v>20200921</v>
      </c>
      <c r="B6353" s="2" t="s">
        <v>41</v>
      </c>
      <c r="C6353" s="2">
        <v>95</v>
      </c>
      <c r="D6353" s="2">
        <v>8.4600000000000009</v>
      </c>
      <c r="E6353" s="2">
        <v>17.05</v>
      </c>
      <c r="F6353" s="2">
        <v>1.24</v>
      </c>
      <c r="G6353" s="2">
        <v>0</v>
      </c>
      <c r="H6353" s="16">
        <f t="shared" si="297"/>
        <v>645.73615188370673</v>
      </c>
      <c r="I6353" s="15">
        <f t="shared" si="298"/>
        <v>37.229254746365839</v>
      </c>
      <c r="J6353" s="14">
        <f t="shared" si="299"/>
        <v>0.61020022833224941</v>
      </c>
    </row>
    <row r="6354" spans="1:10" x14ac:dyDescent="0.3">
      <c r="A6354" s="19">
        <v>20200921</v>
      </c>
      <c r="B6354" s="19" t="s">
        <v>40</v>
      </c>
      <c r="C6354" s="19">
        <v>279</v>
      </c>
      <c r="D6354" s="19">
        <v>19.93</v>
      </c>
      <c r="E6354" s="19">
        <v>19.100000000000001</v>
      </c>
      <c r="F6354" s="19">
        <v>1.1000000000000001</v>
      </c>
      <c r="G6354" s="19">
        <v>0</v>
      </c>
      <c r="H6354" s="17">
        <f t="shared" si="297"/>
        <v>818.48944241242134</v>
      </c>
      <c r="I6354" s="18">
        <f t="shared" si="298"/>
        <v>44.677795075388168</v>
      </c>
      <c r="J6354" s="17">
        <f t="shared" si="299"/>
        <v>0.74601213857619986</v>
      </c>
    </row>
    <row r="6355" spans="1:10" x14ac:dyDescent="0.3">
      <c r="A6355" s="2">
        <v>20200921</v>
      </c>
      <c r="B6355" s="2" t="s">
        <v>39</v>
      </c>
      <c r="C6355" s="2">
        <v>463.01</v>
      </c>
      <c r="D6355" s="2">
        <v>30.81</v>
      </c>
      <c r="E6355" s="2">
        <v>20.28</v>
      </c>
      <c r="F6355" s="2">
        <v>1.17</v>
      </c>
      <c r="G6355" s="2">
        <v>0</v>
      </c>
      <c r="H6355" s="16">
        <f t="shared" ref="H6355:H6418" si="300">IF(D6355&gt;0,C6355/SIN(D6355*PI()/180),0)</f>
        <v>903.97604893119058</v>
      </c>
      <c r="I6355" s="15">
        <f t="shared" si="298"/>
        <v>48.52925152909971</v>
      </c>
      <c r="J6355" s="14">
        <f t="shared" si="299"/>
        <v>0.80826158968906381</v>
      </c>
    </row>
    <row r="6356" spans="1:10" x14ac:dyDescent="0.3">
      <c r="A6356" s="19">
        <v>20200921</v>
      </c>
      <c r="B6356" s="19" t="s">
        <v>38</v>
      </c>
      <c r="C6356" s="19">
        <v>626.01</v>
      </c>
      <c r="D6356" s="19">
        <v>40.47</v>
      </c>
      <c r="E6356" s="19">
        <v>21.42</v>
      </c>
      <c r="F6356" s="19">
        <v>1.03</v>
      </c>
      <c r="G6356" s="19">
        <v>0</v>
      </c>
      <c r="H6356" s="17">
        <f t="shared" si="300"/>
        <v>964.5022442408939</v>
      </c>
      <c r="I6356" s="18">
        <f t="shared" si="298"/>
        <v>51.56069513252794</v>
      </c>
      <c r="J6356" s="17">
        <f t="shared" si="299"/>
        <v>0.84922191895324761</v>
      </c>
    </row>
    <row r="6357" spans="1:10" x14ac:dyDescent="0.3">
      <c r="A6357" s="2">
        <v>20200921</v>
      </c>
      <c r="B6357" s="2" t="s">
        <v>37</v>
      </c>
      <c r="C6357" s="2">
        <v>694.01</v>
      </c>
      <c r="D6357" s="2">
        <v>47.93</v>
      </c>
      <c r="E6357" s="2">
        <v>22.32</v>
      </c>
      <c r="F6357" s="2">
        <v>1.1000000000000001</v>
      </c>
      <c r="G6357" s="2">
        <v>0</v>
      </c>
      <c r="H6357" s="16">
        <f t="shared" si="300"/>
        <v>934.91171878376872</v>
      </c>
      <c r="I6357" s="15">
        <f t="shared" si="298"/>
        <v>51.535991211992773</v>
      </c>
      <c r="J6357" s="14">
        <f t="shared" si="299"/>
        <v>0.82327207759241061</v>
      </c>
    </row>
    <row r="6358" spans="1:10" x14ac:dyDescent="0.3">
      <c r="A6358" s="19">
        <v>20200921</v>
      </c>
      <c r="B6358" s="19" t="s">
        <v>36</v>
      </c>
      <c r="C6358" s="19">
        <v>780.01</v>
      </c>
      <c r="D6358" s="19">
        <v>51.77</v>
      </c>
      <c r="E6358" s="19">
        <v>23.34</v>
      </c>
      <c r="F6358" s="19">
        <v>1.93</v>
      </c>
      <c r="G6358" s="19">
        <v>0</v>
      </c>
      <c r="H6358" s="17">
        <f t="shared" si="300"/>
        <v>992.9691207431473</v>
      </c>
      <c r="I6358" s="18">
        <f t="shared" si="298"/>
        <v>54.370285023223353</v>
      </c>
      <c r="J6358" s="17">
        <f t="shared" si="299"/>
        <v>0.86173208331346152</v>
      </c>
    </row>
    <row r="6359" spans="1:10" x14ac:dyDescent="0.3">
      <c r="A6359" s="2">
        <v>20200921</v>
      </c>
      <c r="B6359" s="2" t="s">
        <v>35</v>
      </c>
      <c r="C6359" s="2">
        <v>761.01</v>
      </c>
      <c r="D6359" s="2">
        <v>50.88</v>
      </c>
      <c r="E6359" s="2">
        <v>23.79</v>
      </c>
      <c r="F6359" s="2">
        <v>2.5499999999999998</v>
      </c>
      <c r="G6359" s="2">
        <v>0</v>
      </c>
      <c r="H6359" s="16">
        <f t="shared" si="300"/>
        <v>980.9026658707503</v>
      </c>
      <c r="I6359" s="15">
        <f t="shared" si="298"/>
        <v>54.443208308460946</v>
      </c>
      <c r="J6359" s="14">
        <f t="shared" si="299"/>
        <v>0.85093851902374296</v>
      </c>
    </row>
    <row r="6360" spans="1:10" x14ac:dyDescent="0.3">
      <c r="A6360" s="19">
        <v>20200921</v>
      </c>
      <c r="B6360" s="19" t="s">
        <v>34</v>
      </c>
      <c r="C6360" s="19">
        <v>573</v>
      </c>
      <c r="D6360" s="19">
        <v>45.55</v>
      </c>
      <c r="E6360" s="19">
        <v>24.07</v>
      </c>
      <c r="F6360" s="19">
        <v>3.24</v>
      </c>
      <c r="G6360" s="19">
        <v>0</v>
      </c>
      <c r="H6360" s="17">
        <f t="shared" si="300"/>
        <v>802.67633165628718</v>
      </c>
      <c r="I6360" s="18">
        <f t="shared" si="298"/>
        <v>49.153635364258975</v>
      </c>
      <c r="J6360" s="17">
        <f t="shared" si="299"/>
        <v>0.71543235021972584</v>
      </c>
    </row>
    <row r="6361" spans="1:10" x14ac:dyDescent="0.3">
      <c r="A6361" s="2">
        <v>20200921</v>
      </c>
      <c r="B6361" s="2" t="s">
        <v>33</v>
      </c>
      <c r="C6361" s="2">
        <v>566.01</v>
      </c>
      <c r="D6361" s="2">
        <v>37.15</v>
      </c>
      <c r="E6361" s="2">
        <v>23.23</v>
      </c>
      <c r="F6361" s="2">
        <v>4.07</v>
      </c>
      <c r="G6361" s="2">
        <v>0</v>
      </c>
      <c r="H6361" s="16">
        <f t="shared" si="300"/>
        <v>937.25195564319097</v>
      </c>
      <c r="I6361" s="15">
        <f t="shared" si="298"/>
        <v>52.519123613849715</v>
      </c>
      <c r="J6361" s="14">
        <f t="shared" si="299"/>
        <v>0.82118636973218784</v>
      </c>
    </row>
    <row r="6362" spans="1:10" x14ac:dyDescent="0.3">
      <c r="A6362" s="19">
        <v>20200921</v>
      </c>
      <c r="B6362" s="19" t="s">
        <v>32</v>
      </c>
      <c r="C6362" s="19">
        <v>399</v>
      </c>
      <c r="D6362" s="19">
        <v>26.95</v>
      </c>
      <c r="E6362" s="19">
        <v>23.07</v>
      </c>
      <c r="F6362" s="19">
        <v>4.41</v>
      </c>
      <c r="G6362" s="19">
        <v>0</v>
      </c>
      <c r="H6362" s="17">
        <f t="shared" si="300"/>
        <v>880.38118112285815</v>
      </c>
      <c r="I6362" s="18">
        <f t="shared" si="298"/>
        <v>50.581911910089318</v>
      </c>
      <c r="J6362" s="17">
        <f t="shared" si="299"/>
        <v>0.77903292892032405</v>
      </c>
    </row>
    <row r="6363" spans="1:10" x14ac:dyDescent="0.3">
      <c r="A6363" s="2">
        <v>20200921</v>
      </c>
      <c r="B6363" s="2" t="s">
        <v>31</v>
      </c>
      <c r="C6363" s="2">
        <v>210</v>
      </c>
      <c r="D6363" s="2">
        <v>15.81</v>
      </c>
      <c r="E6363" s="2">
        <v>22.38</v>
      </c>
      <c r="F6363" s="2">
        <v>4.28</v>
      </c>
      <c r="G6363" s="2">
        <v>0</v>
      </c>
      <c r="H6363" s="16">
        <f t="shared" si="300"/>
        <v>770.78877442360692</v>
      </c>
      <c r="I6363" s="15">
        <f t="shared" si="298"/>
        <v>46.467149200737715</v>
      </c>
      <c r="J6363" s="14">
        <f t="shared" si="299"/>
        <v>0.69632890512098289</v>
      </c>
    </row>
    <row r="6364" spans="1:10" x14ac:dyDescent="0.3">
      <c r="A6364" s="19">
        <v>20200921</v>
      </c>
      <c r="B6364" s="19" t="s">
        <v>30</v>
      </c>
      <c r="C6364" s="19">
        <v>23.56</v>
      </c>
      <c r="D6364" s="19">
        <v>4.22</v>
      </c>
      <c r="E6364" s="19">
        <v>21.52</v>
      </c>
      <c r="F6364" s="19">
        <v>3.66</v>
      </c>
      <c r="G6364" s="19">
        <v>0</v>
      </c>
      <c r="H6364" s="17">
        <f t="shared" si="300"/>
        <v>320.16820045763507</v>
      </c>
      <c r="I6364" s="18">
        <f t="shared" si="298"/>
        <v>31.525256264301095</v>
      </c>
      <c r="J6364" s="17">
        <f t="shared" si="299"/>
        <v>0.31076689245713718</v>
      </c>
    </row>
    <row r="6365" spans="1:10" x14ac:dyDescent="0.3">
      <c r="A6365" s="2">
        <v>20200921</v>
      </c>
      <c r="B6365" s="2" t="s">
        <v>29</v>
      </c>
      <c r="C6365" s="2">
        <v>0</v>
      </c>
      <c r="D6365" s="2">
        <v>0</v>
      </c>
      <c r="E6365" s="2">
        <v>20.67</v>
      </c>
      <c r="F6365" s="2">
        <v>3.17</v>
      </c>
      <c r="G6365" s="2">
        <v>0</v>
      </c>
      <c r="H6365" s="16">
        <f t="shared" si="300"/>
        <v>0</v>
      </c>
      <c r="I6365" s="15">
        <f t="shared" si="298"/>
        <v>20.67</v>
      </c>
      <c r="J6365" s="14">
        <f t="shared" si="299"/>
        <v>0</v>
      </c>
    </row>
    <row r="6366" spans="1:10" x14ac:dyDescent="0.3">
      <c r="A6366" s="19">
        <v>20200921</v>
      </c>
      <c r="B6366" s="19" t="s">
        <v>28</v>
      </c>
      <c r="C6366" s="19">
        <v>0</v>
      </c>
      <c r="D6366" s="19">
        <v>0</v>
      </c>
      <c r="E6366" s="19">
        <v>20.100000000000001</v>
      </c>
      <c r="F6366" s="19">
        <v>2.83</v>
      </c>
      <c r="G6366" s="19">
        <v>0</v>
      </c>
      <c r="H6366" s="17">
        <f t="shared" si="300"/>
        <v>0</v>
      </c>
      <c r="I6366" s="18">
        <f t="shared" si="298"/>
        <v>20.100000000000001</v>
      </c>
      <c r="J6366" s="17">
        <f t="shared" si="299"/>
        <v>0</v>
      </c>
    </row>
    <row r="6367" spans="1:10" x14ac:dyDescent="0.3">
      <c r="A6367" s="2">
        <v>20200921</v>
      </c>
      <c r="B6367" s="2" t="s">
        <v>27</v>
      </c>
      <c r="C6367" s="2">
        <v>0</v>
      </c>
      <c r="D6367" s="2">
        <v>0</v>
      </c>
      <c r="E6367" s="2">
        <v>19.77</v>
      </c>
      <c r="F6367" s="2">
        <v>2.34</v>
      </c>
      <c r="G6367" s="2">
        <v>0</v>
      </c>
      <c r="H6367" s="16">
        <f t="shared" si="300"/>
        <v>0</v>
      </c>
      <c r="I6367" s="15">
        <f t="shared" si="298"/>
        <v>19.77</v>
      </c>
      <c r="J6367" s="14">
        <f t="shared" si="299"/>
        <v>0</v>
      </c>
    </row>
    <row r="6368" spans="1:10" x14ac:dyDescent="0.3">
      <c r="A6368" s="19">
        <v>20200921</v>
      </c>
      <c r="B6368" s="19" t="s">
        <v>26</v>
      </c>
      <c r="C6368" s="19">
        <v>0</v>
      </c>
      <c r="D6368" s="19">
        <v>0</v>
      </c>
      <c r="E6368" s="19">
        <v>19.46</v>
      </c>
      <c r="F6368" s="19">
        <v>2.0699999999999998</v>
      </c>
      <c r="G6368" s="19">
        <v>0</v>
      </c>
      <c r="H6368" s="17">
        <f t="shared" si="300"/>
        <v>0</v>
      </c>
      <c r="I6368" s="18">
        <f t="shared" si="298"/>
        <v>19.46</v>
      </c>
      <c r="J6368" s="17">
        <f t="shared" si="299"/>
        <v>0</v>
      </c>
    </row>
    <row r="6369" spans="1:10" x14ac:dyDescent="0.3">
      <c r="A6369" s="2">
        <v>20200921</v>
      </c>
      <c r="B6369" s="2" t="s">
        <v>25</v>
      </c>
      <c r="C6369" s="2">
        <v>0</v>
      </c>
      <c r="D6369" s="2">
        <v>0</v>
      </c>
      <c r="E6369" s="2">
        <v>19.11</v>
      </c>
      <c r="F6369" s="2">
        <v>1.79</v>
      </c>
      <c r="G6369" s="2">
        <v>0</v>
      </c>
      <c r="H6369" s="16">
        <f t="shared" si="300"/>
        <v>0</v>
      </c>
      <c r="I6369" s="15">
        <f t="shared" si="298"/>
        <v>19.11</v>
      </c>
      <c r="J6369" s="14">
        <f t="shared" si="299"/>
        <v>0</v>
      </c>
    </row>
    <row r="6370" spans="1:10" x14ac:dyDescent="0.3">
      <c r="A6370" s="19">
        <v>20200922</v>
      </c>
      <c r="B6370" s="19" t="s">
        <v>48</v>
      </c>
      <c r="C6370" s="19">
        <v>0</v>
      </c>
      <c r="D6370" s="19">
        <v>0</v>
      </c>
      <c r="E6370" s="19">
        <v>18.57</v>
      </c>
      <c r="F6370" s="19">
        <v>1.52</v>
      </c>
      <c r="G6370" s="19">
        <v>0</v>
      </c>
      <c r="H6370" s="17">
        <f t="shared" si="300"/>
        <v>0</v>
      </c>
      <c r="I6370" s="18">
        <f t="shared" si="298"/>
        <v>18.57</v>
      </c>
      <c r="J6370" s="17">
        <f t="shared" si="299"/>
        <v>0</v>
      </c>
    </row>
    <row r="6371" spans="1:10" x14ac:dyDescent="0.3">
      <c r="A6371" s="2">
        <v>20200922</v>
      </c>
      <c r="B6371" s="2" t="s">
        <v>47</v>
      </c>
      <c r="C6371" s="2">
        <v>0</v>
      </c>
      <c r="D6371" s="2">
        <v>0</v>
      </c>
      <c r="E6371" s="2">
        <v>17.920000000000002</v>
      </c>
      <c r="F6371" s="2">
        <v>1.38</v>
      </c>
      <c r="G6371" s="2">
        <v>0</v>
      </c>
      <c r="H6371" s="16">
        <f t="shared" si="300"/>
        <v>0</v>
      </c>
      <c r="I6371" s="15">
        <f t="shared" si="298"/>
        <v>17.920000000000002</v>
      </c>
      <c r="J6371" s="14">
        <f t="shared" si="299"/>
        <v>0</v>
      </c>
    </row>
    <row r="6372" spans="1:10" x14ac:dyDescent="0.3">
      <c r="A6372" s="19">
        <v>20200922</v>
      </c>
      <c r="B6372" s="19" t="s">
        <v>46</v>
      </c>
      <c r="C6372" s="19">
        <v>0</v>
      </c>
      <c r="D6372" s="19">
        <v>0</v>
      </c>
      <c r="E6372" s="19">
        <v>17.62</v>
      </c>
      <c r="F6372" s="19">
        <v>1.24</v>
      </c>
      <c r="G6372" s="19">
        <v>0</v>
      </c>
      <c r="H6372" s="17">
        <f t="shared" si="300"/>
        <v>0</v>
      </c>
      <c r="I6372" s="18">
        <f t="shared" si="298"/>
        <v>17.62</v>
      </c>
      <c r="J6372" s="17">
        <f t="shared" si="299"/>
        <v>0</v>
      </c>
    </row>
    <row r="6373" spans="1:10" x14ac:dyDescent="0.3">
      <c r="A6373" s="2">
        <v>20200922</v>
      </c>
      <c r="B6373" s="2" t="s">
        <v>45</v>
      </c>
      <c r="C6373" s="2">
        <v>0</v>
      </c>
      <c r="D6373" s="2">
        <v>0</v>
      </c>
      <c r="E6373" s="2">
        <v>17.66</v>
      </c>
      <c r="F6373" s="2">
        <v>1.17</v>
      </c>
      <c r="G6373" s="2">
        <v>0</v>
      </c>
      <c r="H6373" s="16">
        <f t="shared" si="300"/>
        <v>0</v>
      </c>
      <c r="I6373" s="15">
        <f t="shared" si="298"/>
        <v>17.66</v>
      </c>
      <c r="J6373" s="14">
        <f t="shared" si="299"/>
        <v>0</v>
      </c>
    </row>
    <row r="6374" spans="1:10" x14ac:dyDescent="0.3">
      <c r="A6374" s="19">
        <v>20200922</v>
      </c>
      <c r="B6374" s="19" t="s">
        <v>44</v>
      </c>
      <c r="C6374" s="19">
        <v>0</v>
      </c>
      <c r="D6374" s="19">
        <v>0</v>
      </c>
      <c r="E6374" s="19">
        <v>17.989999999999998</v>
      </c>
      <c r="F6374" s="19">
        <v>1.1000000000000001</v>
      </c>
      <c r="G6374" s="19">
        <v>0</v>
      </c>
      <c r="H6374" s="17">
        <f t="shared" si="300"/>
        <v>0</v>
      </c>
      <c r="I6374" s="18">
        <f t="shared" si="298"/>
        <v>17.989999999999998</v>
      </c>
      <c r="J6374" s="17">
        <f t="shared" si="299"/>
        <v>0</v>
      </c>
    </row>
    <row r="6375" spans="1:10" x14ac:dyDescent="0.3">
      <c r="A6375" s="2">
        <v>20200922</v>
      </c>
      <c r="B6375" s="2" t="s">
        <v>43</v>
      </c>
      <c r="C6375" s="2">
        <v>0</v>
      </c>
      <c r="D6375" s="2">
        <v>0</v>
      </c>
      <c r="E6375" s="2">
        <v>17.91</v>
      </c>
      <c r="F6375" s="2">
        <v>1.1000000000000001</v>
      </c>
      <c r="G6375" s="2">
        <v>0</v>
      </c>
      <c r="H6375" s="16">
        <f t="shared" si="300"/>
        <v>0</v>
      </c>
      <c r="I6375" s="15">
        <f t="shared" si="298"/>
        <v>17.91</v>
      </c>
      <c r="J6375" s="14">
        <f t="shared" si="299"/>
        <v>0</v>
      </c>
    </row>
    <row r="6376" spans="1:10" x14ac:dyDescent="0.3">
      <c r="A6376" s="19">
        <v>20200922</v>
      </c>
      <c r="B6376" s="19" t="s">
        <v>42</v>
      </c>
      <c r="C6376" s="19">
        <v>0</v>
      </c>
      <c r="D6376" s="19">
        <v>0</v>
      </c>
      <c r="E6376" s="19">
        <v>19.13</v>
      </c>
      <c r="F6376" s="19">
        <v>0.9</v>
      </c>
      <c r="G6376" s="19">
        <v>0</v>
      </c>
      <c r="H6376" s="17">
        <f t="shared" si="300"/>
        <v>0</v>
      </c>
      <c r="I6376" s="18">
        <f t="shared" si="298"/>
        <v>19.13</v>
      </c>
      <c r="J6376" s="17">
        <f t="shared" si="299"/>
        <v>0</v>
      </c>
    </row>
    <row r="6377" spans="1:10" x14ac:dyDescent="0.3">
      <c r="A6377" s="2">
        <v>20200922</v>
      </c>
      <c r="B6377" s="2" t="s">
        <v>41</v>
      </c>
      <c r="C6377" s="2">
        <v>78</v>
      </c>
      <c r="D6377" s="2">
        <v>8.2799999999999994</v>
      </c>
      <c r="E6377" s="2">
        <v>17.600000000000001</v>
      </c>
      <c r="F6377" s="2">
        <v>1.24</v>
      </c>
      <c r="G6377" s="2">
        <v>0</v>
      </c>
      <c r="H6377" s="16">
        <f t="shared" si="300"/>
        <v>541.62611033447354</v>
      </c>
      <c r="I6377" s="15">
        <f t="shared" si="298"/>
        <v>34.525815947952296</v>
      </c>
      <c r="J6377" s="14">
        <f t="shared" si="299"/>
        <v>0.51840867245604172</v>
      </c>
    </row>
    <row r="6378" spans="1:10" x14ac:dyDescent="0.3">
      <c r="A6378" s="19">
        <v>20200922</v>
      </c>
      <c r="B6378" s="19" t="s">
        <v>40</v>
      </c>
      <c r="C6378" s="19">
        <v>225</v>
      </c>
      <c r="D6378" s="19">
        <v>19.75</v>
      </c>
      <c r="E6378" s="19">
        <v>19.670000000000002</v>
      </c>
      <c r="F6378" s="19">
        <v>1.24</v>
      </c>
      <c r="G6378" s="19">
        <v>0</v>
      </c>
      <c r="H6378" s="17">
        <f t="shared" si="300"/>
        <v>665.84453509572961</v>
      </c>
      <c r="I6378" s="18">
        <f t="shared" si="298"/>
        <v>40.477641721741549</v>
      </c>
      <c r="J6378" s="17">
        <f t="shared" si="299"/>
        <v>0.61946887089106883</v>
      </c>
    </row>
    <row r="6379" spans="1:10" x14ac:dyDescent="0.3">
      <c r="A6379" s="2">
        <v>20200922</v>
      </c>
      <c r="B6379" s="2" t="s">
        <v>39</v>
      </c>
      <c r="C6379" s="2">
        <v>356</v>
      </c>
      <c r="D6379" s="2">
        <v>30.59</v>
      </c>
      <c r="E6379" s="2">
        <v>20.36</v>
      </c>
      <c r="F6379" s="2">
        <v>1.52</v>
      </c>
      <c r="G6379" s="2">
        <v>0</v>
      </c>
      <c r="H6379" s="16">
        <f t="shared" si="300"/>
        <v>699.56016898967334</v>
      </c>
      <c r="I6379" s="15">
        <f t="shared" si="298"/>
        <v>42.221255280927295</v>
      </c>
      <c r="J6379" s="14">
        <f t="shared" si="299"/>
        <v>0.64534729984424422</v>
      </c>
    </row>
    <row r="6380" spans="1:10" x14ac:dyDescent="0.3">
      <c r="A6380" s="19">
        <v>20200922</v>
      </c>
      <c r="B6380" s="19" t="s">
        <v>38</v>
      </c>
      <c r="C6380" s="19">
        <v>543.01</v>
      </c>
      <c r="D6380" s="19">
        <v>40.21</v>
      </c>
      <c r="E6380" s="19">
        <v>21.36</v>
      </c>
      <c r="F6380" s="19">
        <v>1.93</v>
      </c>
      <c r="G6380" s="19">
        <v>0</v>
      </c>
      <c r="H6380" s="17">
        <f t="shared" si="300"/>
        <v>841.10530078666602</v>
      </c>
      <c r="I6380" s="18">
        <f t="shared" si="298"/>
        <v>47.644540649583313</v>
      </c>
      <c r="J6380" s="17">
        <f t="shared" si="299"/>
        <v>0.75539630650256961</v>
      </c>
    </row>
    <row r="6381" spans="1:10" x14ac:dyDescent="0.3">
      <c r="A6381" s="2">
        <v>20200922</v>
      </c>
      <c r="B6381" s="2" t="s">
        <v>37</v>
      </c>
      <c r="C6381" s="2">
        <v>653.01</v>
      </c>
      <c r="D6381" s="2">
        <v>47.61</v>
      </c>
      <c r="E6381" s="2">
        <v>21.91</v>
      </c>
      <c r="F6381" s="2">
        <v>2.5499999999999998</v>
      </c>
      <c r="G6381" s="2">
        <v>0</v>
      </c>
      <c r="H6381" s="16">
        <f t="shared" si="300"/>
        <v>884.15090270480061</v>
      </c>
      <c r="I6381" s="15">
        <f t="shared" si="298"/>
        <v>49.539715709525019</v>
      </c>
      <c r="J6381" s="14">
        <f t="shared" si="299"/>
        <v>0.78651524961966979</v>
      </c>
    </row>
    <row r="6382" spans="1:10" x14ac:dyDescent="0.3">
      <c r="A6382" s="19">
        <v>20200922</v>
      </c>
      <c r="B6382" s="19" t="s">
        <v>36</v>
      </c>
      <c r="C6382" s="19">
        <v>748.01</v>
      </c>
      <c r="D6382" s="19">
        <v>51.39</v>
      </c>
      <c r="E6382" s="19">
        <v>22.47</v>
      </c>
      <c r="F6382" s="19">
        <v>3.17</v>
      </c>
      <c r="G6382" s="19">
        <v>0</v>
      </c>
      <c r="H6382" s="17">
        <f t="shared" si="300"/>
        <v>957.25482685449947</v>
      </c>
      <c r="I6382" s="18">
        <f t="shared" si="298"/>
        <v>52.384213339203107</v>
      </c>
      <c r="J6382" s="17">
        <f t="shared" si="299"/>
        <v>0.83929331006095442</v>
      </c>
    </row>
    <row r="6383" spans="1:10" x14ac:dyDescent="0.3">
      <c r="A6383" s="2">
        <v>20200922</v>
      </c>
      <c r="B6383" s="2" t="s">
        <v>35</v>
      </c>
      <c r="C6383" s="2">
        <v>684.01</v>
      </c>
      <c r="D6383" s="2">
        <v>50.48</v>
      </c>
      <c r="E6383" s="2">
        <v>22.54</v>
      </c>
      <c r="F6383" s="2">
        <v>3.17</v>
      </c>
      <c r="G6383" s="2">
        <v>0</v>
      </c>
      <c r="H6383" s="16">
        <f t="shared" si="300"/>
        <v>886.70959345469089</v>
      </c>
      <c r="I6383" s="15">
        <f t="shared" si="298"/>
        <v>50.249674795459086</v>
      </c>
      <c r="J6383" s="14">
        <f t="shared" si="299"/>
        <v>0.78595851352733981</v>
      </c>
    </row>
    <row r="6384" spans="1:10" x14ac:dyDescent="0.3">
      <c r="A6384" s="19">
        <v>20200922</v>
      </c>
      <c r="B6384" s="19" t="s">
        <v>34</v>
      </c>
      <c r="C6384" s="19">
        <v>419</v>
      </c>
      <c r="D6384" s="19">
        <v>45.17</v>
      </c>
      <c r="E6384" s="19">
        <v>22.64</v>
      </c>
      <c r="F6384" s="19">
        <v>3.31</v>
      </c>
      <c r="G6384" s="19">
        <v>0</v>
      </c>
      <c r="H6384" s="17">
        <f t="shared" si="300"/>
        <v>590.80513165075376</v>
      </c>
      <c r="I6384" s="18">
        <f t="shared" si="298"/>
        <v>41.102660364086056</v>
      </c>
      <c r="J6384" s="17">
        <f t="shared" si="299"/>
        <v>0.54799422695726319</v>
      </c>
    </row>
    <row r="6385" spans="1:10" x14ac:dyDescent="0.3">
      <c r="A6385" s="2">
        <v>20200922</v>
      </c>
      <c r="B6385" s="2" t="s">
        <v>33</v>
      </c>
      <c r="C6385" s="2">
        <v>334</v>
      </c>
      <c r="D6385" s="2">
        <v>36.79</v>
      </c>
      <c r="E6385" s="2">
        <v>22.4</v>
      </c>
      <c r="F6385" s="2">
        <v>3.31</v>
      </c>
      <c r="G6385" s="2">
        <v>0</v>
      </c>
      <c r="H6385" s="16">
        <f t="shared" si="300"/>
        <v>557.70414937746773</v>
      </c>
      <c r="I6385" s="15">
        <f t="shared" si="298"/>
        <v>39.828254668045865</v>
      </c>
      <c r="J6385" s="14">
        <f t="shared" si="299"/>
        <v>0.52049014317369025</v>
      </c>
    </row>
    <row r="6386" spans="1:10" x14ac:dyDescent="0.3">
      <c r="A6386" s="19">
        <v>20200922</v>
      </c>
      <c r="B6386" s="19" t="s">
        <v>32</v>
      </c>
      <c r="C6386" s="19">
        <v>149</v>
      </c>
      <c r="D6386" s="19">
        <v>26.62</v>
      </c>
      <c r="E6386" s="19">
        <v>21.81</v>
      </c>
      <c r="F6386" s="19">
        <v>3.72</v>
      </c>
      <c r="G6386" s="19">
        <v>0</v>
      </c>
      <c r="H6386" s="17">
        <f t="shared" si="300"/>
        <v>332.53645156392253</v>
      </c>
      <c r="I6386" s="18">
        <f t="shared" si="298"/>
        <v>32.201764111372576</v>
      </c>
      <c r="J6386" s="17">
        <f t="shared" si="299"/>
        <v>0.32175963069223945</v>
      </c>
    </row>
    <row r="6387" spans="1:10" x14ac:dyDescent="0.3">
      <c r="A6387" s="2">
        <v>20200922</v>
      </c>
      <c r="B6387" s="2" t="s">
        <v>31</v>
      </c>
      <c r="C6387" s="2">
        <v>59</v>
      </c>
      <c r="D6387" s="2">
        <v>15.48</v>
      </c>
      <c r="E6387" s="2">
        <v>21.07</v>
      </c>
      <c r="F6387" s="2">
        <v>4.34</v>
      </c>
      <c r="G6387" s="2">
        <v>0</v>
      </c>
      <c r="H6387" s="16">
        <f t="shared" si="300"/>
        <v>221.05492787908526</v>
      </c>
      <c r="I6387" s="15">
        <f t="shared" si="298"/>
        <v>27.977966496221413</v>
      </c>
      <c r="J6387" s="14">
        <f t="shared" si="299"/>
        <v>0.21809260411836676</v>
      </c>
    </row>
    <row r="6388" spans="1:10" x14ac:dyDescent="0.3">
      <c r="A6388" s="19">
        <v>20200922</v>
      </c>
      <c r="B6388" s="19" t="s">
        <v>30</v>
      </c>
      <c r="C6388" s="19">
        <v>24.09</v>
      </c>
      <c r="D6388" s="19">
        <v>3.9</v>
      </c>
      <c r="E6388" s="19">
        <v>20.58</v>
      </c>
      <c r="F6388" s="19">
        <v>4.1399999999999997</v>
      </c>
      <c r="G6388" s="19">
        <v>0</v>
      </c>
      <c r="H6388" s="17">
        <f t="shared" si="300"/>
        <v>354.18506286423298</v>
      </c>
      <c r="I6388" s="18">
        <f t="shared" si="298"/>
        <v>31.648283214507281</v>
      </c>
      <c r="J6388" s="17">
        <f t="shared" si="299"/>
        <v>0.34358881112702028</v>
      </c>
    </row>
    <row r="6389" spans="1:10" x14ac:dyDescent="0.3">
      <c r="A6389" s="2">
        <v>20200922</v>
      </c>
      <c r="B6389" s="2" t="s">
        <v>29</v>
      </c>
      <c r="C6389" s="2">
        <v>0</v>
      </c>
      <c r="D6389" s="2">
        <v>0</v>
      </c>
      <c r="E6389" s="2">
        <v>20.22</v>
      </c>
      <c r="F6389" s="2">
        <v>3.79</v>
      </c>
      <c r="G6389" s="2">
        <v>0</v>
      </c>
      <c r="H6389" s="16">
        <f t="shared" si="300"/>
        <v>0</v>
      </c>
      <c r="I6389" s="15">
        <f t="shared" si="298"/>
        <v>20.22</v>
      </c>
      <c r="J6389" s="14">
        <f t="shared" si="299"/>
        <v>0</v>
      </c>
    </row>
    <row r="6390" spans="1:10" x14ac:dyDescent="0.3">
      <c r="A6390" s="19">
        <v>20200922</v>
      </c>
      <c r="B6390" s="19" t="s">
        <v>28</v>
      </c>
      <c r="C6390" s="19">
        <v>0</v>
      </c>
      <c r="D6390" s="19">
        <v>0</v>
      </c>
      <c r="E6390" s="19">
        <v>20.02</v>
      </c>
      <c r="F6390" s="19">
        <v>3.79</v>
      </c>
      <c r="G6390" s="19">
        <v>0</v>
      </c>
      <c r="H6390" s="17">
        <f t="shared" si="300"/>
        <v>0</v>
      </c>
      <c r="I6390" s="18">
        <f t="shared" si="298"/>
        <v>20.02</v>
      </c>
      <c r="J6390" s="17">
        <f t="shared" si="299"/>
        <v>0</v>
      </c>
    </row>
    <row r="6391" spans="1:10" x14ac:dyDescent="0.3">
      <c r="A6391" s="2">
        <v>20200922</v>
      </c>
      <c r="B6391" s="2" t="s">
        <v>27</v>
      </c>
      <c r="C6391" s="2">
        <v>0</v>
      </c>
      <c r="D6391" s="2">
        <v>0</v>
      </c>
      <c r="E6391" s="2">
        <v>19.88</v>
      </c>
      <c r="F6391" s="2">
        <v>2.97</v>
      </c>
      <c r="G6391" s="2">
        <v>0</v>
      </c>
      <c r="H6391" s="16">
        <f t="shared" si="300"/>
        <v>0</v>
      </c>
      <c r="I6391" s="15">
        <f t="shared" si="298"/>
        <v>19.88</v>
      </c>
      <c r="J6391" s="14">
        <f t="shared" si="299"/>
        <v>0</v>
      </c>
    </row>
    <row r="6392" spans="1:10" x14ac:dyDescent="0.3">
      <c r="A6392" s="19">
        <v>20200922</v>
      </c>
      <c r="B6392" s="19" t="s">
        <v>26</v>
      </c>
      <c r="C6392" s="19">
        <v>0</v>
      </c>
      <c r="D6392" s="19">
        <v>0</v>
      </c>
      <c r="E6392" s="19">
        <v>19.7</v>
      </c>
      <c r="F6392" s="19">
        <v>2.62</v>
      </c>
      <c r="G6392" s="19">
        <v>0</v>
      </c>
      <c r="H6392" s="17">
        <f t="shared" si="300"/>
        <v>0</v>
      </c>
      <c r="I6392" s="18">
        <f t="shared" si="298"/>
        <v>19.7</v>
      </c>
      <c r="J6392" s="17">
        <f t="shared" si="299"/>
        <v>0</v>
      </c>
    </row>
    <row r="6393" spans="1:10" x14ac:dyDescent="0.3">
      <c r="A6393" s="2">
        <v>20200922</v>
      </c>
      <c r="B6393" s="2" t="s">
        <v>25</v>
      </c>
      <c r="C6393" s="2">
        <v>0</v>
      </c>
      <c r="D6393" s="2">
        <v>0</v>
      </c>
      <c r="E6393" s="2">
        <v>19.489999999999998</v>
      </c>
      <c r="F6393" s="2">
        <v>2.21</v>
      </c>
      <c r="G6393" s="2">
        <v>0</v>
      </c>
      <c r="H6393" s="16">
        <f t="shared" si="300"/>
        <v>0</v>
      </c>
      <c r="I6393" s="15">
        <f t="shared" si="298"/>
        <v>19.489999999999998</v>
      </c>
      <c r="J6393" s="14">
        <f t="shared" si="299"/>
        <v>0</v>
      </c>
    </row>
    <row r="6394" spans="1:10" x14ac:dyDescent="0.3">
      <c r="A6394" s="19">
        <v>20200923</v>
      </c>
      <c r="B6394" s="19" t="s">
        <v>48</v>
      </c>
      <c r="C6394" s="19">
        <v>0</v>
      </c>
      <c r="D6394" s="19">
        <v>0</v>
      </c>
      <c r="E6394" s="19">
        <v>19.3</v>
      </c>
      <c r="F6394" s="19">
        <v>1.86</v>
      </c>
      <c r="G6394" s="19">
        <v>0</v>
      </c>
      <c r="H6394" s="17">
        <f t="shared" si="300"/>
        <v>0</v>
      </c>
      <c r="I6394" s="18">
        <f t="shared" si="298"/>
        <v>19.3</v>
      </c>
      <c r="J6394" s="17">
        <f t="shared" si="299"/>
        <v>0</v>
      </c>
    </row>
    <row r="6395" spans="1:10" x14ac:dyDescent="0.3">
      <c r="A6395" s="2">
        <v>20200923</v>
      </c>
      <c r="B6395" s="2" t="s">
        <v>47</v>
      </c>
      <c r="C6395" s="2">
        <v>0</v>
      </c>
      <c r="D6395" s="2">
        <v>0</v>
      </c>
      <c r="E6395" s="2">
        <v>19.11</v>
      </c>
      <c r="F6395" s="2">
        <v>1.86</v>
      </c>
      <c r="G6395" s="2">
        <v>0</v>
      </c>
      <c r="H6395" s="16">
        <f t="shared" si="300"/>
        <v>0</v>
      </c>
      <c r="I6395" s="15">
        <f t="shared" si="298"/>
        <v>19.11</v>
      </c>
      <c r="J6395" s="14">
        <f t="shared" si="299"/>
        <v>0</v>
      </c>
    </row>
    <row r="6396" spans="1:10" x14ac:dyDescent="0.3">
      <c r="A6396" s="19">
        <v>20200923</v>
      </c>
      <c r="B6396" s="19" t="s">
        <v>46</v>
      </c>
      <c r="C6396" s="19">
        <v>0</v>
      </c>
      <c r="D6396" s="19">
        <v>0</v>
      </c>
      <c r="E6396" s="19">
        <v>18.97</v>
      </c>
      <c r="F6396" s="19">
        <v>2.0699999999999998</v>
      </c>
      <c r="G6396" s="19">
        <v>0</v>
      </c>
      <c r="H6396" s="17">
        <f t="shared" si="300"/>
        <v>0</v>
      </c>
      <c r="I6396" s="18">
        <f t="shared" si="298"/>
        <v>18.97</v>
      </c>
      <c r="J6396" s="17">
        <f t="shared" si="299"/>
        <v>0</v>
      </c>
    </row>
    <row r="6397" spans="1:10" x14ac:dyDescent="0.3">
      <c r="A6397" s="2">
        <v>20200923</v>
      </c>
      <c r="B6397" s="2" t="s">
        <v>45</v>
      </c>
      <c r="C6397" s="2">
        <v>0</v>
      </c>
      <c r="D6397" s="2">
        <v>0</v>
      </c>
      <c r="E6397" s="2">
        <v>19</v>
      </c>
      <c r="F6397" s="2">
        <v>2.14</v>
      </c>
      <c r="G6397" s="2">
        <v>0</v>
      </c>
      <c r="H6397" s="16">
        <f t="shared" si="300"/>
        <v>0</v>
      </c>
      <c r="I6397" s="15">
        <f t="shared" si="298"/>
        <v>19</v>
      </c>
      <c r="J6397" s="14">
        <f t="shared" si="299"/>
        <v>0</v>
      </c>
    </row>
    <row r="6398" spans="1:10" x14ac:dyDescent="0.3">
      <c r="A6398" s="19">
        <v>20200923</v>
      </c>
      <c r="B6398" s="19" t="s">
        <v>44</v>
      </c>
      <c r="C6398" s="19">
        <v>0</v>
      </c>
      <c r="D6398" s="19">
        <v>0</v>
      </c>
      <c r="E6398" s="19">
        <v>19</v>
      </c>
      <c r="F6398" s="19">
        <v>2.34</v>
      </c>
      <c r="G6398" s="19">
        <v>0</v>
      </c>
      <c r="H6398" s="17">
        <f t="shared" si="300"/>
        <v>0</v>
      </c>
      <c r="I6398" s="18">
        <f t="shared" si="298"/>
        <v>19</v>
      </c>
      <c r="J6398" s="17">
        <f t="shared" si="299"/>
        <v>0</v>
      </c>
    </row>
    <row r="6399" spans="1:10" x14ac:dyDescent="0.3">
      <c r="A6399" s="2">
        <v>20200923</v>
      </c>
      <c r="B6399" s="2" t="s">
        <v>43</v>
      </c>
      <c r="C6399" s="2">
        <v>0</v>
      </c>
      <c r="D6399" s="2">
        <v>0</v>
      </c>
      <c r="E6399" s="2">
        <v>19.059999999999999</v>
      </c>
      <c r="F6399" s="2">
        <v>2.5499999999999998</v>
      </c>
      <c r="G6399" s="2">
        <v>0</v>
      </c>
      <c r="H6399" s="16">
        <f t="shared" si="300"/>
        <v>0</v>
      </c>
      <c r="I6399" s="15">
        <f t="shared" si="298"/>
        <v>19.059999999999999</v>
      </c>
      <c r="J6399" s="14">
        <f t="shared" si="299"/>
        <v>0</v>
      </c>
    </row>
    <row r="6400" spans="1:10" x14ac:dyDescent="0.3">
      <c r="A6400" s="19">
        <v>20200923</v>
      </c>
      <c r="B6400" s="19" t="s">
        <v>42</v>
      </c>
      <c r="C6400" s="19">
        <v>0</v>
      </c>
      <c r="D6400" s="19">
        <v>0</v>
      </c>
      <c r="E6400" s="19">
        <v>19.149999999999999</v>
      </c>
      <c r="F6400" s="19">
        <v>3.03</v>
      </c>
      <c r="G6400" s="19">
        <v>0</v>
      </c>
      <c r="H6400" s="17">
        <f t="shared" si="300"/>
        <v>0</v>
      </c>
      <c r="I6400" s="18">
        <f t="shared" si="298"/>
        <v>19.149999999999999</v>
      </c>
      <c r="J6400" s="17">
        <f t="shared" si="299"/>
        <v>0</v>
      </c>
    </row>
    <row r="6401" spans="1:10" x14ac:dyDescent="0.3">
      <c r="A6401" s="2">
        <v>20200923</v>
      </c>
      <c r="B6401" s="2" t="s">
        <v>41</v>
      </c>
      <c r="C6401" s="2">
        <v>77</v>
      </c>
      <c r="D6401" s="2">
        <v>8.11</v>
      </c>
      <c r="E6401" s="2">
        <v>19.3</v>
      </c>
      <c r="F6401" s="2">
        <v>2.62</v>
      </c>
      <c r="G6401" s="2">
        <v>0</v>
      </c>
      <c r="H6401" s="16">
        <f t="shared" si="300"/>
        <v>545.81275257298455</v>
      </c>
      <c r="I6401" s="15">
        <f t="shared" si="298"/>
        <v>36.356648517905768</v>
      </c>
      <c r="J6401" s="14">
        <f t="shared" si="299"/>
        <v>0.51791903642895532</v>
      </c>
    </row>
    <row r="6402" spans="1:10" x14ac:dyDescent="0.3">
      <c r="A6402" s="19">
        <v>20200923</v>
      </c>
      <c r="B6402" s="19" t="s">
        <v>40</v>
      </c>
      <c r="C6402" s="19">
        <v>183</v>
      </c>
      <c r="D6402" s="19">
        <v>19.559999999999999</v>
      </c>
      <c r="E6402" s="19">
        <v>19.79</v>
      </c>
      <c r="F6402" s="19">
        <v>3.45</v>
      </c>
      <c r="G6402" s="19">
        <v>0</v>
      </c>
      <c r="H6402" s="17">
        <f t="shared" si="300"/>
        <v>546.60509152303223</v>
      </c>
      <c r="I6402" s="18">
        <f t="shared" si="298"/>
        <v>36.87140911009476</v>
      </c>
      <c r="J6402" s="17">
        <f t="shared" si="299"/>
        <v>0.5174047145389441</v>
      </c>
    </row>
    <row r="6403" spans="1:10" x14ac:dyDescent="0.3">
      <c r="A6403" s="2">
        <v>20200923</v>
      </c>
      <c r="B6403" s="2" t="s">
        <v>39</v>
      </c>
      <c r="C6403" s="2">
        <v>162</v>
      </c>
      <c r="D6403" s="2">
        <v>30.37</v>
      </c>
      <c r="E6403" s="2">
        <v>20.329999999999998</v>
      </c>
      <c r="F6403" s="2">
        <v>4.07</v>
      </c>
      <c r="G6403" s="2">
        <v>0</v>
      </c>
      <c r="H6403" s="16">
        <f t="shared" si="300"/>
        <v>320.42274683184547</v>
      </c>
      <c r="I6403" s="15">
        <f t="shared" si="298"/>
        <v>30.343210838495168</v>
      </c>
      <c r="J6403" s="14">
        <f t="shared" si="299"/>
        <v>0.31271835850987006</v>
      </c>
    </row>
    <row r="6404" spans="1:10" x14ac:dyDescent="0.3">
      <c r="A6404" s="19">
        <v>20200923</v>
      </c>
      <c r="B6404" s="19" t="s">
        <v>38</v>
      </c>
      <c r="C6404" s="19">
        <v>511</v>
      </c>
      <c r="D6404" s="19">
        <v>39.94</v>
      </c>
      <c r="E6404" s="19">
        <v>21.21</v>
      </c>
      <c r="F6404" s="19">
        <v>4.4800000000000004</v>
      </c>
      <c r="G6404" s="19">
        <v>0</v>
      </c>
      <c r="H6404" s="17">
        <f t="shared" si="300"/>
        <v>795.96868184689924</v>
      </c>
      <c r="I6404" s="18">
        <f t="shared" si="298"/>
        <v>46.084021307715602</v>
      </c>
      <c r="J6404" s="17">
        <f t="shared" si="299"/>
        <v>0.72044868892939484</v>
      </c>
    </row>
    <row r="6405" spans="1:10" x14ac:dyDescent="0.3">
      <c r="A6405" s="2">
        <v>20200923</v>
      </c>
      <c r="B6405" s="2" t="s">
        <v>37</v>
      </c>
      <c r="C6405" s="2">
        <v>450</v>
      </c>
      <c r="D6405" s="2">
        <v>47.28</v>
      </c>
      <c r="E6405" s="2">
        <v>21.85</v>
      </c>
      <c r="F6405" s="2">
        <v>4.28</v>
      </c>
      <c r="G6405" s="2">
        <v>0</v>
      </c>
      <c r="H6405" s="16">
        <f t="shared" si="300"/>
        <v>612.51338049146</v>
      </c>
      <c r="I6405" s="15">
        <f t="shared" si="298"/>
        <v>40.99104314035813</v>
      </c>
      <c r="J6405" s="14">
        <f t="shared" si="299"/>
        <v>0.56843710497977507</v>
      </c>
    </row>
    <row r="6406" spans="1:10" x14ac:dyDescent="0.3">
      <c r="A6406" s="19">
        <v>20200923</v>
      </c>
      <c r="B6406" s="19" t="s">
        <v>36</v>
      </c>
      <c r="C6406" s="19">
        <v>303</v>
      </c>
      <c r="D6406" s="19">
        <v>51.02</v>
      </c>
      <c r="E6406" s="19">
        <v>22.33</v>
      </c>
      <c r="F6406" s="19">
        <v>4.1399999999999997</v>
      </c>
      <c r="G6406" s="19">
        <v>0</v>
      </c>
      <c r="H6406" s="17">
        <f t="shared" si="300"/>
        <v>389.77799446699692</v>
      </c>
      <c r="I6406" s="18">
        <f t="shared" si="298"/>
        <v>34.510562327093652</v>
      </c>
      <c r="J6406" s="17">
        <f t="shared" si="299"/>
        <v>0.37309645887151116</v>
      </c>
    </row>
    <row r="6407" spans="1:10" x14ac:dyDescent="0.3">
      <c r="A6407" s="2">
        <v>20200923</v>
      </c>
      <c r="B6407" s="2" t="s">
        <v>35</v>
      </c>
      <c r="C6407" s="2">
        <v>628.01</v>
      </c>
      <c r="D6407" s="2">
        <v>50.08</v>
      </c>
      <c r="E6407" s="2">
        <v>22.63</v>
      </c>
      <c r="F6407" s="2">
        <v>4.1399999999999997</v>
      </c>
      <c r="G6407" s="2">
        <v>0</v>
      </c>
      <c r="H6407" s="16">
        <f t="shared" si="300"/>
        <v>818.85026195199725</v>
      </c>
      <c r="I6407" s="15">
        <f t="shared" si="298"/>
        <v>48.21907068599991</v>
      </c>
      <c r="J6407" s="14">
        <f t="shared" si="299"/>
        <v>0.73329202244118885</v>
      </c>
    </row>
    <row r="6408" spans="1:10" x14ac:dyDescent="0.3">
      <c r="A6408" s="19">
        <v>20200923</v>
      </c>
      <c r="B6408" s="19" t="s">
        <v>34</v>
      </c>
      <c r="C6408" s="19">
        <v>296</v>
      </c>
      <c r="D6408" s="19">
        <v>44.78</v>
      </c>
      <c r="E6408" s="19">
        <v>22.83</v>
      </c>
      <c r="F6408" s="19">
        <v>4</v>
      </c>
      <c r="G6408" s="19">
        <v>0</v>
      </c>
      <c r="H6408" s="17">
        <f t="shared" si="300"/>
        <v>420.22385203434209</v>
      </c>
      <c r="I6408" s="18">
        <f t="shared" si="298"/>
        <v>35.96199537607319</v>
      </c>
      <c r="J6408" s="17">
        <f t="shared" si="299"/>
        <v>0.39949463838121951</v>
      </c>
    </row>
    <row r="6409" spans="1:10" x14ac:dyDescent="0.3">
      <c r="A6409" s="2">
        <v>20200923</v>
      </c>
      <c r="B6409" s="2" t="s">
        <v>33</v>
      </c>
      <c r="C6409" s="2">
        <v>371</v>
      </c>
      <c r="D6409" s="2">
        <v>36.43</v>
      </c>
      <c r="E6409" s="2">
        <v>22.44</v>
      </c>
      <c r="F6409" s="2">
        <v>4.28</v>
      </c>
      <c r="G6409" s="2">
        <v>0</v>
      </c>
      <c r="H6409" s="16">
        <f t="shared" si="300"/>
        <v>624.74714722519354</v>
      </c>
      <c r="I6409" s="15">
        <f t="shared" si="298"/>
        <v>41.9633483507873</v>
      </c>
      <c r="J6409" s="14">
        <f t="shared" si="299"/>
        <v>0.57705703152225651</v>
      </c>
    </row>
    <row r="6410" spans="1:10" x14ac:dyDescent="0.3">
      <c r="A6410" s="19">
        <v>20200923</v>
      </c>
      <c r="B6410" s="19" t="s">
        <v>32</v>
      </c>
      <c r="C6410" s="19">
        <v>368</v>
      </c>
      <c r="D6410" s="19">
        <v>26.28</v>
      </c>
      <c r="E6410" s="19">
        <v>22.19</v>
      </c>
      <c r="F6410" s="19">
        <v>4.41</v>
      </c>
      <c r="G6410" s="19">
        <v>0</v>
      </c>
      <c r="H6410" s="17">
        <f t="shared" si="300"/>
        <v>831.153379433542</v>
      </c>
      <c r="I6410" s="18">
        <f t="shared" ref="I6410:I6473" si="301">E6410+H6410*((NOCT-20)/(800))</f>
        <v>48.163543107298189</v>
      </c>
      <c r="J6410" s="17">
        <f t="shared" ref="J6410:J6473" si="302">P_STC__W*(H6410/1000)*(1+(alpha_p/100)*(I6410-25))</f>
        <v>0.74451732233375756</v>
      </c>
    </row>
    <row r="6411" spans="1:10" x14ac:dyDescent="0.3">
      <c r="A6411" s="2">
        <v>20200923</v>
      </c>
      <c r="B6411" s="2" t="s">
        <v>31</v>
      </c>
      <c r="C6411" s="2">
        <v>132</v>
      </c>
      <c r="D6411" s="2">
        <v>15.16</v>
      </c>
      <c r="E6411" s="2">
        <v>21.5</v>
      </c>
      <c r="F6411" s="2">
        <v>3.66</v>
      </c>
      <c r="G6411" s="2">
        <v>0</v>
      </c>
      <c r="H6411" s="16">
        <f t="shared" si="300"/>
        <v>504.7503775036671</v>
      </c>
      <c r="I6411" s="15">
        <f t="shared" si="301"/>
        <v>37.273449296989597</v>
      </c>
      <c r="J6411" s="14">
        <f t="shared" si="302"/>
        <v>0.47687275075699287</v>
      </c>
    </row>
    <row r="6412" spans="1:10" x14ac:dyDescent="0.3">
      <c r="A6412" s="19">
        <v>20200923</v>
      </c>
      <c r="B6412" s="19" t="s">
        <v>30</v>
      </c>
      <c r="C6412" s="19">
        <v>21.33</v>
      </c>
      <c r="D6412" s="19">
        <v>3.59</v>
      </c>
      <c r="E6412" s="19">
        <v>20.98</v>
      </c>
      <c r="F6412" s="19">
        <v>2.69</v>
      </c>
      <c r="G6412" s="19">
        <v>0</v>
      </c>
      <c r="H6412" s="17">
        <f t="shared" si="300"/>
        <v>340.64596221363962</v>
      </c>
      <c r="I6412" s="18">
        <f t="shared" si="301"/>
        <v>31.625186319176237</v>
      </c>
      <c r="J6412" s="17">
        <f t="shared" si="302"/>
        <v>0.33049016885520771</v>
      </c>
    </row>
    <row r="6413" spans="1:10" x14ac:dyDescent="0.3">
      <c r="A6413" s="2">
        <v>20200923</v>
      </c>
      <c r="B6413" s="2" t="s">
        <v>29</v>
      </c>
      <c r="C6413" s="2">
        <v>0</v>
      </c>
      <c r="D6413" s="2">
        <v>0</v>
      </c>
      <c r="E6413" s="2">
        <v>20.399999999999999</v>
      </c>
      <c r="F6413" s="2">
        <v>1.72</v>
      </c>
      <c r="G6413" s="2">
        <v>0</v>
      </c>
      <c r="H6413" s="16">
        <f t="shared" si="300"/>
        <v>0</v>
      </c>
      <c r="I6413" s="15">
        <f t="shared" si="301"/>
        <v>20.399999999999999</v>
      </c>
      <c r="J6413" s="14">
        <f t="shared" si="302"/>
        <v>0</v>
      </c>
    </row>
    <row r="6414" spans="1:10" x14ac:dyDescent="0.3">
      <c r="A6414" s="19">
        <v>20200923</v>
      </c>
      <c r="B6414" s="19" t="s">
        <v>28</v>
      </c>
      <c r="C6414" s="19">
        <v>0</v>
      </c>
      <c r="D6414" s="19">
        <v>0</v>
      </c>
      <c r="E6414" s="19">
        <v>19.93</v>
      </c>
      <c r="F6414" s="19">
        <v>1.31</v>
      </c>
      <c r="G6414" s="19">
        <v>0</v>
      </c>
      <c r="H6414" s="17">
        <f t="shared" si="300"/>
        <v>0</v>
      </c>
      <c r="I6414" s="18">
        <f t="shared" si="301"/>
        <v>19.93</v>
      </c>
      <c r="J6414" s="17">
        <f t="shared" si="302"/>
        <v>0</v>
      </c>
    </row>
    <row r="6415" spans="1:10" x14ac:dyDescent="0.3">
      <c r="A6415" s="2">
        <v>20200923</v>
      </c>
      <c r="B6415" s="2" t="s">
        <v>27</v>
      </c>
      <c r="C6415" s="2">
        <v>0</v>
      </c>
      <c r="D6415" s="2">
        <v>0</v>
      </c>
      <c r="E6415" s="2">
        <v>19.190000000000001</v>
      </c>
      <c r="F6415" s="2">
        <v>0.9</v>
      </c>
      <c r="G6415" s="2">
        <v>0</v>
      </c>
      <c r="H6415" s="16">
        <f t="shared" si="300"/>
        <v>0</v>
      </c>
      <c r="I6415" s="15">
        <f t="shared" si="301"/>
        <v>19.190000000000001</v>
      </c>
      <c r="J6415" s="14">
        <f t="shared" si="302"/>
        <v>0</v>
      </c>
    </row>
    <row r="6416" spans="1:10" x14ac:dyDescent="0.3">
      <c r="A6416" s="19">
        <v>20200923</v>
      </c>
      <c r="B6416" s="19" t="s">
        <v>26</v>
      </c>
      <c r="C6416" s="19">
        <v>0</v>
      </c>
      <c r="D6416" s="19">
        <v>0</v>
      </c>
      <c r="E6416" s="19">
        <v>18.82</v>
      </c>
      <c r="F6416" s="19">
        <v>0.9</v>
      </c>
      <c r="G6416" s="19">
        <v>0</v>
      </c>
      <c r="H6416" s="17">
        <f t="shared" si="300"/>
        <v>0</v>
      </c>
      <c r="I6416" s="18">
        <f t="shared" si="301"/>
        <v>18.82</v>
      </c>
      <c r="J6416" s="17">
        <f t="shared" si="302"/>
        <v>0</v>
      </c>
    </row>
    <row r="6417" spans="1:10" x14ac:dyDescent="0.3">
      <c r="A6417" s="2">
        <v>20200923</v>
      </c>
      <c r="B6417" s="2" t="s">
        <v>25</v>
      </c>
      <c r="C6417" s="2">
        <v>0</v>
      </c>
      <c r="D6417" s="2">
        <v>0</v>
      </c>
      <c r="E6417" s="2">
        <v>18.190000000000001</v>
      </c>
      <c r="F6417" s="2">
        <v>1.1000000000000001</v>
      </c>
      <c r="G6417" s="2">
        <v>0</v>
      </c>
      <c r="H6417" s="16">
        <f t="shared" si="300"/>
        <v>0</v>
      </c>
      <c r="I6417" s="15">
        <f t="shared" si="301"/>
        <v>18.190000000000001</v>
      </c>
      <c r="J6417" s="14">
        <f t="shared" si="302"/>
        <v>0</v>
      </c>
    </row>
    <row r="6418" spans="1:10" x14ac:dyDescent="0.3">
      <c r="A6418" s="19">
        <v>20200924</v>
      </c>
      <c r="B6418" s="19" t="s">
        <v>48</v>
      </c>
      <c r="C6418" s="19">
        <v>0</v>
      </c>
      <c r="D6418" s="19">
        <v>0</v>
      </c>
      <c r="E6418" s="19">
        <v>17.98</v>
      </c>
      <c r="F6418" s="19">
        <v>1.1000000000000001</v>
      </c>
      <c r="G6418" s="19">
        <v>0</v>
      </c>
      <c r="H6418" s="17">
        <f t="shared" si="300"/>
        <v>0</v>
      </c>
      <c r="I6418" s="18">
        <f t="shared" si="301"/>
        <v>17.98</v>
      </c>
      <c r="J6418" s="17">
        <f t="shared" si="302"/>
        <v>0</v>
      </c>
    </row>
    <row r="6419" spans="1:10" x14ac:dyDescent="0.3">
      <c r="A6419" s="2">
        <v>20200924</v>
      </c>
      <c r="B6419" s="2" t="s">
        <v>47</v>
      </c>
      <c r="C6419" s="2">
        <v>0</v>
      </c>
      <c r="D6419" s="2">
        <v>0</v>
      </c>
      <c r="E6419" s="2">
        <v>17.88</v>
      </c>
      <c r="F6419" s="2">
        <v>0.97</v>
      </c>
      <c r="G6419" s="2">
        <v>0</v>
      </c>
      <c r="H6419" s="16">
        <f t="shared" ref="H6419:H6482" si="303">IF(D6419&gt;0,C6419/SIN(D6419*PI()/180),0)</f>
        <v>0</v>
      </c>
      <c r="I6419" s="15">
        <f t="shared" si="301"/>
        <v>17.88</v>
      </c>
      <c r="J6419" s="14">
        <f t="shared" si="302"/>
        <v>0</v>
      </c>
    </row>
    <row r="6420" spans="1:10" x14ac:dyDescent="0.3">
      <c r="A6420" s="19">
        <v>20200924</v>
      </c>
      <c r="B6420" s="19" t="s">
        <v>46</v>
      </c>
      <c r="C6420" s="19">
        <v>0</v>
      </c>
      <c r="D6420" s="19">
        <v>0</v>
      </c>
      <c r="E6420" s="19">
        <v>18.32</v>
      </c>
      <c r="F6420" s="19">
        <v>1.59</v>
      </c>
      <c r="G6420" s="19">
        <v>0</v>
      </c>
      <c r="H6420" s="17">
        <f t="shared" si="303"/>
        <v>0</v>
      </c>
      <c r="I6420" s="18">
        <f t="shared" si="301"/>
        <v>18.32</v>
      </c>
      <c r="J6420" s="17">
        <f t="shared" si="302"/>
        <v>0</v>
      </c>
    </row>
    <row r="6421" spans="1:10" x14ac:dyDescent="0.3">
      <c r="A6421" s="2">
        <v>20200924</v>
      </c>
      <c r="B6421" s="2" t="s">
        <v>45</v>
      </c>
      <c r="C6421" s="2">
        <v>0</v>
      </c>
      <c r="D6421" s="2">
        <v>0</v>
      </c>
      <c r="E6421" s="2">
        <v>18.510000000000002</v>
      </c>
      <c r="F6421" s="2">
        <v>2</v>
      </c>
      <c r="G6421" s="2">
        <v>0</v>
      </c>
      <c r="H6421" s="16">
        <f t="shared" si="303"/>
        <v>0</v>
      </c>
      <c r="I6421" s="15">
        <f t="shared" si="301"/>
        <v>18.510000000000002</v>
      </c>
      <c r="J6421" s="14">
        <f t="shared" si="302"/>
        <v>0</v>
      </c>
    </row>
    <row r="6422" spans="1:10" x14ac:dyDescent="0.3">
      <c r="A6422" s="19">
        <v>20200924</v>
      </c>
      <c r="B6422" s="19" t="s">
        <v>44</v>
      </c>
      <c r="C6422" s="19">
        <v>0</v>
      </c>
      <c r="D6422" s="19">
        <v>0</v>
      </c>
      <c r="E6422" s="19">
        <v>18.46</v>
      </c>
      <c r="F6422" s="19">
        <v>1.86</v>
      </c>
      <c r="G6422" s="19">
        <v>0</v>
      </c>
      <c r="H6422" s="17">
        <f t="shared" si="303"/>
        <v>0</v>
      </c>
      <c r="I6422" s="18">
        <f t="shared" si="301"/>
        <v>18.46</v>
      </c>
      <c r="J6422" s="17">
        <f t="shared" si="302"/>
        <v>0</v>
      </c>
    </row>
    <row r="6423" spans="1:10" x14ac:dyDescent="0.3">
      <c r="A6423" s="2">
        <v>20200924</v>
      </c>
      <c r="B6423" s="2" t="s">
        <v>43</v>
      </c>
      <c r="C6423" s="2">
        <v>0</v>
      </c>
      <c r="D6423" s="2">
        <v>0</v>
      </c>
      <c r="E6423" s="2">
        <v>18.37</v>
      </c>
      <c r="F6423" s="2">
        <v>1.45</v>
      </c>
      <c r="G6423" s="2">
        <v>0</v>
      </c>
      <c r="H6423" s="16">
        <f t="shared" si="303"/>
        <v>0</v>
      </c>
      <c r="I6423" s="15">
        <f t="shared" si="301"/>
        <v>18.37</v>
      </c>
      <c r="J6423" s="14">
        <f t="shared" si="302"/>
        <v>0</v>
      </c>
    </row>
    <row r="6424" spans="1:10" x14ac:dyDescent="0.3">
      <c r="A6424" s="19">
        <v>20200924</v>
      </c>
      <c r="B6424" s="19" t="s">
        <v>42</v>
      </c>
      <c r="C6424" s="19">
        <v>0</v>
      </c>
      <c r="D6424" s="19">
        <v>0</v>
      </c>
      <c r="E6424" s="19">
        <v>18.46</v>
      </c>
      <c r="F6424" s="19">
        <v>1.17</v>
      </c>
      <c r="G6424" s="19">
        <v>0</v>
      </c>
      <c r="H6424" s="17">
        <f t="shared" si="303"/>
        <v>0</v>
      </c>
      <c r="I6424" s="18">
        <f t="shared" si="301"/>
        <v>18.46</v>
      </c>
      <c r="J6424" s="17">
        <f t="shared" si="302"/>
        <v>0</v>
      </c>
    </row>
    <row r="6425" spans="1:10" x14ac:dyDescent="0.3">
      <c r="A6425" s="2">
        <v>20200924</v>
      </c>
      <c r="B6425" s="2" t="s">
        <v>41</v>
      </c>
      <c r="C6425" s="2">
        <v>61</v>
      </c>
      <c r="D6425" s="2">
        <v>7.93</v>
      </c>
      <c r="E6425" s="2">
        <v>19.010000000000002</v>
      </c>
      <c r="F6425" s="2">
        <v>1.03</v>
      </c>
      <c r="G6425" s="2">
        <v>0</v>
      </c>
      <c r="H6425" s="16">
        <f t="shared" si="303"/>
        <v>442.1470300654529</v>
      </c>
      <c r="I6425" s="15">
        <f t="shared" si="301"/>
        <v>32.827094689545405</v>
      </c>
      <c r="J6425" s="14">
        <f t="shared" si="302"/>
        <v>0.42657376004584685</v>
      </c>
    </row>
    <row r="6426" spans="1:10" x14ac:dyDescent="0.3">
      <c r="A6426" s="19">
        <v>20200924</v>
      </c>
      <c r="B6426" s="19" t="s">
        <v>40</v>
      </c>
      <c r="C6426" s="19">
        <v>181</v>
      </c>
      <c r="D6426" s="19">
        <v>19.36</v>
      </c>
      <c r="E6426" s="19">
        <v>19.399999999999999</v>
      </c>
      <c r="F6426" s="19">
        <v>1.31</v>
      </c>
      <c r="G6426" s="19">
        <v>0</v>
      </c>
      <c r="H6426" s="17">
        <f t="shared" si="303"/>
        <v>545.99880448945453</v>
      </c>
      <c r="I6426" s="18">
        <f t="shared" si="301"/>
        <v>36.462462640295456</v>
      </c>
      <c r="J6426" s="17">
        <f t="shared" si="302"/>
        <v>0.51783559544797586</v>
      </c>
    </row>
    <row r="6427" spans="1:10" x14ac:dyDescent="0.3">
      <c r="A6427" s="2">
        <v>20200924</v>
      </c>
      <c r="B6427" s="2" t="s">
        <v>39</v>
      </c>
      <c r="C6427" s="2">
        <v>212</v>
      </c>
      <c r="D6427" s="2">
        <v>30.15</v>
      </c>
      <c r="E6427" s="2">
        <v>19.75</v>
      </c>
      <c r="F6427" s="2">
        <v>1.93</v>
      </c>
      <c r="G6427" s="2">
        <v>0</v>
      </c>
      <c r="H6427" s="16">
        <f t="shared" si="303"/>
        <v>422.08749358774793</v>
      </c>
      <c r="I6427" s="15">
        <f t="shared" si="301"/>
        <v>32.940234174617125</v>
      </c>
      <c r="J6427" s="14">
        <f t="shared" si="302"/>
        <v>0.40700586265206029</v>
      </c>
    </row>
    <row r="6428" spans="1:10" x14ac:dyDescent="0.3">
      <c r="A6428" s="19">
        <v>20200924</v>
      </c>
      <c r="B6428" s="19" t="s">
        <v>38</v>
      </c>
      <c r="C6428" s="19">
        <v>107</v>
      </c>
      <c r="D6428" s="19">
        <v>39.68</v>
      </c>
      <c r="E6428" s="19">
        <v>20.25</v>
      </c>
      <c r="F6428" s="19">
        <v>2.14</v>
      </c>
      <c r="G6428" s="19">
        <v>0</v>
      </c>
      <c r="H6428" s="17">
        <f t="shared" si="303"/>
        <v>167.58047424956135</v>
      </c>
      <c r="I6428" s="18">
        <f t="shared" si="301"/>
        <v>25.486889820298792</v>
      </c>
      <c r="J6428" s="17">
        <f t="shared" si="302"/>
        <v>0.16721330472809307</v>
      </c>
    </row>
    <row r="6429" spans="1:10" x14ac:dyDescent="0.3">
      <c r="A6429" s="2">
        <v>20200924</v>
      </c>
      <c r="B6429" s="2" t="s">
        <v>37</v>
      </c>
      <c r="C6429" s="2">
        <v>202</v>
      </c>
      <c r="D6429" s="2">
        <v>46.96</v>
      </c>
      <c r="E6429" s="2">
        <v>20.69</v>
      </c>
      <c r="F6429" s="2">
        <v>2.48</v>
      </c>
      <c r="G6429" s="2">
        <v>0</v>
      </c>
      <c r="H6429" s="16">
        <f t="shared" si="303"/>
        <v>276.38014302223996</v>
      </c>
      <c r="I6429" s="15">
        <f t="shared" si="301"/>
        <v>29.326879469445</v>
      </c>
      <c r="J6429" s="14">
        <f t="shared" si="302"/>
        <v>0.27099875697251652</v>
      </c>
    </row>
    <row r="6430" spans="1:10" x14ac:dyDescent="0.3">
      <c r="A6430" s="19">
        <v>20200924</v>
      </c>
      <c r="B6430" s="19" t="s">
        <v>36</v>
      </c>
      <c r="C6430" s="19">
        <v>273</v>
      </c>
      <c r="D6430" s="19">
        <v>50.64</v>
      </c>
      <c r="E6430" s="19">
        <v>20.97</v>
      </c>
      <c r="F6430" s="19">
        <v>3.03</v>
      </c>
      <c r="G6430" s="19">
        <v>0</v>
      </c>
      <c r="H6430" s="17">
        <f t="shared" si="303"/>
        <v>353.08884354589287</v>
      </c>
      <c r="I6430" s="18">
        <f t="shared" si="301"/>
        <v>32.004026360809149</v>
      </c>
      <c r="J6430" s="17">
        <f t="shared" si="302"/>
        <v>0.34196014749032916</v>
      </c>
    </row>
    <row r="6431" spans="1:10" x14ac:dyDescent="0.3">
      <c r="A6431" s="2">
        <v>20200924</v>
      </c>
      <c r="B6431" s="2" t="s">
        <v>35</v>
      </c>
      <c r="C6431" s="2">
        <v>216</v>
      </c>
      <c r="D6431" s="2">
        <v>49.68</v>
      </c>
      <c r="E6431" s="2">
        <v>21.3</v>
      </c>
      <c r="F6431" s="2">
        <v>3.45</v>
      </c>
      <c r="G6431" s="2">
        <v>0</v>
      </c>
      <c r="H6431" s="16">
        <f t="shared" si="303"/>
        <v>283.30004804356565</v>
      </c>
      <c r="I6431" s="15">
        <f t="shared" si="301"/>
        <v>30.153126501361427</v>
      </c>
      <c r="J6431" s="14">
        <f t="shared" si="302"/>
        <v>0.27673058360921948</v>
      </c>
    </row>
    <row r="6432" spans="1:10" x14ac:dyDescent="0.3">
      <c r="A6432" s="19">
        <v>20200924</v>
      </c>
      <c r="B6432" s="19" t="s">
        <v>34</v>
      </c>
      <c r="C6432" s="19">
        <v>583.01</v>
      </c>
      <c r="D6432" s="19">
        <v>44.39</v>
      </c>
      <c r="E6432" s="19">
        <v>21.29</v>
      </c>
      <c r="F6432" s="19">
        <v>3.86</v>
      </c>
      <c r="G6432" s="19">
        <v>0</v>
      </c>
      <c r="H6432" s="17">
        <f t="shared" si="303"/>
        <v>833.42073516505411</v>
      </c>
      <c r="I6432" s="18">
        <f t="shared" si="301"/>
        <v>47.33439797390794</v>
      </c>
      <c r="J6432" s="17">
        <f t="shared" si="302"/>
        <v>0.74965795846007943</v>
      </c>
    </row>
    <row r="6433" spans="1:10" x14ac:dyDescent="0.3">
      <c r="A6433" s="2">
        <v>20200924</v>
      </c>
      <c r="B6433" s="2" t="s">
        <v>33</v>
      </c>
      <c r="C6433" s="2">
        <v>490</v>
      </c>
      <c r="D6433" s="2">
        <v>36.07</v>
      </c>
      <c r="E6433" s="2">
        <v>21.36</v>
      </c>
      <c r="F6433" s="2">
        <v>4.1399999999999997</v>
      </c>
      <c r="G6433" s="2">
        <v>0</v>
      </c>
      <c r="H6433" s="16">
        <f t="shared" si="303"/>
        <v>832.238947477995</v>
      </c>
      <c r="I6433" s="15">
        <f t="shared" si="301"/>
        <v>47.367467108687343</v>
      </c>
      <c r="J6433" s="14">
        <f t="shared" si="302"/>
        <v>0.74847109969872316</v>
      </c>
    </row>
    <row r="6434" spans="1:10" x14ac:dyDescent="0.3">
      <c r="A6434" s="19">
        <v>20200924</v>
      </c>
      <c r="B6434" s="19" t="s">
        <v>32</v>
      </c>
      <c r="C6434" s="19">
        <v>176</v>
      </c>
      <c r="D6434" s="19">
        <v>25.94</v>
      </c>
      <c r="E6434" s="19">
        <v>21.25</v>
      </c>
      <c r="F6434" s="19">
        <v>4.9000000000000004</v>
      </c>
      <c r="G6434" s="19">
        <v>0</v>
      </c>
      <c r="H6434" s="17">
        <f t="shared" si="303"/>
        <v>402.3503739009912</v>
      </c>
      <c r="I6434" s="18">
        <f t="shared" si="301"/>
        <v>33.823449184405973</v>
      </c>
      <c r="J6434" s="17">
        <f t="shared" si="302"/>
        <v>0.38637484254800158</v>
      </c>
    </row>
    <row r="6435" spans="1:10" x14ac:dyDescent="0.3">
      <c r="A6435" s="2">
        <v>20200924</v>
      </c>
      <c r="B6435" s="2" t="s">
        <v>31</v>
      </c>
      <c r="C6435" s="2">
        <v>141</v>
      </c>
      <c r="D6435" s="2">
        <v>14.84</v>
      </c>
      <c r="E6435" s="2">
        <v>21</v>
      </c>
      <c r="F6435" s="2">
        <v>5.45</v>
      </c>
      <c r="G6435" s="2">
        <v>0</v>
      </c>
      <c r="H6435" s="16">
        <f t="shared" si="303"/>
        <v>550.52176138059656</v>
      </c>
      <c r="I6435" s="15">
        <f t="shared" si="301"/>
        <v>38.203805043143646</v>
      </c>
      <c r="J6435" s="14">
        <f t="shared" si="302"/>
        <v>0.51781134233884807</v>
      </c>
    </row>
    <row r="6436" spans="1:10" x14ac:dyDescent="0.3">
      <c r="A6436" s="19">
        <v>20200924</v>
      </c>
      <c r="B6436" s="19" t="s">
        <v>30</v>
      </c>
      <c r="C6436" s="19">
        <v>14.82</v>
      </c>
      <c r="D6436" s="19">
        <v>3.27</v>
      </c>
      <c r="E6436" s="19">
        <v>20.32</v>
      </c>
      <c r="F6436" s="19">
        <v>5.24</v>
      </c>
      <c r="G6436" s="19">
        <v>0</v>
      </c>
      <c r="H6436" s="17">
        <f t="shared" si="303"/>
        <v>259.81180263197444</v>
      </c>
      <c r="I6436" s="18">
        <f t="shared" si="301"/>
        <v>28.4391188322492</v>
      </c>
      <c r="J6436" s="17">
        <f t="shared" si="302"/>
        <v>0.2557909461472494</v>
      </c>
    </row>
    <row r="6437" spans="1:10" x14ac:dyDescent="0.3">
      <c r="A6437" s="2">
        <v>20200924</v>
      </c>
      <c r="B6437" s="2" t="s">
        <v>29</v>
      </c>
      <c r="C6437" s="2">
        <v>0</v>
      </c>
      <c r="D6437" s="2">
        <v>0</v>
      </c>
      <c r="E6437" s="2">
        <v>19.760000000000002</v>
      </c>
      <c r="F6437" s="2">
        <v>5.52</v>
      </c>
      <c r="G6437" s="2">
        <v>0</v>
      </c>
      <c r="H6437" s="16">
        <f t="shared" si="303"/>
        <v>0</v>
      </c>
      <c r="I6437" s="15">
        <f t="shared" si="301"/>
        <v>19.760000000000002</v>
      </c>
      <c r="J6437" s="14">
        <f t="shared" si="302"/>
        <v>0</v>
      </c>
    </row>
    <row r="6438" spans="1:10" x14ac:dyDescent="0.3">
      <c r="A6438" s="19">
        <v>20200924</v>
      </c>
      <c r="B6438" s="19" t="s">
        <v>28</v>
      </c>
      <c r="C6438" s="19">
        <v>0</v>
      </c>
      <c r="D6438" s="19">
        <v>0</v>
      </c>
      <c r="E6438" s="19">
        <v>19.02</v>
      </c>
      <c r="F6438" s="19">
        <v>5.52</v>
      </c>
      <c r="G6438" s="19">
        <v>0</v>
      </c>
      <c r="H6438" s="17">
        <f t="shared" si="303"/>
        <v>0</v>
      </c>
      <c r="I6438" s="18">
        <f t="shared" si="301"/>
        <v>19.02</v>
      </c>
      <c r="J6438" s="17">
        <f t="shared" si="302"/>
        <v>0</v>
      </c>
    </row>
    <row r="6439" spans="1:10" x14ac:dyDescent="0.3">
      <c r="A6439" s="2">
        <v>20200924</v>
      </c>
      <c r="B6439" s="2" t="s">
        <v>27</v>
      </c>
      <c r="C6439" s="2">
        <v>0</v>
      </c>
      <c r="D6439" s="2">
        <v>0</v>
      </c>
      <c r="E6439" s="2">
        <v>18.52</v>
      </c>
      <c r="F6439" s="2">
        <v>4.62</v>
      </c>
      <c r="G6439" s="2">
        <v>0</v>
      </c>
      <c r="H6439" s="16">
        <f t="shared" si="303"/>
        <v>0</v>
      </c>
      <c r="I6439" s="15">
        <f t="shared" si="301"/>
        <v>18.52</v>
      </c>
      <c r="J6439" s="14">
        <f t="shared" si="302"/>
        <v>0</v>
      </c>
    </row>
    <row r="6440" spans="1:10" x14ac:dyDescent="0.3">
      <c r="A6440" s="19">
        <v>20200924</v>
      </c>
      <c r="B6440" s="19" t="s">
        <v>26</v>
      </c>
      <c r="C6440" s="19">
        <v>0</v>
      </c>
      <c r="D6440" s="19">
        <v>0</v>
      </c>
      <c r="E6440" s="19">
        <v>18.22</v>
      </c>
      <c r="F6440" s="19">
        <v>4.07</v>
      </c>
      <c r="G6440" s="19">
        <v>0</v>
      </c>
      <c r="H6440" s="17">
        <f t="shared" si="303"/>
        <v>0</v>
      </c>
      <c r="I6440" s="18">
        <f t="shared" si="301"/>
        <v>18.22</v>
      </c>
      <c r="J6440" s="17">
        <f t="shared" si="302"/>
        <v>0</v>
      </c>
    </row>
    <row r="6441" spans="1:10" x14ac:dyDescent="0.3">
      <c r="A6441" s="2">
        <v>20200924</v>
      </c>
      <c r="B6441" s="2" t="s">
        <v>25</v>
      </c>
      <c r="C6441" s="2">
        <v>0</v>
      </c>
      <c r="D6441" s="2">
        <v>0</v>
      </c>
      <c r="E6441" s="2">
        <v>18.03</v>
      </c>
      <c r="F6441" s="2">
        <v>4.21</v>
      </c>
      <c r="G6441" s="2">
        <v>0</v>
      </c>
      <c r="H6441" s="16">
        <f t="shared" si="303"/>
        <v>0</v>
      </c>
      <c r="I6441" s="15">
        <f t="shared" si="301"/>
        <v>18.03</v>
      </c>
      <c r="J6441" s="14">
        <f t="shared" si="302"/>
        <v>0</v>
      </c>
    </row>
    <row r="6442" spans="1:10" x14ac:dyDescent="0.3">
      <c r="A6442" s="19">
        <v>20200925</v>
      </c>
      <c r="B6442" s="19" t="s">
        <v>48</v>
      </c>
      <c r="C6442" s="19">
        <v>0</v>
      </c>
      <c r="D6442" s="19">
        <v>0</v>
      </c>
      <c r="E6442" s="19">
        <v>17.989999999999998</v>
      </c>
      <c r="F6442" s="19">
        <v>4.55</v>
      </c>
      <c r="G6442" s="19">
        <v>0</v>
      </c>
      <c r="H6442" s="17">
        <f t="shared" si="303"/>
        <v>0</v>
      </c>
      <c r="I6442" s="18">
        <f t="shared" si="301"/>
        <v>17.989999999999998</v>
      </c>
      <c r="J6442" s="17">
        <f t="shared" si="302"/>
        <v>0</v>
      </c>
    </row>
    <row r="6443" spans="1:10" x14ac:dyDescent="0.3">
      <c r="A6443" s="2">
        <v>20200925</v>
      </c>
      <c r="B6443" s="2" t="s">
        <v>47</v>
      </c>
      <c r="C6443" s="2">
        <v>0</v>
      </c>
      <c r="D6443" s="2">
        <v>0</v>
      </c>
      <c r="E6443" s="2">
        <v>17.95</v>
      </c>
      <c r="F6443" s="2">
        <v>4.62</v>
      </c>
      <c r="G6443" s="2">
        <v>0</v>
      </c>
      <c r="H6443" s="16">
        <f t="shared" si="303"/>
        <v>0</v>
      </c>
      <c r="I6443" s="15">
        <f t="shared" si="301"/>
        <v>17.95</v>
      </c>
      <c r="J6443" s="14">
        <f t="shared" si="302"/>
        <v>0</v>
      </c>
    </row>
    <row r="6444" spans="1:10" x14ac:dyDescent="0.3">
      <c r="A6444" s="19">
        <v>20200925</v>
      </c>
      <c r="B6444" s="19" t="s">
        <v>46</v>
      </c>
      <c r="C6444" s="19">
        <v>0</v>
      </c>
      <c r="D6444" s="19">
        <v>0</v>
      </c>
      <c r="E6444" s="19">
        <v>17.809999999999999</v>
      </c>
      <c r="F6444" s="19">
        <v>4.4800000000000004</v>
      </c>
      <c r="G6444" s="19">
        <v>0</v>
      </c>
      <c r="H6444" s="17">
        <f t="shared" si="303"/>
        <v>0</v>
      </c>
      <c r="I6444" s="18">
        <f t="shared" si="301"/>
        <v>17.809999999999999</v>
      </c>
      <c r="J6444" s="17">
        <f t="shared" si="302"/>
        <v>0</v>
      </c>
    </row>
    <row r="6445" spans="1:10" x14ac:dyDescent="0.3">
      <c r="A6445" s="2">
        <v>20200925</v>
      </c>
      <c r="B6445" s="2" t="s">
        <v>45</v>
      </c>
      <c r="C6445" s="2">
        <v>0</v>
      </c>
      <c r="D6445" s="2">
        <v>0</v>
      </c>
      <c r="E6445" s="2">
        <v>17.64</v>
      </c>
      <c r="F6445" s="2">
        <v>4.41</v>
      </c>
      <c r="G6445" s="2">
        <v>0</v>
      </c>
      <c r="H6445" s="16">
        <f t="shared" si="303"/>
        <v>0</v>
      </c>
      <c r="I6445" s="15">
        <f t="shared" si="301"/>
        <v>17.64</v>
      </c>
      <c r="J6445" s="14">
        <f t="shared" si="302"/>
        <v>0</v>
      </c>
    </row>
    <row r="6446" spans="1:10" x14ac:dyDescent="0.3">
      <c r="A6446" s="19">
        <v>20200925</v>
      </c>
      <c r="B6446" s="19" t="s">
        <v>44</v>
      </c>
      <c r="C6446" s="19">
        <v>0</v>
      </c>
      <c r="D6446" s="19">
        <v>0</v>
      </c>
      <c r="E6446" s="19">
        <v>17.53</v>
      </c>
      <c r="F6446" s="19">
        <v>4.76</v>
      </c>
      <c r="G6446" s="19">
        <v>0</v>
      </c>
      <c r="H6446" s="17">
        <f t="shared" si="303"/>
        <v>0</v>
      </c>
      <c r="I6446" s="18">
        <f t="shared" si="301"/>
        <v>17.53</v>
      </c>
      <c r="J6446" s="17">
        <f t="shared" si="302"/>
        <v>0</v>
      </c>
    </row>
    <row r="6447" spans="1:10" x14ac:dyDescent="0.3">
      <c r="A6447" s="2">
        <v>20200925</v>
      </c>
      <c r="B6447" s="2" t="s">
        <v>43</v>
      </c>
      <c r="C6447" s="2">
        <v>0</v>
      </c>
      <c r="D6447" s="2">
        <v>0</v>
      </c>
      <c r="E6447" s="2">
        <v>17.45</v>
      </c>
      <c r="F6447" s="2">
        <v>4.9000000000000004</v>
      </c>
      <c r="G6447" s="2">
        <v>0</v>
      </c>
      <c r="H6447" s="16">
        <f t="shared" si="303"/>
        <v>0</v>
      </c>
      <c r="I6447" s="15">
        <f t="shared" si="301"/>
        <v>17.45</v>
      </c>
      <c r="J6447" s="14">
        <f t="shared" si="302"/>
        <v>0</v>
      </c>
    </row>
    <row r="6448" spans="1:10" x14ac:dyDescent="0.3">
      <c r="A6448" s="19">
        <v>20200925</v>
      </c>
      <c r="B6448" s="19" t="s">
        <v>42</v>
      </c>
      <c r="C6448" s="19">
        <v>0</v>
      </c>
      <c r="D6448" s="19">
        <v>0</v>
      </c>
      <c r="E6448" s="19">
        <v>17.32</v>
      </c>
      <c r="F6448" s="19">
        <v>4.6900000000000004</v>
      </c>
      <c r="G6448" s="19">
        <v>0</v>
      </c>
      <c r="H6448" s="17">
        <f t="shared" si="303"/>
        <v>0</v>
      </c>
      <c r="I6448" s="18">
        <f t="shared" si="301"/>
        <v>17.32</v>
      </c>
      <c r="J6448" s="17">
        <f t="shared" si="302"/>
        <v>0</v>
      </c>
    </row>
    <row r="6449" spans="1:10" x14ac:dyDescent="0.3">
      <c r="A6449" s="2">
        <v>20200925</v>
      </c>
      <c r="B6449" s="2" t="s">
        <v>41</v>
      </c>
      <c r="C6449" s="2">
        <v>82</v>
      </c>
      <c r="D6449" s="2">
        <v>7.75</v>
      </c>
      <c r="E6449" s="2">
        <v>17.100000000000001</v>
      </c>
      <c r="F6449" s="2">
        <v>5.0999999999999996</v>
      </c>
      <c r="G6449" s="2">
        <v>0</v>
      </c>
      <c r="H6449" s="16">
        <f t="shared" si="303"/>
        <v>608.07886036495881</v>
      </c>
      <c r="I6449" s="15">
        <f t="shared" si="301"/>
        <v>36.102464386404961</v>
      </c>
      <c r="J6449" s="14">
        <f t="shared" si="302"/>
        <v>0.57769857785398437</v>
      </c>
    </row>
    <row r="6450" spans="1:10" x14ac:dyDescent="0.3">
      <c r="A6450" s="19">
        <v>20200925</v>
      </c>
      <c r="B6450" s="19" t="s">
        <v>40</v>
      </c>
      <c r="C6450" s="19">
        <v>266</v>
      </c>
      <c r="D6450" s="19">
        <v>19.170000000000002</v>
      </c>
      <c r="E6450" s="19">
        <v>17.71</v>
      </c>
      <c r="F6450" s="19">
        <v>5.86</v>
      </c>
      <c r="G6450" s="19">
        <v>0</v>
      </c>
      <c r="H6450" s="17">
        <f t="shared" si="303"/>
        <v>810.05657249505634</v>
      </c>
      <c r="I6450" s="18">
        <f t="shared" si="301"/>
        <v>43.024267890470512</v>
      </c>
      <c r="J6450" s="17">
        <f t="shared" si="302"/>
        <v>0.74435352748416372</v>
      </c>
    </row>
    <row r="6451" spans="1:10" x14ac:dyDescent="0.3">
      <c r="A6451" s="2">
        <v>20200925</v>
      </c>
      <c r="B6451" s="2" t="s">
        <v>39</v>
      </c>
      <c r="C6451" s="2">
        <v>439.01</v>
      </c>
      <c r="D6451" s="2">
        <v>29.93</v>
      </c>
      <c r="E6451" s="2">
        <v>18.47</v>
      </c>
      <c r="F6451" s="2">
        <v>6.97</v>
      </c>
      <c r="G6451" s="2">
        <v>0</v>
      </c>
      <c r="H6451" s="16">
        <f t="shared" si="303"/>
        <v>879.88257506871912</v>
      </c>
      <c r="I6451" s="15">
        <f t="shared" si="301"/>
        <v>45.966330470897475</v>
      </c>
      <c r="J6451" s="14">
        <f t="shared" si="302"/>
        <v>0.79686698526858157</v>
      </c>
    </row>
    <row r="6452" spans="1:10" x14ac:dyDescent="0.3">
      <c r="A6452" s="19">
        <v>20200925</v>
      </c>
      <c r="B6452" s="19" t="s">
        <v>38</v>
      </c>
      <c r="C6452" s="19">
        <v>538.01</v>
      </c>
      <c r="D6452" s="19">
        <v>39.409999999999997</v>
      </c>
      <c r="E6452" s="19">
        <v>18.809999999999999</v>
      </c>
      <c r="F6452" s="19">
        <v>7.66</v>
      </c>
      <c r="G6452" s="19">
        <v>0</v>
      </c>
      <c r="H6452" s="17">
        <f t="shared" si="303"/>
        <v>847.43951172705431</v>
      </c>
      <c r="I6452" s="18">
        <f t="shared" si="301"/>
        <v>45.292484741470446</v>
      </c>
      <c r="J6452" s="17">
        <f t="shared" si="302"/>
        <v>0.77005457160237245</v>
      </c>
    </row>
    <row r="6453" spans="1:10" x14ac:dyDescent="0.3">
      <c r="A6453" s="2">
        <v>20200925</v>
      </c>
      <c r="B6453" s="2" t="s">
        <v>37</v>
      </c>
      <c r="C6453" s="2">
        <v>648.01</v>
      </c>
      <c r="D6453" s="2">
        <v>46.63</v>
      </c>
      <c r="E6453" s="2">
        <v>19.27</v>
      </c>
      <c r="F6453" s="2">
        <v>7.79</v>
      </c>
      <c r="G6453" s="2">
        <v>0</v>
      </c>
      <c r="H6453" s="16">
        <f t="shared" si="303"/>
        <v>891.42852891959592</v>
      </c>
      <c r="I6453" s="15">
        <f t="shared" si="301"/>
        <v>47.127141528737369</v>
      </c>
      <c r="J6453" s="14">
        <f t="shared" si="302"/>
        <v>0.80266708541988463</v>
      </c>
    </row>
    <row r="6454" spans="1:10" x14ac:dyDescent="0.3">
      <c r="A6454" s="19">
        <v>20200925</v>
      </c>
      <c r="B6454" s="19" t="s">
        <v>36</v>
      </c>
      <c r="C6454" s="19">
        <v>743.01</v>
      </c>
      <c r="D6454" s="19">
        <v>50.26</v>
      </c>
      <c r="E6454" s="19">
        <v>19.829999999999998</v>
      </c>
      <c r="F6454" s="19">
        <v>7.59</v>
      </c>
      <c r="G6454" s="19">
        <v>0</v>
      </c>
      <c r="H6454" s="17">
        <f t="shared" si="303"/>
        <v>966.26138498294472</v>
      </c>
      <c r="I6454" s="18">
        <f t="shared" si="301"/>
        <v>50.025668280717021</v>
      </c>
      <c r="J6454" s="17">
        <f t="shared" si="302"/>
        <v>0.85744536896422241</v>
      </c>
    </row>
    <row r="6455" spans="1:10" x14ac:dyDescent="0.3">
      <c r="A6455" s="2">
        <v>20200925</v>
      </c>
      <c r="B6455" s="2" t="s">
        <v>35</v>
      </c>
      <c r="C6455" s="2">
        <v>764.01</v>
      </c>
      <c r="D6455" s="2">
        <v>49.28</v>
      </c>
      <c r="E6455" s="2">
        <v>20.39</v>
      </c>
      <c r="F6455" s="2">
        <v>7.31</v>
      </c>
      <c r="G6455" s="2">
        <v>0</v>
      </c>
      <c r="H6455" s="16">
        <f t="shared" si="303"/>
        <v>1008.0528850765011</v>
      </c>
      <c r="I6455" s="15">
        <f t="shared" si="301"/>
        <v>51.891652658640659</v>
      </c>
      <c r="J6455" s="14">
        <f t="shared" si="302"/>
        <v>0.88606594886492074</v>
      </c>
    </row>
    <row r="6456" spans="1:10" x14ac:dyDescent="0.3">
      <c r="A6456" s="19">
        <v>20200925</v>
      </c>
      <c r="B6456" s="19" t="s">
        <v>34</v>
      </c>
      <c r="C6456" s="19">
        <v>694.01</v>
      </c>
      <c r="D6456" s="19">
        <v>44.01</v>
      </c>
      <c r="E6456" s="19">
        <v>20.65</v>
      </c>
      <c r="F6456" s="19">
        <v>7.31</v>
      </c>
      <c r="G6456" s="19">
        <v>0</v>
      </c>
      <c r="H6456" s="17">
        <f t="shared" si="303"/>
        <v>998.88611646245135</v>
      </c>
      <c r="I6456" s="18">
        <f t="shared" si="301"/>
        <v>51.865191139451603</v>
      </c>
      <c r="J6456" s="17">
        <f t="shared" si="302"/>
        <v>0.87812741745856415</v>
      </c>
    </row>
    <row r="6457" spans="1:10" x14ac:dyDescent="0.3">
      <c r="A6457" s="2">
        <v>20200925</v>
      </c>
      <c r="B6457" s="2" t="s">
        <v>33</v>
      </c>
      <c r="C6457" s="2">
        <v>556.01</v>
      </c>
      <c r="D6457" s="2">
        <v>35.71</v>
      </c>
      <c r="E6457" s="2">
        <v>20.61</v>
      </c>
      <c r="F6457" s="2">
        <v>7.59</v>
      </c>
      <c r="G6457" s="2">
        <v>0</v>
      </c>
      <c r="H6457" s="16">
        <f t="shared" si="303"/>
        <v>952.58909248535508</v>
      </c>
      <c r="I6457" s="15">
        <f t="shared" si="301"/>
        <v>50.378409140167349</v>
      </c>
      <c r="J6457" s="14">
        <f t="shared" si="302"/>
        <v>0.84380071169336179</v>
      </c>
    </row>
    <row r="6458" spans="1:10" x14ac:dyDescent="0.3">
      <c r="A6458" s="19">
        <v>20200925</v>
      </c>
      <c r="B6458" s="19" t="s">
        <v>32</v>
      </c>
      <c r="C6458" s="19">
        <v>384</v>
      </c>
      <c r="D6458" s="19">
        <v>25.61</v>
      </c>
      <c r="E6458" s="19">
        <v>20.18</v>
      </c>
      <c r="F6458" s="19">
        <v>7.79</v>
      </c>
      <c r="G6458" s="19">
        <v>0</v>
      </c>
      <c r="H6458" s="17">
        <f t="shared" si="303"/>
        <v>888.38887876739557</v>
      </c>
      <c r="I6458" s="18">
        <f t="shared" si="301"/>
        <v>47.942152461481115</v>
      </c>
      <c r="J6458" s="17">
        <f t="shared" si="302"/>
        <v>0.79667188980944925</v>
      </c>
    </row>
    <row r="6459" spans="1:10" x14ac:dyDescent="0.3">
      <c r="A6459" s="2">
        <v>20200925</v>
      </c>
      <c r="B6459" s="2" t="s">
        <v>31</v>
      </c>
      <c r="C6459" s="2">
        <v>196</v>
      </c>
      <c r="D6459" s="2">
        <v>14.52</v>
      </c>
      <c r="E6459" s="2">
        <v>19.45</v>
      </c>
      <c r="F6459" s="2">
        <v>7.93</v>
      </c>
      <c r="G6459" s="2">
        <v>0</v>
      </c>
      <c r="H6459" s="16">
        <f t="shared" si="303"/>
        <v>781.75499954245697</v>
      </c>
      <c r="I6459" s="15">
        <f t="shared" si="301"/>
        <v>43.879843735701783</v>
      </c>
      <c r="J6459" s="14">
        <f t="shared" si="302"/>
        <v>0.71533764450311355</v>
      </c>
    </row>
    <row r="6460" spans="1:10" x14ac:dyDescent="0.3">
      <c r="A6460" s="19">
        <v>20200925</v>
      </c>
      <c r="B6460" s="19" t="s">
        <v>30</v>
      </c>
      <c r="C6460" s="19">
        <v>16.399999999999999</v>
      </c>
      <c r="D6460" s="19">
        <v>2.96</v>
      </c>
      <c r="E6460" s="19">
        <v>18.47</v>
      </c>
      <c r="F6460" s="19">
        <v>7.79</v>
      </c>
      <c r="G6460" s="19">
        <v>0</v>
      </c>
      <c r="H6460" s="17">
        <f t="shared" si="303"/>
        <v>317.5908419475</v>
      </c>
      <c r="I6460" s="18">
        <f t="shared" si="301"/>
        <v>28.394713810859372</v>
      </c>
      <c r="J6460" s="17">
        <f t="shared" si="302"/>
        <v>0.31273925686937259</v>
      </c>
    </row>
    <row r="6461" spans="1:10" x14ac:dyDescent="0.3">
      <c r="A6461" s="2">
        <v>20200925</v>
      </c>
      <c r="B6461" s="2" t="s">
        <v>29</v>
      </c>
      <c r="C6461" s="2">
        <v>0</v>
      </c>
      <c r="D6461" s="2">
        <v>0</v>
      </c>
      <c r="E6461" s="2">
        <v>17.62</v>
      </c>
      <c r="F6461" s="2">
        <v>7.72</v>
      </c>
      <c r="G6461" s="2">
        <v>0</v>
      </c>
      <c r="H6461" s="16">
        <f t="shared" si="303"/>
        <v>0</v>
      </c>
      <c r="I6461" s="15">
        <f t="shared" si="301"/>
        <v>17.62</v>
      </c>
      <c r="J6461" s="14">
        <f t="shared" si="302"/>
        <v>0</v>
      </c>
    </row>
    <row r="6462" spans="1:10" x14ac:dyDescent="0.3">
      <c r="A6462" s="19">
        <v>20200925</v>
      </c>
      <c r="B6462" s="19" t="s">
        <v>28</v>
      </c>
      <c r="C6462" s="19">
        <v>0</v>
      </c>
      <c r="D6462" s="19">
        <v>0</v>
      </c>
      <c r="E6462" s="19">
        <v>17.059999999999999</v>
      </c>
      <c r="F6462" s="19">
        <v>7.52</v>
      </c>
      <c r="G6462" s="19">
        <v>0</v>
      </c>
      <c r="H6462" s="17">
        <f t="shared" si="303"/>
        <v>0</v>
      </c>
      <c r="I6462" s="18">
        <f t="shared" si="301"/>
        <v>17.059999999999999</v>
      </c>
      <c r="J6462" s="17">
        <f t="shared" si="302"/>
        <v>0</v>
      </c>
    </row>
    <row r="6463" spans="1:10" x14ac:dyDescent="0.3">
      <c r="A6463" s="2">
        <v>20200925</v>
      </c>
      <c r="B6463" s="2" t="s">
        <v>27</v>
      </c>
      <c r="C6463" s="2">
        <v>0</v>
      </c>
      <c r="D6463" s="2">
        <v>0</v>
      </c>
      <c r="E6463" s="2">
        <v>16.82</v>
      </c>
      <c r="F6463" s="2">
        <v>7.31</v>
      </c>
      <c r="G6463" s="2">
        <v>0</v>
      </c>
      <c r="H6463" s="16">
        <f t="shared" si="303"/>
        <v>0</v>
      </c>
      <c r="I6463" s="15">
        <f t="shared" si="301"/>
        <v>16.82</v>
      </c>
      <c r="J6463" s="14">
        <f t="shared" si="302"/>
        <v>0</v>
      </c>
    </row>
    <row r="6464" spans="1:10" x14ac:dyDescent="0.3">
      <c r="A6464" s="19">
        <v>20200925</v>
      </c>
      <c r="B6464" s="19" t="s">
        <v>26</v>
      </c>
      <c r="C6464" s="19">
        <v>0</v>
      </c>
      <c r="D6464" s="19">
        <v>0</v>
      </c>
      <c r="E6464" s="19">
        <v>16.66</v>
      </c>
      <c r="F6464" s="19">
        <v>7.1</v>
      </c>
      <c r="G6464" s="19">
        <v>0</v>
      </c>
      <c r="H6464" s="17">
        <f t="shared" si="303"/>
        <v>0</v>
      </c>
      <c r="I6464" s="18">
        <f t="shared" si="301"/>
        <v>16.66</v>
      </c>
      <c r="J6464" s="17">
        <f t="shared" si="302"/>
        <v>0</v>
      </c>
    </row>
    <row r="6465" spans="1:10" x14ac:dyDescent="0.3">
      <c r="A6465" s="2">
        <v>20200925</v>
      </c>
      <c r="B6465" s="2" t="s">
        <v>25</v>
      </c>
      <c r="C6465" s="2">
        <v>0</v>
      </c>
      <c r="D6465" s="2">
        <v>0</v>
      </c>
      <c r="E6465" s="2">
        <v>16.489999999999998</v>
      </c>
      <c r="F6465" s="2">
        <v>6.97</v>
      </c>
      <c r="G6465" s="2">
        <v>0</v>
      </c>
      <c r="H6465" s="16">
        <f t="shared" si="303"/>
        <v>0</v>
      </c>
      <c r="I6465" s="15">
        <f t="shared" si="301"/>
        <v>16.489999999999998</v>
      </c>
      <c r="J6465" s="14">
        <f t="shared" si="302"/>
        <v>0</v>
      </c>
    </row>
    <row r="6466" spans="1:10" x14ac:dyDescent="0.3">
      <c r="A6466" s="19">
        <v>20200926</v>
      </c>
      <c r="B6466" s="19" t="s">
        <v>48</v>
      </c>
      <c r="C6466" s="19">
        <v>0</v>
      </c>
      <c r="D6466" s="19">
        <v>0</v>
      </c>
      <c r="E6466" s="19">
        <v>16.34</v>
      </c>
      <c r="F6466" s="19">
        <v>6.83</v>
      </c>
      <c r="G6466" s="19">
        <v>0</v>
      </c>
      <c r="H6466" s="17">
        <f t="shared" si="303"/>
        <v>0</v>
      </c>
      <c r="I6466" s="18">
        <f t="shared" si="301"/>
        <v>16.34</v>
      </c>
      <c r="J6466" s="17">
        <f t="shared" si="302"/>
        <v>0</v>
      </c>
    </row>
    <row r="6467" spans="1:10" x14ac:dyDescent="0.3">
      <c r="A6467" s="2">
        <v>20200926</v>
      </c>
      <c r="B6467" s="2" t="s">
        <v>47</v>
      </c>
      <c r="C6467" s="2">
        <v>0</v>
      </c>
      <c r="D6467" s="2">
        <v>0</v>
      </c>
      <c r="E6467" s="2">
        <v>16.07</v>
      </c>
      <c r="F6467" s="2">
        <v>6.62</v>
      </c>
      <c r="G6467" s="2">
        <v>0</v>
      </c>
      <c r="H6467" s="16">
        <f t="shared" si="303"/>
        <v>0</v>
      </c>
      <c r="I6467" s="15">
        <f t="shared" si="301"/>
        <v>16.07</v>
      </c>
      <c r="J6467" s="14">
        <f t="shared" si="302"/>
        <v>0</v>
      </c>
    </row>
    <row r="6468" spans="1:10" x14ac:dyDescent="0.3">
      <c r="A6468" s="19">
        <v>20200926</v>
      </c>
      <c r="B6468" s="19" t="s">
        <v>46</v>
      </c>
      <c r="C6468" s="19">
        <v>0</v>
      </c>
      <c r="D6468" s="19">
        <v>0</v>
      </c>
      <c r="E6468" s="19">
        <v>15.91</v>
      </c>
      <c r="F6468" s="19">
        <v>6.55</v>
      </c>
      <c r="G6468" s="19">
        <v>0</v>
      </c>
      <c r="H6468" s="17">
        <f t="shared" si="303"/>
        <v>0</v>
      </c>
      <c r="I6468" s="18">
        <f t="shared" si="301"/>
        <v>15.91</v>
      </c>
      <c r="J6468" s="17">
        <f t="shared" si="302"/>
        <v>0</v>
      </c>
    </row>
    <row r="6469" spans="1:10" x14ac:dyDescent="0.3">
      <c r="A6469" s="2">
        <v>20200926</v>
      </c>
      <c r="B6469" s="2" t="s">
        <v>45</v>
      </c>
      <c r="C6469" s="2">
        <v>0</v>
      </c>
      <c r="D6469" s="2">
        <v>0</v>
      </c>
      <c r="E6469" s="2">
        <v>15.8</v>
      </c>
      <c r="F6469" s="2">
        <v>6.55</v>
      </c>
      <c r="G6469" s="2">
        <v>0</v>
      </c>
      <c r="H6469" s="16">
        <f t="shared" si="303"/>
        <v>0</v>
      </c>
      <c r="I6469" s="15">
        <f t="shared" si="301"/>
        <v>15.8</v>
      </c>
      <c r="J6469" s="14">
        <f t="shared" si="302"/>
        <v>0</v>
      </c>
    </row>
    <row r="6470" spans="1:10" x14ac:dyDescent="0.3">
      <c r="A6470" s="19">
        <v>20200926</v>
      </c>
      <c r="B6470" s="19" t="s">
        <v>44</v>
      </c>
      <c r="C6470" s="19">
        <v>0</v>
      </c>
      <c r="D6470" s="19">
        <v>0</v>
      </c>
      <c r="E6470" s="19">
        <v>15.69</v>
      </c>
      <c r="F6470" s="19">
        <v>6.69</v>
      </c>
      <c r="G6470" s="19">
        <v>0</v>
      </c>
      <c r="H6470" s="17">
        <f t="shared" si="303"/>
        <v>0</v>
      </c>
      <c r="I6470" s="18">
        <f t="shared" si="301"/>
        <v>15.69</v>
      </c>
      <c r="J6470" s="17">
        <f t="shared" si="302"/>
        <v>0</v>
      </c>
    </row>
    <row r="6471" spans="1:10" x14ac:dyDescent="0.3">
      <c r="A6471" s="2">
        <v>20200926</v>
      </c>
      <c r="B6471" s="2" t="s">
        <v>43</v>
      </c>
      <c r="C6471" s="2">
        <v>0</v>
      </c>
      <c r="D6471" s="2">
        <v>0</v>
      </c>
      <c r="E6471" s="2">
        <v>15.61</v>
      </c>
      <c r="F6471" s="2">
        <v>6.97</v>
      </c>
      <c r="G6471" s="2">
        <v>0</v>
      </c>
      <c r="H6471" s="16">
        <f t="shared" si="303"/>
        <v>0</v>
      </c>
      <c r="I6471" s="15">
        <f t="shared" si="301"/>
        <v>15.61</v>
      </c>
      <c r="J6471" s="14">
        <f t="shared" si="302"/>
        <v>0</v>
      </c>
    </row>
    <row r="6472" spans="1:10" x14ac:dyDescent="0.3">
      <c r="A6472" s="19">
        <v>20200926</v>
      </c>
      <c r="B6472" s="19" t="s">
        <v>42</v>
      </c>
      <c r="C6472" s="19">
        <v>0</v>
      </c>
      <c r="D6472" s="19">
        <v>0</v>
      </c>
      <c r="E6472" s="19">
        <v>15.56</v>
      </c>
      <c r="F6472" s="19">
        <v>7.03</v>
      </c>
      <c r="G6472" s="19">
        <v>0</v>
      </c>
      <c r="H6472" s="17">
        <f t="shared" si="303"/>
        <v>0</v>
      </c>
      <c r="I6472" s="18">
        <f t="shared" si="301"/>
        <v>15.56</v>
      </c>
      <c r="J6472" s="17">
        <f t="shared" si="302"/>
        <v>0</v>
      </c>
    </row>
    <row r="6473" spans="1:10" x14ac:dyDescent="0.3">
      <c r="A6473" s="2">
        <v>20200926</v>
      </c>
      <c r="B6473" s="2" t="s">
        <v>41</v>
      </c>
      <c r="C6473" s="2">
        <v>82</v>
      </c>
      <c r="D6473" s="2">
        <v>7.58</v>
      </c>
      <c r="E6473" s="2">
        <v>15.55</v>
      </c>
      <c r="F6473" s="2">
        <v>6.69</v>
      </c>
      <c r="G6473" s="2">
        <v>0</v>
      </c>
      <c r="H6473" s="16">
        <f t="shared" si="303"/>
        <v>621.63416036449303</v>
      </c>
      <c r="I6473" s="15">
        <f t="shared" si="301"/>
        <v>34.976067511390411</v>
      </c>
      <c r="J6473" s="14">
        <f t="shared" si="302"/>
        <v>0.59372757078417104</v>
      </c>
    </row>
    <row r="6474" spans="1:10" x14ac:dyDescent="0.3">
      <c r="A6474" s="19">
        <v>20200926</v>
      </c>
      <c r="B6474" s="19" t="s">
        <v>40</v>
      </c>
      <c r="C6474" s="19">
        <v>267</v>
      </c>
      <c r="D6474" s="19">
        <v>18.98</v>
      </c>
      <c r="E6474" s="19">
        <v>16.3</v>
      </c>
      <c r="F6474" s="19">
        <v>7.1</v>
      </c>
      <c r="G6474" s="19">
        <v>0</v>
      </c>
      <c r="H6474" s="17">
        <f t="shared" si="303"/>
        <v>820.93706480983485</v>
      </c>
      <c r="I6474" s="18">
        <f t="shared" ref="I6474:I6537" si="304">E6474+H6474*((NOCT-20)/(800))</f>
        <v>41.95428327530734</v>
      </c>
      <c r="J6474" s="17">
        <f t="shared" ref="J6474:J6537" si="305">P_STC__W*(H6474/1000)*(1+(alpha_p/100)*(I6474-25))</f>
        <v>0.75830426684390106</v>
      </c>
    </row>
    <row r="6475" spans="1:10" x14ac:dyDescent="0.3">
      <c r="A6475" s="2">
        <v>20200926</v>
      </c>
      <c r="B6475" s="2" t="s">
        <v>39</v>
      </c>
      <c r="C6475" s="2">
        <v>448.01</v>
      </c>
      <c r="D6475" s="2">
        <v>29.7</v>
      </c>
      <c r="E6475" s="2">
        <v>17.47</v>
      </c>
      <c r="F6475" s="2">
        <v>7.66</v>
      </c>
      <c r="G6475" s="2">
        <v>0</v>
      </c>
      <c r="H6475" s="16">
        <f t="shared" si="303"/>
        <v>904.23284230240358</v>
      </c>
      <c r="I6475" s="15">
        <f t="shared" si="304"/>
        <v>45.727276321950114</v>
      </c>
      <c r="J6475" s="14">
        <f t="shared" si="305"/>
        <v>0.8198925643843743</v>
      </c>
    </row>
    <row r="6476" spans="1:10" x14ac:dyDescent="0.3">
      <c r="A6476" s="19">
        <v>20200926</v>
      </c>
      <c r="B6476" s="19" t="s">
        <v>38</v>
      </c>
      <c r="C6476" s="19">
        <v>625.01</v>
      </c>
      <c r="D6476" s="19">
        <v>39.14</v>
      </c>
      <c r="E6476" s="19">
        <v>18.64</v>
      </c>
      <c r="F6476" s="19">
        <v>7.93</v>
      </c>
      <c r="G6476" s="19">
        <v>0</v>
      </c>
      <c r="H6476" s="17">
        <f t="shared" si="303"/>
        <v>990.16593025388113</v>
      </c>
      <c r="I6476" s="18">
        <f t="shared" si="304"/>
        <v>49.582685320433782</v>
      </c>
      <c r="J6476" s="17">
        <f t="shared" si="305"/>
        <v>0.88063171160087528</v>
      </c>
    </row>
    <row r="6477" spans="1:10" x14ac:dyDescent="0.3">
      <c r="A6477" s="2">
        <v>20200926</v>
      </c>
      <c r="B6477" s="2" t="s">
        <v>37</v>
      </c>
      <c r="C6477" s="2">
        <v>656.01</v>
      </c>
      <c r="D6477" s="2">
        <v>46.3</v>
      </c>
      <c r="E6477" s="2">
        <v>19.48</v>
      </c>
      <c r="F6477" s="2">
        <v>8</v>
      </c>
      <c r="G6477" s="2">
        <v>0</v>
      </c>
      <c r="H6477" s="16">
        <f t="shared" si="303"/>
        <v>907.38563116124863</v>
      </c>
      <c r="I6477" s="15">
        <f t="shared" si="304"/>
        <v>47.83580097378902</v>
      </c>
      <c r="J6477" s="14">
        <f t="shared" si="305"/>
        <v>0.81414168160271461</v>
      </c>
    </row>
    <row r="6478" spans="1:10" x14ac:dyDescent="0.3">
      <c r="A6478" s="19">
        <v>20200926</v>
      </c>
      <c r="B6478" s="19" t="s">
        <v>36</v>
      </c>
      <c r="C6478" s="19">
        <v>750.01</v>
      </c>
      <c r="D6478" s="19">
        <v>49.88</v>
      </c>
      <c r="E6478" s="19">
        <v>20.34</v>
      </c>
      <c r="F6478" s="19">
        <v>7.79</v>
      </c>
      <c r="G6478" s="19">
        <v>0</v>
      </c>
      <c r="H6478" s="17">
        <f t="shared" si="303"/>
        <v>980.79432492015212</v>
      </c>
      <c r="I6478" s="18">
        <f t="shared" si="304"/>
        <v>50.989822653754757</v>
      </c>
      <c r="J6478" s="17">
        <f t="shared" si="305"/>
        <v>0.86608630737997472</v>
      </c>
    </row>
    <row r="6479" spans="1:10" x14ac:dyDescent="0.3">
      <c r="A6479" s="2">
        <v>20200926</v>
      </c>
      <c r="B6479" s="2" t="s">
        <v>35</v>
      </c>
      <c r="C6479" s="2">
        <v>763.01</v>
      </c>
      <c r="D6479" s="2">
        <v>48.88</v>
      </c>
      <c r="E6479" s="2">
        <v>20.7</v>
      </c>
      <c r="F6479" s="2">
        <v>7.59</v>
      </c>
      <c r="G6479" s="2">
        <v>0</v>
      </c>
      <c r="H6479" s="16">
        <f t="shared" si="303"/>
        <v>1012.8443989052563</v>
      </c>
      <c r="I6479" s="15">
        <f t="shared" si="304"/>
        <v>52.351387465789259</v>
      </c>
      <c r="J6479" s="14">
        <f t="shared" si="305"/>
        <v>0.88818225071870183</v>
      </c>
    </row>
    <row r="6480" spans="1:10" x14ac:dyDescent="0.3">
      <c r="A6480" s="19">
        <v>20200926</v>
      </c>
      <c r="B6480" s="19" t="s">
        <v>34</v>
      </c>
      <c r="C6480" s="19">
        <v>700.01</v>
      </c>
      <c r="D6480" s="19">
        <v>43.62</v>
      </c>
      <c r="E6480" s="19">
        <v>20.76</v>
      </c>
      <c r="F6480" s="19">
        <v>7.86</v>
      </c>
      <c r="G6480" s="19">
        <v>0</v>
      </c>
      <c r="H6480" s="17">
        <f t="shared" si="303"/>
        <v>1014.6950599866617</v>
      </c>
      <c r="I6480" s="18">
        <f t="shared" si="304"/>
        <v>52.46922062458318</v>
      </c>
      <c r="J6480" s="17">
        <f t="shared" si="305"/>
        <v>0.88926708887414452</v>
      </c>
    </row>
    <row r="6481" spans="1:10" x14ac:dyDescent="0.3">
      <c r="A6481" s="2">
        <v>20200926</v>
      </c>
      <c r="B6481" s="2" t="s">
        <v>33</v>
      </c>
      <c r="C6481" s="2">
        <v>547.01</v>
      </c>
      <c r="D6481" s="2">
        <v>35.35</v>
      </c>
      <c r="E6481" s="2">
        <v>20.51</v>
      </c>
      <c r="F6481" s="2">
        <v>7.79</v>
      </c>
      <c r="G6481" s="2">
        <v>0</v>
      </c>
      <c r="H6481" s="16">
        <f t="shared" si="303"/>
        <v>945.45234030984557</v>
      </c>
      <c r="I6481" s="15">
        <f t="shared" si="304"/>
        <v>50.055385634682679</v>
      </c>
      <c r="J6481" s="14">
        <f t="shared" si="305"/>
        <v>0.83885331187430168</v>
      </c>
    </row>
    <row r="6482" spans="1:10" x14ac:dyDescent="0.3">
      <c r="A6482" s="19">
        <v>20200926</v>
      </c>
      <c r="B6482" s="19" t="s">
        <v>32</v>
      </c>
      <c r="C6482" s="19">
        <v>344</v>
      </c>
      <c r="D6482" s="19">
        <v>25.27</v>
      </c>
      <c r="E6482" s="19">
        <v>20.149999999999999</v>
      </c>
      <c r="F6482" s="19">
        <v>7.86</v>
      </c>
      <c r="G6482" s="19">
        <v>0</v>
      </c>
      <c r="H6482" s="17">
        <f t="shared" si="303"/>
        <v>805.83871695828191</v>
      </c>
      <c r="I6482" s="18">
        <f t="shared" si="304"/>
        <v>45.332459904946305</v>
      </c>
      <c r="J6482" s="17">
        <f t="shared" si="305"/>
        <v>0.73210764164744746</v>
      </c>
    </row>
    <row r="6483" spans="1:10" x14ac:dyDescent="0.3">
      <c r="A6483" s="2">
        <v>20200926</v>
      </c>
      <c r="B6483" s="2" t="s">
        <v>31</v>
      </c>
      <c r="C6483" s="2">
        <v>188</v>
      </c>
      <c r="D6483" s="2">
        <v>14.2</v>
      </c>
      <c r="E6483" s="2">
        <v>19.55</v>
      </c>
      <c r="F6483" s="2">
        <v>7.59</v>
      </c>
      <c r="G6483" s="2">
        <v>0</v>
      </c>
      <c r="H6483" s="16">
        <f t="shared" ref="H6483:H6546" si="306">IF(D6483&gt;0,C6483/SIN(D6483*PI()/180),0)</f>
        <v>766.38540387399485</v>
      </c>
      <c r="I6483" s="15">
        <f t="shared" si="304"/>
        <v>43.499543871062343</v>
      </c>
      <c r="J6483" s="14">
        <f t="shared" si="305"/>
        <v>0.70258539206900528</v>
      </c>
    </row>
    <row r="6484" spans="1:10" x14ac:dyDescent="0.3">
      <c r="A6484" s="19">
        <v>20200926</v>
      </c>
      <c r="B6484" s="19" t="s">
        <v>30</v>
      </c>
      <c r="C6484" s="19">
        <v>11.82</v>
      </c>
      <c r="D6484" s="19">
        <v>2.64</v>
      </c>
      <c r="E6484" s="19">
        <v>19.010000000000002</v>
      </c>
      <c r="F6484" s="19">
        <v>6.97</v>
      </c>
      <c r="G6484" s="19">
        <v>0</v>
      </c>
      <c r="H6484" s="17">
        <f t="shared" si="306"/>
        <v>256.61962457366343</v>
      </c>
      <c r="I6484" s="18">
        <f t="shared" si="304"/>
        <v>27.029363267926982</v>
      </c>
      <c r="J6484" s="17">
        <f t="shared" si="305"/>
        <v>0.25427613959393791</v>
      </c>
    </row>
    <row r="6485" spans="1:10" x14ac:dyDescent="0.3">
      <c r="A6485" s="2">
        <v>20200926</v>
      </c>
      <c r="B6485" s="2" t="s">
        <v>29</v>
      </c>
      <c r="C6485" s="2">
        <v>0</v>
      </c>
      <c r="D6485" s="2">
        <v>0</v>
      </c>
      <c r="E6485" s="2">
        <v>18.079999999999998</v>
      </c>
      <c r="F6485" s="2">
        <v>6.62</v>
      </c>
      <c r="G6485" s="2">
        <v>0</v>
      </c>
      <c r="H6485" s="16">
        <f t="shared" si="306"/>
        <v>0</v>
      </c>
      <c r="I6485" s="15">
        <f t="shared" si="304"/>
        <v>18.079999999999998</v>
      </c>
      <c r="J6485" s="14">
        <f t="shared" si="305"/>
        <v>0</v>
      </c>
    </row>
    <row r="6486" spans="1:10" x14ac:dyDescent="0.3">
      <c r="A6486" s="19">
        <v>20200926</v>
      </c>
      <c r="B6486" s="19" t="s">
        <v>28</v>
      </c>
      <c r="C6486" s="19">
        <v>0</v>
      </c>
      <c r="D6486" s="19">
        <v>0</v>
      </c>
      <c r="E6486" s="19">
        <v>17.78</v>
      </c>
      <c r="F6486" s="19">
        <v>6.28</v>
      </c>
      <c r="G6486" s="19">
        <v>0</v>
      </c>
      <c r="H6486" s="17">
        <f t="shared" si="306"/>
        <v>0</v>
      </c>
      <c r="I6486" s="18">
        <f t="shared" si="304"/>
        <v>17.78</v>
      </c>
      <c r="J6486" s="17">
        <f t="shared" si="305"/>
        <v>0</v>
      </c>
    </row>
    <row r="6487" spans="1:10" x14ac:dyDescent="0.3">
      <c r="A6487" s="2">
        <v>20200926</v>
      </c>
      <c r="B6487" s="2" t="s">
        <v>27</v>
      </c>
      <c r="C6487" s="2">
        <v>0</v>
      </c>
      <c r="D6487" s="2">
        <v>0</v>
      </c>
      <c r="E6487" s="2">
        <v>17.68</v>
      </c>
      <c r="F6487" s="2">
        <v>6</v>
      </c>
      <c r="G6487" s="2">
        <v>0</v>
      </c>
      <c r="H6487" s="16">
        <f t="shared" si="306"/>
        <v>0</v>
      </c>
      <c r="I6487" s="15">
        <f t="shared" si="304"/>
        <v>17.68</v>
      </c>
      <c r="J6487" s="14">
        <f t="shared" si="305"/>
        <v>0</v>
      </c>
    </row>
    <row r="6488" spans="1:10" x14ac:dyDescent="0.3">
      <c r="A6488" s="19">
        <v>20200926</v>
      </c>
      <c r="B6488" s="19" t="s">
        <v>26</v>
      </c>
      <c r="C6488" s="19">
        <v>0</v>
      </c>
      <c r="D6488" s="19">
        <v>0</v>
      </c>
      <c r="E6488" s="19">
        <v>17.64</v>
      </c>
      <c r="F6488" s="19">
        <v>5.66</v>
      </c>
      <c r="G6488" s="19">
        <v>0</v>
      </c>
      <c r="H6488" s="17">
        <f t="shared" si="306"/>
        <v>0</v>
      </c>
      <c r="I6488" s="18">
        <f t="shared" si="304"/>
        <v>17.64</v>
      </c>
      <c r="J6488" s="17">
        <f t="shared" si="305"/>
        <v>0</v>
      </c>
    </row>
    <row r="6489" spans="1:10" x14ac:dyDescent="0.3">
      <c r="A6489" s="2">
        <v>20200926</v>
      </c>
      <c r="B6489" s="2" t="s">
        <v>25</v>
      </c>
      <c r="C6489" s="2">
        <v>0</v>
      </c>
      <c r="D6489" s="2">
        <v>0</v>
      </c>
      <c r="E6489" s="2">
        <v>17.59</v>
      </c>
      <c r="F6489" s="2">
        <v>5.0999999999999996</v>
      </c>
      <c r="G6489" s="2">
        <v>0</v>
      </c>
      <c r="H6489" s="16">
        <f t="shared" si="306"/>
        <v>0</v>
      </c>
      <c r="I6489" s="15">
        <f t="shared" si="304"/>
        <v>17.59</v>
      </c>
      <c r="J6489" s="14">
        <f t="shared" si="305"/>
        <v>0</v>
      </c>
    </row>
    <row r="6490" spans="1:10" x14ac:dyDescent="0.3">
      <c r="A6490" s="19">
        <v>20200927</v>
      </c>
      <c r="B6490" s="19" t="s">
        <v>48</v>
      </c>
      <c r="C6490" s="19">
        <v>0</v>
      </c>
      <c r="D6490" s="19">
        <v>0</v>
      </c>
      <c r="E6490" s="19">
        <v>17.53</v>
      </c>
      <c r="F6490" s="19">
        <v>4.62</v>
      </c>
      <c r="G6490" s="19">
        <v>0</v>
      </c>
      <c r="H6490" s="17">
        <f t="shared" si="306"/>
        <v>0</v>
      </c>
      <c r="I6490" s="18">
        <f t="shared" si="304"/>
        <v>17.53</v>
      </c>
      <c r="J6490" s="17">
        <f t="shared" si="305"/>
        <v>0</v>
      </c>
    </row>
    <row r="6491" spans="1:10" x14ac:dyDescent="0.3">
      <c r="A6491" s="2">
        <v>20200927</v>
      </c>
      <c r="B6491" s="2" t="s">
        <v>47</v>
      </c>
      <c r="C6491" s="2">
        <v>0</v>
      </c>
      <c r="D6491" s="2">
        <v>0</v>
      </c>
      <c r="E6491" s="2">
        <v>17.59</v>
      </c>
      <c r="F6491" s="2">
        <v>4.34</v>
      </c>
      <c r="G6491" s="2">
        <v>0</v>
      </c>
      <c r="H6491" s="16">
        <f t="shared" si="306"/>
        <v>0</v>
      </c>
      <c r="I6491" s="15">
        <f t="shared" si="304"/>
        <v>17.59</v>
      </c>
      <c r="J6491" s="14">
        <f t="shared" si="305"/>
        <v>0</v>
      </c>
    </row>
    <row r="6492" spans="1:10" x14ac:dyDescent="0.3">
      <c r="A6492" s="19">
        <v>20200927</v>
      </c>
      <c r="B6492" s="19" t="s">
        <v>46</v>
      </c>
      <c r="C6492" s="19">
        <v>0</v>
      </c>
      <c r="D6492" s="19">
        <v>0</v>
      </c>
      <c r="E6492" s="19">
        <v>17.91</v>
      </c>
      <c r="F6492" s="19">
        <v>4.4800000000000004</v>
      </c>
      <c r="G6492" s="19">
        <v>0</v>
      </c>
      <c r="H6492" s="17">
        <f t="shared" si="306"/>
        <v>0</v>
      </c>
      <c r="I6492" s="18">
        <f t="shared" si="304"/>
        <v>17.91</v>
      </c>
      <c r="J6492" s="17">
        <f t="shared" si="305"/>
        <v>0</v>
      </c>
    </row>
    <row r="6493" spans="1:10" x14ac:dyDescent="0.3">
      <c r="A6493" s="2">
        <v>20200927</v>
      </c>
      <c r="B6493" s="2" t="s">
        <v>45</v>
      </c>
      <c r="C6493" s="2">
        <v>0</v>
      </c>
      <c r="D6493" s="2">
        <v>0</v>
      </c>
      <c r="E6493" s="2">
        <v>18.149999999999999</v>
      </c>
      <c r="F6493" s="2">
        <v>4.76</v>
      </c>
      <c r="G6493" s="2">
        <v>0</v>
      </c>
      <c r="H6493" s="16">
        <f t="shared" si="306"/>
        <v>0</v>
      </c>
      <c r="I6493" s="15">
        <f t="shared" si="304"/>
        <v>18.149999999999999</v>
      </c>
      <c r="J6493" s="14">
        <f t="shared" si="305"/>
        <v>0</v>
      </c>
    </row>
    <row r="6494" spans="1:10" x14ac:dyDescent="0.3">
      <c r="A6494" s="19">
        <v>20200927</v>
      </c>
      <c r="B6494" s="19" t="s">
        <v>44</v>
      </c>
      <c r="C6494" s="19">
        <v>0</v>
      </c>
      <c r="D6494" s="19">
        <v>0</v>
      </c>
      <c r="E6494" s="19">
        <v>18.170000000000002</v>
      </c>
      <c r="F6494" s="19">
        <v>5.03</v>
      </c>
      <c r="G6494" s="19">
        <v>0</v>
      </c>
      <c r="H6494" s="17">
        <f t="shared" si="306"/>
        <v>0</v>
      </c>
      <c r="I6494" s="18">
        <f t="shared" si="304"/>
        <v>18.170000000000002</v>
      </c>
      <c r="J6494" s="17">
        <f t="shared" si="305"/>
        <v>0</v>
      </c>
    </row>
    <row r="6495" spans="1:10" x14ac:dyDescent="0.3">
      <c r="A6495" s="2">
        <v>20200927</v>
      </c>
      <c r="B6495" s="2" t="s">
        <v>43</v>
      </c>
      <c r="C6495" s="2">
        <v>0</v>
      </c>
      <c r="D6495" s="2">
        <v>0</v>
      </c>
      <c r="E6495" s="2">
        <v>18.11</v>
      </c>
      <c r="F6495" s="2">
        <v>5.38</v>
      </c>
      <c r="G6495" s="2">
        <v>0</v>
      </c>
      <c r="H6495" s="16">
        <f t="shared" si="306"/>
        <v>0</v>
      </c>
      <c r="I6495" s="15">
        <f t="shared" si="304"/>
        <v>18.11</v>
      </c>
      <c r="J6495" s="14">
        <f t="shared" si="305"/>
        <v>0</v>
      </c>
    </row>
    <row r="6496" spans="1:10" x14ac:dyDescent="0.3">
      <c r="A6496" s="19">
        <v>20200927</v>
      </c>
      <c r="B6496" s="19" t="s">
        <v>42</v>
      </c>
      <c r="C6496" s="19">
        <v>0</v>
      </c>
      <c r="D6496" s="19">
        <v>0</v>
      </c>
      <c r="E6496" s="19">
        <v>18.059999999999999</v>
      </c>
      <c r="F6496" s="19">
        <v>5.17</v>
      </c>
      <c r="G6496" s="19">
        <v>0</v>
      </c>
      <c r="H6496" s="17">
        <f t="shared" si="306"/>
        <v>0</v>
      </c>
      <c r="I6496" s="18">
        <f t="shared" si="304"/>
        <v>18.059999999999999</v>
      </c>
      <c r="J6496" s="17">
        <f t="shared" si="305"/>
        <v>0</v>
      </c>
    </row>
    <row r="6497" spans="1:10" x14ac:dyDescent="0.3">
      <c r="A6497" s="2">
        <v>20200927</v>
      </c>
      <c r="B6497" s="2" t="s">
        <v>41</v>
      </c>
      <c r="C6497" s="2">
        <v>58</v>
      </c>
      <c r="D6497" s="2">
        <v>7.4</v>
      </c>
      <c r="E6497" s="2">
        <v>18.04</v>
      </c>
      <c r="F6497" s="2">
        <v>5.45</v>
      </c>
      <c r="G6497" s="2">
        <v>0</v>
      </c>
      <c r="H6497" s="16">
        <f t="shared" si="306"/>
        <v>450.32595477805387</v>
      </c>
      <c r="I6497" s="15">
        <f t="shared" si="304"/>
        <v>32.112686086814179</v>
      </c>
      <c r="J6497" s="14">
        <f t="shared" si="305"/>
        <v>0.4359123325891886</v>
      </c>
    </row>
    <row r="6498" spans="1:10" x14ac:dyDescent="0.3">
      <c r="A6498" s="19">
        <v>20200927</v>
      </c>
      <c r="B6498" s="19" t="s">
        <v>40</v>
      </c>
      <c r="C6498" s="19">
        <v>229</v>
      </c>
      <c r="D6498" s="19">
        <v>18.78</v>
      </c>
      <c r="E6498" s="19">
        <v>18.7</v>
      </c>
      <c r="F6498" s="19">
        <v>5.93</v>
      </c>
      <c r="G6498" s="19">
        <v>0</v>
      </c>
      <c r="H6498" s="17">
        <f t="shared" si="306"/>
        <v>711.32320031408619</v>
      </c>
      <c r="I6498" s="18">
        <f t="shared" si="304"/>
        <v>40.928850009815193</v>
      </c>
      <c r="J6498" s="17">
        <f t="shared" si="305"/>
        <v>0.66033567776571467</v>
      </c>
    </row>
    <row r="6499" spans="1:10" x14ac:dyDescent="0.3">
      <c r="A6499" s="2">
        <v>20200927</v>
      </c>
      <c r="B6499" s="2" t="s">
        <v>39</v>
      </c>
      <c r="C6499" s="2">
        <v>299</v>
      </c>
      <c r="D6499" s="2">
        <v>29.48</v>
      </c>
      <c r="E6499" s="2">
        <v>19.48</v>
      </c>
      <c r="F6499" s="2">
        <v>6.83</v>
      </c>
      <c r="G6499" s="2">
        <v>0</v>
      </c>
      <c r="H6499" s="16">
        <f t="shared" si="306"/>
        <v>607.57573546365688</v>
      </c>
      <c r="I6499" s="15">
        <f t="shared" si="304"/>
        <v>38.466741733239274</v>
      </c>
      <c r="J6499" s="14">
        <f t="shared" si="305"/>
        <v>0.57075644065573294</v>
      </c>
    </row>
    <row r="6500" spans="1:10" x14ac:dyDescent="0.3">
      <c r="A6500" s="19">
        <v>20200927</v>
      </c>
      <c r="B6500" s="19" t="s">
        <v>38</v>
      </c>
      <c r="C6500" s="19">
        <v>517</v>
      </c>
      <c r="D6500" s="19">
        <v>38.869999999999997</v>
      </c>
      <c r="E6500" s="19">
        <v>20.23</v>
      </c>
      <c r="F6500" s="19">
        <v>7.1</v>
      </c>
      <c r="G6500" s="19">
        <v>0</v>
      </c>
      <c r="H6500" s="17">
        <f t="shared" si="306"/>
        <v>823.83153813221395</v>
      </c>
      <c r="I6500" s="18">
        <f t="shared" si="304"/>
        <v>45.974735566631686</v>
      </c>
      <c r="J6500" s="17">
        <f t="shared" si="305"/>
        <v>0.74607311914522811</v>
      </c>
    </row>
    <row r="6501" spans="1:10" x14ac:dyDescent="0.3">
      <c r="A6501" s="2">
        <v>20200927</v>
      </c>
      <c r="B6501" s="2" t="s">
        <v>37</v>
      </c>
      <c r="C6501" s="2">
        <v>587.01</v>
      </c>
      <c r="D6501" s="2">
        <v>45.97</v>
      </c>
      <c r="E6501" s="2">
        <v>20.88</v>
      </c>
      <c r="F6501" s="2">
        <v>7.1</v>
      </c>
      <c r="G6501" s="2">
        <v>0</v>
      </c>
      <c r="H6501" s="16">
        <f t="shared" si="306"/>
        <v>816.45286734975457</v>
      </c>
      <c r="I6501" s="15">
        <f t="shared" si="304"/>
        <v>46.394152104679833</v>
      </c>
      <c r="J6501" s="14">
        <f t="shared" si="305"/>
        <v>0.73784994161303274</v>
      </c>
    </row>
    <row r="6502" spans="1:10" x14ac:dyDescent="0.3">
      <c r="A6502" s="19">
        <v>20200927</v>
      </c>
      <c r="B6502" s="19" t="s">
        <v>36</v>
      </c>
      <c r="C6502" s="19">
        <v>717.01</v>
      </c>
      <c r="D6502" s="19">
        <v>49.5</v>
      </c>
      <c r="E6502" s="19">
        <v>21.43</v>
      </c>
      <c r="F6502" s="19">
        <v>7.17</v>
      </c>
      <c r="G6502" s="19">
        <v>0</v>
      </c>
      <c r="H6502" s="17">
        <f t="shared" si="306"/>
        <v>942.93052979169147</v>
      </c>
      <c r="I6502" s="18">
        <f t="shared" si="304"/>
        <v>50.896579055990358</v>
      </c>
      <c r="J6502" s="17">
        <f t="shared" si="305"/>
        <v>0.83304649225093308</v>
      </c>
    </row>
    <row r="6503" spans="1:10" x14ac:dyDescent="0.3">
      <c r="A6503" s="2">
        <v>20200927</v>
      </c>
      <c r="B6503" s="2" t="s">
        <v>35</v>
      </c>
      <c r="C6503" s="2">
        <v>788.01</v>
      </c>
      <c r="D6503" s="2">
        <v>48.49</v>
      </c>
      <c r="E6503" s="2">
        <v>21.71</v>
      </c>
      <c r="F6503" s="2">
        <v>7.24</v>
      </c>
      <c r="G6503" s="2">
        <v>0</v>
      </c>
      <c r="H6503" s="16">
        <f t="shared" si="306"/>
        <v>1052.3074842093399</v>
      </c>
      <c r="I6503" s="15">
        <f t="shared" si="304"/>
        <v>54.594608881541873</v>
      </c>
      <c r="J6503" s="14">
        <f t="shared" si="305"/>
        <v>0.91216565632701363</v>
      </c>
    </row>
    <row r="6504" spans="1:10" x14ac:dyDescent="0.3">
      <c r="A6504" s="19">
        <v>20200927</v>
      </c>
      <c r="B6504" s="19" t="s">
        <v>34</v>
      </c>
      <c r="C6504" s="19">
        <v>707.01</v>
      </c>
      <c r="D6504" s="19">
        <v>43.24</v>
      </c>
      <c r="E6504" s="19">
        <v>21.78</v>
      </c>
      <c r="F6504" s="19">
        <v>7.38</v>
      </c>
      <c r="G6504" s="19">
        <v>0</v>
      </c>
      <c r="H6504" s="17">
        <f t="shared" si="306"/>
        <v>1032.0472333154828</v>
      </c>
      <c r="I6504" s="18">
        <f t="shared" si="304"/>
        <v>54.031476041108839</v>
      </c>
      <c r="J6504" s="17">
        <f t="shared" si="305"/>
        <v>0.8972188879426729</v>
      </c>
    </row>
    <row r="6505" spans="1:10" x14ac:dyDescent="0.3">
      <c r="A6505" s="2">
        <v>20200927</v>
      </c>
      <c r="B6505" s="2" t="s">
        <v>33</v>
      </c>
      <c r="C6505" s="2">
        <v>567.01</v>
      </c>
      <c r="D6505" s="2">
        <v>34.99</v>
      </c>
      <c r="E6505" s="2">
        <v>21.52</v>
      </c>
      <c r="F6505" s="2">
        <v>7.52</v>
      </c>
      <c r="G6505" s="2">
        <v>0</v>
      </c>
      <c r="H6505" s="16">
        <f t="shared" si="306"/>
        <v>988.79824935788588</v>
      </c>
      <c r="I6505" s="15">
        <f t="shared" si="304"/>
        <v>52.419945292433937</v>
      </c>
      <c r="J6505" s="14">
        <f t="shared" si="305"/>
        <v>0.86679067679597122</v>
      </c>
    </row>
    <row r="6506" spans="1:10" x14ac:dyDescent="0.3">
      <c r="A6506" s="19">
        <v>20200927</v>
      </c>
      <c r="B6506" s="19" t="s">
        <v>32</v>
      </c>
      <c r="C6506" s="19">
        <v>389.01</v>
      </c>
      <c r="D6506" s="19">
        <v>24.93</v>
      </c>
      <c r="E6506" s="19">
        <v>20.9</v>
      </c>
      <c r="F6506" s="19">
        <v>7.52</v>
      </c>
      <c r="G6506" s="19">
        <v>0</v>
      </c>
      <c r="H6506" s="17">
        <f t="shared" si="306"/>
        <v>922.89475902934566</v>
      </c>
      <c r="I6506" s="18">
        <f t="shared" si="304"/>
        <v>49.740461219667054</v>
      </c>
      <c r="J6506" s="17">
        <f t="shared" si="305"/>
        <v>0.82014697004914794</v>
      </c>
    </row>
    <row r="6507" spans="1:10" x14ac:dyDescent="0.3">
      <c r="A6507" s="2">
        <v>20200927</v>
      </c>
      <c r="B6507" s="2" t="s">
        <v>31</v>
      </c>
      <c r="C6507" s="2">
        <v>191</v>
      </c>
      <c r="D6507" s="2">
        <v>13.88</v>
      </c>
      <c r="E6507" s="2">
        <v>20.04</v>
      </c>
      <c r="F6507" s="2">
        <v>7.31</v>
      </c>
      <c r="G6507" s="2">
        <v>0</v>
      </c>
      <c r="H6507" s="16">
        <f t="shared" si="306"/>
        <v>796.20096627591658</v>
      </c>
      <c r="I6507" s="15">
        <f t="shared" si="304"/>
        <v>44.921280196122396</v>
      </c>
      <c r="J6507" s="14">
        <f t="shared" si="305"/>
        <v>0.72482492483868988</v>
      </c>
    </row>
    <row r="6508" spans="1:10" x14ac:dyDescent="0.3">
      <c r="A6508" s="19">
        <v>20200927</v>
      </c>
      <c r="B6508" s="19" t="s">
        <v>30</v>
      </c>
      <c r="C6508" s="19">
        <v>10.82</v>
      </c>
      <c r="D6508" s="19">
        <v>2.33</v>
      </c>
      <c r="E6508" s="19">
        <v>19.02</v>
      </c>
      <c r="F6508" s="19">
        <v>6.62</v>
      </c>
      <c r="G6508" s="19">
        <v>0</v>
      </c>
      <c r="H6508" s="17">
        <f t="shared" si="306"/>
        <v>266.142161831934</v>
      </c>
      <c r="I6508" s="18">
        <f t="shared" si="304"/>
        <v>27.336942557247937</v>
      </c>
      <c r="J6508" s="17">
        <f t="shared" si="305"/>
        <v>0.26334334658275044</v>
      </c>
    </row>
    <row r="6509" spans="1:10" x14ac:dyDescent="0.3">
      <c r="A6509" s="2">
        <v>20200927</v>
      </c>
      <c r="B6509" s="2" t="s">
        <v>29</v>
      </c>
      <c r="C6509" s="2">
        <v>0</v>
      </c>
      <c r="D6509" s="2">
        <v>0</v>
      </c>
      <c r="E6509" s="2">
        <v>18.04</v>
      </c>
      <c r="F6509" s="2">
        <v>6.48</v>
      </c>
      <c r="G6509" s="2">
        <v>0</v>
      </c>
      <c r="H6509" s="16">
        <f t="shared" si="306"/>
        <v>0</v>
      </c>
      <c r="I6509" s="15">
        <f t="shared" si="304"/>
        <v>18.04</v>
      </c>
      <c r="J6509" s="14">
        <f t="shared" si="305"/>
        <v>0</v>
      </c>
    </row>
    <row r="6510" spans="1:10" x14ac:dyDescent="0.3">
      <c r="A6510" s="19">
        <v>20200927</v>
      </c>
      <c r="B6510" s="19" t="s">
        <v>28</v>
      </c>
      <c r="C6510" s="19">
        <v>0</v>
      </c>
      <c r="D6510" s="19">
        <v>0</v>
      </c>
      <c r="E6510" s="19">
        <v>17.46</v>
      </c>
      <c r="F6510" s="19">
        <v>6.28</v>
      </c>
      <c r="G6510" s="19">
        <v>0</v>
      </c>
      <c r="H6510" s="17">
        <f t="shared" si="306"/>
        <v>0</v>
      </c>
      <c r="I6510" s="18">
        <f t="shared" si="304"/>
        <v>17.46</v>
      </c>
      <c r="J6510" s="17">
        <f t="shared" si="305"/>
        <v>0</v>
      </c>
    </row>
    <row r="6511" spans="1:10" x14ac:dyDescent="0.3">
      <c r="A6511" s="2">
        <v>20200927</v>
      </c>
      <c r="B6511" s="2" t="s">
        <v>27</v>
      </c>
      <c r="C6511" s="2">
        <v>0</v>
      </c>
      <c r="D6511" s="2">
        <v>0</v>
      </c>
      <c r="E6511" s="2">
        <v>17.13</v>
      </c>
      <c r="F6511" s="2">
        <v>6.14</v>
      </c>
      <c r="G6511" s="2">
        <v>0</v>
      </c>
      <c r="H6511" s="16">
        <f t="shared" si="306"/>
        <v>0</v>
      </c>
      <c r="I6511" s="15">
        <f t="shared" si="304"/>
        <v>17.13</v>
      </c>
      <c r="J6511" s="14">
        <f t="shared" si="305"/>
        <v>0</v>
      </c>
    </row>
    <row r="6512" spans="1:10" x14ac:dyDescent="0.3">
      <c r="A6512" s="19">
        <v>20200927</v>
      </c>
      <c r="B6512" s="19" t="s">
        <v>26</v>
      </c>
      <c r="C6512" s="19">
        <v>0</v>
      </c>
      <c r="D6512" s="19">
        <v>0</v>
      </c>
      <c r="E6512" s="19">
        <v>16.96</v>
      </c>
      <c r="F6512" s="19">
        <v>6</v>
      </c>
      <c r="G6512" s="19">
        <v>0</v>
      </c>
      <c r="H6512" s="17">
        <f t="shared" si="306"/>
        <v>0</v>
      </c>
      <c r="I6512" s="18">
        <f t="shared" si="304"/>
        <v>16.96</v>
      </c>
      <c r="J6512" s="17">
        <f t="shared" si="305"/>
        <v>0</v>
      </c>
    </row>
    <row r="6513" spans="1:10" x14ac:dyDescent="0.3">
      <c r="A6513" s="2">
        <v>20200927</v>
      </c>
      <c r="B6513" s="2" t="s">
        <v>25</v>
      </c>
      <c r="C6513" s="2">
        <v>0</v>
      </c>
      <c r="D6513" s="2">
        <v>0</v>
      </c>
      <c r="E6513" s="2">
        <v>16.809999999999999</v>
      </c>
      <c r="F6513" s="2">
        <v>5.93</v>
      </c>
      <c r="G6513" s="2">
        <v>0</v>
      </c>
      <c r="H6513" s="16">
        <f t="shared" si="306"/>
        <v>0</v>
      </c>
      <c r="I6513" s="15">
        <f t="shared" si="304"/>
        <v>16.809999999999999</v>
      </c>
      <c r="J6513" s="14">
        <f t="shared" si="305"/>
        <v>0</v>
      </c>
    </row>
    <row r="6514" spans="1:10" x14ac:dyDescent="0.3">
      <c r="A6514" s="19">
        <v>20200928</v>
      </c>
      <c r="B6514" s="19" t="s">
        <v>48</v>
      </c>
      <c r="C6514" s="19">
        <v>0</v>
      </c>
      <c r="D6514" s="19">
        <v>0</v>
      </c>
      <c r="E6514" s="19">
        <v>16.68</v>
      </c>
      <c r="F6514" s="19">
        <v>5.72</v>
      </c>
      <c r="G6514" s="19">
        <v>0</v>
      </c>
      <c r="H6514" s="17">
        <f t="shared" si="306"/>
        <v>0</v>
      </c>
      <c r="I6514" s="18">
        <f t="shared" si="304"/>
        <v>16.68</v>
      </c>
      <c r="J6514" s="17">
        <f t="shared" si="305"/>
        <v>0</v>
      </c>
    </row>
    <row r="6515" spans="1:10" x14ac:dyDescent="0.3">
      <c r="A6515" s="2">
        <v>20200928</v>
      </c>
      <c r="B6515" s="2" t="s">
        <v>47</v>
      </c>
      <c r="C6515" s="2">
        <v>0</v>
      </c>
      <c r="D6515" s="2">
        <v>0</v>
      </c>
      <c r="E6515" s="2">
        <v>16.61</v>
      </c>
      <c r="F6515" s="2">
        <v>5.59</v>
      </c>
      <c r="G6515" s="2">
        <v>0</v>
      </c>
      <c r="H6515" s="16">
        <f t="shared" si="306"/>
        <v>0</v>
      </c>
      <c r="I6515" s="15">
        <f t="shared" si="304"/>
        <v>16.61</v>
      </c>
      <c r="J6515" s="14">
        <f t="shared" si="305"/>
        <v>0</v>
      </c>
    </row>
    <row r="6516" spans="1:10" x14ac:dyDescent="0.3">
      <c r="A6516" s="19">
        <v>20200928</v>
      </c>
      <c r="B6516" s="19" t="s">
        <v>46</v>
      </c>
      <c r="C6516" s="19">
        <v>0</v>
      </c>
      <c r="D6516" s="19">
        <v>0</v>
      </c>
      <c r="E6516" s="19">
        <v>16.489999999999998</v>
      </c>
      <c r="F6516" s="19">
        <v>5.45</v>
      </c>
      <c r="G6516" s="19">
        <v>0</v>
      </c>
      <c r="H6516" s="17">
        <f t="shared" si="306"/>
        <v>0</v>
      </c>
      <c r="I6516" s="18">
        <f t="shared" si="304"/>
        <v>16.489999999999998</v>
      </c>
      <c r="J6516" s="17">
        <f t="shared" si="305"/>
        <v>0</v>
      </c>
    </row>
    <row r="6517" spans="1:10" x14ac:dyDescent="0.3">
      <c r="A6517" s="2">
        <v>20200928</v>
      </c>
      <c r="B6517" s="2" t="s">
        <v>45</v>
      </c>
      <c r="C6517" s="2">
        <v>0</v>
      </c>
      <c r="D6517" s="2">
        <v>0</v>
      </c>
      <c r="E6517" s="2">
        <v>16.39</v>
      </c>
      <c r="F6517" s="2">
        <v>5.24</v>
      </c>
      <c r="G6517" s="2">
        <v>0</v>
      </c>
      <c r="H6517" s="16">
        <f t="shared" si="306"/>
        <v>0</v>
      </c>
      <c r="I6517" s="15">
        <f t="shared" si="304"/>
        <v>16.39</v>
      </c>
      <c r="J6517" s="14">
        <f t="shared" si="305"/>
        <v>0</v>
      </c>
    </row>
    <row r="6518" spans="1:10" x14ac:dyDescent="0.3">
      <c r="A6518" s="19">
        <v>20200928</v>
      </c>
      <c r="B6518" s="19" t="s">
        <v>44</v>
      </c>
      <c r="C6518" s="19">
        <v>0</v>
      </c>
      <c r="D6518" s="19">
        <v>0</v>
      </c>
      <c r="E6518" s="19">
        <v>16.239999999999998</v>
      </c>
      <c r="F6518" s="19">
        <v>4.97</v>
      </c>
      <c r="G6518" s="19">
        <v>0</v>
      </c>
      <c r="H6518" s="17">
        <f t="shared" si="306"/>
        <v>0</v>
      </c>
      <c r="I6518" s="18">
        <f t="shared" si="304"/>
        <v>16.239999999999998</v>
      </c>
      <c r="J6518" s="17">
        <f t="shared" si="305"/>
        <v>0</v>
      </c>
    </row>
    <row r="6519" spans="1:10" x14ac:dyDescent="0.3">
      <c r="A6519" s="2">
        <v>20200928</v>
      </c>
      <c r="B6519" s="2" t="s">
        <v>43</v>
      </c>
      <c r="C6519" s="2">
        <v>0</v>
      </c>
      <c r="D6519" s="2">
        <v>0</v>
      </c>
      <c r="E6519" s="2">
        <v>16.07</v>
      </c>
      <c r="F6519" s="2">
        <v>4.6900000000000004</v>
      </c>
      <c r="G6519" s="2">
        <v>0</v>
      </c>
      <c r="H6519" s="16">
        <f t="shared" si="306"/>
        <v>0</v>
      </c>
      <c r="I6519" s="15">
        <f t="shared" si="304"/>
        <v>16.07</v>
      </c>
      <c r="J6519" s="14">
        <f t="shared" si="305"/>
        <v>0</v>
      </c>
    </row>
    <row r="6520" spans="1:10" x14ac:dyDescent="0.3">
      <c r="A6520" s="19">
        <v>20200928</v>
      </c>
      <c r="B6520" s="19" t="s">
        <v>42</v>
      </c>
      <c r="C6520" s="19">
        <v>0</v>
      </c>
      <c r="D6520" s="19">
        <v>0</v>
      </c>
      <c r="E6520" s="19">
        <v>15.93</v>
      </c>
      <c r="F6520" s="19">
        <v>4.34</v>
      </c>
      <c r="G6520" s="19">
        <v>0</v>
      </c>
      <c r="H6520" s="17">
        <f t="shared" si="306"/>
        <v>0</v>
      </c>
      <c r="I6520" s="18">
        <f t="shared" si="304"/>
        <v>15.93</v>
      </c>
      <c r="J6520" s="17">
        <f t="shared" si="305"/>
        <v>0</v>
      </c>
    </row>
    <row r="6521" spans="1:10" x14ac:dyDescent="0.3">
      <c r="A6521" s="2">
        <v>20200928</v>
      </c>
      <c r="B6521" s="2" t="s">
        <v>41</v>
      </c>
      <c r="C6521" s="2">
        <v>77</v>
      </c>
      <c r="D6521" s="2">
        <v>7.22</v>
      </c>
      <c r="E6521" s="2">
        <v>15.94</v>
      </c>
      <c r="F6521" s="2">
        <v>3.72</v>
      </c>
      <c r="G6521" s="2">
        <v>0</v>
      </c>
      <c r="H6521" s="16">
        <f t="shared" si="306"/>
        <v>612.66933694229999</v>
      </c>
      <c r="I6521" s="15">
        <f t="shared" si="304"/>
        <v>35.085916779446876</v>
      </c>
      <c r="J6521" s="14">
        <f t="shared" si="305"/>
        <v>0.58486234318656471</v>
      </c>
    </row>
    <row r="6522" spans="1:10" x14ac:dyDescent="0.3">
      <c r="A6522" s="19">
        <v>20200928</v>
      </c>
      <c r="B6522" s="19" t="s">
        <v>40</v>
      </c>
      <c r="C6522" s="19">
        <v>264</v>
      </c>
      <c r="D6522" s="19">
        <v>18.579999999999998</v>
      </c>
      <c r="E6522" s="19">
        <v>16.84</v>
      </c>
      <c r="F6522" s="19">
        <v>3.79</v>
      </c>
      <c r="G6522" s="19">
        <v>0</v>
      </c>
      <c r="H6522" s="17">
        <f t="shared" si="306"/>
        <v>828.55123197939224</v>
      </c>
      <c r="I6522" s="18">
        <f t="shared" si="304"/>
        <v>42.732225999356004</v>
      </c>
      <c r="J6522" s="17">
        <f t="shared" si="305"/>
        <v>0.76243697234062691</v>
      </c>
    </row>
    <row r="6523" spans="1:10" x14ac:dyDescent="0.3">
      <c r="A6523" s="2">
        <v>20200928</v>
      </c>
      <c r="B6523" s="2" t="s">
        <v>39</v>
      </c>
      <c r="C6523" s="2">
        <v>417</v>
      </c>
      <c r="D6523" s="2">
        <v>29.25</v>
      </c>
      <c r="E6523" s="2">
        <v>18.28</v>
      </c>
      <c r="F6523" s="2">
        <v>3.72</v>
      </c>
      <c r="G6523" s="2">
        <v>0</v>
      </c>
      <c r="H6523" s="16">
        <f t="shared" si="306"/>
        <v>853.42176022161073</v>
      </c>
      <c r="I6523" s="15">
        <f t="shared" si="304"/>
        <v>44.94943000692534</v>
      </c>
      <c r="J6523" s="14">
        <f t="shared" si="305"/>
        <v>0.77680801069793459</v>
      </c>
    </row>
    <row r="6524" spans="1:10" x14ac:dyDescent="0.3">
      <c r="A6524" s="19">
        <v>20200928</v>
      </c>
      <c r="B6524" s="19" t="s">
        <v>38</v>
      </c>
      <c r="C6524" s="19">
        <v>595.01</v>
      </c>
      <c r="D6524" s="19">
        <v>38.590000000000003</v>
      </c>
      <c r="E6524" s="19">
        <v>19.91</v>
      </c>
      <c r="F6524" s="19">
        <v>3.24</v>
      </c>
      <c r="G6524" s="19">
        <v>0</v>
      </c>
      <c r="H6524" s="17">
        <f t="shared" si="306"/>
        <v>953.93426847533601</v>
      </c>
      <c r="I6524" s="18">
        <f t="shared" si="304"/>
        <v>49.720445889854247</v>
      </c>
      <c r="J6524" s="17">
        <f t="shared" si="305"/>
        <v>0.84781670637688589</v>
      </c>
    </row>
    <row r="6525" spans="1:10" x14ac:dyDescent="0.3">
      <c r="A6525" s="2">
        <v>20200928</v>
      </c>
      <c r="B6525" s="2" t="s">
        <v>37</v>
      </c>
      <c r="C6525" s="2">
        <v>632.01</v>
      </c>
      <c r="D6525" s="2">
        <v>45.64</v>
      </c>
      <c r="E6525" s="2">
        <v>21.53</v>
      </c>
      <c r="F6525" s="2">
        <v>2.83</v>
      </c>
      <c r="G6525" s="2">
        <v>0</v>
      </c>
      <c r="H6525" s="16">
        <f t="shared" si="306"/>
        <v>883.97833312148509</v>
      </c>
      <c r="I6525" s="15">
        <f t="shared" si="304"/>
        <v>49.15432291004641</v>
      </c>
      <c r="J6525" s="14">
        <f t="shared" si="305"/>
        <v>0.78789479165483089</v>
      </c>
    </row>
    <row r="6526" spans="1:10" x14ac:dyDescent="0.3">
      <c r="A6526" s="19">
        <v>20200928</v>
      </c>
      <c r="B6526" s="19" t="s">
        <v>36</v>
      </c>
      <c r="C6526" s="19">
        <v>654.01</v>
      </c>
      <c r="D6526" s="19">
        <v>49.12</v>
      </c>
      <c r="E6526" s="19">
        <v>22.65</v>
      </c>
      <c r="F6526" s="19">
        <v>2.9</v>
      </c>
      <c r="G6526" s="19">
        <v>0</v>
      </c>
      <c r="H6526" s="17">
        <f t="shared" si="306"/>
        <v>864.99880341229778</v>
      </c>
      <c r="I6526" s="18">
        <f t="shared" si="304"/>
        <v>49.681212606634304</v>
      </c>
      <c r="J6526" s="17">
        <f t="shared" si="305"/>
        <v>0.76892731624053334</v>
      </c>
    </row>
    <row r="6527" spans="1:10" x14ac:dyDescent="0.3">
      <c r="A6527" s="2">
        <v>20200928</v>
      </c>
      <c r="B6527" s="2" t="s">
        <v>35</v>
      </c>
      <c r="C6527" s="2">
        <v>573</v>
      </c>
      <c r="D6527" s="2">
        <v>48.09</v>
      </c>
      <c r="E6527" s="2">
        <v>23.29</v>
      </c>
      <c r="F6527" s="2">
        <v>3.52</v>
      </c>
      <c r="G6527" s="2">
        <v>0</v>
      </c>
      <c r="H6527" s="16">
        <f t="shared" si="306"/>
        <v>769.95951112568684</v>
      </c>
      <c r="I6527" s="15">
        <f t="shared" si="304"/>
        <v>47.351234722677717</v>
      </c>
      <c r="J6527" s="14">
        <f t="shared" si="305"/>
        <v>0.69251655520510891</v>
      </c>
    </row>
    <row r="6528" spans="1:10" x14ac:dyDescent="0.3">
      <c r="A6528" s="19">
        <v>20200928</v>
      </c>
      <c r="B6528" s="19" t="s">
        <v>34</v>
      </c>
      <c r="C6528" s="19">
        <v>442</v>
      </c>
      <c r="D6528" s="19">
        <v>42.85</v>
      </c>
      <c r="E6528" s="19">
        <v>23.38</v>
      </c>
      <c r="F6528" s="19">
        <v>4.1399999999999997</v>
      </c>
      <c r="G6528" s="19">
        <v>0</v>
      </c>
      <c r="H6528" s="17">
        <f t="shared" si="306"/>
        <v>649.92225250959632</v>
      </c>
      <c r="I6528" s="18">
        <f t="shared" si="304"/>
        <v>43.690070390924888</v>
      </c>
      <c r="J6528" s="17">
        <f t="shared" si="305"/>
        <v>0.59526033559344871</v>
      </c>
    </row>
    <row r="6529" spans="1:10" x14ac:dyDescent="0.3">
      <c r="A6529" s="2">
        <v>20200928</v>
      </c>
      <c r="B6529" s="2" t="s">
        <v>33</v>
      </c>
      <c r="C6529" s="2">
        <v>408</v>
      </c>
      <c r="D6529" s="2">
        <v>34.630000000000003</v>
      </c>
      <c r="E6529" s="2">
        <v>23.09</v>
      </c>
      <c r="F6529" s="2">
        <v>4.55</v>
      </c>
      <c r="G6529" s="2">
        <v>0</v>
      </c>
      <c r="H6529" s="16">
        <f t="shared" si="306"/>
        <v>717.96268325685071</v>
      </c>
      <c r="I6529" s="15">
        <f t="shared" si="304"/>
        <v>45.526333851776585</v>
      </c>
      <c r="J6529" s="14">
        <f t="shared" si="305"/>
        <v>0.65164554547343723</v>
      </c>
    </row>
    <row r="6530" spans="1:10" x14ac:dyDescent="0.3">
      <c r="A6530" s="19">
        <v>20200928</v>
      </c>
      <c r="B6530" s="19" t="s">
        <v>32</v>
      </c>
      <c r="C6530" s="19">
        <v>224</v>
      </c>
      <c r="D6530" s="19">
        <v>24.6</v>
      </c>
      <c r="E6530" s="19">
        <v>22.51</v>
      </c>
      <c r="F6530" s="19">
        <v>4.76</v>
      </c>
      <c r="G6530" s="19">
        <v>0</v>
      </c>
      <c r="H6530" s="17">
        <f t="shared" si="306"/>
        <v>538.0983320985863</v>
      </c>
      <c r="I6530" s="18">
        <f t="shared" si="304"/>
        <v>39.32557287808082</v>
      </c>
      <c r="J6530" s="17">
        <f t="shared" si="305"/>
        <v>0.50340978117435209</v>
      </c>
    </row>
    <row r="6531" spans="1:10" x14ac:dyDescent="0.3">
      <c r="A6531" s="2">
        <v>20200928</v>
      </c>
      <c r="B6531" s="2" t="s">
        <v>31</v>
      </c>
      <c r="C6531" s="2">
        <v>96</v>
      </c>
      <c r="D6531" s="2">
        <v>13.56</v>
      </c>
      <c r="E6531" s="2">
        <v>21.59</v>
      </c>
      <c r="F6531" s="2">
        <v>4.76</v>
      </c>
      <c r="G6531" s="2">
        <v>0</v>
      </c>
      <c r="H6531" s="16">
        <f t="shared" si="306"/>
        <v>409.44539504602142</v>
      </c>
      <c r="I6531" s="15">
        <f t="shared" si="304"/>
        <v>34.385168595188169</v>
      </c>
      <c r="J6531" s="14">
        <f t="shared" si="305"/>
        <v>0.39215318176238489</v>
      </c>
    </row>
    <row r="6532" spans="1:10" x14ac:dyDescent="0.3">
      <c r="A6532" s="19">
        <v>20200928</v>
      </c>
      <c r="B6532" s="19" t="s">
        <v>30</v>
      </c>
      <c r="C6532" s="19">
        <v>0</v>
      </c>
      <c r="D6532" s="19">
        <v>0</v>
      </c>
      <c r="E6532" s="19">
        <v>20.55</v>
      </c>
      <c r="F6532" s="19">
        <v>4.55</v>
      </c>
      <c r="G6532" s="19">
        <v>0</v>
      </c>
      <c r="H6532" s="17">
        <f t="shared" si="306"/>
        <v>0</v>
      </c>
      <c r="I6532" s="18">
        <f t="shared" si="304"/>
        <v>20.55</v>
      </c>
      <c r="J6532" s="17">
        <f t="shared" si="305"/>
        <v>0</v>
      </c>
    </row>
    <row r="6533" spans="1:10" x14ac:dyDescent="0.3">
      <c r="A6533" s="2">
        <v>20200928</v>
      </c>
      <c r="B6533" s="2" t="s">
        <v>29</v>
      </c>
      <c r="C6533" s="2">
        <v>0</v>
      </c>
      <c r="D6533" s="2">
        <v>0</v>
      </c>
      <c r="E6533" s="2">
        <v>19.440000000000001</v>
      </c>
      <c r="F6533" s="2">
        <v>4.55</v>
      </c>
      <c r="G6533" s="2">
        <v>0</v>
      </c>
      <c r="H6533" s="16">
        <f t="shared" si="306"/>
        <v>0</v>
      </c>
      <c r="I6533" s="15">
        <f t="shared" si="304"/>
        <v>19.440000000000001</v>
      </c>
      <c r="J6533" s="14">
        <f t="shared" si="305"/>
        <v>0</v>
      </c>
    </row>
    <row r="6534" spans="1:10" x14ac:dyDescent="0.3">
      <c r="A6534" s="19">
        <v>20200928</v>
      </c>
      <c r="B6534" s="19" t="s">
        <v>28</v>
      </c>
      <c r="C6534" s="19">
        <v>0</v>
      </c>
      <c r="D6534" s="19">
        <v>0</v>
      </c>
      <c r="E6534" s="19">
        <v>18.829999999999998</v>
      </c>
      <c r="F6534" s="19">
        <v>4.62</v>
      </c>
      <c r="G6534" s="19">
        <v>0</v>
      </c>
      <c r="H6534" s="17">
        <f t="shared" si="306"/>
        <v>0</v>
      </c>
      <c r="I6534" s="18">
        <f t="shared" si="304"/>
        <v>18.829999999999998</v>
      </c>
      <c r="J6534" s="17">
        <f t="shared" si="305"/>
        <v>0</v>
      </c>
    </row>
    <row r="6535" spans="1:10" x14ac:dyDescent="0.3">
      <c r="A6535" s="2">
        <v>20200928</v>
      </c>
      <c r="B6535" s="2" t="s">
        <v>27</v>
      </c>
      <c r="C6535" s="2">
        <v>0</v>
      </c>
      <c r="D6535" s="2">
        <v>0</v>
      </c>
      <c r="E6535" s="2">
        <v>18.399999999999999</v>
      </c>
      <c r="F6535" s="2">
        <v>4.55</v>
      </c>
      <c r="G6535" s="2">
        <v>0</v>
      </c>
      <c r="H6535" s="16">
        <f t="shared" si="306"/>
        <v>0</v>
      </c>
      <c r="I6535" s="15">
        <f t="shared" si="304"/>
        <v>18.399999999999999</v>
      </c>
      <c r="J6535" s="14">
        <f t="shared" si="305"/>
        <v>0</v>
      </c>
    </row>
    <row r="6536" spans="1:10" x14ac:dyDescent="0.3">
      <c r="A6536" s="19">
        <v>20200928</v>
      </c>
      <c r="B6536" s="19" t="s">
        <v>26</v>
      </c>
      <c r="C6536" s="19">
        <v>0</v>
      </c>
      <c r="D6536" s="19">
        <v>0</v>
      </c>
      <c r="E6536" s="19">
        <v>18.04</v>
      </c>
      <c r="F6536" s="19">
        <v>4.62</v>
      </c>
      <c r="G6536" s="19">
        <v>0</v>
      </c>
      <c r="H6536" s="17">
        <f t="shared" si="306"/>
        <v>0</v>
      </c>
      <c r="I6536" s="18">
        <f t="shared" si="304"/>
        <v>18.04</v>
      </c>
      <c r="J6536" s="17">
        <f t="shared" si="305"/>
        <v>0</v>
      </c>
    </row>
    <row r="6537" spans="1:10" x14ac:dyDescent="0.3">
      <c r="A6537" s="2">
        <v>20200928</v>
      </c>
      <c r="B6537" s="2" t="s">
        <v>25</v>
      </c>
      <c r="C6537" s="2">
        <v>0</v>
      </c>
      <c r="D6537" s="2">
        <v>0</v>
      </c>
      <c r="E6537" s="2">
        <v>17.68</v>
      </c>
      <c r="F6537" s="2">
        <v>4.55</v>
      </c>
      <c r="G6537" s="2">
        <v>0</v>
      </c>
      <c r="H6537" s="16">
        <f t="shared" si="306"/>
        <v>0</v>
      </c>
      <c r="I6537" s="15">
        <f t="shared" si="304"/>
        <v>17.68</v>
      </c>
      <c r="J6537" s="14">
        <f t="shared" si="305"/>
        <v>0</v>
      </c>
    </row>
    <row r="6538" spans="1:10" x14ac:dyDescent="0.3">
      <c r="A6538" s="19">
        <v>20200929</v>
      </c>
      <c r="B6538" s="19" t="s">
        <v>48</v>
      </c>
      <c r="C6538" s="19">
        <v>0</v>
      </c>
      <c r="D6538" s="19">
        <v>0</v>
      </c>
      <c r="E6538" s="19">
        <v>17.41</v>
      </c>
      <c r="F6538" s="19">
        <v>4.34</v>
      </c>
      <c r="G6538" s="19">
        <v>0</v>
      </c>
      <c r="H6538" s="17">
        <f t="shared" si="306"/>
        <v>0</v>
      </c>
      <c r="I6538" s="18">
        <f t="shared" ref="I6538:I6601" si="307">E6538+H6538*((NOCT-20)/(800))</f>
        <v>17.41</v>
      </c>
      <c r="J6538" s="17">
        <f t="shared" ref="J6538:J6601" si="308">P_STC__W*(H6538/1000)*(1+(alpha_p/100)*(I6538-25))</f>
        <v>0</v>
      </c>
    </row>
    <row r="6539" spans="1:10" x14ac:dyDescent="0.3">
      <c r="A6539" s="2">
        <v>20200929</v>
      </c>
      <c r="B6539" s="2" t="s">
        <v>47</v>
      </c>
      <c r="C6539" s="2">
        <v>0</v>
      </c>
      <c r="D6539" s="2">
        <v>0</v>
      </c>
      <c r="E6539" s="2">
        <v>17.25</v>
      </c>
      <c r="F6539" s="2">
        <v>4.07</v>
      </c>
      <c r="G6539" s="2">
        <v>0</v>
      </c>
      <c r="H6539" s="16">
        <f t="shared" si="306"/>
        <v>0</v>
      </c>
      <c r="I6539" s="15">
        <f t="shared" si="307"/>
        <v>17.25</v>
      </c>
      <c r="J6539" s="14">
        <f t="shared" si="308"/>
        <v>0</v>
      </c>
    </row>
    <row r="6540" spans="1:10" x14ac:dyDescent="0.3">
      <c r="A6540" s="19">
        <v>20200929</v>
      </c>
      <c r="B6540" s="19" t="s">
        <v>46</v>
      </c>
      <c r="C6540" s="19">
        <v>0</v>
      </c>
      <c r="D6540" s="19">
        <v>0</v>
      </c>
      <c r="E6540" s="19">
        <v>17.059999999999999</v>
      </c>
      <c r="F6540" s="19">
        <v>3.93</v>
      </c>
      <c r="G6540" s="19">
        <v>0</v>
      </c>
      <c r="H6540" s="17">
        <f t="shared" si="306"/>
        <v>0</v>
      </c>
      <c r="I6540" s="18">
        <f t="shared" si="307"/>
        <v>17.059999999999999</v>
      </c>
      <c r="J6540" s="17">
        <f t="shared" si="308"/>
        <v>0</v>
      </c>
    </row>
    <row r="6541" spans="1:10" x14ac:dyDescent="0.3">
      <c r="A6541" s="2">
        <v>20200929</v>
      </c>
      <c r="B6541" s="2" t="s">
        <v>45</v>
      </c>
      <c r="C6541" s="2">
        <v>0</v>
      </c>
      <c r="D6541" s="2">
        <v>0</v>
      </c>
      <c r="E6541" s="2">
        <v>16.86</v>
      </c>
      <c r="F6541" s="2">
        <v>4</v>
      </c>
      <c r="G6541" s="2">
        <v>0</v>
      </c>
      <c r="H6541" s="16">
        <f t="shared" si="306"/>
        <v>0</v>
      </c>
      <c r="I6541" s="15">
        <f t="shared" si="307"/>
        <v>16.86</v>
      </c>
      <c r="J6541" s="14">
        <f t="shared" si="308"/>
        <v>0</v>
      </c>
    </row>
    <row r="6542" spans="1:10" x14ac:dyDescent="0.3">
      <c r="A6542" s="19">
        <v>20200929</v>
      </c>
      <c r="B6542" s="19" t="s">
        <v>44</v>
      </c>
      <c r="C6542" s="19">
        <v>0</v>
      </c>
      <c r="D6542" s="19">
        <v>0</v>
      </c>
      <c r="E6542" s="19">
        <v>16.690000000000001</v>
      </c>
      <c r="F6542" s="19">
        <v>4.07</v>
      </c>
      <c r="G6542" s="19">
        <v>0</v>
      </c>
      <c r="H6542" s="17">
        <f t="shared" si="306"/>
        <v>0</v>
      </c>
      <c r="I6542" s="18">
        <f t="shared" si="307"/>
        <v>16.690000000000001</v>
      </c>
      <c r="J6542" s="17">
        <f t="shared" si="308"/>
        <v>0</v>
      </c>
    </row>
    <row r="6543" spans="1:10" x14ac:dyDescent="0.3">
      <c r="A6543" s="2">
        <v>20200929</v>
      </c>
      <c r="B6543" s="2" t="s">
        <v>43</v>
      </c>
      <c r="C6543" s="2">
        <v>0</v>
      </c>
      <c r="D6543" s="2">
        <v>0</v>
      </c>
      <c r="E6543" s="2">
        <v>16.600000000000001</v>
      </c>
      <c r="F6543" s="2">
        <v>4.28</v>
      </c>
      <c r="G6543" s="2">
        <v>0</v>
      </c>
      <c r="H6543" s="16">
        <f t="shared" si="306"/>
        <v>0</v>
      </c>
      <c r="I6543" s="15">
        <f t="shared" si="307"/>
        <v>16.600000000000001</v>
      </c>
      <c r="J6543" s="14">
        <f t="shared" si="308"/>
        <v>0</v>
      </c>
    </row>
    <row r="6544" spans="1:10" x14ac:dyDescent="0.3">
      <c r="A6544" s="19">
        <v>20200929</v>
      </c>
      <c r="B6544" s="19" t="s">
        <v>42</v>
      </c>
      <c r="C6544" s="19">
        <v>0</v>
      </c>
      <c r="D6544" s="19">
        <v>0</v>
      </c>
      <c r="E6544" s="19">
        <v>16.57</v>
      </c>
      <c r="F6544" s="19">
        <v>4.34</v>
      </c>
      <c r="G6544" s="19">
        <v>0</v>
      </c>
      <c r="H6544" s="17">
        <f t="shared" si="306"/>
        <v>0</v>
      </c>
      <c r="I6544" s="18">
        <f t="shared" si="307"/>
        <v>16.57</v>
      </c>
      <c r="J6544" s="17">
        <f t="shared" si="308"/>
        <v>0</v>
      </c>
    </row>
    <row r="6545" spans="1:10" x14ac:dyDescent="0.3">
      <c r="A6545" s="2">
        <v>20200929</v>
      </c>
      <c r="B6545" s="2" t="s">
        <v>41</v>
      </c>
      <c r="C6545" s="2">
        <v>76</v>
      </c>
      <c r="D6545" s="2">
        <v>7.03</v>
      </c>
      <c r="E6545" s="2">
        <v>16.54</v>
      </c>
      <c r="F6545" s="2">
        <v>3.93</v>
      </c>
      <c r="G6545" s="2">
        <v>0</v>
      </c>
      <c r="H6545" s="16">
        <f t="shared" si="306"/>
        <v>620.9707240863338</v>
      </c>
      <c r="I6545" s="15">
        <f t="shared" si="307"/>
        <v>35.94533512769793</v>
      </c>
      <c r="J6545" s="14">
        <f t="shared" si="308"/>
        <v>0.59038542702807006</v>
      </c>
    </row>
    <row r="6546" spans="1:10" x14ac:dyDescent="0.3">
      <c r="A6546" s="19">
        <v>20200929</v>
      </c>
      <c r="B6546" s="19" t="s">
        <v>40</v>
      </c>
      <c r="C6546" s="19">
        <v>269</v>
      </c>
      <c r="D6546" s="19">
        <v>18.38</v>
      </c>
      <c r="E6546" s="19">
        <v>17.55</v>
      </c>
      <c r="F6546" s="19">
        <v>4</v>
      </c>
      <c r="G6546" s="19">
        <v>0</v>
      </c>
      <c r="H6546" s="17">
        <f t="shared" si="306"/>
        <v>853.10756995954705</v>
      </c>
      <c r="I6546" s="18">
        <f t="shared" si="307"/>
        <v>44.209611561235846</v>
      </c>
      <c r="J6546" s="17">
        <f t="shared" si="308"/>
        <v>0.77936217728461976</v>
      </c>
    </row>
    <row r="6547" spans="1:10" x14ac:dyDescent="0.3">
      <c r="A6547" s="2">
        <v>20200929</v>
      </c>
      <c r="B6547" s="2" t="s">
        <v>39</v>
      </c>
      <c r="C6547" s="2">
        <v>465.01</v>
      </c>
      <c r="D6547" s="2">
        <v>29.02</v>
      </c>
      <c r="E6547" s="2">
        <v>19.21</v>
      </c>
      <c r="F6547" s="2">
        <v>4</v>
      </c>
      <c r="G6547" s="2">
        <v>0</v>
      </c>
      <c r="H6547" s="16">
        <f t="shared" ref="H6547:H6610" si="309">IF(D6547&gt;0,C6547/SIN(D6547*PI()/180),0)</f>
        <v>958.55643484405209</v>
      </c>
      <c r="I6547" s="15">
        <f t="shared" si="307"/>
        <v>49.164888588876629</v>
      </c>
      <c r="J6547" s="14">
        <f t="shared" si="308"/>
        <v>0.85432109230034425</v>
      </c>
    </row>
    <row r="6548" spans="1:10" x14ac:dyDescent="0.3">
      <c r="A6548" s="19">
        <v>20200929</v>
      </c>
      <c r="B6548" s="19" t="s">
        <v>38</v>
      </c>
      <c r="C6548" s="19">
        <v>623.01</v>
      </c>
      <c r="D6548" s="19">
        <v>38.32</v>
      </c>
      <c r="E6548" s="19">
        <v>21.08</v>
      </c>
      <c r="F6548" s="19">
        <v>3.72</v>
      </c>
      <c r="G6548" s="19">
        <v>0</v>
      </c>
      <c r="H6548" s="17">
        <f t="shared" si="309"/>
        <v>1004.7690562895556</v>
      </c>
      <c r="I6548" s="18">
        <f t="shared" si="307"/>
        <v>52.479033009048607</v>
      </c>
      <c r="J6548" s="17">
        <f t="shared" si="308"/>
        <v>0.8805236870004246</v>
      </c>
    </row>
    <row r="6549" spans="1:10" x14ac:dyDescent="0.3">
      <c r="A6549" s="2">
        <v>20200929</v>
      </c>
      <c r="B6549" s="2" t="s">
        <v>37</v>
      </c>
      <c r="C6549" s="2">
        <v>677.01</v>
      </c>
      <c r="D6549" s="2">
        <v>45.31</v>
      </c>
      <c r="E6549" s="2">
        <v>22.85</v>
      </c>
      <c r="F6549" s="2">
        <v>3.52</v>
      </c>
      <c r="G6549" s="2">
        <v>0</v>
      </c>
      <c r="H6549" s="16">
        <f t="shared" si="309"/>
        <v>952.29825820892006</v>
      </c>
      <c r="I6549" s="15">
        <f t="shared" si="307"/>
        <v>52.609320569028753</v>
      </c>
      <c r="J6549" s="14">
        <f t="shared" si="308"/>
        <v>0.83398287271194005</v>
      </c>
    </row>
    <row r="6550" spans="1:10" x14ac:dyDescent="0.3">
      <c r="A6550" s="19">
        <v>20200929</v>
      </c>
      <c r="B6550" s="19" t="s">
        <v>36</v>
      </c>
      <c r="C6550" s="19">
        <v>778.01</v>
      </c>
      <c r="D6550" s="19">
        <v>48.74</v>
      </c>
      <c r="E6550" s="19">
        <v>24.22</v>
      </c>
      <c r="F6550" s="19">
        <v>3.38</v>
      </c>
      <c r="G6550" s="19">
        <v>0</v>
      </c>
      <c r="H6550" s="17">
        <f t="shared" si="309"/>
        <v>1034.9666319058663</v>
      </c>
      <c r="I6550" s="18">
        <f t="shared" si="307"/>
        <v>56.56270724705832</v>
      </c>
      <c r="J6550" s="17">
        <f t="shared" si="308"/>
        <v>0.88796806224593161</v>
      </c>
    </row>
    <row r="6551" spans="1:10" x14ac:dyDescent="0.3">
      <c r="A6551" s="2">
        <v>20200929</v>
      </c>
      <c r="B6551" s="2" t="s">
        <v>35</v>
      </c>
      <c r="C6551" s="2">
        <v>788.01</v>
      </c>
      <c r="D6551" s="2">
        <v>47.69</v>
      </c>
      <c r="E6551" s="2">
        <v>25.01</v>
      </c>
      <c r="F6551" s="2">
        <v>3.38</v>
      </c>
      <c r="G6551" s="2">
        <v>0</v>
      </c>
      <c r="H6551" s="16">
        <f t="shared" si="309"/>
        <v>1065.5787503569704</v>
      </c>
      <c r="I6551" s="15">
        <f t="shared" si="307"/>
        <v>58.309335948655331</v>
      </c>
      <c r="J6551" s="14">
        <f t="shared" si="308"/>
        <v>0.90585700776772138</v>
      </c>
    </row>
    <row r="6552" spans="1:10" x14ac:dyDescent="0.3">
      <c r="A6552" s="19">
        <v>20200929</v>
      </c>
      <c r="B6552" s="19" t="s">
        <v>34</v>
      </c>
      <c r="C6552" s="19">
        <v>687.01</v>
      </c>
      <c r="D6552" s="19">
        <v>42.47</v>
      </c>
      <c r="E6552" s="19">
        <v>25.22</v>
      </c>
      <c r="F6552" s="19">
        <v>3.93</v>
      </c>
      <c r="G6552" s="19">
        <v>0</v>
      </c>
      <c r="H6552" s="17">
        <f t="shared" si="309"/>
        <v>1017.484969180639</v>
      </c>
      <c r="I6552" s="18">
        <f t="shared" si="307"/>
        <v>57.016405286894965</v>
      </c>
      <c r="J6552" s="17">
        <f t="shared" si="308"/>
        <v>0.87089201902088875</v>
      </c>
    </row>
    <row r="6553" spans="1:10" x14ac:dyDescent="0.3">
      <c r="A6553" s="2">
        <v>20200929</v>
      </c>
      <c r="B6553" s="2" t="s">
        <v>33</v>
      </c>
      <c r="C6553" s="2">
        <v>561.01</v>
      </c>
      <c r="D6553" s="2">
        <v>34.270000000000003</v>
      </c>
      <c r="E6553" s="2">
        <v>24.75</v>
      </c>
      <c r="F6553" s="2">
        <v>4.6900000000000004</v>
      </c>
      <c r="G6553" s="2">
        <v>0</v>
      </c>
      <c r="H6553" s="16">
        <f t="shared" si="309"/>
        <v>996.30003201500801</v>
      </c>
      <c r="I6553" s="15">
        <f t="shared" si="307"/>
        <v>55.884376000469004</v>
      </c>
      <c r="J6553" s="14">
        <f t="shared" si="308"/>
        <v>0.85783456042386941</v>
      </c>
    </row>
    <row r="6554" spans="1:10" x14ac:dyDescent="0.3">
      <c r="A6554" s="19">
        <v>20200929</v>
      </c>
      <c r="B6554" s="19" t="s">
        <v>32</v>
      </c>
      <c r="C6554" s="19">
        <v>305</v>
      </c>
      <c r="D6554" s="19">
        <v>24.26</v>
      </c>
      <c r="E6554" s="19">
        <v>23.76</v>
      </c>
      <c r="F6554" s="19">
        <v>5.24</v>
      </c>
      <c r="G6554" s="19">
        <v>0</v>
      </c>
      <c r="H6554" s="17">
        <f t="shared" si="309"/>
        <v>742.31284151800116</v>
      </c>
      <c r="I6554" s="18">
        <f t="shared" si="307"/>
        <v>46.957276297437538</v>
      </c>
      <c r="J6554" s="17">
        <f t="shared" si="308"/>
        <v>0.66896658479644089</v>
      </c>
    </row>
    <row r="6555" spans="1:10" x14ac:dyDescent="0.3">
      <c r="A6555" s="2">
        <v>20200929</v>
      </c>
      <c r="B6555" s="2" t="s">
        <v>31</v>
      </c>
      <c r="C6555" s="2">
        <v>169</v>
      </c>
      <c r="D6555" s="2">
        <v>13.24</v>
      </c>
      <c r="E6555" s="2">
        <v>22.48</v>
      </c>
      <c r="F6555" s="2">
        <v>5.38</v>
      </c>
      <c r="G6555" s="2">
        <v>0</v>
      </c>
      <c r="H6555" s="16">
        <f t="shared" si="309"/>
        <v>737.89298578672344</v>
      </c>
      <c r="I6555" s="15">
        <f t="shared" si="307"/>
        <v>45.539155805835108</v>
      </c>
      <c r="J6555" s="14">
        <f t="shared" si="308"/>
        <v>0.66969234027274471</v>
      </c>
    </row>
    <row r="6556" spans="1:10" x14ac:dyDescent="0.3">
      <c r="A6556" s="19">
        <v>20200929</v>
      </c>
      <c r="B6556" s="19" t="s">
        <v>30</v>
      </c>
      <c r="C6556" s="19">
        <v>0</v>
      </c>
      <c r="D6556" s="19">
        <v>0</v>
      </c>
      <c r="E6556" s="19">
        <v>21.02</v>
      </c>
      <c r="F6556" s="19">
        <v>5.17</v>
      </c>
      <c r="G6556" s="19">
        <v>0</v>
      </c>
      <c r="H6556" s="17">
        <f t="shared" si="309"/>
        <v>0</v>
      </c>
      <c r="I6556" s="18">
        <f t="shared" si="307"/>
        <v>21.02</v>
      </c>
      <c r="J6556" s="17">
        <f t="shared" si="308"/>
        <v>0</v>
      </c>
    </row>
    <row r="6557" spans="1:10" x14ac:dyDescent="0.3">
      <c r="A6557" s="2">
        <v>20200929</v>
      </c>
      <c r="B6557" s="2" t="s">
        <v>29</v>
      </c>
      <c r="C6557" s="2">
        <v>0</v>
      </c>
      <c r="D6557" s="2">
        <v>0</v>
      </c>
      <c r="E6557" s="2">
        <v>19.73</v>
      </c>
      <c r="F6557" s="2">
        <v>5.72</v>
      </c>
      <c r="G6557" s="2">
        <v>0</v>
      </c>
      <c r="H6557" s="16">
        <f t="shared" si="309"/>
        <v>0</v>
      </c>
      <c r="I6557" s="15">
        <f t="shared" si="307"/>
        <v>19.73</v>
      </c>
      <c r="J6557" s="14">
        <f t="shared" si="308"/>
        <v>0</v>
      </c>
    </row>
    <row r="6558" spans="1:10" x14ac:dyDescent="0.3">
      <c r="A6558" s="19">
        <v>20200929</v>
      </c>
      <c r="B6558" s="19" t="s">
        <v>28</v>
      </c>
      <c r="C6558" s="19">
        <v>0</v>
      </c>
      <c r="D6558" s="19">
        <v>0</v>
      </c>
      <c r="E6558" s="19">
        <v>19</v>
      </c>
      <c r="F6558" s="19">
        <v>5.52</v>
      </c>
      <c r="G6558" s="19">
        <v>0</v>
      </c>
      <c r="H6558" s="17">
        <f t="shared" si="309"/>
        <v>0</v>
      </c>
      <c r="I6558" s="18">
        <f t="shared" si="307"/>
        <v>19</v>
      </c>
      <c r="J6558" s="17">
        <f t="shared" si="308"/>
        <v>0</v>
      </c>
    </row>
    <row r="6559" spans="1:10" x14ac:dyDescent="0.3">
      <c r="A6559" s="2">
        <v>20200929</v>
      </c>
      <c r="B6559" s="2" t="s">
        <v>27</v>
      </c>
      <c r="C6559" s="2">
        <v>0</v>
      </c>
      <c r="D6559" s="2">
        <v>0</v>
      </c>
      <c r="E6559" s="2">
        <v>18.489999999999998</v>
      </c>
      <c r="F6559" s="2">
        <v>5.31</v>
      </c>
      <c r="G6559" s="2">
        <v>0</v>
      </c>
      <c r="H6559" s="16">
        <f t="shared" si="309"/>
        <v>0</v>
      </c>
      <c r="I6559" s="15">
        <f t="shared" si="307"/>
        <v>18.489999999999998</v>
      </c>
      <c r="J6559" s="14">
        <f t="shared" si="308"/>
        <v>0</v>
      </c>
    </row>
    <row r="6560" spans="1:10" x14ac:dyDescent="0.3">
      <c r="A6560" s="19">
        <v>20200929</v>
      </c>
      <c r="B6560" s="19" t="s">
        <v>26</v>
      </c>
      <c r="C6560" s="19">
        <v>0</v>
      </c>
      <c r="D6560" s="19">
        <v>0</v>
      </c>
      <c r="E6560" s="19">
        <v>18.13</v>
      </c>
      <c r="F6560" s="19">
        <v>5.0999999999999996</v>
      </c>
      <c r="G6560" s="19">
        <v>0</v>
      </c>
      <c r="H6560" s="17">
        <f t="shared" si="309"/>
        <v>0</v>
      </c>
      <c r="I6560" s="18">
        <f t="shared" si="307"/>
        <v>18.13</v>
      </c>
      <c r="J6560" s="17">
        <f t="shared" si="308"/>
        <v>0</v>
      </c>
    </row>
    <row r="6561" spans="1:10" x14ac:dyDescent="0.3">
      <c r="A6561" s="2">
        <v>20200929</v>
      </c>
      <c r="B6561" s="2" t="s">
        <v>25</v>
      </c>
      <c r="C6561" s="2">
        <v>0</v>
      </c>
      <c r="D6561" s="2">
        <v>0</v>
      </c>
      <c r="E6561" s="2">
        <v>17.86</v>
      </c>
      <c r="F6561" s="2">
        <v>4.76</v>
      </c>
      <c r="G6561" s="2">
        <v>0</v>
      </c>
      <c r="H6561" s="16">
        <f t="shared" si="309"/>
        <v>0</v>
      </c>
      <c r="I6561" s="15">
        <f t="shared" si="307"/>
        <v>17.86</v>
      </c>
      <c r="J6561" s="14">
        <f t="shared" si="308"/>
        <v>0</v>
      </c>
    </row>
    <row r="6562" spans="1:10" x14ac:dyDescent="0.3">
      <c r="A6562" s="19">
        <v>20200930</v>
      </c>
      <c r="B6562" s="19" t="s">
        <v>48</v>
      </c>
      <c r="C6562" s="19">
        <v>0</v>
      </c>
      <c r="D6562" s="19">
        <v>0</v>
      </c>
      <c r="E6562" s="19">
        <v>17.559999999999999</v>
      </c>
      <c r="F6562" s="19">
        <v>4.4800000000000004</v>
      </c>
      <c r="G6562" s="19">
        <v>0</v>
      </c>
      <c r="H6562" s="17">
        <f t="shared" si="309"/>
        <v>0</v>
      </c>
      <c r="I6562" s="18">
        <f t="shared" si="307"/>
        <v>17.559999999999999</v>
      </c>
      <c r="J6562" s="17">
        <f t="shared" si="308"/>
        <v>0</v>
      </c>
    </row>
    <row r="6563" spans="1:10" x14ac:dyDescent="0.3">
      <c r="A6563" s="2">
        <v>20200930</v>
      </c>
      <c r="B6563" s="2" t="s">
        <v>47</v>
      </c>
      <c r="C6563" s="2">
        <v>0</v>
      </c>
      <c r="D6563" s="2">
        <v>0</v>
      </c>
      <c r="E6563" s="2">
        <v>17.18</v>
      </c>
      <c r="F6563" s="2">
        <v>4.41</v>
      </c>
      <c r="G6563" s="2">
        <v>0</v>
      </c>
      <c r="H6563" s="16">
        <f t="shared" si="309"/>
        <v>0</v>
      </c>
      <c r="I6563" s="15">
        <f t="shared" si="307"/>
        <v>17.18</v>
      </c>
      <c r="J6563" s="14">
        <f t="shared" si="308"/>
        <v>0</v>
      </c>
    </row>
    <row r="6564" spans="1:10" x14ac:dyDescent="0.3">
      <c r="A6564" s="19">
        <v>20200930</v>
      </c>
      <c r="B6564" s="19" t="s">
        <v>46</v>
      </c>
      <c r="C6564" s="19">
        <v>0</v>
      </c>
      <c r="D6564" s="19">
        <v>0</v>
      </c>
      <c r="E6564" s="19">
        <v>16.899999999999999</v>
      </c>
      <c r="F6564" s="19">
        <v>4.41</v>
      </c>
      <c r="G6564" s="19">
        <v>0</v>
      </c>
      <c r="H6564" s="17">
        <f t="shared" si="309"/>
        <v>0</v>
      </c>
      <c r="I6564" s="18">
        <f t="shared" si="307"/>
        <v>16.899999999999999</v>
      </c>
      <c r="J6564" s="17">
        <f t="shared" si="308"/>
        <v>0</v>
      </c>
    </row>
    <row r="6565" spans="1:10" x14ac:dyDescent="0.3">
      <c r="A6565" s="2">
        <v>20200930</v>
      </c>
      <c r="B6565" s="2" t="s">
        <v>45</v>
      </c>
      <c r="C6565" s="2">
        <v>0</v>
      </c>
      <c r="D6565" s="2">
        <v>0</v>
      </c>
      <c r="E6565" s="2">
        <v>16.690000000000001</v>
      </c>
      <c r="F6565" s="2">
        <v>4.34</v>
      </c>
      <c r="G6565" s="2">
        <v>0</v>
      </c>
      <c r="H6565" s="16">
        <f t="shared" si="309"/>
        <v>0</v>
      </c>
      <c r="I6565" s="15">
        <f t="shared" si="307"/>
        <v>16.690000000000001</v>
      </c>
      <c r="J6565" s="14">
        <f t="shared" si="308"/>
        <v>0</v>
      </c>
    </row>
    <row r="6566" spans="1:10" x14ac:dyDescent="0.3">
      <c r="A6566" s="19">
        <v>20200930</v>
      </c>
      <c r="B6566" s="19" t="s">
        <v>44</v>
      </c>
      <c r="C6566" s="19">
        <v>0</v>
      </c>
      <c r="D6566" s="19">
        <v>0</v>
      </c>
      <c r="E6566" s="19">
        <v>16.57</v>
      </c>
      <c r="F6566" s="19">
        <v>4.4800000000000004</v>
      </c>
      <c r="G6566" s="19">
        <v>0</v>
      </c>
      <c r="H6566" s="17">
        <f t="shared" si="309"/>
        <v>0</v>
      </c>
      <c r="I6566" s="18">
        <f t="shared" si="307"/>
        <v>16.57</v>
      </c>
      <c r="J6566" s="17">
        <f t="shared" si="308"/>
        <v>0</v>
      </c>
    </row>
    <row r="6567" spans="1:10" x14ac:dyDescent="0.3">
      <c r="A6567" s="2">
        <v>20200930</v>
      </c>
      <c r="B6567" s="2" t="s">
        <v>43</v>
      </c>
      <c r="C6567" s="2">
        <v>0</v>
      </c>
      <c r="D6567" s="2">
        <v>0</v>
      </c>
      <c r="E6567" s="2">
        <v>16.53</v>
      </c>
      <c r="F6567" s="2">
        <v>4.55</v>
      </c>
      <c r="G6567" s="2">
        <v>0</v>
      </c>
      <c r="H6567" s="16">
        <f t="shared" si="309"/>
        <v>0</v>
      </c>
      <c r="I6567" s="15">
        <f t="shared" si="307"/>
        <v>16.53</v>
      </c>
      <c r="J6567" s="14">
        <f t="shared" si="308"/>
        <v>0</v>
      </c>
    </row>
    <row r="6568" spans="1:10" x14ac:dyDescent="0.3">
      <c r="A6568" s="19">
        <v>20200930</v>
      </c>
      <c r="B6568" s="19" t="s">
        <v>42</v>
      </c>
      <c r="C6568" s="19">
        <v>0</v>
      </c>
      <c r="D6568" s="19">
        <v>0</v>
      </c>
      <c r="E6568" s="19">
        <v>16.510000000000002</v>
      </c>
      <c r="F6568" s="19">
        <v>4.34</v>
      </c>
      <c r="G6568" s="19">
        <v>0</v>
      </c>
      <c r="H6568" s="17">
        <f t="shared" si="309"/>
        <v>0</v>
      </c>
      <c r="I6568" s="18">
        <f t="shared" si="307"/>
        <v>16.510000000000002</v>
      </c>
      <c r="J6568" s="17">
        <f t="shared" si="308"/>
        <v>0</v>
      </c>
    </row>
    <row r="6569" spans="1:10" x14ac:dyDescent="0.3">
      <c r="A6569" s="2">
        <v>20200930</v>
      </c>
      <c r="B6569" s="2" t="s">
        <v>41</v>
      </c>
      <c r="C6569" s="2">
        <v>71</v>
      </c>
      <c r="D6569" s="2">
        <v>6.85</v>
      </c>
      <c r="E6569" s="2">
        <v>16.38</v>
      </c>
      <c r="F6569" s="2">
        <v>4.62</v>
      </c>
      <c r="G6569" s="2">
        <v>0</v>
      </c>
      <c r="H6569" s="16">
        <f t="shared" si="309"/>
        <v>595.28576109155199</v>
      </c>
      <c r="I6569" s="15">
        <f t="shared" si="307"/>
        <v>34.982680034110999</v>
      </c>
      <c r="J6569" s="14">
        <f t="shared" si="308"/>
        <v>0.56854429832327547</v>
      </c>
    </row>
    <row r="6570" spans="1:10" x14ac:dyDescent="0.3">
      <c r="A6570" s="19">
        <v>20200930</v>
      </c>
      <c r="B6570" s="19" t="s">
        <v>40</v>
      </c>
      <c r="C6570" s="19">
        <v>257</v>
      </c>
      <c r="D6570" s="19">
        <v>18.18</v>
      </c>
      <c r="E6570" s="19">
        <v>17.28</v>
      </c>
      <c r="F6570" s="19">
        <v>5.0999999999999996</v>
      </c>
      <c r="G6570" s="19">
        <v>0</v>
      </c>
      <c r="H6570" s="17">
        <f t="shared" si="309"/>
        <v>823.70924515152012</v>
      </c>
      <c r="I6570" s="18">
        <f t="shared" si="307"/>
        <v>43.020913910985001</v>
      </c>
      <c r="J6570" s="17">
        <f t="shared" si="308"/>
        <v>0.75691127487600918</v>
      </c>
    </row>
    <row r="6571" spans="1:10" x14ac:dyDescent="0.3">
      <c r="A6571" s="2">
        <v>20200930</v>
      </c>
      <c r="B6571" s="2" t="s">
        <v>39</v>
      </c>
      <c r="C6571" s="2">
        <v>454.01</v>
      </c>
      <c r="D6571" s="2">
        <v>28.79</v>
      </c>
      <c r="E6571" s="2">
        <v>18.61</v>
      </c>
      <c r="F6571" s="2">
        <v>5.45</v>
      </c>
      <c r="G6571" s="2">
        <v>0</v>
      </c>
      <c r="H6571" s="16">
        <f t="shared" si="309"/>
        <v>942.71037996077655</v>
      </c>
      <c r="I6571" s="15">
        <f t="shared" si="307"/>
        <v>48.06969937377427</v>
      </c>
      <c r="J6571" s="14">
        <f t="shared" si="308"/>
        <v>0.84484417718073412</v>
      </c>
    </row>
    <row r="6572" spans="1:10" x14ac:dyDescent="0.3">
      <c r="A6572" s="19">
        <v>20200930</v>
      </c>
      <c r="B6572" s="19" t="s">
        <v>38</v>
      </c>
      <c r="C6572" s="19">
        <v>573.01</v>
      </c>
      <c r="D6572" s="19">
        <v>38.04</v>
      </c>
      <c r="E6572" s="19">
        <v>19.95</v>
      </c>
      <c r="F6572" s="19">
        <v>5.59</v>
      </c>
      <c r="G6572" s="19">
        <v>0</v>
      </c>
      <c r="H6572" s="17">
        <f t="shared" si="309"/>
        <v>929.89182561110499</v>
      </c>
      <c r="I6572" s="18">
        <f t="shared" si="307"/>
        <v>49.00911955034703</v>
      </c>
      <c r="J6572" s="17">
        <f t="shared" si="308"/>
        <v>0.82942534756616138</v>
      </c>
    </row>
    <row r="6573" spans="1:10" x14ac:dyDescent="0.3">
      <c r="A6573" s="2">
        <v>20200930</v>
      </c>
      <c r="B6573" s="2" t="s">
        <v>37</v>
      </c>
      <c r="C6573" s="2">
        <v>658.01</v>
      </c>
      <c r="D6573" s="2">
        <v>44.98</v>
      </c>
      <c r="E6573" s="2">
        <v>21.04</v>
      </c>
      <c r="F6573" s="2">
        <v>5.79</v>
      </c>
      <c r="G6573" s="2">
        <v>0</v>
      </c>
      <c r="H6573" s="16">
        <f t="shared" si="309"/>
        <v>930.8916653744875</v>
      </c>
      <c r="I6573" s="15">
        <f t="shared" si="307"/>
        <v>50.130364542952734</v>
      </c>
      <c r="J6573" s="14">
        <f t="shared" si="308"/>
        <v>0.82562025432062991</v>
      </c>
    </row>
    <row r="6574" spans="1:10" x14ac:dyDescent="0.3">
      <c r="A6574" s="19">
        <v>20200930</v>
      </c>
      <c r="B6574" s="19" t="s">
        <v>36</v>
      </c>
      <c r="C6574" s="19">
        <v>761.01</v>
      </c>
      <c r="D6574" s="19">
        <v>48.36</v>
      </c>
      <c r="E6574" s="19">
        <v>21.9</v>
      </c>
      <c r="F6574" s="19">
        <v>5.79</v>
      </c>
      <c r="G6574" s="19">
        <v>0</v>
      </c>
      <c r="H6574" s="17">
        <f t="shared" si="309"/>
        <v>1018.2991705279586</v>
      </c>
      <c r="I6574" s="18">
        <f t="shared" si="307"/>
        <v>53.721849078998702</v>
      </c>
      <c r="J6574" s="17">
        <f t="shared" si="308"/>
        <v>0.88668571260867746</v>
      </c>
    </row>
    <row r="6575" spans="1:10" x14ac:dyDescent="0.3">
      <c r="A6575" s="2">
        <v>20200930</v>
      </c>
      <c r="B6575" s="2" t="s">
        <v>35</v>
      </c>
      <c r="C6575" s="2">
        <v>790.01</v>
      </c>
      <c r="D6575" s="2">
        <v>47.29</v>
      </c>
      <c r="E6575" s="2">
        <v>22.43</v>
      </c>
      <c r="F6575" s="2">
        <v>6.07</v>
      </c>
      <c r="G6575" s="2">
        <v>0</v>
      </c>
      <c r="H6575" s="16">
        <f t="shared" si="309"/>
        <v>1075.1416182106973</v>
      </c>
      <c r="I6575" s="15">
        <f t="shared" si="307"/>
        <v>56.02817556908429</v>
      </c>
      <c r="J6575" s="14">
        <f t="shared" si="308"/>
        <v>0.92502304519907819</v>
      </c>
    </row>
    <row r="6576" spans="1:10" x14ac:dyDescent="0.3">
      <c r="A6576" s="19">
        <v>20200930</v>
      </c>
      <c r="B6576" s="19" t="s">
        <v>34</v>
      </c>
      <c r="C6576" s="19">
        <v>693.01</v>
      </c>
      <c r="D6576" s="19">
        <v>42.08</v>
      </c>
      <c r="E6576" s="19">
        <v>22.39</v>
      </c>
      <c r="F6576" s="19">
        <v>6.55</v>
      </c>
      <c r="G6576" s="19">
        <v>0</v>
      </c>
      <c r="H6576" s="17">
        <f t="shared" si="309"/>
        <v>1034.084639425693</v>
      </c>
      <c r="I6576" s="18">
        <f t="shared" si="307"/>
        <v>54.705144982052907</v>
      </c>
      <c r="J6576" s="17">
        <f t="shared" si="308"/>
        <v>0.89585528580534957</v>
      </c>
    </row>
    <row r="6577" spans="1:10" x14ac:dyDescent="0.3">
      <c r="A6577" s="2">
        <v>20200930</v>
      </c>
      <c r="B6577" s="2" t="s">
        <v>33</v>
      </c>
      <c r="C6577" s="2">
        <v>543.01</v>
      </c>
      <c r="D6577" s="2">
        <v>33.909999999999997</v>
      </c>
      <c r="E6577" s="2">
        <v>21.93</v>
      </c>
      <c r="F6577" s="2">
        <v>6.69</v>
      </c>
      <c r="G6577" s="2">
        <v>0</v>
      </c>
      <c r="H6577" s="16">
        <f t="shared" si="309"/>
        <v>973.32813656676649</v>
      </c>
      <c r="I6577" s="15">
        <f t="shared" si="307"/>
        <v>52.346504267711452</v>
      </c>
      <c r="J6577" s="14">
        <f t="shared" si="308"/>
        <v>0.85355108738448626</v>
      </c>
    </row>
    <row r="6578" spans="1:10" x14ac:dyDescent="0.3">
      <c r="A6578" s="19">
        <v>20200930</v>
      </c>
      <c r="B6578" s="19" t="s">
        <v>32</v>
      </c>
      <c r="C6578" s="19">
        <v>371.01</v>
      </c>
      <c r="D6578" s="19">
        <v>23.93</v>
      </c>
      <c r="E6578" s="19">
        <v>21.21</v>
      </c>
      <c r="F6578" s="19">
        <v>6.76</v>
      </c>
      <c r="G6578" s="19">
        <v>0</v>
      </c>
      <c r="H6578" s="17">
        <f t="shared" si="309"/>
        <v>914.67330616815411</v>
      </c>
      <c r="I6578" s="18">
        <f t="shared" si="307"/>
        <v>49.793540817754817</v>
      </c>
      <c r="J6578" s="17">
        <f t="shared" si="308"/>
        <v>0.8126223513868952</v>
      </c>
    </row>
    <row r="6579" spans="1:10" x14ac:dyDescent="0.3">
      <c r="A6579" s="2">
        <v>20200930</v>
      </c>
      <c r="B6579" s="2" t="s">
        <v>31</v>
      </c>
      <c r="C6579" s="2">
        <v>172</v>
      </c>
      <c r="D6579" s="2">
        <v>12.92</v>
      </c>
      <c r="E6579" s="2">
        <v>20.07</v>
      </c>
      <c r="F6579" s="2">
        <v>6.9</v>
      </c>
      <c r="G6579" s="2">
        <v>0</v>
      </c>
      <c r="H6579" s="16">
        <f t="shared" si="309"/>
        <v>769.26394030453594</v>
      </c>
      <c r="I6579" s="15">
        <f t="shared" si="307"/>
        <v>44.109498134516748</v>
      </c>
      <c r="J6579" s="14">
        <f t="shared" si="308"/>
        <v>0.70311282505963357</v>
      </c>
    </row>
    <row r="6580" spans="1:10" x14ac:dyDescent="0.3">
      <c r="A6580" s="19">
        <v>20200930</v>
      </c>
      <c r="B6580" s="19" t="s">
        <v>30</v>
      </c>
      <c r="C6580" s="19">
        <v>0</v>
      </c>
      <c r="D6580" s="19">
        <v>0</v>
      </c>
      <c r="E6580" s="19">
        <v>18.739999999999998</v>
      </c>
      <c r="F6580" s="19">
        <v>6.69</v>
      </c>
      <c r="G6580" s="19">
        <v>0</v>
      </c>
      <c r="H6580" s="17">
        <f t="shared" si="309"/>
        <v>0</v>
      </c>
      <c r="I6580" s="18">
        <f t="shared" si="307"/>
        <v>18.739999999999998</v>
      </c>
      <c r="J6580" s="17">
        <f t="shared" si="308"/>
        <v>0</v>
      </c>
    </row>
    <row r="6581" spans="1:10" x14ac:dyDescent="0.3">
      <c r="A6581" s="2">
        <v>20200930</v>
      </c>
      <c r="B6581" s="2" t="s">
        <v>29</v>
      </c>
      <c r="C6581" s="2">
        <v>0</v>
      </c>
      <c r="D6581" s="2">
        <v>0</v>
      </c>
      <c r="E6581" s="2">
        <v>17.54</v>
      </c>
      <c r="F6581" s="2">
        <v>6.41</v>
      </c>
      <c r="G6581" s="2">
        <v>0</v>
      </c>
      <c r="H6581" s="16">
        <f t="shared" si="309"/>
        <v>0</v>
      </c>
      <c r="I6581" s="15">
        <f t="shared" si="307"/>
        <v>17.54</v>
      </c>
      <c r="J6581" s="14">
        <f t="shared" si="308"/>
        <v>0</v>
      </c>
    </row>
    <row r="6582" spans="1:10" x14ac:dyDescent="0.3">
      <c r="A6582" s="19">
        <v>20200930</v>
      </c>
      <c r="B6582" s="19" t="s">
        <v>28</v>
      </c>
      <c r="C6582" s="19">
        <v>0</v>
      </c>
      <c r="D6582" s="19">
        <v>0</v>
      </c>
      <c r="E6582" s="19">
        <v>17.05</v>
      </c>
      <c r="F6582" s="19">
        <v>5.86</v>
      </c>
      <c r="G6582" s="19">
        <v>0</v>
      </c>
      <c r="H6582" s="17">
        <f t="shared" si="309"/>
        <v>0</v>
      </c>
      <c r="I6582" s="18">
        <f t="shared" si="307"/>
        <v>17.05</v>
      </c>
      <c r="J6582" s="17">
        <f t="shared" si="308"/>
        <v>0</v>
      </c>
    </row>
    <row r="6583" spans="1:10" x14ac:dyDescent="0.3">
      <c r="A6583" s="2">
        <v>20200930</v>
      </c>
      <c r="B6583" s="2" t="s">
        <v>27</v>
      </c>
      <c r="C6583" s="2">
        <v>0</v>
      </c>
      <c r="D6583" s="2">
        <v>0</v>
      </c>
      <c r="E6583" s="2">
        <v>16.850000000000001</v>
      </c>
      <c r="F6583" s="2">
        <v>5.59</v>
      </c>
      <c r="G6583" s="2">
        <v>0</v>
      </c>
      <c r="H6583" s="16">
        <f t="shared" si="309"/>
        <v>0</v>
      </c>
      <c r="I6583" s="15">
        <f t="shared" si="307"/>
        <v>16.850000000000001</v>
      </c>
      <c r="J6583" s="14">
        <f t="shared" si="308"/>
        <v>0</v>
      </c>
    </row>
    <row r="6584" spans="1:10" x14ac:dyDescent="0.3">
      <c r="A6584" s="19">
        <v>20200930</v>
      </c>
      <c r="B6584" s="19" t="s">
        <v>26</v>
      </c>
      <c r="C6584" s="19">
        <v>0</v>
      </c>
      <c r="D6584" s="19">
        <v>0</v>
      </c>
      <c r="E6584" s="19">
        <v>16.72</v>
      </c>
      <c r="F6584" s="19">
        <v>5.0999999999999996</v>
      </c>
      <c r="G6584" s="19">
        <v>0</v>
      </c>
      <c r="H6584" s="17">
        <f t="shared" si="309"/>
        <v>0</v>
      </c>
      <c r="I6584" s="18">
        <f t="shared" si="307"/>
        <v>16.72</v>
      </c>
      <c r="J6584" s="17">
        <f t="shared" si="308"/>
        <v>0</v>
      </c>
    </row>
    <row r="6585" spans="1:10" x14ac:dyDescent="0.3">
      <c r="A6585" s="2">
        <v>20200930</v>
      </c>
      <c r="B6585" s="2" t="s">
        <v>25</v>
      </c>
      <c r="C6585" s="2">
        <v>0</v>
      </c>
      <c r="D6585" s="2">
        <v>0</v>
      </c>
      <c r="E6585" s="2">
        <v>16.829999999999998</v>
      </c>
      <c r="F6585" s="2">
        <v>4.76</v>
      </c>
      <c r="G6585" s="2">
        <v>0</v>
      </c>
      <c r="H6585" s="16">
        <f t="shared" si="309"/>
        <v>0</v>
      </c>
      <c r="I6585" s="15">
        <f t="shared" si="307"/>
        <v>16.829999999999998</v>
      </c>
      <c r="J6585" s="14">
        <f t="shared" si="308"/>
        <v>0</v>
      </c>
    </row>
    <row r="6586" spans="1:10" x14ac:dyDescent="0.3">
      <c r="A6586" s="19">
        <v>20201001</v>
      </c>
      <c r="B6586" s="19" t="s">
        <v>48</v>
      </c>
      <c r="C6586" s="19">
        <v>0</v>
      </c>
      <c r="D6586" s="19">
        <v>0</v>
      </c>
      <c r="E6586" s="19">
        <v>16.850000000000001</v>
      </c>
      <c r="F6586" s="19">
        <v>3.79</v>
      </c>
      <c r="G6586" s="19">
        <v>0</v>
      </c>
      <c r="H6586" s="17">
        <f t="shared" si="309"/>
        <v>0</v>
      </c>
      <c r="I6586" s="18">
        <f t="shared" si="307"/>
        <v>16.850000000000001</v>
      </c>
      <c r="J6586" s="17">
        <f t="shared" si="308"/>
        <v>0</v>
      </c>
    </row>
    <row r="6587" spans="1:10" x14ac:dyDescent="0.3">
      <c r="A6587" s="2">
        <v>20201001</v>
      </c>
      <c r="B6587" s="2" t="s">
        <v>47</v>
      </c>
      <c r="C6587" s="2">
        <v>0</v>
      </c>
      <c r="D6587" s="2">
        <v>0</v>
      </c>
      <c r="E6587" s="2">
        <v>16.920000000000002</v>
      </c>
      <c r="F6587" s="2">
        <v>2.97</v>
      </c>
      <c r="G6587" s="2">
        <v>0</v>
      </c>
      <c r="H6587" s="16">
        <f t="shared" si="309"/>
        <v>0</v>
      </c>
      <c r="I6587" s="15">
        <f t="shared" si="307"/>
        <v>16.920000000000002</v>
      </c>
      <c r="J6587" s="14">
        <f t="shared" si="308"/>
        <v>0</v>
      </c>
    </row>
    <row r="6588" spans="1:10" x14ac:dyDescent="0.3">
      <c r="A6588" s="19">
        <v>20201001</v>
      </c>
      <c r="B6588" s="19" t="s">
        <v>46</v>
      </c>
      <c r="C6588" s="19">
        <v>0</v>
      </c>
      <c r="D6588" s="19">
        <v>0</v>
      </c>
      <c r="E6588" s="19">
        <v>16.850000000000001</v>
      </c>
      <c r="F6588" s="19">
        <v>2.76</v>
      </c>
      <c r="G6588" s="19">
        <v>0</v>
      </c>
      <c r="H6588" s="17">
        <f t="shared" si="309"/>
        <v>0</v>
      </c>
      <c r="I6588" s="18">
        <f t="shared" si="307"/>
        <v>16.850000000000001</v>
      </c>
      <c r="J6588" s="17">
        <f t="shared" si="308"/>
        <v>0</v>
      </c>
    </row>
    <row r="6589" spans="1:10" x14ac:dyDescent="0.3">
      <c r="A6589" s="2">
        <v>20201001</v>
      </c>
      <c r="B6589" s="2" t="s">
        <v>45</v>
      </c>
      <c r="C6589" s="2">
        <v>0</v>
      </c>
      <c r="D6589" s="2">
        <v>0</v>
      </c>
      <c r="E6589" s="2">
        <v>17.010000000000002</v>
      </c>
      <c r="F6589" s="2">
        <v>2.5499999999999998</v>
      </c>
      <c r="G6589" s="2">
        <v>0</v>
      </c>
      <c r="H6589" s="16">
        <f t="shared" si="309"/>
        <v>0</v>
      </c>
      <c r="I6589" s="15">
        <f t="shared" si="307"/>
        <v>17.010000000000002</v>
      </c>
      <c r="J6589" s="14">
        <f t="shared" si="308"/>
        <v>0</v>
      </c>
    </row>
    <row r="6590" spans="1:10" x14ac:dyDescent="0.3">
      <c r="A6590" s="19">
        <v>20201001</v>
      </c>
      <c r="B6590" s="19" t="s">
        <v>44</v>
      </c>
      <c r="C6590" s="19">
        <v>0</v>
      </c>
      <c r="D6590" s="19">
        <v>0</v>
      </c>
      <c r="E6590" s="19">
        <v>17.190000000000001</v>
      </c>
      <c r="F6590" s="19">
        <v>2.41</v>
      </c>
      <c r="G6590" s="19">
        <v>0</v>
      </c>
      <c r="H6590" s="17">
        <f t="shared" si="309"/>
        <v>0</v>
      </c>
      <c r="I6590" s="18">
        <f t="shared" si="307"/>
        <v>17.190000000000001</v>
      </c>
      <c r="J6590" s="17">
        <f t="shared" si="308"/>
        <v>0</v>
      </c>
    </row>
    <row r="6591" spans="1:10" x14ac:dyDescent="0.3">
      <c r="A6591" s="2">
        <v>20201001</v>
      </c>
      <c r="B6591" s="2" t="s">
        <v>43</v>
      </c>
      <c r="C6591" s="2">
        <v>0</v>
      </c>
      <c r="D6591" s="2">
        <v>0</v>
      </c>
      <c r="E6591" s="2">
        <v>17.329999999999998</v>
      </c>
      <c r="F6591" s="2">
        <v>3.03</v>
      </c>
      <c r="G6591" s="2">
        <v>0</v>
      </c>
      <c r="H6591" s="16">
        <f t="shared" si="309"/>
        <v>0</v>
      </c>
      <c r="I6591" s="15">
        <f t="shared" si="307"/>
        <v>17.329999999999998</v>
      </c>
      <c r="J6591" s="14">
        <f t="shared" si="308"/>
        <v>0</v>
      </c>
    </row>
    <row r="6592" spans="1:10" x14ac:dyDescent="0.3">
      <c r="A6592" s="19">
        <v>20201001</v>
      </c>
      <c r="B6592" s="19" t="s">
        <v>42</v>
      </c>
      <c r="C6592" s="19">
        <v>0</v>
      </c>
      <c r="D6592" s="19">
        <v>0</v>
      </c>
      <c r="E6592" s="19">
        <v>17.670000000000002</v>
      </c>
      <c r="F6592" s="19">
        <v>3.59</v>
      </c>
      <c r="G6592" s="19">
        <v>0</v>
      </c>
      <c r="H6592" s="17">
        <f t="shared" si="309"/>
        <v>0</v>
      </c>
      <c r="I6592" s="18">
        <f t="shared" si="307"/>
        <v>17.670000000000002</v>
      </c>
      <c r="J6592" s="17">
        <f t="shared" si="308"/>
        <v>0</v>
      </c>
    </row>
    <row r="6593" spans="1:10" x14ac:dyDescent="0.3">
      <c r="A6593" s="2">
        <v>20201001</v>
      </c>
      <c r="B6593" s="2" t="s">
        <v>41</v>
      </c>
      <c r="C6593" s="2">
        <v>67</v>
      </c>
      <c r="D6593" s="2">
        <v>6.67</v>
      </c>
      <c r="E6593" s="2">
        <v>17.86</v>
      </c>
      <c r="F6593" s="2">
        <v>3.86</v>
      </c>
      <c r="G6593" s="2">
        <v>0</v>
      </c>
      <c r="H6593" s="16">
        <f t="shared" si="309"/>
        <v>576.83682527725227</v>
      </c>
      <c r="I6593" s="15">
        <f t="shared" si="307"/>
        <v>35.886150789914133</v>
      </c>
      <c r="J6593" s="14">
        <f t="shared" si="308"/>
        <v>0.54857892830210642</v>
      </c>
    </row>
    <row r="6594" spans="1:10" x14ac:dyDescent="0.3">
      <c r="A6594" s="19">
        <v>20201001</v>
      </c>
      <c r="B6594" s="19" t="s">
        <v>40</v>
      </c>
      <c r="C6594" s="19">
        <v>181</v>
      </c>
      <c r="D6594" s="19">
        <v>17.98</v>
      </c>
      <c r="E6594" s="19">
        <v>18.420000000000002</v>
      </c>
      <c r="F6594" s="19">
        <v>4.4800000000000004</v>
      </c>
      <c r="G6594" s="19">
        <v>0</v>
      </c>
      <c r="H6594" s="17">
        <f t="shared" si="309"/>
        <v>586.35827266868216</v>
      </c>
      <c r="I6594" s="18">
        <f t="shared" si="307"/>
        <v>36.743696020896323</v>
      </c>
      <c r="J6594" s="17">
        <f t="shared" si="308"/>
        <v>0.55537121275766732</v>
      </c>
    </row>
    <row r="6595" spans="1:10" x14ac:dyDescent="0.3">
      <c r="A6595" s="2">
        <v>20201001</v>
      </c>
      <c r="B6595" s="2" t="s">
        <v>39</v>
      </c>
      <c r="C6595" s="2">
        <v>347</v>
      </c>
      <c r="D6595" s="2">
        <v>28.55</v>
      </c>
      <c r="E6595" s="2">
        <v>19.239999999999998</v>
      </c>
      <c r="F6595" s="2">
        <v>4.6900000000000004</v>
      </c>
      <c r="G6595" s="2">
        <v>0</v>
      </c>
      <c r="H6595" s="16">
        <f t="shared" si="309"/>
        <v>726.05459737123692</v>
      </c>
      <c r="I6595" s="15">
        <f t="shared" si="307"/>
        <v>41.929206167851149</v>
      </c>
      <c r="J6595" s="14">
        <f t="shared" si="308"/>
        <v>0.67074272151517467</v>
      </c>
    </row>
    <row r="6596" spans="1:10" x14ac:dyDescent="0.3">
      <c r="A6596" s="19">
        <v>20201001</v>
      </c>
      <c r="B6596" s="19" t="s">
        <v>38</v>
      </c>
      <c r="C6596" s="19">
        <v>461</v>
      </c>
      <c r="D6596" s="19">
        <v>37.76</v>
      </c>
      <c r="E6596" s="19">
        <v>20.079999999999998</v>
      </c>
      <c r="F6596" s="19">
        <v>4.9000000000000004</v>
      </c>
      <c r="G6596" s="19">
        <v>0</v>
      </c>
      <c r="H6596" s="17">
        <f t="shared" si="309"/>
        <v>752.8309480199265</v>
      </c>
      <c r="I6596" s="18">
        <f t="shared" si="307"/>
        <v>43.605967125622698</v>
      </c>
      <c r="J6596" s="17">
        <f t="shared" si="308"/>
        <v>0.68979878260488092</v>
      </c>
    </row>
    <row r="6597" spans="1:10" x14ac:dyDescent="0.3">
      <c r="A6597" s="2">
        <v>20201001</v>
      </c>
      <c r="B6597" s="2" t="s">
        <v>37</v>
      </c>
      <c r="C6597" s="2">
        <v>626.01</v>
      </c>
      <c r="D6597" s="2">
        <v>44.64</v>
      </c>
      <c r="E6597" s="2">
        <v>20.84</v>
      </c>
      <c r="F6597" s="2">
        <v>4.97</v>
      </c>
      <c r="G6597" s="2">
        <v>0</v>
      </c>
      <c r="H6597" s="16">
        <f t="shared" si="309"/>
        <v>890.92724244933891</v>
      </c>
      <c r="I6597" s="15">
        <f t="shared" si="307"/>
        <v>48.681476326541841</v>
      </c>
      <c r="J6597" s="14">
        <f t="shared" si="308"/>
        <v>0.7959841166460303</v>
      </c>
    </row>
    <row r="6598" spans="1:10" x14ac:dyDescent="0.3">
      <c r="A6598" s="19">
        <v>20201001</v>
      </c>
      <c r="B6598" s="19" t="s">
        <v>36</v>
      </c>
      <c r="C6598" s="19">
        <v>409</v>
      </c>
      <c r="D6598" s="19">
        <v>47.97</v>
      </c>
      <c r="E6598" s="19">
        <v>20.81</v>
      </c>
      <c r="F6598" s="19">
        <v>5.0999999999999996</v>
      </c>
      <c r="G6598" s="19">
        <v>0</v>
      </c>
      <c r="H6598" s="17">
        <f t="shared" si="309"/>
        <v>550.62345355320508</v>
      </c>
      <c r="I6598" s="18">
        <f t="shared" si="307"/>
        <v>38.016982923537654</v>
      </c>
      <c r="J6598" s="17">
        <f t="shared" si="308"/>
        <v>0.51836990113829873</v>
      </c>
    </row>
    <row r="6599" spans="1:10" x14ac:dyDescent="0.3">
      <c r="A6599" s="2">
        <v>20201001</v>
      </c>
      <c r="B6599" s="2" t="s">
        <v>35</v>
      </c>
      <c r="C6599" s="2">
        <v>258</v>
      </c>
      <c r="D6599" s="2">
        <v>46.89</v>
      </c>
      <c r="E6599" s="2">
        <v>21.01</v>
      </c>
      <c r="F6599" s="2">
        <v>5.45</v>
      </c>
      <c r="G6599" s="2">
        <v>0</v>
      </c>
      <c r="H6599" s="16">
        <f t="shared" si="309"/>
        <v>353.40383491739811</v>
      </c>
      <c r="I6599" s="15">
        <f t="shared" si="307"/>
        <v>32.053869841168691</v>
      </c>
      <c r="J6599" s="14">
        <f t="shared" si="308"/>
        <v>0.34218594397945074</v>
      </c>
    </row>
    <row r="6600" spans="1:10" x14ac:dyDescent="0.3">
      <c r="A6600" s="19">
        <v>20201001</v>
      </c>
      <c r="B6600" s="19" t="s">
        <v>34</v>
      </c>
      <c r="C6600" s="19">
        <v>548.01</v>
      </c>
      <c r="D6600" s="19">
        <v>41.7</v>
      </c>
      <c r="E6600" s="19">
        <v>20.85</v>
      </c>
      <c r="F6600" s="19">
        <v>5.66</v>
      </c>
      <c r="G6600" s="19">
        <v>0</v>
      </c>
      <c r="H6600" s="17">
        <f t="shared" si="309"/>
        <v>823.78982884016773</v>
      </c>
      <c r="I6600" s="18">
        <f t="shared" si="307"/>
        <v>46.593432151255243</v>
      </c>
      <c r="J6600" s="17">
        <f t="shared" si="308"/>
        <v>0.74374180484837316</v>
      </c>
    </row>
    <row r="6601" spans="1:10" x14ac:dyDescent="0.3">
      <c r="A6601" s="2">
        <v>20201001</v>
      </c>
      <c r="B6601" s="2" t="s">
        <v>33</v>
      </c>
      <c r="C6601" s="2">
        <v>461.01</v>
      </c>
      <c r="D6601" s="2">
        <v>33.56</v>
      </c>
      <c r="E6601" s="2">
        <v>20.52</v>
      </c>
      <c r="F6601" s="2">
        <v>5.52</v>
      </c>
      <c r="G6601" s="2">
        <v>0</v>
      </c>
      <c r="H6601" s="16">
        <f t="shared" si="309"/>
        <v>833.93944022964592</v>
      </c>
      <c r="I6601" s="15">
        <f t="shared" si="307"/>
        <v>46.580607507176438</v>
      </c>
      <c r="J6601" s="14">
        <f t="shared" si="308"/>
        <v>0.752953301380069</v>
      </c>
    </row>
    <row r="6602" spans="1:10" x14ac:dyDescent="0.3">
      <c r="A6602" s="19">
        <v>20201001</v>
      </c>
      <c r="B6602" s="19" t="s">
        <v>32</v>
      </c>
      <c r="C6602" s="19">
        <v>336</v>
      </c>
      <c r="D6602" s="19">
        <v>23.6</v>
      </c>
      <c r="E6602" s="19">
        <v>20.09</v>
      </c>
      <c r="F6602" s="19">
        <v>5.66</v>
      </c>
      <c r="G6602" s="19">
        <v>0</v>
      </c>
      <c r="H6602" s="17">
        <f t="shared" si="309"/>
        <v>839.26767064748651</v>
      </c>
      <c r="I6602" s="18">
        <f t="shared" ref="I6602:I6665" si="310">E6602+H6602*((NOCT-20)/(800))</f>
        <v>46.31711470773395</v>
      </c>
      <c r="J6602" s="17">
        <f t="shared" ref="J6602:J6665" si="311">P_STC__W*(H6602/1000)*(1+(alpha_p/100)*(I6602-25))</f>
        <v>0.75875922722190337</v>
      </c>
    </row>
    <row r="6603" spans="1:10" x14ac:dyDescent="0.3">
      <c r="A6603" s="2">
        <v>20201001</v>
      </c>
      <c r="B6603" s="2" t="s">
        <v>31</v>
      </c>
      <c r="C6603" s="2">
        <v>107</v>
      </c>
      <c r="D6603" s="2">
        <v>12.6</v>
      </c>
      <c r="E6603" s="2">
        <v>19.43</v>
      </c>
      <c r="F6603" s="2">
        <v>5.79</v>
      </c>
      <c r="G6603" s="2">
        <v>0</v>
      </c>
      <c r="H6603" s="16">
        <f t="shared" si="309"/>
        <v>490.50339270192904</v>
      </c>
      <c r="I6603" s="15">
        <f t="shared" si="310"/>
        <v>34.758231021935281</v>
      </c>
      <c r="J6603" s="14">
        <f t="shared" si="311"/>
        <v>0.46896438829830095</v>
      </c>
    </row>
    <row r="6604" spans="1:10" x14ac:dyDescent="0.3">
      <c r="A6604" s="19">
        <v>20201001</v>
      </c>
      <c r="B6604" s="19" t="s">
        <v>30</v>
      </c>
      <c r="C6604" s="19">
        <v>0</v>
      </c>
      <c r="D6604" s="19">
        <v>0</v>
      </c>
      <c r="E6604" s="19">
        <v>18.82</v>
      </c>
      <c r="F6604" s="19">
        <v>5.17</v>
      </c>
      <c r="G6604" s="19">
        <v>0</v>
      </c>
      <c r="H6604" s="17">
        <f t="shared" si="309"/>
        <v>0</v>
      </c>
      <c r="I6604" s="18">
        <f t="shared" si="310"/>
        <v>18.82</v>
      </c>
      <c r="J6604" s="17">
        <f t="shared" si="311"/>
        <v>0</v>
      </c>
    </row>
    <row r="6605" spans="1:10" x14ac:dyDescent="0.3">
      <c r="A6605" s="2">
        <v>20201001</v>
      </c>
      <c r="B6605" s="2" t="s">
        <v>29</v>
      </c>
      <c r="C6605" s="2">
        <v>0</v>
      </c>
      <c r="D6605" s="2">
        <v>0</v>
      </c>
      <c r="E6605" s="2">
        <v>18.48</v>
      </c>
      <c r="F6605" s="2">
        <v>4.28</v>
      </c>
      <c r="G6605" s="2">
        <v>0</v>
      </c>
      <c r="H6605" s="16">
        <f t="shared" si="309"/>
        <v>0</v>
      </c>
      <c r="I6605" s="15">
        <f t="shared" si="310"/>
        <v>18.48</v>
      </c>
      <c r="J6605" s="14">
        <f t="shared" si="311"/>
        <v>0</v>
      </c>
    </row>
    <row r="6606" spans="1:10" x14ac:dyDescent="0.3">
      <c r="A6606" s="19">
        <v>20201001</v>
      </c>
      <c r="B6606" s="19" t="s">
        <v>28</v>
      </c>
      <c r="C6606" s="19">
        <v>0</v>
      </c>
      <c r="D6606" s="19">
        <v>0</v>
      </c>
      <c r="E6606" s="19">
        <v>18.11</v>
      </c>
      <c r="F6606" s="19">
        <v>3.79</v>
      </c>
      <c r="G6606" s="19">
        <v>0</v>
      </c>
      <c r="H6606" s="17">
        <f t="shared" si="309"/>
        <v>0</v>
      </c>
      <c r="I6606" s="18">
        <f t="shared" si="310"/>
        <v>18.11</v>
      </c>
      <c r="J6606" s="17">
        <f t="shared" si="311"/>
        <v>0</v>
      </c>
    </row>
    <row r="6607" spans="1:10" x14ac:dyDescent="0.3">
      <c r="A6607" s="2">
        <v>20201001</v>
      </c>
      <c r="B6607" s="2" t="s">
        <v>27</v>
      </c>
      <c r="C6607" s="2">
        <v>0</v>
      </c>
      <c r="D6607" s="2">
        <v>0</v>
      </c>
      <c r="E6607" s="2">
        <v>18.079999999999998</v>
      </c>
      <c r="F6607" s="2">
        <v>4</v>
      </c>
      <c r="G6607" s="2">
        <v>0</v>
      </c>
      <c r="H6607" s="16">
        <f t="shared" si="309"/>
        <v>0</v>
      </c>
      <c r="I6607" s="15">
        <f t="shared" si="310"/>
        <v>18.079999999999998</v>
      </c>
      <c r="J6607" s="14">
        <f t="shared" si="311"/>
        <v>0</v>
      </c>
    </row>
    <row r="6608" spans="1:10" x14ac:dyDescent="0.3">
      <c r="A6608" s="19">
        <v>20201001</v>
      </c>
      <c r="B6608" s="19" t="s">
        <v>26</v>
      </c>
      <c r="C6608" s="19">
        <v>0</v>
      </c>
      <c r="D6608" s="19">
        <v>0</v>
      </c>
      <c r="E6608" s="19">
        <v>18.27</v>
      </c>
      <c r="F6608" s="19">
        <v>4.34</v>
      </c>
      <c r="G6608" s="19">
        <v>0</v>
      </c>
      <c r="H6608" s="17">
        <f t="shared" si="309"/>
        <v>0</v>
      </c>
      <c r="I6608" s="18">
        <f t="shared" si="310"/>
        <v>18.27</v>
      </c>
      <c r="J6608" s="17">
        <f t="shared" si="311"/>
        <v>0</v>
      </c>
    </row>
    <row r="6609" spans="1:10" x14ac:dyDescent="0.3">
      <c r="A6609" s="2">
        <v>20201001</v>
      </c>
      <c r="B6609" s="2" t="s">
        <v>25</v>
      </c>
      <c r="C6609" s="2">
        <v>0</v>
      </c>
      <c r="D6609" s="2">
        <v>0</v>
      </c>
      <c r="E6609" s="2">
        <v>18.440000000000001</v>
      </c>
      <c r="F6609" s="2">
        <v>4.9000000000000004</v>
      </c>
      <c r="G6609" s="2">
        <v>0</v>
      </c>
      <c r="H6609" s="16">
        <f t="shared" si="309"/>
        <v>0</v>
      </c>
      <c r="I6609" s="15">
        <f t="shared" si="310"/>
        <v>18.440000000000001</v>
      </c>
      <c r="J6609" s="14">
        <f t="shared" si="311"/>
        <v>0</v>
      </c>
    </row>
    <row r="6610" spans="1:10" x14ac:dyDescent="0.3">
      <c r="A6610" s="19">
        <v>20201002</v>
      </c>
      <c r="B6610" s="19" t="s">
        <v>48</v>
      </c>
      <c r="C6610" s="19">
        <v>0</v>
      </c>
      <c r="D6610" s="19">
        <v>0</v>
      </c>
      <c r="E6610" s="19">
        <v>18.55</v>
      </c>
      <c r="F6610" s="19">
        <v>5.66</v>
      </c>
      <c r="G6610" s="19">
        <v>0</v>
      </c>
      <c r="H6610" s="17">
        <f t="shared" si="309"/>
        <v>0</v>
      </c>
      <c r="I6610" s="18">
        <f t="shared" si="310"/>
        <v>18.55</v>
      </c>
      <c r="J6610" s="17">
        <f t="shared" si="311"/>
        <v>0</v>
      </c>
    </row>
    <row r="6611" spans="1:10" x14ac:dyDescent="0.3">
      <c r="A6611" s="2">
        <v>20201002</v>
      </c>
      <c r="B6611" s="2" t="s">
        <v>47</v>
      </c>
      <c r="C6611" s="2">
        <v>0</v>
      </c>
      <c r="D6611" s="2">
        <v>0</v>
      </c>
      <c r="E6611" s="2">
        <v>18.899999999999999</v>
      </c>
      <c r="F6611" s="2">
        <v>6.21</v>
      </c>
      <c r="G6611" s="2">
        <v>0</v>
      </c>
      <c r="H6611" s="16">
        <f t="shared" ref="H6611:H6674" si="312">IF(D6611&gt;0,C6611/SIN(D6611*PI()/180),0)</f>
        <v>0</v>
      </c>
      <c r="I6611" s="15">
        <f t="shared" si="310"/>
        <v>18.899999999999999</v>
      </c>
      <c r="J6611" s="14">
        <f t="shared" si="311"/>
        <v>0</v>
      </c>
    </row>
    <row r="6612" spans="1:10" x14ac:dyDescent="0.3">
      <c r="A6612" s="19">
        <v>20201002</v>
      </c>
      <c r="B6612" s="19" t="s">
        <v>46</v>
      </c>
      <c r="C6612" s="19">
        <v>0</v>
      </c>
      <c r="D6612" s="19">
        <v>0</v>
      </c>
      <c r="E6612" s="19">
        <v>19.07</v>
      </c>
      <c r="F6612" s="19">
        <v>6.9</v>
      </c>
      <c r="G6612" s="19">
        <v>0</v>
      </c>
      <c r="H6612" s="17">
        <f t="shared" si="312"/>
        <v>0</v>
      </c>
      <c r="I6612" s="18">
        <f t="shared" si="310"/>
        <v>19.07</v>
      </c>
      <c r="J6612" s="17">
        <f t="shared" si="311"/>
        <v>0</v>
      </c>
    </row>
    <row r="6613" spans="1:10" x14ac:dyDescent="0.3">
      <c r="A6613" s="2">
        <v>20201002</v>
      </c>
      <c r="B6613" s="2" t="s">
        <v>45</v>
      </c>
      <c r="C6613" s="2">
        <v>0</v>
      </c>
      <c r="D6613" s="2">
        <v>0</v>
      </c>
      <c r="E6613" s="2">
        <v>19.149999999999999</v>
      </c>
      <c r="F6613" s="2">
        <v>7.72</v>
      </c>
      <c r="G6613" s="2">
        <v>0</v>
      </c>
      <c r="H6613" s="16">
        <f t="shared" si="312"/>
        <v>0</v>
      </c>
      <c r="I6613" s="15">
        <f t="shared" si="310"/>
        <v>19.149999999999999</v>
      </c>
      <c r="J6613" s="14">
        <f t="shared" si="311"/>
        <v>0</v>
      </c>
    </row>
    <row r="6614" spans="1:10" x14ac:dyDescent="0.3">
      <c r="A6614" s="19">
        <v>20201002</v>
      </c>
      <c r="B6614" s="19" t="s">
        <v>44</v>
      </c>
      <c r="C6614" s="19">
        <v>0</v>
      </c>
      <c r="D6614" s="19">
        <v>0</v>
      </c>
      <c r="E6614" s="19">
        <v>19.079999999999998</v>
      </c>
      <c r="F6614" s="19">
        <v>8.5500000000000007</v>
      </c>
      <c r="G6614" s="19">
        <v>0</v>
      </c>
      <c r="H6614" s="17">
        <f t="shared" si="312"/>
        <v>0</v>
      </c>
      <c r="I6614" s="18">
        <f t="shared" si="310"/>
        <v>19.079999999999998</v>
      </c>
      <c r="J6614" s="17">
        <f t="shared" si="311"/>
        <v>0</v>
      </c>
    </row>
    <row r="6615" spans="1:10" x14ac:dyDescent="0.3">
      <c r="A6615" s="2">
        <v>20201002</v>
      </c>
      <c r="B6615" s="2" t="s">
        <v>43</v>
      </c>
      <c r="C6615" s="2">
        <v>0</v>
      </c>
      <c r="D6615" s="2">
        <v>0</v>
      </c>
      <c r="E6615" s="2">
        <v>19</v>
      </c>
      <c r="F6615" s="2">
        <v>8.76</v>
      </c>
      <c r="G6615" s="2">
        <v>0</v>
      </c>
      <c r="H6615" s="16">
        <f t="shared" si="312"/>
        <v>0</v>
      </c>
      <c r="I6615" s="15">
        <f t="shared" si="310"/>
        <v>19</v>
      </c>
      <c r="J6615" s="14">
        <f t="shared" si="311"/>
        <v>0</v>
      </c>
    </row>
    <row r="6616" spans="1:10" x14ac:dyDescent="0.3">
      <c r="A6616" s="19">
        <v>20201002</v>
      </c>
      <c r="B6616" s="19" t="s">
        <v>42</v>
      </c>
      <c r="C6616" s="19">
        <v>0</v>
      </c>
      <c r="D6616" s="19">
        <v>0</v>
      </c>
      <c r="E6616" s="19">
        <v>18.78</v>
      </c>
      <c r="F6616" s="19">
        <v>8.5500000000000007</v>
      </c>
      <c r="G6616" s="19">
        <v>0</v>
      </c>
      <c r="H6616" s="17">
        <f t="shared" si="312"/>
        <v>0</v>
      </c>
      <c r="I6616" s="18">
        <f t="shared" si="310"/>
        <v>18.78</v>
      </c>
      <c r="J6616" s="17">
        <f t="shared" si="311"/>
        <v>0</v>
      </c>
    </row>
    <row r="6617" spans="1:10" x14ac:dyDescent="0.3">
      <c r="A6617" s="2">
        <v>20201002</v>
      </c>
      <c r="B6617" s="2" t="s">
        <v>41</v>
      </c>
      <c r="C6617" s="2">
        <v>32</v>
      </c>
      <c r="D6617" s="2">
        <v>6.48</v>
      </c>
      <c r="E6617" s="2">
        <v>18.920000000000002</v>
      </c>
      <c r="F6617" s="2">
        <v>8.41</v>
      </c>
      <c r="G6617" s="2">
        <v>0</v>
      </c>
      <c r="H6617" s="16">
        <f t="shared" si="312"/>
        <v>283.54620818196315</v>
      </c>
      <c r="I6617" s="15">
        <f t="shared" si="310"/>
        <v>27.78081900568635</v>
      </c>
      <c r="J6617" s="14">
        <f t="shared" si="311"/>
        <v>0.27999800010080095</v>
      </c>
    </row>
    <row r="6618" spans="1:10" x14ac:dyDescent="0.3">
      <c r="A6618" s="19">
        <v>20201002</v>
      </c>
      <c r="B6618" s="19" t="s">
        <v>40</v>
      </c>
      <c r="C6618" s="19">
        <v>153</v>
      </c>
      <c r="D6618" s="19">
        <v>17.78</v>
      </c>
      <c r="E6618" s="19">
        <v>19.09</v>
      </c>
      <c r="F6618" s="19">
        <v>8.76</v>
      </c>
      <c r="G6618" s="19">
        <v>0</v>
      </c>
      <c r="H6618" s="17">
        <f t="shared" si="312"/>
        <v>501.04313498254913</v>
      </c>
      <c r="I6618" s="18">
        <f t="shared" si="310"/>
        <v>34.747597968204659</v>
      </c>
      <c r="J6618" s="17">
        <f t="shared" si="311"/>
        <v>0.47906528328212461</v>
      </c>
    </row>
    <row r="6619" spans="1:10" x14ac:dyDescent="0.3">
      <c r="A6619" s="2">
        <v>20201002</v>
      </c>
      <c r="B6619" s="2" t="s">
        <v>39</v>
      </c>
      <c r="C6619" s="2">
        <v>299</v>
      </c>
      <c r="D6619" s="2">
        <v>28.32</v>
      </c>
      <c r="E6619" s="2">
        <v>19.399999999999999</v>
      </c>
      <c r="F6619" s="2">
        <v>8.6199999999999992</v>
      </c>
      <c r="G6619" s="2">
        <v>0</v>
      </c>
      <c r="H6619" s="16">
        <f t="shared" si="312"/>
        <v>630.27576022707626</v>
      </c>
      <c r="I6619" s="15">
        <f t="shared" si="310"/>
        <v>39.096117507096132</v>
      </c>
      <c r="J6619" s="14">
        <f t="shared" si="311"/>
        <v>0.59029577492591778</v>
      </c>
    </row>
    <row r="6620" spans="1:10" x14ac:dyDescent="0.3">
      <c r="A6620" s="19">
        <v>20201002</v>
      </c>
      <c r="B6620" s="19" t="s">
        <v>38</v>
      </c>
      <c r="C6620" s="19">
        <v>428</v>
      </c>
      <c r="D6620" s="19">
        <v>37.479999999999997</v>
      </c>
      <c r="E6620" s="19">
        <v>19.670000000000002</v>
      </c>
      <c r="F6620" s="19">
        <v>9.93</v>
      </c>
      <c r="G6620" s="19">
        <v>0</v>
      </c>
      <c r="H6620" s="17">
        <f t="shared" si="312"/>
        <v>703.38690398844813</v>
      </c>
      <c r="I6620" s="18">
        <f t="shared" si="310"/>
        <v>41.650840749639002</v>
      </c>
      <c r="J6620" s="17">
        <f t="shared" si="311"/>
        <v>0.65068297903182848</v>
      </c>
    </row>
    <row r="6621" spans="1:10" x14ac:dyDescent="0.3">
      <c r="A6621" s="2">
        <v>20201002</v>
      </c>
      <c r="B6621" s="2" t="s">
        <v>37</v>
      </c>
      <c r="C6621" s="2">
        <v>415</v>
      </c>
      <c r="D6621" s="2">
        <v>44.31</v>
      </c>
      <c r="E6621" s="2">
        <v>19.149999999999999</v>
      </c>
      <c r="F6621" s="2">
        <v>9.7200000000000006</v>
      </c>
      <c r="G6621" s="2">
        <v>0</v>
      </c>
      <c r="H6621" s="16">
        <f t="shared" si="312"/>
        <v>594.09609909087021</v>
      </c>
      <c r="I6621" s="15">
        <f t="shared" si="310"/>
        <v>37.715503096589693</v>
      </c>
      <c r="J6621" s="14">
        <f t="shared" si="311"/>
        <v>0.560102060546392</v>
      </c>
    </row>
    <row r="6622" spans="1:10" x14ac:dyDescent="0.3">
      <c r="A6622" s="19">
        <v>20201002</v>
      </c>
      <c r="B6622" s="19" t="s">
        <v>36</v>
      </c>
      <c r="C6622" s="19">
        <v>539</v>
      </c>
      <c r="D6622" s="19">
        <v>47.59</v>
      </c>
      <c r="E6622" s="19">
        <v>18.55</v>
      </c>
      <c r="F6622" s="19">
        <v>9.4499999999999993</v>
      </c>
      <c r="G6622" s="19">
        <v>0</v>
      </c>
      <c r="H6622" s="17">
        <f t="shared" si="312"/>
        <v>730.01831380281783</v>
      </c>
      <c r="I6622" s="18">
        <f t="shared" si="310"/>
        <v>41.363072306338054</v>
      </c>
      <c r="J6622" s="17">
        <f t="shared" si="311"/>
        <v>0.67626427276113854</v>
      </c>
    </row>
    <row r="6623" spans="1:10" x14ac:dyDescent="0.3">
      <c r="A6623" s="2">
        <v>20201002</v>
      </c>
      <c r="B6623" s="2" t="s">
        <v>35</v>
      </c>
      <c r="C6623" s="2">
        <v>422</v>
      </c>
      <c r="D6623" s="2">
        <v>46.5</v>
      </c>
      <c r="E6623" s="2">
        <v>18.39</v>
      </c>
      <c r="F6623" s="2">
        <v>9.4499999999999993</v>
      </c>
      <c r="G6623" s="2">
        <v>0</v>
      </c>
      <c r="H6623" s="16">
        <f t="shared" si="312"/>
        <v>581.76855547168418</v>
      </c>
      <c r="I6623" s="15">
        <f t="shared" si="310"/>
        <v>36.570267358490128</v>
      </c>
      <c r="J6623" s="14">
        <f t="shared" si="311"/>
        <v>0.55147807569761931</v>
      </c>
    </row>
    <row r="6624" spans="1:10" x14ac:dyDescent="0.3">
      <c r="A6624" s="19">
        <v>20201002</v>
      </c>
      <c r="B6624" s="19" t="s">
        <v>34</v>
      </c>
      <c r="C6624" s="19">
        <v>312</v>
      </c>
      <c r="D6624" s="19">
        <v>41.32</v>
      </c>
      <c r="E6624" s="19">
        <v>17.98</v>
      </c>
      <c r="F6624" s="19">
        <v>9.1</v>
      </c>
      <c r="G6624" s="19">
        <v>0</v>
      </c>
      <c r="H6624" s="17">
        <f t="shared" si="312"/>
        <v>472.53835160816618</v>
      </c>
      <c r="I6624" s="18">
        <f t="shared" si="310"/>
        <v>32.746823487755194</v>
      </c>
      <c r="J6624" s="17">
        <f t="shared" si="311"/>
        <v>0.45606533120320147</v>
      </c>
    </row>
    <row r="6625" spans="1:10" x14ac:dyDescent="0.3">
      <c r="A6625" s="2">
        <v>20201002</v>
      </c>
      <c r="B6625" s="2" t="s">
        <v>33</v>
      </c>
      <c r="C6625" s="2">
        <v>211</v>
      </c>
      <c r="D6625" s="2">
        <v>33.200000000000003</v>
      </c>
      <c r="E6625" s="2">
        <v>17.940000000000001</v>
      </c>
      <c r="F6625" s="2">
        <v>8.76</v>
      </c>
      <c r="G6625" s="2">
        <v>0</v>
      </c>
      <c r="H6625" s="16">
        <f t="shared" si="312"/>
        <v>385.34362964365647</v>
      </c>
      <c r="I6625" s="15">
        <f t="shared" si="310"/>
        <v>29.981988426364268</v>
      </c>
      <c r="J6625" s="14">
        <f t="shared" si="311"/>
        <v>0.37670463087989597</v>
      </c>
    </row>
    <row r="6626" spans="1:10" x14ac:dyDescent="0.3">
      <c r="A6626" s="19">
        <v>20201002</v>
      </c>
      <c r="B6626" s="19" t="s">
        <v>32</v>
      </c>
      <c r="C6626" s="19">
        <v>297</v>
      </c>
      <c r="D6626" s="19">
        <v>23.26</v>
      </c>
      <c r="E6626" s="19">
        <v>17.670000000000002</v>
      </c>
      <c r="F6626" s="19">
        <v>8.76</v>
      </c>
      <c r="G6626" s="19">
        <v>0</v>
      </c>
      <c r="H6626" s="17">
        <f t="shared" si="312"/>
        <v>752.08111920131557</v>
      </c>
      <c r="I6626" s="18">
        <f t="shared" si="310"/>
        <v>41.172534975041117</v>
      </c>
      <c r="J6626" s="17">
        <f t="shared" si="311"/>
        <v>0.69734735728173447</v>
      </c>
    </row>
    <row r="6627" spans="1:10" x14ac:dyDescent="0.3">
      <c r="A6627" s="2">
        <v>20201002</v>
      </c>
      <c r="B6627" s="2" t="s">
        <v>31</v>
      </c>
      <c r="C6627" s="2">
        <v>137</v>
      </c>
      <c r="D6627" s="2">
        <v>12.29</v>
      </c>
      <c r="E6627" s="2">
        <v>17.13</v>
      </c>
      <c r="F6627" s="2">
        <v>8.5500000000000007</v>
      </c>
      <c r="G6627" s="2">
        <v>0</v>
      </c>
      <c r="H6627" s="16">
        <f t="shared" si="312"/>
        <v>643.61595610932079</v>
      </c>
      <c r="I6627" s="15">
        <f t="shared" si="310"/>
        <v>37.242998628416274</v>
      </c>
      <c r="J6627" s="14">
        <f t="shared" si="311"/>
        <v>0.60815690440389114</v>
      </c>
    </row>
    <row r="6628" spans="1:10" x14ac:dyDescent="0.3">
      <c r="A6628" s="19">
        <v>20201002</v>
      </c>
      <c r="B6628" s="19" t="s">
        <v>30</v>
      </c>
      <c r="C6628" s="19">
        <v>0</v>
      </c>
      <c r="D6628" s="19">
        <v>0</v>
      </c>
      <c r="E6628" s="19">
        <v>16.57</v>
      </c>
      <c r="F6628" s="19">
        <v>8</v>
      </c>
      <c r="G6628" s="19">
        <v>0</v>
      </c>
      <c r="H6628" s="17">
        <f t="shared" si="312"/>
        <v>0</v>
      </c>
      <c r="I6628" s="18">
        <f t="shared" si="310"/>
        <v>16.57</v>
      </c>
      <c r="J6628" s="17">
        <f t="shared" si="311"/>
        <v>0</v>
      </c>
    </row>
    <row r="6629" spans="1:10" x14ac:dyDescent="0.3">
      <c r="A6629" s="2">
        <v>20201002</v>
      </c>
      <c r="B6629" s="2" t="s">
        <v>29</v>
      </c>
      <c r="C6629" s="2">
        <v>0</v>
      </c>
      <c r="D6629" s="2">
        <v>0</v>
      </c>
      <c r="E6629" s="2">
        <v>16.32</v>
      </c>
      <c r="F6629" s="2">
        <v>6.83</v>
      </c>
      <c r="G6629" s="2">
        <v>0</v>
      </c>
      <c r="H6629" s="16">
        <f t="shared" si="312"/>
        <v>0</v>
      </c>
      <c r="I6629" s="15">
        <f t="shared" si="310"/>
        <v>16.32</v>
      </c>
      <c r="J6629" s="14">
        <f t="shared" si="311"/>
        <v>0</v>
      </c>
    </row>
    <row r="6630" spans="1:10" x14ac:dyDescent="0.3">
      <c r="A6630" s="19">
        <v>20201002</v>
      </c>
      <c r="B6630" s="19" t="s">
        <v>28</v>
      </c>
      <c r="C6630" s="19">
        <v>0</v>
      </c>
      <c r="D6630" s="19">
        <v>0</v>
      </c>
      <c r="E6630" s="19">
        <v>15.92</v>
      </c>
      <c r="F6630" s="19">
        <v>5.86</v>
      </c>
      <c r="G6630" s="19">
        <v>0</v>
      </c>
      <c r="H6630" s="17">
        <f t="shared" si="312"/>
        <v>0</v>
      </c>
      <c r="I6630" s="18">
        <f t="shared" si="310"/>
        <v>15.92</v>
      </c>
      <c r="J6630" s="17">
        <f t="shared" si="311"/>
        <v>0</v>
      </c>
    </row>
    <row r="6631" spans="1:10" x14ac:dyDescent="0.3">
      <c r="A6631" s="2">
        <v>20201002</v>
      </c>
      <c r="B6631" s="2" t="s">
        <v>27</v>
      </c>
      <c r="C6631" s="2">
        <v>0</v>
      </c>
      <c r="D6631" s="2">
        <v>0</v>
      </c>
      <c r="E6631" s="2">
        <v>15.73</v>
      </c>
      <c r="F6631" s="2">
        <v>5.38</v>
      </c>
      <c r="G6631" s="2">
        <v>0</v>
      </c>
      <c r="H6631" s="16">
        <f t="shared" si="312"/>
        <v>0</v>
      </c>
      <c r="I6631" s="15">
        <f t="shared" si="310"/>
        <v>15.73</v>
      </c>
      <c r="J6631" s="14">
        <f t="shared" si="311"/>
        <v>0</v>
      </c>
    </row>
    <row r="6632" spans="1:10" x14ac:dyDescent="0.3">
      <c r="A6632" s="19">
        <v>20201002</v>
      </c>
      <c r="B6632" s="19" t="s">
        <v>26</v>
      </c>
      <c r="C6632" s="19">
        <v>0</v>
      </c>
      <c r="D6632" s="19">
        <v>0</v>
      </c>
      <c r="E6632" s="19">
        <v>15.61</v>
      </c>
      <c r="F6632" s="19">
        <v>5.03</v>
      </c>
      <c r="G6632" s="19">
        <v>0</v>
      </c>
      <c r="H6632" s="17">
        <f t="shared" si="312"/>
        <v>0</v>
      </c>
      <c r="I6632" s="18">
        <f t="shared" si="310"/>
        <v>15.61</v>
      </c>
      <c r="J6632" s="17">
        <f t="shared" si="311"/>
        <v>0</v>
      </c>
    </row>
    <row r="6633" spans="1:10" x14ac:dyDescent="0.3">
      <c r="A6633" s="2">
        <v>20201002</v>
      </c>
      <c r="B6633" s="2" t="s">
        <v>25</v>
      </c>
      <c r="C6633" s="2">
        <v>0</v>
      </c>
      <c r="D6633" s="2">
        <v>0</v>
      </c>
      <c r="E6633" s="2">
        <v>15.68</v>
      </c>
      <c r="F6633" s="2">
        <v>5.17</v>
      </c>
      <c r="G6633" s="2">
        <v>0</v>
      </c>
      <c r="H6633" s="16">
        <f t="shared" si="312"/>
        <v>0</v>
      </c>
      <c r="I6633" s="15">
        <f t="shared" si="310"/>
        <v>15.68</v>
      </c>
      <c r="J6633" s="14">
        <f t="shared" si="311"/>
        <v>0</v>
      </c>
    </row>
    <row r="6634" spans="1:10" x14ac:dyDescent="0.3">
      <c r="A6634" s="19">
        <v>20201003</v>
      </c>
      <c r="B6634" s="19" t="s">
        <v>48</v>
      </c>
      <c r="C6634" s="19">
        <v>0</v>
      </c>
      <c r="D6634" s="19">
        <v>0</v>
      </c>
      <c r="E6634" s="19">
        <v>15.78</v>
      </c>
      <c r="F6634" s="19">
        <v>4.97</v>
      </c>
      <c r="G6634" s="19">
        <v>0</v>
      </c>
      <c r="H6634" s="17">
        <f t="shared" si="312"/>
        <v>0</v>
      </c>
      <c r="I6634" s="18">
        <f t="shared" si="310"/>
        <v>15.78</v>
      </c>
      <c r="J6634" s="17">
        <f t="shared" si="311"/>
        <v>0</v>
      </c>
    </row>
    <row r="6635" spans="1:10" x14ac:dyDescent="0.3">
      <c r="A6635" s="2">
        <v>20201003</v>
      </c>
      <c r="B6635" s="2" t="s">
        <v>47</v>
      </c>
      <c r="C6635" s="2">
        <v>0</v>
      </c>
      <c r="D6635" s="2">
        <v>0</v>
      </c>
      <c r="E6635" s="2">
        <v>15.92</v>
      </c>
      <c r="F6635" s="2">
        <v>4.83</v>
      </c>
      <c r="G6635" s="2">
        <v>0</v>
      </c>
      <c r="H6635" s="16">
        <f t="shared" si="312"/>
        <v>0</v>
      </c>
      <c r="I6635" s="15">
        <f t="shared" si="310"/>
        <v>15.92</v>
      </c>
      <c r="J6635" s="14">
        <f t="shared" si="311"/>
        <v>0</v>
      </c>
    </row>
    <row r="6636" spans="1:10" x14ac:dyDescent="0.3">
      <c r="A6636" s="19">
        <v>20201003</v>
      </c>
      <c r="B6636" s="19" t="s">
        <v>46</v>
      </c>
      <c r="C6636" s="19">
        <v>0</v>
      </c>
      <c r="D6636" s="19">
        <v>0</v>
      </c>
      <c r="E6636" s="19">
        <v>15.92</v>
      </c>
      <c r="F6636" s="19">
        <v>4.55</v>
      </c>
      <c r="G6636" s="19">
        <v>0</v>
      </c>
      <c r="H6636" s="17">
        <f t="shared" si="312"/>
        <v>0</v>
      </c>
      <c r="I6636" s="18">
        <f t="shared" si="310"/>
        <v>15.92</v>
      </c>
      <c r="J6636" s="17">
        <f t="shared" si="311"/>
        <v>0</v>
      </c>
    </row>
    <row r="6637" spans="1:10" x14ac:dyDescent="0.3">
      <c r="A6637" s="2">
        <v>20201003</v>
      </c>
      <c r="B6637" s="2" t="s">
        <v>45</v>
      </c>
      <c r="C6637" s="2">
        <v>0</v>
      </c>
      <c r="D6637" s="2">
        <v>0</v>
      </c>
      <c r="E6637" s="2">
        <v>15.79</v>
      </c>
      <c r="F6637" s="2">
        <v>4.41</v>
      </c>
      <c r="G6637" s="2">
        <v>0</v>
      </c>
      <c r="H6637" s="16">
        <f t="shared" si="312"/>
        <v>0</v>
      </c>
      <c r="I6637" s="15">
        <f t="shared" si="310"/>
        <v>15.79</v>
      </c>
      <c r="J6637" s="14">
        <f t="shared" si="311"/>
        <v>0</v>
      </c>
    </row>
    <row r="6638" spans="1:10" x14ac:dyDescent="0.3">
      <c r="A6638" s="19">
        <v>20201003</v>
      </c>
      <c r="B6638" s="19" t="s">
        <v>44</v>
      </c>
      <c r="C6638" s="19">
        <v>0</v>
      </c>
      <c r="D6638" s="19">
        <v>0</v>
      </c>
      <c r="E6638" s="19">
        <v>15.7</v>
      </c>
      <c r="F6638" s="19">
        <v>4.34</v>
      </c>
      <c r="G6638" s="19">
        <v>0</v>
      </c>
      <c r="H6638" s="17">
        <f t="shared" si="312"/>
        <v>0</v>
      </c>
      <c r="I6638" s="18">
        <f t="shared" si="310"/>
        <v>15.7</v>
      </c>
      <c r="J6638" s="17">
        <f t="shared" si="311"/>
        <v>0</v>
      </c>
    </row>
    <row r="6639" spans="1:10" x14ac:dyDescent="0.3">
      <c r="A6639" s="2">
        <v>20201003</v>
      </c>
      <c r="B6639" s="2" t="s">
        <v>43</v>
      </c>
      <c r="C6639" s="2">
        <v>0</v>
      </c>
      <c r="D6639" s="2">
        <v>0</v>
      </c>
      <c r="E6639" s="2">
        <v>15.77</v>
      </c>
      <c r="F6639" s="2">
        <v>3.79</v>
      </c>
      <c r="G6639" s="2">
        <v>0</v>
      </c>
      <c r="H6639" s="16">
        <f t="shared" si="312"/>
        <v>0</v>
      </c>
      <c r="I6639" s="15">
        <f t="shared" si="310"/>
        <v>15.77</v>
      </c>
      <c r="J6639" s="14">
        <f t="shared" si="311"/>
        <v>0</v>
      </c>
    </row>
    <row r="6640" spans="1:10" x14ac:dyDescent="0.3">
      <c r="A6640" s="19">
        <v>20201003</v>
      </c>
      <c r="B6640" s="19" t="s">
        <v>42</v>
      </c>
      <c r="C6640" s="19">
        <v>0</v>
      </c>
      <c r="D6640" s="19">
        <v>0</v>
      </c>
      <c r="E6640" s="19">
        <v>15.7</v>
      </c>
      <c r="F6640" s="19">
        <v>3.38</v>
      </c>
      <c r="G6640" s="19">
        <v>0</v>
      </c>
      <c r="H6640" s="17">
        <f t="shared" si="312"/>
        <v>0</v>
      </c>
      <c r="I6640" s="18">
        <f t="shared" si="310"/>
        <v>15.7</v>
      </c>
      <c r="J6640" s="17">
        <f t="shared" si="311"/>
        <v>0</v>
      </c>
    </row>
    <row r="6641" spans="1:10" x14ac:dyDescent="0.3">
      <c r="A6641" s="2">
        <v>20201003</v>
      </c>
      <c r="B6641" s="2" t="s">
        <v>41</v>
      </c>
      <c r="C6641" s="2">
        <v>62</v>
      </c>
      <c r="D6641" s="2">
        <v>6.29</v>
      </c>
      <c r="E6641" s="2">
        <v>15.5</v>
      </c>
      <c r="F6641" s="2">
        <v>3.1</v>
      </c>
      <c r="G6641" s="2">
        <v>0</v>
      </c>
      <c r="H6641" s="16">
        <f t="shared" si="312"/>
        <v>565.89567378063089</v>
      </c>
      <c r="I6641" s="15">
        <f t="shared" si="310"/>
        <v>33.184239805644715</v>
      </c>
      <c r="J6641" s="14">
        <f t="shared" si="311"/>
        <v>0.54505425723424183</v>
      </c>
    </row>
    <row r="6642" spans="1:10" x14ac:dyDescent="0.3">
      <c r="A6642" s="19">
        <v>20201003</v>
      </c>
      <c r="B6642" s="19" t="s">
        <v>40</v>
      </c>
      <c r="C6642" s="19">
        <v>251</v>
      </c>
      <c r="D6642" s="19">
        <v>17.57</v>
      </c>
      <c r="E6642" s="19">
        <v>15.99</v>
      </c>
      <c r="F6642" s="19">
        <v>2.5499999999999998</v>
      </c>
      <c r="G6642" s="19">
        <v>0</v>
      </c>
      <c r="H6642" s="17">
        <f t="shared" si="312"/>
        <v>831.48165830197945</v>
      </c>
      <c r="I6642" s="18">
        <f t="shared" si="310"/>
        <v>41.97380182193686</v>
      </c>
      <c r="J6642" s="17">
        <f t="shared" si="311"/>
        <v>0.76797133631230985</v>
      </c>
    </row>
    <row r="6643" spans="1:10" x14ac:dyDescent="0.3">
      <c r="A6643" s="2">
        <v>20201003</v>
      </c>
      <c r="B6643" s="2" t="s">
        <v>39</v>
      </c>
      <c r="C6643" s="2">
        <v>445.01</v>
      </c>
      <c r="D6643" s="2">
        <v>28.08</v>
      </c>
      <c r="E6643" s="2">
        <v>17.02</v>
      </c>
      <c r="F6643" s="2">
        <v>2.9</v>
      </c>
      <c r="G6643" s="2">
        <v>0</v>
      </c>
      <c r="H6643" s="16">
        <f t="shared" si="312"/>
        <v>945.41381448177992</v>
      </c>
      <c r="I6643" s="15">
        <f t="shared" si="310"/>
        <v>46.564181702555622</v>
      </c>
      <c r="J6643" s="14">
        <f t="shared" si="311"/>
        <v>0.85367197572361897</v>
      </c>
    </row>
    <row r="6644" spans="1:10" x14ac:dyDescent="0.3">
      <c r="A6644" s="19">
        <v>20201003</v>
      </c>
      <c r="B6644" s="19" t="s">
        <v>38</v>
      </c>
      <c r="C6644" s="19">
        <v>555.01</v>
      </c>
      <c r="D6644" s="19">
        <v>37.200000000000003</v>
      </c>
      <c r="E6644" s="19">
        <v>17.899999999999999</v>
      </c>
      <c r="F6644" s="19">
        <v>3.59</v>
      </c>
      <c r="G6644" s="19">
        <v>0</v>
      </c>
      <c r="H6644" s="17">
        <f t="shared" si="312"/>
        <v>917.98017290570658</v>
      </c>
      <c r="I6644" s="18">
        <f t="shared" si="310"/>
        <v>46.586880403303326</v>
      </c>
      <c r="J6644" s="17">
        <f t="shared" si="311"/>
        <v>0.82880669598267021</v>
      </c>
    </row>
    <row r="6645" spans="1:10" x14ac:dyDescent="0.3">
      <c r="A6645" s="2">
        <v>20201003</v>
      </c>
      <c r="B6645" s="2" t="s">
        <v>37</v>
      </c>
      <c r="C6645" s="2">
        <v>113</v>
      </c>
      <c r="D6645" s="2">
        <v>43.97</v>
      </c>
      <c r="E6645" s="2">
        <v>18.690000000000001</v>
      </c>
      <c r="F6645" s="2">
        <v>3.79</v>
      </c>
      <c r="G6645" s="2">
        <v>0</v>
      </c>
      <c r="H6645" s="16">
        <f t="shared" si="312"/>
        <v>162.75815914943684</v>
      </c>
      <c r="I6645" s="15">
        <f t="shared" si="310"/>
        <v>23.776192473419904</v>
      </c>
      <c r="J6645" s="14">
        <f t="shared" si="311"/>
        <v>0.16365449012024413</v>
      </c>
    </row>
    <row r="6646" spans="1:10" x14ac:dyDescent="0.3">
      <c r="A6646" s="19">
        <v>20201003</v>
      </c>
      <c r="B6646" s="19" t="s">
        <v>36</v>
      </c>
      <c r="C6646" s="19">
        <v>411</v>
      </c>
      <c r="D6646" s="19">
        <v>47.21</v>
      </c>
      <c r="E6646" s="19">
        <v>18.850000000000001</v>
      </c>
      <c r="F6646" s="19">
        <v>4.07</v>
      </c>
      <c r="G6646" s="19">
        <v>0</v>
      </c>
      <c r="H6646" s="17">
        <f t="shared" si="312"/>
        <v>560.06114969074838</v>
      </c>
      <c r="I6646" s="18">
        <f t="shared" si="310"/>
        <v>36.351910927835888</v>
      </c>
      <c r="J6646" s="17">
        <f t="shared" si="311"/>
        <v>0.53145121040631005</v>
      </c>
    </row>
    <row r="6647" spans="1:10" x14ac:dyDescent="0.3">
      <c r="A6647" s="2">
        <v>20201003</v>
      </c>
      <c r="B6647" s="2" t="s">
        <v>35</v>
      </c>
      <c r="C6647" s="2">
        <v>453</v>
      </c>
      <c r="D6647" s="2">
        <v>46.1</v>
      </c>
      <c r="E6647" s="2">
        <v>19.43</v>
      </c>
      <c r="F6647" s="2">
        <v>4.55</v>
      </c>
      <c r="G6647" s="2">
        <v>0</v>
      </c>
      <c r="H6647" s="16">
        <f t="shared" si="312"/>
        <v>628.68545014607048</v>
      </c>
      <c r="I6647" s="15">
        <f t="shared" si="310"/>
        <v>39.076420317064702</v>
      </c>
      <c r="J6647" s="14">
        <f t="shared" si="311"/>
        <v>0.58886206725041446</v>
      </c>
    </row>
    <row r="6648" spans="1:10" x14ac:dyDescent="0.3">
      <c r="A6648" s="19">
        <v>20201003</v>
      </c>
      <c r="B6648" s="19" t="s">
        <v>34</v>
      </c>
      <c r="C6648" s="19">
        <v>573.01</v>
      </c>
      <c r="D6648" s="19">
        <v>40.94</v>
      </c>
      <c r="E6648" s="19">
        <v>19.38</v>
      </c>
      <c r="F6648" s="19">
        <v>4.9000000000000004</v>
      </c>
      <c r="G6648" s="19">
        <v>0</v>
      </c>
      <c r="H6648" s="17">
        <f t="shared" si="312"/>
        <v>874.46617753092607</v>
      </c>
      <c r="I6648" s="18">
        <f t="shared" si="310"/>
        <v>46.707068047841439</v>
      </c>
      <c r="J6648" s="17">
        <f t="shared" si="311"/>
        <v>0.78904674183552781</v>
      </c>
    </row>
    <row r="6649" spans="1:10" x14ac:dyDescent="0.3">
      <c r="A6649" s="2">
        <v>20201003</v>
      </c>
      <c r="B6649" s="2" t="s">
        <v>33</v>
      </c>
      <c r="C6649" s="2">
        <v>498.01</v>
      </c>
      <c r="D6649" s="2">
        <v>32.840000000000003</v>
      </c>
      <c r="E6649" s="2">
        <v>19.05</v>
      </c>
      <c r="F6649" s="2">
        <v>4.9000000000000004</v>
      </c>
      <c r="G6649" s="2">
        <v>0</v>
      </c>
      <c r="H6649" s="16">
        <f t="shared" si="312"/>
        <v>918.33796693287343</v>
      </c>
      <c r="I6649" s="15">
        <f t="shared" si="310"/>
        <v>47.748061466652295</v>
      </c>
      <c r="J6649" s="14">
        <f t="shared" si="311"/>
        <v>0.8243311285976006</v>
      </c>
    </row>
    <row r="6650" spans="1:10" x14ac:dyDescent="0.3">
      <c r="A6650" s="19">
        <v>20201003</v>
      </c>
      <c r="B6650" s="19" t="s">
        <v>32</v>
      </c>
      <c r="C6650" s="19">
        <v>293</v>
      </c>
      <c r="D6650" s="19">
        <v>22.93</v>
      </c>
      <c r="E6650" s="19">
        <v>18.760000000000002</v>
      </c>
      <c r="F6650" s="19">
        <v>4.83</v>
      </c>
      <c r="G6650" s="19">
        <v>0</v>
      </c>
      <c r="H6650" s="17">
        <f t="shared" si="312"/>
        <v>752.04136560431493</v>
      </c>
      <c r="I6650" s="18">
        <f t="shared" si="310"/>
        <v>42.26129267513484</v>
      </c>
      <c r="J6650" s="17">
        <f t="shared" si="311"/>
        <v>0.6936259380845462</v>
      </c>
    </row>
    <row r="6651" spans="1:10" x14ac:dyDescent="0.3">
      <c r="A6651" s="2">
        <v>20201003</v>
      </c>
      <c r="B6651" s="2" t="s">
        <v>31</v>
      </c>
      <c r="C6651" s="2">
        <v>159</v>
      </c>
      <c r="D6651" s="2">
        <v>11.98</v>
      </c>
      <c r="E6651" s="2">
        <v>18.45</v>
      </c>
      <c r="F6651" s="2">
        <v>4.41</v>
      </c>
      <c r="G6651" s="2">
        <v>0</v>
      </c>
      <c r="H6651" s="16">
        <f t="shared" si="312"/>
        <v>766.00576181254894</v>
      </c>
      <c r="I6651" s="15">
        <f t="shared" si="310"/>
        <v>42.387680056642154</v>
      </c>
      <c r="J6651" s="14">
        <f t="shared" si="311"/>
        <v>0.70606997782681435</v>
      </c>
    </row>
    <row r="6652" spans="1:10" x14ac:dyDescent="0.3">
      <c r="A6652" s="19">
        <v>20201003</v>
      </c>
      <c r="B6652" s="19" t="s">
        <v>30</v>
      </c>
      <c r="C6652" s="19">
        <v>0</v>
      </c>
      <c r="D6652" s="19">
        <v>0</v>
      </c>
      <c r="E6652" s="19">
        <v>17.920000000000002</v>
      </c>
      <c r="F6652" s="19">
        <v>3.59</v>
      </c>
      <c r="G6652" s="19">
        <v>0</v>
      </c>
      <c r="H6652" s="17">
        <f t="shared" si="312"/>
        <v>0</v>
      </c>
      <c r="I6652" s="18">
        <f t="shared" si="310"/>
        <v>17.920000000000002</v>
      </c>
      <c r="J6652" s="17">
        <f t="shared" si="311"/>
        <v>0</v>
      </c>
    </row>
    <row r="6653" spans="1:10" x14ac:dyDescent="0.3">
      <c r="A6653" s="2">
        <v>20201003</v>
      </c>
      <c r="B6653" s="2" t="s">
        <v>29</v>
      </c>
      <c r="C6653" s="2">
        <v>0</v>
      </c>
      <c r="D6653" s="2">
        <v>0</v>
      </c>
      <c r="E6653" s="2">
        <v>17.43</v>
      </c>
      <c r="F6653" s="2">
        <v>2.97</v>
      </c>
      <c r="G6653" s="2">
        <v>0</v>
      </c>
      <c r="H6653" s="16">
        <f t="shared" si="312"/>
        <v>0</v>
      </c>
      <c r="I6653" s="15">
        <f t="shared" si="310"/>
        <v>17.43</v>
      </c>
      <c r="J6653" s="14">
        <f t="shared" si="311"/>
        <v>0</v>
      </c>
    </row>
    <row r="6654" spans="1:10" x14ac:dyDescent="0.3">
      <c r="A6654" s="19">
        <v>20201003</v>
      </c>
      <c r="B6654" s="19" t="s">
        <v>28</v>
      </c>
      <c r="C6654" s="19">
        <v>0</v>
      </c>
      <c r="D6654" s="19">
        <v>0</v>
      </c>
      <c r="E6654" s="19">
        <v>17.059999999999999</v>
      </c>
      <c r="F6654" s="19">
        <v>2.48</v>
      </c>
      <c r="G6654" s="19">
        <v>0</v>
      </c>
      <c r="H6654" s="17">
        <f t="shared" si="312"/>
        <v>0</v>
      </c>
      <c r="I6654" s="18">
        <f t="shared" si="310"/>
        <v>17.059999999999999</v>
      </c>
      <c r="J6654" s="17">
        <f t="shared" si="311"/>
        <v>0</v>
      </c>
    </row>
    <row r="6655" spans="1:10" x14ac:dyDescent="0.3">
      <c r="A6655" s="2">
        <v>20201003</v>
      </c>
      <c r="B6655" s="2" t="s">
        <v>27</v>
      </c>
      <c r="C6655" s="2">
        <v>0</v>
      </c>
      <c r="D6655" s="2">
        <v>0</v>
      </c>
      <c r="E6655" s="2">
        <v>16.7</v>
      </c>
      <c r="F6655" s="2">
        <v>2.0699999999999998</v>
      </c>
      <c r="G6655" s="2">
        <v>0</v>
      </c>
      <c r="H6655" s="16">
        <f t="shared" si="312"/>
        <v>0</v>
      </c>
      <c r="I6655" s="15">
        <f t="shared" si="310"/>
        <v>16.7</v>
      </c>
      <c r="J6655" s="14">
        <f t="shared" si="311"/>
        <v>0</v>
      </c>
    </row>
    <row r="6656" spans="1:10" x14ac:dyDescent="0.3">
      <c r="A6656" s="19">
        <v>20201003</v>
      </c>
      <c r="B6656" s="19" t="s">
        <v>26</v>
      </c>
      <c r="C6656" s="19">
        <v>0</v>
      </c>
      <c r="D6656" s="19">
        <v>0</v>
      </c>
      <c r="E6656" s="19">
        <v>16.46</v>
      </c>
      <c r="F6656" s="19">
        <v>2</v>
      </c>
      <c r="G6656" s="19">
        <v>0</v>
      </c>
      <c r="H6656" s="17">
        <f t="shared" si="312"/>
        <v>0</v>
      </c>
      <c r="I6656" s="18">
        <f t="shared" si="310"/>
        <v>16.46</v>
      </c>
      <c r="J6656" s="17">
        <f t="shared" si="311"/>
        <v>0</v>
      </c>
    </row>
    <row r="6657" spans="1:10" x14ac:dyDescent="0.3">
      <c r="A6657" s="2">
        <v>20201003</v>
      </c>
      <c r="B6657" s="2" t="s">
        <v>25</v>
      </c>
      <c r="C6657" s="2">
        <v>0</v>
      </c>
      <c r="D6657" s="2">
        <v>0</v>
      </c>
      <c r="E6657" s="2">
        <v>16.399999999999999</v>
      </c>
      <c r="F6657" s="2">
        <v>1.86</v>
      </c>
      <c r="G6657" s="2">
        <v>0</v>
      </c>
      <c r="H6657" s="16">
        <f t="shared" si="312"/>
        <v>0</v>
      </c>
      <c r="I6657" s="15">
        <f t="shared" si="310"/>
        <v>16.399999999999999</v>
      </c>
      <c r="J6657" s="14">
        <f t="shared" si="311"/>
        <v>0</v>
      </c>
    </row>
    <row r="6658" spans="1:10" x14ac:dyDescent="0.3">
      <c r="A6658" s="19">
        <v>20201004</v>
      </c>
      <c r="B6658" s="19" t="s">
        <v>48</v>
      </c>
      <c r="C6658" s="19">
        <v>0</v>
      </c>
      <c r="D6658" s="19">
        <v>0</v>
      </c>
      <c r="E6658" s="19">
        <v>16.46</v>
      </c>
      <c r="F6658" s="19">
        <v>2</v>
      </c>
      <c r="G6658" s="19">
        <v>0</v>
      </c>
      <c r="H6658" s="17">
        <f t="shared" si="312"/>
        <v>0</v>
      </c>
      <c r="I6658" s="18">
        <f t="shared" si="310"/>
        <v>16.46</v>
      </c>
      <c r="J6658" s="17">
        <f t="shared" si="311"/>
        <v>0</v>
      </c>
    </row>
    <row r="6659" spans="1:10" x14ac:dyDescent="0.3">
      <c r="A6659" s="2">
        <v>20201004</v>
      </c>
      <c r="B6659" s="2" t="s">
        <v>47</v>
      </c>
      <c r="C6659" s="2">
        <v>0</v>
      </c>
      <c r="D6659" s="2">
        <v>0</v>
      </c>
      <c r="E6659" s="2">
        <v>16.53</v>
      </c>
      <c r="F6659" s="2">
        <v>2.21</v>
      </c>
      <c r="G6659" s="2">
        <v>0</v>
      </c>
      <c r="H6659" s="16">
        <f t="shared" si="312"/>
        <v>0</v>
      </c>
      <c r="I6659" s="15">
        <f t="shared" si="310"/>
        <v>16.53</v>
      </c>
      <c r="J6659" s="14">
        <f t="shared" si="311"/>
        <v>0</v>
      </c>
    </row>
    <row r="6660" spans="1:10" x14ac:dyDescent="0.3">
      <c r="A6660" s="19">
        <v>20201004</v>
      </c>
      <c r="B6660" s="19" t="s">
        <v>46</v>
      </c>
      <c r="C6660" s="19">
        <v>0</v>
      </c>
      <c r="D6660" s="19">
        <v>0</v>
      </c>
      <c r="E6660" s="19">
        <v>16.39</v>
      </c>
      <c r="F6660" s="19">
        <v>2.41</v>
      </c>
      <c r="G6660" s="19">
        <v>0</v>
      </c>
      <c r="H6660" s="17">
        <f t="shared" si="312"/>
        <v>0</v>
      </c>
      <c r="I6660" s="18">
        <f t="shared" si="310"/>
        <v>16.39</v>
      </c>
      <c r="J6660" s="17">
        <f t="shared" si="311"/>
        <v>0</v>
      </c>
    </row>
    <row r="6661" spans="1:10" x14ac:dyDescent="0.3">
      <c r="A6661" s="2">
        <v>20201004</v>
      </c>
      <c r="B6661" s="2" t="s">
        <v>45</v>
      </c>
      <c r="C6661" s="2">
        <v>0</v>
      </c>
      <c r="D6661" s="2">
        <v>0</v>
      </c>
      <c r="E6661" s="2">
        <v>16.28</v>
      </c>
      <c r="F6661" s="2">
        <v>2.5499999999999998</v>
      </c>
      <c r="G6661" s="2">
        <v>0</v>
      </c>
      <c r="H6661" s="16">
        <f t="shared" si="312"/>
        <v>0</v>
      </c>
      <c r="I6661" s="15">
        <f t="shared" si="310"/>
        <v>16.28</v>
      </c>
      <c r="J6661" s="14">
        <f t="shared" si="311"/>
        <v>0</v>
      </c>
    </row>
    <row r="6662" spans="1:10" x14ac:dyDescent="0.3">
      <c r="A6662" s="19">
        <v>20201004</v>
      </c>
      <c r="B6662" s="19" t="s">
        <v>44</v>
      </c>
      <c r="C6662" s="19">
        <v>0</v>
      </c>
      <c r="D6662" s="19">
        <v>0</v>
      </c>
      <c r="E6662" s="19">
        <v>16.3</v>
      </c>
      <c r="F6662" s="19">
        <v>2.69</v>
      </c>
      <c r="G6662" s="19">
        <v>0</v>
      </c>
      <c r="H6662" s="17">
        <f t="shared" si="312"/>
        <v>0</v>
      </c>
      <c r="I6662" s="18">
        <f t="shared" si="310"/>
        <v>16.3</v>
      </c>
      <c r="J6662" s="17">
        <f t="shared" si="311"/>
        <v>0</v>
      </c>
    </row>
    <row r="6663" spans="1:10" x14ac:dyDescent="0.3">
      <c r="A6663" s="2">
        <v>20201004</v>
      </c>
      <c r="B6663" s="2" t="s">
        <v>43</v>
      </c>
      <c r="C6663" s="2">
        <v>0</v>
      </c>
      <c r="D6663" s="2">
        <v>0</v>
      </c>
      <c r="E6663" s="2">
        <v>16.63</v>
      </c>
      <c r="F6663" s="2">
        <v>2.83</v>
      </c>
      <c r="G6663" s="2">
        <v>0</v>
      </c>
      <c r="H6663" s="16">
        <f t="shared" si="312"/>
        <v>0</v>
      </c>
      <c r="I6663" s="15">
        <f t="shared" si="310"/>
        <v>16.63</v>
      </c>
      <c r="J6663" s="14">
        <f t="shared" si="311"/>
        <v>0</v>
      </c>
    </row>
    <row r="6664" spans="1:10" x14ac:dyDescent="0.3">
      <c r="A6664" s="19">
        <v>20201004</v>
      </c>
      <c r="B6664" s="19" t="s">
        <v>42</v>
      </c>
      <c r="C6664" s="19">
        <v>0</v>
      </c>
      <c r="D6664" s="19">
        <v>0</v>
      </c>
      <c r="E6664" s="19">
        <v>17.260000000000002</v>
      </c>
      <c r="F6664" s="19">
        <v>3.24</v>
      </c>
      <c r="G6664" s="19">
        <v>0</v>
      </c>
      <c r="H6664" s="17">
        <f t="shared" si="312"/>
        <v>0</v>
      </c>
      <c r="I6664" s="18">
        <f t="shared" si="310"/>
        <v>17.260000000000002</v>
      </c>
      <c r="J6664" s="17">
        <f t="shared" si="311"/>
        <v>0</v>
      </c>
    </row>
    <row r="6665" spans="1:10" x14ac:dyDescent="0.3">
      <c r="A6665" s="2">
        <v>20201004</v>
      </c>
      <c r="B6665" s="2" t="s">
        <v>41</v>
      </c>
      <c r="C6665" s="2">
        <v>41</v>
      </c>
      <c r="D6665" s="2">
        <v>6.11</v>
      </c>
      <c r="E6665" s="2">
        <v>17.53</v>
      </c>
      <c r="F6665" s="2">
        <v>3.72</v>
      </c>
      <c r="G6665" s="2">
        <v>0</v>
      </c>
      <c r="H6665" s="16">
        <f t="shared" si="312"/>
        <v>385.20216955975081</v>
      </c>
      <c r="I6665" s="15">
        <f t="shared" si="310"/>
        <v>29.567567798742214</v>
      </c>
      <c r="J6665" s="14">
        <f t="shared" si="311"/>
        <v>0.37728470294416044</v>
      </c>
    </row>
    <row r="6666" spans="1:10" x14ac:dyDescent="0.3">
      <c r="A6666" s="19">
        <v>20201004</v>
      </c>
      <c r="B6666" s="19" t="s">
        <v>40</v>
      </c>
      <c r="C6666" s="19">
        <v>197</v>
      </c>
      <c r="D6666" s="19">
        <v>17.37</v>
      </c>
      <c r="E6666" s="19">
        <v>17.579999999999998</v>
      </c>
      <c r="F6666" s="19">
        <v>4.97</v>
      </c>
      <c r="G6666" s="19">
        <v>0</v>
      </c>
      <c r="H6666" s="17">
        <f t="shared" si="312"/>
        <v>659.87561490430141</v>
      </c>
      <c r="I6666" s="18">
        <f t="shared" ref="I6666:I6729" si="313">E6666+H6666*((NOCT-20)/(800))</f>
        <v>38.201112965759421</v>
      </c>
      <c r="J6666" s="17">
        <f t="shared" ref="J6666:J6729" si="314">P_STC__W*(H6666/1000)*(1+(alpha_p/100)*(I6666-25))</f>
        <v>0.62067569849364401</v>
      </c>
    </row>
    <row r="6667" spans="1:10" x14ac:dyDescent="0.3">
      <c r="A6667" s="2">
        <v>20201004</v>
      </c>
      <c r="B6667" s="2" t="s">
        <v>39</v>
      </c>
      <c r="C6667" s="2">
        <v>258</v>
      </c>
      <c r="D6667" s="2">
        <v>27.84</v>
      </c>
      <c r="E6667" s="2">
        <v>17.75</v>
      </c>
      <c r="F6667" s="2">
        <v>5.72</v>
      </c>
      <c r="G6667" s="2">
        <v>0</v>
      </c>
      <c r="H6667" s="16">
        <f t="shared" si="312"/>
        <v>552.45769938074227</v>
      </c>
      <c r="I6667" s="15">
        <f t="shared" si="313"/>
        <v>35.014303105648196</v>
      </c>
      <c r="J6667" s="14">
        <f t="shared" si="314"/>
        <v>0.52756154453482706</v>
      </c>
    </row>
    <row r="6668" spans="1:10" x14ac:dyDescent="0.3">
      <c r="A6668" s="19">
        <v>20201004</v>
      </c>
      <c r="B6668" s="19" t="s">
        <v>38</v>
      </c>
      <c r="C6668" s="19">
        <v>511.01</v>
      </c>
      <c r="D6668" s="19">
        <v>36.92</v>
      </c>
      <c r="E6668" s="19">
        <v>18.559999999999999</v>
      </c>
      <c r="F6668" s="19">
        <v>5.86</v>
      </c>
      <c r="G6668" s="19">
        <v>0</v>
      </c>
      <c r="H6668" s="17">
        <f t="shared" si="312"/>
        <v>850.69180758876973</v>
      </c>
      <c r="I6668" s="18">
        <f t="shared" si="313"/>
        <v>45.144118987149056</v>
      </c>
      <c r="J6668" s="17">
        <f t="shared" si="314"/>
        <v>0.77357784111819483</v>
      </c>
    </row>
    <row r="6669" spans="1:10" x14ac:dyDescent="0.3">
      <c r="A6669" s="2">
        <v>20201004</v>
      </c>
      <c r="B6669" s="2" t="s">
        <v>37</v>
      </c>
      <c r="C6669" s="2">
        <v>325</v>
      </c>
      <c r="D6669" s="2">
        <v>43.64</v>
      </c>
      <c r="E6669" s="2">
        <v>19.07</v>
      </c>
      <c r="F6669" s="2">
        <v>5.86</v>
      </c>
      <c r="G6669" s="2">
        <v>0</v>
      </c>
      <c r="H6669" s="16">
        <f t="shared" si="312"/>
        <v>470.92921841151127</v>
      </c>
      <c r="I6669" s="15">
        <f t="shared" si="313"/>
        <v>33.786538075359729</v>
      </c>
      <c r="J6669" s="14">
        <f t="shared" si="314"/>
        <v>0.45230894962383661</v>
      </c>
    </row>
    <row r="6670" spans="1:10" x14ac:dyDescent="0.3">
      <c r="A6670" s="19">
        <v>20201004</v>
      </c>
      <c r="B6670" s="19" t="s">
        <v>36</v>
      </c>
      <c r="C6670" s="19">
        <v>583.01</v>
      </c>
      <c r="D6670" s="19">
        <v>46.83</v>
      </c>
      <c r="E6670" s="19">
        <v>19.690000000000001</v>
      </c>
      <c r="F6670" s="19">
        <v>5.93</v>
      </c>
      <c r="G6670" s="19">
        <v>0</v>
      </c>
      <c r="H6670" s="17">
        <f t="shared" si="312"/>
        <v>799.38084777825975</v>
      </c>
      <c r="I6670" s="18">
        <f t="shared" si="313"/>
        <v>44.670651493070622</v>
      </c>
      <c r="J6670" s="17">
        <f t="shared" si="314"/>
        <v>0.72862130847729312</v>
      </c>
    </row>
    <row r="6671" spans="1:10" x14ac:dyDescent="0.3">
      <c r="A6671" s="2">
        <v>20201004</v>
      </c>
      <c r="B6671" s="2" t="s">
        <v>35</v>
      </c>
      <c r="C6671" s="2">
        <v>465</v>
      </c>
      <c r="D6671" s="2">
        <v>45.71</v>
      </c>
      <c r="E6671" s="2">
        <v>20.05</v>
      </c>
      <c r="F6671" s="2">
        <v>6.14</v>
      </c>
      <c r="G6671" s="2">
        <v>0</v>
      </c>
      <c r="H6671" s="16">
        <f t="shared" si="312"/>
        <v>649.60953225192839</v>
      </c>
      <c r="I6671" s="15">
        <f t="shared" si="313"/>
        <v>40.350297882872766</v>
      </c>
      <c r="J6671" s="14">
        <f t="shared" si="314"/>
        <v>0.60473688302763506</v>
      </c>
    </row>
    <row r="6672" spans="1:10" x14ac:dyDescent="0.3">
      <c r="A6672" s="19">
        <v>20201004</v>
      </c>
      <c r="B6672" s="19" t="s">
        <v>34</v>
      </c>
      <c r="C6672" s="19">
        <v>563.01</v>
      </c>
      <c r="D6672" s="19">
        <v>40.56</v>
      </c>
      <c r="E6672" s="19">
        <v>20.2</v>
      </c>
      <c r="F6672" s="19">
        <v>6.41</v>
      </c>
      <c r="G6672" s="19">
        <v>0</v>
      </c>
      <c r="H6672" s="17">
        <f t="shared" si="312"/>
        <v>865.84422301921188</v>
      </c>
      <c r="I6672" s="18">
        <f t="shared" si="313"/>
        <v>47.257631969350371</v>
      </c>
      <c r="J6672" s="17">
        <f t="shared" si="314"/>
        <v>0.77912183375483801</v>
      </c>
    </row>
    <row r="6673" spans="1:10" x14ac:dyDescent="0.3">
      <c r="A6673" s="2">
        <v>20201004</v>
      </c>
      <c r="B6673" s="2" t="s">
        <v>33</v>
      </c>
      <c r="C6673" s="2">
        <v>477.01</v>
      </c>
      <c r="D6673" s="2">
        <v>32.49</v>
      </c>
      <c r="E6673" s="2">
        <v>19.82</v>
      </c>
      <c r="F6673" s="2">
        <v>6.48</v>
      </c>
      <c r="G6673" s="2">
        <v>0</v>
      </c>
      <c r="H6673" s="16">
        <f t="shared" si="312"/>
        <v>888.03475415528362</v>
      </c>
      <c r="I6673" s="15">
        <f t="shared" si="313"/>
        <v>47.57108606735261</v>
      </c>
      <c r="J6673" s="14">
        <f t="shared" si="314"/>
        <v>0.79783716425450713</v>
      </c>
    </row>
    <row r="6674" spans="1:10" x14ac:dyDescent="0.3">
      <c r="A6674" s="19">
        <v>20201004</v>
      </c>
      <c r="B6674" s="19" t="s">
        <v>32</v>
      </c>
      <c r="C6674" s="19">
        <v>290</v>
      </c>
      <c r="D6674" s="19">
        <v>22.6</v>
      </c>
      <c r="E6674" s="19">
        <v>19.350000000000001</v>
      </c>
      <c r="F6674" s="19">
        <v>6.28</v>
      </c>
      <c r="G6674" s="19">
        <v>0</v>
      </c>
      <c r="H6674" s="17">
        <f t="shared" si="312"/>
        <v>754.62797203160767</v>
      </c>
      <c r="I6674" s="18">
        <f t="shared" si="313"/>
        <v>42.932124125987741</v>
      </c>
      <c r="J6674" s="17">
        <f t="shared" si="314"/>
        <v>0.69373360094624836</v>
      </c>
    </row>
    <row r="6675" spans="1:10" x14ac:dyDescent="0.3">
      <c r="A6675" s="2">
        <v>20201004</v>
      </c>
      <c r="B6675" s="2" t="s">
        <v>31</v>
      </c>
      <c r="C6675" s="2">
        <v>133</v>
      </c>
      <c r="D6675" s="2">
        <v>11.66</v>
      </c>
      <c r="E6675" s="2">
        <v>18.809999999999999</v>
      </c>
      <c r="F6675" s="2">
        <v>6</v>
      </c>
      <c r="G6675" s="2">
        <v>0</v>
      </c>
      <c r="H6675" s="16">
        <f t="shared" ref="H6675:H6738" si="315">IF(D6675&gt;0,C6675/SIN(D6675*PI()/180),0)</f>
        <v>658.07826858283852</v>
      </c>
      <c r="I6675" s="15">
        <f t="shared" si="313"/>
        <v>39.374945893213706</v>
      </c>
      <c r="J6675" s="14">
        <f t="shared" si="314"/>
        <v>0.61550899081313715</v>
      </c>
    </row>
    <row r="6676" spans="1:10" x14ac:dyDescent="0.3">
      <c r="A6676" s="19">
        <v>20201004</v>
      </c>
      <c r="B6676" s="19" t="s">
        <v>30</v>
      </c>
      <c r="C6676" s="19">
        <v>0</v>
      </c>
      <c r="D6676" s="19">
        <v>0</v>
      </c>
      <c r="E6676" s="19">
        <v>18.25</v>
      </c>
      <c r="F6676" s="19">
        <v>5.38</v>
      </c>
      <c r="G6676" s="19">
        <v>0</v>
      </c>
      <c r="H6676" s="17">
        <f t="shared" si="315"/>
        <v>0</v>
      </c>
      <c r="I6676" s="18">
        <f t="shared" si="313"/>
        <v>18.25</v>
      </c>
      <c r="J6676" s="17">
        <f t="shared" si="314"/>
        <v>0</v>
      </c>
    </row>
    <row r="6677" spans="1:10" x14ac:dyDescent="0.3">
      <c r="A6677" s="2">
        <v>20201004</v>
      </c>
      <c r="B6677" s="2" t="s">
        <v>29</v>
      </c>
      <c r="C6677" s="2">
        <v>0</v>
      </c>
      <c r="D6677" s="2">
        <v>0</v>
      </c>
      <c r="E6677" s="2">
        <v>17.670000000000002</v>
      </c>
      <c r="F6677" s="2">
        <v>5.38</v>
      </c>
      <c r="G6677" s="2">
        <v>0</v>
      </c>
      <c r="H6677" s="16">
        <f t="shared" si="315"/>
        <v>0</v>
      </c>
      <c r="I6677" s="15">
        <f t="shared" si="313"/>
        <v>17.670000000000002</v>
      </c>
      <c r="J6677" s="14">
        <f t="shared" si="314"/>
        <v>0</v>
      </c>
    </row>
    <row r="6678" spans="1:10" x14ac:dyDescent="0.3">
      <c r="A6678" s="19">
        <v>20201004</v>
      </c>
      <c r="B6678" s="19" t="s">
        <v>28</v>
      </c>
      <c r="C6678" s="19">
        <v>0</v>
      </c>
      <c r="D6678" s="19">
        <v>0</v>
      </c>
      <c r="E6678" s="19">
        <v>17.420000000000002</v>
      </c>
      <c r="F6678" s="19">
        <v>4.83</v>
      </c>
      <c r="G6678" s="19">
        <v>0</v>
      </c>
      <c r="H6678" s="17">
        <f t="shared" si="315"/>
        <v>0</v>
      </c>
      <c r="I6678" s="18">
        <f t="shared" si="313"/>
        <v>17.420000000000002</v>
      </c>
      <c r="J6678" s="17">
        <f t="shared" si="314"/>
        <v>0</v>
      </c>
    </row>
    <row r="6679" spans="1:10" x14ac:dyDescent="0.3">
      <c r="A6679" s="2">
        <v>20201004</v>
      </c>
      <c r="B6679" s="2" t="s">
        <v>27</v>
      </c>
      <c r="C6679" s="2">
        <v>0</v>
      </c>
      <c r="D6679" s="2">
        <v>0</v>
      </c>
      <c r="E6679" s="2">
        <v>17.13</v>
      </c>
      <c r="F6679" s="2">
        <v>4.55</v>
      </c>
      <c r="G6679" s="2">
        <v>0</v>
      </c>
      <c r="H6679" s="16">
        <f t="shared" si="315"/>
        <v>0</v>
      </c>
      <c r="I6679" s="15">
        <f t="shared" si="313"/>
        <v>17.13</v>
      </c>
      <c r="J6679" s="14">
        <f t="shared" si="314"/>
        <v>0</v>
      </c>
    </row>
    <row r="6680" spans="1:10" x14ac:dyDescent="0.3">
      <c r="A6680" s="19">
        <v>20201004</v>
      </c>
      <c r="B6680" s="19" t="s">
        <v>26</v>
      </c>
      <c r="C6680" s="19">
        <v>0</v>
      </c>
      <c r="D6680" s="19">
        <v>0</v>
      </c>
      <c r="E6680" s="19">
        <v>17.02</v>
      </c>
      <c r="F6680" s="19">
        <v>4.34</v>
      </c>
      <c r="G6680" s="19">
        <v>0</v>
      </c>
      <c r="H6680" s="17">
        <f t="shared" si="315"/>
        <v>0</v>
      </c>
      <c r="I6680" s="18">
        <f t="shared" si="313"/>
        <v>17.02</v>
      </c>
      <c r="J6680" s="17">
        <f t="shared" si="314"/>
        <v>0</v>
      </c>
    </row>
    <row r="6681" spans="1:10" x14ac:dyDescent="0.3">
      <c r="A6681" s="2">
        <v>20201004</v>
      </c>
      <c r="B6681" s="2" t="s">
        <v>25</v>
      </c>
      <c r="C6681" s="2">
        <v>0</v>
      </c>
      <c r="D6681" s="2">
        <v>0</v>
      </c>
      <c r="E6681" s="2">
        <v>16.88</v>
      </c>
      <c r="F6681" s="2">
        <v>4.07</v>
      </c>
      <c r="G6681" s="2">
        <v>0</v>
      </c>
      <c r="H6681" s="16">
        <f t="shared" si="315"/>
        <v>0</v>
      </c>
      <c r="I6681" s="15">
        <f t="shared" si="313"/>
        <v>16.88</v>
      </c>
      <c r="J6681" s="14">
        <f t="shared" si="314"/>
        <v>0</v>
      </c>
    </row>
    <row r="6682" spans="1:10" x14ac:dyDescent="0.3">
      <c r="A6682" s="19">
        <v>20201005</v>
      </c>
      <c r="B6682" s="19" t="s">
        <v>48</v>
      </c>
      <c r="C6682" s="19">
        <v>0</v>
      </c>
      <c r="D6682" s="19">
        <v>0</v>
      </c>
      <c r="E6682" s="19">
        <v>16.78</v>
      </c>
      <c r="F6682" s="19">
        <v>4</v>
      </c>
      <c r="G6682" s="19">
        <v>0</v>
      </c>
      <c r="H6682" s="17">
        <f t="shared" si="315"/>
        <v>0</v>
      </c>
      <c r="I6682" s="18">
        <f t="shared" si="313"/>
        <v>16.78</v>
      </c>
      <c r="J6682" s="17">
        <f t="shared" si="314"/>
        <v>0</v>
      </c>
    </row>
    <row r="6683" spans="1:10" x14ac:dyDescent="0.3">
      <c r="A6683" s="2">
        <v>20201005</v>
      </c>
      <c r="B6683" s="2" t="s">
        <v>47</v>
      </c>
      <c r="C6683" s="2">
        <v>0</v>
      </c>
      <c r="D6683" s="2">
        <v>0</v>
      </c>
      <c r="E6683" s="2">
        <v>16.66</v>
      </c>
      <c r="F6683" s="2">
        <v>3.93</v>
      </c>
      <c r="G6683" s="2">
        <v>0</v>
      </c>
      <c r="H6683" s="16">
        <f t="shared" si="315"/>
        <v>0</v>
      </c>
      <c r="I6683" s="15">
        <f t="shared" si="313"/>
        <v>16.66</v>
      </c>
      <c r="J6683" s="14">
        <f t="shared" si="314"/>
        <v>0</v>
      </c>
    </row>
    <row r="6684" spans="1:10" x14ac:dyDescent="0.3">
      <c r="A6684" s="19">
        <v>20201005</v>
      </c>
      <c r="B6684" s="19" t="s">
        <v>46</v>
      </c>
      <c r="C6684" s="19">
        <v>0</v>
      </c>
      <c r="D6684" s="19">
        <v>0</v>
      </c>
      <c r="E6684" s="19">
        <v>16.48</v>
      </c>
      <c r="F6684" s="19">
        <v>3.86</v>
      </c>
      <c r="G6684" s="19">
        <v>0</v>
      </c>
      <c r="H6684" s="17">
        <f t="shared" si="315"/>
        <v>0</v>
      </c>
      <c r="I6684" s="18">
        <f t="shared" si="313"/>
        <v>16.48</v>
      </c>
      <c r="J6684" s="17">
        <f t="shared" si="314"/>
        <v>0</v>
      </c>
    </row>
    <row r="6685" spans="1:10" x14ac:dyDescent="0.3">
      <c r="A6685" s="2">
        <v>20201005</v>
      </c>
      <c r="B6685" s="2" t="s">
        <v>45</v>
      </c>
      <c r="C6685" s="2">
        <v>0</v>
      </c>
      <c r="D6685" s="2">
        <v>0</v>
      </c>
      <c r="E6685" s="2">
        <v>16.329999999999998</v>
      </c>
      <c r="F6685" s="2">
        <v>3.86</v>
      </c>
      <c r="G6685" s="2">
        <v>0</v>
      </c>
      <c r="H6685" s="16">
        <f t="shared" si="315"/>
        <v>0</v>
      </c>
      <c r="I6685" s="15">
        <f t="shared" si="313"/>
        <v>16.329999999999998</v>
      </c>
      <c r="J6685" s="14">
        <f t="shared" si="314"/>
        <v>0</v>
      </c>
    </row>
    <row r="6686" spans="1:10" x14ac:dyDescent="0.3">
      <c r="A6686" s="19">
        <v>20201005</v>
      </c>
      <c r="B6686" s="19" t="s">
        <v>44</v>
      </c>
      <c r="C6686" s="19">
        <v>0</v>
      </c>
      <c r="D6686" s="19">
        <v>0</v>
      </c>
      <c r="E6686" s="19">
        <v>16.260000000000002</v>
      </c>
      <c r="F6686" s="19">
        <v>3.93</v>
      </c>
      <c r="G6686" s="19">
        <v>0</v>
      </c>
      <c r="H6686" s="17">
        <f t="shared" si="315"/>
        <v>0</v>
      </c>
      <c r="I6686" s="18">
        <f t="shared" si="313"/>
        <v>16.260000000000002</v>
      </c>
      <c r="J6686" s="17">
        <f t="shared" si="314"/>
        <v>0</v>
      </c>
    </row>
    <row r="6687" spans="1:10" x14ac:dyDescent="0.3">
      <c r="A6687" s="2">
        <v>20201005</v>
      </c>
      <c r="B6687" s="2" t="s">
        <v>43</v>
      </c>
      <c r="C6687" s="2">
        <v>0</v>
      </c>
      <c r="D6687" s="2">
        <v>0</v>
      </c>
      <c r="E6687" s="2">
        <v>16.260000000000002</v>
      </c>
      <c r="F6687" s="2">
        <v>3.79</v>
      </c>
      <c r="G6687" s="2">
        <v>0</v>
      </c>
      <c r="H6687" s="16">
        <f t="shared" si="315"/>
        <v>0</v>
      </c>
      <c r="I6687" s="15">
        <f t="shared" si="313"/>
        <v>16.260000000000002</v>
      </c>
      <c r="J6687" s="14">
        <f t="shared" si="314"/>
        <v>0</v>
      </c>
    </row>
    <row r="6688" spans="1:10" x14ac:dyDescent="0.3">
      <c r="A6688" s="19">
        <v>20201005</v>
      </c>
      <c r="B6688" s="19" t="s">
        <v>42</v>
      </c>
      <c r="C6688" s="19">
        <v>0</v>
      </c>
      <c r="D6688" s="19">
        <v>0</v>
      </c>
      <c r="E6688" s="19">
        <v>16.29</v>
      </c>
      <c r="F6688" s="19">
        <v>3.52</v>
      </c>
      <c r="G6688" s="19">
        <v>0</v>
      </c>
      <c r="H6688" s="17">
        <f t="shared" si="315"/>
        <v>0</v>
      </c>
      <c r="I6688" s="18">
        <f t="shared" si="313"/>
        <v>16.29</v>
      </c>
      <c r="J6688" s="17">
        <f t="shared" si="314"/>
        <v>0</v>
      </c>
    </row>
    <row r="6689" spans="1:10" x14ac:dyDescent="0.3">
      <c r="A6689" s="2">
        <v>20201005</v>
      </c>
      <c r="B6689" s="2" t="s">
        <v>41</v>
      </c>
      <c r="C6689" s="2">
        <v>33</v>
      </c>
      <c r="D6689" s="2">
        <v>5.92</v>
      </c>
      <c r="E6689" s="2">
        <v>16.05</v>
      </c>
      <c r="F6689" s="2">
        <v>2.5499999999999998</v>
      </c>
      <c r="G6689" s="2">
        <v>0</v>
      </c>
      <c r="H6689" s="16">
        <f t="shared" si="315"/>
        <v>319.95424521667951</v>
      </c>
      <c r="I6689" s="15">
        <f t="shared" si="313"/>
        <v>26.048570163021235</v>
      </c>
      <c r="J6689" s="14">
        <f t="shared" si="314"/>
        <v>0.31844452007888169</v>
      </c>
    </row>
    <row r="6690" spans="1:10" x14ac:dyDescent="0.3">
      <c r="A6690" s="19">
        <v>20201005</v>
      </c>
      <c r="B6690" s="19" t="s">
        <v>40</v>
      </c>
      <c r="C6690" s="19">
        <v>120</v>
      </c>
      <c r="D6690" s="19">
        <v>17.16</v>
      </c>
      <c r="E6690" s="19">
        <v>16.77</v>
      </c>
      <c r="F6690" s="19">
        <v>1.86</v>
      </c>
      <c r="G6690" s="19">
        <v>0</v>
      </c>
      <c r="H6690" s="17">
        <f t="shared" si="315"/>
        <v>406.72303975380686</v>
      </c>
      <c r="I6690" s="18">
        <f t="shared" si="313"/>
        <v>29.480094992306462</v>
      </c>
      <c r="J6690" s="17">
        <f t="shared" si="314"/>
        <v>0.39852332941235175</v>
      </c>
    </row>
    <row r="6691" spans="1:10" x14ac:dyDescent="0.3">
      <c r="A6691" s="2">
        <v>20201005</v>
      </c>
      <c r="B6691" s="2" t="s">
        <v>39</v>
      </c>
      <c r="C6691" s="2">
        <v>316</v>
      </c>
      <c r="D6691" s="2">
        <v>27.6</v>
      </c>
      <c r="E6691" s="2">
        <v>18.28</v>
      </c>
      <c r="F6691" s="2">
        <v>1.93</v>
      </c>
      <c r="G6691" s="2">
        <v>0</v>
      </c>
      <c r="H6691" s="16">
        <f t="shared" si="315"/>
        <v>682.06929489099991</v>
      </c>
      <c r="I6691" s="15">
        <f t="shared" si="313"/>
        <v>39.594665465343752</v>
      </c>
      <c r="J6691" s="14">
        <f t="shared" si="314"/>
        <v>0.63727371556697321</v>
      </c>
    </row>
    <row r="6692" spans="1:10" x14ac:dyDescent="0.3">
      <c r="A6692" s="19">
        <v>20201005</v>
      </c>
      <c r="B6692" s="19" t="s">
        <v>38</v>
      </c>
      <c r="C6692" s="19">
        <v>544.01</v>
      </c>
      <c r="D6692" s="19">
        <v>36.630000000000003</v>
      </c>
      <c r="E6692" s="19">
        <v>19.46</v>
      </c>
      <c r="F6692" s="19">
        <v>2.76</v>
      </c>
      <c r="G6692" s="19">
        <v>0</v>
      </c>
      <c r="H6692" s="17">
        <f t="shared" si="315"/>
        <v>911.7814873917373</v>
      </c>
      <c r="I6692" s="18">
        <f t="shared" si="313"/>
        <v>47.953171480991791</v>
      </c>
      <c r="J6692" s="17">
        <f t="shared" si="314"/>
        <v>0.81760424164190382</v>
      </c>
    </row>
    <row r="6693" spans="1:10" x14ac:dyDescent="0.3">
      <c r="A6693" s="2">
        <v>20201005</v>
      </c>
      <c r="B6693" s="2" t="s">
        <v>37</v>
      </c>
      <c r="C6693" s="2">
        <v>517</v>
      </c>
      <c r="D6693" s="2">
        <v>43.3</v>
      </c>
      <c r="E6693" s="2">
        <v>20.45</v>
      </c>
      <c r="F6693" s="2">
        <v>2.83</v>
      </c>
      <c r="G6693" s="2">
        <v>0</v>
      </c>
      <c r="H6693" s="16">
        <f t="shared" si="315"/>
        <v>753.84392644672641</v>
      </c>
      <c r="I6693" s="15">
        <f t="shared" si="313"/>
        <v>44.0076227014602</v>
      </c>
      <c r="J6693" s="14">
        <f t="shared" si="314"/>
        <v>0.68936441226313627</v>
      </c>
    </row>
    <row r="6694" spans="1:10" x14ac:dyDescent="0.3">
      <c r="A6694" s="19">
        <v>20201005</v>
      </c>
      <c r="B6694" s="19" t="s">
        <v>36</v>
      </c>
      <c r="C6694" s="19">
        <v>532</v>
      </c>
      <c r="D6694" s="19">
        <v>46.45</v>
      </c>
      <c r="E6694" s="19">
        <v>20.58</v>
      </c>
      <c r="F6694" s="19">
        <v>3.03</v>
      </c>
      <c r="G6694" s="19">
        <v>0</v>
      </c>
      <c r="H6694" s="17">
        <f t="shared" si="315"/>
        <v>734.02253135498961</v>
      </c>
      <c r="I6694" s="18">
        <f t="shared" si="313"/>
        <v>43.51820410484342</v>
      </c>
      <c r="J6694" s="17">
        <f t="shared" si="314"/>
        <v>0.67285502561565469</v>
      </c>
    </row>
    <row r="6695" spans="1:10" x14ac:dyDescent="0.3">
      <c r="A6695" s="2">
        <v>20201005</v>
      </c>
      <c r="B6695" s="2" t="s">
        <v>35</v>
      </c>
      <c r="C6695" s="2">
        <v>413</v>
      </c>
      <c r="D6695" s="2">
        <v>45.31</v>
      </c>
      <c r="E6695" s="2">
        <v>20.79</v>
      </c>
      <c r="F6695" s="2">
        <v>3.52</v>
      </c>
      <c r="G6695" s="2">
        <v>0</v>
      </c>
      <c r="H6695" s="16">
        <f t="shared" si="315"/>
        <v>580.9355558120028</v>
      </c>
      <c r="I6695" s="15">
        <f t="shared" si="313"/>
        <v>38.944236119125087</v>
      </c>
      <c r="J6695" s="14">
        <f t="shared" si="314"/>
        <v>0.54448239429093304</v>
      </c>
    </row>
    <row r="6696" spans="1:10" x14ac:dyDescent="0.3">
      <c r="A6696" s="19">
        <v>20201005</v>
      </c>
      <c r="B6696" s="19" t="s">
        <v>34</v>
      </c>
      <c r="C6696" s="19">
        <v>550.01</v>
      </c>
      <c r="D6696" s="19">
        <v>40.18</v>
      </c>
      <c r="E6696" s="19">
        <v>20.65</v>
      </c>
      <c r="F6696" s="19">
        <v>3.86</v>
      </c>
      <c r="G6696" s="19">
        <v>0</v>
      </c>
      <c r="H6696" s="17">
        <f t="shared" si="315"/>
        <v>852.47619947631176</v>
      </c>
      <c r="I6696" s="18">
        <f t="shared" si="313"/>
        <v>47.289881233634745</v>
      </c>
      <c r="J6696" s="17">
        <f t="shared" si="314"/>
        <v>0.76696902989258897</v>
      </c>
    </row>
    <row r="6697" spans="1:10" x14ac:dyDescent="0.3">
      <c r="A6697" s="2">
        <v>20201005</v>
      </c>
      <c r="B6697" s="2" t="s">
        <v>33</v>
      </c>
      <c r="C6697" s="2">
        <v>470.01</v>
      </c>
      <c r="D6697" s="2">
        <v>32.14</v>
      </c>
      <c r="E6697" s="2">
        <v>20.57</v>
      </c>
      <c r="F6697" s="2">
        <v>4.07</v>
      </c>
      <c r="G6697" s="2">
        <v>0</v>
      </c>
      <c r="H6697" s="16">
        <f t="shared" si="315"/>
        <v>883.49429536726529</v>
      </c>
      <c r="I6697" s="15">
        <f t="shared" si="313"/>
        <v>48.179196730227041</v>
      </c>
      <c r="J6697" s="14">
        <f t="shared" si="314"/>
        <v>0.79134019899668517</v>
      </c>
    </row>
    <row r="6698" spans="1:10" x14ac:dyDescent="0.3">
      <c r="A6698" s="19">
        <v>20201005</v>
      </c>
      <c r="B6698" s="19" t="s">
        <v>32</v>
      </c>
      <c r="C6698" s="19">
        <v>337.01</v>
      </c>
      <c r="D6698" s="19">
        <v>22.28</v>
      </c>
      <c r="E6698" s="19">
        <v>20.39</v>
      </c>
      <c r="F6698" s="19">
        <v>4.21</v>
      </c>
      <c r="G6698" s="19">
        <v>0</v>
      </c>
      <c r="H6698" s="17">
        <f t="shared" si="315"/>
        <v>888.89609292297234</v>
      </c>
      <c r="I6698" s="18">
        <f t="shared" si="313"/>
        <v>48.16800290384289</v>
      </c>
      <c r="J6698" s="17">
        <f t="shared" si="314"/>
        <v>0.79622333024372915</v>
      </c>
    </row>
    <row r="6699" spans="1:10" x14ac:dyDescent="0.3">
      <c r="A6699" s="2">
        <v>20201005</v>
      </c>
      <c r="B6699" s="2" t="s">
        <v>31</v>
      </c>
      <c r="C6699" s="2">
        <v>145</v>
      </c>
      <c r="D6699" s="2">
        <v>11.35</v>
      </c>
      <c r="E6699" s="2">
        <v>19.93</v>
      </c>
      <c r="F6699" s="2">
        <v>3.86</v>
      </c>
      <c r="G6699" s="2">
        <v>0</v>
      </c>
      <c r="H6699" s="16">
        <f t="shared" si="315"/>
        <v>736.78181445715165</v>
      </c>
      <c r="I6699" s="15">
        <f t="shared" si="313"/>
        <v>42.954431701785992</v>
      </c>
      <c r="J6699" s="14">
        <f t="shared" si="314"/>
        <v>0.67725357000660158</v>
      </c>
    </row>
    <row r="6700" spans="1:10" x14ac:dyDescent="0.3">
      <c r="A6700" s="19">
        <v>20201005</v>
      </c>
      <c r="B6700" s="19" t="s">
        <v>30</v>
      </c>
      <c r="C6700" s="19">
        <v>0</v>
      </c>
      <c r="D6700" s="19">
        <v>0</v>
      </c>
      <c r="E6700" s="19">
        <v>19.27</v>
      </c>
      <c r="F6700" s="19">
        <v>2.9</v>
      </c>
      <c r="G6700" s="19">
        <v>0</v>
      </c>
      <c r="H6700" s="17">
        <f t="shared" si="315"/>
        <v>0</v>
      </c>
      <c r="I6700" s="18">
        <f t="shared" si="313"/>
        <v>19.27</v>
      </c>
      <c r="J6700" s="17">
        <f t="shared" si="314"/>
        <v>0</v>
      </c>
    </row>
    <row r="6701" spans="1:10" x14ac:dyDescent="0.3">
      <c r="A6701" s="2">
        <v>20201005</v>
      </c>
      <c r="B6701" s="2" t="s">
        <v>29</v>
      </c>
      <c r="C6701" s="2">
        <v>0</v>
      </c>
      <c r="D6701" s="2">
        <v>0</v>
      </c>
      <c r="E6701" s="2">
        <v>18.8</v>
      </c>
      <c r="F6701" s="2">
        <v>2.48</v>
      </c>
      <c r="G6701" s="2">
        <v>0</v>
      </c>
      <c r="H6701" s="16">
        <f t="shared" si="315"/>
        <v>0</v>
      </c>
      <c r="I6701" s="15">
        <f t="shared" si="313"/>
        <v>18.8</v>
      </c>
      <c r="J6701" s="14">
        <f t="shared" si="314"/>
        <v>0</v>
      </c>
    </row>
    <row r="6702" spans="1:10" x14ac:dyDescent="0.3">
      <c r="A6702" s="19">
        <v>20201005</v>
      </c>
      <c r="B6702" s="19" t="s">
        <v>28</v>
      </c>
      <c r="C6702" s="19">
        <v>0</v>
      </c>
      <c r="D6702" s="19">
        <v>0</v>
      </c>
      <c r="E6702" s="19">
        <v>18.55</v>
      </c>
      <c r="F6702" s="19">
        <v>2.14</v>
      </c>
      <c r="G6702" s="19">
        <v>0</v>
      </c>
      <c r="H6702" s="17">
        <f t="shared" si="315"/>
        <v>0</v>
      </c>
      <c r="I6702" s="18">
        <f t="shared" si="313"/>
        <v>18.55</v>
      </c>
      <c r="J6702" s="17">
        <f t="shared" si="314"/>
        <v>0</v>
      </c>
    </row>
    <row r="6703" spans="1:10" x14ac:dyDescent="0.3">
      <c r="A6703" s="2">
        <v>20201005</v>
      </c>
      <c r="B6703" s="2" t="s">
        <v>27</v>
      </c>
      <c r="C6703" s="2">
        <v>0</v>
      </c>
      <c r="D6703" s="2">
        <v>0</v>
      </c>
      <c r="E6703" s="2">
        <v>18.34</v>
      </c>
      <c r="F6703" s="2">
        <v>1.86</v>
      </c>
      <c r="G6703" s="2">
        <v>0</v>
      </c>
      <c r="H6703" s="16">
        <f t="shared" si="315"/>
        <v>0</v>
      </c>
      <c r="I6703" s="15">
        <f t="shared" si="313"/>
        <v>18.34</v>
      </c>
      <c r="J6703" s="14">
        <f t="shared" si="314"/>
        <v>0</v>
      </c>
    </row>
    <row r="6704" spans="1:10" x14ac:dyDescent="0.3">
      <c r="A6704" s="19">
        <v>20201005</v>
      </c>
      <c r="B6704" s="19" t="s">
        <v>26</v>
      </c>
      <c r="C6704" s="19">
        <v>0</v>
      </c>
      <c r="D6704" s="19">
        <v>0</v>
      </c>
      <c r="E6704" s="19">
        <v>18.37</v>
      </c>
      <c r="F6704" s="19">
        <v>1.72</v>
      </c>
      <c r="G6704" s="19">
        <v>0</v>
      </c>
      <c r="H6704" s="17">
        <f t="shared" si="315"/>
        <v>0</v>
      </c>
      <c r="I6704" s="18">
        <f t="shared" si="313"/>
        <v>18.37</v>
      </c>
      <c r="J6704" s="17">
        <f t="shared" si="314"/>
        <v>0</v>
      </c>
    </row>
    <row r="6705" spans="1:10" x14ac:dyDescent="0.3">
      <c r="A6705" s="2">
        <v>20201005</v>
      </c>
      <c r="B6705" s="2" t="s">
        <v>25</v>
      </c>
      <c r="C6705" s="2">
        <v>0</v>
      </c>
      <c r="D6705" s="2">
        <v>0</v>
      </c>
      <c r="E6705" s="2">
        <v>18.07</v>
      </c>
      <c r="F6705" s="2">
        <v>1.79</v>
      </c>
      <c r="G6705" s="2">
        <v>0</v>
      </c>
      <c r="H6705" s="16">
        <f t="shared" si="315"/>
        <v>0</v>
      </c>
      <c r="I6705" s="15">
        <f t="shared" si="313"/>
        <v>18.07</v>
      </c>
      <c r="J6705" s="14">
        <f t="shared" si="314"/>
        <v>0</v>
      </c>
    </row>
    <row r="6706" spans="1:10" x14ac:dyDescent="0.3">
      <c r="A6706" s="19">
        <v>20201006</v>
      </c>
      <c r="B6706" s="19" t="s">
        <v>48</v>
      </c>
      <c r="C6706" s="19">
        <v>0</v>
      </c>
      <c r="D6706" s="19">
        <v>0</v>
      </c>
      <c r="E6706" s="19">
        <v>17.79</v>
      </c>
      <c r="F6706" s="19">
        <v>1.86</v>
      </c>
      <c r="G6706" s="19">
        <v>0</v>
      </c>
      <c r="H6706" s="17">
        <f t="shared" si="315"/>
        <v>0</v>
      </c>
      <c r="I6706" s="18">
        <f t="shared" si="313"/>
        <v>17.79</v>
      </c>
      <c r="J6706" s="17">
        <f t="shared" si="314"/>
        <v>0</v>
      </c>
    </row>
    <row r="6707" spans="1:10" x14ac:dyDescent="0.3">
      <c r="A6707" s="2">
        <v>20201006</v>
      </c>
      <c r="B6707" s="2" t="s">
        <v>47</v>
      </c>
      <c r="C6707" s="2">
        <v>0</v>
      </c>
      <c r="D6707" s="2">
        <v>0</v>
      </c>
      <c r="E6707" s="2">
        <v>17.45</v>
      </c>
      <c r="F6707" s="2">
        <v>2</v>
      </c>
      <c r="G6707" s="2">
        <v>0</v>
      </c>
      <c r="H6707" s="16">
        <f t="shared" si="315"/>
        <v>0</v>
      </c>
      <c r="I6707" s="15">
        <f t="shared" si="313"/>
        <v>17.45</v>
      </c>
      <c r="J6707" s="14">
        <f t="shared" si="314"/>
        <v>0</v>
      </c>
    </row>
    <row r="6708" spans="1:10" x14ac:dyDescent="0.3">
      <c r="A6708" s="19">
        <v>20201006</v>
      </c>
      <c r="B6708" s="19" t="s">
        <v>46</v>
      </c>
      <c r="C6708" s="19">
        <v>0</v>
      </c>
      <c r="D6708" s="19">
        <v>0</v>
      </c>
      <c r="E6708" s="19">
        <v>17.309999999999999</v>
      </c>
      <c r="F6708" s="19">
        <v>2.0699999999999998</v>
      </c>
      <c r="G6708" s="19">
        <v>0</v>
      </c>
      <c r="H6708" s="17">
        <f t="shared" si="315"/>
        <v>0</v>
      </c>
      <c r="I6708" s="18">
        <f t="shared" si="313"/>
        <v>17.309999999999999</v>
      </c>
      <c r="J6708" s="17">
        <f t="shared" si="314"/>
        <v>0</v>
      </c>
    </row>
    <row r="6709" spans="1:10" x14ac:dyDescent="0.3">
      <c r="A6709" s="2">
        <v>20201006</v>
      </c>
      <c r="B6709" s="2" t="s">
        <v>45</v>
      </c>
      <c r="C6709" s="2">
        <v>0</v>
      </c>
      <c r="D6709" s="2">
        <v>0</v>
      </c>
      <c r="E6709" s="2">
        <v>17.350000000000001</v>
      </c>
      <c r="F6709" s="2">
        <v>2.14</v>
      </c>
      <c r="G6709" s="2">
        <v>0</v>
      </c>
      <c r="H6709" s="16">
        <f t="shared" si="315"/>
        <v>0</v>
      </c>
      <c r="I6709" s="15">
        <f t="shared" si="313"/>
        <v>17.350000000000001</v>
      </c>
      <c r="J6709" s="14">
        <f t="shared" si="314"/>
        <v>0</v>
      </c>
    </row>
    <row r="6710" spans="1:10" x14ac:dyDescent="0.3">
      <c r="A6710" s="19">
        <v>20201006</v>
      </c>
      <c r="B6710" s="19" t="s">
        <v>44</v>
      </c>
      <c r="C6710" s="19">
        <v>0</v>
      </c>
      <c r="D6710" s="19">
        <v>0</v>
      </c>
      <c r="E6710" s="19">
        <v>17.440000000000001</v>
      </c>
      <c r="F6710" s="19">
        <v>2.2799999999999998</v>
      </c>
      <c r="G6710" s="19">
        <v>0</v>
      </c>
      <c r="H6710" s="17">
        <f t="shared" si="315"/>
        <v>0</v>
      </c>
      <c r="I6710" s="18">
        <f t="shared" si="313"/>
        <v>17.440000000000001</v>
      </c>
      <c r="J6710" s="17">
        <f t="shared" si="314"/>
        <v>0</v>
      </c>
    </row>
    <row r="6711" spans="1:10" x14ac:dyDescent="0.3">
      <c r="A6711" s="2">
        <v>20201006</v>
      </c>
      <c r="B6711" s="2" t="s">
        <v>43</v>
      </c>
      <c r="C6711" s="2">
        <v>0</v>
      </c>
      <c r="D6711" s="2">
        <v>0</v>
      </c>
      <c r="E6711" s="2">
        <v>17.43</v>
      </c>
      <c r="F6711" s="2">
        <v>2.21</v>
      </c>
      <c r="G6711" s="2">
        <v>0</v>
      </c>
      <c r="H6711" s="16">
        <f t="shared" si="315"/>
        <v>0</v>
      </c>
      <c r="I6711" s="15">
        <f t="shared" si="313"/>
        <v>17.43</v>
      </c>
      <c r="J6711" s="14">
        <f t="shared" si="314"/>
        <v>0</v>
      </c>
    </row>
    <row r="6712" spans="1:10" x14ac:dyDescent="0.3">
      <c r="A6712" s="19">
        <v>20201006</v>
      </c>
      <c r="B6712" s="19" t="s">
        <v>42</v>
      </c>
      <c r="C6712" s="19">
        <v>0</v>
      </c>
      <c r="D6712" s="19">
        <v>0</v>
      </c>
      <c r="E6712" s="19">
        <v>17.41</v>
      </c>
      <c r="F6712" s="19">
        <v>2.14</v>
      </c>
      <c r="G6712" s="19">
        <v>0</v>
      </c>
      <c r="H6712" s="17">
        <f t="shared" si="315"/>
        <v>0</v>
      </c>
      <c r="I6712" s="18">
        <f t="shared" si="313"/>
        <v>17.41</v>
      </c>
      <c r="J6712" s="17">
        <f t="shared" si="314"/>
        <v>0</v>
      </c>
    </row>
    <row r="6713" spans="1:10" x14ac:dyDescent="0.3">
      <c r="A6713" s="2">
        <v>20201006</v>
      </c>
      <c r="B6713" s="2" t="s">
        <v>41</v>
      </c>
      <c r="C6713" s="2">
        <v>43.01</v>
      </c>
      <c r="D6713" s="2">
        <v>5.73</v>
      </c>
      <c r="E6713" s="2">
        <v>17.5</v>
      </c>
      <c r="F6713" s="2">
        <v>2.83</v>
      </c>
      <c r="G6713" s="2">
        <v>0</v>
      </c>
      <c r="H6713" s="16">
        <f t="shared" si="315"/>
        <v>430.7860440782315</v>
      </c>
      <c r="I6713" s="15">
        <f t="shared" si="313"/>
        <v>30.962063877444734</v>
      </c>
      <c r="J6713" s="14">
        <f t="shared" si="314"/>
        <v>0.41922836147285386</v>
      </c>
    </row>
    <row r="6714" spans="1:10" x14ac:dyDescent="0.3">
      <c r="A6714" s="19">
        <v>20201006</v>
      </c>
      <c r="B6714" s="19" t="s">
        <v>40</v>
      </c>
      <c r="C6714" s="19">
        <v>205</v>
      </c>
      <c r="D6714" s="19">
        <v>16.95</v>
      </c>
      <c r="E6714" s="19">
        <v>18.02</v>
      </c>
      <c r="F6714" s="19">
        <v>3.93</v>
      </c>
      <c r="G6714" s="19">
        <v>0</v>
      </c>
      <c r="H6714" s="17">
        <f t="shared" si="315"/>
        <v>703.16960691296879</v>
      </c>
      <c r="I6714" s="18">
        <f t="shared" si="313"/>
        <v>39.994050216030274</v>
      </c>
      <c r="J6714" s="17">
        <f t="shared" si="314"/>
        <v>0.65572448512899184</v>
      </c>
    </row>
    <row r="6715" spans="1:10" x14ac:dyDescent="0.3">
      <c r="A6715" s="2">
        <v>20201006</v>
      </c>
      <c r="B6715" s="2" t="s">
        <v>39</v>
      </c>
      <c r="C6715" s="2">
        <v>337</v>
      </c>
      <c r="D6715" s="2">
        <v>27.36</v>
      </c>
      <c r="E6715" s="2">
        <v>19.38</v>
      </c>
      <c r="F6715" s="2">
        <v>4.41</v>
      </c>
      <c r="G6715" s="2">
        <v>0</v>
      </c>
      <c r="H6715" s="16">
        <f t="shared" si="315"/>
        <v>733.27843292409807</v>
      </c>
      <c r="I6715" s="15">
        <f t="shared" si="313"/>
        <v>42.29495102887806</v>
      </c>
      <c r="J6715" s="14">
        <f t="shared" si="314"/>
        <v>0.67620936727830183</v>
      </c>
    </row>
    <row r="6716" spans="1:10" x14ac:dyDescent="0.3">
      <c r="A6716" s="19">
        <v>20201006</v>
      </c>
      <c r="B6716" s="19" t="s">
        <v>38</v>
      </c>
      <c r="C6716" s="19">
        <v>542.01</v>
      </c>
      <c r="D6716" s="19">
        <v>36.35</v>
      </c>
      <c r="E6716" s="19">
        <v>20.57</v>
      </c>
      <c r="F6716" s="19">
        <v>4.97</v>
      </c>
      <c r="G6716" s="19">
        <v>0</v>
      </c>
      <c r="H6716" s="17">
        <f t="shared" si="315"/>
        <v>914.45104183794422</v>
      </c>
      <c r="I6716" s="18">
        <f t="shared" si="313"/>
        <v>49.146595057435761</v>
      </c>
      <c r="J6716" s="17">
        <f t="shared" si="314"/>
        <v>0.81508708630594429</v>
      </c>
    </row>
    <row r="6717" spans="1:10" x14ac:dyDescent="0.3">
      <c r="A6717" s="2">
        <v>20201006</v>
      </c>
      <c r="B6717" s="2" t="s">
        <v>37</v>
      </c>
      <c r="C6717" s="2">
        <v>669.01</v>
      </c>
      <c r="D6717" s="2">
        <v>42.96</v>
      </c>
      <c r="E6717" s="2">
        <v>21.54</v>
      </c>
      <c r="F6717" s="2">
        <v>4.62</v>
      </c>
      <c r="G6717" s="2">
        <v>0</v>
      </c>
      <c r="H6717" s="16">
        <f t="shared" si="315"/>
        <v>981.6906243503729</v>
      </c>
      <c r="I6717" s="15">
        <f t="shared" si="313"/>
        <v>52.217832010949152</v>
      </c>
      <c r="J6717" s="14">
        <f t="shared" si="314"/>
        <v>0.86145291709905791</v>
      </c>
    </row>
    <row r="6718" spans="1:10" x14ac:dyDescent="0.3">
      <c r="A6718" s="19">
        <v>20201006</v>
      </c>
      <c r="B6718" s="19" t="s">
        <v>36</v>
      </c>
      <c r="C6718" s="19">
        <v>746.01</v>
      </c>
      <c r="D6718" s="19">
        <v>46.08</v>
      </c>
      <c r="E6718" s="19">
        <v>22.72</v>
      </c>
      <c r="F6718" s="19">
        <v>3.72</v>
      </c>
      <c r="G6718" s="19">
        <v>0</v>
      </c>
      <c r="H6718" s="17">
        <f t="shared" si="315"/>
        <v>1035.6804846587791</v>
      </c>
      <c r="I6718" s="18">
        <f t="shared" si="313"/>
        <v>55.085015145586844</v>
      </c>
      <c r="J6718" s="17">
        <f t="shared" si="314"/>
        <v>0.89546740085751264</v>
      </c>
    </row>
    <row r="6719" spans="1:10" x14ac:dyDescent="0.3">
      <c r="A6719" s="2">
        <v>20201006</v>
      </c>
      <c r="B6719" s="2" t="s">
        <v>35</v>
      </c>
      <c r="C6719" s="2">
        <v>702.01</v>
      </c>
      <c r="D6719" s="2">
        <v>44.92</v>
      </c>
      <c r="E6719" s="2">
        <v>23.49</v>
      </c>
      <c r="F6719" s="2">
        <v>3.45</v>
      </c>
      <c r="G6719" s="2">
        <v>0</v>
      </c>
      <c r="H6719" s="16">
        <f t="shared" si="315"/>
        <v>994.18117035675141</v>
      </c>
      <c r="I6719" s="15">
        <f t="shared" si="313"/>
        <v>54.558161573648476</v>
      </c>
      <c r="J6719" s="14">
        <f t="shared" si="314"/>
        <v>0.86194341585577428</v>
      </c>
    </row>
    <row r="6720" spans="1:10" x14ac:dyDescent="0.3">
      <c r="A6720" s="19">
        <v>20201006</v>
      </c>
      <c r="B6720" s="19" t="s">
        <v>34</v>
      </c>
      <c r="C6720" s="19">
        <v>431</v>
      </c>
      <c r="D6720" s="19">
        <v>39.799999999999997</v>
      </c>
      <c r="E6720" s="19">
        <v>23.82</v>
      </c>
      <c r="F6720" s="19">
        <v>4.6900000000000004</v>
      </c>
      <c r="G6720" s="19">
        <v>0</v>
      </c>
      <c r="H6720" s="17">
        <f t="shared" si="315"/>
        <v>673.32208892755546</v>
      </c>
      <c r="I6720" s="18">
        <f t="shared" si="313"/>
        <v>44.861315278986112</v>
      </c>
      <c r="J6720" s="17">
        <f t="shared" si="314"/>
        <v>0.61314330861132471</v>
      </c>
    </row>
    <row r="6721" spans="1:10" x14ac:dyDescent="0.3">
      <c r="A6721" s="2">
        <v>20201006</v>
      </c>
      <c r="B6721" s="2" t="s">
        <v>33</v>
      </c>
      <c r="C6721" s="2">
        <v>496.01</v>
      </c>
      <c r="D6721" s="2">
        <v>31.79</v>
      </c>
      <c r="E6721" s="2">
        <v>23.63</v>
      </c>
      <c r="F6721" s="2">
        <v>5.79</v>
      </c>
      <c r="G6721" s="2">
        <v>0</v>
      </c>
      <c r="H6721" s="16">
        <f t="shared" si="315"/>
        <v>941.53945046572096</v>
      </c>
      <c r="I6721" s="15">
        <f t="shared" si="313"/>
        <v>53.053107827053779</v>
      </c>
      <c r="J6721" s="14">
        <f t="shared" si="314"/>
        <v>0.82268046569269171</v>
      </c>
    </row>
    <row r="6722" spans="1:10" x14ac:dyDescent="0.3">
      <c r="A6722" s="19">
        <v>20201006</v>
      </c>
      <c r="B6722" s="19" t="s">
        <v>32</v>
      </c>
      <c r="C6722" s="19">
        <v>335.01</v>
      </c>
      <c r="D6722" s="19">
        <v>21.95</v>
      </c>
      <c r="E6722" s="19">
        <v>22.87</v>
      </c>
      <c r="F6722" s="19">
        <v>6.48</v>
      </c>
      <c r="G6722" s="19">
        <v>0</v>
      </c>
      <c r="H6722" s="17">
        <f t="shared" si="315"/>
        <v>896.23433026298164</v>
      </c>
      <c r="I6722" s="18">
        <f t="shared" si="313"/>
        <v>50.877322820718177</v>
      </c>
      <c r="J6722" s="17">
        <f t="shared" si="314"/>
        <v>0.79186967737046765</v>
      </c>
    </row>
    <row r="6723" spans="1:10" x14ac:dyDescent="0.3">
      <c r="A6723" s="2">
        <v>20201006</v>
      </c>
      <c r="B6723" s="2" t="s">
        <v>31</v>
      </c>
      <c r="C6723" s="2">
        <v>140</v>
      </c>
      <c r="D6723" s="2">
        <v>11.04</v>
      </c>
      <c r="E6723" s="2">
        <v>21.82</v>
      </c>
      <c r="F6723" s="2">
        <v>6.21</v>
      </c>
      <c r="G6723" s="2">
        <v>0</v>
      </c>
      <c r="H6723" s="16">
        <f t="shared" si="315"/>
        <v>731.09243314378978</v>
      </c>
      <c r="I6723" s="15">
        <f t="shared" si="313"/>
        <v>44.666638535743431</v>
      </c>
      <c r="J6723" s="14">
        <f t="shared" si="314"/>
        <v>0.66639084535893744</v>
      </c>
    </row>
    <row r="6724" spans="1:10" x14ac:dyDescent="0.3">
      <c r="A6724" s="19">
        <v>20201006</v>
      </c>
      <c r="B6724" s="19" t="s">
        <v>30</v>
      </c>
      <c r="C6724" s="19">
        <v>0</v>
      </c>
      <c r="D6724" s="19">
        <v>0</v>
      </c>
      <c r="E6724" s="19">
        <v>20.52</v>
      </c>
      <c r="F6724" s="19">
        <v>5.79</v>
      </c>
      <c r="G6724" s="19">
        <v>0</v>
      </c>
      <c r="H6724" s="17">
        <f t="shared" si="315"/>
        <v>0</v>
      </c>
      <c r="I6724" s="18">
        <f t="shared" si="313"/>
        <v>20.52</v>
      </c>
      <c r="J6724" s="17">
        <f t="shared" si="314"/>
        <v>0</v>
      </c>
    </row>
    <row r="6725" spans="1:10" x14ac:dyDescent="0.3">
      <c r="A6725" s="2">
        <v>20201006</v>
      </c>
      <c r="B6725" s="2" t="s">
        <v>29</v>
      </c>
      <c r="C6725" s="2">
        <v>0</v>
      </c>
      <c r="D6725" s="2">
        <v>0</v>
      </c>
      <c r="E6725" s="2">
        <v>19.14</v>
      </c>
      <c r="F6725" s="2">
        <v>5.72</v>
      </c>
      <c r="G6725" s="2">
        <v>0</v>
      </c>
      <c r="H6725" s="16">
        <f t="shared" si="315"/>
        <v>0</v>
      </c>
      <c r="I6725" s="15">
        <f t="shared" si="313"/>
        <v>19.14</v>
      </c>
      <c r="J6725" s="14">
        <f t="shared" si="314"/>
        <v>0</v>
      </c>
    </row>
    <row r="6726" spans="1:10" x14ac:dyDescent="0.3">
      <c r="A6726" s="19">
        <v>20201006</v>
      </c>
      <c r="B6726" s="19" t="s">
        <v>28</v>
      </c>
      <c r="C6726" s="19">
        <v>0</v>
      </c>
      <c r="D6726" s="19">
        <v>0</v>
      </c>
      <c r="E6726" s="19">
        <v>18.34</v>
      </c>
      <c r="F6726" s="19">
        <v>5.45</v>
      </c>
      <c r="G6726" s="19">
        <v>0</v>
      </c>
      <c r="H6726" s="17">
        <f t="shared" si="315"/>
        <v>0</v>
      </c>
      <c r="I6726" s="18">
        <f t="shared" si="313"/>
        <v>18.34</v>
      </c>
      <c r="J6726" s="17">
        <f t="shared" si="314"/>
        <v>0</v>
      </c>
    </row>
    <row r="6727" spans="1:10" x14ac:dyDescent="0.3">
      <c r="A6727" s="2">
        <v>20201006</v>
      </c>
      <c r="B6727" s="2" t="s">
        <v>27</v>
      </c>
      <c r="C6727" s="2">
        <v>0</v>
      </c>
      <c r="D6727" s="2">
        <v>0</v>
      </c>
      <c r="E6727" s="2">
        <v>17.77</v>
      </c>
      <c r="F6727" s="2">
        <v>5.24</v>
      </c>
      <c r="G6727" s="2">
        <v>0</v>
      </c>
      <c r="H6727" s="16">
        <f t="shared" si="315"/>
        <v>0</v>
      </c>
      <c r="I6727" s="15">
        <f t="shared" si="313"/>
        <v>17.77</v>
      </c>
      <c r="J6727" s="14">
        <f t="shared" si="314"/>
        <v>0</v>
      </c>
    </row>
    <row r="6728" spans="1:10" x14ac:dyDescent="0.3">
      <c r="A6728" s="19">
        <v>20201006</v>
      </c>
      <c r="B6728" s="19" t="s">
        <v>26</v>
      </c>
      <c r="C6728" s="19">
        <v>0</v>
      </c>
      <c r="D6728" s="19">
        <v>0</v>
      </c>
      <c r="E6728" s="19">
        <v>17.260000000000002</v>
      </c>
      <c r="F6728" s="19">
        <v>5.31</v>
      </c>
      <c r="G6728" s="19">
        <v>0</v>
      </c>
      <c r="H6728" s="17">
        <f t="shared" si="315"/>
        <v>0</v>
      </c>
      <c r="I6728" s="18">
        <f t="shared" si="313"/>
        <v>17.260000000000002</v>
      </c>
      <c r="J6728" s="17">
        <f t="shared" si="314"/>
        <v>0</v>
      </c>
    </row>
    <row r="6729" spans="1:10" x14ac:dyDescent="0.3">
      <c r="A6729" s="2">
        <v>20201006</v>
      </c>
      <c r="B6729" s="2" t="s">
        <v>25</v>
      </c>
      <c r="C6729" s="2">
        <v>0</v>
      </c>
      <c r="D6729" s="2">
        <v>0</v>
      </c>
      <c r="E6729" s="2">
        <v>16.899999999999999</v>
      </c>
      <c r="F6729" s="2">
        <v>5.0999999999999996</v>
      </c>
      <c r="G6729" s="2">
        <v>0</v>
      </c>
      <c r="H6729" s="16">
        <f t="shared" si="315"/>
        <v>0</v>
      </c>
      <c r="I6729" s="15">
        <f t="shared" si="313"/>
        <v>16.899999999999999</v>
      </c>
      <c r="J6729" s="14">
        <f t="shared" si="314"/>
        <v>0</v>
      </c>
    </row>
    <row r="6730" spans="1:10" x14ac:dyDescent="0.3">
      <c r="A6730" s="19">
        <v>20201007</v>
      </c>
      <c r="B6730" s="19" t="s">
        <v>48</v>
      </c>
      <c r="C6730" s="19">
        <v>0</v>
      </c>
      <c r="D6730" s="19">
        <v>0</v>
      </c>
      <c r="E6730" s="19">
        <v>16.670000000000002</v>
      </c>
      <c r="F6730" s="19">
        <v>5.0999999999999996</v>
      </c>
      <c r="G6730" s="19">
        <v>0</v>
      </c>
      <c r="H6730" s="17">
        <f t="shared" si="315"/>
        <v>0</v>
      </c>
      <c r="I6730" s="18">
        <f t="shared" ref="I6730:I6793" si="316">E6730+H6730*((NOCT-20)/(800))</f>
        <v>16.670000000000002</v>
      </c>
      <c r="J6730" s="17">
        <f t="shared" ref="J6730:J6793" si="317">P_STC__W*(H6730/1000)*(1+(alpha_p/100)*(I6730-25))</f>
        <v>0</v>
      </c>
    </row>
    <row r="6731" spans="1:10" x14ac:dyDescent="0.3">
      <c r="A6731" s="2">
        <v>20201007</v>
      </c>
      <c r="B6731" s="2" t="s">
        <v>47</v>
      </c>
      <c r="C6731" s="2">
        <v>0</v>
      </c>
      <c r="D6731" s="2">
        <v>0</v>
      </c>
      <c r="E6731" s="2">
        <v>16.43</v>
      </c>
      <c r="F6731" s="2">
        <v>5.0999999999999996</v>
      </c>
      <c r="G6731" s="2">
        <v>0</v>
      </c>
      <c r="H6731" s="16">
        <f t="shared" si="315"/>
        <v>0</v>
      </c>
      <c r="I6731" s="15">
        <f t="shared" si="316"/>
        <v>16.43</v>
      </c>
      <c r="J6731" s="14">
        <f t="shared" si="317"/>
        <v>0</v>
      </c>
    </row>
    <row r="6732" spans="1:10" x14ac:dyDescent="0.3">
      <c r="A6732" s="19">
        <v>20201007</v>
      </c>
      <c r="B6732" s="19" t="s">
        <v>46</v>
      </c>
      <c r="C6732" s="19">
        <v>0</v>
      </c>
      <c r="D6732" s="19">
        <v>0</v>
      </c>
      <c r="E6732" s="19">
        <v>16.28</v>
      </c>
      <c r="F6732" s="19">
        <v>5.17</v>
      </c>
      <c r="G6732" s="19">
        <v>0</v>
      </c>
      <c r="H6732" s="17">
        <f t="shared" si="315"/>
        <v>0</v>
      </c>
      <c r="I6732" s="18">
        <f t="shared" si="316"/>
        <v>16.28</v>
      </c>
      <c r="J6732" s="17">
        <f t="shared" si="317"/>
        <v>0</v>
      </c>
    </row>
    <row r="6733" spans="1:10" x14ac:dyDescent="0.3">
      <c r="A6733" s="2">
        <v>20201007</v>
      </c>
      <c r="B6733" s="2" t="s">
        <v>45</v>
      </c>
      <c r="C6733" s="2">
        <v>0</v>
      </c>
      <c r="D6733" s="2">
        <v>0</v>
      </c>
      <c r="E6733" s="2">
        <v>16.13</v>
      </c>
      <c r="F6733" s="2">
        <v>5.31</v>
      </c>
      <c r="G6733" s="2">
        <v>0</v>
      </c>
      <c r="H6733" s="16">
        <f t="shared" si="315"/>
        <v>0</v>
      </c>
      <c r="I6733" s="15">
        <f t="shared" si="316"/>
        <v>16.13</v>
      </c>
      <c r="J6733" s="14">
        <f t="shared" si="317"/>
        <v>0</v>
      </c>
    </row>
    <row r="6734" spans="1:10" x14ac:dyDescent="0.3">
      <c r="A6734" s="19">
        <v>20201007</v>
      </c>
      <c r="B6734" s="19" t="s">
        <v>44</v>
      </c>
      <c r="C6734" s="19">
        <v>0</v>
      </c>
      <c r="D6734" s="19">
        <v>0</v>
      </c>
      <c r="E6734" s="19">
        <v>16</v>
      </c>
      <c r="F6734" s="19">
        <v>5.17</v>
      </c>
      <c r="G6734" s="19">
        <v>0</v>
      </c>
      <c r="H6734" s="17">
        <f t="shared" si="315"/>
        <v>0</v>
      </c>
      <c r="I6734" s="18">
        <f t="shared" si="316"/>
        <v>16</v>
      </c>
      <c r="J6734" s="17">
        <f t="shared" si="317"/>
        <v>0</v>
      </c>
    </row>
    <row r="6735" spans="1:10" x14ac:dyDescent="0.3">
      <c r="A6735" s="2">
        <v>20201007</v>
      </c>
      <c r="B6735" s="2" t="s">
        <v>43</v>
      </c>
      <c r="C6735" s="2">
        <v>0</v>
      </c>
      <c r="D6735" s="2">
        <v>0</v>
      </c>
      <c r="E6735" s="2">
        <v>15.83</v>
      </c>
      <c r="F6735" s="2">
        <v>4.9000000000000004</v>
      </c>
      <c r="G6735" s="2">
        <v>0</v>
      </c>
      <c r="H6735" s="16">
        <f t="shared" si="315"/>
        <v>0</v>
      </c>
      <c r="I6735" s="15">
        <f t="shared" si="316"/>
        <v>15.83</v>
      </c>
      <c r="J6735" s="14">
        <f t="shared" si="317"/>
        <v>0</v>
      </c>
    </row>
    <row r="6736" spans="1:10" x14ac:dyDescent="0.3">
      <c r="A6736" s="19">
        <v>20201007</v>
      </c>
      <c r="B6736" s="19" t="s">
        <v>42</v>
      </c>
      <c r="C6736" s="19">
        <v>0</v>
      </c>
      <c r="D6736" s="19">
        <v>0</v>
      </c>
      <c r="E6736" s="19">
        <v>15.65</v>
      </c>
      <c r="F6736" s="19">
        <v>4.62</v>
      </c>
      <c r="G6736" s="19">
        <v>0</v>
      </c>
      <c r="H6736" s="17">
        <f t="shared" si="315"/>
        <v>0</v>
      </c>
      <c r="I6736" s="18">
        <f t="shared" si="316"/>
        <v>15.65</v>
      </c>
      <c r="J6736" s="17">
        <f t="shared" si="317"/>
        <v>0</v>
      </c>
    </row>
    <row r="6737" spans="1:10" x14ac:dyDescent="0.3">
      <c r="A6737" s="2">
        <v>20201007</v>
      </c>
      <c r="B6737" s="2" t="s">
        <v>41</v>
      </c>
      <c r="C6737" s="2">
        <v>49.43</v>
      </c>
      <c r="D6737" s="2">
        <v>5.54</v>
      </c>
      <c r="E6737" s="2">
        <v>15.59</v>
      </c>
      <c r="F6737" s="2">
        <v>4.34</v>
      </c>
      <c r="G6737" s="2">
        <v>0</v>
      </c>
      <c r="H6737" s="16">
        <f t="shared" si="315"/>
        <v>512.01231465944591</v>
      </c>
      <c r="I6737" s="15">
        <f t="shared" si="316"/>
        <v>31.590384833107684</v>
      </c>
      <c r="J6737" s="14">
        <f t="shared" si="317"/>
        <v>0.49682770279141403</v>
      </c>
    </row>
    <row r="6738" spans="1:10" x14ac:dyDescent="0.3">
      <c r="A6738" s="19">
        <v>20201007</v>
      </c>
      <c r="B6738" s="19" t="s">
        <v>40</v>
      </c>
      <c r="C6738" s="19">
        <v>249</v>
      </c>
      <c r="D6738" s="19">
        <v>16.739999999999998</v>
      </c>
      <c r="E6738" s="19">
        <v>16.09</v>
      </c>
      <c r="F6738" s="19">
        <v>4.83</v>
      </c>
      <c r="G6738" s="19">
        <v>0</v>
      </c>
      <c r="H6738" s="17">
        <f t="shared" si="315"/>
        <v>864.49587512296716</v>
      </c>
      <c r="I6738" s="18">
        <f t="shared" si="316"/>
        <v>43.10549609759272</v>
      </c>
      <c r="J6738" s="17">
        <f t="shared" si="317"/>
        <v>0.79406130500255967</v>
      </c>
    </row>
    <row r="6739" spans="1:10" x14ac:dyDescent="0.3">
      <c r="A6739" s="2">
        <v>20201007</v>
      </c>
      <c r="B6739" s="2" t="s">
        <v>39</v>
      </c>
      <c r="C6739" s="2">
        <v>425.01</v>
      </c>
      <c r="D6739" s="2">
        <v>27.12</v>
      </c>
      <c r="E6739" s="2">
        <v>17.25</v>
      </c>
      <c r="F6739" s="2">
        <v>4.9000000000000004</v>
      </c>
      <c r="G6739" s="2">
        <v>0</v>
      </c>
      <c r="H6739" s="16">
        <f t="shared" ref="H6739:H6802" si="318">IF(D6739&gt;0,C6739/SIN(D6739*PI()/180),0)</f>
        <v>932.33466727124483</v>
      </c>
      <c r="I6739" s="15">
        <f t="shared" si="316"/>
        <v>46.385458352226401</v>
      </c>
      <c r="J6739" s="14">
        <f t="shared" si="317"/>
        <v>0.84261184838354752</v>
      </c>
    </row>
    <row r="6740" spans="1:10" x14ac:dyDescent="0.3">
      <c r="A6740" s="19">
        <v>20201007</v>
      </c>
      <c r="B6740" s="19" t="s">
        <v>38</v>
      </c>
      <c r="C6740" s="19">
        <v>560.01</v>
      </c>
      <c r="D6740" s="19">
        <v>36.06</v>
      </c>
      <c r="E6740" s="19">
        <v>18.940000000000001</v>
      </c>
      <c r="F6740" s="19">
        <v>4.62</v>
      </c>
      <c r="G6740" s="19">
        <v>0</v>
      </c>
      <c r="H6740" s="17">
        <f t="shared" si="318"/>
        <v>951.37518157364491</v>
      </c>
      <c r="I6740" s="18">
        <f t="shared" si="316"/>
        <v>48.670474424176405</v>
      </c>
      <c r="J6740" s="17">
        <f t="shared" si="317"/>
        <v>0.85003742300908669</v>
      </c>
    </row>
    <row r="6741" spans="1:10" x14ac:dyDescent="0.3">
      <c r="A6741" s="2">
        <v>20201007</v>
      </c>
      <c r="B6741" s="2" t="s">
        <v>37</v>
      </c>
      <c r="C6741" s="2">
        <v>683.01</v>
      </c>
      <c r="D6741" s="2">
        <v>42.63</v>
      </c>
      <c r="E6741" s="2">
        <v>20.74</v>
      </c>
      <c r="F6741" s="2">
        <v>4</v>
      </c>
      <c r="G6741" s="2">
        <v>0</v>
      </c>
      <c r="H6741" s="16">
        <f t="shared" si="318"/>
        <v>1008.4881619790548</v>
      </c>
      <c r="I6741" s="15">
        <f t="shared" si="316"/>
        <v>52.25525506184546</v>
      </c>
      <c r="J6741" s="14">
        <f t="shared" si="317"/>
        <v>0.88479845261189594</v>
      </c>
    </row>
    <row r="6742" spans="1:10" x14ac:dyDescent="0.3">
      <c r="A6742" s="19">
        <v>20201007</v>
      </c>
      <c r="B6742" s="19" t="s">
        <v>36</v>
      </c>
      <c r="C6742" s="19">
        <v>733.01</v>
      </c>
      <c r="D6742" s="19">
        <v>45.7</v>
      </c>
      <c r="E6742" s="19">
        <v>22.35</v>
      </c>
      <c r="F6742" s="19">
        <v>3.17</v>
      </c>
      <c r="G6742" s="19">
        <v>0</v>
      </c>
      <c r="H6742" s="17">
        <f t="shared" si="318"/>
        <v>1024.1965098718365</v>
      </c>
      <c r="I6742" s="18">
        <f t="shared" si="316"/>
        <v>54.356140933494892</v>
      </c>
      <c r="J6742" s="17">
        <f t="shared" si="317"/>
        <v>0.88889745297857592</v>
      </c>
    </row>
    <row r="6743" spans="1:10" x14ac:dyDescent="0.3">
      <c r="A6743" s="2">
        <v>20201007</v>
      </c>
      <c r="B6743" s="2" t="s">
        <v>35</v>
      </c>
      <c r="C6743" s="2">
        <v>704.01</v>
      </c>
      <c r="D6743" s="2">
        <v>44.53</v>
      </c>
      <c r="E6743" s="2">
        <v>23.56</v>
      </c>
      <c r="F6743" s="2">
        <v>2.83</v>
      </c>
      <c r="G6743" s="2">
        <v>0</v>
      </c>
      <c r="H6743" s="16">
        <f t="shared" si="318"/>
        <v>1003.8891234948729</v>
      </c>
      <c r="I6743" s="15">
        <f t="shared" si="316"/>
        <v>54.931535109214778</v>
      </c>
      <c r="J6743" s="14">
        <f t="shared" si="317"/>
        <v>0.86867338203946753</v>
      </c>
    </row>
    <row r="6744" spans="1:10" x14ac:dyDescent="0.3">
      <c r="A6744" s="19">
        <v>20201007</v>
      </c>
      <c r="B6744" s="19" t="s">
        <v>34</v>
      </c>
      <c r="C6744" s="19">
        <v>624.01</v>
      </c>
      <c r="D6744" s="19">
        <v>39.43</v>
      </c>
      <c r="E6744" s="19">
        <v>24.32</v>
      </c>
      <c r="F6744" s="19">
        <v>3.24</v>
      </c>
      <c r="G6744" s="19">
        <v>0</v>
      </c>
      <c r="H6744" s="17">
        <f t="shared" si="318"/>
        <v>982.48399469479125</v>
      </c>
      <c r="I6744" s="18">
        <f t="shared" si="316"/>
        <v>55.022624834212223</v>
      </c>
      <c r="J6744" s="17">
        <f t="shared" si="317"/>
        <v>0.84974862699226172</v>
      </c>
    </row>
    <row r="6745" spans="1:10" x14ac:dyDescent="0.3">
      <c r="A6745" s="2">
        <v>20201007</v>
      </c>
      <c r="B6745" s="2" t="s">
        <v>33</v>
      </c>
      <c r="C6745" s="2">
        <v>495.01</v>
      </c>
      <c r="D6745" s="2">
        <v>31.44</v>
      </c>
      <c r="E6745" s="2">
        <v>24.61</v>
      </c>
      <c r="F6745" s="2">
        <v>3.86</v>
      </c>
      <c r="G6745" s="2">
        <v>0</v>
      </c>
      <c r="H6745" s="16">
        <f t="shared" si="318"/>
        <v>949.0124221976921</v>
      </c>
      <c r="I6745" s="15">
        <f t="shared" si="316"/>
        <v>54.266638193677878</v>
      </c>
      <c r="J6745" s="14">
        <f t="shared" si="317"/>
        <v>0.82402760778974626</v>
      </c>
    </row>
    <row r="6746" spans="1:10" x14ac:dyDescent="0.3">
      <c r="A6746" s="19">
        <v>20201007</v>
      </c>
      <c r="B6746" s="19" t="s">
        <v>32</v>
      </c>
      <c r="C6746" s="19">
        <v>336.01</v>
      </c>
      <c r="D6746" s="19">
        <v>21.63</v>
      </c>
      <c r="E6746" s="19">
        <v>24.38</v>
      </c>
      <c r="F6746" s="19">
        <v>4.34</v>
      </c>
      <c r="G6746" s="19">
        <v>0</v>
      </c>
      <c r="H6746" s="17">
        <f t="shared" si="318"/>
        <v>911.55634893062097</v>
      </c>
      <c r="I6746" s="18">
        <f t="shared" si="316"/>
        <v>52.866135904081901</v>
      </c>
      <c r="J6746" s="17">
        <f t="shared" si="317"/>
        <v>0.79724935996473867</v>
      </c>
    </row>
    <row r="6747" spans="1:10" x14ac:dyDescent="0.3">
      <c r="A6747" s="2">
        <v>20201007</v>
      </c>
      <c r="B6747" s="2" t="s">
        <v>31</v>
      </c>
      <c r="C6747" s="2">
        <v>146</v>
      </c>
      <c r="D6747" s="2">
        <v>10.74</v>
      </c>
      <c r="E6747" s="2">
        <v>23.16</v>
      </c>
      <c r="F6747" s="2">
        <v>4.55</v>
      </c>
      <c r="G6747" s="2">
        <v>0</v>
      </c>
      <c r="H6747" s="16">
        <f t="shared" si="318"/>
        <v>783.46118492735775</v>
      </c>
      <c r="I6747" s="15">
        <f t="shared" si="316"/>
        <v>47.64316202897993</v>
      </c>
      <c r="J6747" s="14">
        <f t="shared" si="317"/>
        <v>0.70363101143558726</v>
      </c>
    </row>
    <row r="6748" spans="1:10" x14ac:dyDescent="0.3">
      <c r="A6748" s="19">
        <v>20201007</v>
      </c>
      <c r="B6748" s="19" t="s">
        <v>30</v>
      </c>
      <c r="C6748" s="19">
        <v>0</v>
      </c>
      <c r="D6748" s="19">
        <v>0</v>
      </c>
      <c r="E6748" s="19">
        <v>21.38</v>
      </c>
      <c r="F6748" s="19">
        <v>4.97</v>
      </c>
      <c r="G6748" s="19">
        <v>0</v>
      </c>
      <c r="H6748" s="17">
        <f t="shared" si="318"/>
        <v>0</v>
      </c>
      <c r="I6748" s="18">
        <f t="shared" si="316"/>
        <v>21.38</v>
      </c>
      <c r="J6748" s="17">
        <f t="shared" si="317"/>
        <v>0</v>
      </c>
    </row>
    <row r="6749" spans="1:10" x14ac:dyDescent="0.3">
      <c r="A6749" s="2">
        <v>20201007</v>
      </c>
      <c r="B6749" s="2" t="s">
        <v>29</v>
      </c>
      <c r="C6749" s="2">
        <v>0</v>
      </c>
      <c r="D6749" s="2">
        <v>0</v>
      </c>
      <c r="E6749" s="2">
        <v>19.98</v>
      </c>
      <c r="F6749" s="2">
        <v>4.62</v>
      </c>
      <c r="G6749" s="2">
        <v>0</v>
      </c>
      <c r="H6749" s="16">
        <f t="shared" si="318"/>
        <v>0</v>
      </c>
      <c r="I6749" s="15">
        <f t="shared" si="316"/>
        <v>19.98</v>
      </c>
      <c r="J6749" s="14">
        <f t="shared" si="317"/>
        <v>0</v>
      </c>
    </row>
    <row r="6750" spans="1:10" x14ac:dyDescent="0.3">
      <c r="A6750" s="19">
        <v>20201007</v>
      </c>
      <c r="B6750" s="19" t="s">
        <v>28</v>
      </c>
      <c r="C6750" s="19">
        <v>0</v>
      </c>
      <c r="D6750" s="19">
        <v>0</v>
      </c>
      <c r="E6750" s="19">
        <v>18.899999999999999</v>
      </c>
      <c r="F6750" s="19">
        <v>4.76</v>
      </c>
      <c r="G6750" s="19">
        <v>0</v>
      </c>
      <c r="H6750" s="17">
        <f t="shared" si="318"/>
        <v>0</v>
      </c>
      <c r="I6750" s="18">
        <f t="shared" si="316"/>
        <v>18.899999999999999</v>
      </c>
      <c r="J6750" s="17">
        <f t="shared" si="317"/>
        <v>0</v>
      </c>
    </row>
    <row r="6751" spans="1:10" x14ac:dyDescent="0.3">
      <c r="A6751" s="2">
        <v>20201007</v>
      </c>
      <c r="B6751" s="2" t="s">
        <v>27</v>
      </c>
      <c r="C6751" s="2">
        <v>0</v>
      </c>
      <c r="D6751" s="2">
        <v>0</v>
      </c>
      <c r="E6751" s="2">
        <v>18.21</v>
      </c>
      <c r="F6751" s="2">
        <v>4.83</v>
      </c>
      <c r="G6751" s="2">
        <v>0</v>
      </c>
      <c r="H6751" s="16">
        <f t="shared" si="318"/>
        <v>0</v>
      </c>
      <c r="I6751" s="15">
        <f t="shared" si="316"/>
        <v>18.21</v>
      </c>
      <c r="J6751" s="14">
        <f t="shared" si="317"/>
        <v>0</v>
      </c>
    </row>
    <row r="6752" spans="1:10" x14ac:dyDescent="0.3">
      <c r="A6752" s="19">
        <v>20201007</v>
      </c>
      <c r="B6752" s="19" t="s">
        <v>26</v>
      </c>
      <c r="C6752" s="19">
        <v>0</v>
      </c>
      <c r="D6752" s="19">
        <v>0</v>
      </c>
      <c r="E6752" s="19">
        <v>17.850000000000001</v>
      </c>
      <c r="F6752" s="19">
        <v>4.76</v>
      </c>
      <c r="G6752" s="19">
        <v>0</v>
      </c>
      <c r="H6752" s="17">
        <f t="shared" si="318"/>
        <v>0</v>
      </c>
      <c r="I6752" s="18">
        <f t="shared" si="316"/>
        <v>17.850000000000001</v>
      </c>
      <c r="J6752" s="17">
        <f t="shared" si="317"/>
        <v>0</v>
      </c>
    </row>
    <row r="6753" spans="1:10" x14ac:dyDescent="0.3">
      <c r="A6753" s="2">
        <v>20201007</v>
      </c>
      <c r="B6753" s="2" t="s">
        <v>25</v>
      </c>
      <c r="C6753" s="2">
        <v>0</v>
      </c>
      <c r="D6753" s="2">
        <v>0</v>
      </c>
      <c r="E6753" s="2">
        <v>17.54</v>
      </c>
      <c r="F6753" s="2">
        <v>4.62</v>
      </c>
      <c r="G6753" s="2">
        <v>0</v>
      </c>
      <c r="H6753" s="16">
        <f t="shared" si="318"/>
        <v>0</v>
      </c>
      <c r="I6753" s="15">
        <f t="shared" si="316"/>
        <v>17.54</v>
      </c>
      <c r="J6753" s="14">
        <f t="shared" si="317"/>
        <v>0</v>
      </c>
    </row>
    <row r="6754" spans="1:10" x14ac:dyDescent="0.3">
      <c r="A6754" s="19">
        <v>20201008</v>
      </c>
      <c r="B6754" s="19" t="s">
        <v>48</v>
      </c>
      <c r="C6754" s="19">
        <v>0</v>
      </c>
      <c r="D6754" s="19">
        <v>0</v>
      </c>
      <c r="E6754" s="19">
        <v>17.37</v>
      </c>
      <c r="F6754" s="19">
        <v>4.55</v>
      </c>
      <c r="G6754" s="19">
        <v>0</v>
      </c>
      <c r="H6754" s="17">
        <f t="shared" si="318"/>
        <v>0</v>
      </c>
      <c r="I6754" s="18">
        <f t="shared" si="316"/>
        <v>17.37</v>
      </c>
      <c r="J6754" s="17">
        <f t="shared" si="317"/>
        <v>0</v>
      </c>
    </row>
    <row r="6755" spans="1:10" x14ac:dyDescent="0.3">
      <c r="A6755" s="2">
        <v>20201008</v>
      </c>
      <c r="B6755" s="2" t="s">
        <v>47</v>
      </c>
      <c r="C6755" s="2">
        <v>0</v>
      </c>
      <c r="D6755" s="2">
        <v>0</v>
      </c>
      <c r="E6755" s="2">
        <v>17.29</v>
      </c>
      <c r="F6755" s="2">
        <v>4.28</v>
      </c>
      <c r="G6755" s="2">
        <v>0</v>
      </c>
      <c r="H6755" s="16">
        <f t="shared" si="318"/>
        <v>0</v>
      </c>
      <c r="I6755" s="15">
        <f t="shared" si="316"/>
        <v>17.29</v>
      </c>
      <c r="J6755" s="14">
        <f t="shared" si="317"/>
        <v>0</v>
      </c>
    </row>
    <row r="6756" spans="1:10" x14ac:dyDescent="0.3">
      <c r="A6756" s="19">
        <v>20201008</v>
      </c>
      <c r="B6756" s="19" t="s">
        <v>46</v>
      </c>
      <c r="C6756" s="19">
        <v>0</v>
      </c>
      <c r="D6756" s="19">
        <v>0</v>
      </c>
      <c r="E6756" s="19">
        <v>17.14</v>
      </c>
      <c r="F6756" s="19">
        <v>3.93</v>
      </c>
      <c r="G6756" s="19">
        <v>0</v>
      </c>
      <c r="H6756" s="17">
        <f t="shared" si="318"/>
        <v>0</v>
      </c>
      <c r="I6756" s="18">
        <f t="shared" si="316"/>
        <v>17.14</v>
      </c>
      <c r="J6756" s="17">
        <f t="shared" si="317"/>
        <v>0</v>
      </c>
    </row>
    <row r="6757" spans="1:10" x14ac:dyDescent="0.3">
      <c r="A6757" s="2">
        <v>20201008</v>
      </c>
      <c r="B6757" s="2" t="s">
        <v>45</v>
      </c>
      <c r="C6757" s="2">
        <v>0</v>
      </c>
      <c r="D6757" s="2">
        <v>0</v>
      </c>
      <c r="E6757" s="2">
        <v>16.93</v>
      </c>
      <c r="F6757" s="2">
        <v>3.59</v>
      </c>
      <c r="G6757" s="2">
        <v>0</v>
      </c>
      <c r="H6757" s="16">
        <f t="shared" si="318"/>
        <v>0</v>
      </c>
      <c r="I6757" s="15">
        <f t="shared" si="316"/>
        <v>16.93</v>
      </c>
      <c r="J6757" s="14">
        <f t="shared" si="317"/>
        <v>0</v>
      </c>
    </row>
    <row r="6758" spans="1:10" x14ac:dyDescent="0.3">
      <c r="A6758" s="19">
        <v>20201008</v>
      </c>
      <c r="B6758" s="19" t="s">
        <v>44</v>
      </c>
      <c r="C6758" s="19">
        <v>0</v>
      </c>
      <c r="D6758" s="19">
        <v>0</v>
      </c>
      <c r="E6758" s="19">
        <v>16.66</v>
      </c>
      <c r="F6758" s="19">
        <v>3.31</v>
      </c>
      <c r="G6758" s="19">
        <v>0</v>
      </c>
      <c r="H6758" s="17">
        <f t="shared" si="318"/>
        <v>0</v>
      </c>
      <c r="I6758" s="18">
        <f t="shared" si="316"/>
        <v>16.66</v>
      </c>
      <c r="J6758" s="17">
        <f t="shared" si="317"/>
        <v>0</v>
      </c>
    </row>
    <row r="6759" spans="1:10" x14ac:dyDescent="0.3">
      <c r="A6759" s="2">
        <v>20201008</v>
      </c>
      <c r="B6759" s="2" t="s">
        <v>43</v>
      </c>
      <c r="C6759" s="2">
        <v>0</v>
      </c>
      <c r="D6759" s="2">
        <v>0</v>
      </c>
      <c r="E6759" s="2">
        <v>16.59</v>
      </c>
      <c r="F6759" s="2">
        <v>3.1</v>
      </c>
      <c r="G6759" s="2">
        <v>0</v>
      </c>
      <c r="H6759" s="16">
        <f t="shared" si="318"/>
        <v>0</v>
      </c>
      <c r="I6759" s="15">
        <f t="shared" si="316"/>
        <v>16.59</v>
      </c>
      <c r="J6759" s="14">
        <f t="shared" si="317"/>
        <v>0</v>
      </c>
    </row>
    <row r="6760" spans="1:10" x14ac:dyDescent="0.3">
      <c r="A6760" s="19">
        <v>20201008</v>
      </c>
      <c r="B6760" s="19" t="s">
        <v>42</v>
      </c>
      <c r="C6760" s="19">
        <v>0</v>
      </c>
      <c r="D6760" s="19">
        <v>0</v>
      </c>
      <c r="E6760" s="19">
        <v>16.420000000000002</v>
      </c>
      <c r="F6760" s="19">
        <v>3.1</v>
      </c>
      <c r="G6760" s="19">
        <v>0</v>
      </c>
      <c r="H6760" s="17">
        <f t="shared" si="318"/>
        <v>0</v>
      </c>
      <c r="I6760" s="18">
        <f t="shared" si="316"/>
        <v>16.420000000000002</v>
      </c>
      <c r="J6760" s="17">
        <f t="shared" si="317"/>
        <v>0</v>
      </c>
    </row>
    <row r="6761" spans="1:10" x14ac:dyDescent="0.3">
      <c r="A6761" s="2">
        <v>20201008</v>
      </c>
      <c r="B6761" s="2" t="s">
        <v>41</v>
      </c>
      <c r="C6761" s="2">
        <v>49.86</v>
      </c>
      <c r="D6761" s="2">
        <v>5.34</v>
      </c>
      <c r="E6761" s="2">
        <v>16.28</v>
      </c>
      <c r="F6761" s="2">
        <v>2.97</v>
      </c>
      <c r="G6761" s="2">
        <v>0</v>
      </c>
      <c r="H6761" s="16">
        <f t="shared" si="318"/>
        <v>535.75048216044934</v>
      </c>
      <c r="I6761" s="15">
        <f t="shared" si="316"/>
        <v>33.022202567514043</v>
      </c>
      <c r="J6761" s="14">
        <f t="shared" si="317"/>
        <v>0.51640993713954431</v>
      </c>
    </row>
    <row r="6762" spans="1:10" x14ac:dyDescent="0.3">
      <c r="A6762" s="19">
        <v>20201008</v>
      </c>
      <c r="B6762" s="19" t="s">
        <v>40</v>
      </c>
      <c r="C6762" s="19">
        <v>239</v>
      </c>
      <c r="D6762" s="19">
        <v>16.53</v>
      </c>
      <c r="E6762" s="19">
        <v>16.89</v>
      </c>
      <c r="F6762" s="19">
        <v>2.9</v>
      </c>
      <c r="G6762" s="19">
        <v>0</v>
      </c>
      <c r="H6762" s="17">
        <f t="shared" si="318"/>
        <v>840.01909277675304</v>
      </c>
      <c r="I6762" s="18">
        <f t="shared" si="316"/>
        <v>43.140596649273533</v>
      </c>
      <c r="J6762" s="17">
        <f t="shared" si="317"/>
        <v>0.77144607884787009</v>
      </c>
    </row>
    <row r="6763" spans="1:10" x14ac:dyDescent="0.3">
      <c r="A6763" s="2">
        <v>20201008</v>
      </c>
      <c r="B6763" s="2" t="s">
        <v>39</v>
      </c>
      <c r="C6763" s="2">
        <v>409.01</v>
      </c>
      <c r="D6763" s="2">
        <v>26.88</v>
      </c>
      <c r="E6763" s="2">
        <v>18.829999999999998</v>
      </c>
      <c r="F6763" s="2">
        <v>2.9</v>
      </c>
      <c r="G6763" s="2">
        <v>0</v>
      </c>
      <c r="H6763" s="16">
        <f t="shared" si="318"/>
        <v>904.6424337789025</v>
      </c>
      <c r="I6763" s="15">
        <f t="shared" si="316"/>
        <v>47.100076055590705</v>
      </c>
      <c r="J6763" s="14">
        <f t="shared" si="317"/>
        <v>0.81467543412557464</v>
      </c>
    </row>
    <row r="6764" spans="1:10" x14ac:dyDescent="0.3">
      <c r="A6764" s="19">
        <v>20201008</v>
      </c>
      <c r="B6764" s="19" t="s">
        <v>38</v>
      </c>
      <c r="C6764" s="19">
        <v>539.01</v>
      </c>
      <c r="D6764" s="19">
        <v>35.770000000000003</v>
      </c>
      <c r="E6764" s="19">
        <v>20.82</v>
      </c>
      <c r="F6764" s="19">
        <v>2.69</v>
      </c>
      <c r="G6764" s="19">
        <v>0</v>
      </c>
      <c r="H6764" s="17">
        <f t="shared" si="318"/>
        <v>922.12085748511277</v>
      </c>
      <c r="I6764" s="18">
        <f t="shared" si="316"/>
        <v>49.636276796409774</v>
      </c>
      <c r="J6764" s="17">
        <f t="shared" si="317"/>
        <v>0.81989154640375594</v>
      </c>
    </row>
    <row r="6765" spans="1:10" x14ac:dyDescent="0.3">
      <c r="A6765" s="2">
        <v>20201008</v>
      </c>
      <c r="B6765" s="2" t="s">
        <v>37</v>
      </c>
      <c r="C6765" s="2">
        <v>659.01</v>
      </c>
      <c r="D6765" s="2">
        <v>42.29</v>
      </c>
      <c r="E6765" s="2">
        <v>22.61</v>
      </c>
      <c r="F6765" s="2">
        <v>2.62</v>
      </c>
      <c r="G6765" s="2">
        <v>0</v>
      </c>
      <c r="H6765" s="16">
        <f t="shared" si="318"/>
        <v>979.38214405726853</v>
      </c>
      <c r="I6765" s="15">
        <f t="shared" si="316"/>
        <v>53.215692001789641</v>
      </c>
      <c r="J6765" s="14">
        <f t="shared" si="317"/>
        <v>0.85502939187779337</v>
      </c>
    </row>
    <row r="6766" spans="1:10" x14ac:dyDescent="0.3">
      <c r="A6766" s="19">
        <v>20201008</v>
      </c>
      <c r="B6766" s="19" t="s">
        <v>36</v>
      </c>
      <c r="C6766" s="19">
        <v>719.01</v>
      </c>
      <c r="D6766" s="19">
        <v>45.32</v>
      </c>
      <c r="E6766" s="19">
        <v>23.94</v>
      </c>
      <c r="F6766" s="19">
        <v>2.76</v>
      </c>
      <c r="G6766" s="19">
        <v>0</v>
      </c>
      <c r="H6766" s="17">
        <f t="shared" si="318"/>
        <v>1011.2018772314626</v>
      </c>
      <c r="I6766" s="18">
        <f t="shared" si="316"/>
        <v>55.540058663483208</v>
      </c>
      <c r="J6766" s="17">
        <f t="shared" si="317"/>
        <v>0.87223213630073304</v>
      </c>
    </row>
    <row r="6767" spans="1:10" x14ac:dyDescent="0.3">
      <c r="A6767" s="2">
        <v>20201008</v>
      </c>
      <c r="B6767" s="2" t="s">
        <v>35</v>
      </c>
      <c r="C6767" s="2">
        <v>722.01</v>
      </c>
      <c r="D6767" s="2">
        <v>44.14</v>
      </c>
      <c r="E6767" s="2">
        <v>24.56</v>
      </c>
      <c r="F6767" s="2">
        <v>3.31</v>
      </c>
      <c r="G6767" s="2">
        <v>0</v>
      </c>
      <c r="H6767" s="16">
        <f t="shared" si="318"/>
        <v>1036.7540389355806</v>
      </c>
      <c r="I6767" s="15">
        <f t="shared" si="316"/>
        <v>56.95856371673689</v>
      </c>
      <c r="J6767" s="14">
        <f t="shared" si="317"/>
        <v>0.88765477388199887</v>
      </c>
    </row>
    <row r="6768" spans="1:10" x14ac:dyDescent="0.3">
      <c r="A6768" s="19">
        <v>20201008</v>
      </c>
      <c r="B6768" s="19" t="s">
        <v>34</v>
      </c>
      <c r="C6768" s="19">
        <v>594.01</v>
      </c>
      <c r="D6768" s="19">
        <v>39.06</v>
      </c>
      <c r="E6768" s="19">
        <v>24.64</v>
      </c>
      <c r="F6768" s="19">
        <v>4</v>
      </c>
      <c r="G6768" s="19">
        <v>0</v>
      </c>
      <c r="H6768" s="17">
        <f t="shared" si="318"/>
        <v>942.67270363134878</v>
      </c>
      <c r="I6768" s="18">
        <f t="shared" si="316"/>
        <v>54.098521988479646</v>
      </c>
      <c r="J6768" s="17">
        <f t="shared" si="317"/>
        <v>0.8192359828558452</v>
      </c>
    </row>
    <row r="6769" spans="1:10" x14ac:dyDescent="0.3">
      <c r="A6769" s="2">
        <v>20201008</v>
      </c>
      <c r="B6769" s="2" t="s">
        <v>33</v>
      </c>
      <c r="C6769" s="2">
        <v>493.01</v>
      </c>
      <c r="D6769" s="2">
        <v>31.09</v>
      </c>
      <c r="E6769" s="2">
        <v>24.27</v>
      </c>
      <c r="F6769" s="2">
        <v>4.55</v>
      </c>
      <c r="G6769" s="2">
        <v>0</v>
      </c>
      <c r="H6769" s="16">
        <f t="shared" si="318"/>
        <v>954.73546838138247</v>
      </c>
      <c r="I6769" s="15">
        <f t="shared" si="316"/>
        <v>54.105483386918202</v>
      </c>
      <c r="J6769" s="14">
        <f t="shared" si="317"/>
        <v>0.82968930046894096</v>
      </c>
    </row>
    <row r="6770" spans="1:10" x14ac:dyDescent="0.3">
      <c r="A6770" s="19">
        <v>20201008</v>
      </c>
      <c r="B6770" s="19" t="s">
        <v>32</v>
      </c>
      <c r="C6770" s="19">
        <v>317.01</v>
      </c>
      <c r="D6770" s="19">
        <v>21.3</v>
      </c>
      <c r="E6770" s="19">
        <v>23.57</v>
      </c>
      <c r="F6770" s="19">
        <v>4.9000000000000004</v>
      </c>
      <c r="G6770" s="19">
        <v>0</v>
      </c>
      <c r="H6770" s="17">
        <f t="shared" si="318"/>
        <v>872.70179260571513</v>
      </c>
      <c r="I6770" s="18">
        <f t="shared" si="316"/>
        <v>50.841931018928598</v>
      </c>
      <c r="J6770" s="17">
        <f t="shared" si="317"/>
        <v>0.77121644474496009</v>
      </c>
    </row>
    <row r="6771" spans="1:10" x14ac:dyDescent="0.3">
      <c r="A6771" s="2">
        <v>20201008</v>
      </c>
      <c r="B6771" s="2" t="s">
        <v>31</v>
      </c>
      <c r="C6771" s="2">
        <v>124</v>
      </c>
      <c r="D6771" s="2">
        <v>10.43</v>
      </c>
      <c r="E6771" s="2">
        <v>22.47</v>
      </c>
      <c r="F6771" s="2">
        <v>4.97</v>
      </c>
      <c r="G6771" s="2">
        <v>0</v>
      </c>
      <c r="H6771" s="16">
        <f t="shared" si="318"/>
        <v>684.95376368604025</v>
      </c>
      <c r="I6771" s="15">
        <f t="shared" si="316"/>
        <v>43.874805115188757</v>
      </c>
      <c r="J6771" s="14">
        <f t="shared" si="317"/>
        <v>0.62677610407483941</v>
      </c>
    </row>
    <row r="6772" spans="1:10" x14ac:dyDescent="0.3">
      <c r="A6772" s="19">
        <v>20201008</v>
      </c>
      <c r="B6772" s="19" t="s">
        <v>30</v>
      </c>
      <c r="C6772" s="19">
        <v>0</v>
      </c>
      <c r="D6772" s="19">
        <v>0</v>
      </c>
      <c r="E6772" s="19">
        <v>20.96</v>
      </c>
      <c r="F6772" s="19">
        <v>4.76</v>
      </c>
      <c r="G6772" s="19">
        <v>0</v>
      </c>
      <c r="H6772" s="17">
        <f t="shared" si="318"/>
        <v>0</v>
      </c>
      <c r="I6772" s="18">
        <f t="shared" si="316"/>
        <v>20.96</v>
      </c>
      <c r="J6772" s="17">
        <f t="shared" si="317"/>
        <v>0</v>
      </c>
    </row>
    <row r="6773" spans="1:10" x14ac:dyDescent="0.3">
      <c r="A6773" s="2">
        <v>20201008</v>
      </c>
      <c r="B6773" s="2" t="s">
        <v>29</v>
      </c>
      <c r="C6773" s="2">
        <v>0</v>
      </c>
      <c r="D6773" s="2">
        <v>0</v>
      </c>
      <c r="E6773" s="2">
        <v>19.239999999999998</v>
      </c>
      <c r="F6773" s="2">
        <v>5.03</v>
      </c>
      <c r="G6773" s="2">
        <v>0</v>
      </c>
      <c r="H6773" s="16">
        <f t="shared" si="318"/>
        <v>0</v>
      </c>
      <c r="I6773" s="15">
        <f t="shared" si="316"/>
        <v>19.239999999999998</v>
      </c>
      <c r="J6773" s="14">
        <f t="shared" si="317"/>
        <v>0</v>
      </c>
    </row>
    <row r="6774" spans="1:10" x14ac:dyDescent="0.3">
      <c r="A6774" s="19">
        <v>20201008</v>
      </c>
      <c r="B6774" s="19" t="s">
        <v>28</v>
      </c>
      <c r="C6774" s="19">
        <v>0</v>
      </c>
      <c r="D6774" s="19">
        <v>0</v>
      </c>
      <c r="E6774" s="19">
        <v>18.34</v>
      </c>
      <c r="F6774" s="19">
        <v>5.0999999999999996</v>
      </c>
      <c r="G6774" s="19">
        <v>0</v>
      </c>
      <c r="H6774" s="17">
        <f t="shared" si="318"/>
        <v>0</v>
      </c>
      <c r="I6774" s="18">
        <f t="shared" si="316"/>
        <v>18.34</v>
      </c>
      <c r="J6774" s="17">
        <f t="shared" si="317"/>
        <v>0</v>
      </c>
    </row>
    <row r="6775" spans="1:10" x14ac:dyDescent="0.3">
      <c r="A6775" s="2">
        <v>20201008</v>
      </c>
      <c r="B6775" s="2" t="s">
        <v>27</v>
      </c>
      <c r="C6775" s="2">
        <v>0</v>
      </c>
      <c r="D6775" s="2">
        <v>0</v>
      </c>
      <c r="E6775" s="2">
        <v>17.75</v>
      </c>
      <c r="F6775" s="2">
        <v>5.24</v>
      </c>
      <c r="G6775" s="2">
        <v>0</v>
      </c>
      <c r="H6775" s="16">
        <f t="shared" si="318"/>
        <v>0</v>
      </c>
      <c r="I6775" s="15">
        <f t="shared" si="316"/>
        <v>17.75</v>
      </c>
      <c r="J6775" s="14">
        <f t="shared" si="317"/>
        <v>0</v>
      </c>
    </row>
    <row r="6776" spans="1:10" x14ac:dyDescent="0.3">
      <c r="A6776" s="19">
        <v>20201008</v>
      </c>
      <c r="B6776" s="19" t="s">
        <v>26</v>
      </c>
      <c r="C6776" s="19">
        <v>0</v>
      </c>
      <c r="D6776" s="19">
        <v>0</v>
      </c>
      <c r="E6776" s="19">
        <v>17.32</v>
      </c>
      <c r="F6776" s="19">
        <v>5.17</v>
      </c>
      <c r="G6776" s="19">
        <v>0</v>
      </c>
      <c r="H6776" s="17">
        <f t="shared" si="318"/>
        <v>0</v>
      </c>
      <c r="I6776" s="18">
        <f t="shared" si="316"/>
        <v>17.32</v>
      </c>
      <c r="J6776" s="17">
        <f t="shared" si="317"/>
        <v>0</v>
      </c>
    </row>
    <row r="6777" spans="1:10" x14ac:dyDescent="0.3">
      <c r="A6777" s="2">
        <v>20201008</v>
      </c>
      <c r="B6777" s="2" t="s">
        <v>25</v>
      </c>
      <c r="C6777" s="2">
        <v>0</v>
      </c>
      <c r="D6777" s="2">
        <v>0</v>
      </c>
      <c r="E6777" s="2">
        <v>16.989999999999998</v>
      </c>
      <c r="F6777" s="2">
        <v>4.97</v>
      </c>
      <c r="G6777" s="2">
        <v>0</v>
      </c>
      <c r="H6777" s="16">
        <f t="shared" si="318"/>
        <v>0</v>
      </c>
      <c r="I6777" s="15">
        <f t="shared" si="316"/>
        <v>16.989999999999998</v>
      </c>
      <c r="J6777" s="14">
        <f t="shared" si="317"/>
        <v>0</v>
      </c>
    </row>
    <row r="6778" spans="1:10" x14ac:dyDescent="0.3">
      <c r="A6778" s="19">
        <v>20201009</v>
      </c>
      <c r="B6778" s="19" t="s">
        <v>48</v>
      </c>
      <c r="C6778" s="19">
        <v>0</v>
      </c>
      <c r="D6778" s="19">
        <v>0</v>
      </c>
      <c r="E6778" s="19">
        <v>16.77</v>
      </c>
      <c r="F6778" s="19">
        <v>5.17</v>
      </c>
      <c r="G6778" s="19">
        <v>0</v>
      </c>
      <c r="H6778" s="17">
        <f t="shared" si="318"/>
        <v>0</v>
      </c>
      <c r="I6778" s="18">
        <f t="shared" si="316"/>
        <v>16.77</v>
      </c>
      <c r="J6778" s="17">
        <f t="shared" si="317"/>
        <v>0</v>
      </c>
    </row>
    <row r="6779" spans="1:10" x14ac:dyDescent="0.3">
      <c r="A6779" s="2">
        <v>20201009</v>
      </c>
      <c r="B6779" s="2" t="s">
        <v>47</v>
      </c>
      <c r="C6779" s="2">
        <v>0</v>
      </c>
      <c r="D6779" s="2">
        <v>0</v>
      </c>
      <c r="E6779" s="2">
        <v>16.53</v>
      </c>
      <c r="F6779" s="2">
        <v>5.17</v>
      </c>
      <c r="G6779" s="2">
        <v>0</v>
      </c>
      <c r="H6779" s="16">
        <f t="shared" si="318"/>
        <v>0</v>
      </c>
      <c r="I6779" s="15">
        <f t="shared" si="316"/>
        <v>16.53</v>
      </c>
      <c r="J6779" s="14">
        <f t="shared" si="317"/>
        <v>0</v>
      </c>
    </row>
    <row r="6780" spans="1:10" x14ac:dyDescent="0.3">
      <c r="A6780" s="19">
        <v>20201009</v>
      </c>
      <c r="B6780" s="19" t="s">
        <v>46</v>
      </c>
      <c r="C6780" s="19">
        <v>0</v>
      </c>
      <c r="D6780" s="19">
        <v>0</v>
      </c>
      <c r="E6780" s="19">
        <v>16.399999999999999</v>
      </c>
      <c r="F6780" s="19">
        <v>5.0999999999999996</v>
      </c>
      <c r="G6780" s="19">
        <v>0</v>
      </c>
      <c r="H6780" s="17">
        <f t="shared" si="318"/>
        <v>0</v>
      </c>
      <c r="I6780" s="18">
        <f t="shared" si="316"/>
        <v>16.399999999999999</v>
      </c>
      <c r="J6780" s="17">
        <f t="shared" si="317"/>
        <v>0</v>
      </c>
    </row>
    <row r="6781" spans="1:10" x14ac:dyDescent="0.3">
      <c r="A6781" s="2">
        <v>20201009</v>
      </c>
      <c r="B6781" s="2" t="s">
        <v>45</v>
      </c>
      <c r="C6781" s="2">
        <v>0</v>
      </c>
      <c r="D6781" s="2">
        <v>0</v>
      </c>
      <c r="E6781" s="2">
        <v>16.27</v>
      </c>
      <c r="F6781" s="2">
        <v>4.83</v>
      </c>
      <c r="G6781" s="2">
        <v>0</v>
      </c>
      <c r="H6781" s="16">
        <f t="shared" si="318"/>
        <v>0</v>
      </c>
      <c r="I6781" s="15">
        <f t="shared" si="316"/>
        <v>16.27</v>
      </c>
      <c r="J6781" s="14">
        <f t="shared" si="317"/>
        <v>0</v>
      </c>
    </row>
    <row r="6782" spans="1:10" x14ac:dyDescent="0.3">
      <c r="A6782" s="19">
        <v>20201009</v>
      </c>
      <c r="B6782" s="19" t="s">
        <v>44</v>
      </c>
      <c r="C6782" s="19">
        <v>0</v>
      </c>
      <c r="D6782" s="19">
        <v>0</v>
      </c>
      <c r="E6782" s="19">
        <v>16.14</v>
      </c>
      <c r="F6782" s="19">
        <v>4.6900000000000004</v>
      </c>
      <c r="G6782" s="19">
        <v>0</v>
      </c>
      <c r="H6782" s="17">
        <f t="shared" si="318"/>
        <v>0</v>
      </c>
      <c r="I6782" s="18">
        <f t="shared" si="316"/>
        <v>16.14</v>
      </c>
      <c r="J6782" s="17">
        <f t="shared" si="317"/>
        <v>0</v>
      </c>
    </row>
    <row r="6783" spans="1:10" x14ac:dyDescent="0.3">
      <c r="A6783" s="2">
        <v>20201009</v>
      </c>
      <c r="B6783" s="2" t="s">
        <v>43</v>
      </c>
      <c r="C6783" s="2">
        <v>0</v>
      </c>
      <c r="D6783" s="2">
        <v>0</v>
      </c>
      <c r="E6783" s="2">
        <v>16.04</v>
      </c>
      <c r="F6783" s="2">
        <v>4.6900000000000004</v>
      </c>
      <c r="G6783" s="2">
        <v>0</v>
      </c>
      <c r="H6783" s="16">
        <f t="shared" si="318"/>
        <v>0</v>
      </c>
      <c r="I6783" s="15">
        <f t="shared" si="316"/>
        <v>16.04</v>
      </c>
      <c r="J6783" s="14">
        <f t="shared" si="317"/>
        <v>0</v>
      </c>
    </row>
    <row r="6784" spans="1:10" x14ac:dyDescent="0.3">
      <c r="A6784" s="19">
        <v>20201009</v>
      </c>
      <c r="B6784" s="19" t="s">
        <v>42</v>
      </c>
      <c r="C6784" s="19">
        <v>0</v>
      </c>
      <c r="D6784" s="19">
        <v>0</v>
      </c>
      <c r="E6784" s="19">
        <v>15.94</v>
      </c>
      <c r="F6784" s="19">
        <v>4.6900000000000004</v>
      </c>
      <c r="G6784" s="19">
        <v>0</v>
      </c>
      <c r="H6784" s="17">
        <f t="shared" si="318"/>
        <v>0</v>
      </c>
      <c r="I6784" s="18">
        <f t="shared" si="316"/>
        <v>15.94</v>
      </c>
      <c r="J6784" s="17">
        <f t="shared" si="317"/>
        <v>0</v>
      </c>
    </row>
    <row r="6785" spans="1:10" x14ac:dyDescent="0.3">
      <c r="A6785" s="2">
        <v>20201009</v>
      </c>
      <c r="B6785" s="2" t="s">
        <v>41</v>
      </c>
      <c r="C6785" s="2">
        <v>42.1</v>
      </c>
      <c r="D6785" s="2">
        <v>5.15</v>
      </c>
      <c r="E6785" s="2">
        <v>16.079999999999998</v>
      </c>
      <c r="F6785" s="2">
        <v>4.6900000000000004</v>
      </c>
      <c r="G6785" s="2">
        <v>0</v>
      </c>
      <c r="H6785" s="16">
        <f t="shared" si="318"/>
        <v>469.01037502533933</v>
      </c>
      <c r="I6785" s="15">
        <f t="shared" si="316"/>
        <v>30.736574219541851</v>
      </c>
      <c r="J6785" s="14">
        <f t="shared" si="317"/>
        <v>0.45690306730803326</v>
      </c>
    </row>
    <row r="6786" spans="1:10" x14ac:dyDescent="0.3">
      <c r="A6786" s="19">
        <v>20201009</v>
      </c>
      <c r="B6786" s="19" t="s">
        <v>40</v>
      </c>
      <c r="C6786" s="19">
        <v>243</v>
      </c>
      <c r="D6786" s="19">
        <v>16.309999999999999</v>
      </c>
      <c r="E6786" s="19">
        <v>16.739999999999998</v>
      </c>
      <c r="F6786" s="19">
        <v>4.83</v>
      </c>
      <c r="G6786" s="19">
        <v>0</v>
      </c>
      <c r="H6786" s="17">
        <f t="shared" si="318"/>
        <v>865.27916019456927</v>
      </c>
      <c r="I6786" s="18">
        <f t="shared" si="316"/>
        <v>43.779973756080288</v>
      </c>
      <c r="J6786" s="17">
        <f t="shared" si="317"/>
        <v>0.79215452055395186</v>
      </c>
    </row>
    <row r="6787" spans="1:10" x14ac:dyDescent="0.3">
      <c r="A6787" s="2">
        <v>20201009</v>
      </c>
      <c r="B6787" s="2" t="s">
        <v>39</v>
      </c>
      <c r="C6787" s="2">
        <v>375.01</v>
      </c>
      <c r="D6787" s="2">
        <v>26.63</v>
      </c>
      <c r="E6787" s="2">
        <v>18.13</v>
      </c>
      <c r="F6787" s="2">
        <v>5.0999999999999996</v>
      </c>
      <c r="G6787" s="2">
        <v>0</v>
      </c>
      <c r="H6787" s="16">
        <f t="shared" si="318"/>
        <v>836.6515825734009</v>
      </c>
      <c r="I6787" s="15">
        <f t="shared" si="316"/>
        <v>44.275361955418774</v>
      </c>
      <c r="J6787" s="14">
        <f t="shared" si="317"/>
        <v>0.76408115319235781</v>
      </c>
    </row>
    <row r="6788" spans="1:10" x14ac:dyDescent="0.3">
      <c r="A6788" s="19">
        <v>20201009</v>
      </c>
      <c r="B6788" s="19" t="s">
        <v>38</v>
      </c>
      <c r="C6788" s="19">
        <v>555.01</v>
      </c>
      <c r="D6788" s="19">
        <v>35.479999999999997</v>
      </c>
      <c r="E6788" s="19">
        <v>19.62</v>
      </c>
      <c r="F6788" s="19">
        <v>5.03</v>
      </c>
      <c r="G6788" s="19">
        <v>0</v>
      </c>
      <c r="H6788" s="17">
        <f t="shared" si="318"/>
        <v>956.22343207859387</v>
      </c>
      <c r="I6788" s="18">
        <f t="shared" si="316"/>
        <v>49.50198225245606</v>
      </c>
      <c r="J6788" s="17">
        <f t="shared" si="317"/>
        <v>0.8507912690488183</v>
      </c>
    </row>
    <row r="6789" spans="1:10" x14ac:dyDescent="0.3">
      <c r="A6789" s="2">
        <v>20201009</v>
      </c>
      <c r="B6789" s="2" t="s">
        <v>37</v>
      </c>
      <c r="C6789" s="2">
        <v>660.01</v>
      </c>
      <c r="D6789" s="2">
        <v>41.95</v>
      </c>
      <c r="E6789" s="2">
        <v>21.01</v>
      </c>
      <c r="F6789" s="2">
        <v>5.0999999999999996</v>
      </c>
      <c r="G6789" s="2">
        <v>0</v>
      </c>
      <c r="H6789" s="16">
        <f t="shared" si="318"/>
        <v>987.32675294281091</v>
      </c>
      <c r="I6789" s="15">
        <f t="shared" si="316"/>
        <v>51.863961029462843</v>
      </c>
      <c r="J6789" s="14">
        <f t="shared" si="317"/>
        <v>0.8679709695780029</v>
      </c>
    </row>
    <row r="6790" spans="1:10" x14ac:dyDescent="0.3">
      <c r="A6790" s="19">
        <v>20201009</v>
      </c>
      <c r="B6790" s="19" t="s">
        <v>36</v>
      </c>
      <c r="C6790" s="19">
        <v>717.01</v>
      </c>
      <c r="D6790" s="19">
        <v>44.94</v>
      </c>
      <c r="E6790" s="19">
        <v>22.04</v>
      </c>
      <c r="F6790" s="19">
        <v>5.45</v>
      </c>
      <c r="G6790" s="19">
        <v>0</v>
      </c>
      <c r="H6790" s="17">
        <f t="shared" si="318"/>
        <v>1015.0688002985198</v>
      </c>
      <c r="I6790" s="18">
        <f t="shared" si="316"/>
        <v>53.760900009328743</v>
      </c>
      <c r="J6790" s="17">
        <f t="shared" si="317"/>
        <v>0.88369448509263226</v>
      </c>
    </row>
    <row r="6791" spans="1:10" x14ac:dyDescent="0.3">
      <c r="A6791" s="2">
        <v>20201009</v>
      </c>
      <c r="B6791" s="2" t="s">
        <v>35</v>
      </c>
      <c r="C6791" s="2">
        <v>665.01</v>
      </c>
      <c r="D6791" s="2">
        <v>43.76</v>
      </c>
      <c r="E6791" s="2">
        <v>22.65</v>
      </c>
      <c r="F6791" s="2">
        <v>5.86</v>
      </c>
      <c r="G6791" s="2">
        <v>0</v>
      </c>
      <c r="H6791" s="16">
        <f t="shared" si="318"/>
        <v>961.49853194369746</v>
      </c>
      <c r="I6791" s="15">
        <f t="shared" si="316"/>
        <v>52.696829123240548</v>
      </c>
      <c r="J6791" s="14">
        <f t="shared" si="317"/>
        <v>0.8416614595069869</v>
      </c>
    </row>
    <row r="6792" spans="1:10" x14ac:dyDescent="0.3">
      <c r="A6792" s="19">
        <v>20201009</v>
      </c>
      <c r="B6792" s="19" t="s">
        <v>34</v>
      </c>
      <c r="C6792" s="19">
        <v>587.01</v>
      </c>
      <c r="D6792" s="19">
        <v>38.68</v>
      </c>
      <c r="E6792" s="19">
        <v>22.89</v>
      </c>
      <c r="F6792" s="19">
        <v>6.34</v>
      </c>
      <c r="G6792" s="19">
        <v>0</v>
      </c>
      <c r="H6792" s="17">
        <f t="shared" si="318"/>
        <v>939.26078899567665</v>
      </c>
      <c r="I6792" s="18">
        <f t="shared" si="316"/>
        <v>52.241899656114896</v>
      </c>
      <c r="J6792" s="17">
        <f t="shared" si="317"/>
        <v>0.82411817225433071</v>
      </c>
    </row>
    <row r="6793" spans="1:10" x14ac:dyDescent="0.3">
      <c r="A6793" s="2">
        <v>20201009</v>
      </c>
      <c r="B6793" s="2" t="s">
        <v>33</v>
      </c>
      <c r="C6793" s="2">
        <v>465.01</v>
      </c>
      <c r="D6793" s="2">
        <v>30.75</v>
      </c>
      <c r="E6793" s="2">
        <v>22.77</v>
      </c>
      <c r="F6793" s="2">
        <v>6.48</v>
      </c>
      <c r="G6793" s="2">
        <v>0</v>
      </c>
      <c r="H6793" s="16">
        <f t="shared" si="318"/>
        <v>909.47836507596105</v>
      </c>
      <c r="I6793" s="15">
        <f t="shared" si="316"/>
        <v>51.191198908623782</v>
      </c>
      <c r="J6793" s="14">
        <f t="shared" si="317"/>
        <v>0.80228688564338591</v>
      </c>
    </row>
    <row r="6794" spans="1:10" x14ac:dyDescent="0.3">
      <c r="A6794" s="19">
        <v>20201009</v>
      </c>
      <c r="B6794" s="19" t="s">
        <v>32</v>
      </c>
      <c r="C6794" s="19">
        <v>313.01</v>
      </c>
      <c r="D6794" s="19">
        <v>20.98</v>
      </c>
      <c r="E6794" s="19">
        <v>22.19</v>
      </c>
      <c r="F6794" s="19">
        <v>6.48</v>
      </c>
      <c r="G6794" s="19">
        <v>0</v>
      </c>
      <c r="H6794" s="17">
        <f t="shared" si="318"/>
        <v>874.22693202711901</v>
      </c>
      <c r="I6794" s="18">
        <f t="shared" ref="I6794:I6857" si="319">E6794+H6794*((NOCT-20)/(800))</f>
        <v>49.50959162584747</v>
      </c>
      <c r="J6794" s="17">
        <f t="shared" ref="J6794:J6857" si="320">P_STC__W*(H6794/1000)*(1+(alpha_p/100)*(I6794-25))</f>
        <v>0.77780567911175913</v>
      </c>
    </row>
    <row r="6795" spans="1:10" x14ac:dyDescent="0.3">
      <c r="A6795" s="2">
        <v>20201009</v>
      </c>
      <c r="B6795" s="2" t="s">
        <v>31</v>
      </c>
      <c r="C6795" s="2">
        <v>60</v>
      </c>
      <c r="D6795" s="2">
        <v>10.130000000000001</v>
      </c>
      <c r="E6795" s="2">
        <v>21.17</v>
      </c>
      <c r="F6795" s="2">
        <v>6.28</v>
      </c>
      <c r="G6795" s="2">
        <v>0</v>
      </c>
      <c r="H6795" s="16">
        <f t="shared" si="318"/>
        <v>341.13744620450296</v>
      </c>
      <c r="I6795" s="15">
        <f t="shared" si="319"/>
        <v>31.830545193890721</v>
      </c>
      <c r="J6795" s="14">
        <f t="shared" si="320"/>
        <v>0.33065174985817553</v>
      </c>
    </row>
    <row r="6796" spans="1:10" x14ac:dyDescent="0.3">
      <c r="A6796" s="19">
        <v>20201009</v>
      </c>
      <c r="B6796" s="19" t="s">
        <v>30</v>
      </c>
      <c r="C6796" s="19">
        <v>0</v>
      </c>
      <c r="D6796" s="19">
        <v>0</v>
      </c>
      <c r="E6796" s="19">
        <v>19.809999999999999</v>
      </c>
      <c r="F6796" s="19">
        <v>6.14</v>
      </c>
      <c r="G6796" s="19">
        <v>0</v>
      </c>
      <c r="H6796" s="17">
        <f t="shared" si="318"/>
        <v>0</v>
      </c>
      <c r="I6796" s="18">
        <f t="shared" si="319"/>
        <v>19.809999999999999</v>
      </c>
      <c r="J6796" s="17">
        <f t="shared" si="320"/>
        <v>0</v>
      </c>
    </row>
    <row r="6797" spans="1:10" x14ac:dyDescent="0.3">
      <c r="A6797" s="2">
        <v>20201009</v>
      </c>
      <c r="B6797" s="2" t="s">
        <v>29</v>
      </c>
      <c r="C6797" s="2">
        <v>0</v>
      </c>
      <c r="D6797" s="2">
        <v>0</v>
      </c>
      <c r="E6797" s="2">
        <v>18.68</v>
      </c>
      <c r="F6797" s="2">
        <v>6.21</v>
      </c>
      <c r="G6797" s="2">
        <v>0</v>
      </c>
      <c r="H6797" s="16">
        <f t="shared" si="318"/>
        <v>0</v>
      </c>
      <c r="I6797" s="15">
        <f t="shared" si="319"/>
        <v>18.68</v>
      </c>
      <c r="J6797" s="14">
        <f t="shared" si="320"/>
        <v>0</v>
      </c>
    </row>
    <row r="6798" spans="1:10" x14ac:dyDescent="0.3">
      <c r="A6798" s="19">
        <v>20201009</v>
      </c>
      <c r="B6798" s="19" t="s">
        <v>28</v>
      </c>
      <c r="C6798" s="19">
        <v>0</v>
      </c>
      <c r="D6798" s="19">
        <v>0</v>
      </c>
      <c r="E6798" s="19">
        <v>17.91</v>
      </c>
      <c r="F6798" s="19">
        <v>6.34</v>
      </c>
      <c r="G6798" s="19">
        <v>0</v>
      </c>
      <c r="H6798" s="17">
        <f t="shared" si="318"/>
        <v>0</v>
      </c>
      <c r="I6798" s="18">
        <f t="shared" si="319"/>
        <v>17.91</v>
      </c>
      <c r="J6798" s="17">
        <f t="shared" si="320"/>
        <v>0</v>
      </c>
    </row>
    <row r="6799" spans="1:10" x14ac:dyDescent="0.3">
      <c r="A6799" s="2">
        <v>20201009</v>
      </c>
      <c r="B6799" s="2" t="s">
        <v>27</v>
      </c>
      <c r="C6799" s="2">
        <v>0</v>
      </c>
      <c r="D6799" s="2">
        <v>0</v>
      </c>
      <c r="E6799" s="2">
        <v>17.47</v>
      </c>
      <c r="F6799" s="2">
        <v>6.28</v>
      </c>
      <c r="G6799" s="2">
        <v>0</v>
      </c>
      <c r="H6799" s="16">
        <f t="shared" si="318"/>
        <v>0</v>
      </c>
      <c r="I6799" s="15">
        <f t="shared" si="319"/>
        <v>17.47</v>
      </c>
      <c r="J6799" s="14">
        <f t="shared" si="320"/>
        <v>0</v>
      </c>
    </row>
    <row r="6800" spans="1:10" x14ac:dyDescent="0.3">
      <c r="A6800" s="19">
        <v>20201009</v>
      </c>
      <c r="B6800" s="19" t="s">
        <v>26</v>
      </c>
      <c r="C6800" s="19">
        <v>0</v>
      </c>
      <c r="D6800" s="19">
        <v>0</v>
      </c>
      <c r="E6800" s="19">
        <v>17.14</v>
      </c>
      <c r="F6800" s="19">
        <v>5.93</v>
      </c>
      <c r="G6800" s="19">
        <v>0</v>
      </c>
      <c r="H6800" s="17">
        <f t="shared" si="318"/>
        <v>0</v>
      </c>
      <c r="I6800" s="18">
        <f t="shared" si="319"/>
        <v>17.14</v>
      </c>
      <c r="J6800" s="17">
        <f t="shared" si="320"/>
        <v>0</v>
      </c>
    </row>
    <row r="6801" spans="1:10" x14ac:dyDescent="0.3">
      <c r="A6801" s="2">
        <v>20201009</v>
      </c>
      <c r="B6801" s="2" t="s">
        <v>25</v>
      </c>
      <c r="C6801" s="2">
        <v>0</v>
      </c>
      <c r="D6801" s="2">
        <v>0</v>
      </c>
      <c r="E6801" s="2">
        <v>16.89</v>
      </c>
      <c r="F6801" s="2">
        <v>5.59</v>
      </c>
      <c r="G6801" s="2">
        <v>0</v>
      </c>
      <c r="H6801" s="16">
        <f t="shared" si="318"/>
        <v>0</v>
      </c>
      <c r="I6801" s="15">
        <f t="shared" si="319"/>
        <v>16.89</v>
      </c>
      <c r="J6801" s="14">
        <f t="shared" si="320"/>
        <v>0</v>
      </c>
    </row>
    <row r="6802" spans="1:10" x14ac:dyDescent="0.3">
      <c r="A6802" s="19">
        <v>20201010</v>
      </c>
      <c r="B6802" s="19" t="s">
        <v>48</v>
      </c>
      <c r="C6802" s="19">
        <v>0</v>
      </c>
      <c r="D6802" s="19">
        <v>0</v>
      </c>
      <c r="E6802" s="19">
        <v>16.670000000000002</v>
      </c>
      <c r="F6802" s="19">
        <v>5.17</v>
      </c>
      <c r="G6802" s="19">
        <v>0</v>
      </c>
      <c r="H6802" s="17">
        <f t="shared" si="318"/>
        <v>0</v>
      </c>
      <c r="I6802" s="18">
        <f t="shared" si="319"/>
        <v>16.670000000000002</v>
      </c>
      <c r="J6802" s="17">
        <f t="shared" si="320"/>
        <v>0</v>
      </c>
    </row>
    <row r="6803" spans="1:10" x14ac:dyDescent="0.3">
      <c r="A6803" s="2">
        <v>20201010</v>
      </c>
      <c r="B6803" s="2" t="s">
        <v>47</v>
      </c>
      <c r="C6803" s="2">
        <v>0</v>
      </c>
      <c r="D6803" s="2">
        <v>0</v>
      </c>
      <c r="E6803" s="2">
        <v>16.46</v>
      </c>
      <c r="F6803" s="2">
        <v>4.97</v>
      </c>
      <c r="G6803" s="2">
        <v>0</v>
      </c>
      <c r="H6803" s="16">
        <f t="shared" ref="H6803:H6866" si="321">IF(D6803&gt;0,C6803/SIN(D6803*PI()/180),0)</f>
        <v>0</v>
      </c>
      <c r="I6803" s="15">
        <f t="shared" si="319"/>
        <v>16.46</v>
      </c>
      <c r="J6803" s="14">
        <f t="shared" si="320"/>
        <v>0</v>
      </c>
    </row>
    <row r="6804" spans="1:10" x14ac:dyDescent="0.3">
      <c r="A6804" s="19">
        <v>20201010</v>
      </c>
      <c r="B6804" s="19" t="s">
        <v>46</v>
      </c>
      <c r="C6804" s="19">
        <v>0</v>
      </c>
      <c r="D6804" s="19">
        <v>0</v>
      </c>
      <c r="E6804" s="19">
        <v>16.350000000000001</v>
      </c>
      <c r="F6804" s="19">
        <v>5.0999999999999996</v>
      </c>
      <c r="G6804" s="19">
        <v>0</v>
      </c>
      <c r="H6804" s="17">
        <f t="shared" si="321"/>
        <v>0</v>
      </c>
      <c r="I6804" s="18">
        <f t="shared" si="319"/>
        <v>16.350000000000001</v>
      </c>
      <c r="J6804" s="17">
        <f t="shared" si="320"/>
        <v>0</v>
      </c>
    </row>
    <row r="6805" spans="1:10" x14ac:dyDescent="0.3">
      <c r="A6805" s="2">
        <v>20201010</v>
      </c>
      <c r="B6805" s="2" t="s">
        <v>45</v>
      </c>
      <c r="C6805" s="2">
        <v>0</v>
      </c>
      <c r="D6805" s="2">
        <v>0</v>
      </c>
      <c r="E6805" s="2">
        <v>16.260000000000002</v>
      </c>
      <c r="F6805" s="2">
        <v>5.03</v>
      </c>
      <c r="G6805" s="2">
        <v>0</v>
      </c>
      <c r="H6805" s="16">
        <f t="shared" si="321"/>
        <v>0</v>
      </c>
      <c r="I6805" s="15">
        <f t="shared" si="319"/>
        <v>16.260000000000002</v>
      </c>
      <c r="J6805" s="14">
        <f t="shared" si="320"/>
        <v>0</v>
      </c>
    </row>
    <row r="6806" spans="1:10" x14ac:dyDescent="0.3">
      <c r="A6806" s="19">
        <v>20201010</v>
      </c>
      <c r="B6806" s="19" t="s">
        <v>44</v>
      </c>
      <c r="C6806" s="19">
        <v>0</v>
      </c>
      <c r="D6806" s="19">
        <v>0</v>
      </c>
      <c r="E6806" s="19">
        <v>16.25</v>
      </c>
      <c r="F6806" s="19">
        <v>4.62</v>
      </c>
      <c r="G6806" s="19">
        <v>0</v>
      </c>
      <c r="H6806" s="17">
        <f t="shared" si="321"/>
        <v>0</v>
      </c>
      <c r="I6806" s="18">
        <f t="shared" si="319"/>
        <v>16.25</v>
      </c>
      <c r="J6806" s="17">
        <f t="shared" si="320"/>
        <v>0</v>
      </c>
    </row>
    <row r="6807" spans="1:10" x14ac:dyDescent="0.3">
      <c r="A6807" s="2">
        <v>20201010</v>
      </c>
      <c r="B6807" s="2" t="s">
        <v>43</v>
      </c>
      <c r="C6807" s="2">
        <v>0</v>
      </c>
      <c r="D6807" s="2">
        <v>0</v>
      </c>
      <c r="E6807" s="2">
        <v>16.32</v>
      </c>
      <c r="F6807" s="2">
        <v>4.62</v>
      </c>
      <c r="G6807" s="2">
        <v>0</v>
      </c>
      <c r="H6807" s="16">
        <f t="shared" si="321"/>
        <v>0</v>
      </c>
      <c r="I6807" s="15">
        <f t="shared" si="319"/>
        <v>16.32</v>
      </c>
      <c r="J6807" s="14">
        <f t="shared" si="320"/>
        <v>0</v>
      </c>
    </row>
    <row r="6808" spans="1:10" x14ac:dyDescent="0.3">
      <c r="A6808" s="19">
        <v>20201010</v>
      </c>
      <c r="B6808" s="19" t="s">
        <v>42</v>
      </c>
      <c r="C6808" s="19">
        <v>0</v>
      </c>
      <c r="D6808" s="19">
        <v>0</v>
      </c>
      <c r="E6808" s="19">
        <v>16.21</v>
      </c>
      <c r="F6808" s="19">
        <v>4.4800000000000004</v>
      </c>
      <c r="G6808" s="19">
        <v>0</v>
      </c>
      <c r="H6808" s="17">
        <f t="shared" si="321"/>
        <v>0</v>
      </c>
      <c r="I6808" s="18">
        <f t="shared" si="319"/>
        <v>16.21</v>
      </c>
      <c r="J6808" s="17">
        <f t="shared" si="320"/>
        <v>0</v>
      </c>
    </row>
    <row r="6809" spans="1:10" x14ac:dyDescent="0.3">
      <c r="A6809" s="2">
        <v>20201010</v>
      </c>
      <c r="B6809" s="2" t="s">
        <v>41</v>
      </c>
      <c r="C6809" s="2">
        <v>41.84</v>
      </c>
      <c r="D6809" s="2">
        <v>4.96</v>
      </c>
      <c r="E6809" s="2">
        <v>16.07</v>
      </c>
      <c r="F6809" s="2">
        <v>4.6900000000000004</v>
      </c>
      <c r="G6809" s="2">
        <v>0</v>
      </c>
      <c r="H6809" s="16">
        <f t="shared" si="321"/>
        <v>483.9218219958538</v>
      </c>
      <c r="I6809" s="15">
        <f t="shared" si="319"/>
        <v>31.192556937370433</v>
      </c>
      <c r="J6809" s="14">
        <f t="shared" si="320"/>
        <v>0.47043661153409966</v>
      </c>
    </row>
    <row r="6810" spans="1:10" x14ac:dyDescent="0.3">
      <c r="A6810" s="19">
        <v>20201010</v>
      </c>
      <c r="B6810" s="19" t="s">
        <v>40</v>
      </c>
      <c r="C6810" s="19">
        <v>237</v>
      </c>
      <c r="D6810" s="19">
        <v>16.100000000000001</v>
      </c>
      <c r="E6810" s="19">
        <v>16.39</v>
      </c>
      <c r="F6810" s="19">
        <v>5.45</v>
      </c>
      <c r="G6810" s="19">
        <v>0</v>
      </c>
      <c r="H6810" s="17">
        <f t="shared" si="321"/>
        <v>854.62487170333691</v>
      </c>
      <c r="I6810" s="18">
        <f t="shared" si="319"/>
        <v>43.097027240729275</v>
      </c>
      <c r="J6810" s="17">
        <f t="shared" si="320"/>
        <v>0.78502710857614666</v>
      </c>
    </row>
    <row r="6811" spans="1:10" x14ac:dyDescent="0.3">
      <c r="A6811" s="2">
        <v>20201010</v>
      </c>
      <c r="B6811" s="2" t="s">
        <v>39</v>
      </c>
      <c r="C6811" s="2">
        <v>408.01</v>
      </c>
      <c r="D6811" s="2">
        <v>26.38</v>
      </c>
      <c r="E6811" s="2">
        <v>17.5</v>
      </c>
      <c r="F6811" s="2">
        <v>5.38</v>
      </c>
      <c r="G6811" s="2">
        <v>0</v>
      </c>
      <c r="H6811" s="16">
        <f t="shared" si="321"/>
        <v>918.27447280797355</v>
      </c>
      <c r="I6811" s="15">
        <f t="shared" si="319"/>
        <v>46.196077275249174</v>
      </c>
      <c r="J6811" s="14">
        <f t="shared" si="320"/>
        <v>0.83068729772310435</v>
      </c>
    </row>
    <row r="6812" spans="1:10" x14ac:dyDescent="0.3">
      <c r="A6812" s="19">
        <v>20201010</v>
      </c>
      <c r="B6812" s="19" t="s">
        <v>38</v>
      </c>
      <c r="C6812" s="19">
        <v>554.01</v>
      </c>
      <c r="D6812" s="19">
        <v>35.19</v>
      </c>
      <c r="E6812" s="19">
        <v>19.239999999999998</v>
      </c>
      <c r="F6812" s="19">
        <v>4.97</v>
      </c>
      <c r="G6812" s="19">
        <v>0</v>
      </c>
      <c r="H6812" s="17">
        <f t="shared" si="321"/>
        <v>961.33942852294933</v>
      </c>
      <c r="I6812" s="18">
        <f t="shared" si="319"/>
        <v>49.281857141342165</v>
      </c>
      <c r="J6812" s="17">
        <f t="shared" si="320"/>
        <v>0.85629544851814732</v>
      </c>
    </row>
    <row r="6813" spans="1:10" x14ac:dyDescent="0.3">
      <c r="A6813" s="2">
        <v>20201010</v>
      </c>
      <c r="B6813" s="2" t="s">
        <v>37</v>
      </c>
      <c r="C6813" s="2">
        <v>700.01</v>
      </c>
      <c r="D6813" s="2">
        <v>41.61</v>
      </c>
      <c r="E6813" s="2">
        <v>20.95</v>
      </c>
      <c r="F6813" s="2">
        <v>4.62</v>
      </c>
      <c r="G6813" s="2">
        <v>0</v>
      </c>
      <c r="H6813" s="16">
        <f t="shared" si="321"/>
        <v>1054.1418844230748</v>
      </c>
      <c r="I6813" s="15">
        <f t="shared" si="319"/>
        <v>53.891933888221089</v>
      </c>
      <c r="J6813" s="14">
        <f t="shared" si="320"/>
        <v>0.91708899507207153</v>
      </c>
    </row>
    <row r="6814" spans="1:10" x14ac:dyDescent="0.3">
      <c r="A6814" s="19">
        <v>20201010</v>
      </c>
      <c r="B6814" s="19" t="s">
        <v>36</v>
      </c>
      <c r="C6814" s="19">
        <v>728.01</v>
      </c>
      <c r="D6814" s="19">
        <v>44.57</v>
      </c>
      <c r="E6814" s="19">
        <v>22.23</v>
      </c>
      <c r="F6814" s="19">
        <v>5.03</v>
      </c>
      <c r="G6814" s="19">
        <v>0</v>
      </c>
      <c r="H6814" s="17">
        <f t="shared" si="321"/>
        <v>1037.376177635236</v>
      </c>
      <c r="I6814" s="18">
        <f t="shared" si="319"/>
        <v>54.648005551101122</v>
      </c>
      <c r="J6814" s="17">
        <f t="shared" si="320"/>
        <v>0.89897357160624292</v>
      </c>
    </row>
    <row r="6815" spans="1:10" x14ac:dyDescent="0.3">
      <c r="A6815" s="2">
        <v>20201010</v>
      </c>
      <c r="B6815" s="2" t="s">
        <v>35</v>
      </c>
      <c r="C6815" s="2">
        <v>690.01</v>
      </c>
      <c r="D6815" s="2">
        <v>43.37</v>
      </c>
      <c r="E6815" s="2">
        <v>23.17</v>
      </c>
      <c r="F6815" s="2">
        <v>5.03</v>
      </c>
      <c r="G6815" s="2">
        <v>0</v>
      </c>
      <c r="H6815" s="16">
        <f t="shared" si="321"/>
        <v>1004.8099364829432</v>
      </c>
      <c r="I6815" s="15">
        <f t="shared" si="319"/>
        <v>54.570310515091975</v>
      </c>
      <c r="J6815" s="14">
        <f t="shared" si="320"/>
        <v>0.87110349824591604</v>
      </c>
    </row>
    <row r="6816" spans="1:10" x14ac:dyDescent="0.3">
      <c r="A6816" s="19">
        <v>20201010</v>
      </c>
      <c r="B6816" s="19" t="s">
        <v>34</v>
      </c>
      <c r="C6816" s="19">
        <v>609.01</v>
      </c>
      <c r="D6816" s="19">
        <v>38.32</v>
      </c>
      <c r="E6816" s="19">
        <v>23.84</v>
      </c>
      <c r="F6816" s="19">
        <v>4.97</v>
      </c>
      <c r="G6816" s="19">
        <v>0</v>
      </c>
      <c r="H6816" s="17">
        <f t="shared" si="321"/>
        <v>982.19033879215783</v>
      </c>
      <c r="I6816" s="18">
        <f t="shared" si="319"/>
        <v>54.533448087254932</v>
      </c>
      <c r="J6816" s="17">
        <f t="shared" si="320"/>
        <v>0.8516567355708109</v>
      </c>
    </row>
    <row r="6817" spans="1:10" x14ac:dyDescent="0.3">
      <c r="A6817" s="2">
        <v>20201010</v>
      </c>
      <c r="B6817" s="2" t="s">
        <v>33</v>
      </c>
      <c r="C6817" s="2">
        <v>479.01</v>
      </c>
      <c r="D6817" s="2">
        <v>30.41</v>
      </c>
      <c r="E6817" s="2">
        <v>23.86</v>
      </c>
      <c r="F6817" s="2">
        <v>5.59</v>
      </c>
      <c r="G6817" s="2">
        <v>0</v>
      </c>
      <c r="H6817" s="16">
        <f t="shared" si="321"/>
        <v>946.31541555401293</v>
      </c>
      <c r="I6817" s="15">
        <f t="shared" si="319"/>
        <v>53.4323567360629</v>
      </c>
      <c r="J6817" s="14">
        <f t="shared" si="320"/>
        <v>0.82523851689461003</v>
      </c>
    </row>
    <row r="6818" spans="1:10" x14ac:dyDescent="0.3">
      <c r="A6818" s="19">
        <v>20201010</v>
      </c>
      <c r="B6818" s="19" t="s">
        <v>32</v>
      </c>
      <c r="C6818" s="19">
        <v>321.01</v>
      </c>
      <c r="D6818" s="19">
        <v>20.67</v>
      </c>
      <c r="E6818" s="19">
        <v>22.99</v>
      </c>
      <c r="F6818" s="19">
        <v>6.28</v>
      </c>
      <c r="G6818" s="19">
        <v>0</v>
      </c>
      <c r="H6818" s="17">
        <f t="shared" si="321"/>
        <v>909.41541940831087</v>
      </c>
      <c r="I6818" s="18">
        <f t="shared" si="319"/>
        <v>51.409231856509713</v>
      </c>
      <c r="J6818" s="17">
        <f t="shared" si="320"/>
        <v>0.80133908741563487</v>
      </c>
    </row>
    <row r="6819" spans="1:10" x14ac:dyDescent="0.3">
      <c r="A6819" s="2">
        <v>20201010</v>
      </c>
      <c r="B6819" s="2" t="s">
        <v>31</v>
      </c>
      <c r="C6819" s="2">
        <v>127</v>
      </c>
      <c r="D6819" s="2">
        <v>9.83</v>
      </c>
      <c r="E6819" s="2">
        <v>21.74</v>
      </c>
      <c r="F6819" s="2">
        <v>6.21</v>
      </c>
      <c r="G6819" s="2">
        <v>0</v>
      </c>
      <c r="H6819" s="16">
        <f t="shared" si="321"/>
        <v>743.88447515315636</v>
      </c>
      <c r="I6819" s="15">
        <f t="shared" si="319"/>
        <v>44.986389848536135</v>
      </c>
      <c r="J6819" s="14">
        <f t="shared" si="320"/>
        <v>0.67698043210107539</v>
      </c>
    </row>
    <row r="6820" spans="1:10" x14ac:dyDescent="0.3">
      <c r="A6820" s="19">
        <v>20201010</v>
      </c>
      <c r="B6820" s="19" t="s">
        <v>30</v>
      </c>
      <c r="C6820" s="19">
        <v>0</v>
      </c>
      <c r="D6820" s="19">
        <v>0</v>
      </c>
      <c r="E6820" s="19">
        <v>20.25</v>
      </c>
      <c r="F6820" s="19">
        <v>6.07</v>
      </c>
      <c r="G6820" s="19">
        <v>0</v>
      </c>
      <c r="H6820" s="17">
        <f t="shared" si="321"/>
        <v>0</v>
      </c>
      <c r="I6820" s="18">
        <f t="shared" si="319"/>
        <v>20.25</v>
      </c>
      <c r="J6820" s="17">
        <f t="shared" si="320"/>
        <v>0</v>
      </c>
    </row>
    <row r="6821" spans="1:10" x14ac:dyDescent="0.3">
      <c r="A6821" s="2">
        <v>20201010</v>
      </c>
      <c r="B6821" s="2" t="s">
        <v>29</v>
      </c>
      <c r="C6821" s="2">
        <v>0</v>
      </c>
      <c r="D6821" s="2">
        <v>0</v>
      </c>
      <c r="E6821" s="2">
        <v>19.100000000000001</v>
      </c>
      <c r="F6821" s="2">
        <v>6.28</v>
      </c>
      <c r="G6821" s="2">
        <v>0</v>
      </c>
      <c r="H6821" s="16">
        <f t="shared" si="321"/>
        <v>0</v>
      </c>
      <c r="I6821" s="15">
        <f t="shared" si="319"/>
        <v>19.100000000000001</v>
      </c>
      <c r="J6821" s="14">
        <f t="shared" si="320"/>
        <v>0</v>
      </c>
    </row>
    <row r="6822" spans="1:10" x14ac:dyDescent="0.3">
      <c r="A6822" s="19">
        <v>20201010</v>
      </c>
      <c r="B6822" s="19" t="s">
        <v>28</v>
      </c>
      <c r="C6822" s="19">
        <v>0</v>
      </c>
      <c r="D6822" s="19">
        <v>0</v>
      </c>
      <c r="E6822" s="19">
        <v>18.52</v>
      </c>
      <c r="F6822" s="19">
        <v>6.34</v>
      </c>
      <c r="G6822" s="19">
        <v>0</v>
      </c>
      <c r="H6822" s="17">
        <f t="shared" si="321"/>
        <v>0</v>
      </c>
      <c r="I6822" s="18">
        <f t="shared" si="319"/>
        <v>18.52</v>
      </c>
      <c r="J6822" s="17">
        <f t="shared" si="320"/>
        <v>0</v>
      </c>
    </row>
    <row r="6823" spans="1:10" x14ac:dyDescent="0.3">
      <c r="A6823" s="2">
        <v>20201010</v>
      </c>
      <c r="B6823" s="2" t="s">
        <v>27</v>
      </c>
      <c r="C6823" s="2">
        <v>0</v>
      </c>
      <c r="D6823" s="2">
        <v>0</v>
      </c>
      <c r="E6823" s="2">
        <v>18.29</v>
      </c>
      <c r="F6823" s="2">
        <v>6.28</v>
      </c>
      <c r="G6823" s="2">
        <v>0</v>
      </c>
      <c r="H6823" s="16">
        <f t="shared" si="321"/>
        <v>0</v>
      </c>
      <c r="I6823" s="15">
        <f t="shared" si="319"/>
        <v>18.29</v>
      </c>
      <c r="J6823" s="14">
        <f t="shared" si="320"/>
        <v>0</v>
      </c>
    </row>
    <row r="6824" spans="1:10" x14ac:dyDescent="0.3">
      <c r="A6824" s="19">
        <v>20201010</v>
      </c>
      <c r="B6824" s="19" t="s">
        <v>26</v>
      </c>
      <c r="C6824" s="19">
        <v>0</v>
      </c>
      <c r="D6824" s="19">
        <v>0</v>
      </c>
      <c r="E6824" s="19">
        <v>18.100000000000001</v>
      </c>
      <c r="F6824" s="19">
        <v>6.14</v>
      </c>
      <c r="G6824" s="19">
        <v>0</v>
      </c>
      <c r="H6824" s="17">
        <f t="shared" si="321"/>
        <v>0</v>
      </c>
      <c r="I6824" s="18">
        <f t="shared" si="319"/>
        <v>18.100000000000001</v>
      </c>
      <c r="J6824" s="17">
        <f t="shared" si="320"/>
        <v>0</v>
      </c>
    </row>
    <row r="6825" spans="1:10" x14ac:dyDescent="0.3">
      <c r="A6825" s="2">
        <v>20201010</v>
      </c>
      <c r="B6825" s="2" t="s">
        <v>25</v>
      </c>
      <c r="C6825" s="2">
        <v>0</v>
      </c>
      <c r="D6825" s="2">
        <v>0</v>
      </c>
      <c r="E6825" s="2">
        <v>17.920000000000002</v>
      </c>
      <c r="F6825" s="2">
        <v>5.93</v>
      </c>
      <c r="G6825" s="2">
        <v>0</v>
      </c>
      <c r="H6825" s="16">
        <f t="shared" si="321"/>
        <v>0</v>
      </c>
      <c r="I6825" s="15">
        <f t="shared" si="319"/>
        <v>17.920000000000002</v>
      </c>
      <c r="J6825" s="14">
        <f t="shared" si="320"/>
        <v>0</v>
      </c>
    </row>
    <row r="6826" spans="1:10" x14ac:dyDescent="0.3">
      <c r="A6826" s="19">
        <v>20201011</v>
      </c>
      <c r="B6826" s="19" t="s">
        <v>48</v>
      </c>
      <c r="C6826" s="19">
        <v>0</v>
      </c>
      <c r="D6826" s="19">
        <v>0</v>
      </c>
      <c r="E6826" s="19">
        <v>17.73</v>
      </c>
      <c r="F6826" s="19">
        <v>5.72</v>
      </c>
      <c r="G6826" s="19">
        <v>0</v>
      </c>
      <c r="H6826" s="17">
        <f t="shared" si="321"/>
        <v>0</v>
      </c>
      <c r="I6826" s="18">
        <f t="shared" si="319"/>
        <v>17.73</v>
      </c>
      <c r="J6826" s="17">
        <f t="shared" si="320"/>
        <v>0</v>
      </c>
    </row>
    <row r="6827" spans="1:10" x14ac:dyDescent="0.3">
      <c r="A6827" s="2">
        <v>20201011</v>
      </c>
      <c r="B6827" s="2" t="s">
        <v>47</v>
      </c>
      <c r="C6827" s="2">
        <v>0</v>
      </c>
      <c r="D6827" s="2">
        <v>0</v>
      </c>
      <c r="E6827" s="2">
        <v>17.62</v>
      </c>
      <c r="F6827" s="2">
        <v>5.38</v>
      </c>
      <c r="G6827" s="2">
        <v>0</v>
      </c>
      <c r="H6827" s="16">
        <f t="shared" si="321"/>
        <v>0</v>
      </c>
      <c r="I6827" s="15">
        <f t="shared" si="319"/>
        <v>17.62</v>
      </c>
      <c r="J6827" s="14">
        <f t="shared" si="320"/>
        <v>0</v>
      </c>
    </row>
    <row r="6828" spans="1:10" x14ac:dyDescent="0.3">
      <c r="A6828" s="19">
        <v>20201011</v>
      </c>
      <c r="B6828" s="19" t="s">
        <v>46</v>
      </c>
      <c r="C6828" s="19">
        <v>0</v>
      </c>
      <c r="D6828" s="19">
        <v>0</v>
      </c>
      <c r="E6828" s="19">
        <v>17.39</v>
      </c>
      <c r="F6828" s="19">
        <v>5.03</v>
      </c>
      <c r="G6828" s="19">
        <v>0</v>
      </c>
      <c r="H6828" s="17">
        <f t="shared" si="321"/>
        <v>0</v>
      </c>
      <c r="I6828" s="18">
        <f t="shared" si="319"/>
        <v>17.39</v>
      </c>
      <c r="J6828" s="17">
        <f t="shared" si="320"/>
        <v>0</v>
      </c>
    </row>
    <row r="6829" spans="1:10" x14ac:dyDescent="0.3">
      <c r="A6829" s="2">
        <v>20201011</v>
      </c>
      <c r="B6829" s="2" t="s">
        <v>45</v>
      </c>
      <c r="C6829" s="2">
        <v>0</v>
      </c>
      <c r="D6829" s="2">
        <v>0</v>
      </c>
      <c r="E6829" s="2">
        <v>17.170000000000002</v>
      </c>
      <c r="F6829" s="2">
        <v>4.83</v>
      </c>
      <c r="G6829" s="2">
        <v>0</v>
      </c>
      <c r="H6829" s="16">
        <f t="shared" si="321"/>
        <v>0</v>
      </c>
      <c r="I6829" s="15">
        <f t="shared" si="319"/>
        <v>17.170000000000002</v>
      </c>
      <c r="J6829" s="14">
        <f t="shared" si="320"/>
        <v>0</v>
      </c>
    </row>
    <row r="6830" spans="1:10" x14ac:dyDescent="0.3">
      <c r="A6830" s="19">
        <v>20201011</v>
      </c>
      <c r="B6830" s="19" t="s">
        <v>44</v>
      </c>
      <c r="C6830" s="19">
        <v>0</v>
      </c>
      <c r="D6830" s="19">
        <v>0</v>
      </c>
      <c r="E6830" s="19">
        <v>16.940000000000001</v>
      </c>
      <c r="F6830" s="19">
        <v>4.6900000000000004</v>
      </c>
      <c r="G6830" s="19">
        <v>0</v>
      </c>
      <c r="H6830" s="17">
        <f t="shared" si="321"/>
        <v>0</v>
      </c>
      <c r="I6830" s="18">
        <f t="shared" si="319"/>
        <v>16.940000000000001</v>
      </c>
      <c r="J6830" s="17">
        <f t="shared" si="320"/>
        <v>0</v>
      </c>
    </row>
    <row r="6831" spans="1:10" x14ac:dyDescent="0.3">
      <c r="A6831" s="2">
        <v>20201011</v>
      </c>
      <c r="B6831" s="2" t="s">
        <v>43</v>
      </c>
      <c r="C6831" s="2">
        <v>0</v>
      </c>
      <c r="D6831" s="2">
        <v>0</v>
      </c>
      <c r="E6831" s="2">
        <v>16.690000000000001</v>
      </c>
      <c r="F6831" s="2">
        <v>4.6900000000000004</v>
      </c>
      <c r="G6831" s="2">
        <v>0</v>
      </c>
      <c r="H6831" s="16">
        <f t="shared" si="321"/>
        <v>0</v>
      </c>
      <c r="I6831" s="15">
        <f t="shared" si="319"/>
        <v>16.690000000000001</v>
      </c>
      <c r="J6831" s="14">
        <f t="shared" si="320"/>
        <v>0</v>
      </c>
    </row>
    <row r="6832" spans="1:10" x14ac:dyDescent="0.3">
      <c r="A6832" s="19">
        <v>20201011</v>
      </c>
      <c r="B6832" s="19" t="s">
        <v>42</v>
      </c>
      <c r="C6832" s="19">
        <v>0</v>
      </c>
      <c r="D6832" s="19">
        <v>0</v>
      </c>
      <c r="E6832" s="19">
        <v>16.34</v>
      </c>
      <c r="F6832" s="19">
        <v>4.83</v>
      </c>
      <c r="G6832" s="19">
        <v>0</v>
      </c>
      <c r="H6832" s="17">
        <f t="shared" si="321"/>
        <v>0</v>
      </c>
      <c r="I6832" s="18">
        <f t="shared" si="319"/>
        <v>16.34</v>
      </c>
      <c r="J6832" s="17">
        <f t="shared" si="320"/>
        <v>0</v>
      </c>
    </row>
    <row r="6833" spans="1:10" x14ac:dyDescent="0.3">
      <c r="A6833" s="2">
        <v>20201011</v>
      </c>
      <c r="B6833" s="2" t="s">
        <v>41</v>
      </c>
      <c r="C6833" s="2">
        <v>37.049999999999997</v>
      </c>
      <c r="D6833" s="2">
        <v>4.76</v>
      </c>
      <c r="E6833" s="2">
        <v>15.94</v>
      </c>
      <c r="F6833" s="2">
        <v>4.97</v>
      </c>
      <c r="G6833" s="2">
        <v>0</v>
      </c>
      <c r="H6833" s="16">
        <f t="shared" si="321"/>
        <v>446.48161779174205</v>
      </c>
      <c r="I6833" s="15">
        <f t="shared" si="319"/>
        <v>29.892550555991939</v>
      </c>
      <c r="J6833" s="14">
        <f t="shared" si="320"/>
        <v>0.43665166529858979</v>
      </c>
    </row>
    <row r="6834" spans="1:10" x14ac:dyDescent="0.3">
      <c r="A6834" s="19">
        <v>20201011</v>
      </c>
      <c r="B6834" s="19" t="s">
        <v>40</v>
      </c>
      <c r="C6834" s="19">
        <v>228</v>
      </c>
      <c r="D6834" s="19">
        <v>15.88</v>
      </c>
      <c r="E6834" s="19">
        <v>16.45</v>
      </c>
      <c r="F6834" s="19">
        <v>4.76</v>
      </c>
      <c r="G6834" s="19">
        <v>0</v>
      </c>
      <c r="H6834" s="17">
        <f t="shared" si="321"/>
        <v>833.2617904974212</v>
      </c>
      <c r="I6834" s="18">
        <f t="shared" si="319"/>
        <v>42.489430953044412</v>
      </c>
      <c r="J6834" s="17">
        <f t="shared" si="320"/>
        <v>0.7676820550192045</v>
      </c>
    </row>
    <row r="6835" spans="1:10" x14ac:dyDescent="0.3">
      <c r="A6835" s="2">
        <v>20201011</v>
      </c>
      <c r="B6835" s="2" t="s">
        <v>39</v>
      </c>
      <c r="C6835" s="2">
        <v>407.01</v>
      </c>
      <c r="D6835" s="2">
        <v>26.14</v>
      </c>
      <c r="E6835" s="2">
        <v>18.02</v>
      </c>
      <c r="F6835" s="2">
        <v>5.03</v>
      </c>
      <c r="G6835" s="2">
        <v>0</v>
      </c>
      <c r="H6835" s="16">
        <f t="shared" si="321"/>
        <v>923.83433174593563</v>
      </c>
      <c r="I6835" s="15">
        <f t="shared" si="319"/>
        <v>46.889822867060488</v>
      </c>
      <c r="J6835" s="14">
        <f t="shared" si="320"/>
        <v>0.8328327672840109</v>
      </c>
    </row>
    <row r="6836" spans="1:10" x14ac:dyDescent="0.3">
      <c r="A6836" s="19">
        <v>20201011</v>
      </c>
      <c r="B6836" s="19" t="s">
        <v>38</v>
      </c>
      <c r="C6836" s="19">
        <v>554.01</v>
      </c>
      <c r="D6836" s="19">
        <v>34.9</v>
      </c>
      <c r="E6836" s="19">
        <v>19.75</v>
      </c>
      <c r="F6836" s="19">
        <v>5.31</v>
      </c>
      <c r="G6836" s="19">
        <v>0</v>
      </c>
      <c r="H6836" s="17">
        <f t="shared" si="321"/>
        <v>968.30201127502642</v>
      </c>
      <c r="I6836" s="18">
        <f t="shared" si="319"/>
        <v>50.009437852344576</v>
      </c>
      <c r="J6836" s="17">
        <f t="shared" si="320"/>
        <v>0.85932691089525282</v>
      </c>
    </row>
    <row r="6837" spans="1:10" x14ac:dyDescent="0.3">
      <c r="A6837" s="2">
        <v>20201011</v>
      </c>
      <c r="B6837" s="2" t="s">
        <v>37</v>
      </c>
      <c r="C6837" s="2">
        <v>656.01</v>
      </c>
      <c r="D6837" s="2">
        <v>41.28</v>
      </c>
      <c r="E6837" s="2">
        <v>21.36</v>
      </c>
      <c r="F6837" s="2">
        <v>5.45</v>
      </c>
      <c r="G6837" s="2">
        <v>0</v>
      </c>
      <c r="H6837" s="16">
        <f t="shared" si="321"/>
        <v>994.34718136292838</v>
      </c>
      <c r="I6837" s="15">
        <f t="shared" si="319"/>
        <v>52.433349417591515</v>
      </c>
      <c r="J6837" s="14">
        <f t="shared" si="320"/>
        <v>0.87159494985365937</v>
      </c>
    </row>
    <row r="6838" spans="1:10" x14ac:dyDescent="0.3">
      <c r="A6838" s="19">
        <v>20201011</v>
      </c>
      <c r="B6838" s="19" t="s">
        <v>36</v>
      </c>
      <c r="C6838" s="19">
        <v>0</v>
      </c>
      <c r="D6838" s="19">
        <v>0</v>
      </c>
      <c r="E6838" s="19">
        <v>22.75</v>
      </c>
      <c r="F6838" s="19">
        <v>5.45</v>
      </c>
      <c r="G6838" s="19">
        <v>0</v>
      </c>
      <c r="H6838" s="17">
        <f t="shared" si="321"/>
        <v>0</v>
      </c>
      <c r="I6838" s="18">
        <f t="shared" si="319"/>
        <v>22.75</v>
      </c>
      <c r="J6838" s="17">
        <f t="shared" si="320"/>
        <v>0</v>
      </c>
    </row>
    <row r="6839" spans="1:10" x14ac:dyDescent="0.3">
      <c r="A6839" s="2">
        <v>20201011</v>
      </c>
      <c r="B6839" s="2" t="s">
        <v>35</v>
      </c>
      <c r="C6839" s="2">
        <v>674.01</v>
      </c>
      <c r="D6839" s="2">
        <v>42.99</v>
      </c>
      <c r="E6839" s="2">
        <v>23.88</v>
      </c>
      <c r="F6839" s="2">
        <v>5.24</v>
      </c>
      <c r="G6839" s="2">
        <v>0</v>
      </c>
      <c r="H6839" s="16">
        <f t="shared" si="321"/>
        <v>988.47185496548684</v>
      </c>
      <c r="I6839" s="15">
        <f t="shared" si="319"/>
        <v>54.769745467671463</v>
      </c>
      <c r="J6839" s="14">
        <f t="shared" si="320"/>
        <v>0.85605235510622857</v>
      </c>
    </row>
    <row r="6840" spans="1:10" x14ac:dyDescent="0.3">
      <c r="A6840" s="19">
        <v>20201011</v>
      </c>
      <c r="B6840" s="19" t="s">
        <v>34</v>
      </c>
      <c r="C6840" s="19">
        <v>601.01</v>
      </c>
      <c r="D6840" s="19">
        <v>37.950000000000003</v>
      </c>
      <c r="E6840" s="19">
        <v>24.61</v>
      </c>
      <c r="F6840" s="19">
        <v>5.03</v>
      </c>
      <c r="G6840" s="19">
        <v>0</v>
      </c>
      <c r="H6840" s="17">
        <f t="shared" si="321"/>
        <v>977.29402934462973</v>
      </c>
      <c r="I6840" s="18">
        <f t="shared" si="319"/>
        <v>55.150438417019679</v>
      </c>
      <c r="J6840" s="17">
        <f t="shared" si="320"/>
        <v>0.84469773383278646</v>
      </c>
    </row>
    <row r="6841" spans="1:10" x14ac:dyDescent="0.3">
      <c r="A6841" s="2">
        <v>20201011</v>
      </c>
      <c r="B6841" s="2" t="s">
        <v>33</v>
      </c>
      <c r="C6841" s="2">
        <v>477.01</v>
      </c>
      <c r="D6841" s="2">
        <v>30.07</v>
      </c>
      <c r="E6841" s="2">
        <v>24.88</v>
      </c>
      <c r="F6841" s="2">
        <v>5.38</v>
      </c>
      <c r="G6841" s="2">
        <v>0</v>
      </c>
      <c r="H6841" s="16">
        <f t="shared" si="321"/>
        <v>952.00617144208604</v>
      </c>
      <c r="I6841" s="15">
        <f t="shared" si="319"/>
        <v>54.630192857565191</v>
      </c>
      <c r="J6841" s="14">
        <f t="shared" si="320"/>
        <v>0.82506960236569016</v>
      </c>
    </row>
    <row r="6842" spans="1:10" x14ac:dyDescent="0.3">
      <c r="A6842" s="19">
        <v>20201011</v>
      </c>
      <c r="B6842" s="19" t="s">
        <v>32</v>
      </c>
      <c r="C6842" s="19">
        <v>311.01</v>
      </c>
      <c r="D6842" s="19">
        <v>20.350000000000001</v>
      </c>
      <c r="E6842" s="19">
        <v>24.54</v>
      </c>
      <c r="F6842" s="19">
        <v>6</v>
      </c>
      <c r="G6842" s="19">
        <v>0</v>
      </c>
      <c r="H6842" s="17">
        <f t="shared" si="321"/>
        <v>894.33914842429044</v>
      </c>
      <c r="I6842" s="18">
        <f t="shared" si="319"/>
        <v>52.488098388259075</v>
      </c>
      <c r="J6842" s="17">
        <f t="shared" si="320"/>
        <v>0.78371257715467613</v>
      </c>
    </row>
    <row r="6843" spans="1:10" x14ac:dyDescent="0.3">
      <c r="A6843" s="2">
        <v>20201011</v>
      </c>
      <c r="B6843" s="2" t="s">
        <v>31</v>
      </c>
      <c r="C6843" s="2">
        <v>120</v>
      </c>
      <c r="D6843" s="2">
        <v>9.5399999999999991</v>
      </c>
      <c r="E6843" s="2">
        <v>23.09</v>
      </c>
      <c r="F6843" s="2">
        <v>6.48</v>
      </c>
      <c r="G6843" s="2">
        <v>0</v>
      </c>
      <c r="H6843" s="16">
        <f t="shared" si="321"/>
        <v>724.04251983406562</v>
      </c>
      <c r="I6843" s="15">
        <f t="shared" si="319"/>
        <v>45.716328744814547</v>
      </c>
      <c r="J6843" s="14">
        <f t="shared" si="320"/>
        <v>0.65654475693658676</v>
      </c>
    </row>
    <row r="6844" spans="1:10" x14ac:dyDescent="0.3">
      <c r="A6844" s="19">
        <v>20201011</v>
      </c>
      <c r="B6844" s="19" t="s">
        <v>30</v>
      </c>
      <c r="C6844" s="19">
        <v>0</v>
      </c>
      <c r="D6844" s="19">
        <v>0</v>
      </c>
      <c r="E6844" s="19">
        <v>21.21</v>
      </c>
      <c r="F6844" s="19">
        <v>6.62</v>
      </c>
      <c r="G6844" s="19">
        <v>0</v>
      </c>
      <c r="H6844" s="17">
        <f t="shared" si="321"/>
        <v>0</v>
      </c>
      <c r="I6844" s="18">
        <f t="shared" si="319"/>
        <v>21.21</v>
      </c>
      <c r="J6844" s="17">
        <f t="shared" si="320"/>
        <v>0</v>
      </c>
    </row>
    <row r="6845" spans="1:10" x14ac:dyDescent="0.3">
      <c r="A6845" s="2">
        <v>20201011</v>
      </c>
      <c r="B6845" s="2" t="s">
        <v>29</v>
      </c>
      <c r="C6845" s="2">
        <v>0</v>
      </c>
      <c r="D6845" s="2">
        <v>0</v>
      </c>
      <c r="E6845" s="2">
        <v>19.54</v>
      </c>
      <c r="F6845" s="2">
        <v>6.83</v>
      </c>
      <c r="G6845" s="2">
        <v>0</v>
      </c>
      <c r="H6845" s="16">
        <f t="shared" si="321"/>
        <v>0</v>
      </c>
      <c r="I6845" s="15">
        <f t="shared" si="319"/>
        <v>19.54</v>
      </c>
      <c r="J6845" s="14">
        <f t="shared" si="320"/>
        <v>0</v>
      </c>
    </row>
    <row r="6846" spans="1:10" x14ac:dyDescent="0.3">
      <c r="A6846" s="19">
        <v>20201011</v>
      </c>
      <c r="B6846" s="19" t="s">
        <v>28</v>
      </c>
      <c r="C6846" s="19">
        <v>0</v>
      </c>
      <c r="D6846" s="19">
        <v>0</v>
      </c>
      <c r="E6846" s="19">
        <v>18.75</v>
      </c>
      <c r="F6846" s="19">
        <v>6.48</v>
      </c>
      <c r="G6846" s="19">
        <v>0</v>
      </c>
      <c r="H6846" s="17">
        <f t="shared" si="321"/>
        <v>0</v>
      </c>
      <c r="I6846" s="18">
        <f t="shared" si="319"/>
        <v>18.75</v>
      </c>
      <c r="J6846" s="17">
        <f t="shared" si="320"/>
        <v>0</v>
      </c>
    </row>
    <row r="6847" spans="1:10" x14ac:dyDescent="0.3">
      <c r="A6847" s="2">
        <v>20201011</v>
      </c>
      <c r="B6847" s="2" t="s">
        <v>27</v>
      </c>
      <c r="C6847" s="2">
        <v>0</v>
      </c>
      <c r="D6847" s="2">
        <v>0</v>
      </c>
      <c r="E6847" s="2">
        <v>18.350000000000001</v>
      </c>
      <c r="F6847" s="2">
        <v>6.21</v>
      </c>
      <c r="G6847" s="2">
        <v>0</v>
      </c>
      <c r="H6847" s="16">
        <f t="shared" si="321"/>
        <v>0</v>
      </c>
      <c r="I6847" s="15">
        <f t="shared" si="319"/>
        <v>18.350000000000001</v>
      </c>
      <c r="J6847" s="14">
        <f t="shared" si="320"/>
        <v>0</v>
      </c>
    </row>
    <row r="6848" spans="1:10" x14ac:dyDescent="0.3">
      <c r="A6848" s="19">
        <v>20201011</v>
      </c>
      <c r="B6848" s="19" t="s">
        <v>26</v>
      </c>
      <c r="C6848" s="19">
        <v>0</v>
      </c>
      <c r="D6848" s="19">
        <v>0</v>
      </c>
      <c r="E6848" s="19">
        <v>18.09</v>
      </c>
      <c r="F6848" s="19">
        <v>5.93</v>
      </c>
      <c r="G6848" s="19">
        <v>0</v>
      </c>
      <c r="H6848" s="17">
        <f t="shared" si="321"/>
        <v>0</v>
      </c>
      <c r="I6848" s="18">
        <f t="shared" si="319"/>
        <v>18.09</v>
      </c>
      <c r="J6848" s="17">
        <f t="shared" si="320"/>
        <v>0</v>
      </c>
    </row>
    <row r="6849" spans="1:10" x14ac:dyDescent="0.3">
      <c r="A6849" s="2">
        <v>20201011</v>
      </c>
      <c r="B6849" s="2" t="s">
        <v>25</v>
      </c>
      <c r="C6849" s="2">
        <v>0</v>
      </c>
      <c r="D6849" s="2">
        <v>0</v>
      </c>
      <c r="E6849" s="2">
        <v>17.88</v>
      </c>
      <c r="F6849" s="2">
        <v>5.72</v>
      </c>
      <c r="G6849" s="2">
        <v>0</v>
      </c>
      <c r="H6849" s="16">
        <f t="shared" si="321"/>
        <v>0</v>
      </c>
      <c r="I6849" s="15">
        <f t="shared" si="319"/>
        <v>17.88</v>
      </c>
      <c r="J6849" s="14">
        <f t="shared" si="320"/>
        <v>0</v>
      </c>
    </row>
    <row r="6850" spans="1:10" x14ac:dyDescent="0.3">
      <c r="A6850" s="19">
        <v>20201012</v>
      </c>
      <c r="B6850" s="19" t="s">
        <v>48</v>
      </c>
      <c r="C6850" s="19">
        <v>0</v>
      </c>
      <c r="D6850" s="19">
        <v>0</v>
      </c>
      <c r="E6850" s="19">
        <v>17.62</v>
      </c>
      <c r="F6850" s="19">
        <v>5.38</v>
      </c>
      <c r="G6850" s="19">
        <v>0</v>
      </c>
      <c r="H6850" s="17">
        <f t="shared" si="321"/>
        <v>0</v>
      </c>
      <c r="I6850" s="18">
        <f t="shared" si="319"/>
        <v>17.62</v>
      </c>
      <c r="J6850" s="17">
        <f t="shared" si="320"/>
        <v>0</v>
      </c>
    </row>
    <row r="6851" spans="1:10" x14ac:dyDescent="0.3">
      <c r="A6851" s="2">
        <v>20201012</v>
      </c>
      <c r="B6851" s="2" t="s">
        <v>47</v>
      </c>
      <c r="C6851" s="2">
        <v>0</v>
      </c>
      <c r="D6851" s="2">
        <v>0</v>
      </c>
      <c r="E6851" s="2">
        <v>17.23</v>
      </c>
      <c r="F6851" s="2">
        <v>5.17</v>
      </c>
      <c r="G6851" s="2">
        <v>0</v>
      </c>
      <c r="H6851" s="16">
        <f t="shared" si="321"/>
        <v>0</v>
      </c>
      <c r="I6851" s="15">
        <f t="shared" si="319"/>
        <v>17.23</v>
      </c>
      <c r="J6851" s="14">
        <f t="shared" si="320"/>
        <v>0</v>
      </c>
    </row>
    <row r="6852" spans="1:10" x14ac:dyDescent="0.3">
      <c r="A6852" s="19">
        <v>20201012</v>
      </c>
      <c r="B6852" s="19" t="s">
        <v>46</v>
      </c>
      <c r="C6852" s="19">
        <v>0</v>
      </c>
      <c r="D6852" s="19">
        <v>0</v>
      </c>
      <c r="E6852" s="19">
        <v>16.850000000000001</v>
      </c>
      <c r="F6852" s="19">
        <v>5.0999999999999996</v>
      </c>
      <c r="G6852" s="19">
        <v>0</v>
      </c>
      <c r="H6852" s="17">
        <f t="shared" si="321"/>
        <v>0</v>
      </c>
      <c r="I6852" s="18">
        <f t="shared" si="319"/>
        <v>16.850000000000001</v>
      </c>
      <c r="J6852" s="17">
        <f t="shared" si="320"/>
        <v>0</v>
      </c>
    </row>
    <row r="6853" spans="1:10" x14ac:dyDescent="0.3">
      <c r="A6853" s="2">
        <v>20201012</v>
      </c>
      <c r="B6853" s="2" t="s">
        <v>45</v>
      </c>
      <c r="C6853" s="2">
        <v>0</v>
      </c>
      <c r="D6853" s="2">
        <v>0</v>
      </c>
      <c r="E6853" s="2">
        <v>16.5</v>
      </c>
      <c r="F6853" s="2">
        <v>5.0999999999999996</v>
      </c>
      <c r="G6853" s="2">
        <v>0</v>
      </c>
      <c r="H6853" s="16">
        <f t="shared" si="321"/>
        <v>0</v>
      </c>
      <c r="I6853" s="15">
        <f t="shared" si="319"/>
        <v>16.5</v>
      </c>
      <c r="J6853" s="14">
        <f t="shared" si="320"/>
        <v>0</v>
      </c>
    </row>
    <row r="6854" spans="1:10" x14ac:dyDescent="0.3">
      <c r="A6854" s="19">
        <v>20201012</v>
      </c>
      <c r="B6854" s="19" t="s">
        <v>44</v>
      </c>
      <c r="C6854" s="19">
        <v>0</v>
      </c>
      <c r="D6854" s="19">
        <v>0</v>
      </c>
      <c r="E6854" s="19">
        <v>16.149999999999999</v>
      </c>
      <c r="F6854" s="19">
        <v>5.0999999999999996</v>
      </c>
      <c r="G6854" s="19">
        <v>0</v>
      </c>
      <c r="H6854" s="17">
        <f t="shared" si="321"/>
        <v>0</v>
      </c>
      <c r="I6854" s="18">
        <f t="shared" si="319"/>
        <v>16.149999999999999</v>
      </c>
      <c r="J6854" s="17">
        <f t="shared" si="320"/>
        <v>0</v>
      </c>
    </row>
    <row r="6855" spans="1:10" x14ac:dyDescent="0.3">
      <c r="A6855" s="2">
        <v>20201012</v>
      </c>
      <c r="B6855" s="2" t="s">
        <v>43</v>
      </c>
      <c r="C6855" s="2">
        <v>0</v>
      </c>
      <c r="D6855" s="2">
        <v>0</v>
      </c>
      <c r="E6855" s="2">
        <v>15.85</v>
      </c>
      <c r="F6855" s="2">
        <v>5.03</v>
      </c>
      <c r="G6855" s="2">
        <v>0</v>
      </c>
      <c r="H6855" s="16">
        <f t="shared" si="321"/>
        <v>0</v>
      </c>
      <c r="I6855" s="15">
        <f t="shared" si="319"/>
        <v>15.85</v>
      </c>
      <c r="J6855" s="14">
        <f t="shared" si="320"/>
        <v>0</v>
      </c>
    </row>
    <row r="6856" spans="1:10" x14ac:dyDescent="0.3">
      <c r="A6856" s="19">
        <v>20201012</v>
      </c>
      <c r="B6856" s="19" t="s">
        <v>42</v>
      </c>
      <c r="C6856" s="19">
        <v>0</v>
      </c>
      <c r="D6856" s="19">
        <v>0</v>
      </c>
      <c r="E6856" s="19">
        <v>15.57</v>
      </c>
      <c r="F6856" s="19">
        <v>4.83</v>
      </c>
      <c r="G6856" s="19">
        <v>0</v>
      </c>
      <c r="H6856" s="17">
        <f t="shared" si="321"/>
        <v>0</v>
      </c>
      <c r="I6856" s="18">
        <f t="shared" si="319"/>
        <v>15.57</v>
      </c>
      <c r="J6856" s="17">
        <f t="shared" si="320"/>
        <v>0</v>
      </c>
    </row>
    <row r="6857" spans="1:10" x14ac:dyDescent="0.3">
      <c r="A6857" s="2">
        <v>20201012</v>
      </c>
      <c r="B6857" s="2" t="s">
        <v>41</v>
      </c>
      <c r="C6857" s="2">
        <v>35.909999999999997</v>
      </c>
      <c r="D6857" s="2">
        <v>4.5599999999999996</v>
      </c>
      <c r="E6857" s="2">
        <v>15.03</v>
      </c>
      <c r="F6857" s="2">
        <v>4.62</v>
      </c>
      <c r="G6857" s="2">
        <v>0</v>
      </c>
      <c r="H6857" s="16">
        <f t="shared" si="321"/>
        <v>451.68094417478028</v>
      </c>
      <c r="I6857" s="15">
        <f t="shared" si="319"/>
        <v>29.145029505461885</v>
      </c>
      <c r="J6857" s="14">
        <f t="shared" si="320"/>
        <v>0.4432559053918132</v>
      </c>
    </row>
    <row r="6858" spans="1:10" x14ac:dyDescent="0.3">
      <c r="A6858" s="19">
        <v>20201012</v>
      </c>
      <c r="B6858" s="19" t="s">
        <v>40</v>
      </c>
      <c r="C6858" s="19">
        <v>233</v>
      </c>
      <c r="D6858" s="19">
        <v>15.66</v>
      </c>
      <c r="E6858" s="19">
        <v>15.55</v>
      </c>
      <c r="F6858" s="19">
        <v>4.34</v>
      </c>
      <c r="G6858" s="19">
        <v>0</v>
      </c>
      <c r="H6858" s="17">
        <f t="shared" si="321"/>
        <v>863.19220615865913</v>
      </c>
      <c r="I6858" s="18">
        <f t="shared" ref="I6858:I6921" si="322">E6858+H6858*((NOCT-20)/(800))</f>
        <v>42.524756442458099</v>
      </c>
      <c r="J6858" s="17">
        <f t="shared" ref="J6858:J6921" si="323">P_STC__W*(H6858/1000)*(1+(alpha_p/100)*(I6858-25))</f>
        <v>0.79511965686684549</v>
      </c>
    </row>
    <row r="6859" spans="1:10" x14ac:dyDescent="0.3">
      <c r="A6859" s="2">
        <v>20201012</v>
      </c>
      <c r="B6859" s="2" t="s">
        <v>39</v>
      </c>
      <c r="C6859" s="2">
        <v>406.01</v>
      </c>
      <c r="D6859" s="2">
        <v>25.89</v>
      </c>
      <c r="E6859" s="2">
        <v>17.14</v>
      </c>
      <c r="F6859" s="2">
        <v>4.62</v>
      </c>
      <c r="G6859" s="2">
        <v>0</v>
      </c>
      <c r="H6859" s="16">
        <f t="shared" si="321"/>
        <v>929.8405002880321</v>
      </c>
      <c r="I6859" s="15">
        <f t="shared" si="322"/>
        <v>46.197515634001007</v>
      </c>
      <c r="J6859" s="14">
        <f t="shared" si="323"/>
        <v>0.84114411184910909</v>
      </c>
    </row>
    <row r="6860" spans="1:10" x14ac:dyDescent="0.3">
      <c r="A6860" s="19">
        <v>20201012</v>
      </c>
      <c r="B6860" s="19" t="s">
        <v>38</v>
      </c>
      <c r="C6860" s="19">
        <v>553.01</v>
      </c>
      <c r="D6860" s="19">
        <v>34.61</v>
      </c>
      <c r="E6860" s="19">
        <v>18.920000000000002</v>
      </c>
      <c r="F6860" s="19">
        <v>4.41</v>
      </c>
      <c r="G6860" s="19">
        <v>0</v>
      </c>
      <c r="H6860" s="17">
        <f t="shared" si="321"/>
        <v>973.63075170204274</v>
      </c>
      <c r="I6860" s="18">
        <f t="shared" si="322"/>
        <v>49.345960990688837</v>
      </c>
      <c r="J6860" s="17">
        <f t="shared" si="323"/>
        <v>0.86696285835081432</v>
      </c>
    </row>
    <row r="6861" spans="1:10" x14ac:dyDescent="0.3">
      <c r="A6861" s="2">
        <v>20201012</v>
      </c>
      <c r="B6861" s="2" t="s">
        <v>37</v>
      </c>
      <c r="C6861" s="2">
        <v>677.01</v>
      </c>
      <c r="D6861" s="2">
        <v>40.94</v>
      </c>
      <c r="E6861" s="2">
        <v>20.57</v>
      </c>
      <c r="F6861" s="2">
        <v>3.72</v>
      </c>
      <c r="G6861" s="2">
        <v>0</v>
      </c>
      <c r="H6861" s="16">
        <f t="shared" si="321"/>
        <v>1033.1797819413487</v>
      </c>
      <c r="I6861" s="15">
        <f t="shared" si="322"/>
        <v>52.856868185667146</v>
      </c>
      <c r="J6861" s="14">
        <f t="shared" si="323"/>
        <v>0.90366459345198458</v>
      </c>
    </row>
    <row r="6862" spans="1:10" x14ac:dyDescent="0.3">
      <c r="A6862" s="19">
        <v>20201012</v>
      </c>
      <c r="B6862" s="19" t="s">
        <v>36</v>
      </c>
      <c r="C6862" s="19">
        <v>702.01</v>
      </c>
      <c r="D6862" s="19">
        <v>43.82</v>
      </c>
      <c r="E6862" s="19">
        <v>21.82</v>
      </c>
      <c r="F6862" s="19">
        <v>3.45</v>
      </c>
      <c r="G6862" s="19">
        <v>0</v>
      </c>
      <c r="H6862" s="17">
        <f t="shared" si="321"/>
        <v>1013.8864743872965</v>
      </c>
      <c r="I6862" s="18">
        <f t="shared" si="322"/>
        <v>53.50395232460302</v>
      </c>
      <c r="J6862" s="17">
        <f t="shared" si="323"/>
        <v>0.8838375016090676</v>
      </c>
    </row>
    <row r="6863" spans="1:10" x14ac:dyDescent="0.3">
      <c r="A6863" s="2">
        <v>20201012</v>
      </c>
      <c r="B6863" s="2" t="s">
        <v>35</v>
      </c>
      <c r="C6863" s="2">
        <v>696.01</v>
      </c>
      <c r="D6863" s="2">
        <v>42.61</v>
      </c>
      <c r="E6863" s="2">
        <v>22.51</v>
      </c>
      <c r="F6863" s="2">
        <v>3.72</v>
      </c>
      <c r="G6863" s="2">
        <v>0</v>
      </c>
      <c r="H6863" s="16">
        <f t="shared" si="321"/>
        <v>1028.0730325176123</v>
      </c>
      <c r="I6863" s="15">
        <f t="shared" si="322"/>
        <v>54.63728226617539</v>
      </c>
      <c r="J6863" s="14">
        <f t="shared" si="323"/>
        <v>0.89096122457025906</v>
      </c>
    </row>
    <row r="6864" spans="1:10" x14ac:dyDescent="0.3">
      <c r="A6864" s="19">
        <v>20201012</v>
      </c>
      <c r="B6864" s="19" t="s">
        <v>34</v>
      </c>
      <c r="C6864" s="19">
        <v>606.01</v>
      </c>
      <c r="D6864" s="19">
        <v>37.58</v>
      </c>
      <c r="E6864" s="19">
        <v>22.78</v>
      </c>
      <c r="F6864" s="19">
        <v>4.41</v>
      </c>
      <c r="G6864" s="19">
        <v>0</v>
      </c>
      <c r="H6864" s="17">
        <f t="shared" si="321"/>
        <v>993.67311959490837</v>
      </c>
      <c r="I6864" s="18">
        <f t="shared" si="322"/>
        <v>53.832284987340884</v>
      </c>
      <c r="J6864" s="17">
        <f t="shared" si="323"/>
        <v>0.86474872003701631</v>
      </c>
    </row>
    <row r="6865" spans="1:10" x14ac:dyDescent="0.3">
      <c r="A6865" s="2">
        <v>20201012</v>
      </c>
      <c r="B6865" s="2" t="s">
        <v>33</v>
      </c>
      <c r="C6865" s="2">
        <v>478.01</v>
      </c>
      <c r="D6865" s="2">
        <v>29.73</v>
      </c>
      <c r="E6865" s="2">
        <v>22.67</v>
      </c>
      <c r="F6865" s="2">
        <v>5.17</v>
      </c>
      <c r="G6865" s="2">
        <v>0</v>
      </c>
      <c r="H6865" s="16">
        <f t="shared" si="321"/>
        <v>963.89810326767201</v>
      </c>
      <c r="I6865" s="15">
        <f t="shared" si="322"/>
        <v>52.791815727114752</v>
      </c>
      <c r="J6865" s="14">
        <f t="shared" si="323"/>
        <v>0.84334995017188441</v>
      </c>
    </row>
    <row r="6866" spans="1:10" x14ac:dyDescent="0.3">
      <c r="A6866" s="19">
        <v>20201012</v>
      </c>
      <c r="B6866" s="19" t="s">
        <v>32</v>
      </c>
      <c r="C6866" s="19">
        <v>312.01</v>
      </c>
      <c r="D6866" s="19">
        <v>20.04</v>
      </c>
      <c r="E6866" s="19">
        <v>22.11</v>
      </c>
      <c r="F6866" s="19">
        <v>5.79</v>
      </c>
      <c r="G6866" s="19">
        <v>0</v>
      </c>
      <c r="H6866" s="17">
        <f t="shared" si="321"/>
        <v>910.50998273785149</v>
      </c>
      <c r="I6866" s="18">
        <f t="shared" si="322"/>
        <v>50.563436960557858</v>
      </c>
      <c r="J6866" s="17">
        <f t="shared" si="323"/>
        <v>0.80576904228230184</v>
      </c>
    </row>
    <row r="6867" spans="1:10" x14ac:dyDescent="0.3">
      <c r="A6867" s="2">
        <v>20201012</v>
      </c>
      <c r="B6867" s="2" t="s">
        <v>31</v>
      </c>
      <c r="C6867" s="2">
        <v>117</v>
      </c>
      <c r="D6867" s="2">
        <v>9.24</v>
      </c>
      <c r="E6867" s="2">
        <v>20.88</v>
      </c>
      <c r="F6867" s="2">
        <v>5.86</v>
      </c>
      <c r="G6867" s="2">
        <v>0</v>
      </c>
      <c r="H6867" s="16">
        <f t="shared" ref="H6867:H6930" si="324">IF(D6867&gt;0,C6867/SIN(D6867*PI()/180),0)</f>
        <v>728.65280908433624</v>
      </c>
      <c r="I6867" s="15">
        <f t="shared" si="322"/>
        <v>43.650400283885503</v>
      </c>
      <c r="J6867" s="14">
        <f t="shared" si="323"/>
        <v>0.66749930957603409</v>
      </c>
    </row>
    <row r="6868" spans="1:10" x14ac:dyDescent="0.3">
      <c r="A6868" s="19">
        <v>20201012</v>
      </c>
      <c r="B6868" s="19" t="s">
        <v>30</v>
      </c>
      <c r="C6868" s="19">
        <v>0</v>
      </c>
      <c r="D6868" s="19">
        <v>0</v>
      </c>
      <c r="E6868" s="19">
        <v>19.239999999999998</v>
      </c>
      <c r="F6868" s="19">
        <v>6.07</v>
      </c>
      <c r="G6868" s="19">
        <v>0</v>
      </c>
      <c r="H6868" s="17">
        <f t="shared" si="324"/>
        <v>0</v>
      </c>
      <c r="I6868" s="18">
        <f t="shared" si="322"/>
        <v>19.239999999999998</v>
      </c>
      <c r="J6868" s="17">
        <f t="shared" si="323"/>
        <v>0</v>
      </c>
    </row>
    <row r="6869" spans="1:10" x14ac:dyDescent="0.3">
      <c r="A6869" s="2">
        <v>20201012</v>
      </c>
      <c r="B6869" s="2" t="s">
        <v>29</v>
      </c>
      <c r="C6869" s="2">
        <v>0</v>
      </c>
      <c r="D6869" s="2">
        <v>0</v>
      </c>
      <c r="E6869" s="2">
        <v>17.899999999999999</v>
      </c>
      <c r="F6869" s="2">
        <v>5.66</v>
      </c>
      <c r="G6869" s="2">
        <v>0</v>
      </c>
      <c r="H6869" s="16">
        <f t="shared" si="324"/>
        <v>0</v>
      </c>
      <c r="I6869" s="15">
        <f t="shared" si="322"/>
        <v>17.899999999999999</v>
      </c>
      <c r="J6869" s="14">
        <f t="shared" si="323"/>
        <v>0</v>
      </c>
    </row>
    <row r="6870" spans="1:10" x14ac:dyDescent="0.3">
      <c r="A6870" s="19">
        <v>20201012</v>
      </c>
      <c r="B6870" s="19" t="s">
        <v>28</v>
      </c>
      <c r="C6870" s="19">
        <v>0</v>
      </c>
      <c r="D6870" s="19">
        <v>0</v>
      </c>
      <c r="E6870" s="19">
        <v>17.04</v>
      </c>
      <c r="F6870" s="19">
        <v>5.38</v>
      </c>
      <c r="G6870" s="19">
        <v>0</v>
      </c>
      <c r="H6870" s="17">
        <f t="shared" si="324"/>
        <v>0</v>
      </c>
      <c r="I6870" s="18">
        <f t="shared" si="322"/>
        <v>17.04</v>
      </c>
      <c r="J6870" s="17">
        <f t="shared" si="323"/>
        <v>0</v>
      </c>
    </row>
    <row r="6871" spans="1:10" x14ac:dyDescent="0.3">
      <c r="A6871" s="2">
        <v>20201012</v>
      </c>
      <c r="B6871" s="2" t="s">
        <v>27</v>
      </c>
      <c r="C6871" s="2">
        <v>0</v>
      </c>
      <c r="D6871" s="2">
        <v>0</v>
      </c>
      <c r="E6871" s="2">
        <v>16.55</v>
      </c>
      <c r="F6871" s="2">
        <v>5.03</v>
      </c>
      <c r="G6871" s="2">
        <v>0</v>
      </c>
      <c r="H6871" s="16">
        <f t="shared" si="324"/>
        <v>0</v>
      </c>
      <c r="I6871" s="15">
        <f t="shared" si="322"/>
        <v>16.55</v>
      </c>
      <c r="J6871" s="14">
        <f t="shared" si="323"/>
        <v>0</v>
      </c>
    </row>
    <row r="6872" spans="1:10" x14ac:dyDescent="0.3">
      <c r="A6872" s="19">
        <v>20201012</v>
      </c>
      <c r="B6872" s="19" t="s">
        <v>26</v>
      </c>
      <c r="C6872" s="19">
        <v>0</v>
      </c>
      <c r="D6872" s="19">
        <v>0</v>
      </c>
      <c r="E6872" s="19">
        <v>16.23</v>
      </c>
      <c r="F6872" s="19">
        <v>4.9000000000000004</v>
      </c>
      <c r="G6872" s="19">
        <v>0</v>
      </c>
      <c r="H6872" s="17">
        <f t="shared" si="324"/>
        <v>0</v>
      </c>
      <c r="I6872" s="18">
        <f t="shared" si="322"/>
        <v>16.23</v>
      </c>
      <c r="J6872" s="17">
        <f t="shared" si="323"/>
        <v>0</v>
      </c>
    </row>
    <row r="6873" spans="1:10" x14ac:dyDescent="0.3">
      <c r="A6873" s="2">
        <v>20201012</v>
      </c>
      <c r="B6873" s="2" t="s">
        <v>25</v>
      </c>
      <c r="C6873" s="2">
        <v>0</v>
      </c>
      <c r="D6873" s="2">
        <v>0</v>
      </c>
      <c r="E6873" s="2">
        <v>15.9</v>
      </c>
      <c r="F6873" s="2">
        <v>4.97</v>
      </c>
      <c r="G6873" s="2">
        <v>0</v>
      </c>
      <c r="H6873" s="16">
        <f t="shared" si="324"/>
        <v>0</v>
      </c>
      <c r="I6873" s="15">
        <f t="shared" si="322"/>
        <v>15.9</v>
      </c>
      <c r="J6873" s="14">
        <f t="shared" si="323"/>
        <v>0</v>
      </c>
    </row>
    <row r="6874" spans="1:10" x14ac:dyDescent="0.3">
      <c r="A6874" s="19">
        <v>20201013</v>
      </c>
      <c r="B6874" s="19" t="s">
        <v>48</v>
      </c>
      <c r="C6874" s="19">
        <v>0</v>
      </c>
      <c r="D6874" s="19">
        <v>0</v>
      </c>
      <c r="E6874" s="19">
        <v>15.69</v>
      </c>
      <c r="F6874" s="19">
        <v>4.97</v>
      </c>
      <c r="G6874" s="19">
        <v>0</v>
      </c>
      <c r="H6874" s="17">
        <f t="shared" si="324"/>
        <v>0</v>
      </c>
      <c r="I6874" s="18">
        <f t="shared" si="322"/>
        <v>15.69</v>
      </c>
      <c r="J6874" s="17">
        <f t="shared" si="323"/>
        <v>0</v>
      </c>
    </row>
    <row r="6875" spans="1:10" x14ac:dyDescent="0.3">
      <c r="A6875" s="2">
        <v>20201013</v>
      </c>
      <c r="B6875" s="2" t="s">
        <v>47</v>
      </c>
      <c r="C6875" s="2">
        <v>0</v>
      </c>
      <c r="D6875" s="2">
        <v>0</v>
      </c>
      <c r="E6875" s="2">
        <v>15.49</v>
      </c>
      <c r="F6875" s="2">
        <v>4.76</v>
      </c>
      <c r="G6875" s="2">
        <v>0</v>
      </c>
      <c r="H6875" s="16">
        <f t="shared" si="324"/>
        <v>0</v>
      </c>
      <c r="I6875" s="15">
        <f t="shared" si="322"/>
        <v>15.49</v>
      </c>
      <c r="J6875" s="14">
        <f t="shared" si="323"/>
        <v>0</v>
      </c>
    </row>
    <row r="6876" spans="1:10" x14ac:dyDescent="0.3">
      <c r="A6876" s="19">
        <v>20201013</v>
      </c>
      <c r="B6876" s="19" t="s">
        <v>46</v>
      </c>
      <c r="C6876" s="19">
        <v>0</v>
      </c>
      <c r="D6876" s="19">
        <v>0</v>
      </c>
      <c r="E6876" s="19">
        <v>15.33</v>
      </c>
      <c r="F6876" s="19">
        <v>4.62</v>
      </c>
      <c r="G6876" s="19">
        <v>0</v>
      </c>
      <c r="H6876" s="17">
        <f t="shared" si="324"/>
        <v>0</v>
      </c>
      <c r="I6876" s="18">
        <f t="shared" si="322"/>
        <v>15.33</v>
      </c>
      <c r="J6876" s="17">
        <f t="shared" si="323"/>
        <v>0</v>
      </c>
    </row>
    <row r="6877" spans="1:10" x14ac:dyDescent="0.3">
      <c r="A6877" s="2">
        <v>20201013</v>
      </c>
      <c r="B6877" s="2" t="s">
        <v>45</v>
      </c>
      <c r="C6877" s="2">
        <v>0</v>
      </c>
      <c r="D6877" s="2">
        <v>0</v>
      </c>
      <c r="E6877" s="2">
        <v>15.3</v>
      </c>
      <c r="F6877" s="2">
        <v>4.83</v>
      </c>
      <c r="G6877" s="2">
        <v>0</v>
      </c>
      <c r="H6877" s="16">
        <f t="shared" si="324"/>
        <v>0</v>
      </c>
      <c r="I6877" s="15">
        <f t="shared" si="322"/>
        <v>15.3</v>
      </c>
      <c r="J6877" s="14">
        <f t="shared" si="323"/>
        <v>0</v>
      </c>
    </row>
    <row r="6878" spans="1:10" x14ac:dyDescent="0.3">
      <c r="A6878" s="19">
        <v>20201013</v>
      </c>
      <c r="B6878" s="19" t="s">
        <v>44</v>
      </c>
      <c r="C6878" s="19">
        <v>0</v>
      </c>
      <c r="D6878" s="19">
        <v>0</v>
      </c>
      <c r="E6878" s="19">
        <v>15.37</v>
      </c>
      <c r="F6878" s="19">
        <v>4.83</v>
      </c>
      <c r="G6878" s="19">
        <v>0</v>
      </c>
      <c r="H6878" s="17">
        <f t="shared" si="324"/>
        <v>0</v>
      </c>
      <c r="I6878" s="18">
        <f t="shared" si="322"/>
        <v>15.37</v>
      </c>
      <c r="J6878" s="17">
        <f t="shared" si="323"/>
        <v>0</v>
      </c>
    </row>
    <row r="6879" spans="1:10" x14ac:dyDescent="0.3">
      <c r="A6879" s="2">
        <v>20201013</v>
      </c>
      <c r="B6879" s="2" t="s">
        <v>43</v>
      </c>
      <c r="C6879" s="2">
        <v>0</v>
      </c>
      <c r="D6879" s="2">
        <v>0</v>
      </c>
      <c r="E6879" s="2">
        <v>15.4</v>
      </c>
      <c r="F6879" s="2">
        <v>4.97</v>
      </c>
      <c r="G6879" s="2">
        <v>0</v>
      </c>
      <c r="H6879" s="16">
        <f t="shared" si="324"/>
        <v>0</v>
      </c>
      <c r="I6879" s="15">
        <f t="shared" si="322"/>
        <v>15.4</v>
      </c>
      <c r="J6879" s="14">
        <f t="shared" si="323"/>
        <v>0</v>
      </c>
    </row>
    <row r="6880" spans="1:10" x14ac:dyDescent="0.3">
      <c r="A6880" s="19">
        <v>20201013</v>
      </c>
      <c r="B6880" s="19" t="s">
        <v>42</v>
      </c>
      <c r="C6880" s="19">
        <v>0</v>
      </c>
      <c r="D6880" s="19">
        <v>0</v>
      </c>
      <c r="E6880" s="19">
        <v>15.41</v>
      </c>
      <c r="F6880" s="19">
        <v>5.24</v>
      </c>
      <c r="G6880" s="19">
        <v>0</v>
      </c>
      <c r="H6880" s="17">
        <f t="shared" si="324"/>
        <v>0</v>
      </c>
      <c r="I6880" s="18">
        <f t="shared" si="322"/>
        <v>15.41</v>
      </c>
      <c r="J6880" s="17">
        <f t="shared" si="323"/>
        <v>0</v>
      </c>
    </row>
    <row r="6881" spans="1:10" x14ac:dyDescent="0.3">
      <c r="A6881" s="2">
        <v>20201013</v>
      </c>
      <c r="B6881" s="2" t="s">
        <v>41</v>
      </c>
      <c r="C6881" s="2">
        <v>31.85</v>
      </c>
      <c r="D6881" s="2">
        <v>4.37</v>
      </c>
      <c r="E6881" s="2">
        <v>15.1</v>
      </c>
      <c r="F6881" s="2">
        <v>4.76</v>
      </c>
      <c r="G6881" s="2">
        <v>0</v>
      </c>
      <c r="H6881" s="16">
        <f t="shared" si="324"/>
        <v>417.99566741021749</v>
      </c>
      <c r="I6881" s="15">
        <f t="shared" si="322"/>
        <v>28.162364606569298</v>
      </c>
      <c r="J6881" s="14">
        <f t="shared" si="323"/>
        <v>0.41204732124078924</v>
      </c>
    </row>
    <row r="6882" spans="1:10" x14ac:dyDescent="0.3">
      <c r="A6882" s="19">
        <v>20201013</v>
      </c>
      <c r="B6882" s="19" t="s">
        <v>40</v>
      </c>
      <c r="C6882" s="19">
        <v>223</v>
      </c>
      <c r="D6882" s="19">
        <v>15.45</v>
      </c>
      <c r="E6882" s="19">
        <v>15.69</v>
      </c>
      <c r="F6882" s="19">
        <v>5.31</v>
      </c>
      <c r="G6882" s="19">
        <v>0</v>
      </c>
      <c r="H6882" s="17">
        <f t="shared" si="324"/>
        <v>837.0954196457609</v>
      </c>
      <c r="I6882" s="18">
        <f t="shared" si="322"/>
        <v>41.849231863930029</v>
      </c>
      <c r="J6882" s="17">
        <f t="shared" si="323"/>
        <v>0.77362555296545743</v>
      </c>
    </row>
    <row r="6883" spans="1:10" x14ac:dyDescent="0.3">
      <c r="A6883" s="2">
        <v>20201013</v>
      </c>
      <c r="B6883" s="2" t="s">
        <v>39</v>
      </c>
      <c r="C6883" s="2">
        <v>396.01</v>
      </c>
      <c r="D6883" s="2">
        <v>25.64</v>
      </c>
      <c r="E6883" s="2">
        <v>17.07</v>
      </c>
      <c r="F6883" s="2">
        <v>5.0999999999999996</v>
      </c>
      <c r="G6883" s="2">
        <v>0</v>
      </c>
      <c r="H6883" s="16">
        <f t="shared" si="324"/>
        <v>915.17460485821641</v>
      </c>
      <c r="I6883" s="15">
        <f t="shared" si="322"/>
        <v>45.669206401819267</v>
      </c>
      <c r="J6883" s="14">
        <f t="shared" si="323"/>
        <v>0.83005290725138603</v>
      </c>
    </row>
    <row r="6884" spans="1:10" x14ac:dyDescent="0.3">
      <c r="A6884" s="19">
        <v>20201013</v>
      </c>
      <c r="B6884" s="19" t="s">
        <v>38</v>
      </c>
      <c r="C6884" s="19">
        <v>547.01</v>
      </c>
      <c r="D6884" s="19">
        <v>34.32</v>
      </c>
      <c r="E6884" s="19">
        <v>18.77</v>
      </c>
      <c r="F6884" s="19">
        <v>4.9000000000000004</v>
      </c>
      <c r="G6884" s="19">
        <v>0</v>
      </c>
      <c r="H6884" s="17">
        <f t="shared" si="324"/>
        <v>970.19519547586276</v>
      </c>
      <c r="I6884" s="18">
        <f t="shared" si="322"/>
        <v>49.088599858620711</v>
      </c>
      <c r="J6884" s="17">
        <f t="shared" si="323"/>
        <v>0.86502729815727808</v>
      </c>
    </row>
    <row r="6885" spans="1:10" x14ac:dyDescent="0.3">
      <c r="A6885" s="2">
        <v>20201013</v>
      </c>
      <c r="B6885" s="2" t="s">
        <v>37</v>
      </c>
      <c r="C6885" s="2">
        <v>663.01</v>
      </c>
      <c r="D6885" s="2">
        <v>40.6</v>
      </c>
      <c r="E6885" s="2">
        <v>20.350000000000001</v>
      </c>
      <c r="F6885" s="2">
        <v>5.45</v>
      </c>
      <c r="G6885" s="2">
        <v>0</v>
      </c>
      <c r="H6885" s="16">
        <f t="shared" si="324"/>
        <v>1018.8018861373398</v>
      </c>
      <c r="I6885" s="15">
        <f t="shared" si="322"/>
        <v>52.18755894179187</v>
      </c>
      <c r="J6885" s="14">
        <f t="shared" si="323"/>
        <v>0.89415757265518525</v>
      </c>
    </row>
    <row r="6886" spans="1:10" x14ac:dyDescent="0.3">
      <c r="A6886" s="19">
        <v>20201013</v>
      </c>
      <c r="B6886" s="19" t="s">
        <v>36</v>
      </c>
      <c r="C6886" s="19">
        <v>655.01</v>
      </c>
      <c r="D6886" s="19">
        <v>43.45</v>
      </c>
      <c r="E6886" s="19">
        <v>21.31</v>
      </c>
      <c r="F6886" s="19">
        <v>6</v>
      </c>
      <c r="G6886" s="19">
        <v>0</v>
      </c>
      <c r="H6886" s="17">
        <f t="shared" si="324"/>
        <v>952.4352308548672</v>
      </c>
      <c r="I6886" s="18">
        <f t="shared" si="322"/>
        <v>51.073600964214599</v>
      </c>
      <c r="J6886" s="17">
        <f t="shared" si="323"/>
        <v>0.84068485816380489</v>
      </c>
    </row>
    <row r="6887" spans="1:10" x14ac:dyDescent="0.3">
      <c r="A6887" s="2">
        <v>20201013</v>
      </c>
      <c r="B6887" s="2" t="s">
        <v>35</v>
      </c>
      <c r="C6887" s="2">
        <v>659.01</v>
      </c>
      <c r="D6887" s="2">
        <v>42.23</v>
      </c>
      <c r="E6887" s="2">
        <v>21.59</v>
      </c>
      <c r="F6887" s="2">
        <v>6.41</v>
      </c>
      <c r="G6887" s="2">
        <v>0</v>
      </c>
      <c r="H6887" s="16">
        <f t="shared" si="324"/>
        <v>980.5115038507322</v>
      </c>
      <c r="I6887" s="15">
        <f t="shared" si="322"/>
        <v>52.230984495335377</v>
      </c>
      <c r="J6887" s="14">
        <f t="shared" si="323"/>
        <v>0.86036018283587445</v>
      </c>
    </row>
    <row r="6888" spans="1:10" x14ac:dyDescent="0.3">
      <c r="A6888" s="19">
        <v>20201013</v>
      </c>
      <c r="B6888" s="19" t="s">
        <v>34</v>
      </c>
      <c r="C6888" s="19">
        <v>586.01</v>
      </c>
      <c r="D6888" s="19">
        <v>37.22</v>
      </c>
      <c r="E6888" s="19">
        <v>21.51</v>
      </c>
      <c r="F6888" s="19">
        <v>7.1</v>
      </c>
      <c r="G6888" s="19">
        <v>0</v>
      </c>
      <c r="H6888" s="17">
        <f t="shared" si="324"/>
        <v>968.80834336422822</v>
      </c>
      <c r="I6888" s="18">
        <f t="shared" si="322"/>
        <v>51.785260730132137</v>
      </c>
      <c r="J6888" s="17">
        <f t="shared" si="323"/>
        <v>0.85203431502880622</v>
      </c>
    </row>
    <row r="6889" spans="1:10" x14ac:dyDescent="0.3">
      <c r="A6889" s="2">
        <v>20201013</v>
      </c>
      <c r="B6889" s="2" t="s">
        <v>33</v>
      </c>
      <c r="C6889" s="2">
        <v>452.01</v>
      </c>
      <c r="D6889" s="2">
        <v>29.39</v>
      </c>
      <c r="E6889" s="2">
        <v>20.84</v>
      </c>
      <c r="F6889" s="2">
        <v>7.52</v>
      </c>
      <c r="G6889" s="2">
        <v>0</v>
      </c>
      <c r="H6889" s="16">
        <f t="shared" si="324"/>
        <v>921.05642959019633</v>
      </c>
      <c r="I6889" s="15">
        <f t="shared" si="322"/>
        <v>49.623013424693639</v>
      </c>
      <c r="J6889" s="14">
        <f t="shared" si="323"/>
        <v>0.81900009785204719</v>
      </c>
    </row>
    <row r="6890" spans="1:10" x14ac:dyDescent="0.3">
      <c r="A6890" s="19">
        <v>20201013</v>
      </c>
      <c r="B6890" s="19" t="s">
        <v>32</v>
      </c>
      <c r="C6890" s="19">
        <v>287.01</v>
      </c>
      <c r="D6890" s="19">
        <v>19.73</v>
      </c>
      <c r="E6890" s="19">
        <v>19.8</v>
      </c>
      <c r="F6890" s="19">
        <v>7.52</v>
      </c>
      <c r="G6890" s="19">
        <v>0</v>
      </c>
      <c r="H6890" s="17">
        <f t="shared" si="324"/>
        <v>850.1779082975894</v>
      </c>
      <c r="I6890" s="18">
        <f t="shared" si="322"/>
        <v>46.368059634299669</v>
      </c>
      <c r="J6890" s="17">
        <f t="shared" si="323"/>
        <v>0.76842797319838774</v>
      </c>
    </row>
    <row r="6891" spans="1:10" x14ac:dyDescent="0.3">
      <c r="A6891" s="2">
        <v>20201013</v>
      </c>
      <c r="B6891" s="2" t="s">
        <v>31</v>
      </c>
      <c r="C6891" s="2">
        <v>101</v>
      </c>
      <c r="D6891" s="2">
        <v>8.9499999999999993</v>
      </c>
      <c r="E6891" s="2">
        <v>18.47</v>
      </c>
      <c r="F6891" s="2">
        <v>6.97</v>
      </c>
      <c r="G6891" s="2">
        <v>0</v>
      </c>
      <c r="H6891" s="16">
        <f t="shared" si="324"/>
        <v>649.21505920587674</v>
      </c>
      <c r="I6891" s="15">
        <f t="shared" si="322"/>
        <v>38.757970600183647</v>
      </c>
      <c r="J6891" s="14">
        <f t="shared" si="323"/>
        <v>0.60902159156599756</v>
      </c>
    </row>
    <row r="6892" spans="1:10" x14ac:dyDescent="0.3">
      <c r="A6892" s="19">
        <v>20201013</v>
      </c>
      <c r="B6892" s="19" t="s">
        <v>30</v>
      </c>
      <c r="C6892" s="19">
        <v>0</v>
      </c>
      <c r="D6892" s="19">
        <v>0</v>
      </c>
      <c r="E6892" s="19">
        <v>17.04</v>
      </c>
      <c r="F6892" s="19">
        <v>6.55</v>
      </c>
      <c r="G6892" s="19">
        <v>0</v>
      </c>
      <c r="H6892" s="17">
        <f t="shared" si="324"/>
        <v>0</v>
      </c>
      <c r="I6892" s="18">
        <f t="shared" si="322"/>
        <v>17.04</v>
      </c>
      <c r="J6892" s="17">
        <f t="shared" si="323"/>
        <v>0</v>
      </c>
    </row>
    <row r="6893" spans="1:10" x14ac:dyDescent="0.3">
      <c r="A6893" s="2">
        <v>20201013</v>
      </c>
      <c r="B6893" s="2" t="s">
        <v>29</v>
      </c>
      <c r="C6893" s="2">
        <v>0</v>
      </c>
      <c r="D6893" s="2">
        <v>0</v>
      </c>
      <c r="E6893" s="2">
        <v>15.99</v>
      </c>
      <c r="F6893" s="2">
        <v>7.03</v>
      </c>
      <c r="G6893" s="2">
        <v>0</v>
      </c>
      <c r="H6893" s="16">
        <f t="shared" si="324"/>
        <v>0</v>
      </c>
      <c r="I6893" s="15">
        <f t="shared" si="322"/>
        <v>15.99</v>
      </c>
      <c r="J6893" s="14">
        <f t="shared" si="323"/>
        <v>0</v>
      </c>
    </row>
    <row r="6894" spans="1:10" x14ac:dyDescent="0.3">
      <c r="A6894" s="19">
        <v>20201013</v>
      </c>
      <c r="B6894" s="19" t="s">
        <v>28</v>
      </c>
      <c r="C6894" s="19">
        <v>0</v>
      </c>
      <c r="D6894" s="19">
        <v>0</v>
      </c>
      <c r="E6894" s="19">
        <v>15.43</v>
      </c>
      <c r="F6894" s="19">
        <v>7.03</v>
      </c>
      <c r="G6894" s="19">
        <v>0</v>
      </c>
      <c r="H6894" s="17">
        <f t="shared" si="324"/>
        <v>0</v>
      </c>
      <c r="I6894" s="18">
        <f t="shared" si="322"/>
        <v>15.43</v>
      </c>
      <c r="J6894" s="17">
        <f t="shared" si="323"/>
        <v>0</v>
      </c>
    </row>
    <row r="6895" spans="1:10" x14ac:dyDescent="0.3">
      <c r="A6895" s="2">
        <v>20201013</v>
      </c>
      <c r="B6895" s="2" t="s">
        <v>27</v>
      </c>
      <c r="C6895" s="2">
        <v>0</v>
      </c>
      <c r="D6895" s="2">
        <v>0</v>
      </c>
      <c r="E6895" s="2">
        <v>15.13</v>
      </c>
      <c r="F6895" s="2">
        <v>6.69</v>
      </c>
      <c r="G6895" s="2">
        <v>0</v>
      </c>
      <c r="H6895" s="16">
        <f t="shared" si="324"/>
        <v>0</v>
      </c>
      <c r="I6895" s="15">
        <f t="shared" si="322"/>
        <v>15.13</v>
      </c>
      <c r="J6895" s="14">
        <f t="shared" si="323"/>
        <v>0</v>
      </c>
    </row>
    <row r="6896" spans="1:10" x14ac:dyDescent="0.3">
      <c r="A6896" s="19">
        <v>20201013</v>
      </c>
      <c r="B6896" s="19" t="s">
        <v>26</v>
      </c>
      <c r="C6896" s="19">
        <v>0</v>
      </c>
      <c r="D6896" s="19">
        <v>0</v>
      </c>
      <c r="E6896" s="19">
        <v>15.01</v>
      </c>
      <c r="F6896" s="19">
        <v>6.62</v>
      </c>
      <c r="G6896" s="19">
        <v>0</v>
      </c>
      <c r="H6896" s="17">
        <f t="shared" si="324"/>
        <v>0</v>
      </c>
      <c r="I6896" s="18">
        <f t="shared" si="322"/>
        <v>15.01</v>
      </c>
      <c r="J6896" s="17">
        <f t="shared" si="323"/>
        <v>0</v>
      </c>
    </row>
    <row r="6897" spans="1:10" x14ac:dyDescent="0.3">
      <c r="A6897" s="2">
        <v>20201013</v>
      </c>
      <c r="B6897" s="2" t="s">
        <v>25</v>
      </c>
      <c r="C6897" s="2">
        <v>0</v>
      </c>
      <c r="D6897" s="2">
        <v>0</v>
      </c>
      <c r="E6897" s="2">
        <v>14.86</v>
      </c>
      <c r="F6897" s="2">
        <v>6.34</v>
      </c>
      <c r="G6897" s="2">
        <v>0</v>
      </c>
      <c r="H6897" s="16">
        <f t="shared" si="324"/>
        <v>0</v>
      </c>
      <c r="I6897" s="15">
        <f t="shared" si="322"/>
        <v>14.86</v>
      </c>
      <c r="J6897" s="14">
        <f t="shared" si="323"/>
        <v>0</v>
      </c>
    </row>
    <row r="6898" spans="1:10" x14ac:dyDescent="0.3">
      <c r="A6898" s="19">
        <v>20201014</v>
      </c>
      <c r="B6898" s="19" t="s">
        <v>48</v>
      </c>
      <c r="C6898" s="19">
        <v>0</v>
      </c>
      <c r="D6898" s="19">
        <v>0</v>
      </c>
      <c r="E6898" s="19">
        <v>14.87</v>
      </c>
      <c r="F6898" s="19">
        <v>6.28</v>
      </c>
      <c r="G6898" s="19">
        <v>0</v>
      </c>
      <c r="H6898" s="17">
        <f t="shared" si="324"/>
        <v>0</v>
      </c>
      <c r="I6898" s="18">
        <f t="shared" si="322"/>
        <v>14.87</v>
      </c>
      <c r="J6898" s="17">
        <f t="shared" si="323"/>
        <v>0</v>
      </c>
    </row>
    <row r="6899" spans="1:10" x14ac:dyDescent="0.3">
      <c r="A6899" s="2">
        <v>20201014</v>
      </c>
      <c r="B6899" s="2" t="s">
        <v>47</v>
      </c>
      <c r="C6899" s="2">
        <v>0</v>
      </c>
      <c r="D6899" s="2">
        <v>0</v>
      </c>
      <c r="E6899" s="2">
        <v>14.78</v>
      </c>
      <c r="F6899" s="2">
        <v>6.14</v>
      </c>
      <c r="G6899" s="2">
        <v>0</v>
      </c>
      <c r="H6899" s="16">
        <f t="shared" si="324"/>
        <v>0</v>
      </c>
      <c r="I6899" s="15">
        <f t="shared" si="322"/>
        <v>14.78</v>
      </c>
      <c r="J6899" s="14">
        <f t="shared" si="323"/>
        <v>0</v>
      </c>
    </row>
    <row r="6900" spans="1:10" x14ac:dyDescent="0.3">
      <c r="A6900" s="19">
        <v>20201014</v>
      </c>
      <c r="B6900" s="19" t="s">
        <v>46</v>
      </c>
      <c r="C6900" s="19">
        <v>0</v>
      </c>
      <c r="D6900" s="19">
        <v>0</v>
      </c>
      <c r="E6900" s="19">
        <v>14.71</v>
      </c>
      <c r="F6900" s="19">
        <v>6.21</v>
      </c>
      <c r="G6900" s="19">
        <v>0</v>
      </c>
      <c r="H6900" s="17">
        <f t="shared" si="324"/>
        <v>0</v>
      </c>
      <c r="I6900" s="18">
        <f t="shared" si="322"/>
        <v>14.71</v>
      </c>
      <c r="J6900" s="17">
        <f t="shared" si="323"/>
        <v>0</v>
      </c>
    </row>
    <row r="6901" spans="1:10" x14ac:dyDescent="0.3">
      <c r="A6901" s="2">
        <v>20201014</v>
      </c>
      <c r="B6901" s="2" t="s">
        <v>45</v>
      </c>
      <c r="C6901" s="2">
        <v>0</v>
      </c>
      <c r="D6901" s="2">
        <v>0</v>
      </c>
      <c r="E6901" s="2">
        <v>14.68</v>
      </c>
      <c r="F6901" s="2">
        <v>6.21</v>
      </c>
      <c r="G6901" s="2">
        <v>0</v>
      </c>
      <c r="H6901" s="16">
        <f t="shared" si="324"/>
        <v>0</v>
      </c>
      <c r="I6901" s="15">
        <f t="shared" si="322"/>
        <v>14.68</v>
      </c>
      <c r="J6901" s="14">
        <f t="shared" si="323"/>
        <v>0</v>
      </c>
    </row>
    <row r="6902" spans="1:10" x14ac:dyDescent="0.3">
      <c r="A6902" s="19">
        <v>20201014</v>
      </c>
      <c r="B6902" s="19" t="s">
        <v>44</v>
      </c>
      <c r="C6902" s="19">
        <v>0</v>
      </c>
      <c r="D6902" s="19">
        <v>0</v>
      </c>
      <c r="E6902" s="19">
        <v>14.69</v>
      </c>
      <c r="F6902" s="19">
        <v>6.28</v>
      </c>
      <c r="G6902" s="19">
        <v>0</v>
      </c>
      <c r="H6902" s="17">
        <f t="shared" si="324"/>
        <v>0</v>
      </c>
      <c r="I6902" s="18">
        <f t="shared" si="322"/>
        <v>14.69</v>
      </c>
      <c r="J6902" s="17">
        <f t="shared" si="323"/>
        <v>0</v>
      </c>
    </row>
    <row r="6903" spans="1:10" x14ac:dyDescent="0.3">
      <c r="A6903" s="2">
        <v>20201014</v>
      </c>
      <c r="B6903" s="2" t="s">
        <v>43</v>
      </c>
      <c r="C6903" s="2">
        <v>0</v>
      </c>
      <c r="D6903" s="2">
        <v>0</v>
      </c>
      <c r="E6903" s="2">
        <v>14.62</v>
      </c>
      <c r="F6903" s="2">
        <v>6</v>
      </c>
      <c r="G6903" s="2">
        <v>0</v>
      </c>
      <c r="H6903" s="16">
        <f t="shared" si="324"/>
        <v>0</v>
      </c>
      <c r="I6903" s="15">
        <f t="shared" si="322"/>
        <v>14.62</v>
      </c>
      <c r="J6903" s="14">
        <f t="shared" si="323"/>
        <v>0</v>
      </c>
    </row>
    <row r="6904" spans="1:10" x14ac:dyDescent="0.3">
      <c r="A6904" s="19">
        <v>20201014</v>
      </c>
      <c r="B6904" s="19" t="s">
        <v>42</v>
      </c>
      <c r="C6904" s="19">
        <v>0</v>
      </c>
      <c r="D6904" s="19">
        <v>0</v>
      </c>
      <c r="E6904" s="19">
        <v>14.59</v>
      </c>
      <c r="F6904" s="19">
        <v>6.55</v>
      </c>
      <c r="G6904" s="19">
        <v>0</v>
      </c>
      <c r="H6904" s="17">
        <f t="shared" si="324"/>
        <v>0</v>
      </c>
      <c r="I6904" s="18">
        <f t="shared" si="322"/>
        <v>14.59</v>
      </c>
      <c r="J6904" s="17">
        <f t="shared" si="323"/>
        <v>0</v>
      </c>
    </row>
    <row r="6905" spans="1:10" x14ac:dyDescent="0.3">
      <c r="A6905" s="2">
        <v>20201014</v>
      </c>
      <c r="B6905" s="2" t="s">
        <v>41</v>
      </c>
      <c r="C6905" s="2">
        <v>30.7</v>
      </c>
      <c r="D6905" s="2">
        <v>4.17</v>
      </c>
      <c r="E6905" s="2">
        <v>14.42</v>
      </c>
      <c r="F6905" s="2">
        <v>5.93</v>
      </c>
      <c r="G6905" s="2">
        <v>0</v>
      </c>
      <c r="H6905" s="16">
        <f t="shared" si="324"/>
        <v>422.19047160800761</v>
      </c>
      <c r="I6905" s="15">
        <f t="shared" si="322"/>
        <v>27.613452237750238</v>
      </c>
      <c r="J6905" s="14">
        <f t="shared" si="323"/>
        <v>0.41722528576049411</v>
      </c>
    </row>
    <row r="6906" spans="1:10" x14ac:dyDescent="0.3">
      <c r="A6906" s="19">
        <v>20201014</v>
      </c>
      <c r="B6906" s="19" t="s">
        <v>40</v>
      </c>
      <c r="C6906" s="19">
        <v>215</v>
      </c>
      <c r="D6906" s="19">
        <v>15.23</v>
      </c>
      <c r="E6906" s="19">
        <v>14.92</v>
      </c>
      <c r="F6906" s="19">
        <v>5.86</v>
      </c>
      <c r="G6906" s="19">
        <v>0</v>
      </c>
      <c r="H6906" s="17">
        <f t="shared" si="324"/>
        <v>818.4414294672913</v>
      </c>
      <c r="I6906" s="18">
        <f t="shared" si="322"/>
        <v>40.496294670852855</v>
      </c>
      <c r="J6906" s="17">
        <f t="shared" si="323"/>
        <v>0.76136878643892492</v>
      </c>
    </row>
    <row r="6907" spans="1:10" x14ac:dyDescent="0.3">
      <c r="A6907" s="2">
        <v>20201014</v>
      </c>
      <c r="B6907" s="2" t="s">
        <v>39</v>
      </c>
      <c r="C6907" s="2">
        <v>390.01</v>
      </c>
      <c r="D6907" s="2">
        <v>25.38</v>
      </c>
      <c r="E6907" s="2">
        <v>15.91</v>
      </c>
      <c r="F6907" s="2">
        <v>6.41</v>
      </c>
      <c r="G6907" s="2">
        <v>0</v>
      </c>
      <c r="H6907" s="16">
        <f t="shared" si="324"/>
        <v>909.92066806840478</v>
      </c>
      <c r="I6907" s="15">
        <f t="shared" si="322"/>
        <v>44.34502087713765</v>
      </c>
      <c r="J6907" s="14">
        <f t="shared" si="323"/>
        <v>0.83070971362695434</v>
      </c>
    </row>
    <row r="6908" spans="1:10" x14ac:dyDescent="0.3">
      <c r="A6908" s="19">
        <v>20201014</v>
      </c>
      <c r="B6908" s="19" t="s">
        <v>38</v>
      </c>
      <c r="C6908" s="19">
        <v>331</v>
      </c>
      <c r="D6908" s="19">
        <v>34.03</v>
      </c>
      <c r="E6908" s="19">
        <v>16.98</v>
      </c>
      <c r="F6908" s="19">
        <v>6.62</v>
      </c>
      <c r="G6908" s="19">
        <v>0</v>
      </c>
      <c r="H6908" s="17">
        <f t="shared" si="324"/>
        <v>591.46548203917746</v>
      </c>
      <c r="I6908" s="18">
        <f t="shared" si="322"/>
        <v>35.4632963137243</v>
      </c>
      <c r="J6908" s="17">
        <f t="shared" si="323"/>
        <v>0.56361642834855685</v>
      </c>
    </row>
    <row r="6909" spans="1:10" x14ac:dyDescent="0.3">
      <c r="A6909" s="2">
        <v>20201014</v>
      </c>
      <c r="B6909" s="2" t="s">
        <v>37</v>
      </c>
      <c r="C6909" s="2">
        <v>595.01</v>
      </c>
      <c r="D6909" s="2">
        <v>40.26</v>
      </c>
      <c r="E6909" s="2">
        <v>17.899999999999999</v>
      </c>
      <c r="F6909" s="2">
        <v>6.83</v>
      </c>
      <c r="G6909" s="2">
        <v>0</v>
      </c>
      <c r="H6909" s="16">
        <f t="shared" si="324"/>
        <v>920.70157104271414</v>
      </c>
      <c r="I6909" s="15">
        <f t="shared" si="322"/>
        <v>46.671924095084819</v>
      </c>
      <c r="J6909" s="14">
        <f t="shared" si="323"/>
        <v>0.83091138551433041</v>
      </c>
    </row>
    <row r="6910" spans="1:10" x14ac:dyDescent="0.3">
      <c r="A6910" s="19">
        <v>20201014</v>
      </c>
      <c r="B6910" s="19" t="s">
        <v>36</v>
      </c>
      <c r="C6910" s="19">
        <v>651.01</v>
      </c>
      <c r="D6910" s="19">
        <v>43.08</v>
      </c>
      <c r="E6910" s="19">
        <v>18.52</v>
      </c>
      <c r="F6910" s="19">
        <v>7.17</v>
      </c>
      <c r="G6910" s="19">
        <v>0</v>
      </c>
      <c r="H6910" s="17">
        <f t="shared" si="324"/>
        <v>953.13620261221251</v>
      </c>
      <c r="I6910" s="18">
        <f t="shared" si="322"/>
        <v>48.305506331631641</v>
      </c>
      <c r="J6910" s="17">
        <f t="shared" si="323"/>
        <v>0.85317625449022438</v>
      </c>
    </row>
    <row r="6911" spans="1:10" x14ac:dyDescent="0.3">
      <c r="A6911" s="2">
        <v>20201014</v>
      </c>
      <c r="B6911" s="2" t="s">
        <v>35</v>
      </c>
      <c r="C6911" s="2">
        <v>652.01</v>
      </c>
      <c r="D6911" s="2">
        <v>41.85</v>
      </c>
      <c r="E6911" s="2">
        <v>18.7</v>
      </c>
      <c r="F6911" s="2">
        <v>7.59</v>
      </c>
      <c r="G6911" s="2">
        <v>0</v>
      </c>
      <c r="H6911" s="16">
        <f t="shared" si="324"/>
        <v>977.25845501826461</v>
      </c>
      <c r="I6911" s="15">
        <f t="shared" si="322"/>
        <v>49.239326719320772</v>
      </c>
      <c r="J6911" s="14">
        <f t="shared" si="323"/>
        <v>0.87066206360643594</v>
      </c>
    </row>
    <row r="6912" spans="1:10" x14ac:dyDescent="0.3">
      <c r="A6912" s="19">
        <v>20201014</v>
      </c>
      <c r="B6912" s="19" t="s">
        <v>34</v>
      </c>
      <c r="C6912" s="19">
        <v>585.01</v>
      </c>
      <c r="D6912" s="19">
        <v>36.86</v>
      </c>
      <c r="E6912" s="19">
        <v>18.57</v>
      </c>
      <c r="F6912" s="19">
        <v>7.79</v>
      </c>
      <c r="G6912" s="19">
        <v>0</v>
      </c>
      <c r="H6912" s="17">
        <f t="shared" si="324"/>
        <v>975.24130725741941</v>
      </c>
      <c r="I6912" s="18">
        <f t="shared" si="322"/>
        <v>49.046290851794353</v>
      </c>
      <c r="J6912" s="17">
        <f t="shared" si="323"/>
        <v>0.86971209469493715</v>
      </c>
    </row>
    <row r="6913" spans="1:10" x14ac:dyDescent="0.3">
      <c r="A6913" s="2">
        <v>20201014</v>
      </c>
      <c r="B6913" s="2" t="s">
        <v>33</v>
      </c>
      <c r="C6913" s="2">
        <v>458.01</v>
      </c>
      <c r="D6913" s="2">
        <v>29.06</v>
      </c>
      <c r="E6913" s="2">
        <v>18.22</v>
      </c>
      <c r="F6913" s="2">
        <v>7.79</v>
      </c>
      <c r="G6913" s="2">
        <v>0</v>
      </c>
      <c r="H6913" s="16">
        <f t="shared" si="324"/>
        <v>942.94047170249701</v>
      </c>
      <c r="I6913" s="15">
        <f t="shared" si="322"/>
        <v>47.68688974070303</v>
      </c>
      <c r="J6913" s="14">
        <f t="shared" si="323"/>
        <v>0.84667473239147228</v>
      </c>
    </row>
    <row r="6914" spans="1:10" x14ac:dyDescent="0.3">
      <c r="A6914" s="19">
        <v>20201014</v>
      </c>
      <c r="B6914" s="19" t="s">
        <v>32</v>
      </c>
      <c r="C6914" s="19">
        <v>294.01</v>
      </c>
      <c r="D6914" s="19">
        <v>19.420000000000002</v>
      </c>
      <c r="E6914" s="19">
        <v>17.66</v>
      </c>
      <c r="F6914" s="19">
        <v>7.72</v>
      </c>
      <c r="G6914" s="19">
        <v>0</v>
      </c>
      <c r="H6914" s="17">
        <f t="shared" si="324"/>
        <v>884.26624267221734</v>
      </c>
      <c r="I6914" s="18">
        <f t="shared" si="322"/>
        <v>45.293320083506792</v>
      </c>
      <c r="J6914" s="17">
        <f t="shared" si="323"/>
        <v>0.80351510211507493</v>
      </c>
    </row>
    <row r="6915" spans="1:10" x14ac:dyDescent="0.3">
      <c r="A6915" s="2">
        <v>20201014</v>
      </c>
      <c r="B6915" s="2" t="s">
        <v>31</v>
      </c>
      <c r="C6915" s="2">
        <v>104</v>
      </c>
      <c r="D6915" s="2">
        <v>8.66</v>
      </c>
      <c r="E6915" s="2">
        <v>16.899999999999999</v>
      </c>
      <c r="F6915" s="2">
        <v>7.38</v>
      </c>
      <c r="G6915" s="2">
        <v>0</v>
      </c>
      <c r="H6915" s="16">
        <f t="shared" si="324"/>
        <v>690.70550040411774</v>
      </c>
      <c r="I6915" s="15">
        <f t="shared" si="322"/>
        <v>38.484546887628682</v>
      </c>
      <c r="J6915" s="14">
        <f t="shared" si="323"/>
        <v>0.64879317222827704</v>
      </c>
    </row>
    <row r="6916" spans="1:10" x14ac:dyDescent="0.3">
      <c r="A6916" s="19">
        <v>20201014</v>
      </c>
      <c r="B6916" s="19" t="s">
        <v>30</v>
      </c>
      <c r="C6916" s="19">
        <v>0</v>
      </c>
      <c r="D6916" s="19">
        <v>0</v>
      </c>
      <c r="E6916" s="19">
        <v>16.02</v>
      </c>
      <c r="F6916" s="19">
        <v>6.55</v>
      </c>
      <c r="G6916" s="19">
        <v>0</v>
      </c>
      <c r="H6916" s="17">
        <f t="shared" si="324"/>
        <v>0</v>
      </c>
      <c r="I6916" s="18">
        <f t="shared" si="322"/>
        <v>16.02</v>
      </c>
      <c r="J6916" s="17">
        <f t="shared" si="323"/>
        <v>0</v>
      </c>
    </row>
    <row r="6917" spans="1:10" x14ac:dyDescent="0.3">
      <c r="A6917" s="2">
        <v>20201014</v>
      </c>
      <c r="B6917" s="2" t="s">
        <v>29</v>
      </c>
      <c r="C6917" s="2">
        <v>0</v>
      </c>
      <c r="D6917" s="2">
        <v>0</v>
      </c>
      <c r="E6917" s="2">
        <v>15.44</v>
      </c>
      <c r="F6917" s="2">
        <v>6.07</v>
      </c>
      <c r="G6917" s="2">
        <v>0</v>
      </c>
      <c r="H6917" s="16">
        <f t="shared" si="324"/>
        <v>0</v>
      </c>
      <c r="I6917" s="15">
        <f t="shared" si="322"/>
        <v>15.44</v>
      </c>
      <c r="J6917" s="14">
        <f t="shared" si="323"/>
        <v>0</v>
      </c>
    </row>
    <row r="6918" spans="1:10" x14ac:dyDescent="0.3">
      <c r="A6918" s="19">
        <v>20201014</v>
      </c>
      <c r="B6918" s="19" t="s">
        <v>28</v>
      </c>
      <c r="C6918" s="19">
        <v>0</v>
      </c>
      <c r="D6918" s="19">
        <v>0</v>
      </c>
      <c r="E6918" s="19">
        <v>15.02</v>
      </c>
      <c r="F6918" s="19">
        <v>5.59</v>
      </c>
      <c r="G6918" s="19">
        <v>0</v>
      </c>
      <c r="H6918" s="17">
        <f t="shared" si="324"/>
        <v>0</v>
      </c>
      <c r="I6918" s="18">
        <f t="shared" si="322"/>
        <v>15.02</v>
      </c>
      <c r="J6918" s="17">
        <f t="shared" si="323"/>
        <v>0</v>
      </c>
    </row>
    <row r="6919" spans="1:10" x14ac:dyDescent="0.3">
      <c r="A6919" s="2">
        <v>20201014</v>
      </c>
      <c r="B6919" s="2" t="s">
        <v>27</v>
      </c>
      <c r="C6919" s="2">
        <v>0</v>
      </c>
      <c r="D6919" s="2">
        <v>0</v>
      </c>
      <c r="E6919" s="2">
        <v>14.78</v>
      </c>
      <c r="F6919" s="2">
        <v>5.79</v>
      </c>
      <c r="G6919" s="2">
        <v>0</v>
      </c>
      <c r="H6919" s="16">
        <f t="shared" si="324"/>
        <v>0</v>
      </c>
      <c r="I6919" s="15">
        <f t="shared" si="322"/>
        <v>14.78</v>
      </c>
      <c r="J6919" s="14">
        <f t="shared" si="323"/>
        <v>0</v>
      </c>
    </row>
    <row r="6920" spans="1:10" x14ac:dyDescent="0.3">
      <c r="A6920" s="19">
        <v>20201014</v>
      </c>
      <c r="B6920" s="19" t="s">
        <v>26</v>
      </c>
      <c r="C6920" s="19">
        <v>0</v>
      </c>
      <c r="D6920" s="19">
        <v>0</v>
      </c>
      <c r="E6920" s="19">
        <v>14.59</v>
      </c>
      <c r="F6920" s="19">
        <v>5.52</v>
      </c>
      <c r="G6920" s="19">
        <v>0</v>
      </c>
      <c r="H6920" s="17">
        <f t="shared" si="324"/>
        <v>0</v>
      </c>
      <c r="I6920" s="18">
        <f t="shared" si="322"/>
        <v>14.59</v>
      </c>
      <c r="J6920" s="17">
        <f t="shared" si="323"/>
        <v>0</v>
      </c>
    </row>
    <row r="6921" spans="1:10" x14ac:dyDescent="0.3">
      <c r="A6921" s="2">
        <v>20201014</v>
      </c>
      <c r="B6921" s="2" t="s">
        <v>25</v>
      </c>
      <c r="C6921" s="2">
        <v>0</v>
      </c>
      <c r="D6921" s="2">
        <v>0</v>
      </c>
      <c r="E6921" s="2">
        <v>14.44</v>
      </c>
      <c r="F6921" s="2">
        <v>5.45</v>
      </c>
      <c r="G6921" s="2">
        <v>0</v>
      </c>
      <c r="H6921" s="16">
        <f t="shared" si="324"/>
        <v>0</v>
      </c>
      <c r="I6921" s="15">
        <f t="shared" si="322"/>
        <v>14.44</v>
      </c>
      <c r="J6921" s="14">
        <f t="shared" si="323"/>
        <v>0</v>
      </c>
    </row>
    <row r="6922" spans="1:10" x14ac:dyDescent="0.3">
      <c r="A6922" s="19">
        <v>20201015</v>
      </c>
      <c r="B6922" s="19" t="s">
        <v>48</v>
      </c>
      <c r="C6922" s="19">
        <v>0</v>
      </c>
      <c r="D6922" s="19">
        <v>0</v>
      </c>
      <c r="E6922" s="19">
        <v>14.35</v>
      </c>
      <c r="F6922" s="19">
        <v>5.45</v>
      </c>
      <c r="G6922" s="19">
        <v>0</v>
      </c>
      <c r="H6922" s="17">
        <f t="shared" si="324"/>
        <v>0</v>
      </c>
      <c r="I6922" s="18">
        <f t="shared" ref="I6922:I6985" si="325">E6922+H6922*((NOCT-20)/(800))</f>
        <v>14.35</v>
      </c>
      <c r="J6922" s="17">
        <f t="shared" ref="J6922:J6985" si="326">P_STC__W*(H6922/1000)*(1+(alpha_p/100)*(I6922-25))</f>
        <v>0</v>
      </c>
    </row>
    <row r="6923" spans="1:10" x14ac:dyDescent="0.3">
      <c r="A6923" s="2">
        <v>20201015</v>
      </c>
      <c r="B6923" s="2" t="s">
        <v>47</v>
      </c>
      <c r="C6923" s="2">
        <v>0</v>
      </c>
      <c r="D6923" s="2">
        <v>0</v>
      </c>
      <c r="E6923" s="2">
        <v>14.28</v>
      </c>
      <c r="F6923" s="2">
        <v>5.38</v>
      </c>
      <c r="G6923" s="2">
        <v>0</v>
      </c>
      <c r="H6923" s="16">
        <f t="shared" si="324"/>
        <v>0</v>
      </c>
      <c r="I6923" s="15">
        <f t="shared" si="325"/>
        <v>14.28</v>
      </c>
      <c r="J6923" s="14">
        <f t="shared" si="326"/>
        <v>0</v>
      </c>
    </row>
    <row r="6924" spans="1:10" x14ac:dyDescent="0.3">
      <c r="A6924" s="19">
        <v>20201015</v>
      </c>
      <c r="B6924" s="19" t="s">
        <v>46</v>
      </c>
      <c r="C6924" s="19">
        <v>0</v>
      </c>
      <c r="D6924" s="19">
        <v>0</v>
      </c>
      <c r="E6924" s="19">
        <v>14.17</v>
      </c>
      <c r="F6924" s="19">
        <v>5.31</v>
      </c>
      <c r="G6924" s="19">
        <v>0</v>
      </c>
      <c r="H6924" s="17">
        <f t="shared" si="324"/>
        <v>0</v>
      </c>
      <c r="I6924" s="18">
        <f t="shared" si="325"/>
        <v>14.17</v>
      </c>
      <c r="J6924" s="17">
        <f t="shared" si="326"/>
        <v>0</v>
      </c>
    </row>
    <row r="6925" spans="1:10" x14ac:dyDescent="0.3">
      <c r="A6925" s="2">
        <v>20201015</v>
      </c>
      <c r="B6925" s="2" t="s">
        <v>45</v>
      </c>
      <c r="C6925" s="2">
        <v>0</v>
      </c>
      <c r="D6925" s="2">
        <v>0</v>
      </c>
      <c r="E6925" s="2">
        <v>14.06</v>
      </c>
      <c r="F6925" s="2">
        <v>5.38</v>
      </c>
      <c r="G6925" s="2">
        <v>0</v>
      </c>
      <c r="H6925" s="16">
        <f t="shared" si="324"/>
        <v>0</v>
      </c>
      <c r="I6925" s="15">
        <f t="shared" si="325"/>
        <v>14.06</v>
      </c>
      <c r="J6925" s="14">
        <f t="shared" si="326"/>
        <v>0</v>
      </c>
    </row>
    <row r="6926" spans="1:10" x14ac:dyDescent="0.3">
      <c r="A6926" s="19">
        <v>20201015</v>
      </c>
      <c r="B6926" s="19" t="s">
        <v>44</v>
      </c>
      <c r="C6926" s="19">
        <v>0</v>
      </c>
      <c r="D6926" s="19">
        <v>0</v>
      </c>
      <c r="E6926" s="19">
        <v>13.93</v>
      </c>
      <c r="F6926" s="19">
        <v>5.45</v>
      </c>
      <c r="G6926" s="19">
        <v>0</v>
      </c>
      <c r="H6926" s="17">
        <f t="shared" si="324"/>
        <v>0</v>
      </c>
      <c r="I6926" s="18">
        <f t="shared" si="325"/>
        <v>13.93</v>
      </c>
      <c r="J6926" s="17">
        <f t="shared" si="326"/>
        <v>0</v>
      </c>
    </row>
    <row r="6927" spans="1:10" x14ac:dyDescent="0.3">
      <c r="A6927" s="2">
        <v>20201015</v>
      </c>
      <c r="B6927" s="2" t="s">
        <v>43</v>
      </c>
      <c r="C6927" s="2">
        <v>0</v>
      </c>
      <c r="D6927" s="2">
        <v>0</v>
      </c>
      <c r="E6927" s="2">
        <v>13.77</v>
      </c>
      <c r="F6927" s="2">
        <v>5.59</v>
      </c>
      <c r="G6927" s="2">
        <v>0</v>
      </c>
      <c r="H6927" s="16">
        <f t="shared" si="324"/>
        <v>0</v>
      </c>
      <c r="I6927" s="15">
        <f t="shared" si="325"/>
        <v>13.77</v>
      </c>
      <c r="J6927" s="14">
        <f t="shared" si="326"/>
        <v>0</v>
      </c>
    </row>
    <row r="6928" spans="1:10" x14ac:dyDescent="0.3">
      <c r="A6928" s="19">
        <v>20201015</v>
      </c>
      <c r="B6928" s="19" t="s">
        <v>42</v>
      </c>
      <c r="C6928" s="19">
        <v>0</v>
      </c>
      <c r="D6928" s="19">
        <v>0</v>
      </c>
      <c r="E6928" s="19">
        <v>13.61</v>
      </c>
      <c r="F6928" s="19">
        <v>5.52</v>
      </c>
      <c r="G6928" s="19">
        <v>0</v>
      </c>
      <c r="H6928" s="17">
        <f t="shared" si="324"/>
        <v>0</v>
      </c>
      <c r="I6928" s="18">
        <f t="shared" si="325"/>
        <v>13.61</v>
      </c>
      <c r="J6928" s="17">
        <f t="shared" si="326"/>
        <v>0</v>
      </c>
    </row>
    <row r="6929" spans="1:10" x14ac:dyDescent="0.3">
      <c r="A6929" s="2">
        <v>20201015</v>
      </c>
      <c r="B6929" s="2" t="s">
        <v>41</v>
      </c>
      <c r="C6929" s="2">
        <v>28.92</v>
      </c>
      <c r="D6929" s="2">
        <v>3.97</v>
      </c>
      <c r="E6929" s="2">
        <v>13.48</v>
      </c>
      <c r="F6929" s="2">
        <v>5.03</v>
      </c>
      <c r="G6929" s="2">
        <v>0</v>
      </c>
      <c r="H6929" s="16">
        <f t="shared" si="324"/>
        <v>417.71298997825369</v>
      </c>
      <c r="I6929" s="15">
        <f t="shared" si="325"/>
        <v>26.533530936820426</v>
      </c>
      <c r="J6929" s="14">
        <f t="shared" si="326"/>
        <v>0.41483039891045836</v>
      </c>
    </row>
    <row r="6930" spans="1:10" x14ac:dyDescent="0.3">
      <c r="A6930" s="19">
        <v>20201015</v>
      </c>
      <c r="B6930" s="19" t="s">
        <v>40</v>
      </c>
      <c r="C6930" s="19">
        <v>217</v>
      </c>
      <c r="D6930" s="19">
        <v>15</v>
      </c>
      <c r="E6930" s="19">
        <v>13.96</v>
      </c>
      <c r="F6930" s="19">
        <v>4.83</v>
      </c>
      <c r="G6930" s="19">
        <v>0</v>
      </c>
      <c r="H6930" s="17">
        <f t="shared" si="324"/>
        <v>838.42361721891132</v>
      </c>
      <c r="I6930" s="18">
        <f t="shared" si="325"/>
        <v>40.160738038090983</v>
      </c>
      <c r="J6930" s="17">
        <f t="shared" si="326"/>
        <v>0.78122357350369076</v>
      </c>
    </row>
    <row r="6931" spans="1:10" x14ac:dyDescent="0.3">
      <c r="A6931" s="2">
        <v>20201015</v>
      </c>
      <c r="B6931" s="2" t="s">
        <v>39</v>
      </c>
      <c r="C6931" s="2">
        <v>396.01</v>
      </c>
      <c r="D6931" s="2">
        <v>25.13</v>
      </c>
      <c r="E6931" s="2">
        <v>15.16</v>
      </c>
      <c r="F6931" s="2">
        <v>5.52</v>
      </c>
      <c r="G6931" s="2">
        <v>0</v>
      </c>
      <c r="H6931" s="16">
        <f t="shared" ref="H6931:H6994" si="327">IF(D6931&gt;0,C6931/SIN(D6931*PI()/180),0)</f>
        <v>932.50457589701944</v>
      </c>
      <c r="I6931" s="15">
        <f t="shared" si="325"/>
        <v>44.300767996781858</v>
      </c>
      <c r="J6931" s="14">
        <f t="shared" si="326"/>
        <v>0.85151333075805313</v>
      </c>
    </row>
    <row r="6932" spans="1:10" x14ac:dyDescent="0.3">
      <c r="A6932" s="19">
        <v>20201015</v>
      </c>
      <c r="B6932" s="19" t="s">
        <v>38</v>
      </c>
      <c r="C6932" s="19">
        <v>570.01</v>
      </c>
      <c r="D6932" s="19">
        <v>33.729999999999997</v>
      </c>
      <c r="E6932" s="19">
        <v>16.47</v>
      </c>
      <c r="F6932" s="19">
        <v>5.72</v>
      </c>
      <c r="G6932" s="19">
        <v>0</v>
      </c>
      <c r="H6932" s="17">
        <f t="shared" si="327"/>
        <v>1026.5272285865776</v>
      </c>
      <c r="I6932" s="18">
        <f t="shared" si="325"/>
        <v>48.54897589333055</v>
      </c>
      <c r="J6932" s="17">
        <f t="shared" si="326"/>
        <v>0.91774573626733036</v>
      </c>
    </row>
    <row r="6933" spans="1:10" x14ac:dyDescent="0.3">
      <c r="A6933" s="2">
        <v>20201015</v>
      </c>
      <c r="B6933" s="2" t="s">
        <v>37</v>
      </c>
      <c r="C6933" s="2">
        <v>662.01</v>
      </c>
      <c r="D6933" s="2">
        <v>39.93</v>
      </c>
      <c r="E6933" s="2">
        <v>17.600000000000001</v>
      </c>
      <c r="F6933" s="2">
        <v>5.66</v>
      </c>
      <c r="G6933" s="2">
        <v>0</v>
      </c>
      <c r="H6933" s="16">
        <f t="shared" si="327"/>
        <v>1031.4072306636481</v>
      </c>
      <c r="I6933" s="15">
        <f t="shared" si="325"/>
        <v>49.831475958239004</v>
      </c>
      <c r="J6933" s="14">
        <f t="shared" si="326"/>
        <v>0.91615609333244596</v>
      </c>
    </row>
    <row r="6934" spans="1:10" x14ac:dyDescent="0.3">
      <c r="A6934" s="19">
        <v>20201015</v>
      </c>
      <c r="B6934" s="19" t="s">
        <v>36</v>
      </c>
      <c r="C6934" s="19">
        <v>664.01</v>
      </c>
      <c r="D6934" s="19">
        <v>42.71</v>
      </c>
      <c r="E6934" s="19">
        <v>18.420000000000002</v>
      </c>
      <c r="F6934" s="19">
        <v>5.52</v>
      </c>
      <c r="G6934" s="19">
        <v>0</v>
      </c>
      <c r="H6934" s="17">
        <f t="shared" si="327"/>
        <v>978.95005088809341</v>
      </c>
      <c r="I6934" s="18">
        <f t="shared" si="325"/>
        <v>49.012189090252917</v>
      </c>
      <c r="J6934" s="17">
        <f t="shared" si="326"/>
        <v>0.87316974909482414</v>
      </c>
    </row>
    <row r="6935" spans="1:10" x14ac:dyDescent="0.3">
      <c r="A6935" s="2">
        <v>20201015</v>
      </c>
      <c r="B6935" s="2" t="s">
        <v>35</v>
      </c>
      <c r="C6935" s="2">
        <v>664.01</v>
      </c>
      <c r="D6935" s="2">
        <v>41.48</v>
      </c>
      <c r="E6935" s="2">
        <v>18.920000000000002</v>
      </c>
      <c r="F6935" s="2">
        <v>5.72</v>
      </c>
      <c r="G6935" s="2">
        <v>0</v>
      </c>
      <c r="H6935" s="16">
        <f t="shared" si="327"/>
        <v>1002.4932522669972</v>
      </c>
      <c r="I6935" s="15">
        <f t="shared" si="325"/>
        <v>50.247914133343663</v>
      </c>
      <c r="J6935" s="14">
        <f t="shared" si="326"/>
        <v>0.88859436628077615</v>
      </c>
    </row>
    <row r="6936" spans="1:10" x14ac:dyDescent="0.3">
      <c r="A6936" s="19">
        <v>20201015</v>
      </c>
      <c r="B6936" s="19" t="s">
        <v>34</v>
      </c>
      <c r="C6936" s="19">
        <v>593.01</v>
      </c>
      <c r="D6936" s="19">
        <v>36.51</v>
      </c>
      <c r="E6936" s="19">
        <v>19</v>
      </c>
      <c r="F6936" s="19">
        <v>6.34</v>
      </c>
      <c r="G6936" s="19">
        <v>0</v>
      </c>
      <c r="H6936" s="17">
        <f t="shared" si="327"/>
        <v>996.7173136364338</v>
      </c>
      <c r="I6936" s="18">
        <f t="shared" si="325"/>
        <v>50.147416051138556</v>
      </c>
      <c r="J6936" s="17">
        <f t="shared" si="326"/>
        <v>0.88392542126518525</v>
      </c>
    </row>
    <row r="6937" spans="1:10" x14ac:dyDescent="0.3">
      <c r="A6937" s="2">
        <v>20201015</v>
      </c>
      <c r="B6937" s="2" t="s">
        <v>33</v>
      </c>
      <c r="C6937" s="2">
        <v>461.01</v>
      </c>
      <c r="D6937" s="2">
        <v>28.73</v>
      </c>
      <c r="E6937" s="2">
        <v>18.72</v>
      </c>
      <c r="F6937" s="2">
        <v>6.97</v>
      </c>
      <c r="G6937" s="2">
        <v>0</v>
      </c>
      <c r="H6937" s="16">
        <f t="shared" si="327"/>
        <v>959.07340938722848</v>
      </c>
      <c r="I6937" s="15">
        <f t="shared" si="325"/>
        <v>48.691044043350885</v>
      </c>
      <c r="J6937" s="14">
        <f t="shared" si="326"/>
        <v>0.85682688266553064</v>
      </c>
    </row>
    <row r="6938" spans="1:10" x14ac:dyDescent="0.3">
      <c r="A6938" s="19">
        <v>20201015</v>
      </c>
      <c r="B6938" s="19" t="s">
        <v>32</v>
      </c>
      <c r="C6938" s="19">
        <v>292.01</v>
      </c>
      <c r="D6938" s="19">
        <v>19.12</v>
      </c>
      <c r="E6938" s="19">
        <v>18.02</v>
      </c>
      <c r="F6938" s="19">
        <v>7.24</v>
      </c>
      <c r="G6938" s="19">
        <v>0</v>
      </c>
      <c r="H6938" s="17">
        <f t="shared" si="327"/>
        <v>891.50366390022896</v>
      </c>
      <c r="I6938" s="18">
        <f t="shared" si="325"/>
        <v>45.879489496882158</v>
      </c>
      <c r="J6938" s="17">
        <f t="shared" si="326"/>
        <v>0.8077400276594634</v>
      </c>
    </row>
    <row r="6939" spans="1:10" x14ac:dyDescent="0.3">
      <c r="A6939" s="2">
        <v>20201015</v>
      </c>
      <c r="B6939" s="2" t="s">
        <v>31</v>
      </c>
      <c r="C6939" s="2">
        <v>105</v>
      </c>
      <c r="D6939" s="2">
        <v>8.3800000000000008</v>
      </c>
      <c r="E6939" s="2">
        <v>17.05</v>
      </c>
      <c r="F6939" s="2">
        <v>6.97</v>
      </c>
      <c r="G6939" s="2">
        <v>0</v>
      </c>
      <c r="H6939" s="16">
        <f t="shared" si="327"/>
        <v>720.47247276539611</v>
      </c>
      <c r="I6939" s="15">
        <f t="shared" si="325"/>
        <v>39.564764773918625</v>
      </c>
      <c r="J6939" s="14">
        <f t="shared" si="326"/>
        <v>0.67325166835179429</v>
      </c>
    </row>
    <row r="6940" spans="1:10" x14ac:dyDescent="0.3">
      <c r="A6940" s="19">
        <v>20201015</v>
      </c>
      <c r="B6940" s="19" t="s">
        <v>30</v>
      </c>
      <c r="C6940" s="19">
        <v>0</v>
      </c>
      <c r="D6940" s="19">
        <v>0</v>
      </c>
      <c r="E6940" s="19">
        <v>15.97</v>
      </c>
      <c r="F6940" s="19">
        <v>6.34</v>
      </c>
      <c r="G6940" s="19">
        <v>0</v>
      </c>
      <c r="H6940" s="17">
        <f t="shared" si="327"/>
        <v>0</v>
      </c>
      <c r="I6940" s="18">
        <f t="shared" si="325"/>
        <v>15.97</v>
      </c>
      <c r="J6940" s="17">
        <f t="shared" si="326"/>
        <v>0</v>
      </c>
    </row>
    <row r="6941" spans="1:10" x14ac:dyDescent="0.3">
      <c r="A6941" s="2">
        <v>20201015</v>
      </c>
      <c r="B6941" s="2" t="s">
        <v>29</v>
      </c>
      <c r="C6941" s="2">
        <v>0</v>
      </c>
      <c r="D6941" s="2">
        <v>0</v>
      </c>
      <c r="E6941" s="2">
        <v>15.4</v>
      </c>
      <c r="F6941" s="2">
        <v>5.86</v>
      </c>
      <c r="G6941" s="2">
        <v>0</v>
      </c>
      <c r="H6941" s="16">
        <f t="shared" si="327"/>
        <v>0</v>
      </c>
      <c r="I6941" s="15">
        <f t="shared" si="325"/>
        <v>15.4</v>
      </c>
      <c r="J6941" s="14">
        <f t="shared" si="326"/>
        <v>0</v>
      </c>
    </row>
    <row r="6942" spans="1:10" x14ac:dyDescent="0.3">
      <c r="A6942" s="19">
        <v>20201015</v>
      </c>
      <c r="B6942" s="19" t="s">
        <v>28</v>
      </c>
      <c r="C6942" s="19">
        <v>0</v>
      </c>
      <c r="D6942" s="19">
        <v>0</v>
      </c>
      <c r="E6942" s="19">
        <v>14.9</v>
      </c>
      <c r="F6942" s="19">
        <v>5.72</v>
      </c>
      <c r="G6942" s="19">
        <v>0</v>
      </c>
      <c r="H6942" s="17">
        <f t="shared" si="327"/>
        <v>0</v>
      </c>
      <c r="I6942" s="18">
        <f t="shared" si="325"/>
        <v>14.9</v>
      </c>
      <c r="J6942" s="17">
        <f t="shared" si="326"/>
        <v>0</v>
      </c>
    </row>
    <row r="6943" spans="1:10" x14ac:dyDescent="0.3">
      <c r="A6943" s="2">
        <v>20201015</v>
      </c>
      <c r="B6943" s="2" t="s">
        <v>27</v>
      </c>
      <c r="C6943" s="2">
        <v>0</v>
      </c>
      <c r="D6943" s="2">
        <v>0</v>
      </c>
      <c r="E6943" s="2">
        <v>14.58</v>
      </c>
      <c r="F6943" s="2">
        <v>5.52</v>
      </c>
      <c r="G6943" s="2">
        <v>0</v>
      </c>
      <c r="H6943" s="16">
        <f t="shared" si="327"/>
        <v>0</v>
      </c>
      <c r="I6943" s="15">
        <f t="shared" si="325"/>
        <v>14.58</v>
      </c>
      <c r="J6943" s="14">
        <f t="shared" si="326"/>
        <v>0</v>
      </c>
    </row>
    <row r="6944" spans="1:10" x14ac:dyDescent="0.3">
      <c r="A6944" s="19">
        <v>20201015</v>
      </c>
      <c r="B6944" s="19" t="s">
        <v>26</v>
      </c>
      <c r="C6944" s="19">
        <v>0</v>
      </c>
      <c r="D6944" s="19">
        <v>0</v>
      </c>
      <c r="E6944" s="19">
        <v>14.4</v>
      </c>
      <c r="F6944" s="19">
        <v>5.52</v>
      </c>
      <c r="G6944" s="19">
        <v>0</v>
      </c>
      <c r="H6944" s="17">
        <f t="shared" si="327"/>
        <v>0</v>
      </c>
      <c r="I6944" s="18">
        <f t="shared" si="325"/>
        <v>14.4</v>
      </c>
      <c r="J6944" s="17">
        <f t="shared" si="326"/>
        <v>0</v>
      </c>
    </row>
    <row r="6945" spans="1:10" x14ac:dyDescent="0.3">
      <c r="A6945" s="2">
        <v>20201015</v>
      </c>
      <c r="B6945" s="2" t="s">
        <v>25</v>
      </c>
      <c r="C6945" s="2">
        <v>0</v>
      </c>
      <c r="D6945" s="2">
        <v>0</v>
      </c>
      <c r="E6945" s="2">
        <v>14.27</v>
      </c>
      <c r="F6945" s="2">
        <v>5.52</v>
      </c>
      <c r="G6945" s="2">
        <v>0</v>
      </c>
      <c r="H6945" s="16">
        <f t="shared" si="327"/>
        <v>0</v>
      </c>
      <c r="I6945" s="15">
        <f t="shared" si="325"/>
        <v>14.27</v>
      </c>
      <c r="J6945" s="14">
        <f t="shared" si="326"/>
        <v>0</v>
      </c>
    </row>
    <row r="6946" spans="1:10" x14ac:dyDescent="0.3">
      <c r="A6946" s="19">
        <v>20201016</v>
      </c>
      <c r="B6946" s="19" t="s">
        <v>48</v>
      </c>
      <c r="C6946" s="19">
        <v>0</v>
      </c>
      <c r="D6946" s="19">
        <v>0</v>
      </c>
      <c r="E6946" s="19">
        <v>14.13</v>
      </c>
      <c r="F6946" s="19">
        <v>5.31</v>
      </c>
      <c r="G6946" s="19">
        <v>0</v>
      </c>
      <c r="H6946" s="17">
        <f t="shared" si="327"/>
        <v>0</v>
      </c>
      <c r="I6946" s="18">
        <f t="shared" si="325"/>
        <v>14.13</v>
      </c>
      <c r="J6946" s="17">
        <f t="shared" si="326"/>
        <v>0</v>
      </c>
    </row>
    <row r="6947" spans="1:10" x14ac:dyDescent="0.3">
      <c r="A6947" s="2">
        <v>20201016</v>
      </c>
      <c r="B6947" s="2" t="s">
        <v>47</v>
      </c>
      <c r="C6947" s="2">
        <v>0</v>
      </c>
      <c r="D6947" s="2">
        <v>0</v>
      </c>
      <c r="E6947" s="2">
        <v>14</v>
      </c>
      <c r="F6947" s="2">
        <v>5.17</v>
      </c>
      <c r="G6947" s="2">
        <v>0</v>
      </c>
      <c r="H6947" s="16">
        <f t="shared" si="327"/>
        <v>0</v>
      </c>
      <c r="I6947" s="15">
        <f t="shared" si="325"/>
        <v>14</v>
      </c>
      <c r="J6947" s="14">
        <f t="shared" si="326"/>
        <v>0</v>
      </c>
    </row>
    <row r="6948" spans="1:10" x14ac:dyDescent="0.3">
      <c r="A6948" s="19">
        <v>20201016</v>
      </c>
      <c r="B6948" s="19" t="s">
        <v>46</v>
      </c>
      <c r="C6948" s="19">
        <v>0</v>
      </c>
      <c r="D6948" s="19">
        <v>0</v>
      </c>
      <c r="E6948" s="19">
        <v>13.87</v>
      </c>
      <c r="F6948" s="19">
        <v>4.9000000000000004</v>
      </c>
      <c r="G6948" s="19">
        <v>0</v>
      </c>
      <c r="H6948" s="17">
        <f t="shared" si="327"/>
        <v>0</v>
      </c>
      <c r="I6948" s="18">
        <f t="shared" si="325"/>
        <v>13.87</v>
      </c>
      <c r="J6948" s="17">
        <f t="shared" si="326"/>
        <v>0</v>
      </c>
    </row>
    <row r="6949" spans="1:10" x14ac:dyDescent="0.3">
      <c r="A6949" s="2">
        <v>20201016</v>
      </c>
      <c r="B6949" s="2" t="s">
        <v>45</v>
      </c>
      <c r="C6949" s="2">
        <v>0</v>
      </c>
      <c r="D6949" s="2">
        <v>0</v>
      </c>
      <c r="E6949" s="2">
        <v>13.74</v>
      </c>
      <c r="F6949" s="2">
        <v>4.62</v>
      </c>
      <c r="G6949" s="2">
        <v>0</v>
      </c>
      <c r="H6949" s="16">
        <f t="shared" si="327"/>
        <v>0</v>
      </c>
      <c r="I6949" s="15">
        <f t="shared" si="325"/>
        <v>13.74</v>
      </c>
      <c r="J6949" s="14">
        <f t="shared" si="326"/>
        <v>0</v>
      </c>
    </row>
    <row r="6950" spans="1:10" x14ac:dyDescent="0.3">
      <c r="A6950" s="19">
        <v>20201016</v>
      </c>
      <c r="B6950" s="19" t="s">
        <v>44</v>
      </c>
      <c r="C6950" s="19">
        <v>0</v>
      </c>
      <c r="D6950" s="19">
        <v>0</v>
      </c>
      <c r="E6950" s="19">
        <v>13.63</v>
      </c>
      <c r="F6950" s="19">
        <v>4.28</v>
      </c>
      <c r="G6950" s="19">
        <v>0</v>
      </c>
      <c r="H6950" s="17">
        <f t="shared" si="327"/>
        <v>0</v>
      </c>
      <c r="I6950" s="18">
        <f t="shared" si="325"/>
        <v>13.63</v>
      </c>
      <c r="J6950" s="17">
        <f t="shared" si="326"/>
        <v>0</v>
      </c>
    </row>
    <row r="6951" spans="1:10" x14ac:dyDescent="0.3">
      <c r="A6951" s="2">
        <v>20201016</v>
      </c>
      <c r="B6951" s="2" t="s">
        <v>43</v>
      </c>
      <c r="C6951" s="2">
        <v>0</v>
      </c>
      <c r="D6951" s="2">
        <v>0</v>
      </c>
      <c r="E6951" s="2">
        <v>13.55</v>
      </c>
      <c r="F6951" s="2">
        <v>4.07</v>
      </c>
      <c r="G6951" s="2">
        <v>0</v>
      </c>
      <c r="H6951" s="16">
        <f t="shared" si="327"/>
        <v>0</v>
      </c>
      <c r="I6951" s="15">
        <f t="shared" si="325"/>
        <v>13.55</v>
      </c>
      <c r="J6951" s="14">
        <f t="shared" si="326"/>
        <v>0</v>
      </c>
    </row>
    <row r="6952" spans="1:10" x14ac:dyDescent="0.3">
      <c r="A6952" s="19">
        <v>20201016</v>
      </c>
      <c r="B6952" s="19" t="s">
        <v>42</v>
      </c>
      <c r="C6952" s="19">
        <v>0</v>
      </c>
      <c r="D6952" s="19">
        <v>0</v>
      </c>
      <c r="E6952" s="19">
        <v>13.48</v>
      </c>
      <c r="F6952" s="19">
        <v>3.72</v>
      </c>
      <c r="G6952" s="19">
        <v>0</v>
      </c>
      <c r="H6952" s="17">
        <f t="shared" si="327"/>
        <v>0</v>
      </c>
      <c r="I6952" s="18">
        <f t="shared" si="325"/>
        <v>13.48</v>
      </c>
      <c r="J6952" s="17">
        <f t="shared" si="326"/>
        <v>0</v>
      </c>
    </row>
    <row r="6953" spans="1:10" x14ac:dyDescent="0.3">
      <c r="A6953" s="2">
        <v>20201016</v>
      </c>
      <c r="B6953" s="2" t="s">
        <v>41</v>
      </c>
      <c r="C6953" s="2">
        <v>26.37</v>
      </c>
      <c r="D6953" s="2">
        <v>3.77</v>
      </c>
      <c r="E6953" s="2">
        <v>13.17</v>
      </c>
      <c r="F6953" s="2">
        <v>3.38</v>
      </c>
      <c r="G6953" s="2">
        <v>0</v>
      </c>
      <c r="H6953" s="16">
        <f t="shared" si="327"/>
        <v>401.05583256032241</v>
      </c>
      <c r="I6953" s="15">
        <f t="shared" si="325"/>
        <v>25.702994767510077</v>
      </c>
      <c r="J6953" s="14">
        <f t="shared" si="326"/>
        <v>0.39978710187736055</v>
      </c>
    </row>
    <row r="6954" spans="1:10" x14ac:dyDescent="0.3">
      <c r="A6954" s="19">
        <v>20201016</v>
      </c>
      <c r="B6954" s="19" t="s">
        <v>40</v>
      </c>
      <c r="C6954" s="19">
        <v>211</v>
      </c>
      <c r="D6954" s="19">
        <v>14.78</v>
      </c>
      <c r="E6954" s="19">
        <v>13.72</v>
      </c>
      <c r="F6954" s="19">
        <v>3.1</v>
      </c>
      <c r="G6954" s="19">
        <v>0</v>
      </c>
      <c r="H6954" s="17">
        <f t="shared" si="327"/>
        <v>827.09984455396818</v>
      </c>
      <c r="I6954" s="18">
        <f t="shared" si="325"/>
        <v>39.566870142311508</v>
      </c>
      <c r="J6954" s="17">
        <f t="shared" si="326"/>
        <v>0.77288269241742158</v>
      </c>
    </row>
    <row r="6955" spans="1:10" x14ac:dyDescent="0.3">
      <c r="A6955" s="2">
        <v>20201016</v>
      </c>
      <c r="B6955" s="2" t="s">
        <v>39</v>
      </c>
      <c r="C6955" s="2">
        <v>386.01</v>
      </c>
      <c r="D6955" s="2">
        <v>24.88</v>
      </c>
      <c r="E6955" s="2">
        <v>15.36</v>
      </c>
      <c r="F6955" s="2">
        <v>3.45</v>
      </c>
      <c r="G6955" s="2">
        <v>0</v>
      </c>
      <c r="H6955" s="16">
        <f t="shared" si="327"/>
        <v>917.50038472681865</v>
      </c>
      <c r="I6955" s="15">
        <f t="shared" si="325"/>
        <v>44.031887022713079</v>
      </c>
      <c r="J6955" s="14">
        <f t="shared" si="326"/>
        <v>0.83892244823244388</v>
      </c>
    </row>
    <row r="6956" spans="1:10" x14ac:dyDescent="0.3">
      <c r="A6956" s="19">
        <v>20201016</v>
      </c>
      <c r="B6956" s="19" t="s">
        <v>38</v>
      </c>
      <c r="C6956" s="19">
        <v>561.01</v>
      </c>
      <c r="D6956" s="19">
        <v>33.44</v>
      </c>
      <c r="E6956" s="19">
        <v>16.96</v>
      </c>
      <c r="F6956" s="19">
        <v>3.45</v>
      </c>
      <c r="G6956" s="19">
        <v>0</v>
      </c>
      <c r="H6956" s="17">
        <f t="shared" si="327"/>
        <v>1018.0497555033523</v>
      </c>
      <c r="I6956" s="18">
        <f t="shared" si="325"/>
        <v>48.774054859479762</v>
      </c>
      <c r="J6956" s="17">
        <f t="shared" si="326"/>
        <v>0.90913548718677739</v>
      </c>
    </row>
    <row r="6957" spans="1:10" x14ac:dyDescent="0.3">
      <c r="A6957" s="2">
        <v>20201016</v>
      </c>
      <c r="B6957" s="2" t="s">
        <v>37</v>
      </c>
      <c r="C6957" s="2">
        <v>613.01</v>
      </c>
      <c r="D6957" s="2">
        <v>39.590000000000003</v>
      </c>
      <c r="E6957" s="2">
        <v>18.28</v>
      </c>
      <c r="F6957" s="2">
        <v>3.17</v>
      </c>
      <c r="G6957" s="2">
        <v>0</v>
      </c>
      <c r="H6957" s="16">
        <f t="shared" si="327"/>
        <v>961.90192980354061</v>
      </c>
      <c r="I6957" s="15">
        <f t="shared" si="325"/>
        <v>48.339435306360642</v>
      </c>
      <c r="J6957" s="14">
        <f t="shared" si="326"/>
        <v>0.86087581442583128</v>
      </c>
    </row>
    <row r="6958" spans="1:10" x14ac:dyDescent="0.3">
      <c r="A6958" s="19">
        <v>20201016</v>
      </c>
      <c r="B6958" s="19" t="s">
        <v>36</v>
      </c>
      <c r="C6958" s="19">
        <v>666.01</v>
      </c>
      <c r="D6958" s="19">
        <v>42.34</v>
      </c>
      <c r="E6958" s="19">
        <v>19.21</v>
      </c>
      <c r="F6958" s="19">
        <v>3.03</v>
      </c>
      <c r="G6958" s="19">
        <v>0</v>
      </c>
      <c r="H6958" s="17">
        <f t="shared" si="327"/>
        <v>988.83683907094917</v>
      </c>
      <c r="I6958" s="18">
        <f t="shared" si="325"/>
        <v>50.111151220967159</v>
      </c>
      <c r="J6958" s="17">
        <f t="shared" si="326"/>
        <v>0.87709809777646719</v>
      </c>
    </row>
    <row r="6959" spans="1:10" x14ac:dyDescent="0.3">
      <c r="A6959" s="2">
        <v>20201016</v>
      </c>
      <c r="B6959" s="2" t="s">
        <v>35</v>
      </c>
      <c r="C6959" s="2">
        <v>662.01</v>
      </c>
      <c r="D6959" s="2">
        <v>41.1</v>
      </c>
      <c r="E6959" s="2">
        <v>19.78</v>
      </c>
      <c r="F6959" s="2">
        <v>3.24</v>
      </c>
      <c r="G6959" s="2">
        <v>0</v>
      </c>
      <c r="H6959" s="16">
        <f t="shared" si="327"/>
        <v>1007.050393569818</v>
      </c>
      <c r="I6959" s="15">
        <f t="shared" si="325"/>
        <v>51.250324799056813</v>
      </c>
      <c r="J6959" s="14">
        <f t="shared" si="326"/>
        <v>0.88809109392880226</v>
      </c>
    </row>
    <row r="6960" spans="1:10" x14ac:dyDescent="0.3">
      <c r="A6960" s="19">
        <v>20201016</v>
      </c>
      <c r="B6960" s="19" t="s">
        <v>34</v>
      </c>
      <c r="C6960" s="19">
        <v>567.01</v>
      </c>
      <c r="D6960" s="19">
        <v>36.15</v>
      </c>
      <c r="E6960" s="19">
        <v>19.98</v>
      </c>
      <c r="F6960" s="19">
        <v>3.86</v>
      </c>
      <c r="G6960" s="19">
        <v>0</v>
      </c>
      <c r="H6960" s="17">
        <f t="shared" si="327"/>
        <v>961.19479725669623</v>
      </c>
      <c r="I6960" s="18">
        <f t="shared" si="325"/>
        <v>50.017337414271758</v>
      </c>
      <c r="J6960" s="17">
        <f t="shared" si="326"/>
        <v>0.85298539171953636</v>
      </c>
    </row>
    <row r="6961" spans="1:10" x14ac:dyDescent="0.3">
      <c r="A6961" s="2">
        <v>20201016</v>
      </c>
      <c r="B6961" s="2" t="s">
        <v>33</v>
      </c>
      <c r="C6961" s="2">
        <v>449.01</v>
      </c>
      <c r="D6961" s="2">
        <v>28.41</v>
      </c>
      <c r="E6961" s="2">
        <v>19.72</v>
      </c>
      <c r="F6961" s="2">
        <v>4.55</v>
      </c>
      <c r="G6961" s="2">
        <v>0</v>
      </c>
      <c r="H6961" s="16">
        <f t="shared" si="327"/>
        <v>943.73900288679647</v>
      </c>
      <c r="I6961" s="15">
        <f t="shared" si="325"/>
        <v>49.211843840212389</v>
      </c>
      <c r="J6961" s="14">
        <f t="shared" si="326"/>
        <v>0.84091552674963865</v>
      </c>
    </row>
    <row r="6962" spans="1:10" x14ac:dyDescent="0.3">
      <c r="A6962" s="19">
        <v>20201016</v>
      </c>
      <c r="B6962" s="19" t="s">
        <v>32</v>
      </c>
      <c r="C6962" s="19">
        <v>282.01</v>
      </c>
      <c r="D6962" s="19">
        <v>18.82</v>
      </c>
      <c r="E6962" s="19">
        <v>18.940000000000001</v>
      </c>
      <c r="F6962" s="19">
        <v>5.0999999999999996</v>
      </c>
      <c r="G6962" s="19">
        <v>0</v>
      </c>
      <c r="H6962" s="17">
        <f t="shared" si="327"/>
        <v>874.18906741483329</v>
      </c>
      <c r="I6962" s="18">
        <f t="shared" si="325"/>
        <v>46.258408356713545</v>
      </c>
      <c r="J6962" s="17">
        <f t="shared" si="326"/>
        <v>0.79056166062247724</v>
      </c>
    </row>
    <row r="6963" spans="1:10" x14ac:dyDescent="0.3">
      <c r="A6963" s="2">
        <v>20201016</v>
      </c>
      <c r="B6963" s="2" t="s">
        <v>31</v>
      </c>
      <c r="C6963" s="2">
        <v>98</v>
      </c>
      <c r="D6963" s="2">
        <v>8.1</v>
      </c>
      <c r="E6963" s="2">
        <v>17.77</v>
      </c>
      <c r="F6963" s="2">
        <v>5.38</v>
      </c>
      <c r="G6963" s="2">
        <v>0</v>
      </c>
      <c r="H6963" s="16">
        <f t="shared" si="327"/>
        <v>695.52266259398425</v>
      </c>
      <c r="I6963" s="15">
        <f t="shared" si="325"/>
        <v>39.505083206062011</v>
      </c>
      <c r="J6963" s="14">
        <f t="shared" si="326"/>
        <v>0.65012389917716029</v>
      </c>
    </row>
    <row r="6964" spans="1:10" x14ac:dyDescent="0.3">
      <c r="A6964" s="19">
        <v>20201016</v>
      </c>
      <c r="B6964" s="19" t="s">
        <v>30</v>
      </c>
      <c r="C6964" s="19">
        <v>0</v>
      </c>
      <c r="D6964" s="19">
        <v>0</v>
      </c>
      <c r="E6964" s="19">
        <v>16.55</v>
      </c>
      <c r="F6964" s="19">
        <v>4.83</v>
      </c>
      <c r="G6964" s="19">
        <v>0</v>
      </c>
      <c r="H6964" s="17">
        <f t="shared" si="327"/>
        <v>0</v>
      </c>
      <c r="I6964" s="18">
        <f t="shared" si="325"/>
        <v>16.55</v>
      </c>
      <c r="J6964" s="17">
        <f t="shared" si="326"/>
        <v>0</v>
      </c>
    </row>
    <row r="6965" spans="1:10" x14ac:dyDescent="0.3">
      <c r="A6965" s="2">
        <v>20201016</v>
      </c>
      <c r="B6965" s="2" t="s">
        <v>29</v>
      </c>
      <c r="C6965" s="2">
        <v>0</v>
      </c>
      <c r="D6965" s="2">
        <v>0</v>
      </c>
      <c r="E6965" s="2">
        <v>15.81</v>
      </c>
      <c r="F6965" s="2">
        <v>4.07</v>
      </c>
      <c r="G6965" s="2">
        <v>0</v>
      </c>
      <c r="H6965" s="16">
        <f t="shared" si="327"/>
        <v>0</v>
      </c>
      <c r="I6965" s="15">
        <f t="shared" si="325"/>
        <v>15.81</v>
      </c>
      <c r="J6965" s="14">
        <f t="shared" si="326"/>
        <v>0</v>
      </c>
    </row>
    <row r="6966" spans="1:10" x14ac:dyDescent="0.3">
      <c r="A6966" s="19">
        <v>20201016</v>
      </c>
      <c r="B6966" s="19" t="s">
        <v>28</v>
      </c>
      <c r="C6966" s="19">
        <v>0</v>
      </c>
      <c r="D6966" s="19">
        <v>0</v>
      </c>
      <c r="E6966" s="19">
        <v>15.15</v>
      </c>
      <c r="F6966" s="19">
        <v>3.38</v>
      </c>
      <c r="G6966" s="19">
        <v>0</v>
      </c>
      <c r="H6966" s="17">
        <f t="shared" si="327"/>
        <v>0</v>
      </c>
      <c r="I6966" s="18">
        <f t="shared" si="325"/>
        <v>15.15</v>
      </c>
      <c r="J6966" s="17">
        <f t="shared" si="326"/>
        <v>0</v>
      </c>
    </row>
    <row r="6967" spans="1:10" x14ac:dyDescent="0.3">
      <c r="A6967" s="2">
        <v>20201016</v>
      </c>
      <c r="B6967" s="2" t="s">
        <v>27</v>
      </c>
      <c r="C6967" s="2">
        <v>0</v>
      </c>
      <c r="D6967" s="2">
        <v>0</v>
      </c>
      <c r="E6967" s="2">
        <v>14.66</v>
      </c>
      <c r="F6967" s="2">
        <v>3.1</v>
      </c>
      <c r="G6967" s="2">
        <v>0</v>
      </c>
      <c r="H6967" s="16">
        <f t="shared" si="327"/>
        <v>0</v>
      </c>
      <c r="I6967" s="15">
        <f t="shared" si="325"/>
        <v>14.66</v>
      </c>
      <c r="J6967" s="14">
        <f t="shared" si="326"/>
        <v>0</v>
      </c>
    </row>
    <row r="6968" spans="1:10" x14ac:dyDescent="0.3">
      <c r="A6968" s="19">
        <v>20201016</v>
      </c>
      <c r="B6968" s="19" t="s">
        <v>26</v>
      </c>
      <c r="C6968" s="19">
        <v>0</v>
      </c>
      <c r="D6968" s="19">
        <v>0</v>
      </c>
      <c r="E6968" s="19">
        <v>14.33</v>
      </c>
      <c r="F6968" s="19">
        <v>3.03</v>
      </c>
      <c r="G6968" s="19">
        <v>0</v>
      </c>
      <c r="H6968" s="17">
        <f t="shared" si="327"/>
        <v>0</v>
      </c>
      <c r="I6968" s="18">
        <f t="shared" si="325"/>
        <v>14.33</v>
      </c>
      <c r="J6968" s="17">
        <f t="shared" si="326"/>
        <v>0</v>
      </c>
    </row>
    <row r="6969" spans="1:10" x14ac:dyDescent="0.3">
      <c r="A6969" s="2">
        <v>20201016</v>
      </c>
      <c r="B6969" s="2" t="s">
        <v>25</v>
      </c>
      <c r="C6969" s="2">
        <v>0</v>
      </c>
      <c r="D6969" s="2">
        <v>0</v>
      </c>
      <c r="E6969" s="2">
        <v>14.09</v>
      </c>
      <c r="F6969" s="2">
        <v>2.9</v>
      </c>
      <c r="G6969" s="2">
        <v>0</v>
      </c>
      <c r="H6969" s="16">
        <f t="shared" si="327"/>
        <v>0</v>
      </c>
      <c r="I6969" s="15">
        <f t="shared" si="325"/>
        <v>14.09</v>
      </c>
      <c r="J6969" s="14">
        <f t="shared" si="326"/>
        <v>0</v>
      </c>
    </row>
    <row r="6970" spans="1:10" x14ac:dyDescent="0.3">
      <c r="A6970" s="19">
        <v>20201017</v>
      </c>
      <c r="B6970" s="19" t="s">
        <v>48</v>
      </c>
      <c r="C6970" s="19">
        <v>0</v>
      </c>
      <c r="D6970" s="19">
        <v>0</v>
      </c>
      <c r="E6970" s="19">
        <v>13.9</v>
      </c>
      <c r="F6970" s="19">
        <v>2.5499999999999998</v>
      </c>
      <c r="G6970" s="19">
        <v>0</v>
      </c>
      <c r="H6970" s="17">
        <f t="shared" si="327"/>
        <v>0</v>
      </c>
      <c r="I6970" s="18">
        <f t="shared" si="325"/>
        <v>13.9</v>
      </c>
      <c r="J6970" s="17">
        <f t="shared" si="326"/>
        <v>0</v>
      </c>
    </row>
    <row r="6971" spans="1:10" x14ac:dyDescent="0.3">
      <c r="A6971" s="2">
        <v>20201017</v>
      </c>
      <c r="B6971" s="2" t="s">
        <v>47</v>
      </c>
      <c r="C6971" s="2">
        <v>0</v>
      </c>
      <c r="D6971" s="2">
        <v>0</v>
      </c>
      <c r="E6971" s="2">
        <v>13.46</v>
      </c>
      <c r="F6971" s="2">
        <v>1.86</v>
      </c>
      <c r="G6971" s="2">
        <v>0</v>
      </c>
      <c r="H6971" s="16">
        <f t="shared" si="327"/>
        <v>0</v>
      </c>
      <c r="I6971" s="15">
        <f t="shared" si="325"/>
        <v>13.46</v>
      </c>
      <c r="J6971" s="14">
        <f t="shared" si="326"/>
        <v>0</v>
      </c>
    </row>
    <row r="6972" spans="1:10" x14ac:dyDescent="0.3">
      <c r="A6972" s="19">
        <v>20201017</v>
      </c>
      <c r="B6972" s="19" t="s">
        <v>46</v>
      </c>
      <c r="C6972" s="19">
        <v>0</v>
      </c>
      <c r="D6972" s="19">
        <v>0</v>
      </c>
      <c r="E6972" s="19">
        <v>13.22</v>
      </c>
      <c r="F6972" s="19">
        <v>1.17</v>
      </c>
      <c r="G6972" s="19">
        <v>0</v>
      </c>
      <c r="H6972" s="17">
        <f t="shared" si="327"/>
        <v>0</v>
      </c>
      <c r="I6972" s="18">
        <f t="shared" si="325"/>
        <v>13.22</v>
      </c>
      <c r="J6972" s="17">
        <f t="shared" si="326"/>
        <v>0</v>
      </c>
    </row>
    <row r="6973" spans="1:10" x14ac:dyDescent="0.3">
      <c r="A6973" s="2">
        <v>20201017</v>
      </c>
      <c r="B6973" s="2" t="s">
        <v>45</v>
      </c>
      <c r="C6973" s="2">
        <v>0</v>
      </c>
      <c r="D6973" s="2">
        <v>0</v>
      </c>
      <c r="E6973" s="2">
        <v>14.37</v>
      </c>
      <c r="F6973" s="2">
        <v>0.76</v>
      </c>
      <c r="G6973" s="2">
        <v>0</v>
      </c>
      <c r="H6973" s="16">
        <f t="shared" si="327"/>
        <v>0</v>
      </c>
      <c r="I6973" s="15">
        <f t="shared" si="325"/>
        <v>14.37</v>
      </c>
      <c r="J6973" s="14">
        <f t="shared" si="326"/>
        <v>0</v>
      </c>
    </row>
    <row r="6974" spans="1:10" x14ac:dyDescent="0.3">
      <c r="A6974" s="19">
        <v>20201017</v>
      </c>
      <c r="B6974" s="19" t="s">
        <v>44</v>
      </c>
      <c r="C6974" s="19">
        <v>0</v>
      </c>
      <c r="D6974" s="19">
        <v>0</v>
      </c>
      <c r="E6974" s="19">
        <v>14.34</v>
      </c>
      <c r="F6974" s="19">
        <v>0.55000000000000004</v>
      </c>
      <c r="G6974" s="19">
        <v>0</v>
      </c>
      <c r="H6974" s="17">
        <f t="shared" si="327"/>
        <v>0</v>
      </c>
      <c r="I6974" s="18">
        <f t="shared" si="325"/>
        <v>14.34</v>
      </c>
      <c r="J6974" s="17">
        <f t="shared" si="326"/>
        <v>0</v>
      </c>
    </row>
    <row r="6975" spans="1:10" x14ac:dyDescent="0.3">
      <c r="A6975" s="2">
        <v>20201017</v>
      </c>
      <c r="B6975" s="2" t="s">
        <v>43</v>
      </c>
      <c r="C6975" s="2">
        <v>0</v>
      </c>
      <c r="D6975" s="2">
        <v>0</v>
      </c>
      <c r="E6975" s="2">
        <v>14.32</v>
      </c>
      <c r="F6975" s="2">
        <v>0.69</v>
      </c>
      <c r="G6975" s="2">
        <v>0</v>
      </c>
      <c r="H6975" s="16">
        <f t="shared" si="327"/>
        <v>0</v>
      </c>
      <c r="I6975" s="15">
        <f t="shared" si="325"/>
        <v>14.32</v>
      </c>
      <c r="J6975" s="14">
        <f t="shared" si="326"/>
        <v>0</v>
      </c>
    </row>
    <row r="6976" spans="1:10" x14ac:dyDescent="0.3">
      <c r="A6976" s="19">
        <v>20201017</v>
      </c>
      <c r="B6976" s="19" t="s">
        <v>42</v>
      </c>
      <c r="C6976" s="19">
        <v>0</v>
      </c>
      <c r="D6976" s="19">
        <v>0</v>
      </c>
      <c r="E6976" s="19">
        <v>13.19</v>
      </c>
      <c r="F6976" s="19">
        <v>1.17</v>
      </c>
      <c r="G6976" s="19">
        <v>0</v>
      </c>
      <c r="H6976" s="17">
        <f t="shared" si="327"/>
        <v>0</v>
      </c>
      <c r="I6976" s="18">
        <f t="shared" si="325"/>
        <v>13.19</v>
      </c>
      <c r="J6976" s="17">
        <f t="shared" si="326"/>
        <v>0</v>
      </c>
    </row>
    <row r="6977" spans="1:10" x14ac:dyDescent="0.3">
      <c r="A6977" s="2">
        <v>20201017</v>
      </c>
      <c r="B6977" s="2" t="s">
        <v>41</v>
      </c>
      <c r="C6977" s="2">
        <v>20.37</v>
      </c>
      <c r="D6977" s="2">
        <v>3.56</v>
      </c>
      <c r="E6977" s="2">
        <v>11.6</v>
      </c>
      <c r="F6977" s="2">
        <v>2.14</v>
      </c>
      <c r="G6977" s="2">
        <v>0</v>
      </c>
      <c r="H6977" s="16">
        <f t="shared" si="327"/>
        <v>328.05233922403147</v>
      </c>
      <c r="I6977" s="15">
        <f t="shared" si="325"/>
        <v>21.851635600750981</v>
      </c>
      <c r="J6977" s="14">
        <f t="shared" si="326"/>
        <v>0.33270006660059637</v>
      </c>
    </row>
    <row r="6978" spans="1:10" x14ac:dyDescent="0.3">
      <c r="A6978" s="19">
        <v>20201017</v>
      </c>
      <c r="B6978" s="19" t="s">
        <v>40</v>
      </c>
      <c r="C6978" s="19">
        <v>186</v>
      </c>
      <c r="D6978" s="19">
        <v>14.56</v>
      </c>
      <c r="E6978" s="19">
        <v>12.78</v>
      </c>
      <c r="F6978" s="19">
        <v>2.48</v>
      </c>
      <c r="G6978" s="19">
        <v>0</v>
      </c>
      <c r="H6978" s="17">
        <f t="shared" si="327"/>
        <v>739.87531815393663</v>
      </c>
      <c r="I6978" s="18">
        <f t="shared" si="325"/>
        <v>35.901103692310521</v>
      </c>
      <c r="J6978" s="17">
        <f t="shared" si="326"/>
        <v>0.70358075912233875</v>
      </c>
    </row>
    <row r="6979" spans="1:10" x14ac:dyDescent="0.3">
      <c r="A6979" s="2">
        <v>20201017</v>
      </c>
      <c r="B6979" s="2" t="s">
        <v>39</v>
      </c>
      <c r="C6979" s="2">
        <v>360.01</v>
      </c>
      <c r="D6979" s="2">
        <v>24.62</v>
      </c>
      <c r="E6979" s="2">
        <v>14.36</v>
      </c>
      <c r="F6979" s="2">
        <v>2.9</v>
      </c>
      <c r="G6979" s="2">
        <v>0</v>
      </c>
      <c r="H6979" s="16">
        <f t="shared" si="327"/>
        <v>864.16610312494868</v>
      </c>
      <c r="I6979" s="15">
        <f t="shared" si="325"/>
        <v>41.365190722654646</v>
      </c>
      <c r="J6979" s="14">
        <f t="shared" si="326"/>
        <v>0.80052600920333006</v>
      </c>
    </row>
    <row r="6980" spans="1:10" x14ac:dyDescent="0.3">
      <c r="A6980" s="19">
        <v>20201017</v>
      </c>
      <c r="B6980" s="19" t="s">
        <v>38</v>
      </c>
      <c r="C6980" s="19">
        <v>529.01</v>
      </c>
      <c r="D6980" s="19">
        <v>33.14</v>
      </c>
      <c r="E6980" s="19">
        <v>16.48</v>
      </c>
      <c r="F6980" s="19">
        <v>3.52</v>
      </c>
      <c r="G6980" s="19">
        <v>0</v>
      </c>
      <c r="H6980" s="17">
        <f t="shared" si="327"/>
        <v>967.66581850091688</v>
      </c>
      <c r="I6980" s="18">
        <f t="shared" si="325"/>
        <v>46.719556828153657</v>
      </c>
      <c r="J6980" s="17">
        <f t="shared" si="326"/>
        <v>0.8730880911907507</v>
      </c>
    </row>
    <row r="6981" spans="1:10" x14ac:dyDescent="0.3">
      <c r="A6981" s="2">
        <v>20201017</v>
      </c>
      <c r="B6981" s="2" t="s">
        <v>37</v>
      </c>
      <c r="C6981" s="2">
        <v>605.01</v>
      </c>
      <c r="D6981" s="2">
        <v>39.26</v>
      </c>
      <c r="E6981" s="2">
        <v>17.760000000000002</v>
      </c>
      <c r="F6981" s="2">
        <v>3.72</v>
      </c>
      <c r="G6981" s="2">
        <v>0</v>
      </c>
      <c r="H6981" s="16">
        <f t="shared" si="327"/>
        <v>956.02292047245498</v>
      </c>
      <c r="I6981" s="15">
        <f t="shared" si="325"/>
        <v>47.63571626476422</v>
      </c>
      <c r="J6981" s="14">
        <f t="shared" si="326"/>
        <v>0.85864173440553915</v>
      </c>
    </row>
    <row r="6982" spans="1:10" x14ac:dyDescent="0.3">
      <c r="A6982" s="19">
        <v>20201017</v>
      </c>
      <c r="B6982" s="19" t="s">
        <v>36</v>
      </c>
      <c r="C6982" s="19">
        <v>633.01</v>
      </c>
      <c r="D6982" s="19">
        <v>41.98</v>
      </c>
      <c r="E6982" s="19">
        <v>18.48</v>
      </c>
      <c r="F6982" s="19">
        <v>3.72</v>
      </c>
      <c r="G6982" s="19">
        <v>0</v>
      </c>
      <c r="H6982" s="17">
        <f t="shared" si="327"/>
        <v>946.38555029764143</v>
      </c>
      <c r="I6982" s="18">
        <f t="shared" si="325"/>
        <v>48.054548446801292</v>
      </c>
      <c r="J6982" s="17">
        <f t="shared" si="326"/>
        <v>0.84820233846353787</v>
      </c>
    </row>
    <row r="6983" spans="1:10" x14ac:dyDescent="0.3">
      <c r="A6983" s="2">
        <v>20201017</v>
      </c>
      <c r="B6983" s="2" t="s">
        <v>35</v>
      </c>
      <c r="C6983" s="2">
        <v>625.01</v>
      </c>
      <c r="D6983" s="2">
        <v>40.74</v>
      </c>
      <c r="E6983" s="2">
        <v>19.059999999999999</v>
      </c>
      <c r="F6983" s="2">
        <v>3.59</v>
      </c>
      <c r="G6983" s="2">
        <v>0</v>
      </c>
      <c r="H6983" s="16">
        <f t="shared" si="327"/>
        <v>957.68256541919607</v>
      </c>
      <c r="I6983" s="15">
        <f t="shared" si="325"/>
        <v>48.987580169349876</v>
      </c>
      <c r="J6983" s="14">
        <f t="shared" si="326"/>
        <v>0.85430637250267871</v>
      </c>
    </row>
    <row r="6984" spans="1:10" x14ac:dyDescent="0.3">
      <c r="A6984" s="19">
        <v>20201017</v>
      </c>
      <c r="B6984" s="19" t="s">
        <v>34</v>
      </c>
      <c r="C6984" s="19">
        <v>559.01</v>
      </c>
      <c r="D6984" s="19">
        <v>35.799999999999997</v>
      </c>
      <c r="E6984" s="19">
        <v>19.350000000000001</v>
      </c>
      <c r="F6984" s="19">
        <v>3.59</v>
      </c>
      <c r="G6984" s="19">
        <v>0</v>
      </c>
      <c r="H6984" s="17">
        <f t="shared" si="327"/>
        <v>955.64179068548424</v>
      </c>
      <c r="I6984" s="18">
        <f t="shared" si="325"/>
        <v>49.213805958921384</v>
      </c>
      <c r="J6984" s="17">
        <f t="shared" si="326"/>
        <v>0.85151302869895906</v>
      </c>
    </row>
    <row r="6985" spans="1:10" x14ac:dyDescent="0.3">
      <c r="A6985" s="2">
        <v>20201017</v>
      </c>
      <c r="B6985" s="2" t="s">
        <v>33</v>
      </c>
      <c r="C6985" s="2">
        <v>435.01</v>
      </c>
      <c r="D6985" s="2">
        <v>28.08</v>
      </c>
      <c r="E6985" s="2">
        <v>19.25</v>
      </c>
      <c r="F6985" s="2">
        <v>3.59</v>
      </c>
      <c r="G6985" s="2">
        <v>0</v>
      </c>
      <c r="H6985" s="16">
        <f t="shared" si="327"/>
        <v>924.16903763447806</v>
      </c>
      <c r="I6985" s="15">
        <f t="shared" si="325"/>
        <v>48.130282426077443</v>
      </c>
      <c r="J6985" s="14">
        <f t="shared" si="326"/>
        <v>0.82797572880983061</v>
      </c>
    </row>
    <row r="6986" spans="1:10" x14ac:dyDescent="0.3">
      <c r="A6986" s="19">
        <v>20201017</v>
      </c>
      <c r="B6986" s="19" t="s">
        <v>32</v>
      </c>
      <c r="C6986" s="19">
        <v>272.01</v>
      </c>
      <c r="D6986" s="19">
        <v>18.52</v>
      </c>
      <c r="E6986" s="19">
        <v>18.670000000000002</v>
      </c>
      <c r="F6986" s="19">
        <v>3.52</v>
      </c>
      <c r="G6986" s="19">
        <v>0</v>
      </c>
      <c r="H6986" s="17">
        <f t="shared" si="327"/>
        <v>856.35849630953544</v>
      </c>
      <c r="I6986" s="18">
        <f t="shared" ref="I6986:I7049" si="328">E6986+H6986*((NOCT-20)/(800))</f>
        <v>45.431203009672984</v>
      </c>
      <c r="J6986" s="17">
        <f t="shared" ref="J6986:J7049" si="329">P_STC__W*(H6986/1000)*(1+(alpha_p/100)*(I6986-25))</f>
        <v>0.77762454201732256</v>
      </c>
    </row>
    <row r="6987" spans="1:10" x14ac:dyDescent="0.3">
      <c r="A6987" s="2">
        <v>20201017</v>
      </c>
      <c r="B6987" s="2" t="s">
        <v>31</v>
      </c>
      <c r="C6987" s="2">
        <v>94</v>
      </c>
      <c r="D6987" s="2">
        <v>7.82</v>
      </c>
      <c r="E6987" s="2">
        <v>18.329999999999998</v>
      </c>
      <c r="F6987" s="2">
        <v>3.31</v>
      </c>
      <c r="G6987" s="2">
        <v>0</v>
      </c>
      <c r="H6987" s="16">
        <f t="shared" si="327"/>
        <v>690.86456354326413</v>
      </c>
      <c r="I6987" s="15">
        <f t="shared" si="328"/>
        <v>39.919517610726999</v>
      </c>
      <c r="J6987" s="14">
        <f t="shared" si="329"/>
        <v>0.64448141644241486</v>
      </c>
    </row>
    <row r="6988" spans="1:10" x14ac:dyDescent="0.3">
      <c r="A6988" s="19">
        <v>20201017</v>
      </c>
      <c r="B6988" s="19" t="s">
        <v>30</v>
      </c>
      <c r="C6988" s="19">
        <v>0</v>
      </c>
      <c r="D6988" s="19">
        <v>0</v>
      </c>
      <c r="E6988" s="19">
        <v>17.48</v>
      </c>
      <c r="F6988" s="19">
        <v>2.69</v>
      </c>
      <c r="G6988" s="19">
        <v>0</v>
      </c>
      <c r="H6988" s="17">
        <f t="shared" si="327"/>
        <v>0</v>
      </c>
      <c r="I6988" s="18">
        <f t="shared" si="328"/>
        <v>17.48</v>
      </c>
      <c r="J6988" s="17">
        <f t="shared" si="329"/>
        <v>0</v>
      </c>
    </row>
    <row r="6989" spans="1:10" x14ac:dyDescent="0.3">
      <c r="A6989" s="2">
        <v>20201017</v>
      </c>
      <c r="B6989" s="2" t="s">
        <v>29</v>
      </c>
      <c r="C6989" s="2">
        <v>0</v>
      </c>
      <c r="D6989" s="2">
        <v>0</v>
      </c>
      <c r="E6989" s="2">
        <v>16.59</v>
      </c>
      <c r="F6989" s="2">
        <v>2.48</v>
      </c>
      <c r="G6989" s="2">
        <v>0</v>
      </c>
      <c r="H6989" s="16">
        <f t="shared" si="327"/>
        <v>0</v>
      </c>
      <c r="I6989" s="15">
        <f t="shared" si="328"/>
        <v>16.59</v>
      </c>
      <c r="J6989" s="14">
        <f t="shared" si="329"/>
        <v>0</v>
      </c>
    </row>
    <row r="6990" spans="1:10" x14ac:dyDescent="0.3">
      <c r="A6990" s="19">
        <v>20201017</v>
      </c>
      <c r="B6990" s="19" t="s">
        <v>28</v>
      </c>
      <c r="C6990" s="19">
        <v>0</v>
      </c>
      <c r="D6990" s="19">
        <v>0</v>
      </c>
      <c r="E6990" s="19">
        <v>16.25</v>
      </c>
      <c r="F6990" s="19">
        <v>2.21</v>
      </c>
      <c r="G6990" s="19">
        <v>0</v>
      </c>
      <c r="H6990" s="17">
        <f t="shared" si="327"/>
        <v>0</v>
      </c>
      <c r="I6990" s="18">
        <f t="shared" si="328"/>
        <v>16.25</v>
      </c>
      <c r="J6990" s="17">
        <f t="shared" si="329"/>
        <v>0</v>
      </c>
    </row>
    <row r="6991" spans="1:10" x14ac:dyDescent="0.3">
      <c r="A6991" s="2">
        <v>20201017</v>
      </c>
      <c r="B6991" s="2" t="s">
        <v>27</v>
      </c>
      <c r="C6991" s="2">
        <v>0</v>
      </c>
      <c r="D6991" s="2">
        <v>0</v>
      </c>
      <c r="E6991" s="2">
        <v>16</v>
      </c>
      <c r="F6991" s="2">
        <v>2.0699999999999998</v>
      </c>
      <c r="G6991" s="2">
        <v>0</v>
      </c>
      <c r="H6991" s="16">
        <f t="shared" si="327"/>
        <v>0</v>
      </c>
      <c r="I6991" s="15">
        <f t="shared" si="328"/>
        <v>16</v>
      </c>
      <c r="J6991" s="14">
        <f t="shared" si="329"/>
        <v>0</v>
      </c>
    </row>
    <row r="6992" spans="1:10" x14ac:dyDescent="0.3">
      <c r="A6992" s="19">
        <v>20201017</v>
      </c>
      <c r="B6992" s="19" t="s">
        <v>26</v>
      </c>
      <c r="C6992" s="19">
        <v>0</v>
      </c>
      <c r="D6992" s="19">
        <v>0</v>
      </c>
      <c r="E6992" s="19">
        <v>15.62</v>
      </c>
      <c r="F6992" s="19">
        <v>2</v>
      </c>
      <c r="G6992" s="19">
        <v>0</v>
      </c>
      <c r="H6992" s="17">
        <f t="shared" si="327"/>
        <v>0</v>
      </c>
      <c r="I6992" s="18">
        <f t="shared" si="328"/>
        <v>15.62</v>
      </c>
      <c r="J6992" s="17">
        <f t="shared" si="329"/>
        <v>0</v>
      </c>
    </row>
    <row r="6993" spans="1:10" x14ac:dyDescent="0.3">
      <c r="A6993" s="2">
        <v>20201017</v>
      </c>
      <c r="B6993" s="2" t="s">
        <v>25</v>
      </c>
      <c r="C6993" s="2">
        <v>0</v>
      </c>
      <c r="D6993" s="2">
        <v>0</v>
      </c>
      <c r="E6993" s="2">
        <v>15.25</v>
      </c>
      <c r="F6993" s="2">
        <v>1.93</v>
      </c>
      <c r="G6993" s="2">
        <v>0</v>
      </c>
      <c r="H6993" s="16">
        <f t="shared" si="327"/>
        <v>0</v>
      </c>
      <c r="I6993" s="15">
        <f t="shared" si="328"/>
        <v>15.25</v>
      </c>
      <c r="J6993" s="14">
        <f t="shared" si="329"/>
        <v>0</v>
      </c>
    </row>
    <row r="6994" spans="1:10" x14ac:dyDescent="0.3">
      <c r="A6994" s="19">
        <v>20201018</v>
      </c>
      <c r="B6994" s="19" t="s">
        <v>48</v>
      </c>
      <c r="C6994" s="19">
        <v>0</v>
      </c>
      <c r="D6994" s="19">
        <v>0</v>
      </c>
      <c r="E6994" s="19">
        <v>14.77</v>
      </c>
      <c r="F6994" s="19">
        <v>1.93</v>
      </c>
      <c r="G6994" s="19">
        <v>0</v>
      </c>
      <c r="H6994" s="17">
        <f t="shared" si="327"/>
        <v>0</v>
      </c>
      <c r="I6994" s="18">
        <f t="shared" si="328"/>
        <v>14.77</v>
      </c>
      <c r="J6994" s="17">
        <f t="shared" si="329"/>
        <v>0</v>
      </c>
    </row>
    <row r="6995" spans="1:10" x14ac:dyDescent="0.3">
      <c r="A6995" s="2">
        <v>20201018</v>
      </c>
      <c r="B6995" s="2" t="s">
        <v>47</v>
      </c>
      <c r="C6995" s="2">
        <v>0</v>
      </c>
      <c r="D6995" s="2">
        <v>0</v>
      </c>
      <c r="E6995" s="2">
        <v>14.54</v>
      </c>
      <c r="F6995" s="2">
        <v>2.21</v>
      </c>
      <c r="G6995" s="2">
        <v>0</v>
      </c>
      <c r="H6995" s="16">
        <f t="shared" ref="H6995:H7058" si="330">IF(D6995&gt;0,C6995/SIN(D6995*PI()/180),0)</f>
        <v>0</v>
      </c>
      <c r="I6995" s="15">
        <f t="shared" si="328"/>
        <v>14.54</v>
      </c>
      <c r="J6995" s="14">
        <f t="shared" si="329"/>
        <v>0</v>
      </c>
    </row>
    <row r="6996" spans="1:10" x14ac:dyDescent="0.3">
      <c r="A6996" s="19">
        <v>20201018</v>
      </c>
      <c r="B6996" s="19" t="s">
        <v>46</v>
      </c>
      <c r="C6996" s="19">
        <v>0</v>
      </c>
      <c r="D6996" s="19">
        <v>0</v>
      </c>
      <c r="E6996" s="19">
        <v>14.4</v>
      </c>
      <c r="F6996" s="19">
        <v>2.21</v>
      </c>
      <c r="G6996" s="19">
        <v>0</v>
      </c>
      <c r="H6996" s="17">
        <f t="shared" si="330"/>
        <v>0</v>
      </c>
      <c r="I6996" s="18">
        <f t="shared" si="328"/>
        <v>14.4</v>
      </c>
      <c r="J6996" s="17">
        <f t="shared" si="329"/>
        <v>0</v>
      </c>
    </row>
    <row r="6997" spans="1:10" x14ac:dyDescent="0.3">
      <c r="A6997" s="2">
        <v>20201018</v>
      </c>
      <c r="B6997" s="2" t="s">
        <v>45</v>
      </c>
      <c r="C6997" s="2">
        <v>0</v>
      </c>
      <c r="D6997" s="2">
        <v>0</v>
      </c>
      <c r="E6997" s="2">
        <v>14.15</v>
      </c>
      <c r="F6997" s="2">
        <v>1.93</v>
      </c>
      <c r="G6997" s="2">
        <v>0</v>
      </c>
      <c r="H6997" s="16">
        <f t="shared" si="330"/>
        <v>0</v>
      </c>
      <c r="I6997" s="15">
        <f t="shared" si="328"/>
        <v>14.15</v>
      </c>
      <c r="J6997" s="14">
        <f t="shared" si="329"/>
        <v>0</v>
      </c>
    </row>
    <row r="6998" spans="1:10" x14ac:dyDescent="0.3">
      <c r="A6998" s="19">
        <v>20201018</v>
      </c>
      <c r="B6998" s="19" t="s">
        <v>44</v>
      </c>
      <c r="C6998" s="19">
        <v>0</v>
      </c>
      <c r="D6998" s="19">
        <v>0</v>
      </c>
      <c r="E6998" s="19">
        <v>13.41</v>
      </c>
      <c r="F6998" s="19">
        <v>1.38</v>
      </c>
      <c r="G6998" s="19">
        <v>0</v>
      </c>
      <c r="H6998" s="17">
        <f t="shared" si="330"/>
        <v>0</v>
      </c>
      <c r="I6998" s="18">
        <f t="shared" si="328"/>
        <v>13.41</v>
      </c>
      <c r="J6998" s="17">
        <f t="shared" si="329"/>
        <v>0</v>
      </c>
    </row>
    <row r="6999" spans="1:10" x14ac:dyDescent="0.3">
      <c r="A6999" s="2">
        <v>20201018</v>
      </c>
      <c r="B6999" s="2" t="s">
        <v>43</v>
      </c>
      <c r="C6999" s="2">
        <v>0</v>
      </c>
      <c r="D6999" s="2">
        <v>0</v>
      </c>
      <c r="E6999" s="2">
        <v>13.07</v>
      </c>
      <c r="F6999" s="2">
        <v>1.24</v>
      </c>
      <c r="G6999" s="2">
        <v>0</v>
      </c>
      <c r="H6999" s="16">
        <f t="shared" si="330"/>
        <v>0</v>
      </c>
      <c r="I6999" s="15">
        <f t="shared" si="328"/>
        <v>13.07</v>
      </c>
      <c r="J6999" s="14">
        <f t="shared" si="329"/>
        <v>0</v>
      </c>
    </row>
    <row r="7000" spans="1:10" x14ac:dyDescent="0.3">
      <c r="A7000" s="19">
        <v>20201018</v>
      </c>
      <c r="B7000" s="19" t="s">
        <v>42</v>
      </c>
      <c r="C7000" s="19">
        <v>0</v>
      </c>
      <c r="D7000" s="19">
        <v>0</v>
      </c>
      <c r="E7000" s="19">
        <v>13.25</v>
      </c>
      <c r="F7000" s="19">
        <v>1.86</v>
      </c>
      <c r="G7000" s="19">
        <v>0</v>
      </c>
      <c r="H7000" s="17">
        <f t="shared" si="330"/>
        <v>0</v>
      </c>
      <c r="I7000" s="18">
        <f t="shared" si="328"/>
        <v>13.25</v>
      </c>
      <c r="J7000" s="17">
        <f t="shared" si="329"/>
        <v>0</v>
      </c>
    </row>
    <row r="7001" spans="1:10" x14ac:dyDescent="0.3">
      <c r="A7001" s="2">
        <v>20201018</v>
      </c>
      <c r="B7001" s="2" t="s">
        <v>41</v>
      </c>
      <c r="C7001" s="2">
        <v>16.63</v>
      </c>
      <c r="D7001" s="2">
        <v>3.36</v>
      </c>
      <c r="E7001" s="2">
        <v>13.54</v>
      </c>
      <c r="F7001" s="2">
        <v>2.62</v>
      </c>
      <c r="G7001" s="2">
        <v>0</v>
      </c>
      <c r="H7001" s="16">
        <f t="shared" si="330"/>
        <v>283.7426082188627</v>
      </c>
      <c r="I7001" s="15">
        <f t="shared" si="328"/>
        <v>22.406956506839457</v>
      </c>
      <c r="J7001" s="14">
        <f t="shared" si="329"/>
        <v>0.2870535143767472</v>
      </c>
    </row>
    <row r="7002" spans="1:10" x14ac:dyDescent="0.3">
      <c r="A7002" s="19">
        <v>20201018</v>
      </c>
      <c r="B7002" s="19" t="s">
        <v>40</v>
      </c>
      <c r="C7002" s="19">
        <v>143</v>
      </c>
      <c r="D7002" s="19">
        <v>14.34</v>
      </c>
      <c r="E7002" s="19">
        <v>13.75</v>
      </c>
      <c r="F7002" s="19">
        <v>2.5499999999999998</v>
      </c>
      <c r="G7002" s="19">
        <v>0</v>
      </c>
      <c r="H7002" s="17">
        <f t="shared" si="330"/>
        <v>577.36848050076321</v>
      </c>
      <c r="I7002" s="18">
        <f t="shared" si="328"/>
        <v>31.79276501564885</v>
      </c>
      <c r="J7002" s="17">
        <f t="shared" si="329"/>
        <v>0.55971980263108545</v>
      </c>
    </row>
    <row r="7003" spans="1:10" x14ac:dyDescent="0.3">
      <c r="A7003" s="2">
        <v>20201018</v>
      </c>
      <c r="B7003" s="2" t="s">
        <v>39</v>
      </c>
      <c r="C7003" s="2">
        <v>228</v>
      </c>
      <c r="D7003" s="2">
        <v>24.37</v>
      </c>
      <c r="E7003" s="2">
        <v>14.39</v>
      </c>
      <c r="F7003" s="2">
        <v>2.83</v>
      </c>
      <c r="G7003" s="2">
        <v>0</v>
      </c>
      <c r="H7003" s="16">
        <f t="shared" si="330"/>
        <v>552.55642848280161</v>
      </c>
      <c r="I7003" s="15">
        <f t="shared" si="328"/>
        <v>31.657388390087551</v>
      </c>
      <c r="J7003" s="14">
        <f t="shared" si="329"/>
        <v>0.53600280609947815</v>
      </c>
    </row>
    <row r="7004" spans="1:10" x14ac:dyDescent="0.3">
      <c r="A7004" s="19">
        <v>20201018</v>
      </c>
      <c r="B7004" s="19" t="s">
        <v>38</v>
      </c>
      <c r="C7004" s="19">
        <v>524.01</v>
      </c>
      <c r="D7004" s="19">
        <v>32.85</v>
      </c>
      <c r="E7004" s="19">
        <v>16.350000000000001</v>
      </c>
      <c r="F7004" s="19">
        <v>3.45</v>
      </c>
      <c r="G7004" s="19">
        <v>0</v>
      </c>
      <c r="H7004" s="17">
        <f t="shared" si="330"/>
        <v>966.02115542902163</v>
      </c>
      <c r="I7004" s="18">
        <f t="shared" si="328"/>
        <v>46.538161107156924</v>
      </c>
      <c r="J7004" s="17">
        <f t="shared" si="329"/>
        <v>0.87239271867553692</v>
      </c>
    </row>
    <row r="7005" spans="1:10" x14ac:dyDescent="0.3">
      <c r="A7005" s="2">
        <v>20201018</v>
      </c>
      <c r="B7005" s="2" t="s">
        <v>37</v>
      </c>
      <c r="C7005" s="2">
        <v>624.01</v>
      </c>
      <c r="D7005" s="2">
        <v>38.92</v>
      </c>
      <c r="E7005" s="2">
        <v>18.649999999999999</v>
      </c>
      <c r="F7005" s="2">
        <v>3.38</v>
      </c>
      <c r="G7005" s="2">
        <v>0</v>
      </c>
      <c r="H7005" s="16">
        <f t="shared" si="330"/>
        <v>993.27531948818375</v>
      </c>
      <c r="I7005" s="15">
        <f t="shared" si="328"/>
        <v>49.689853734005737</v>
      </c>
      <c r="J7005" s="14">
        <f t="shared" si="329"/>
        <v>0.8829181188872588</v>
      </c>
    </row>
    <row r="7006" spans="1:10" x14ac:dyDescent="0.3">
      <c r="A7006" s="19">
        <v>20201018</v>
      </c>
      <c r="B7006" s="19" t="s">
        <v>36</v>
      </c>
      <c r="C7006" s="19">
        <v>652.01</v>
      </c>
      <c r="D7006" s="19">
        <v>41.62</v>
      </c>
      <c r="E7006" s="19">
        <v>20.420000000000002</v>
      </c>
      <c r="F7006" s="19">
        <v>3.31</v>
      </c>
      <c r="G7006" s="19">
        <v>0</v>
      </c>
      <c r="H7006" s="17">
        <f t="shared" si="330"/>
        <v>981.66600783620538</v>
      </c>
      <c r="I7006" s="18">
        <f t="shared" si="328"/>
        <v>51.09706274488142</v>
      </c>
      <c r="J7006" s="17">
        <f t="shared" si="329"/>
        <v>0.86638231053162118</v>
      </c>
    </row>
    <row r="7007" spans="1:10" x14ac:dyDescent="0.3">
      <c r="A7007" s="2">
        <v>20201018</v>
      </c>
      <c r="B7007" s="2" t="s">
        <v>35</v>
      </c>
      <c r="C7007" s="2">
        <v>605.01</v>
      </c>
      <c r="D7007" s="2">
        <v>40.369999999999997</v>
      </c>
      <c r="E7007" s="2">
        <v>21.42</v>
      </c>
      <c r="F7007" s="2">
        <v>3.45</v>
      </c>
      <c r="G7007" s="2">
        <v>0</v>
      </c>
      <c r="H7007" s="16">
        <f t="shared" si="330"/>
        <v>934.05946852999841</v>
      </c>
      <c r="I7007" s="15">
        <f t="shared" si="328"/>
        <v>50.609358391562452</v>
      </c>
      <c r="J7007" s="14">
        <f t="shared" si="329"/>
        <v>0.82641648193122164</v>
      </c>
    </row>
    <row r="7008" spans="1:10" x14ac:dyDescent="0.3">
      <c r="A7008" s="19">
        <v>20201018</v>
      </c>
      <c r="B7008" s="19" t="s">
        <v>34</v>
      </c>
      <c r="C7008" s="19">
        <v>559.01</v>
      </c>
      <c r="D7008" s="19">
        <v>35.450000000000003</v>
      </c>
      <c r="E7008" s="19">
        <v>21.84</v>
      </c>
      <c r="F7008" s="19">
        <v>3.31</v>
      </c>
      <c r="G7008" s="19">
        <v>0</v>
      </c>
      <c r="H7008" s="17">
        <f t="shared" si="330"/>
        <v>963.82316555101056</v>
      </c>
      <c r="I7008" s="18">
        <f t="shared" si="328"/>
        <v>51.959473923469076</v>
      </c>
      <c r="J7008" s="17">
        <f t="shared" si="329"/>
        <v>0.84689442080772503</v>
      </c>
    </row>
    <row r="7009" spans="1:10" x14ac:dyDescent="0.3">
      <c r="A7009" s="2">
        <v>20201018</v>
      </c>
      <c r="B7009" s="2" t="s">
        <v>33</v>
      </c>
      <c r="C7009" s="2">
        <v>435.01</v>
      </c>
      <c r="D7009" s="2">
        <v>27.76</v>
      </c>
      <c r="E7009" s="2">
        <v>21.79</v>
      </c>
      <c r="F7009" s="2">
        <v>2.9</v>
      </c>
      <c r="G7009" s="2">
        <v>0</v>
      </c>
      <c r="H7009" s="16">
        <f t="shared" si="330"/>
        <v>933.96088078917967</v>
      </c>
      <c r="I7009" s="15">
        <f t="shared" si="328"/>
        <v>50.976277524661867</v>
      </c>
      <c r="J7009" s="14">
        <f t="shared" si="329"/>
        <v>0.8247871591246716</v>
      </c>
    </row>
    <row r="7010" spans="1:10" x14ac:dyDescent="0.3">
      <c r="A7010" s="19">
        <v>20201018</v>
      </c>
      <c r="B7010" s="19" t="s">
        <v>32</v>
      </c>
      <c r="C7010" s="19">
        <v>271.01</v>
      </c>
      <c r="D7010" s="19">
        <v>18.22</v>
      </c>
      <c r="E7010" s="19">
        <v>21.4</v>
      </c>
      <c r="F7010" s="19">
        <v>2.34</v>
      </c>
      <c r="G7010" s="19">
        <v>0</v>
      </c>
      <c r="H7010" s="17">
        <f t="shared" si="330"/>
        <v>866.7701785277327</v>
      </c>
      <c r="I7010" s="18">
        <f t="shared" si="328"/>
        <v>48.486568078991645</v>
      </c>
      <c r="J7010" s="17">
        <f t="shared" si="329"/>
        <v>0.77516162289699175</v>
      </c>
    </row>
    <row r="7011" spans="1:10" x14ac:dyDescent="0.3">
      <c r="A7011" s="2">
        <v>20201018</v>
      </c>
      <c r="B7011" s="2" t="s">
        <v>31</v>
      </c>
      <c r="C7011" s="2">
        <v>91</v>
      </c>
      <c r="D7011" s="2">
        <v>7.54</v>
      </c>
      <c r="E7011" s="2">
        <v>20.43</v>
      </c>
      <c r="F7011" s="2">
        <v>2.41</v>
      </c>
      <c r="G7011" s="2">
        <v>0</v>
      </c>
      <c r="H7011" s="16">
        <f t="shared" si="330"/>
        <v>693.50072753930147</v>
      </c>
      <c r="I7011" s="15">
        <f t="shared" si="328"/>
        <v>42.101897735603174</v>
      </c>
      <c r="J7011" s="14">
        <f t="shared" si="329"/>
        <v>0.64012992419055559</v>
      </c>
    </row>
    <row r="7012" spans="1:10" x14ac:dyDescent="0.3">
      <c r="A7012" s="19">
        <v>20201018</v>
      </c>
      <c r="B7012" s="19" t="s">
        <v>30</v>
      </c>
      <c r="C7012" s="19">
        <v>0</v>
      </c>
      <c r="D7012" s="19">
        <v>0</v>
      </c>
      <c r="E7012" s="19">
        <v>18.8</v>
      </c>
      <c r="F7012" s="19">
        <v>2.5499999999999998</v>
      </c>
      <c r="G7012" s="19">
        <v>0</v>
      </c>
      <c r="H7012" s="17">
        <f t="shared" si="330"/>
        <v>0</v>
      </c>
      <c r="I7012" s="18">
        <f t="shared" si="328"/>
        <v>18.8</v>
      </c>
      <c r="J7012" s="17">
        <f t="shared" si="329"/>
        <v>0</v>
      </c>
    </row>
    <row r="7013" spans="1:10" x14ac:dyDescent="0.3">
      <c r="A7013" s="2">
        <v>20201018</v>
      </c>
      <c r="B7013" s="2" t="s">
        <v>29</v>
      </c>
      <c r="C7013" s="2">
        <v>0</v>
      </c>
      <c r="D7013" s="2">
        <v>0</v>
      </c>
      <c r="E7013" s="2">
        <v>17.46</v>
      </c>
      <c r="F7013" s="2">
        <v>2.41</v>
      </c>
      <c r="G7013" s="2">
        <v>0</v>
      </c>
      <c r="H7013" s="16">
        <f t="shared" si="330"/>
        <v>0</v>
      </c>
      <c r="I7013" s="15">
        <f t="shared" si="328"/>
        <v>17.46</v>
      </c>
      <c r="J7013" s="14">
        <f t="shared" si="329"/>
        <v>0</v>
      </c>
    </row>
    <row r="7014" spans="1:10" x14ac:dyDescent="0.3">
      <c r="A7014" s="19">
        <v>20201018</v>
      </c>
      <c r="B7014" s="19" t="s">
        <v>28</v>
      </c>
      <c r="C7014" s="19">
        <v>0</v>
      </c>
      <c r="D7014" s="19">
        <v>0</v>
      </c>
      <c r="E7014" s="19">
        <v>16.91</v>
      </c>
      <c r="F7014" s="19">
        <v>2.41</v>
      </c>
      <c r="G7014" s="19">
        <v>0</v>
      </c>
      <c r="H7014" s="17">
        <f t="shared" si="330"/>
        <v>0</v>
      </c>
      <c r="I7014" s="18">
        <f t="shared" si="328"/>
        <v>16.91</v>
      </c>
      <c r="J7014" s="17">
        <f t="shared" si="329"/>
        <v>0</v>
      </c>
    </row>
    <row r="7015" spans="1:10" x14ac:dyDescent="0.3">
      <c r="A7015" s="2">
        <v>20201018</v>
      </c>
      <c r="B7015" s="2" t="s">
        <v>27</v>
      </c>
      <c r="C7015" s="2">
        <v>0</v>
      </c>
      <c r="D7015" s="2">
        <v>0</v>
      </c>
      <c r="E7015" s="2">
        <v>16.64</v>
      </c>
      <c r="F7015" s="2">
        <v>3.17</v>
      </c>
      <c r="G7015" s="2">
        <v>0</v>
      </c>
      <c r="H7015" s="16">
        <f t="shared" si="330"/>
        <v>0</v>
      </c>
      <c r="I7015" s="15">
        <f t="shared" si="328"/>
        <v>16.64</v>
      </c>
      <c r="J7015" s="14">
        <f t="shared" si="329"/>
        <v>0</v>
      </c>
    </row>
    <row r="7016" spans="1:10" x14ac:dyDescent="0.3">
      <c r="A7016" s="19">
        <v>20201018</v>
      </c>
      <c r="B7016" s="19" t="s">
        <v>26</v>
      </c>
      <c r="C7016" s="19">
        <v>0</v>
      </c>
      <c r="D7016" s="19">
        <v>0</v>
      </c>
      <c r="E7016" s="19">
        <v>16.55</v>
      </c>
      <c r="F7016" s="19">
        <v>3.79</v>
      </c>
      <c r="G7016" s="19">
        <v>0</v>
      </c>
      <c r="H7016" s="17">
        <f t="shared" si="330"/>
        <v>0</v>
      </c>
      <c r="I7016" s="18">
        <f t="shared" si="328"/>
        <v>16.55</v>
      </c>
      <c r="J7016" s="17">
        <f t="shared" si="329"/>
        <v>0</v>
      </c>
    </row>
    <row r="7017" spans="1:10" x14ac:dyDescent="0.3">
      <c r="A7017" s="2">
        <v>20201018</v>
      </c>
      <c r="B7017" s="2" t="s">
        <v>25</v>
      </c>
      <c r="C7017" s="2">
        <v>0</v>
      </c>
      <c r="D7017" s="2">
        <v>0</v>
      </c>
      <c r="E7017" s="2">
        <v>16.579999999999998</v>
      </c>
      <c r="F7017" s="2">
        <v>4.4800000000000004</v>
      </c>
      <c r="G7017" s="2">
        <v>0</v>
      </c>
      <c r="H7017" s="16">
        <f t="shared" si="330"/>
        <v>0</v>
      </c>
      <c r="I7017" s="15">
        <f t="shared" si="328"/>
        <v>16.579999999999998</v>
      </c>
      <c r="J7017" s="14">
        <f t="shared" si="329"/>
        <v>0</v>
      </c>
    </row>
    <row r="7018" spans="1:10" x14ac:dyDescent="0.3">
      <c r="A7018" s="19">
        <v>20201019</v>
      </c>
      <c r="B7018" s="19" t="s">
        <v>48</v>
      </c>
      <c r="C7018" s="19">
        <v>0</v>
      </c>
      <c r="D7018" s="19">
        <v>0</v>
      </c>
      <c r="E7018" s="19">
        <v>16.7</v>
      </c>
      <c r="F7018" s="19">
        <v>5.17</v>
      </c>
      <c r="G7018" s="19">
        <v>0</v>
      </c>
      <c r="H7018" s="17">
        <f t="shared" si="330"/>
        <v>0</v>
      </c>
      <c r="I7018" s="18">
        <f t="shared" si="328"/>
        <v>16.7</v>
      </c>
      <c r="J7018" s="17">
        <f t="shared" si="329"/>
        <v>0</v>
      </c>
    </row>
    <row r="7019" spans="1:10" x14ac:dyDescent="0.3">
      <c r="A7019" s="2">
        <v>20201019</v>
      </c>
      <c r="B7019" s="2" t="s">
        <v>47</v>
      </c>
      <c r="C7019" s="2">
        <v>0</v>
      </c>
      <c r="D7019" s="2">
        <v>0</v>
      </c>
      <c r="E7019" s="2">
        <v>16.8</v>
      </c>
      <c r="F7019" s="2">
        <v>5.52</v>
      </c>
      <c r="G7019" s="2">
        <v>0</v>
      </c>
      <c r="H7019" s="16">
        <f t="shared" si="330"/>
        <v>0</v>
      </c>
      <c r="I7019" s="15">
        <f t="shared" si="328"/>
        <v>16.8</v>
      </c>
      <c r="J7019" s="14">
        <f t="shared" si="329"/>
        <v>0</v>
      </c>
    </row>
    <row r="7020" spans="1:10" x14ac:dyDescent="0.3">
      <c r="A7020" s="19">
        <v>20201019</v>
      </c>
      <c r="B7020" s="19" t="s">
        <v>46</v>
      </c>
      <c r="C7020" s="19">
        <v>0</v>
      </c>
      <c r="D7020" s="19">
        <v>0</v>
      </c>
      <c r="E7020" s="19">
        <v>16.850000000000001</v>
      </c>
      <c r="F7020" s="19">
        <v>5.45</v>
      </c>
      <c r="G7020" s="19">
        <v>0</v>
      </c>
      <c r="H7020" s="17">
        <f t="shared" si="330"/>
        <v>0</v>
      </c>
      <c r="I7020" s="18">
        <f t="shared" si="328"/>
        <v>16.850000000000001</v>
      </c>
      <c r="J7020" s="17">
        <f t="shared" si="329"/>
        <v>0</v>
      </c>
    </row>
    <row r="7021" spans="1:10" x14ac:dyDescent="0.3">
      <c r="A7021" s="2">
        <v>20201019</v>
      </c>
      <c r="B7021" s="2" t="s">
        <v>45</v>
      </c>
      <c r="C7021" s="2">
        <v>0</v>
      </c>
      <c r="D7021" s="2">
        <v>0</v>
      </c>
      <c r="E7021" s="2">
        <v>16.850000000000001</v>
      </c>
      <c r="F7021" s="2">
        <v>5.24</v>
      </c>
      <c r="G7021" s="2">
        <v>0</v>
      </c>
      <c r="H7021" s="16">
        <f t="shared" si="330"/>
        <v>0</v>
      </c>
      <c r="I7021" s="15">
        <f t="shared" si="328"/>
        <v>16.850000000000001</v>
      </c>
      <c r="J7021" s="14">
        <f t="shared" si="329"/>
        <v>0</v>
      </c>
    </row>
    <row r="7022" spans="1:10" x14ac:dyDescent="0.3">
      <c r="A7022" s="19">
        <v>20201019</v>
      </c>
      <c r="B7022" s="19" t="s">
        <v>44</v>
      </c>
      <c r="C7022" s="19">
        <v>0</v>
      </c>
      <c r="D7022" s="19">
        <v>0</v>
      </c>
      <c r="E7022" s="19">
        <v>16.760000000000002</v>
      </c>
      <c r="F7022" s="19">
        <v>5.0999999999999996</v>
      </c>
      <c r="G7022" s="19">
        <v>0</v>
      </c>
      <c r="H7022" s="17">
        <f t="shared" si="330"/>
        <v>0</v>
      </c>
      <c r="I7022" s="18">
        <f t="shared" si="328"/>
        <v>16.760000000000002</v>
      </c>
      <c r="J7022" s="17">
        <f t="shared" si="329"/>
        <v>0</v>
      </c>
    </row>
    <row r="7023" spans="1:10" x14ac:dyDescent="0.3">
      <c r="A7023" s="2">
        <v>20201019</v>
      </c>
      <c r="B7023" s="2" t="s">
        <v>43</v>
      </c>
      <c r="C7023" s="2">
        <v>0</v>
      </c>
      <c r="D7023" s="2">
        <v>0</v>
      </c>
      <c r="E7023" s="2">
        <v>16.54</v>
      </c>
      <c r="F7023" s="2">
        <v>5.72</v>
      </c>
      <c r="G7023" s="2">
        <v>0</v>
      </c>
      <c r="H7023" s="16">
        <f t="shared" si="330"/>
        <v>0</v>
      </c>
      <c r="I7023" s="15">
        <f t="shared" si="328"/>
        <v>16.54</v>
      </c>
      <c r="J7023" s="14">
        <f t="shared" si="329"/>
        <v>0</v>
      </c>
    </row>
    <row r="7024" spans="1:10" x14ac:dyDescent="0.3">
      <c r="A7024" s="19">
        <v>20201019</v>
      </c>
      <c r="B7024" s="19" t="s">
        <v>42</v>
      </c>
      <c r="C7024" s="19">
        <v>0</v>
      </c>
      <c r="D7024" s="19">
        <v>0</v>
      </c>
      <c r="E7024" s="19">
        <v>16.579999999999998</v>
      </c>
      <c r="F7024" s="19">
        <v>6.21</v>
      </c>
      <c r="G7024" s="19">
        <v>0</v>
      </c>
      <c r="H7024" s="17">
        <f t="shared" si="330"/>
        <v>0</v>
      </c>
      <c r="I7024" s="18">
        <f t="shared" si="328"/>
        <v>16.579999999999998</v>
      </c>
      <c r="J7024" s="17">
        <f t="shared" si="329"/>
        <v>0</v>
      </c>
    </row>
    <row r="7025" spans="1:10" x14ac:dyDescent="0.3">
      <c r="A7025" s="2">
        <v>20201019</v>
      </c>
      <c r="B7025" s="2" t="s">
        <v>41</v>
      </c>
      <c r="C7025" s="2">
        <v>3</v>
      </c>
      <c r="D7025" s="2">
        <v>3.16</v>
      </c>
      <c r="E7025" s="2">
        <v>17.010000000000002</v>
      </c>
      <c r="F7025" s="2">
        <v>6.9</v>
      </c>
      <c r="G7025" s="2">
        <v>0</v>
      </c>
      <c r="H7025" s="16">
        <f t="shared" si="330"/>
        <v>54.422313377270022</v>
      </c>
      <c r="I7025" s="15">
        <f t="shared" si="328"/>
        <v>18.71069729303969</v>
      </c>
      <c r="J7025" s="14">
        <f t="shared" si="329"/>
        <v>5.59625661900622E-2</v>
      </c>
    </row>
    <row r="7026" spans="1:10" x14ac:dyDescent="0.3">
      <c r="A7026" s="19">
        <v>20201019</v>
      </c>
      <c r="B7026" s="19" t="s">
        <v>40</v>
      </c>
      <c r="C7026" s="19">
        <v>188</v>
      </c>
      <c r="D7026" s="19">
        <v>14.11</v>
      </c>
      <c r="E7026" s="19">
        <v>17.850000000000001</v>
      </c>
      <c r="F7026" s="19">
        <v>6.97</v>
      </c>
      <c r="G7026" s="19">
        <v>0</v>
      </c>
      <c r="H7026" s="17">
        <f t="shared" si="330"/>
        <v>771.17358813056387</v>
      </c>
      <c r="I7026" s="18">
        <f t="shared" si="328"/>
        <v>41.949174629080119</v>
      </c>
      <c r="J7026" s="17">
        <f t="shared" si="329"/>
        <v>0.7123551869650474</v>
      </c>
    </row>
    <row r="7027" spans="1:10" x14ac:dyDescent="0.3">
      <c r="A7027" s="2">
        <v>20201019</v>
      </c>
      <c r="B7027" s="2" t="s">
        <v>39</v>
      </c>
      <c r="C7027" s="2">
        <v>206</v>
      </c>
      <c r="D7027" s="2">
        <v>24.11</v>
      </c>
      <c r="E7027" s="2">
        <v>19.059999999999999</v>
      </c>
      <c r="F7027" s="2">
        <v>8</v>
      </c>
      <c r="G7027" s="2">
        <v>0</v>
      </c>
      <c r="H7027" s="16">
        <f t="shared" si="330"/>
        <v>504.29659007983389</v>
      </c>
      <c r="I7027" s="15">
        <f t="shared" si="328"/>
        <v>34.819268439994808</v>
      </c>
      <c r="J7027" s="14">
        <f t="shared" si="329"/>
        <v>0.48201338391867826</v>
      </c>
    </row>
    <row r="7028" spans="1:10" x14ac:dyDescent="0.3">
      <c r="A7028" s="19">
        <v>20201019</v>
      </c>
      <c r="B7028" s="19" t="s">
        <v>38</v>
      </c>
      <c r="C7028" s="19">
        <v>130</v>
      </c>
      <c r="D7028" s="19">
        <v>32.56</v>
      </c>
      <c r="E7028" s="19">
        <v>19.809999999999999</v>
      </c>
      <c r="F7028" s="19">
        <v>9.0299999999999994</v>
      </c>
      <c r="G7028" s="19">
        <v>0</v>
      </c>
      <c r="H7028" s="17">
        <f t="shared" si="330"/>
        <v>241.55374307883511</v>
      </c>
      <c r="I7028" s="18">
        <f t="shared" si="328"/>
        <v>27.358554471213594</v>
      </c>
      <c r="J7028" s="17">
        <f t="shared" si="329"/>
        <v>0.23899001360533878</v>
      </c>
    </row>
    <row r="7029" spans="1:10" x14ac:dyDescent="0.3">
      <c r="A7029" s="2">
        <v>20201019</v>
      </c>
      <c r="B7029" s="2" t="s">
        <v>37</v>
      </c>
      <c r="C7029" s="2">
        <v>87</v>
      </c>
      <c r="D7029" s="2">
        <v>38.590000000000003</v>
      </c>
      <c r="E7029" s="2">
        <v>20.22</v>
      </c>
      <c r="F7029" s="2">
        <v>9.4499999999999993</v>
      </c>
      <c r="G7029" s="2">
        <v>0</v>
      </c>
      <c r="H7029" s="16">
        <f t="shared" si="330"/>
        <v>139.48048160090457</v>
      </c>
      <c r="I7029" s="15">
        <f t="shared" si="328"/>
        <v>24.578765050028267</v>
      </c>
      <c r="J7029" s="14">
        <f t="shared" si="329"/>
        <v>0.13974487484250595</v>
      </c>
    </row>
    <row r="7030" spans="1:10" x14ac:dyDescent="0.3">
      <c r="A7030" s="19">
        <v>20201019</v>
      </c>
      <c r="B7030" s="19" t="s">
        <v>36</v>
      </c>
      <c r="C7030" s="19">
        <v>77</v>
      </c>
      <c r="D7030" s="19">
        <v>41.26</v>
      </c>
      <c r="E7030" s="19">
        <v>20.28</v>
      </c>
      <c r="F7030" s="19">
        <v>9.3800000000000008</v>
      </c>
      <c r="G7030" s="19">
        <v>0</v>
      </c>
      <c r="H7030" s="17">
        <f t="shared" si="330"/>
        <v>116.75918490084703</v>
      </c>
      <c r="I7030" s="18">
        <f t="shared" si="328"/>
        <v>23.92872452815147</v>
      </c>
      <c r="J7030" s="17">
        <f t="shared" si="329"/>
        <v>0.11732205052988491</v>
      </c>
    </row>
    <row r="7031" spans="1:10" x14ac:dyDescent="0.3">
      <c r="A7031" s="2">
        <v>20201019</v>
      </c>
      <c r="B7031" s="2" t="s">
        <v>35</v>
      </c>
      <c r="C7031" s="2">
        <v>64</v>
      </c>
      <c r="D7031" s="2">
        <v>40.01</v>
      </c>
      <c r="E7031" s="2">
        <v>19.13</v>
      </c>
      <c r="F7031" s="2">
        <v>8.48</v>
      </c>
      <c r="G7031" s="2">
        <v>0</v>
      </c>
      <c r="H7031" s="16">
        <f t="shared" si="330"/>
        <v>99.545620922232288</v>
      </c>
      <c r="I7031" s="15">
        <f t="shared" si="328"/>
        <v>22.240800653819758</v>
      </c>
      <c r="J7031" s="14">
        <f t="shared" si="329"/>
        <v>0.10078161887696907</v>
      </c>
    </row>
    <row r="7032" spans="1:10" x14ac:dyDescent="0.3">
      <c r="A7032" s="19">
        <v>20201019</v>
      </c>
      <c r="B7032" s="19" t="s">
        <v>34</v>
      </c>
      <c r="C7032" s="19">
        <v>60</v>
      </c>
      <c r="D7032" s="19">
        <v>35.11</v>
      </c>
      <c r="E7032" s="19">
        <v>18.52</v>
      </c>
      <c r="F7032" s="19">
        <v>8.9700000000000006</v>
      </c>
      <c r="G7032" s="19">
        <v>0</v>
      </c>
      <c r="H7032" s="17">
        <f t="shared" si="330"/>
        <v>104.32096800093926</v>
      </c>
      <c r="I7032" s="18">
        <f t="shared" si="328"/>
        <v>21.780030250029352</v>
      </c>
      <c r="J7032" s="17">
        <f t="shared" si="329"/>
        <v>0.10583256462656732</v>
      </c>
    </row>
    <row r="7033" spans="1:10" x14ac:dyDescent="0.3">
      <c r="A7033" s="2">
        <v>20201019</v>
      </c>
      <c r="B7033" s="2" t="s">
        <v>33</v>
      </c>
      <c r="C7033" s="2">
        <v>126</v>
      </c>
      <c r="D7033" s="2">
        <v>27.44</v>
      </c>
      <c r="E7033" s="2">
        <v>18.41</v>
      </c>
      <c r="F7033" s="2">
        <v>8.83</v>
      </c>
      <c r="G7033" s="2">
        <v>0</v>
      </c>
      <c r="H7033" s="16">
        <f t="shared" si="330"/>
        <v>273.42593834889868</v>
      </c>
      <c r="I7033" s="15">
        <f t="shared" si="328"/>
        <v>26.954560573403086</v>
      </c>
      <c r="J7033" s="14">
        <f t="shared" si="329"/>
        <v>0.27102101433410741</v>
      </c>
    </row>
    <row r="7034" spans="1:10" x14ac:dyDescent="0.3">
      <c r="A7034" s="19">
        <v>20201019</v>
      </c>
      <c r="B7034" s="19" t="s">
        <v>32</v>
      </c>
      <c r="C7034" s="19">
        <v>38</v>
      </c>
      <c r="D7034" s="19">
        <v>17.93</v>
      </c>
      <c r="E7034" s="19">
        <v>18.54</v>
      </c>
      <c r="F7034" s="19">
        <v>9.1</v>
      </c>
      <c r="G7034" s="19">
        <v>0</v>
      </c>
      <c r="H7034" s="17">
        <f t="shared" si="330"/>
        <v>123.43480232280346</v>
      </c>
      <c r="I7034" s="18">
        <f t="shared" si="328"/>
        <v>22.397337572587606</v>
      </c>
      <c r="J7034" s="17">
        <f t="shared" si="329"/>
        <v>0.12488046837288631</v>
      </c>
    </row>
    <row r="7035" spans="1:10" x14ac:dyDescent="0.3">
      <c r="A7035" s="2">
        <v>20201019</v>
      </c>
      <c r="B7035" s="2" t="s">
        <v>31</v>
      </c>
      <c r="C7035" s="2">
        <v>24</v>
      </c>
      <c r="D7035" s="2">
        <v>7.27</v>
      </c>
      <c r="E7035" s="2">
        <v>18.399999999999999</v>
      </c>
      <c r="F7035" s="2">
        <v>9.7200000000000006</v>
      </c>
      <c r="G7035" s="2">
        <v>0</v>
      </c>
      <c r="H7035" s="16">
        <f t="shared" si="330"/>
        <v>189.65549921413722</v>
      </c>
      <c r="I7035" s="15">
        <f t="shared" si="328"/>
        <v>24.326734350441786</v>
      </c>
      <c r="J7035" s="14">
        <f t="shared" si="329"/>
        <v>0.19023009761205534</v>
      </c>
    </row>
    <row r="7036" spans="1:10" x14ac:dyDescent="0.3">
      <c r="A7036" s="19">
        <v>20201019</v>
      </c>
      <c r="B7036" s="19" t="s">
        <v>30</v>
      </c>
      <c r="C7036" s="19">
        <v>0</v>
      </c>
      <c r="D7036" s="19">
        <v>0</v>
      </c>
      <c r="E7036" s="19">
        <v>18.36</v>
      </c>
      <c r="F7036" s="19">
        <v>10.28</v>
      </c>
      <c r="G7036" s="19">
        <v>0</v>
      </c>
      <c r="H7036" s="17">
        <f t="shared" si="330"/>
        <v>0</v>
      </c>
      <c r="I7036" s="18">
        <f t="shared" si="328"/>
        <v>18.36</v>
      </c>
      <c r="J7036" s="17">
        <f t="shared" si="329"/>
        <v>0</v>
      </c>
    </row>
    <row r="7037" spans="1:10" x14ac:dyDescent="0.3">
      <c r="A7037" s="2">
        <v>20201019</v>
      </c>
      <c r="B7037" s="2" t="s">
        <v>29</v>
      </c>
      <c r="C7037" s="2">
        <v>0</v>
      </c>
      <c r="D7037" s="2">
        <v>0</v>
      </c>
      <c r="E7037" s="2">
        <v>18.170000000000002</v>
      </c>
      <c r="F7037" s="2">
        <v>6.41</v>
      </c>
      <c r="G7037" s="2">
        <v>0</v>
      </c>
      <c r="H7037" s="16">
        <f t="shared" si="330"/>
        <v>0</v>
      </c>
      <c r="I7037" s="15">
        <f t="shared" si="328"/>
        <v>18.170000000000002</v>
      </c>
      <c r="J7037" s="14">
        <f t="shared" si="329"/>
        <v>0</v>
      </c>
    </row>
    <row r="7038" spans="1:10" x14ac:dyDescent="0.3">
      <c r="A7038" s="19">
        <v>20201019</v>
      </c>
      <c r="B7038" s="19" t="s">
        <v>28</v>
      </c>
      <c r="C7038" s="19">
        <v>0</v>
      </c>
      <c r="D7038" s="19">
        <v>0</v>
      </c>
      <c r="E7038" s="19">
        <v>18.04</v>
      </c>
      <c r="F7038" s="19">
        <v>4.97</v>
      </c>
      <c r="G7038" s="19">
        <v>0</v>
      </c>
      <c r="H7038" s="17">
        <f t="shared" si="330"/>
        <v>0</v>
      </c>
      <c r="I7038" s="18">
        <f t="shared" si="328"/>
        <v>18.04</v>
      </c>
      <c r="J7038" s="17">
        <f t="shared" si="329"/>
        <v>0</v>
      </c>
    </row>
    <row r="7039" spans="1:10" x14ac:dyDescent="0.3">
      <c r="A7039" s="2">
        <v>20201019</v>
      </c>
      <c r="B7039" s="2" t="s">
        <v>27</v>
      </c>
      <c r="C7039" s="2">
        <v>0</v>
      </c>
      <c r="D7039" s="2">
        <v>0</v>
      </c>
      <c r="E7039" s="2">
        <v>17.88</v>
      </c>
      <c r="F7039" s="2">
        <v>3.79</v>
      </c>
      <c r="G7039" s="2">
        <v>0</v>
      </c>
      <c r="H7039" s="16">
        <f t="shared" si="330"/>
        <v>0</v>
      </c>
      <c r="I7039" s="15">
        <f t="shared" si="328"/>
        <v>17.88</v>
      </c>
      <c r="J7039" s="14">
        <f t="shared" si="329"/>
        <v>0</v>
      </c>
    </row>
    <row r="7040" spans="1:10" x14ac:dyDescent="0.3">
      <c r="A7040" s="19">
        <v>20201019</v>
      </c>
      <c r="B7040" s="19" t="s">
        <v>26</v>
      </c>
      <c r="C7040" s="19">
        <v>0</v>
      </c>
      <c r="D7040" s="19">
        <v>0</v>
      </c>
      <c r="E7040" s="19">
        <v>17.510000000000002</v>
      </c>
      <c r="F7040" s="19">
        <v>2.76</v>
      </c>
      <c r="G7040" s="19">
        <v>0</v>
      </c>
      <c r="H7040" s="17">
        <f t="shared" si="330"/>
        <v>0</v>
      </c>
      <c r="I7040" s="18">
        <f t="shared" si="328"/>
        <v>17.510000000000002</v>
      </c>
      <c r="J7040" s="17">
        <f t="shared" si="329"/>
        <v>0</v>
      </c>
    </row>
    <row r="7041" spans="1:10" x14ac:dyDescent="0.3">
      <c r="A7041" s="2">
        <v>20201019</v>
      </c>
      <c r="B7041" s="2" t="s">
        <v>25</v>
      </c>
      <c r="C7041" s="2">
        <v>0</v>
      </c>
      <c r="D7041" s="2">
        <v>0</v>
      </c>
      <c r="E7041" s="2">
        <v>17.079999999999998</v>
      </c>
      <c r="F7041" s="2">
        <v>2.21</v>
      </c>
      <c r="G7041" s="2">
        <v>0</v>
      </c>
      <c r="H7041" s="16">
        <f t="shared" si="330"/>
        <v>0</v>
      </c>
      <c r="I7041" s="15">
        <f t="shared" si="328"/>
        <v>17.079999999999998</v>
      </c>
      <c r="J7041" s="14">
        <f t="shared" si="329"/>
        <v>0</v>
      </c>
    </row>
    <row r="7042" spans="1:10" x14ac:dyDescent="0.3">
      <c r="A7042" s="19">
        <v>20201020</v>
      </c>
      <c r="B7042" s="19" t="s">
        <v>48</v>
      </c>
      <c r="C7042" s="19">
        <v>0</v>
      </c>
      <c r="D7042" s="19">
        <v>0</v>
      </c>
      <c r="E7042" s="19">
        <v>16.79</v>
      </c>
      <c r="F7042" s="19">
        <v>1.72</v>
      </c>
      <c r="G7042" s="19">
        <v>0</v>
      </c>
      <c r="H7042" s="17">
        <f t="shared" si="330"/>
        <v>0</v>
      </c>
      <c r="I7042" s="18">
        <f t="shared" si="328"/>
        <v>16.79</v>
      </c>
      <c r="J7042" s="17">
        <f t="shared" si="329"/>
        <v>0</v>
      </c>
    </row>
    <row r="7043" spans="1:10" x14ac:dyDescent="0.3">
      <c r="A7043" s="2">
        <v>20201020</v>
      </c>
      <c r="B7043" s="2" t="s">
        <v>47</v>
      </c>
      <c r="C7043" s="2">
        <v>0</v>
      </c>
      <c r="D7043" s="2">
        <v>0</v>
      </c>
      <c r="E7043" s="2">
        <v>16.41</v>
      </c>
      <c r="F7043" s="2">
        <v>1.72</v>
      </c>
      <c r="G7043" s="2">
        <v>0</v>
      </c>
      <c r="H7043" s="16">
        <f t="shared" si="330"/>
        <v>0</v>
      </c>
      <c r="I7043" s="15">
        <f t="shared" si="328"/>
        <v>16.41</v>
      </c>
      <c r="J7043" s="14">
        <f t="shared" si="329"/>
        <v>0</v>
      </c>
    </row>
    <row r="7044" spans="1:10" x14ac:dyDescent="0.3">
      <c r="A7044" s="19">
        <v>20201020</v>
      </c>
      <c r="B7044" s="19" t="s">
        <v>46</v>
      </c>
      <c r="C7044" s="19">
        <v>0</v>
      </c>
      <c r="D7044" s="19">
        <v>0</v>
      </c>
      <c r="E7044" s="19">
        <v>16.21</v>
      </c>
      <c r="F7044" s="19">
        <v>1.52</v>
      </c>
      <c r="G7044" s="19">
        <v>0</v>
      </c>
      <c r="H7044" s="17">
        <f t="shared" si="330"/>
        <v>0</v>
      </c>
      <c r="I7044" s="18">
        <f t="shared" si="328"/>
        <v>16.21</v>
      </c>
      <c r="J7044" s="17">
        <f t="shared" si="329"/>
        <v>0</v>
      </c>
    </row>
    <row r="7045" spans="1:10" x14ac:dyDescent="0.3">
      <c r="A7045" s="2">
        <v>20201020</v>
      </c>
      <c r="B7045" s="2" t="s">
        <v>45</v>
      </c>
      <c r="C7045" s="2">
        <v>0</v>
      </c>
      <c r="D7045" s="2">
        <v>0</v>
      </c>
      <c r="E7045" s="2">
        <v>16.27</v>
      </c>
      <c r="F7045" s="2">
        <v>1.79</v>
      </c>
      <c r="G7045" s="2">
        <v>0</v>
      </c>
      <c r="H7045" s="16">
        <f t="shared" si="330"/>
        <v>0</v>
      </c>
      <c r="I7045" s="15">
        <f t="shared" si="328"/>
        <v>16.27</v>
      </c>
      <c r="J7045" s="14">
        <f t="shared" si="329"/>
        <v>0</v>
      </c>
    </row>
    <row r="7046" spans="1:10" x14ac:dyDescent="0.3">
      <c r="A7046" s="19">
        <v>20201020</v>
      </c>
      <c r="B7046" s="19" t="s">
        <v>44</v>
      </c>
      <c r="C7046" s="19">
        <v>0</v>
      </c>
      <c r="D7046" s="19">
        <v>0</v>
      </c>
      <c r="E7046" s="19">
        <v>16.46</v>
      </c>
      <c r="F7046" s="19">
        <v>2</v>
      </c>
      <c r="G7046" s="19">
        <v>0</v>
      </c>
      <c r="H7046" s="17">
        <f t="shared" si="330"/>
        <v>0</v>
      </c>
      <c r="I7046" s="18">
        <f t="shared" si="328"/>
        <v>16.46</v>
      </c>
      <c r="J7046" s="17">
        <f t="shared" si="329"/>
        <v>0</v>
      </c>
    </row>
    <row r="7047" spans="1:10" x14ac:dyDescent="0.3">
      <c r="A7047" s="2">
        <v>20201020</v>
      </c>
      <c r="B7047" s="2" t="s">
        <v>43</v>
      </c>
      <c r="C7047" s="2">
        <v>0</v>
      </c>
      <c r="D7047" s="2">
        <v>0</v>
      </c>
      <c r="E7047" s="2">
        <v>16.510000000000002</v>
      </c>
      <c r="F7047" s="2">
        <v>2.48</v>
      </c>
      <c r="G7047" s="2">
        <v>0</v>
      </c>
      <c r="H7047" s="16">
        <f t="shared" si="330"/>
        <v>0</v>
      </c>
      <c r="I7047" s="15">
        <f t="shared" si="328"/>
        <v>16.510000000000002</v>
      </c>
      <c r="J7047" s="14">
        <f t="shared" si="329"/>
        <v>0</v>
      </c>
    </row>
    <row r="7048" spans="1:10" x14ac:dyDescent="0.3">
      <c r="A7048" s="19">
        <v>20201020</v>
      </c>
      <c r="B7048" s="19" t="s">
        <v>42</v>
      </c>
      <c r="C7048" s="19">
        <v>0</v>
      </c>
      <c r="D7048" s="19">
        <v>0</v>
      </c>
      <c r="E7048" s="19">
        <v>16.440000000000001</v>
      </c>
      <c r="F7048" s="19">
        <v>3.31</v>
      </c>
      <c r="G7048" s="19">
        <v>0</v>
      </c>
      <c r="H7048" s="17">
        <f t="shared" si="330"/>
        <v>0</v>
      </c>
      <c r="I7048" s="18">
        <f t="shared" si="328"/>
        <v>16.440000000000001</v>
      </c>
      <c r="J7048" s="17">
        <f t="shared" si="329"/>
        <v>0</v>
      </c>
    </row>
    <row r="7049" spans="1:10" x14ac:dyDescent="0.3">
      <c r="A7049" s="2">
        <v>20201020</v>
      </c>
      <c r="B7049" s="2" t="s">
        <v>41</v>
      </c>
      <c r="C7049" s="2">
        <v>8</v>
      </c>
      <c r="D7049" s="2">
        <v>2.95</v>
      </c>
      <c r="E7049" s="2">
        <v>16.63</v>
      </c>
      <c r="F7049" s="2">
        <v>4.28</v>
      </c>
      <c r="G7049" s="2">
        <v>0</v>
      </c>
      <c r="H7049" s="16">
        <f t="shared" si="330"/>
        <v>155.44705597505126</v>
      </c>
      <c r="I7049" s="15">
        <f t="shared" si="328"/>
        <v>21.487720499220352</v>
      </c>
      <c r="J7049" s="14">
        <f t="shared" si="329"/>
        <v>0.15790393676176098</v>
      </c>
    </row>
    <row r="7050" spans="1:10" x14ac:dyDescent="0.3">
      <c r="A7050" s="19">
        <v>20201020</v>
      </c>
      <c r="B7050" s="19" t="s">
        <v>40</v>
      </c>
      <c r="C7050" s="19">
        <v>44</v>
      </c>
      <c r="D7050" s="19">
        <v>13.89</v>
      </c>
      <c r="E7050" s="19">
        <v>16.61</v>
      </c>
      <c r="F7050" s="19">
        <v>5.31</v>
      </c>
      <c r="G7050" s="19">
        <v>0</v>
      </c>
      <c r="H7050" s="17">
        <f t="shared" si="330"/>
        <v>183.28856751999399</v>
      </c>
      <c r="I7050" s="18">
        <f t="shared" ref="I7050:I7113" si="331">E7050+H7050*((NOCT-20)/(800))</f>
        <v>22.337767734999812</v>
      </c>
      <c r="J7050" s="17">
        <f t="shared" ref="J7050:J7113" si="332">P_STC__W*(H7050/1000)*(1+(alpha_p/100)*(I7050-25))</f>
        <v>0.18548437284215227</v>
      </c>
    </row>
    <row r="7051" spans="1:10" x14ac:dyDescent="0.3">
      <c r="A7051" s="2">
        <v>20201020</v>
      </c>
      <c r="B7051" s="2" t="s">
        <v>39</v>
      </c>
      <c r="C7051" s="2">
        <v>63</v>
      </c>
      <c r="D7051" s="2">
        <v>23.86</v>
      </c>
      <c r="E7051" s="2">
        <v>16.77</v>
      </c>
      <c r="F7051" s="2">
        <v>6</v>
      </c>
      <c r="G7051" s="2">
        <v>0</v>
      </c>
      <c r="H7051" s="16">
        <f t="shared" si="330"/>
        <v>155.74659762694236</v>
      </c>
      <c r="I7051" s="15">
        <f t="shared" si="331"/>
        <v>21.637081175841949</v>
      </c>
      <c r="J7051" s="14">
        <f t="shared" si="332"/>
        <v>0.15810353186925433</v>
      </c>
    </row>
    <row r="7052" spans="1:10" x14ac:dyDescent="0.3">
      <c r="A7052" s="19">
        <v>20201020</v>
      </c>
      <c r="B7052" s="19" t="s">
        <v>38</v>
      </c>
      <c r="C7052" s="19">
        <v>93</v>
      </c>
      <c r="D7052" s="19">
        <v>32.26</v>
      </c>
      <c r="E7052" s="19">
        <v>17.059999999999999</v>
      </c>
      <c r="F7052" s="19">
        <v>6.21</v>
      </c>
      <c r="G7052" s="19">
        <v>0</v>
      </c>
      <c r="H7052" s="17">
        <f t="shared" si="330"/>
        <v>174.23492106767341</v>
      </c>
      <c r="I7052" s="18">
        <f t="shared" si="331"/>
        <v>22.504841283364794</v>
      </c>
      <c r="J7052" s="17">
        <f t="shared" si="332"/>
        <v>0.17619126808687258</v>
      </c>
    </row>
    <row r="7053" spans="1:10" x14ac:dyDescent="0.3">
      <c r="A7053" s="2">
        <v>20201020</v>
      </c>
      <c r="B7053" s="2" t="s">
        <v>37</v>
      </c>
      <c r="C7053" s="2">
        <v>54</v>
      </c>
      <c r="D7053" s="2">
        <v>38.25</v>
      </c>
      <c r="E7053" s="2">
        <v>17.71</v>
      </c>
      <c r="F7053" s="2">
        <v>7.66</v>
      </c>
      <c r="G7053" s="2">
        <v>0</v>
      </c>
      <c r="H7053" s="16">
        <f t="shared" si="330"/>
        <v>87.224241264511164</v>
      </c>
      <c r="I7053" s="15">
        <f t="shared" si="331"/>
        <v>20.435757539515976</v>
      </c>
      <c r="J7053" s="14">
        <f t="shared" si="332"/>
        <v>8.9015747899544598E-2</v>
      </c>
    </row>
    <row r="7054" spans="1:10" x14ac:dyDescent="0.3">
      <c r="A7054" s="19">
        <v>20201020</v>
      </c>
      <c r="B7054" s="19" t="s">
        <v>36</v>
      </c>
      <c r="C7054" s="19">
        <v>98</v>
      </c>
      <c r="D7054" s="19">
        <v>40.9</v>
      </c>
      <c r="E7054" s="19">
        <v>18.86</v>
      </c>
      <c r="F7054" s="19">
        <v>13.24</v>
      </c>
      <c r="G7054" s="19">
        <v>0</v>
      </c>
      <c r="H7054" s="17">
        <f t="shared" si="330"/>
        <v>149.67754865256941</v>
      </c>
      <c r="I7054" s="18">
        <f t="shared" si="331"/>
        <v>23.537423395392793</v>
      </c>
      <c r="J7054" s="17">
        <f t="shared" si="332"/>
        <v>0.15066266561659333</v>
      </c>
    </row>
    <row r="7055" spans="1:10" x14ac:dyDescent="0.3">
      <c r="A7055" s="2">
        <v>20201020</v>
      </c>
      <c r="B7055" s="2" t="s">
        <v>35</v>
      </c>
      <c r="C7055" s="2">
        <v>70</v>
      </c>
      <c r="D7055" s="2">
        <v>39.64</v>
      </c>
      <c r="E7055" s="2">
        <v>19.72</v>
      </c>
      <c r="F7055" s="2">
        <v>11.52</v>
      </c>
      <c r="G7055" s="2">
        <v>0</v>
      </c>
      <c r="H7055" s="16">
        <f t="shared" si="330"/>
        <v>109.72444594257136</v>
      </c>
      <c r="I7055" s="15">
        <f t="shared" si="331"/>
        <v>23.148888935705354</v>
      </c>
      <c r="J7055" s="14">
        <f t="shared" si="332"/>
        <v>0.11063845055415687</v>
      </c>
    </row>
    <row r="7056" spans="1:10" x14ac:dyDescent="0.3">
      <c r="A7056" s="19">
        <v>20201020</v>
      </c>
      <c r="B7056" s="19" t="s">
        <v>34</v>
      </c>
      <c r="C7056" s="19">
        <v>77</v>
      </c>
      <c r="D7056" s="19">
        <v>34.770000000000003</v>
      </c>
      <c r="E7056" s="19">
        <v>19.059999999999999</v>
      </c>
      <c r="F7056" s="19">
        <v>10.62</v>
      </c>
      <c r="G7056" s="19">
        <v>0</v>
      </c>
      <c r="H7056" s="17">
        <f t="shared" si="330"/>
        <v>135.02055563207438</v>
      </c>
      <c r="I7056" s="18">
        <f t="shared" si="331"/>
        <v>23.279392363502325</v>
      </c>
      <c r="J7056" s="17">
        <f t="shared" si="332"/>
        <v>0.13606598392804556</v>
      </c>
    </row>
    <row r="7057" spans="1:10" x14ac:dyDescent="0.3">
      <c r="A7057" s="2">
        <v>20201020</v>
      </c>
      <c r="B7057" s="2" t="s">
        <v>33</v>
      </c>
      <c r="C7057" s="2">
        <v>54</v>
      </c>
      <c r="D7057" s="2">
        <v>27.13</v>
      </c>
      <c r="E7057" s="2">
        <v>18.739999999999998</v>
      </c>
      <c r="F7057" s="2">
        <v>10.34</v>
      </c>
      <c r="G7057" s="2">
        <v>0</v>
      </c>
      <c r="H7057" s="16">
        <f t="shared" si="330"/>
        <v>118.41820667289244</v>
      </c>
      <c r="I7057" s="15">
        <f t="shared" si="331"/>
        <v>22.440568958527887</v>
      </c>
      <c r="J7057" s="14">
        <f t="shared" si="332"/>
        <v>0.11978208122604569</v>
      </c>
    </row>
    <row r="7058" spans="1:10" x14ac:dyDescent="0.3">
      <c r="A7058" s="19">
        <v>20201020</v>
      </c>
      <c r="B7058" s="19" t="s">
        <v>32</v>
      </c>
      <c r="C7058" s="19">
        <v>90</v>
      </c>
      <c r="D7058" s="19">
        <v>17.64</v>
      </c>
      <c r="E7058" s="19">
        <v>18.16</v>
      </c>
      <c r="F7058" s="19">
        <v>6.34</v>
      </c>
      <c r="G7058" s="19">
        <v>0</v>
      </c>
      <c r="H7058" s="17">
        <f t="shared" si="330"/>
        <v>296.99513231269862</v>
      </c>
      <c r="I7058" s="18">
        <f t="shared" si="331"/>
        <v>27.441097884771832</v>
      </c>
      <c r="J7058" s="17">
        <f t="shared" si="332"/>
        <v>0.29373265846095636</v>
      </c>
    </row>
    <row r="7059" spans="1:10" x14ac:dyDescent="0.3">
      <c r="A7059" s="2">
        <v>20201020</v>
      </c>
      <c r="B7059" s="2" t="s">
        <v>31</v>
      </c>
      <c r="C7059" s="2">
        <v>28</v>
      </c>
      <c r="D7059" s="2">
        <v>7</v>
      </c>
      <c r="E7059" s="2">
        <v>17.86</v>
      </c>
      <c r="F7059" s="2">
        <v>4.97</v>
      </c>
      <c r="G7059" s="2">
        <v>0</v>
      </c>
      <c r="H7059" s="16">
        <f t="shared" ref="H7059:H7122" si="333">IF(D7059&gt;0,C7059/SIN(D7059*PI()/180),0)</f>
        <v>229.75425334750221</v>
      </c>
      <c r="I7059" s="15">
        <f t="shared" si="331"/>
        <v>25.039820417109443</v>
      </c>
      <c r="J7059" s="14">
        <f t="shared" si="332"/>
        <v>0.22971308325159787</v>
      </c>
    </row>
    <row r="7060" spans="1:10" x14ac:dyDescent="0.3">
      <c r="A7060" s="19">
        <v>20201020</v>
      </c>
      <c r="B7060" s="19" t="s">
        <v>30</v>
      </c>
      <c r="C7060" s="19">
        <v>0</v>
      </c>
      <c r="D7060" s="19">
        <v>0</v>
      </c>
      <c r="E7060" s="19">
        <v>17.79</v>
      </c>
      <c r="F7060" s="19">
        <v>4.97</v>
      </c>
      <c r="G7060" s="19">
        <v>0</v>
      </c>
      <c r="H7060" s="17">
        <f t="shared" si="333"/>
        <v>0</v>
      </c>
      <c r="I7060" s="18">
        <f t="shared" si="331"/>
        <v>17.79</v>
      </c>
      <c r="J7060" s="17">
        <f t="shared" si="332"/>
        <v>0</v>
      </c>
    </row>
    <row r="7061" spans="1:10" x14ac:dyDescent="0.3">
      <c r="A7061" s="2">
        <v>20201020</v>
      </c>
      <c r="B7061" s="2" t="s">
        <v>29</v>
      </c>
      <c r="C7061" s="2">
        <v>0</v>
      </c>
      <c r="D7061" s="2">
        <v>0</v>
      </c>
      <c r="E7061" s="2">
        <v>17.46</v>
      </c>
      <c r="F7061" s="2">
        <v>5.86</v>
      </c>
      <c r="G7061" s="2">
        <v>0</v>
      </c>
      <c r="H7061" s="16">
        <f t="shared" si="333"/>
        <v>0</v>
      </c>
      <c r="I7061" s="15">
        <f t="shared" si="331"/>
        <v>17.46</v>
      </c>
      <c r="J7061" s="14">
        <f t="shared" si="332"/>
        <v>0</v>
      </c>
    </row>
    <row r="7062" spans="1:10" x14ac:dyDescent="0.3">
      <c r="A7062" s="19">
        <v>20201020</v>
      </c>
      <c r="B7062" s="19" t="s">
        <v>28</v>
      </c>
      <c r="C7062" s="19">
        <v>0</v>
      </c>
      <c r="D7062" s="19">
        <v>0</v>
      </c>
      <c r="E7062" s="19">
        <v>17.55</v>
      </c>
      <c r="F7062" s="19">
        <v>6.28</v>
      </c>
      <c r="G7062" s="19">
        <v>0</v>
      </c>
      <c r="H7062" s="17">
        <f t="shared" si="333"/>
        <v>0</v>
      </c>
      <c r="I7062" s="18">
        <f t="shared" si="331"/>
        <v>17.55</v>
      </c>
      <c r="J7062" s="17">
        <f t="shared" si="332"/>
        <v>0</v>
      </c>
    </row>
    <row r="7063" spans="1:10" x14ac:dyDescent="0.3">
      <c r="A7063" s="2">
        <v>20201020</v>
      </c>
      <c r="B7063" s="2" t="s">
        <v>27</v>
      </c>
      <c r="C7063" s="2">
        <v>0</v>
      </c>
      <c r="D7063" s="2">
        <v>0</v>
      </c>
      <c r="E7063" s="2">
        <v>17.36</v>
      </c>
      <c r="F7063" s="2">
        <v>7.52</v>
      </c>
      <c r="G7063" s="2">
        <v>0</v>
      </c>
      <c r="H7063" s="16">
        <f t="shared" si="333"/>
        <v>0</v>
      </c>
      <c r="I7063" s="15">
        <f t="shared" si="331"/>
        <v>17.36</v>
      </c>
      <c r="J7063" s="14">
        <f t="shared" si="332"/>
        <v>0</v>
      </c>
    </row>
    <row r="7064" spans="1:10" x14ac:dyDescent="0.3">
      <c r="A7064" s="19">
        <v>20201020</v>
      </c>
      <c r="B7064" s="19" t="s">
        <v>26</v>
      </c>
      <c r="C7064" s="19">
        <v>0</v>
      </c>
      <c r="D7064" s="19">
        <v>0</v>
      </c>
      <c r="E7064" s="19">
        <v>16.739999999999998</v>
      </c>
      <c r="F7064" s="19">
        <v>7.31</v>
      </c>
      <c r="G7064" s="19">
        <v>0</v>
      </c>
      <c r="H7064" s="17">
        <f t="shared" si="333"/>
        <v>0</v>
      </c>
      <c r="I7064" s="18">
        <f t="shared" si="331"/>
        <v>16.739999999999998</v>
      </c>
      <c r="J7064" s="17">
        <f t="shared" si="332"/>
        <v>0</v>
      </c>
    </row>
    <row r="7065" spans="1:10" x14ac:dyDescent="0.3">
      <c r="A7065" s="2">
        <v>20201020</v>
      </c>
      <c r="B7065" s="2" t="s">
        <v>25</v>
      </c>
      <c r="C7065" s="2">
        <v>0</v>
      </c>
      <c r="D7065" s="2">
        <v>0</v>
      </c>
      <c r="E7065" s="2">
        <v>16.760000000000002</v>
      </c>
      <c r="F7065" s="2">
        <v>6.48</v>
      </c>
      <c r="G7065" s="2">
        <v>0</v>
      </c>
      <c r="H7065" s="16">
        <f t="shared" si="333"/>
        <v>0</v>
      </c>
      <c r="I7065" s="15">
        <f t="shared" si="331"/>
        <v>16.760000000000002</v>
      </c>
      <c r="J7065" s="14">
        <f t="shared" si="332"/>
        <v>0</v>
      </c>
    </row>
    <row r="7066" spans="1:10" x14ac:dyDescent="0.3">
      <c r="A7066" s="19">
        <v>20201021</v>
      </c>
      <c r="B7066" s="19" t="s">
        <v>48</v>
      </c>
      <c r="C7066" s="19">
        <v>0</v>
      </c>
      <c r="D7066" s="19">
        <v>0</v>
      </c>
      <c r="E7066" s="19">
        <v>16.649999999999999</v>
      </c>
      <c r="F7066" s="19">
        <v>5.86</v>
      </c>
      <c r="G7066" s="19">
        <v>0</v>
      </c>
      <c r="H7066" s="17">
        <f t="shared" si="333"/>
        <v>0</v>
      </c>
      <c r="I7066" s="18">
        <f t="shared" si="331"/>
        <v>16.649999999999999</v>
      </c>
      <c r="J7066" s="17">
        <f t="shared" si="332"/>
        <v>0</v>
      </c>
    </row>
    <row r="7067" spans="1:10" x14ac:dyDescent="0.3">
      <c r="A7067" s="2">
        <v>20201021</v>
      </c>
      <c r="B7067" s="2" t="s">
        <v>47</v>
      </c>
      <c r="C7067" s="2">
        <v>0</v>
      </c>
      <c r="D7067" s="2">
        <v>0</v>
      </c>
      <c r="E7067" s="2">
        <v>16.510000000000002</v>
      </c>
      <c r="F7067" s="2">
        <v>5.24</v>
      </c>
      <c r="G7067" s="2">
        <v>0</v>
      </c>
      <c r="H7067" s="16">
        <f t="shared" si="333"/>
        <v>0</v>
      </c>
      <c r="I7067" s="15">
        <f t="shared" si="331"/>
        <v>16.510000000000002</v>
      </c>
      <c r="J7067" s="14">
        <f t="shared" si="332"/>
        <v>0</v>
      </c>
    </row>
    <row r="7068" spans="1:10" x14ac:dyDescent="0.3">
      <c r="A7068" s="19">
        <v>20201021</v>
      </c>
      <c r="B7068" s="19" t="s">
        <v>46</v>
      </c>
      <c r="C7068" s="19">
        <v>0</v>
      </c>
      <c r="D7068" s="19">
        <v>0</v>
      </c>
      <c r="E7068" s="19">
        <v>16.2</v>
      </c>
      <c r="F7068" s="19">
        <v>5.17</v>
      </c>
      <c r="G7068" s="19">
        <v>0</v>
      </c>
      <c r="H7068" s="17">
        <f t="shared" si="333"/>
        <v>0</v>
      </c>
      <c r="I7068" s="18">
        <f t="shared" si="331"/>
        <v>16.2</v>
      </c>
      <c r="J7068" s="17">
        <f t="shared" si="332"/>
        <v>0</v>
      </c>
    </row>
    <row r="7069" spans="1:10" x14ac:dyDescent="0.3">
      <c r="A7069" s="2">
        <v>20201021</v>
      </c>
      <c r="B7069" s="2" t="s">
        <v>45</v>
      </c>
      <c r="C7069" s="2">
        <v>0</v>
      </c>
      <c r="D7069" s="2">
        <v>0</v>
      </c>
      <c r="E7069" s="2">
        <v>16.07</v>
      </c>
      <c r="F7069" s="2">
        <v>5.03</v>
      </c>
      <c r="G7069" s="2">
        <v>0</v>
      </c>
      <c r="H7069" s="16">
        <f t="shared" si="333"/>
        <v>0</v>
      </c>
      <c r="I7069" s="15">
        <f t="shared" si="331"/>
        <v>16.07</v>
      </c>
      <c r="J7069" s="14">
        <f t="shared" si="332"/>
        <v>0</v>
      </c>
    </row>
    <row r="7070" spans="1:10" x14ac:dyDescent="0.3">
      <c r="A7070" s="19">
        <v>20201021</v>
      </c>
      <c r="B7070" s="19" t="s">
        <v>44</v>
      </c>
      <c r="C7070" s="19">
        <v>0</v>
      </c>
      <c r="D7070" s="19">
        <v>0</v>
      </c>
      <c r="E7070" s="19">
        <v>15.92</v>
      </c>
      <c r="F7070" s="19">
        <v>4.9000000000000004</v>
      </c>
      <c r="G7070" s="19">
        <v>0</v>
      </c>
      <c r="H7070" s="17">
        <f t="shared" si="333"/>
        <v>0</v>
      </c>
      <c r="I7070" s="18">
        <f t="shared" si="331"/>
        <v>15.92</v>
      </c>
      <c r="J7070" s="17">
        <f t="shared" si="332"/>
        <v>0</v>
      </c>
    </row>
    <row r="7071" spans="1:10" x14ac:dyDescent="0.3">
      <c r="A7071" s="2">
        <v>20201021</v>
      </c>
      <c r="B7071" s="2" t="s">
        <v>43</v>
      </c>
      <c r="C7071" s="2">
        <v>0</v>
      </c>
      <c r="D7071" s="2">
        <v>0</v>
      </c>
      <c r="E7071" s="2">
        <v>15.55</v>
      </c>
      <c r="F7071" s="2">
        <v>5.03</v>
      </c>
      <c r="G7071" s="2">
        <v>0</v>
      </c>
      <c r="H7071" s="16">
        <f t="shared" si="333"/>
        <v>0</v>
      </c>
      <c r="I7071" s="15">
        <f t="shared" si="331"/>
        <v>15.55</v>
      </c>
      <c r="J7071" s="14">
        <f t="shared" si="332"/>
        <v>0</v>
      </c>
    </row>
    <row r="7072" spans="1:10" x14ac:dyDescent="0.3">
      <c r="A7072" s="19">
        <v>20201021</v>
      </c>
      <c r="B7072" s="19" t="s">
        <v>42</v>
      </c>
      <c r="C7072" s="19">
        <v>0</v>
      </c>
      <c r="D7072" s="19">
        <v>0</v>
      </c>
      <c r="E7072" s="19">
        <v>15.52</v>
      </c>
      <c r="F7072" s="19">
        <v>4.1399999999999997</v>
      </c>
      <c r="G7072" s="19">
        <v>0</v>
      </c>
      <c r="H7072" s="17">
        <f t="shared" si="333"/>
        <v>0</v>
      </c>
      <c r="I7072" s="18">
        <f t="shared" si="331"/>
        <v>15.52</v>
      </c>
      <c r="J7072" s="17">
        <f t="shared" si="332"/>
        <v>0</v>
      </c>
    </row>
    <row r="7073" spans="1:10" x14ac:dyDescent="0.3">
      <c r="A7073" s="2">
        <v>20201021</v>
      </c>
      <c r="B7073" s="2" t="s">
        <v>41</v>
      </c>
      <c r="C7073" s="2">
        <v>6</v>
      </c>
      <c r="D7073" s="2">
        <v>2.75</v>
      </c>
      <c r="E7073" s="2">
        <v>15.82</v>
      </c>
      <c r="F7073" s="2">
        <v>3.79</v>
      </c>
      <c r="G7073" s="2">
        <v>0</v>
      </c>
      <c r="H7073" s="16">
        <f t="shared" si="333"/>
        <v>125.05698294027435</v>
      </c>
      <c r="I7073" s="15">
        <f t="shared" si="331"/>
        <v>19.728030716883573</v>
      </c>
      <c r="J7073" s="14">
        <f t="shared" si="332"/>
        <v>0.12802381751742586</v>
      </c>
    </row>
    <row r="7074" spans="1:10" x14ac:dyDescent="0.3">
      <c r="A7074" s="19">
        <v>20201021</v>
      </c>
      <c r="B7074" s="19" t="s">
        <v>40</v>
      </c>
      <c r="C7074" s="19">
        <v>104</v>
      </c>
      <c r="D7074" s="19">
        <v>13.66</v>
      </c>
      <c r="E7074" s="19">
        <v>16.2</v>
      </c>
      <c r="F7074" s="19">
        <v>3.79</v>
      </c>
      <c r="G7074" s="19">
        <v>0</v>
      </c>
      <c r="H7074" s="17">
        <f t="shared" si="333"/>
        <v>440.37974100612502</v>
      </c>
      <c r="I7074" s="18">
        <f t="shared" si="331"/>
        <v>29.961866906441408</v>
      </c>
      <c r="J7074" s="17">
        <f t="shared" si="332"/>
        <v>0.43054676552188015</v>
      </c>
    </row>
    <row r="7075" spans="1:10" x14ac:dyDescent="0.3">
      <c r="A7075" s="2">
        <v>20201021</v>
      </c>
      <c r="B7075" s="2" t="s">
        <v>39</v>
      </c>
      <c r="C7075" s="2">
        <v>381.01</v>
      </c>
      <c r="D7075" s="2">
        <v>23.6</v>
      </c>
      <c r="E7075" s="2">
        <v>16.75</v>
      </c>
      <c r="F7075" s="2">
        <v>4.21</v>
      </c>
      <c r="G7075" s="2">
        <v>0</v>
      </c>
      <c r="H7075" s="16">
        <f t="shared" si="333"/>
        <v>951.69456902797276</v>
      </c>
      <c r="I7075" s="15">
        <f t="shared" si="331"/>
        <v>46.490455282124145</v>
      </c>
      <c r="J7075" s="14">
        <f t="shared" si="332"/>
        <v>0.85965899592726047</v>
      </c>
    </row>
    <row r="7076" spans="1:10" x14ac:dyDescent="0.3">
      <c r="A7076" s="19">
        <v>20201021</v>
      </c>
      <c r="B7076" s="19" t="s">
        <v>38</v>
      </c>
      <c r="C7076" s="19">
        <v>467.01</v>
      </c>
      <c r="D7076" s="19">
        <v>31.97</v>
      </c>
      <c r="E7076" s="19">
        <v>16.93</v>
      </c>
      <c r="F7076" s="19">
        <v>5.38</v>
      </c>
      <c r="G7076" s="19">
        <v>0</v>
      </c>
      <c r="H7076" s="17">
        <f t="shared" si="333"/>
        <v>882.02438940195464</v>
      </c>
      <c r="I7076" s="18">
        <f t="shared" si="331"/>
        <v>44.493262168811086</v>
      </c>
      <c r="J7076" s="17">
        <f t="shared" si="332"/>
        <v>0.80465349242341444</v>
      </c>
    </row>
    <row r="7077" spans="1:10" x14ac:dyDescent="0.3">
      <c r="A7077" s="2">
        <v>20201021</v>
      </c>
      <c r="B7077" s="2" t="s">
        <v>37</v>
      </c>
      <c r="C7077" s="2">
        <v>587.01</v>
      </c>
      <c r="D7077" s="2">
        <v>37.92</v>
      </c>
      <c r="E7077" s="2">
        <v>17.170000000000002</v>
      </c>
      <c r="F7077" s="2">
        <v>5.79</v>
      </c>
      <c r="G7077" s="2">
        <v>0</v>
      </c>
      <c r="H7077" s="16">
        <f t="shared" si="333"/>
        <v>955.17023910581202</v>
      </c>
      <c r="I7077" s="15">
        <f t="shared" si="331"/>
        <v>47.019069972056627</v>
      </c>
      <c r="J7077" s="14">
        <f t="shared" si="332"/>
        <v>0.86052641762037574</v>
      </c>
    </row>
    <row r="7078" spans="1:10" x14ac:dyDescent="0.3">
      <c r="A7078" s="19">
        <v>20201021</v>
      </c>
      <c r="B7078" s="19" t="s">
        <v>36</v>
      </c>
      <c r="C7078" s="19">
        <v>561.01</v>
      </c>
      <c r="D7078" s="19">
        <v>40.54</v>
      </c>
      <c r="E7078" s="19">
        <v>16.91</v>
      </c>
      <c r="F7078" s="19">
        <v>6.41</v>
      </c>
      <c r="G7078" s="19">
        <v>0</v>
      </c>
      <c r="H7078" s="17">
        <f t="shared" si="333"/>
        <v>863.12052040576134</v>
      </c>
      <c r="I7078" s="18">
        <f t="shared" si="331"/>
        <v>43.882516262680042</v>
      </c>
      <c r="J7078" s="17">
        <f t="shared" si="332"/>
        <v>0.78978002772129541</v>
      </c>
    </row>
    <row r="7079" spans="1:10" x14ac:dyDescent="0.3">
      <c r="A7079" s="2">
        <v>20201021</v>
      </c>
      <c r="B7079" s="2" t="s">
        <v>35</v>
      </c>
      <c r="C7079" s="2">
        <v>225</v>
      </c>
      <c r="D7079" s="2">
        <v>39.29</v>
      </c>
      <c r="E7079" s="2">
        <v>17.010000000000002</v>
      </c>
      <c r="F7079" s="2">
        <v>5.86</v>
      </c>
      <c r="G7079" s="2">
        <v>0</v>
      </c>
      <c r="H7079" s="16">
        <f t="shared" si="333"/>
        <v>355.31226445130341</v>
      </c>
      <c r="I7079" s="15">
        <f t="shared" si="331"/>
        <v>28.113508264103231</v>
      </c>
      <c r="J7079" s="14">
        <f t="shared" si="332"/>
        <v>0.35033405992862482</v>
      </c>
    </row>
    <row r="7080" spans="1:10" x14ac:dyDescent="0.3">
      <c r="A7080" s="19">
        <v>20201021</v>
      </c>
      <c r="B7080" s="19" t="s">
        <v>34</v>
      </c>
      <c r="C7080" s="19">
        <v>503.01</v>
      </c>
      <c r="D7080" s="19">
        <v>34.43</v>
      </c>
      <c r="E7080" s="19">
        <v>16.88</v>
      </c>
      <c r="F7080" s="19">
        <v>5.45</v>
      </c>
      <c r="G7080" s="19">
        <v>0</v>
      </c>
      <c r="H7080" s="17">
        <f t="shared" si="333"/>
        <v>889.65498804859453</v>
      </c>
      <c r="I7080" s="18">
        <f t="shared" si="331"/>
        <v>44.681718376518575</v>
      </c>
      <c r="J7080" s="17">
        <f t="shared" si="332"/>
        <v>0.81086026287692603</v>
      </c>
    </row>
    <row r="7081" spans="1:10" x14ac:dyDescent="0.3">
      <c r="A7081" s="2">
        <v>20201021</v>
      </c>
      <c r="B7081" s="2" t="s">
        <v>33</v>
      </c>
      <c r="C7081" s="2">
        <v>345</v>
      </c>
      <c r="D7081" s="2">
        <v>26.82</v>
      </c>
      <c r="E7081" s="2">
        <v>16.93</v>
      </c>
      <c r="F7081" s="2">
        <v>5.17</v>
      </c>
      <c r="G7081" s="2">
        <v>0</v>
      </c>
      <c r="H7081" s="16">
        <f t="shared" si="333"/>
        <v>764.64615811083081</v>
      </c>
      <c r="I7081" s="15">
        <f t="shared" si="331"/>
        <v>40.825192440963463</v>
      </c>
      <c r="J7081" s="14">
        <f t="shared" si="332"/>
        <v>0.71019313140476803</v>
      </c>
    </row>
    <row r="7082" spans="1:10" x14ac:dyDescent="0.3">
      <c r="A7082" s="19">
        <v>20201021</v>
      </c>
      <c r="B7082" s="19" t="s">
        <v>32</v>
      </c>
      <c r="C7082" s="19">
        <v>242</v>
      </c>
      <c r="D7082" s="19">
        <v>17.36</v>
      </c>
      <c r="E7082" s="19">
        <v>16.670000000000002</v>
      </c>
      <c r="F7082" s="19">
        <v>4.9000000000000004</v>
      </c>
      <c r="G7082" s="19">
        <v>0</v>
      </c>
      <c r="H7082" s="17">
        <f t="shared" si="333"/>
        <v>811.06117451047692</v>
      </c>
      <c r="I7082" s="18">
        <f t="shared" si="331"/>
        <v>42.015661703452409</v>
      </c>
      <c r="J7082" s="17">
        <f t="shared" si="332"/>
        <v>0.74895783296223917</v>
      </c>
    </row>
    <row r="7083" spans="1:10" x14ac:dyDescent="0.3">
      <c r="A7083" s="2">
        <v>20201021</v>
      </c>
      <c r="B7083" s="2" t="s">
        <v>31</v>
      </c>
      <c r="C7083" s="2">
        <v>58</v>
      </c>
      <c r="D7083" s="2">
        <v>6.74</v>
      </c>
      <c r="E7083" s="2">
        <v>16.75</v>
      </c>
      <c r="F7083" s="2">
        <v>4.07</v>
      </c>
      <c r="G7083" s="2">
        <v>0</v>
      </c>
      <c r="H7083" s="16">
        <f t="shared" si="333"/>
        <v>494.18871339223034</v>
      </c>
      <c r="I7083" s="15">
        <f t="shared" si="331"/>
        <v>32.193397293507196</v>
      </c>
      <c r="J7083" s="14">
        <f t="shared" si="332"/>
        <v>0.47819168250194177</v>
      </c>
    </row>
    <row r="7084" spans="1:10" x14ac:dyDescent="0.3">
      <c r="A7084" s="19">
        <v>20201021</v>
      </c>
      <c r="B7084" s="19" t="s">
        <v>30</v>
      </c>
      <c r="C7084" s="19">
        <v>0</v>
      </c>
      <c r="D7084" s="19">
        <v>0</v>
      </c>
      <c r="E7084" s="19">
        <v>16.23</v>
      </c>
      <c r="F7084" s="19">
        <v>3.03</v>
      </c>
      <c r="G7084" s="19">
        <v>0</v>
      </c>
      <c r="H7084" s="17">
        <f t="shared" si="333"/>
        <v>0</v>
      </c>
      <c r="I7084" s="18">
        <f t="shared" si="331"/>
        <v>16.23</v>
      </c>
      <c r="J7084" s="17">
        <f t="shared" si="332"/>
        <v>0</v>
      </c>
    </row>
    <row r="7085" spans="1:10" x14ac:dyDescent="0.3">
      <c r="A7085" s="2">
        <v>20201021</v>
      </c>
      <c r="B7085" s="2" t="s">
        <v>29</v>
      </c>
      <c r="C7085" s="2">
        <v>0</v>
      </c>
      <c r="D7085" s="2">
        <v>0</v>
      </c>
      <c r="E7085" s="2">
        <v>16.46</v>
      </c>
      <c r="F7085" s="2">
        <v>2.14</v>
      </c>
      <c r="G7085" s="2">
        <v>0</v>
      </c>
      <c r="H7085" s="16">
        <f t="shared" si="333"/>
        <v>0</v>
      </c>
      <c r="I7085" s="15">
        <f t="shared" si="331"/>
        <v>16.46</v>
      </c>
      <c r="J7085" s="14">
        <f t="shared" si="332"/>
        <v>0</v>
      </c>
    </row>
    <row r="7086" spans="1:10" x14ac:dyDescent="0.3">
      <c r="A7086" s="19">
        <v>20201021</v>
      </c>
      <c r="B7086" s="19" t="s">
        <v>28</v>
      </c>
      <c r="C7086" s="19">
        <v>0</v>
      </c>
      <c r="D7086" s="19">
        <v>0</v>
      </c>
      <c r="E7086" s="19">
        <v>16.010000000000002</v>
      </c>
      <c r="F7086" s="19">
        <v>2.34</v>
      </c>
      <c r="G7086" s="19">
        <v>0</v>
      </c>
      <c r="H7086" s="17">
        <f t="shared" si="333"/>
        <v>0</v>
      </c>
      <c r="I7086" s="18">
        <f t="shared" si="331"/>
        <v>16.010000000000002</v>
      </c>
      <c r="J7086" s="17">
        <f t="shared" si="332"/>
        <v>0</v>
      </c>
    </row>
    <row r="7087" spans="1:10" x14ac:dyDescent="0.3">
      <c r="A7087" s="2">
        <v>20201021</v>
      </c>
      <c r="B7087" s="2" t="s">
        <v>27</v>
      </c>
      <c r="C7087" s="2">
        <v>0</v>
      </c>
      <c r="D7087" s="2">
        <v>0</v>
      </c>
      <c r="E7087" s="2">
        <v>15.73</v>
      </c>
      <c r="F7087" s="2">
        <v>2.69</v>
      </c>
      <c r="G7087" s="2">
        <v>0</v>
      </c>
      <c r="H7087" s="16">
        <f t="shared" si="333"/>
        <v>0</v>
      </c>
      <c r="I7087" s="15">
        <f t="shared" si="331"/>
        <v>15.73</v>
      </c>
      <c r="J7087" s="14">
        <f t="shared" si="332"/>
        <v>0</v>
      </c>
    </row>
    <row r="7088" spans="1:10" x14ac:dyDescent="0.3">
      <c r="A7088" s="19">
        <v>20201021</v>
      </c>
      <c r="B7088" s="19" t="s">
        <v>26</v>
      </c>
      <c r="C7088" s="19">
        <v>0</v>
      </c>
      <c r="D7088" s="19">
        <v>0</v>
      </c>
      <c r="E7088" s="19">
        <v>15.71</v>
      </c>
      <c r="F7088" s="19">
        <v>2.97</v>
      </c>
      <c r="G7088" s="19">
        <v>0</v>
      </c>
      <c r="H7088" s="17">
        <f t="shared" si="333"/>
        <v>0</v>
      </c>
      <c r="I7088" s="18">
        <f t="shared" si="331"/>
        <v>15.71</v>
      </c>
      <c r="J7088" s="17">
        <f t="shared" si="332"/>
        <v>0</v>
      </c>
    </row>
    <row r="7089" spans="1:10" x14ac:dyDescent="0.3">
      <c r="A7089" s="2">
        <v>20201021</v>
      </c>
      <c r="B7089" s="2" t="s">
        <v>25</v>
      </c>
      <c r="C7089" s="2">
        <v>0</v>
      </c>
      <c r="D7089" s="2">
        <v>0</v>
      </c>
      <c r="E7089" s="2">
        <v>15.48</v>
      </c>
      <c r="F7089" s="2">
        <v>3.03</v>
      </c>
      <c r="G7089" s="2">
        <v>0</v>
      </c>
      <c r="H7089" s="16">
        <f t="shared" si="333"/>
        <v>0</v>
      </c>
      <c r="I7089" s="15">
        <f t="shared" si="331"/>
        <v>15.48</v>
      </c>
      <c r="J7089" s="14">
        <f t="shared" si="332"/>
        <v>0</v>
      </c>
    </row>
    <row r="7090" spans="1:10" x14ac:dyDescent="0.3">
      <c r="A7090" s="19">
        <v>20201022</v>
      </c>
      <c r="B7090" s="19" t="s">
        <v>48</v>
      </c>
      <c r="C7090" s="19">
        <v>0</v>
      </c>
      <c r="D7090" s="19">
        <v>0</v>
      </c>
      <c r="E7090" s="19">
        <v>15.07</v>
      </c>
      <c r="F7090" s="19">
        <v>3.1</v>
      </c>
      <c r="G7090" s="19">
        <v>0</v>
      </c>
      <c r="H7090" s="17">
        <f t="shared" si="333"/>
        <v>0</v>
      </c>
      <c r="I7090" s="18">
        <f t="shared" si="331"/>
        <v>15.07</v>
      </c>
      <c r="J7090" s="17">
        <f t="shared" si="332"/>
        <v>0</v>
      </c>
    </row>
    <row r="7091" spans="1:10" x14ac:dyDescent="0.3">
      <c r="A7091" s="2">
        <v>20201022</v>
      </c>
      <c r="B7091" s="2" t="s">
        <v>47</v>
      </c>
      <c r="C7091" s="2">
        <v>0</v>
      </c>
      <c r="D7091" s="2">
        <v>0</v>
      </c>
      <c r="E7091" s="2">
        <v>14.62</v>
      </c>
      <c r="F7091" s="2">
        <v>3.24</v>
      </c>
      <c r="G7091" s="2">
        <v>0</v>
      </c>
      <c r="H7091" s="16">
        <f t="shared" si="333"/>
        <v>0</v>
      </c>
      <c r="I7091" s="15">
        <f t="shared" si="331"/>
        <v>14.62</v>
      </c>
      <c r="J7091" s="14">
        <f t="shared" si="332"/>
        <v>0</v>
      </c>
    </row>
    <row r="7092" spans="1:10" x14ac:dyDescent="0.3">
      <c r="A7092" s="19">
        <v>20201022</v>
      </c>
      <c r="B7092" s="19" t="s">
        <v>46</v>
      </c>
      <c r="C7092" s="19">
        <v>0</v>
      </c>
      <c r="D7092" s="19">
        <v>0</v>
      </c>
      <c r="E7092" s="19">
        <v>14.52</v>
      </c>
      <c r="F7092" s="19">
        <v>3.1</v>
      </c>
      <c r="G7092" s="19">
        <v>0</v>
      </c>
      <c r="H7092" s="17">
        <f t="shared" si="333"/>
        <v>0</v>
      </c>
      <c r="I7092" s="18">
        <f t="shared" si="331"/>
        <v>14.52</v>
      </c>
      <c r="J7092" s="17">
        <f t="shared" si="332"/>
        <v>0</v>
      </c>
    </row>
    <row r="7093" spans="1:10" x14ac:dyDescent="0.3">
      <c r="A7093" s="2">
        <v>20201022</v>
      </c>
      <c r="B7093" s="2" t="s">
        <v>45</v>
      </c>
      <c r="C7093" s="2">
        <v>0</v>
      </c>
      <c r="D7093" s="2">
        <v>0</v>
      </c>
      <c r="E7093" s="2">
        <v>14.4</v>
      </c>
      <c r="F7093" s="2">
        <v>2.76</v>
      </c>
      <c r="G7093" s="2">
        <v>0</v>
      </c>
      <c r="H7093" s="16">
        <f t="shared" si="333"/>
        <v>0</v>
      </c>
      <c r="I7093" s="15">
        <f t="shared" si="331"/>
        <v>14.4</v>
      </c>
      <c r="J7093" s="14">
        <f t="shared" si="332"/>
        <v>0</v>
      </c>
    </row>
    <row r="7094" spans="1:10" x14ac:dyDescent="0.3">
      <c r="A7094" s="19">
        <v>20201022</v>
      </c>
      <c r="B7094" s="19" t="s">
        <v>44</v>
      </c>
      <c r="C7094" s="19">
        <v>0</v>
      </c>
      <c r="D7094" s="19">
        <v>0</v>
      </c>
      <c r="E7094" s="19">
        <v>14.35</v>
      </c>
      <c r="F7094" s="19">
        <v>2.76</v>
      </c>
      <c r="G7094" s="19">
        <v>0</v>
      </c>
      <c r="H7094" s="17">
        <f t="shared" si="333"/>
        <v>0</v>
      </c>
      <c r="I7094" s="18">
        <f t="shared" si="331"/>
        <v>14.35</v>
      </c>
      <c r="J7094" s="17">
        <f t="shared" si="332"/>
        <v>0</v>
      </c>
    </row>
    <row r="7095" spans="1:10" x14ac:dyDescent="0.3">
      <c r="A7095" s="2">
        <v>20201022</v>
      </c>
      <c r="B7095" s="2" t="s">
        <v>43</v>
      </c>
      <c r="C7095" s="2">
        <v>0</v>
      </c>
      <c r="D7095" s="2">
        <v>0</v>
      </c>
      <c r="E7095" s="2">
        <v>14.37</v>
      </c>
      <c r="F7095" s="2">
        <v>2.76</v>
      </c>
      <c r="G7095" s="2">
        <v>0</v>
      </c>
      <c r="H7095" s="16">
        <f t="shared" si="333"/>
        <v>0</v>
      </c>
      <c r="I7095" s="15">
        <f t="shared" si="331"/>
        <v>14.37</v>
      </c>
      <c r="J7095" s="14">
        <f t="shared" si="332"/>
        <v>0</v>
      </c>
    </row>
    <row r="7096" spans="1:10" x14ac:dyDescent="0.3">
      <c r="A7096" s="19">
        <v>20201022</v>
      </c>
      <c r="B7096" s="19" t="s">
        <v>42</v>
      </c>
      <c r="C7096" s="19">
        <v>0</v>
      </c>
      <c r="D7096" s="19">
        <v>0</v>
      </c>
      <c r="E7096" s="19">
        <v>14.76</v>
      </c>
      <c r="F7096" s="19">
        <v>2.69</v>
      </c>
      <c r="G7096" s="19">
        <v>0</v>
      </c>
      <c r="H7096" s="17">
        <f t="shared" si="333"/>
        <v>0</v>
      </c>
      <c r="I7096" s="18">
        <f t="shared" si="331"/>
        <v>14.76</v>
      </c>
      <c r="J7096" s="17">
        <f t="shared" si="332"/>
        <v>0</v>
      </c>
    </row>
    <row r="7097" spans="1:10" x14ac:dyDescent="0.3">
      <c r="A7097" s="2">
        <v>20201022</v>
      </c>
      <c r="B7097" s="2" t="s">
        <v>41</v>
      </c>
      <c r="C7097" s="2">
        <v>9.85</v>
      </c>
      <c r="D7097" s="2">
        <v>2.54</v>
      </c>
      <c r="E7097" s="2">
        <v>14.13</v>
      </c>
      <c r="F7097" s="2">
        <v>1.38</v>
      </c>
      <c r="G7097" s="2">
        <v>0</v>
      </c>
      <c r="H7097" s="16">
        <f t="shared" si="333"/>
        <v>222.26312007538786</v>
      </c>
      <c r="I7097" s="15">
        <f t="shared" si="331"/>
        <v>21.075722502355873</v>
      </c>
      <c r="J7097" s="14">
        <f t="shared" si="332"/>
        <v>0.22618811979839396</v>
      </c>
    </row>
    <row r="7098" spans="1:10" x14ac:dyDescent="0.3">
      <c r="A7098" s="19">
        <v>20201022</v>
      </c>
      <c r="B7098" s="19" t="s">
        <v>40</v>
      </c>
      <c r="C7098" s="19">
        <v>167</v>
      </c>
      <c r="D7098" s="19">
        <v>13.43</v>
      </c>
      <c r="E7098" s="19">
        <v>14.3</v>
      </c>
      <c r="F7098" s="19">
        <v>1.03</v>
      </c>
      <c r="G7098" s="19">
        <v>0</v>
      </c>
      <c r="H7098" s="17">
        <f t="shared" si="333"/>
        <v>719.03040475271553</v>
      </c>
      <c r="I7098" s="18">
        <f t="shared" si="331"/>
        <v>36.769700148522361</v>
      </c>
      <c r="J7098" s="17">
        <f t="shared" si="332"/>
        <v>0.6809479295754699</v>
      </c>
    </row>
    <row r="7099" spans="1:10" x14ac:dyDescent="0.3">
      <c r="A7099" s="2">
        <v>20201022</v>
      </c>
      <c r="B7099" s="2" t="s">
        <v>39</v>
      </c>
      <c r="C7099" s="2">
        <v>351.01</v>
      </c>
      <c r="D7099" s="2">
        <v>23.35</v>
      </c>
      <c r="E7099" s="2">
        <v>16.09</v>
      </c>
      <c r="F7099" s="2">
        <v>1.45</v>
      </c>
      <c r="G7099" s="2">
        <v>0</v>
      </c>
      <c r="H7099" s="16">
        <f t="shared" si="333"/>
        <v>885.6132001537818</v>
      </c>
      <c r="I7099" s="15">
        <f t="shared" si="331"/>
        <v>43.765412504805681</v>
      </c>
      <c r="J7099" s="14">
        <f t="shared" si="332"/>
        <v>0.81082816356114129</v>
      </c>
    </row>
    <row r="7100" spans="1:10" x14ac:dyDescent="0.3">
      <c r="A7100" s="19">
        <v>20201022</v>
      </c>
      <c r="B7100" s="19" t="s">
        <v>38</v>
      </c>
      <c r="C7100" s="19">
        <v>500.01</v>
      </c>
      <c r="D7100" s="19">
        <v>31.68</v>
      </c>
      <c r="E7100" s="19">
        <v>16.739999999999998</v>
      </c>
      <c r="F7100" s="19">
        <v>2.21</v>
      </c>
      <c r="G7100" s="19">
        <v>0</v>
      </c>
      <c r="H7100" s="17">
        <f t="shared" si="333"/>
        <v>952.08330995891731</v>
      </c>
      <c r="I7100" s="18">
        <f t="shared" si="331"/>
        <v>46.492603436216164</v>
      </c>
      <c r="J7100" s="17">
        <f t="shared" si="332"/>
        <v>0.86000093937257538</v>
      </c>
    </row>
    <row r="7101" spans="1:10" x14ac:dyDescent="0.3">
      <c r="A7101" s="2">
        <v>20201022</v>
      </c>
      <c r="B7101" s="2" t="s">
        <v>37</v>
      </c>
      <c r="C7101" s="2">
        <v>454</v>
      </c>
      <c r="D7101" s="2">
        <v>37.590000000000003</v>
      </c>
      <c r="E7101" s="2">
        <v>16.93</v>
      </c>
      <c r="F7101" s="2">
        <v>2.76</v>
      </c>
      <c r="G7101" s="2">
        <v>0</v>
      </c>
      <c r="H7101" s="16">
        <f t="shared" si="333"/>
        <v>744.25390821904693</v>
      </c>
      <c r="I7101" s="15">
        <f t="shared" si="331"/>
        <v>40.187934631845216</v>
      </c>
      <c r="J7101" s="14">
        <f t="shared" si="332"/>
        <v>0.693387349535179</v>
      </c>
    </row>
    <row r="7102" spans="1:10" x14ac:dyDescent="0.3">
      <c r="A7102" s="19">
        <v>20201022</v>
      </c>
      <c r="B7102" s="19" t="s">
        <v>36</v>
      </c>
      <c r="C7102" s="19">
        <v>611.01</v>
      </c>
      <c r="D7102" s="19">
        <v>40.19</v>
      </c>
      <c r="E7102" s="19">
        <v>17.28</v>
      </c>
      <c r="F7102" s="19">
        <v>3.24</v>
      </c>
      <c r="G7102" s="19">
        <v>0</v>
      </c>
      <c r="H7102" s="17">
        <f t="shared" si="333"/>
        <v>946.82616693895193</v>
      </c>
      <c r="I7102" s="18">
        <f t="shared" si="331"/>
        <v>46.868317716842249</v>
      </c>
      <c r="J7102" s="17">
        <f t="shared" si="332"/>
        <v>0.8536514374533678</v>
      </c>
    </row>
    <row r="7103" spans="1:10" x14ac:dyDescent="0.3">
      <c r="A7103" s="2">
        <v>20201022</v>
      </c>
      <c r="B7103" s="2" t="s">
        <v>35</v>
      </c>
      <c r="C7103" s="2">
        <v>593.01</v>
      </c>
      <c r="D7103" s="2">
        <v>38.93</v>
      </c>
      <c r="E7103" s="2">
        <v>17.43</v>
      </c>
      <c r="F7103" s="2">
        <v>3.59</v>
      </c>
      <c r="G7103" s="2">
        <v>0</v>
      </c>
      <c r="H7103" s="16">
        <f t="shared" si="333"/>
        <v>943.72673282071969</v>
      </c>
      <c r="I7103" s="15">
        <f t="shared" si="331"/>
        <v>46.92146040064749</v>
      </c>
      <c r="J7103" s="14">
        <f t="shared" si="332"/>
        <v>0.85063132590919144</v>
      </c>
    </row>
    <row r="7104" spans="1:10" x14ac:dyDescent="0.3">
      <c r="A7104" s="19">
        <v>20201022</v>
      </c>
      <c r="B7104" s="19" t="s">
        <v>34</v>
      </c>
      <c r="C7104" s="19">
        <v>542.01</v>
      </c>
      <c r="D7104" s="19">
        <v>34.1</v>
      </c>
      <c r="E7104" s="19">
        <v>17.53</v>
      </c>
      <c r="F7104" s="19">
        <v>3.86</v>
      </c>
      <c r="G7104" s="19">
        <v>0</v>
      </c>
      <c r="H7104" s="17">
        <f t="shared" si="333"/>
        <v>966.77185364575928</v>
      </c>
      <c r="I7104" s="18">
        <f t="shared" si="331"/>
        <v>47.741620426429975</v>
      </c>
      <c r="J7104" s="17">
        <f t="shared" si="332"/>
        <v>0.8678350402402033</v>
      </c>
    </row>
    <row r="7105" spans="1:10" x14ac:dyDescent="0.3">
      <c r="A7105" s="2">
        <v>20201022</v>
      </c>
      <c r="B7105" s="2" t="s">
        <v>33</v>
      </c>
      <c r="C7105" s="2">
        <v>413.01</v>
      </c>
      <c r="D7105" s="2">
        <v>26.51</v>
      </c>
      <c r="E7105" s="2">
        <v>17.489999999999998</v>
      </c>
      <c r="F7105" s="2">
        <v>4.1399999999999997</v>
      </c>
      <c r="G7105" s="2">
        <v>0</v>
      </c>
      <c r="H7105" s="16">
        <f t="shared" si="333"/>
        <v>925.29695782116573</v>
      </c>
      <c r="I7105" s="15">
        <f t="shared" si="331"/>
        <v>46.405529931911431</v>
      </c>
      <c r="J7105" s="14">
        <f t="shared" si="332"/>
        <v>0.83616783505170178</v>
      </c>
    </row>
    <row r="7106" spans="1:10" x14ac:dyDescent="0.3">
      <c r="A7106" s="19">
        <v>20201022</v>
      </c>
      <c r="B7106" s="19" t="s">
        <v>32</v>
      </c>
      <c r="C7106" s="19">
        <v>241.01</v>
      </c>
      <c r="D7106" s="19">
        <v>17.079999999999998</v>
      </c>
      <c r="E7106" s="19">
        <v>17.059999999999999</v>
      </c>
      <c r="F7106" s="19">
        <v>4.4800000000000004</v>
      </c>
      <c r="G7106" s="19">
        <v>0</v>
      </c>
      <c r="H7106" s="17">
        <f t="shared" si="333"/>
        <v>820.58060801657166</v>
      </c>
      <c r="I7106" s="18">
        <f t="shared" si="331"/>
        <v>42.703144000517867</v>
      </c>
      <c r="J7106" s="17">
        <f t="shared" si="332"/>
        <v>0.75520975301169724</v>
      </c>
    </row>
    <row r="7107" spans="1:10" x14ac:dyDescent="0.3">
      <c r="A7107" s="2">
        <v>20201022</v>
      </c>
      <c r="B7107" s="2" t="s">
        <v>31</v>
      </c>
      <c r="C7107" s="2">
        <v>76</v>
      </c>
      <c r="D7107" s="2">
        <v>6.48</v>
      </c>
      <c r="E7107" s="2">
        <v>15.83</v>
      </c>
      <c r="F7107" s="2">
        <v>4.1399999999999997</v>
      </c>
      <c r="G7107" s="2">
        <v>0</v>
      </c>
      <c r="H7107" s="16">
        <f t="shared" si="333"/>
        <v>673.42224443216253</v>
      </c>
      <c r="I7107" s="15">
        <f t="shared" si="331"/>
        <v>36.874445138505081</v>
      </c>
      <c r="J7107" s="14">
        <f t="shared" si="332"/>
        <v>0.63743792469764848</v>
      </c>
    </row>
    <row r="7108" spans="1:10" x14ac:dyDescent="0.3">
      <c r="A7108" s="19">
        <v>20201022</v>
      </c>
      <c r="B7108" s="19" t="s">
        <v>30</v>
      </c>
      <c r="C7108" s="19">
        <v>0</v>
      </c>
      <c r="D7108" s="19">
        <v>0</v>
      </c>
      <c r="E7108" s="19">
        <v>15.57</v>
      </c>
      <c r="F7108" s="19">
        <v>3.17</v>
      </c>
      <c r="G7108" s="19">
        <v>0</v>
      </c>
      <c r="H7108" s="17">
        <f t="shared" si="333"/>
        <v>0</v>
      </c>
      <c r="I7108" s="18">
        <f t="shared" si="331"/>
        <v>15.57</v>
      </c>
      <c r="J7108" s="17">
        <f t="shared" si="332"/>
        <v>0</v>
      </c>
    </row>
    <row r="7109" spans="1:10" x14ac:dyDescent="0.3">
      <c r="A7109" s="2">
        <v>20201022</v>
      </c>
      <c r="B7109" s="2" t="s">
        <v>29</v>
      </c>
      <c r="C7109" s="2">
        <v>0</v>
      </c>
      <c r="D7109" s="2">
        <v>0</v>
      </c>
      <c r="E7109" s="2">
        <v>15.98</v>
      </c>
      <c r="F7109" s="2">
        <v>2.14</v>
      </c>
      <c r="G7109" s="2">
        <v>0</v>
      </c>
      <c r="H7109" s="16">
        <f t="shared" si="333"/>
        <v>0</v>
      </c>
      <c r="I7109" s="15">
        <f t="shared" si="331"/>
        <v>15.98</v>
      </c>
      <c r="J7109" s="14">
        <f t="shared" si="332"/>
        <v>0</v>
      </c>
    </row>
    <row r="7110" spans="1:10" x14ac:dyDescent="0.3">
      <c r="A7110" s="19">
        <v>20201022</v>
      </c>
      <c r="B7110" s="19" t="s">
        <v>28</v>
      </c>
      <c r="C7110" s="19">
        <v>0</v>
      </c>
      <c r="D7110" s="19">
        <v>0</v>
      </c>
      <c r="E7110" s="19">
        <v>15.56</v>
      </c>
      <c r="F7110" s="19">
        <v>2.21</v>
      </c>
      <c r="G7110" s="19">
        <v>0</v>
      </c>
      <c r="H7110" s="17">
        <f t="shared" si="333"/>
        <v>0</v>
      </c>
      <c r="I7110" s="18">
        <f t="shared" si="331"/>
        <v>15.56</v>
      </c>
      <c r="J7110" s="17">
        <f t="shared" si="332"/>
        <v>0</v>
      </c>
    </row>
    <row r="7111" spans="1:10" x14ac:dyDescent="0.3">
      <c r="A7111" s="2">
        <v>20201022</v>
      </c>
      <c r="B7111" s="2" t="s">
        <v>27</v>
      </c>
      <c r="C7111" s="2">
        <v>0</v>
      </c>
      <c r="D7111" s="2">
        <v>0</v>
      </c>
      <c r="E7111" s="2">
        <v>15.17</v>
      </c>
      <c r="F7111" s="2">
        <v>2.62</v>
      </c>
      <c r="G7111" s="2">
        <v>0</v>
      </c>
      <c r="H7111" s="16">
        <f t="shared" si="333"/>
        <v>0</v>
      </c>
      <c r="I7111" s="15">
        <f t="shared" si="331"/>
        <v>15.17</v>
      </c>
      <c r="J7111" s="14">
        <f t="shared" si="332"/>
        <v>0</v>
      </c>
    </row>
    <row r="7112" spans="1:10" x14ac:dyDescent="0.3">
      <c r="A7112" s="19">
        <v>20201022</v>
      </c>
      <c r="B7112" s="19" t="s">
        <v>26</v>
      </c>
      <c r="C7112" s="19">
        <v>0</v>
      </c>
      <c r="D7112" s="19">
        <v>0</v>
      </c>
      <c r="E7112" s="19">
        <v>14.78</v>
      </c>
      <c r="F7112" s="19">
        <v>2.48</v>
      </c>
      <c r="G7112" s="19">
        <v>0</v>
      </c>
      <c r="H7112" s="17">
        <f t="shared" si="333"/>
        <v>0</v>
      </c>
      <c r="I7112" s="18">
        <f t="shared" si="331"/>
        <v>14.78</v>
      </c>
      <c r="J7112" s="17">
        <f t="shared" si="332"/>
        <v>0</v>
      </c>
    </row>
    <row r="7113" spans="1:10" x14ac:dyDescent="0.3">
      <c r="A7113" s="2">
        <v>20201022</v>
      </c>
      <c r="B7113" s="2" t="s">
        <v>25</v>
      </c>
      <c r="C7113" s="2">
        <v>0</v>
      </c>
      <c r="D7113" s="2">
        <v>0</v>
      </c>
      <c r="E7113" s="2">
        <v>14.79</v>
      </c>
      <c r="F7113" s="2">
        <v>2</v>
      </c>
      <c r="G7113" s="2">
        <v>0</v>
      </c>
      <c r="H7113" s="16">
        <f t="shared" si="333"/>
        <v>0</v>
      </c>
      <c r="I7113" s="15">
        <f t="shared" si="331"/>
        <v>14.79</v>
      </c>
      <c r="J7113" s="14">
        <f t="shared" si="332"/>
        <v>0</v>
      </c>
    </row>
    <row r="7114" spans="1:10" x14ac:dyDescent="0.3">
      <c r="A7114" s="19">
        <v>20201023</v>
      </c>
      <c r="B7114" s="19" t="s">
        <v>48</v>
      </c>
      <c r="C7114" s="19">
        <v>0</v>
      </c>
      <c r="D7114" s="19">
        <v>0</v>
      </c>
      <c r="E7114" s="19">
        <v>14.5</v>
      </c>
      <c r="F7114" s="19">
        <v>2</v>
      </c>
      <c r="G7114" s="19">
        <v>0</v>
      </c>
      <c r="H7114" s="17">
        <f t="shared" si="333"/>
        <v>0</v>
      </c>
      <c r="I7114" s="18">
        <f t="shared" ref="I7114:I7177" si="334">E7114+H7114*((NOCT-20)/(800))</f>
        <v>14.5</v>
      </c>
      <c r="J7114" s="17">
        <f t="shared" ref="J7114:J7177" si="335">P_STC__W*(H7114/1000)*(1+(alpha_p/100)*(I7114-25))</f>
        <v>0</v>
      </c>
    </row>
    <row r="7115" spans="1:10" x14ac:dyDescent="0.3">
      <c r="A7115" s="2">
        <v>20201023</v>
      </c>
      <c r="B7115" s="2" t="s">
        <v>47</v>
      </c>
      <c r="C7115" s="2">
        <v>0</v>
      </c>
      <c r="D7115" s="2">
        <v>0</v>
      </c>
      <c r="E7115" s="2">
        <v>14</v>
      </c>
      <c r="F7115" s="2">
        <v>1.93</v>
      </c>
      <c r="G7115" s="2">
        <v>0</v>
      </c>
      <c r="H7115" s="16">
        <f t="shared" si="333"/>
        <v>0</v>
      </c>
      <c r="I7115" s="15">
        <f t="shared" si="334"/>
        <v>14</v>
      </c>
      <c r="J7115" s="14">
        <f t="shared" si="335"/>
        <v>0</v>
      </c>
    </row>
    <row r="7116" spans="1:10" x14ac:dyDescent="0.3">
      <c r="A7116" s="19">
        <v>20201023</v>
      </c>
      <c r="B7116" s="19" t="s">
        <v>46</v>
      </c>
      <c r="C7116" s="19">
        <v>0</v>
      </c>
      <c r="D7116" s="19">
        <v>0</v>
      </c>
      <c r="E7116" s="19">
        <v>13.75</v>
      </c>
      <c r="F7116" s="19">
        <v>1.79</v>
      </c>
      <c r="G7116" s="19">
        <v>0</v>
      </c>
      <c r="H7116" s="17">
        <f t="shared" si="333"/>
        <v>0</v>
      </c>
      <c r="I7116" s="18">
        <f t="shared" si="334"/>
        <v>13.75</v>
      </c>
      <c r="J7116" s="17">
        <f t="shared" si="335"/>
        <v>0</v>
      </c>
    </row>
    <row r="7117" spans="1:10" x14ac:dyDescent="0.3">
      <c r="A7117" s="2">
        <v>20201023</v>
      </c>
      <c r="B7117" s="2" t="s">
        <v>45</v>
      </c>
      <c r="C7117" s="2">
        <v>0</v>
      </c>
      <c r="D7117" s="2">
        <v>0</v>
      </c>
      <c r="E7117" s="2">
        <v>13.8</v>
      </c>
      <c r="F7117" s="2">
        <v>2.14</v>
      </c>
      <c r="G7117" s="2">
        <v>0</v>
      </c>
      <c r="H7117" s="16">
        <f t="shared" si="333"/>
        <v>0</v>
      </c>
      <c r="I7117" s="15">
        <f t="shared" si="334"/>
        <v>13.8</v>
      </c>
      <c r="J7117" s="14">
        <f t="shared" si="335"/>
        <v>0</v>
      </c>
    </row>
    <row r="7118" spans="1:10" x14ac:dyDescent="0.3">
      <c r="A7118" s="19">
        <v>20201023</v>
      </c>
      <c r="B7118" s="19" t="s">
        <v>44</v>
      </c>
      <c r="C7118" s="19">
        <v>0</v>
      </c>
      <c r="D7118" s="19">
        <v>0</v>
      </c>
      <c r="E7118" s="19">
        <v>13.88</v>
      </c>
      <c r="F7118" s="19">
        <v>2.48</v>
      </c>
      <c r="G7118" s="19">
        <v>0</v>
      </c>
      <c r="H7118" s="17">
        <f t="shared" si="333"/>
        <v>0</v>
      </c>
      <c r="I7118" s="18">
        <f t="shared" si="334"/>
        <v>13.88</v>
      </c>
      <c r="J7118" s="17">
        <f t="shared" si="335"/>
        <v>0</v>
      </c>
    </row>
    <row r="7119" spans="1:10" x14ac:dyDescent="0.3">
      <c r="A7119" s="2">
        <v>20201023</v>
      </c>
      <c r="B7119" s="2" t="s">
        <v>43</v>
      </c>
      <c r="C7119" s="2">
        <v>0</v>
      </c>
      <c r="D7119" s="2">
        <v>0</v>
      </c>
      <c r="E7119" s="2">
        <v>13.91</v>
      </c>
      <c r="F7119" s="2">
        <v>2.48</v>
      </c>
      <c r="G7119" s="2">
        <v>0</v>
      </c>
      <c r="H7119" s="16">
        <f t="shared" si="333"/>
        <v>0</v>
      </c>
      <c r="I7119" s="15">
        <f t="shared" si="334"/>
        <v>13.91</v>
      </c>
      <c r="J7119" s="14">
        <f t="shared" si="335"/>
        <v>0</v>
      </c>
    </row>
    <row r="7120" spans="1:10" x14ac:dyDescent="0.3">
      <c r="A7120" s="19">
        <v>20201023</v>
      </c>
      <c r="B7120" s="19" t="s">
        <v>42</v>
      </c>
      <c r="C7120" s="19">
        <v>0</v>
      </c>
      <c r="D7120" s="19">
        <v>0</v>
      </c>
      <c r="E7120" s="19">
        <v>13.92</v>
      </c>
      <c r="F7120" s="19">
        <v>2.41</v>
      </c>
      <c r="G7120" s="19">
        <v>0</v>
      </c>
      <c r="H7120" s="17">
        <f t="shared" si="333"/>
        <v>0</v>
      </c>
      <c r="I7120" s="18">
        <f t="shared" si="334"/>
        <v>13.92</v>
      </c>
      <c r="J7120" s="17">
        <f t="shared" si="335"/>
        <v>0</v>
      </c>
    </row>
    <row r="7121" spans="1:10" x14ac:dyDescent="0.3">
      <c r="A7121" s="2">
        <v>20201023</v>
      </c>
      <c r="B7121" s="2" t="s">
        <v>41</v>
      </c>
      <c r="C7121" s="2">
        <v>0</v>
      </c>
      <c r="D7121" s="2">
        <v>0</v>
      </c>
      <c r="E7121" s="2">
        <v>14.27</v>
      </c>
      <c r="F7121" s="2">
        <v>2.41</v>
      </c>
      <c r="G7121" s="2">
        <v>0</v>
      </c>
      <c r="H7121" s="16">
        <f t="shared" si="333"/>
        <v>0</v>
      </c>
      <c r="I7121" s="15">
        <f t="shared" si="334"/>
        <v>14.27</v>
      </c>
      <c r="J7121" s="14">
        <f t="shared" si="335"/>
        <v>0</v>
      </c>
    </row>
    <row r="7122" spans="1:10" x14ac:dyDescent="0.3">
      <c r="A7122" s="19">
        <v>20201023</v>
      </c>
      <c r="B7122" s="19" t="s">
        <v>40</v>
      </c>
      <c r="C7122" s="19">
        <v>175</v>
      </c>
      <c r="D7122" s="19">
        <v>13.2</v>
      </c>
      <c r="E7122" s="19">
        <v>14.9</v>
      </c>
      <c r="F7122" s="19">
        <v>2.0699999999999998</v>
      </c>
      <c r="G7122" s="19">
        <v>0</v>
      </c>
      <c r="H7122" s="17">
        <f t="shared" si="333"/>
        <v>766.36449826180819</v>
      </c>
      <c r="I7122" s="18">
        <f t="shared" si="334"/>
        <v>38.848890570681505</v>
      </c>
      <c r="J7122" s="17">
        <f t="shared" si="335"/>
        <v>0.71860465693023456</v>
      </c>
    </row>
    <row r="7123" spans="1:10" x14ac:dyDescent="0.3">
      <c r="A7123" s="2">
        <v>20201023</v>
      </c>
      <c r="B7123" s="2" t="s">
        <v>39</v>
      </c>
      <c r="C7123" s="2">
        <v>351.01</v>
      </c>
      <c r="D7123" s="2">
        <v>23.09</v>
      </c>
      <c r="E7123" s="2">
        <v>15.93</v>
      </c>
      <c r="F7123" s="2">
        <v>2</v>
      </c>
      <c r="G7123" s="2">
        <v>0</v>
      </c>
      <c r="H7123" s="16">
        <f t="shared" ref="H7123:H7186" si="336">IF(D7123&gt;0,C7123/SIN(D7123*PI()/180),0)</f>
        <v>895.03051817827554</v>
      </c>
      <c r="I7123" s="15">
        <f t="shared" si="334"/>
        <v>43.89970369307111</v>
      </c>
      <c r="J7123" s="14">
        <f t="shared" si="335"/>
        <v>0.81890936602406161</v>
      </c>
    </row>
    <row r="7124" spans="1:10" x14ac:dyDescent="0.3">
      <c r="A7124" s="19">
        <v>20201023</v>
      </c>
      <c r="B7124" s="19" t="s">
        <v>38</v>
      </c>
      <c r="C7124" s="19">
        <v>500.01</v>
      </c>
      <c r="D7124" s="19">
        <v>31.38</v>
      </c>
      <c r="E7124" s="19">
        <v>16.75</v>
      </c>
      <c r="F7124" s="19">
        <v>1.93</v>
      </c>
      <c r="G7124" s="19">
        <v>0</v>
      </c>
      <c r="H7124" s="17">
        <f t="shared" si="336"/>
        <v>960.24353500765096</v>
      </c>
      <c r="I7124" s="18">
        <f t="shared" si="334"/>
        <v>46.757610468989093</v>
      </c>
      <c r="J7124" s="17">
        <f t="shared" si="335"/>
        <v>0.86622681345237396</v>
      </c>
    </row>
    <row r="7125" spans="1:10" x14ac:dyDescent="0.3">
      <c r="A7125" s="2">
        <v>20201023</v>
      </c>
      <c r="B7125" s="2" t="s">
        <v>37</v>
      </c>
      <c r="C7125" s="2">
        <v>478.01</v>
      </c>
      <c r="D7125" s="2">
        <v>37.26</v>
      </c>
      <c r="E7125" s="2">
        <v>17.38</v>
      </c>
      <c r="F7125" s="2">
        <v>1.93</v>
      </c>
      <c r="G7125" s="2">
        <v>0</v>
      </c>
      <c r="H7125" s="16">
        <f t="shared" si="336"/>
        <v>789.5342228221275</v>
      </c>
      <c r="I7125" s="15">
        <f t="shared" si="334"/>
        <v>42.05294446319148</v>
      </c>
      <c r="J7125" s="14">
        <f t="shared" si="335"/>
        <v>0.72894674818104099</v>
      </c>
    </row>
    <row r="7126" spans="1:10" x14ac:dyDescent="0.3">
      <c r="A7126" s="19">
        <v>20201023</v>
      </c>
      <c r="B7126" s="19" t="s">
        <v>36</v>
      </c>
      <c r="C7126" s="19">
        <v>451</v>
      </c>
      <c r="D7126" s="19">
        <v>39.840000000000003</v>
      </c>
      <c r="E7126" s="19">
        <v>17.79</v>
      </c>
      <c r="F7126" s="19">
        <v>2.41</v>
      </c>
      <c r="G7126" s="19">
        <v>0</v>
      </c>
      <c r="H7126" s="17">
        <f t="shared" si="336"/>
        <v>703.97702599910929</v>
      </c>
      <c r="I7126" s="18">
        <f t="shared" si="334"/>
        <v>39.789282062472168</v>
      </c>
      <c r="J7126" s="17">
        <f t="shared" si="335"/>
        <v>0.65712610938560423</v>
      </c>
    </row>
    <row r="7127" spans="1:10" x14ac:dyDescent="0.3">
      <c r="A7127" s="2">
        <v>20201023</v>
      </c>
      <c r="B7127" s="2" t="s">
        <v>35</v>
      </c>
      <c r="C7127" s="2">
        <v>573.01</v>
      </c>
      <c r="D7127" s="2">
        <v>38.58</v>
      </c>
      <c r="E7127" s="2">
        <v>18.16</v>
      </c>
      <c r="F7127" s="2">
        <v>3.17</v>
      </c>
      <c r="G7127" s="2">
        <v>0</v>
      </c>
      <c r="H7127" s="16">
        <f t="shared" si="336"/>
        <v>918.86432264822315</v>
      </c>
      <c r="I7127" s="15">
        <f t="shared" si="334"/>
        <v>46.87451008275697</v>
      </c>
      <c r="J7127" s="14">
        <f t="shared" si="335"/>
        <v>0.8284156416411792</v>
      </c>
    </row>
    <row r="7128" spans="1:10" x14ac:dyDescent="0.3">
      <c r="A7128" s="19">
        <v>20201023</v>
      </c>
      <c r="B7128" s="19" t="s">
        <v>34</v>
      </c>
      <c r="C7128" s="19">
        <v>429.01</v>
      </c>
      <c r="D7128" s="19">
        <v>33.770000000000003</v>
      </c>
      <c r="E7128" s="19">
        <v>18.260000000000002</v>
      </c>
      <c r="F7128" s="19">
        <v>3.59</v>
      </c>
      <c r="G7128" s="19">
        <v>0</v>
      </c>
      <c r="H7128" s="17">
        <f t="shared" si="336"/>
        <v>771.79444980675862</v>
      </c>
      <c r="I7128" s="18">
        <f t="shared" si="334"/>
        <v>42.378576556461212</v>
      </c>
      <c r="J7128" s="17">
        <f t="shared" si="335"/>
        <v>0.71143734961357485</v>
      </c>
    </row>
    <row r="7129" spans="1:10" x14ac:dyDescent="0.3">
      <c r="A7129" s="2">
        <v>20201023</v>
      </c>
      <c r="B7129" s="2" t="s">
        <v>33</v>
      </c>
      <c r="C7129" s="2">
        <v>344</v>
      </c>
      <c r="D7129" s="2">
        <v>26.21</v>
      </c>
      <c r="E7129" s="2">
        <v>18.14</v>
      </c>
      <c r="F7129" s="2">
        <v>3.59</v>
      </c>
      <c r="G7129" s="2">
        <v>0</v>
      </c>
      <c r="H7129" s="16">
        <f t="shared" si="336"/>
        <v>778.8753655314174</v>
      </c>
      <c r="I7129" s="15">
        <f t="shared" si="334"/>
        <v>42.479855172856794</v>
      </c>
      <c r="J7129" s="14">
        <f t="shared" si="335"/>
        <v>0.71760953688903961</v>
      </c>
    </row>
    <row r="7130" spans="1:10" x14ac:dyDescent="0.3">
      <c r="A7130" s="19">
        <v>20201023</v>
      </c>
      <c r="B7130" s="19" t="s">
        <v>32</v>
      </c>
      <c r="C7130" s="19">
        <v>241.01</v>
      </c>
      <c r="D7130" s="19">
        <v>16.8</v>
      </c>
      <c r="E7130" s="19">
        <v>17.79</v>
      </c>
      <c r="F7130" s="19">
        <v>3.24</v>
      </c>
      <c r="G7130" s="19">
        <v>0</v>
      </c>
      <c r="H7130" s="17">
        <f t="shared" si="336"/>
        <v>833.85289282307747</v>
      </c>
      <c r="I7130" s="18">
        <f t="shared" si="334"/>
        <v>43.847902900721166</v>
      </c>
      <c r="J7130" s="17">
        <f t="shared" si="335"/>
        <v>0.76312919021471082</v>
      </c>
    </row>
    <row r="7131" spans="1:10" x14ac:dyDescent="0.3">
      <c r="A7131" s="2">
        <v>20201023</v>
      </c>
      <c r="B7131" s="2" t="s">
        <v>31</v>
      </c>
      <c r="C7131" s="2">
        <v>65</v>
      </c>
      <c r="D7131" s="2">
        <v>6.22</v>
      </c>
      <c r="E7131" s="2">
        <v>17.23</v>
      </c>
      <c r="F7131" s="2">
        <v>2.83</v>
      </c>
      <c r="G7131" s="2">
        <v>0</v>
      </c>
      <c r="H7131" s="16">
        <f t="shared" si="336"/>
        <v>599.92778749920967</v>
      </c>
      <c r="I7131" s="15">
        <f t="shared" si="334"/>
        <v>35.977743359350299</v>
      </c>
      <c r="J7131" s="14">
        <f t="shared" si="335"/>
        <v>0.57029144771531848</v>
      </c>
    </row>
    <row r="7132" spans="1:10" x14ac:dyDescent="0.3">
      <c r="A7132" s="19">
        <v>20201023</v>
      </c>
      <c r="B7132" s="19" t="s">
        <v>30</v>
      </c>
      <c r="C7132" s="19">
        <v>0</v>
      </c>
      <c r="D7132" s="19">
        <v>0</v>
      </c>
      <c r="E7132" s="19">
        <v>16.350000000000001</v>
      </c>
      <c r="F7132" s="19">
        <v>2.5499999999999998</v>
      </c>
      <c r="G7132" s="19">
        <v>0</v>
      </c>
      <c r="H7132" s="17">
        <f t="shared" si="336"/>
        <v>0</v>
      </c>
      <c r="I7132" s="18">
        <f t="shared" si="334"/>
        <v>16.350000000000001</v>
      </c>
      <c r="J7132" s="17">
        <f t="shared" si="335"/>
        <v>0</v>
      </c>
    </row>
    <row r="7133" spans="1:10" x14ac:dyDescent="0.3">
      <c r="A7133" s="2">
        <v>20201023</v>
      </c>
      <c r="B7133" s="2" t="s">
        <v>29</v>
      </c>
      <c r="C7133" s="2">
        <v>0</v>
      </c>
      <c r="D7133" s="2">
        <v>0</v>
      </c>
      <c r="E7133" s="2">
        <v>16.02</v>
      </c>
      <c r="F7133" s="2">
        <v>2.0699999999999998</v>
      </c>
      <c r="G7133" s="2">
        <v>0</v>
      </c>
      <c r="H7133" s="16">
        <f t="shared" si="336"/>
        <v>0</v>
      </c>
      <c r="I7133" s="15">
        <f t="shared" si="334"/>
        <v>16.02</v>
      </c>
      <c r="J7133" s="14">
        <f t="shared" si="335"/>
        <v>0</v>
      </c>
    </row>
    <row r="7134" spans="1:10" x14ac:dyDescent="0.3">
      <c r="A7134" s="19">
        <v>20201023</v>
      </c>
      <c r="B7134" s="19" t="s">
        <v>28</v>
      </c>
      <c r="C7134" s="19">
        <v>0</v>
      </c>
      <c r="D7134" s="19">
        <v>0</v>
      </c>
      <c r="E7134" s="19">
        <v>15.27</v>
      </c>
      <c r="F7134" s="19">
        <v>2</v>
      </c>
      <c r="G7134" s="19">
        <v>0</v>
      </c>
      <c r="H7134" s="17">
        <f t="shared" si="336"/>
        <v>0</v>
      </c>
      <c r="I7134" s="18">
        <f t="shared" si="334"/>
        <v>15.27</v>
      </c>
      <c r="J7134" s="17">
        <f t="shared" si="335"/>
        <v>0</v>
      </c>
    </row>
    <row r="7135" spans="1:10" x14ac:dyDescent="0.3">
      <c r="A7135" s="2">
        <v>20201023</v>
      </c>
      <c r="B7135" s="2" t="s">
        <v>27</v>
      </c>
      <c r="C7135" s="2">
        <v>0</v>
      </c>
      <c r="D7135" s="2">
        <v>0</v>
      </c>
      <c r="E7135" s="2">
        <v>14.39</v>
      </c>
      <c r="F7135" s="2">
        <v>1.93</v>
      </c>
      <c r="G7135" s="2">
        <v>0</v>
      </c>
      <c r="H7135" s="16">
        <f t="shared" si="336"/>
        <v>0</v>
      </c>
      <c r="I7135" s="15">
        <f t="shared" si="334"/>
        <v>14.39</v>
      </c>
      <c r="J7135" s="14">
        <f t="shared" si="335"/>
        <v>0</v>
      </c>
    </row>
    <row r="7136" spans="1:10" x14ac:dyDescent="0.3">
      <c r="A7136" s="19">
        <v>20201023</v>
      </c>
      <c r="B7136" s="19" t="s">
        <v>26</v>
      </c>
      <c r="C7136" s="19">
        <v>0</v>
      </c>
      <c r="D7136" s="19">
        <v>0</v>
      </c>
      <c r="E7136" s="19">
        <v>13.5</v>
      </c>
      <c r="F7136" s="19">
        <v>1.66</v>
      </c>
      <c r="G7136" s="19">
        <v>0</v>
      </c>
      <c r="H7136" s="17">
        <f t="shared" si="336"/>
        <v>0</v>
      </c>
      <c r="I7136" s="18">
        <f t="shared" si="334"/>
        <v>13.5</v>
      </c>
      <c r="J7136" s="17">
        <f t="shared" si="335"/>
        <v>0</v>
      </c>
    </row>
    <row r="7137" spans="1:10" x14ac:dyDescent="0.3">
      <c r="A7137" s="2">
        <v>20201023</v>
      </c>
      <c r="B7137" s="2" t="s">
        <v>25</v>
      </c>
      <c r="C7137" s="2">
        <v>0</v>
      </c>
      <c r="D7137" s="2">
        <v>0</v>
      </c>
      <c r="E7137" s="2">
        <v>14.38</v>
      </c>
      <c r="F7137" s="2">
        <v>1.24</v>
      </c>
      <c r="G7137" s="2">
        <v>0</v>
      </c>
      <c r="H7137" s="16">
        <f t="shared" si="336"/>
        <v>0</v>
      </c>
      <c r="I7137" s="15">
        <f t="shared" si="334"/>
        <v>14.38</v>
      </c>
      <c r="J7137" s="14">
        <f t="shared" si="335"/>
        <v>0</v>
      </c>
    </row>
    <row r="7138" spans="1:10" x14ac:dyDescent="0.3">
      <c r="A7138" s="19">
        <v>20201024</v>
      </c>
      <c r="B7138" s="19" t="s">
        <v>48</v>
      </c>
      <c r="C7138" s="19">
        <v>0</v>
      </c>
      <c r="D7138" s="19">
        <v>0</v>
      </c>
      <c r="E7138" s="19">
        <v>15.63</v>
      </c>
      <c r="F7138" s="19">
        <v>0.9</v>
      </c>
      <c r="G7138" s="19">
        <v>0</v>
      </c>
      <c r="H7138" s="17">
        <f t="shared" si="336"/>
        <v>0</v>
      </c>
      <c r="I7138" s="18">
        <f t="shared" si="334"/>
        <v>15.63</v>
      </c>
      <c r="J7138" s="17">
        <f t="shared" si="335"/>
        <v>0</v>
      </c>
    </row>
    <row r="7139" spans="1:10" x14ac:dyDescent="0.3">
      <c r="A7139" s="2">
        <v>20201024</v>
      </c>
      <c r="B7139" s="2" t="s">
        <v>47</v>
      </c>
      <c r="C7139" s="2">
        <v>0</v>
      </c>
      <c r="D7139" s="2">
        <v>0</v>
      </c>
      <c r="E7139" s="2">
        <v>15.5</v>
      </c>
      <c r="F7139" s="2">
        <v>0.97</v>
      </c>
      <c r="G7139" s="2">
        <v>0</v>
      </c>
      <c r="H7139" s="16">
        <f t="shared" si="336"/>
        <v>0</v>
      </c>
      <c r="I7139" s="15">
        <f t="shared" si="334"/>
        <v>15.5</v>
      </c>
      <c r="J7139" s="14">
        <f t="shared" si="335"/>
        <v>0</v>
      </c>
    </row>
    <row r="7140" spans="1:10" x14ac:dyDescent="0.3">
      <c r="A7140" s="19">
        <v>20201024</v>
      </c>
      <c r="B7140" s="19" t="s">
        <v>46</v>
      </c>
      <c r="C7140" s="19">
        <v>0</v>
      </c>
      <c r="D7140" s="19">
        <v>0</v>
      </c>
      <c r="E7140" s="19">
        <v>14.68</v>
      </c>
      <c r="F7140" s="19">
        <v>1.24</v>
      </c>
      <c r="G7140" s="19">
        <v>0</v>
      </c>
      <c r="H7140" s="17">
        <f t="shared" si="336"/>
        <v>0</v>
      </c>
      <c r="I7140" s="18">
        <f t="shared" si="334"/>
        <v>14.68</v>
      </c>
      <c r="J7140" s="17">
        <f t="shared" si="335"/>
        <v>0</v>
      </c>
    </row>
    <row r="7141" spans="1:10" x14ac:dyDescent="0.3">
      <c r="A7141" s="2">
        <v>20201024</v>
      </c>
      <c r="B7141" s="2" t="s">
        <v>45</v>
      </c>
      <c r="C7141" s="2">
        <v>0</v>
      </c>
      <c r="D7141" s="2">
        <v>0</v>
      </c>
      <c r="E7141" s="2">
        <v>13.3</v>
      </c>
      <c r="F7141" s="2">
        <v>1.45</v>
      </c>
      <c r="G7141" s="2">
        <v>0</v>
      </c>
      <c r="H7141" s="16">
        <f t="shared" si="336"/>
        <v>0</v>
      </c>
      <c r="I7141" s="15">
        <f t="shared" si="334"/>
        <v>13.3</v>
      </c>
      <c r="J7141" s="14">
        <f t="shared" si="335"/>
        <v>0</v>
      </c>
    </row>
    <row r="7142" spans="1:10" x14ac:dyDescent="0.3">
      <c r="A7142" s="19">
        <v>20201024</v>
      </c>
      <c r="B7142" s="19" t="s">
        <v>44</v>
      </c>
      <c r="C7142" s="19">
        <v>0</v>
      </c>
      <c r="D7142" s="19">
        <v>0</v>
      </c>
      <c r="E7142" s="19">
        <v>12.24</v>
      </c>
      <c r="F7142" s="19">
        <v>1.72</v>
      </c>
      <c r="G7142" s="19">
        <v>0</v>
      </c>
      <c r="H7142" s="17">
        <f t="shared" si="336"/>
        <v>0</v>
      </c>
      <c r="I7142" s="18">
        <f t="shared" si="334"/>
        <v>12.24</v>
      </c>
      <c r="J7142" s="17">
        <f t="shared" si="335"/>
        <v>0</v>
      </c>
    </row>
    <row r="7143" spans="1:10" x14ac:dyDescent="0.3">
      <c r="A7143" s="2">
        <v>20201024</v>
      </c>
      <c r="B7143" s="2" t="s">
        <v>43</v>
      </c>
      <c r="C7143" s="2">
        <v>0</v>
      </c>
      <c r="D7143" s="2">
        <v>0</v>
      </c>
      <c r="E7143" s="2">
        <v>11.78</v>
      </c>
      <c r="F7143" s="2">
        <v>2</v>
      </c>
      <c r="G7143" s="2">
        <v>0</v>
      </c>
      <c r="H7143" s="16">
        <f t="shared" si="336"/>
        <v>0</v>
      </c>
      <c r="I7143" s="15">
        <f t="shared" si="334"/>
        <v>11.78</v>
      </c>
      <c r="J7143" s="14">
        <f t="shared" si="335"/>
        <v>0</v>
      </c>
    </row>
    <row r="7144" spans="1:10" x14ac:dyDescent="0.3">
      <c r="A7144" s="19">
        <v>20201024</v>
      </c>
      <c r="B7144" s="19" t="s">
        <v>42</v>
      </c>
      <c r="C7144" s="19">
        <v>0</v>
      </c>
      <c r="D7144" s="19">
        <v>0</v>
      </c>
      <c r="E7144" s="19">
        <v>12.32</v>
      </c>
      <c r="F7144" s="19">
        <v>2.41</v>
      </c>
      <c r="G7144" s="19">
        <v>0</v>
      </c>
      <c r="H7144" s="17">
        <f t="shared" si="336"/>
        <v>0</v>
      </c>
      <c r="I7144" s="18">
        <f t="shared" si="334"/>
        <v>12.32</v>
      </c>
      <c r="J7144" s="17">
        <f t="shared" si="335"/>
        <v>0</v>
      </c>
    </row>
    <row r="7145" spans="1:10" x14ac:dyDescent="0.3">
      <c r="A7145" s="2">
        <v>20201024</v>
      </c>
      <c r="B7145" s="2" t="s">
        <v>41</v>
      </c>
      <c r="C7145" s="2">
        <v>0</v>
      </c>
      <c r="D7145" s="2">
        <v>0</v>
      </c>
      <c r="E7145" s="2">
        <v>12.52</v>
      </c>
      <c r="F7145" s="2">
        <v>2.41</v>
      </c>
      <c r="G7145" s="2">
        <v>0</v>
      </c>
      <c r="H7145" s="16">
        <f t="shared" si="336"/>
        <v>0</v>
      </c>
      <c r="I7145" s="15">
        <f t="shared" si="334"/>
        <v>12.52</v>
      </c>
      <c r="J7145" s="14">
        <f t="shared" si="335"/>
        <v>0</v>
      </c>
    </row>
    <row r="7146" spans="1:10" x14ac:dyDescent="0.3">
      <c r="A7146" s="19">
        <v>20201024</v>
      </c>
      <c r="B7146" s="19" t="s">
        <v>40</v>
      </c>
      <c r="C7146" s="19">
        <v>170</v>
      </c>
      <c r="D7146" s="19">
        <v>12.98</v>
      </c>
      <c r="E7146" s="19">
        <v>14.09</v>
      </c>
      <c r="F7146" s="19">
        <v>2.5499999999999998</v>
      </c>
      <c r="G7146" s="19">
        <v>0</v>
      </c>
      <c r="H7146" s="17">
        <f t="shared" si="336"/>
        <v>756.86435455960236</v>
      </c>
      <c r="I7146" s="18">
        <f t="shared" si="334"/>
        <v>37.742011079987577</v>
      </c>
      <c r="J7146" s="17">
        <f t="shared" si="335"/>
        <v>0.71346647159629484</v>
      </c>
    </row>
    <row r="7147" spans="1:10" x14ac:dyDescent="0.3">
      <c r="A7147" s="2">
        <v>20201024</v>
      </c>
      <c r="B7147" s="2" t="s">
        <v>39</v>
      </c>
      <c r="C7147" s="2">
        <v>329.01</v>
      </c>
      <c r="D7147" s="2">
        <v>22.83</v>
      </c>
      <c r="E7147" s="2">
        <v>16.18</v>
      </c>
      <c r="F7147" s="2">
        <v>3.1</v>
      </c>
      <c r="G7147" s="2">
        <v>0</v>
      </c>
      <c r="H7147" s="16">
        <f t="shared" si="336"/>
        <v>847.96780828249541</v>
      </c>
      <c r="I7147" s="15">
        <f t="shared" si="334"/>
        <v>42.678994008827985</v>
      </c>
      <c r="J7147" s="14">
        <f t="shared" si="335"/>
        <v>0.78050732817212176</v>
      </c>
    </row>
    <row r="7148" spans="1:10" x14ac:dyDescent="0.3">
      <c r="A7148" s="19">
        <v>20201024</v>
      </c>
      <c r="B7148" s="19" t="s">
        <v>38</v>
      </c>
      <c r="C7148" s="19">
        <v>501.01</v>
      </c>
      <c r="D7148" s="19">
        <v>31.09</v>
      </c>
      <c r="E7148" s="19">
        <v>17.23</v>
      </c>
      <c r="F7148" s="19">
        <v>3.72</v>
      </c>
      <c r="G7148" s="19">
        <v>0</v>
      </c>
      <c r="H7148" s="17">
        <f t="shared" si="336"/>
        <v>970.22781893624153</v>
      </c>
      <c r="I7148" s="18">
        <f t="shared" si="334"/>
        <v>47.549619341757548</v>
      </c>
      <c r="J7148" s="17">
        <f t="shared" si="335"/>
        <v>0.87177561297315997</v>
      </c>
    </row>
    <row r="7149" spans="1:10" x14ac:dyDescent="0.3">
      <c r="A7149" s="2">
        <v>20201024</v>
      </c>
      <c r="B7149" s="2" t="s">
        <v>37</v>
      </c>
      <c r="C7149" s="2">
        <v>568.01</v>
      </c>
      <c r="D7149" s="2">
        <v>36.94</v>
      </c>
      <c r="E7149" s="2">
        <v>17.84</v>
      </c>
      <c r="F7149" s="2">
        <v>4.28</v>
      </c>
      <c r="G7149" s="2">
        <v>0</v>
      </c>
      <c r="H7149" s="16">
        <f t="shared" si="336"/>
        <v>945.14217792532691</v>
      </c>
      <c r="I7149" s="15">
        <f t="shared" si="334"/>
        <v>47.375693060166469</v>
      </c>
      <c r="J7149" s="14">
        <f t="shared" si="335"/>
        <v>0.84997522720369234</v>
      </c>
    </row>
    <row r="7150" spans="1:10" x14ac:dyDescent="0.3">
      <c r="A7150" s="19">
        <v>20201024</v>
      </c>
      <c r="B7150" s="19" t="s">
        <v>36</v>
      </c>
      <c r="C7150" s="19">
        <v>325</v>
      </c>
      <c r="D7150" s="19">
        <v>39.49</v>
      </c>
      <c r="E7150" s="19">
        <v>18.04</v>
      </c>
      <c r="F7150" s="19">
        <v>4.55</v>
      </c>
      <c r="G7150" s="19">
        <v>0</v>
      </c>
      <c r="H7150" s="17">
        <f t="shared" si="336"/>
        <v>511.05165985201262</v>
      </c>
      <c r="I7150" s="18">
        <f t="shared" si="334"/>
        <v>34.010364370375392</v>
      </c>
      <c r="J7150" s="17">
        <f t="shared" si="335"/>
        <v>0.49033023234892964</v>
      </c>
    </row>
    <row r="7151" spans="1:10" x14ac:dyDescent="0.3">
      <c r="A7151" s="2">
        <v>20201024</v>
      </c>
      <c r="B7151" s="2" t="s">
        <v>35</v>
      </c>
      <c r="C7151" s="2">
        <v>299</v>
      </c>
      <c r="D7151" s="2">
        <v>38.229999999999997</v>
      </c>
      <c r="E7151" s="2">
        <v>18.329999999999998</v>
      </c>
      <c r="F7151" s="2">
        <v>4.83</v>
      </c>
      <c r="G7151" s="2">
        <v>0</v>
      </c>
      <c r="H7151" s="16">
        <f t="shared" si="336"/>
        <v>483.17782914770743</v>
      </c>
      <c r="I7151" s="15">
        <f t="shared" si="334"/>
        <v>33.429307160865854</v>
      </c>
      <c r="J7151" s="14">
        <f t="shared" si="335"/>
        <v>0.46484998463927868</v>
      </c>
    </row>
    <row r="7152" spans="1:10" x14ac:dyDescent="0.3">
      <c r="A7152" s="19">
        <v>20201024</v>
      </c>
      <c r="B7152" s="19" t="s">
        <v>34</v>
      </c>
      <c r="C7152" s="19">
        <v>464.01</v>
      </c>
      <c r="D7152" s="19">
        <v>33.44</v>
      </c>
      <c r="E7152" s="19">
        <v>18.23</v>
      </c>
      <c r="F7152" s="19">
        <v>5.03</v>
      </c>
      <c r="G7152" s="19">
        <v>0</v>
      </c>
      <c r="H7152" s="17">
        <f t="shared" si="336"/>
        <v>842.02646486000344</v>
      </c>
      <c r="I7152" s="18">
        <f t="shared" si="334"/>
        <v>44.543327026875104</v>
      </c>
      <c r="J7152" s="17">
        <f t="shared" si="335"/>
        <v>0.76797447130381169</v>
      </c>
    </row>
    <row r="7153" spans="1:10" x14ac:dyDescent="0.3">
      <c r="A7153" s="2">
        <v>20201024</v>
      </c>
      <c r="B7153" s="2" t="s">
        <v>33</v>
      </c>
      <c r="C7153" s="2">
        <v>287</v>
      </c>
      <c r="D7153" s="2">
        <v>25.91</v>
      </c>
      <c r="E7153" s="2">
        <v>18.22</v>
      </c>
      <c r="F7153" s="2">
        <v>5.17</v>
      </c>
      <c r="G7153" s="2">
        <v>0</v>
      </c>
      <c r="H7153" s="16">
        <f t="shared" si="336"/>
        <v>656.81251962633974</v>
      </c>
      <c r="I7153" s="15">
        <f t="shared" si="334"/>
        <v>38.745391238323116</v>
      </c>
      <c r="J7153" s="14">
        <f t="shared" si="335"/>
        <v>0.616185866890122</v>
      </c>
    </row>
    <row r="7154" spans="1:10" x14ac:dyDescent="0.3">
      <c r="A7154" s="19">
        <v>20201024</v>
      </c>
      <c r="B7154" s="19" t="s">
        <v>32</v>
      </c>
      <c r="C7154" s="19">
        <v>153</v>
      </c>
      <c r="D7154" s="19">
        <v>16.53</v>
      </c>
      <c r="E7154" s="19">
        <v>17.97</v>
      </c>
      <c r="F7154" s="19">
        <v>4.55</v>
      </c>
      <c r="G7154" s="19">
        <v>0</v>
      </c>
      <c r="H7154" s="17">
        <f t="shared" si="336"/>
        <v>537.75280834662431</v>
      </c>
      <c r="I7154" s="18">
        <f t="shared" si="334"/>
        <v>34.774775260832008</v>
      </c>
      <c r="J7154" s="17">
        <f t="shared" si="335"/>
        <v>0.51409895053301147</v>
      </c>
    </row>
    <row r="7155" spans="1:10" x14ac:dyDescent="0.3">
      <c r="A7155" s="2">
        <v>20201024</v>
      </c>
      <c r="B7155" s="2" t="s">
        <v>31</v>
      </c>
      <c r="C7155" s="2">
        <v>24</v>
      </c>
      <c r="D7155" s="2">
        <v>5.97</v>
      </c>
      <c r="E7155" s="2">
        <v>17.760000000000002</v>
      </c>
      <c r="F7155" s="2">
        <v>4.28</v>
      </c>
      <c r="G7155" s="2">
        <v>0</v>
      </c>
      <c r="H7155" s="16">
        <f t="shared" si="336"/>
        <v>230.75210515519487</v>
      </c>
      <c r="I7155" s="15">
        <f t="shared" si="334"/>
        <v>24.97100328609984</v>
      </c>
      <c r="J7155" s="14">
        <f t="shared" si="335"/>
        <v>0.23078221489268258</v>
      </c>
    </row>
    <row r="7156" spans="1:10" x14ac:dyDescent="0.3">
      <c r="A7156" s="19">
        <v>20201024</v>
      </c>
      <c r="B7156" s="19" t="s">
        <v>30</v>
      </c>
      <c r="C7156" s="19">
        <v>0</v>
      </c>
      <c r="D7156" s="19">
        <v>0</v>
      </c>
      <c r="E7156" s="19">
        <v>17.37</v>
      </c>
      <c r="F7156" s="19">
        <v>4.55</v>
      </c>
      <c r="G7156" s="19">
        <v>0</v>
      </c>
      <c r="H7156" s="17">
        <f t="shared" si="336"/>
        <v>0</v>
      </c>
      <c r="I7156" s="18">
        <f t="shared" si="334"/>
        <v>17.37</v>
      </c>
      <c r="J7156" s="17">
        <f t="shared" si="335"/>
        <v>0</v>
      </c>
    </row>
    <row r="7157" spans="1:10" x14ac:dyDescent="0.3">
      <c r="A7157" s="2">
        <v>20201024</v>
      </c>
      <c r="B7157" s="2" t="s">
        <v>29</v>
      </c>
      <c r="C7157" s="2">
        <v>0</v>
      </c>
      <c r="D7157" s="2">
        <v>0</v>
      </c>
      <c r="E7157" s="2">
        <v>17.12</v>
      </c>
      <c r="F7157" s="2">
        <v>4.1399999999999997</v>
      </c>
      <c r="G7157" s="2">
        <v>0</v>
      </c>
      <c r="H7157" s="16">
        <f t="shared" si="336"/>
        <v>0</v>
      </c>
      <c r="I7157" s="15">
        <f t="shared" si="334"/>
        <v>17.12</v>
      </c>
      <c r="J7157" s="14">
        <f t="shared" si="335"/>
        <v>0</v>
      </c>
    </row>
    <row r="7158" spans="1:10" x14ac:dyDescent="0.3">
      <c r="A7158" s="19">
        <v>20201024</v>
      </c>
      <c r="B7158" s="19" t="s">
        <v>28</v>
      </c>
      <c r="C7158" s="19">
        <v>0</v>
      </c>
      <c r="D7158" s="19">
        <v>0</v>
      </c>
      <c r="E7158" s="19">
        <v>17.079999999999998</v>
      </c>
      <c r="F7158" s="19">
        <v>4.28</v>
      </c>
      <c r="G7158" s="19">
        <v>0</v>
      </c>
      <c r="H7158" s="17">
        <f t="shared" si="336"/>
        <v>0</v>
      </c>
      <c r="I7158" s="18">
        <f t="shared" si="334"/>
        <v>17.079999999999998</v>
      </c>
      <c r="J7158" s="17">
        <f t="shared" si="335"/>
        <v>0</v>
      </c>
    </row>
    <row r="7159" spans="1:10" x14ac:dyDescent="0.3">
      <c r="A7159" s="2">
        <v>20201024</v>
      </c>
      <c r="B7159" s="2" t="s">
        <v>27</v>
      </c>
      <c r="C7159" s="2">
        <v>0</v>
      </c>
      <c r="D7159" s="2">
        <v>0</v>
      </c>
      <c r="E7159" s="2">
        <v>17.28</v>
      </c>
      <c r="F7159" s="2">
        <v>4.6900000000000004</v>
      </c>
      <c r="G7159" s="2">
        <v>0</v>
      </c>
      <c r="H7159" s="16">
        <f t="shared" si="336"/>
        <v>0</v>
      </c>
      <c r="I7159" s="15">
        <f t="shared" si="334"/>
        <v>17.28</v>
      </c>
      <c r="J7159" s="14">
        <f t="shared" si="335"/>
        <v>0</v>
      </c>
    </row>
    <row r="7160" spans="1:10" x14ac:dyDescent="0.3">
      <c r="A7160" s="19">
        <v>20201024</v>
      </c>
      <c r="B7160" s="19" t="s">
        <v>26</v>
      </c>
      <c r="C7160" s="19">
        <v>0</v>
      </c>
      <c r="D7160" s="19">
        <v>0</v>
      </c>
      <c r="E7160" s="19">
        <v>17.47</v>
      </c>
      <c r="F7160" s="19">
        <v>4.9000000000000004</v>
      </c>
      <c r="G7160" s="19">
        <v>0</v>
      </c>
      <c r="H7160" s="17">
        <f t="shared" si="336"/>
        <v>0</v>
      </c>
      <c r="I7160" s="18">
        <f t="shared" si="334"/>
        <v>17.47</v>
      </c>
      <c r="J7160" s="17">
        <f t="shared" si="335"/>
        <v>0</v>
      </c>
    </row>
    <row r="7161" spans="1:10" x14ac:dyDescent="0.3">
      <c r="A7161" s="2">
        <v>20201024</v>
      </c>
      <c r="B7161" s="2" t="s">
        <v>25</v>
      </c>
      <c r="C7161" s="2">
        <v>0</v>
      </c>
      <c r="D7161" s="2">
        <v>0</v>
      </c>
      <c r="E7161" s="2">
        <v>17.47</v>
      </c>
      <c r="F7161" s="2">
        <v>5.17</v>
      </c>
      <c r="G7161" s="2">
        <v>0</v>
      </c>
      <c r="H7161" s="16">
        <f t="shared" si="336"/>
        <v>0</v>
      </c>
      <c r="I7161" s="15">
        <f t="shared" si="334"/>
        <v>17.47</v>
      </c>
      <c r="J7161" s="14">
        <f t="shared" si="335"/>
        <v>0</v>
      </c>
    </row>
    <row r="7162" spans="1:10" x14ac:dyDescent="0.3">
      <c r="A7162" s="19">
        <v>20201025</v>
      </c>
      <c r="B7162" s="19" t="s">
        <v>48</v>
      </c>
      <c r="C7162" s="19">
        <v>0</v>
      </c>
      <c r="D7162" s="19">
        <v>0</v>
      </c>
      <c r="E7162" s="19">
        <v>17.5</v>
      </c>
      <c r="F7162" s="19">
        <v>5.45</v>
      </c>
      <c r="G7162" s="19">
        <v>0</v>
      </c>
      <c r="H7162" s="17">
        <f t="shared" si="336"/>
        <v>0</v>
      </c>
      <c r="I7162" s="18">
        <f t="shared" si="334"/>
        <v>17.5</v>
      </c>
      <c r="J7162" s="17">
        <f t="shared" si="335"/>
        <v>0</v>
      </c>
    </row>
    <row r="7163" spans="1:10" x14ac:dyDescent="0.3">
      <c r="A7163" s="2">
        <v>20201025</v>
      </c>
      <c r="B7163" s="2" t="s">
        <v>47</v>
      </c>
      <c r="C7163" s="2">
        <v>0</v>
      </c>
      <c r="D7163" s="2">
        <v>0</v>
      </c>
      <c r="E7163" s="2">
        <v>17.52</v>
      </c>
      <c r="F7163" s="2">
        <v>5.72</v>
      </c>
      <c r="G7163" s="2">
        <v>0</v>
      </c>
      <c r="H7163" s="16">
        <f t="shared" si="336"/>
        <v>0</v>
      </c>
      <c r="I7163" s="15">
        <f t="shared" si="334"/>
        <v>17.52</v>
      </c>
      <c r="J7163" s="14">
        <f t="shared" si="335"/>
        <v>0</v>
      </c>
    </row>
    <row r="7164" spans="1:10" x14ac:dyDescent="0.3">
      <c r="A7164" s="19">
        <v>20201025</v>
      </c>
      <c r="B7164" s="19" t="s">
        <v>46</v>
      </c>
      <c r="C7164" s="19">
        <v>0</v>
      </c>
      <c r="D7164" s="19">
        <v>0</v>
      </c>
      <c r="E7164" s="19">
        <v>17.64</v>
      </c>
      <c r="F7164" s="19">
        <v>6</v>
      </c>
      <c r="G7164" s="19">
        <v>0</v>
      </c>
      <c r="H7164" s="17">
        <f t="shared" si="336"/>
        <v>0</v>
      </c>
      <c r="I7164" s="18">
        <f t="shared" si="334"/>
        <v>17.64</v>
      </c>
      <c r="J7164" s="17">
        <f t="shared" si="335"/>
        <v>0</v>
      </c>
    </row>
    <row r="7165" spans="1:10" x14ac:dyDescent="0.3">
      <c r="A7165" s="2">
        <v>20201025</v>
      </c>
      <c r="B7165" s="2" t="s">
        <v>45</v>
      </c>
      <c r="C7165" s="2">
        <v>0</v>
      </c>
      <c r="D7165" s="2">
        <v>0</v>
      </c>
      <c r="E7165" s="2">
        <v>17.75</v>
      </c>
      <c r="F7165" s="2">
        <v>6.07</v>
      </c>
      <c r="G7165" s="2">
        <v>0</v>
      </c>
      <c r="H7165" s="16">
        <f t="shared" si="336"/>
        <v>0</v>
      </c>
      <c r="I7165" s="15">
        <f t="shared" si="334"/>
        <v>17.75</v>
      </c>
      <c r="J7165" s="14">
        <f t="shared" si="335"/>
        <v>0</v>
      </c>
    </row>
    <row r="7166" spans="1:10" x14ac:dyDescent="0.3">
      <c r="A7166" s="19">
        <v>20201025</v>
      </c>
      <c r="B7166" s="19" t="s">
        <v>44</v>
      </c>
      <c r="C7166" s="19">
        <v>0</v>
      </c>
      <c r="D7166" s="19">
        <v>0</v>
      </c>
      <c r="E7166" s="19">
        <v>17.71</v>
      </c>
      <c r="F7166" s="19">
        <v>6.21</v>
      </c>
      <c r="G7166" s="19">
        <v>0</v>
      </c>
      <c r="H7166" s="17">
        <f t="shared" si="336"/>
        <v>0</v>
      </c>
      <c r="I7166" s="18">
        <f t="shared" si="334"/>
        <v>17.71</v>
      </c>
      <c r="J7166" s="17">
        <f t="shared" si="335"/>
        <v>0</v>
      </c>
    </row>
    <row r="7167" spans="1:10" x14ac:dyDescent="0.3">
      <c r="A7167" s="2">
        <v>20201025</v>
      </c>
      <c r="B7167" s="2" t="s">
        <v>43</v>
      </c>
      <c r="C7167" s="2">
        <v>0</v>
      </c>
      <c r="D7167" s="2">
        <v>0</v>
      </c>
      <c r="E7167" s="2">
        <v>17.809999999999999</v>
      </c>
      <c r="F7167" s="2">
        <v>6.34</v>
      </c>
      <c r="G7167" s="2">
        <v>0</v>
      </c>
      <c r="H7167" s="16">
        <f t="shared" si="336"/>
        <v>0</v>
      </c>
      <c r="I7167" s="15">
        <f t="shared" si="334"/>
        <v>17.809999999999999</v>
      </c>
      <c r="J7167" s="14">
        <f t="shared" si="335"/>
        <v>0</v>
      </c>
    </row>
    <row r="7168" spans="1:10" x14ac:dyDescent="0.3">
      <c r="A7168" s="19">
        <v>20201025</v>
      </c>
      <c r="B7168" s="19" t="s">
        <v>42</v>
      </c>
      <c r="C7168" s="19">
        <v>0</v>
      </c>
      <c r="D7168" s="19">
        <v>0</v>
      </c>
      <c r="E7168" s="19">
        <v>17.91</v>
      </c>
      <c r="F7168" s="19">
        <v>6.55</v>
      </c>
      <c r="G7168" s="19">
        <v>0</v>
      </c>
      <c r="H7168" s="17">
        <f t="shared" si="336"/>
        <v>0</v>
      </c>
      <c r="I7168" s="18">
        <f t="shared" si="334"/>
        <v>17.91</v>
      </c>
      <c r="J7168" s="17">
        <f t="shared" si="335"/>
        <v>0</v>
      </c>
    </row>
    <row r="7169" spans="1:10" x14ac:dyDescent="0.3">
      <c r="A7169" s="2">
        <v>20201025</v>
      </c>
      <c r="B7169" s="2" t="s">
        <v>41</v>
      </c>
      <c r="C7169" s="2">
        <v>0</v>
      </c>
      <c r="D7169" s="2">
        <v>0</v>
      </c>
      <c r="E7169" s="2">
        <v>17.98</v>
      </c>
      <c r="F7169" s="2">
        <v>6.34</v>
      </c>
      <c r="G7169" s="2">
        <v>0</v>
      </c>
      <c r="H7169" s="16">
        <f t="shared" si="336"/>
        <v>0</v>
      </c>
      <c r="I7169" s="15">
        <f t="shared" si="334"/>
        <v>17.98</v>
      </c>
      <c r="J7169" s="14">
        <f t="shared" si="335"/>
        <v>0</v>
      </c>
    </row>
    <row r="7170" spans="1:10" x14ac:dyDescent="0.3">
      <c r="A7170" s="19">
        <v>20201025</v>
      </c>
      <c r="B7170" s="19" t="s">
        <v>40</v>
      </c>
      <c r="C7170" s="19">
        <v>127</v>
      </c>
      <c r="D7170" s="19">
        <v>12.75</v>
      </c>
      <c r="E7170" s="19">
        <v>18.25</v>
      </c>
      <c r="F7170" s="19">
        <v>6.62</v>
      </c>
      <c r="G7170" s="19">
        <v>0</v>
      </c>
      <c r="H7170" s="17">
        <f t="shared" si="336"/>
        <v>575.44846403687131</v>
      </c>
      <c r="I7170" s="18">
        <f t="shared" si="334"/>
        <v>36.232764501152232</v>
      </c>
      <c r="J7170" s="17">
        <f t="shared" si="335"/>
        <v>0.54636101718102958</v>
      </c>
    </row>
    <row r="7171" spans="1:10" x14ac:dyDescent="0.3">
      <c r="A7171" s="2">
        <v>20201025</v>
      </c>
      <c r="B7171" s="2" t="s">
        <v>39</v>
      </c>
      <c r="C7171" s="2">
        <v>253</v>
      </c>
      <c r="D7171" s="2">
        <v>22.57</v>
      </c>
      <c r="E7171" s="2">
        <v>18.899999999999999</v>
      </c>
      <c r="F7171" s="2">
        <v>6.97</v>
      </c>
      <c r="G7171" s="2">
        <v>0</v>
      </c>
      <c r="H7171" s="16">
        <f t="shared" si="336"/>
        <v>659.17709775994047</v>
      </c>
      <c r="I7171" s="15">
        <f t="shared" si="334"/>
        <v>39.499284304998142</v>
      </c>
      <c r="J7171" s="14">
        <f t="shared" si="335"/>
        <v>0.61616791509499824</v>
      </c>
    </row>
    <row r="7172" spans="1:10" x14ac:dyDescent="0.3">
      <c r="A7172" s="19">
        <v>20201025</v>
      </c>
      <c r="B7172" s="19" t="s">
        <v>38</v>
      </c>
      <c r="C7172" s="19">
        <v>269</v>
      </c>
      <c r="D7172" s="19">
        <v>30.8</v>
      </c>
      <c r="E7172" s="19">
        <v>19.07</v>
      </c>
      <c r="F7172" s="19">
        <v>8</v>
      </c>
      <c r="G7172" s="19">
        <v>0</v>
      </c>
      <c r="H7172" s="17">
        <f t="shared" si="336"/>
        <v>525.34664274248757</v>
      </c>
      <c r="I7172" s="18">
        <f t="shared" si="334"/>
        <v>35.487082585702737</v>
      </c>
      <c r="J7172" s="17">
        <f t="shared" si="335"/>
        <v>0.50055455141395788</v>
      </c>
    </row>
    <row r="7173" spans="1:10" x14ac:dyDescent="0.3">
      <c r="A7173" s="2">
        <v>20201025</v>
      </c>
      <c r="B7173" s="2" t="s">
        <v>37</v>
      </c>
      <c r="C7173" s="2">
        <v>218</v>
      </c>
      <c r="D7173" s="2">
        <v>36.61</v>
      </c>
      <c r="E7173" s="2">
        <v>18.41</v>
      </c>
      <c r="F7173" s="2">
        <v>8.2100000000000009</v>
      </c>
      <c r="G7173" s="2">
        <v>0</v>
      </c>
      <c r="H7173" s="16">
        <f t="shared" si="336"/>
        <v>365.54795445928761</v>
      </c>
      <c r="I7173" s="15">
        <f t="shared" si="334"/>
        <v>29.833373576852736</v>
      </c>
      <c r="J7173" s="14">
        <f t="shared" si="335"/>
        <v>0.35759722025058521</v>
      </c>
    </row>
    <row r="7174" spans="1:10" x14ac:dyDescent="0.3">
      <c r="A7174" s="19">
        <v>20201025</v>
      </c>
      <c r="B7174" s="19" t="s">
        <v>36</v>
      </c>
      <c r="C7174" s="19">
        <v>230</v>
      </c>
      <c r="D7174" s="19">
        <v>39.14</v>
      </c>
      <c r="E7174" s="19">
        <v>17.61</v>
      </c>
      <c r="F7174" s="19">
        <v>6.48</v>
      </c>
      <c r="G7174" s="19">
        <v>0</v>
      </c>
      <c r="H7174" s="17">
        <f t="shared" si="336"/>
        <v>364.37523232971097</v>
      </c>
      <c r="I7174" s="18">
        <f t="shared" si="334"/>
        <v>28.996726010303469</v>
      </c>
      <c r="J7174" s="17">
        <f t="shared" si="335"/>
        <v>0.35782184647117959</v>
      </c>
    </row>
    <row r="7175" spans="1:10" x14ac:dyDescent="0.3">
      <c r="A7175" s="2">
        <v>20201025</v>
      </c>
      <c r="B7175" s="2" t="s">
        <v>35</v>
      </c>
      <c r="C7175" s="2">
        <v>413</v>
      </c>
      <c r="D7175" s="2">
        <v>37.89</v>
      </c>
      <c r="E7175" s="2">
        <v>17.52</v>
      </c>
      <c r="F7175" s="2">
        <v>4.6900000000000004</v>
      </c>
      <c r="G7175" s="2">
        <v>0</v>
      </c>
      <c r="H7175" s="16">
        <f t="shared" si="336"/>
        <v>672.47692199354447</v>
      </c>
      <c r="I7175" s="15">
        <f t="shared" si="334"/>
        <v>38.534903812298268</v>
      </c>
      <c r="J7175" s="14">
        <f t="shared" si="335"/>
        <v>0.63151832494526583</v>
      </c>
    </row>
    <row r="7176" spans="1:10" x14ac:dyDescent="0.3">
      <c r="A7176" s="19">
        <v>20201025</v>
      </c>
      <c r="B7176" s="19" t="s">
        <v>34</v>
      </c>
      <c r="C7176" s="19">
        <v>208</v>
      </c>
      <c r="D7176" s="19">
        <v>33.11</v>
      </c>
      <c r="E7176" s="19">
        <v>17.440000000000001</v>
      </c>
      <c r="F7176" s="19">
        <v>4.28</v>
      </c>
      <c r="G7176" s="19">
        <v>0</v>
      </c>
      <c r="H7176" s="17">
        <f t="shared" si="336"/>
        <v>380.77931313214862</v>
      </c>
      <c r="I7176" s="18">
        <f t="shared" si="334"/>
        <v>29.339353535379644</v>
      </c>
      <c r="J7176" s="17">
        <f t="shared" si="335"/>
        <v>0.37334380086827124</v>
      </c>
    </row>
    <row r="7177" spans="1:10" x14ac:dyDescent="0.3">
      <c r="A7177" s="2">
        <v>20201025</v>
      </c>
      <c r="B7177" s="2" t="s">
        <v>33</v>
      </c>
      <c r="C7177" s="2">
        <v>351.01</v>
      </c>
      <c r="D7177" s="2">
        <v>25.62</v>
      </c>
      <c r="E7177" s="2">
        <v>18.010000000000002</v>
      </c>
      <c r="F7177" s="2">
        <v>5.93</v>
      </c>
      <c r="G7177" s="2">
        <v>0</v>
      </c>
      <c r="H7177" s="16">
        <f t="shared" si="336"/>
        <v>811.77052899029673</v>
      </c>
      <c r="I7177" s="15">
        <f t="shared" si="334"/>
        <v>43.377829030946771</v>
      </c>
      <c r="J7177" s="14">
        <f t="shared" si="335"/>
        <v>0.74463691901664475</v>
      </c>
    </row>
    <row r="7178" spans="1:10" x14ac:dyDescent="0.3">
      <c r="A7178" s="19">
        <v>20201025</v>
      </c>
      <c r="B7178" s="19" t="s">
        <v>32</v>
      </c>
      <c r="C7178" s="19">
        <v>174</v>
      </c>
      <c r="D7178" s="19">
        <v>16.260000000000002</v>
      </c>
      <c r="E7178" s="19">
        <v>17.3</v>
      </c>
      <c r="F7178" s="19">
        <v>6.69</v>
      </c>
      <c r="G7178" s="19">
        <v>0</v>
      </c>
      <c r="H7178" s="17">
        <f t="shared" si="336"/>
        <v>621.43618384976332</v>
      </c>
      <c r="I7178" s="18">
        <f t="shared" ref="I7178:I7241" si="337">E7178+H7178*((NOCT-20)/(800))</f>
        <v>36.719880745305105</v>
      </c>
      <c r="J7178" s="17">
        <f t="shared" ref="J7178:J7241" si="338">P_STC__W*(H7178/1000)*(1+(alpha_p/100)*(I7178-25))</f>
        <v>0.58866197300484802</v>
      </c>
    </row>
    <row r="7179" spans="1:10" x14ac:dyDescent="0.3">
      <c r="A7179" s="2">
        <v>20201025</v>
      </c>
      <c r="B7179" s="2" t="s">
        <v>31</v>
      </c>
      <c r="C7179" s="2">
        <v>40.97</v>
      </c>
      <c r="D7179" s="2">
        <v>5.72</v>
      </c>
      <c r="E7179" s="2">
        <v>16.62</v>
      </c>
      <c r="F7179" s="2">
        <v>6.41</v>
      </c>
      <c r="G7179" s="2">
        <v>0</v>
      </c>
      <c r="H7179" s="16">
        <f t="shared" si="336"/>
        <v>411.0685144818479</v>
      </c>
      <c r="I7179" s="15">
        <f t="shared" si="337"/>
        <v>29.46589107755775</v>
      </c>
      <c r="J7179" s="14">
        <f t="shared" si="338"/>
        <v>0.40280747203194556</v>
      </c>
    </row>
    <row r="7180" spans="1:10" x14ac:dyDescent="0.3">
      <c r="A7180" s="19">
        <v>20201025</v>
      </c>
      <c r="B7180" s="19" t="s">
        <v>30</v>
      </c>
      <c r="C7180" s="19">
        <v>0</v>
      </c>
      <c r="D7180" s="19">
        <v>0</v>
      </c>
      <c r="E7180" s="19">
        <v>16.13</v>
      </c>
      <c r="F7180" s="19">
        <v>6</v>
      </c>
      <c r="G7180" s="19">
        <v>0</v>
      </c>
      <c r="H7180" s="17">
        <f t="shared" si="336"/>
        <v>0</v>
      </c>
      <c r="I7180" s="18">
        <f t="shared" si="337"/>
        <v>16.13</v>
      </c>
      <c r="J7180" s="17">
        <f t="shared" si="338"/>
        <v>0</v>
      </c>
    </row>
    <row r="7181" spans="1:10" x14ac:dyDescent="0.3">
      <c r="A7181" s="2">
        <v>20201025</v>
      </c>
      <c r="B7181" s="2" t="s">
        <v>29</v>
      </c>
      <c r="C7181" s="2">
        <v>0</v>
      </c>
      <c r="D7181" s="2">
        <v>0</v>
      </c>
      <c r="E7181" s="2">
        <v>16.3</v>
      </c>
      <c r="F7181" s="2">
        <v>5.93</v>
      </c>
      <c r="G7181" s="2">
        <v>0</v>
      </c>
      <c r="H7181" s="16">
        <f t="shared" si="336"/>
        <v>0</v>
      </c>
      <c r="I7181" s="15">
        <f t="shared" si="337"/>
        <v>16.3</v>
      </c>
      <c r="J7181" s="14">
        <f t="shared" si="338"/>
        <v>0</v>
      </c>
    </row>
    <row r="7182" spans="1:10" x14ac:dyDescent="0.3">
      <c r="A7182" s="19">
        <v>20201025</v>
      </c>
      <c r="B7182" s="19" t="s">
        <v>28</v>
      </c>
      <c r="C7182" s="19">
        <v>0</v>
      </c>
      <c r="D7182" s="19">
        <v>0</v>
      </c>
      <c r="E7182" s="19">
        <v>16.059999999999999</v>
      </c>
      <c r="F7182" s="19">
        <v>6.41</v>
      </c>
      <c r="G7182" s="19">
        <v>0</v>
      </c>
      <c r="H7182" s="17">
        <f t="shared" si="336"/>
        <v>0</v>
      </c>
      <c r="I7182" s="18">
        <f t="shared" si="337"/>
        <v>16.059999999999999</v>
      </c>
      <c r="J7182" s="17">
        <f t="shared" si="338"/>
        <v>0</v>
      </c>
    </row>
    <row r="7183" spans="1:10" x14ac:dyDescent="0.3">
      <c r="A7183" s="2">
        <v>20201025</v>
      </c>
      <c r="B7183" s="2" t="s">
        <v>27</v>
      </c>
      <c r="C7183" s="2">
        <v>0</v>
      </c>
      <c r="D7183" s="2">
        <v>0</v>
      </c>
      <c r="E7183" s="2">
        <v>15.86</v>
      </c>
      <c r="F7183" s="2">
        <v>6.76</v>
      </c>
      <c r="G7183" s="2">
        <v>0</v>
      </c>
      <c r="H7183" s="16">
        <f t="shared" si="336"/>
        <v>0</v>
      </c>
      <c r="I7183" s="15">
        <f t="shared" si="337"/>
        <v>15.86</v>
      </c>
      <c r="J7183" s="14">
        <f t="shared" si="338"/>
        <v>0</v>
      </c>
    </row>
    <row r="7184" spans="1:10" x14ac:dyDescent="0.3">
      <c r="A7184" s="19">
        <v>20201025</v>
      </c>
      <c r="B7184" s="19" t="s">
        <v>26</v>
      </c>
      <c r="C7184" s="19">
        <v>0</v>
      </c>
      <c r="D7184" s="19">
        <v>0</v>
      </c>
      <c r="E7184" s="19">
        <v>15.47</v>
      </c>
      <c r="F7184" s="19">
        <v>6.62</v>
      </c>
      <c r="G7184" s="19">
        <v>0</v>
      </c>
      <c r="H7184" s="17">
        <f t="shared" si="336"/>
        <v>0</v>
      </c>
      <c r="I7184" s="18">
        <f t="shared" si="337"/>
        <v>15.47</v>
      </c>
      <c r="J7184" s="17">
        <f t="shared" si="338"/>
        <v>0</v>
      </c>
    </row>
    <row r="7185" spans="1:10" x14ac:dyDescent="0.3">
      <c r="A7185" s="2">
        <v>20201025</v>
      </c>
      <c r="B7185" s="2" t="s">
        <v>25</v>
      </c>
      <c r="C7185" s="2">
        <v>0</v>
      </c>
      <c r="D7185" s="2">
        <v>0</v>
      </c>
      <c r="E7185" s="2">
        <v>14.98</v>
      </c>
      <c r="F7185" s="2">
        <v>6.21</v>
      </c>
      <c r="G7185" s="2">
        <v>0</v>
      </c>
      <c r="H7185" s="16">
        <f t="shared" si="336"/>
        <v>0</v>
      </c>
      <c r="I7185" s="15">
        <f t="shared" si="337"/>
        <v>14.98</v>
      </c>
      <c r="J7185" s="14">
        <f t="shared" si="338"/>
        <v>0</v>
      </c>
    </row>
    <row r="7186" spans="1:10" x14ac:dyDescent="0.3">
      <c r="A7186" s="19">
        <v>20201026</v>
      </c>
      <c r="B7186" s="19" t="s">
        <v>48</v>
      </c>
      <c r="C7186" s="19">
        <v>0</v>
      </c>
      <c r="D7186" s="19">
        <v>0</v>
      </c>
      <c r="E7186" s="19">
        <v>14.61</v>
      </c>
      <c r="F7186" s="19">
        <v>5.66</v>
      </c>
      <c r="G7186" s="19">
        <v>0</v>
      </c>
      <c r="H7186" s="17">
        <f t="shared" si="336"/>
        <v>0</v>
      </c>
      <c r="I7186" s="18">
        <f t="shared" si="337"/>
        <v>14.61</v>
      </c>
      <c r="J7186" s="17">
        <f t="shared" si="338"/>
        <v>0</v>
      </c>
    </row>
    <row r="7187" spans="1:10" x14ac:dyDescent="0.3">
      <c r="A7187" s="2">
        <v>20201026</v>
      </c>
      <c r="B7187" s="2" t="s">
        <v>47</v>
      </c>
      <c r="C7187" s="2">
        <v>0</v>
      </c>
      <c r="D7187" s="2">
        <v>0</v>
      </c>
      <c r="E7187" s="2">
        <v>14.58</v>
      </c>
      <c r="F7187" s="2">
        <v>5.38</v>
      </c>
      <c r="G7187" s="2">
        <v>0</v>
      </c>
      <c r="H7187" s="16">
        <f t="shared" ref="H7187:H7250" si="339">IF(D7187&gt;0,C7187/SIN(D7187*PI()/180),0)</f>
        <v>0</v>
      </c>
      <c r="I7187" s="15">
        <f t="shared" si="337"/>
        <v>14.58</v>
      </c>
      <c r="J7187" s="14">
        <f t="shared" si="338"/>
        <v>0</v>
      </c>
    </row>
    <row r="7188" spans="1:10" x14ac:dyDescent="0.3">
      <c r="A7188" s="19">
        <v>20201026</v>
      </c>
      <c r="B7188" s="19" t="s">
        <v>46</v>
      </c>
      <c r="C7188" s="19">
        <v>0</v>
      </c>
      <c r="D7188" s="19">
        <v>0</v>
      </c>
      <c r="E7188" s="19">
        <v>14.54</v>
      </c>
      <c r="F7188" s="19">
        <v>5.38</v>
      </c>
      <c r="G7188" s="19">
        <v>0</v>
      </c>
      <c r="H7188" s="17">
        <f t="shared" si="339"/>
        <v>0</v>
      </c>
      <c r="I7188" s="18">
        <f t="shared" si="337"/>
        <v>14.54</v>
      </c>
      <c r="J7188" s="17">
        <f t="shared" si="338"/>
        <v>0</v>
      </c>
    </row>
    <row r="7189" spans="1:10" x14ac:dyDescent="0.3">
      <c r="A7189" s="2">
        <v>20201026</v>
      </c>
      <c r="B7189" s="2" t="s">
        <v>45</v>
      </c>
      <c r="C7189" s="2">
        <v>0</v>
      </c>
      <c r="D7189" s="2">
        <v>0</v>
      </c>
      <c r="E7189" s="2">
        <v>14.38</v>
      </c>
      <c r="F7189" s="2">
        <v>5.59</v>
      </c>
      <c r="G7189" s="2">
        <v>0</v>
      </c>
      <c r="H7189" s="16">
        <f t="shared" si="339"/>
        <v>0</v>
      </c>
      <c r="I7189" s="15">
        <f t="shared" si="337"/>
        <v>14.38</v>
      </c>
      <c r="J7189" s="14">
        <f t="shared" si="338"/>
        <v>0</v>
      </c>
    </row>
    <row r="7190" spans="1:10" x14ac:dyDescent="0.3">
      <c r="A7190" s="19">
        <v>20201026</v>
      </c>
      <c r="B7190" s="19" t="s">
        <v>44</v>
      </c>
      <c r="C7190" s="19">
        <v>0</v>
      </c>
      <c r="D7190" s="19">
        <v>0</v>
      </c>
      <c r="E7190" s="19">
        <v>14.35</v>
      </c>
      <c r="F7190" s="19">
        <v>5.52</v>
      </c>
      <c r="G7190" s="19">
        <v>0</v>
      </c>
      <c r="H7190" s="17">
        <f t="shared" si="339"/>
        <v>0</v>
      </c>
      <c r="I7190" s="18">
        <f t="shared" si="337"/>
        <v>14.35</v>
      </c>
      <c r="J7190" s="17">
        <f t="shared" si="338"/>
        <v>0</v>
      </c>
    </row>
    <row r="7191" spans="1:10" x14ac:dyDescent="0.3">
      <c r="A7191" s="2">
        <v>20201026</v>
      </c>
      <c r="B7191" s="2" t="s">
        <v>43</v>
      </c>
      <c r="C7191" s="2">
        <v>0</v>
      </c>
      <c r="D7191" s="2">
        <v>0</v>
      </c>
      <c r="E7191" s="2">
        <v>14.2</v>
      </c>
      <c r="F7191" s="2">
        <v>5.03</v>
      </c>
      <c r="G7191" s="2">
        <v>0</v>
      </c>
      <c r="H7191" s="16">
        <f t="shared" si="339"/>
        <v>0</v>
      </c>
      <c r="I7191" s="15">
        <f t="shared" si="337"/>
        <v>14.2</v>
      </c>
      <c r="J7191" s="14">
        <f t="shared" si="338"/>
        <v>0</v>
      </c>
    </row>
    <row r="7192" spans="1:10" x14ac:dyDescent="0.3">
      <c r="A7192" s="19">
        <v>20201026</v>
      </c>
      <c r="B7192" s="19" t="s">
        <v>42</v>
      </c>
      <c r="C7192" s="19">
        <v>0</v>
      </c>
      <c r="D7192" s="19">
        <v>0</v>
      </c>
      <c r="E7192" s="19">
        <v>14.16</v>
      </c>
      <c r="F7192" s="19">
        <v>4.4800000000000004</v>
      </c>
      <c r="G7192" s="19">
        <v>0</v>
      </c>
      <c r="H7192" s="17">
        <f t="shared" si="339"/>
        <v>0</v>
      </c>
      <c r="I7192" s="18">
        <f t="shared" si="337"/>
        <v>14.16</v>
      </c>
      <c r="J7192" s="17">
        <f t="shared" si="338"/>
        <v>0</v>
      </c>
    </row>
    <row r="7193" spans="1:10" x14ac:dyDescent="0.3">
      <c r="A7193" s="2">
        <v>20201026</v>
      </c>
      <c r="B7193" s="2" t="s">
        <v>41</v>
      </c>
      <c r="C7193" s="2">
        <v>0</v>
      </c>
      <c r="D7193" s="2">
        <v>0</v>
      </c>
      <c r="E7193" s="2">
        <v>14.05</v>
      </c>
      <c r="F7193" s="2">
        <v>4.1399999999999997</v>
      </c>
      <c r="G7193" s="2">
        <v>0</v>
      </c>
      <c r="H7193" s="16">
        <f t="shared" si="339"/>
        <v>0</v>
      </c>
      <c r="I7193" s="15">
        <f t="shared" si="337"/>
        <v>14.05</v>
      </c>
      <c r="J7193" s="14">
        <f t="shared" si="338"/>
        <v>0</v>
      </c>
    </row>
    <row r="7194" spans="1:10" x14ac:dyDescent="0.3">
      <c r="A7194" s="19">
        <v>20201026</v>
      </c>
      <c r="B7194" s="19" t="s">
        <v>40</v>
      </c>
      <c r="C7194" s="19">
        <v>183.01</v>
      </c>
      <c r="D7194" s="19">
        <v>12.52</v>
      </c>
      <c r="E7194" s="19">
        <v>14.22</v>
      </c>
      <c r="F7194" s="19">
        <v>3.52</v>
      </c>
      <c r="G7194" s="19">
        <v>0</v>
      </c>
      <c r="H7194" s="17">
        <f t="shared" si="339"/>
        <v>844.21841857455274</v>
      </c>
      <c r="I7194" s="18">
        <f t="shared" si="337"/>
        <v>40.601825580454772</v>
      </c>
      <c r="J7194" s="17">
        <f t="shared" si="338"/>
        <v>0.7849473502417188</v>
      </c>
    </row>
    <row r="7195" spans="1:10" x14ac:dyDescent="0.3">
      <c r="A7195" s="2">
        <v>20201026</v>
      </c>
      <c r="B7195" s="2" t="s">
        <v>39</v>
      </c>
      <c r="C7195" s="2">
        <v>348.01</v>
      </c>
      <c r="D7195" s="2">
        <v>22.32</v>
      </c>
      <c r="E7195" s="2">
        <v>14.96</v>
      </c>
      <c r="F7195" s="2">
        <v>3.31</v>
      </c>
      <c r="G7195" s="2">
        <v>0</v>
      </c>
      <c r="H7195" s="16">
        <f t="shared" si="339"/>
        <v>916.34848811741028</v>
      </c>
      <c r="I7195" s="15">
        <f t="shared" si="337"/>
        <v>43.595890253669069</v>
      </c>
      <c r="J7195" s="14">
        <f t="shared" si="338"/>
        <v>0.83966706648124911</v>
      </c>
    </row>
    <row r="7196" spans="1:10" x14ac:dyDescent="0.3">
      <c r="A7196" s="19">
        <v>20201026</v>
      </c>
      <c r="B7196" s="19" t="s">
        <v>38</v>
      </c>
      <c r="C7196" s="19">
        <v>445.01</v>
      </c>
      <c r="D7196" s="19">
        <v>30.51</v>
      </c>
      <c r="E7196" s="19">
        <v>15.69</v>
      </c>
      <c r="F7196" s="19">
        <v>3.52</v>
      </c>
      <c r="G7196" s="19">
        <v>0</v>
      </c>
      <c r="H7196" s="17">
        <f t="shared" si="339"/>
        <v>876.54101182487193</v>
      </c>
      <c r="I7196" s="18">
        <f t="shared" si="337"/>
        <v>43.081906619527246</v>
      </c>
      <c r="J7196" s="17">
        <f t="shared" si="338"/>
        <v>0.80521811456685732</v>
      </c>
    </row>
    <row r="7197" spans="1:10" x14ac:dyDescent="0.3">
      <c r="A7197" s="2">
        <v>20201026</v>
      </c>
      <c r="B7197" s="2" t="s">
        <v>37</v>
      </c>
      <c r="C7197" s="2">
        <v>576.01</v>
      </c>
      <c r="D7197" s="2">
        <v>36.29</v>
      </c>
      <c r="E7197" s="2">
        <v>16.440000000000001</v>
      </c>
      <c r="F7197" s="2">
        <v>4.28</v>
      </c>
      <c r="G7197" s="2">
        <v>0</v>
      </c>
      <c r="H7197" s="16">
        <f t="shared" si="339"/>
        <v>973.19945000381506</v>
      </c>
      <c r="I7197" s="15">
        <f t="shared" si="337"/>
        <v>46.852482812619222</v>
      </c>
      <c r="J7197" s="14">
        <f t="shared" si="338"/>
        <v>0.87749874085875024</v>
      </c>
    </row>
    <row r="7198" spans="1:10" x14ac:dyDescent="0.3">
      <c r="A7198" s="19">
        <v>20201026</v>
      </c>
      <c r="B7198" s="19" t="s">
        <v>36</v>
      </c>
      <c r="C7198" s="19">
        <v>589.01</v>
      </c>
      <c r="D7198" s="19">
        <v>38.799999999999997</v>
      </c>
      <c r="E7198" s="19">
        <v>16.97</v>
      </c>
      <c r="F7198" s="19">
        <v>4.34</v>
      </c>
      <c r="G7198" s="19">
        <v>0</v>
      </c>
      <c r="H7198" s="17">
        <f t="shared" si="339"/>
        <v>940.00385780833653</v>
      </c>
      <c r="I7198" s="18">
        <f t="shared" si="337"/>
        <v>46.345120556510516</v>
      </c>
      <c r="J7198" s="17">
        <f t="shared" si="338"/>
        <v>0.84971362730006883</v>
      </c>
    </row>
    <row r="7199" spans="1:10" x14ac:dyDescent="0.3">
      <c r="A7199" s="2">
        <v>20201026</v>
      </c>
      <c r="B7199" s="2" t="s">
        <v>35</v>
      </c>
      <c r="C7199" s="2">
        <v>402</v>
      </c>
      <c r="D7199" s="2">
        <v>37.549999999999997</v>
      </c>
      <c r="E7199" s="2">
        <v>17.190000000000001</v>
      </c>
      <c r="F7199" s="2">
        <v>4.4800000000000004</v>
      </c>
      <c r="G7199" s="2">
        <v>0</v>
      </c>
      <c r="H7199" s="16">
        <f t="shared" si="339"/>
        <v>659.60730587244018</v>
      </c>
      <c r="I7199" s="15">
        <f t="shared" si="337"/>
        <v>37.802728308513757</v>
      </c>
      <c r="J7199" s="14">
        <f t="shared" si="338"/>
        <v>0.6216058267991601</v>
      </c>
    </row>
    <row r="7200" spans="1:10" x14ac:dyDescent="0.3">
      <c r="A7200" s="19">
        <v>20201026</v>
      </c>
      <c r="B7200" s="19" t="s">
        <v>34</v>
      </c>
      <c r="C7200" s="19">
        <v>429.01</v>
      </c>
      <c r="D7200" s="19">
        <v>32.799999999999997</v>
      </c>
      <c r="E7200" s="19">
        <v>17.260000000000002</v>
      </c>
      <c r="F7200" s="19">
        <v>4.62</v>
      </c>
      <c r="G7200" s="19">
        <v>0</v>
      </c>
      <c r="H7200" s="17">
        <f t="shared" si="339"/>
        <v>791.95772162301557</v>
      </c>
      <c r="I7200" s="18">
        <f t="shared" si="337"/>
        <v>42.008678800719238</v>
      </c>
      <c r="J7200" s="17">
        <f t="shared" si="338"/>
        <v>0.73134202632425671</v>
      </c>
    </row>
    <row r="7201" spans="1:10" x14ac:dyDescent="0.3">
      <c r="A7201" s="2">
        <v>20201026</v>
      </c>
      <c r="B7201" s="2" t="s">
        <v>33</v>
      </c>
      <c r="C7201" s="2">
        <v>384.01</v>
      </c>
      <c r="D7201" s="2">
        <v>25.33</v>
      </c>
      <c r="E7201" s="2">
        <v>16.920000000000002</v>
      </c>
      <c r="F7201" s="2">
        <v>4.62</v>
      </c>
      <c r="G7201" s="2">
        <v>0</v>
      </c>
      <c r="H7201" s="16">
        <f t="shared" si="339"/>
        <v>897.57366172533909</v>
      </c>
      <c r="I7201" s="15">
        <f t="shared" si="337"/>
        <v>44.969176928916852</v>
      </c>
      <c r="J7201" s="14">
        <f t="shared" si="338"/>
        <v>0.81691652906555834</v>
      </c>
    </row>
    <row r="7202" spans="1:10" x14ac:dyDescent="0.3">
      <c r="A7202" s="19">
        <v>20201026</v>
      </c>
      <c r="B7202" s="19" t="s">
        <v>32</v>
      </c>
      <c r="C7202" s="19">
        <v>222</v>
      </c>
      <c r="D7202" s="19">
        <v>16</v>
      </c>
      <c r="E7202" s="19">
        <v>16.71</v>
      </c>
      <c r="F7202" s="19">
        <v>4.4800000000000004</v>
      </c>
      <c r="G7202" s="19">
        <v>0</v>
      </c>
      <c r="H7202" s="17">
        <f t="shared" si="339"/>
        <v>805.40607183661268</v>
      </c>
      <c r="I7202" s="18">
        <f t="shared" si="337"/>
        <v>41.878939744894147</v>
      </c>
      <c r="J7202" s="17">
        <f t="shared" si="338"/>
        <v>0.74423126933145345</v>
      </c>
    </row>
    <row r="7203" spans="1:10" x14ac:dyDescent="0.3">
      <c r="A7203" s="2">
        <v>20201026</v>
      </c>
      <c r="B7203" s="2" t="s">
        <v>31</v>
      </c>
      <c r="C7203" s="2">
        <v>46.03</v>
      </c>
      <c r="D7203" s="2">
        <v>5.48</v>
      </c>
      <c r="E7203" s="2">
        <v>16.190000000000001</v>
      </c>
      <c r="F7203" s="2">
        <v>3.72</v>
      </c>
      <c r="G7203" s="2">
        <v>0</v>
      </c>
      <c r="H7203" s="16">
        <f t="shared" si="339"/>
        <v>481.99817010162184</v>
      </c>
      <c r="I7203" s="15">
        <f t="shared" si="337"/>
        <v>31.252442815675685</v>
      </c>
      <c r="J7203" s="14">
        <f t="shared" si="338"/>
        <v>0.46843667312042864</v>
      </c>
    </row>
    <row r="7204" spans="1:10" x14ac:dyDescent="0.3">
      <c r="A7204" s="19">
        <v>20201026</v>
      </c>
      <c r="B7204" s="19" t="s">
        <v>30</v>
      </c>
      <c r="C7204" s="19">
        <v>0</v>
      </c>
      <c r="D7204" s="19">
        <v>0</v>
      </c>
      <c r="E7204" s="19">
        <v>15.44</v>
      </c>
      <c r="F7204" s="19">
        <v>3.1</v>
      </c>
      <c r="G7204" s="19">
        <v>0</v>
      </c>
      <c r="H7204" s="17">
        <f t="shared" si="339"/>
        <v>0</v>
      </c>
      <c r="I7204" s="18">
        <f t="shared" si="337"/>
        <v>15.44</v>
      </c>
      <c r="J7204" s="17">
        <f t="shared" si="338"/>
        <v>0</v>
      </c>
    </row>
    <row r="7205" spans="1:10" x14ac:dyDescent="0.3">
      <c r="A7205" s="2">
        <v>20201026</v>
      </c>
      <c r="B7205" s="2" t="s">
        <v>29</v>
      </c>
      <c r="C7205" s="2">
        <v>0</v>
      </c>
      <c r="D7205" s="2">
        <v>0</v>
      </c>
      <c r="E7205" s="2">
        <v>15.05</v>
      </c>
      <c r="F7205" s="2">
        <v>2.5499999999999998</v>
      </c>
      <c r="G7205" s="2">
        <v>0</v>
      </c>
      <c r="H7205" s="16">
        <f t="shared" si="339"/>
        <v>0</v>
      </c>
      <c r="I7205" s="15">
        <f t="shared" si="337"/>
        <v>15.05</v>
      </c>
      <c r="J7205" s="14">
        <f t="shared" si="338"/>
        <v>0</v>
      </c>
    </row>
    <row r="7206" spans="1:10" x14ac:dyDescent="0.3">
      <c r="A7206" s="19">
        <v>20201026</v>
      </c>
      <c r="B7206" s="19" t="s">
        <v>28</v>
      </c>
      <c r="C7206" s="19">
        <v>0</v>
      </c>
      <c r="D7206" s="19">
        <v>0</v>
      </c>
      <c r="E7206" s="19">
        <v>14.54</v>
      </c>
      <c r="F7206" s="19">
        <v>2.14</v>
      </c>
      <c r="G7206" s="19">
        <v>0</v>
      </c>
      <c r="H7206" s="17">
        <f t="shared" si="339"/>
        <v>0</v>
      </c>
      <c r="I7206" s="18">
        <f t="shared" si="337"/>
        <v>14.54</v>
      </c>
      <c r="J7206" s="17">
        <f t="shared" si="338"/>
        <v>0</v>
      </c>
    </row>
    <row r="7207" spans="1:10" x14ac:dyDescent="0.3">
      <c r="A7207" s="2">
        <v>20201026</v>
      </c>
      <c r="B7207" s="2" t="s">
        <v>27</v>
      </c>
      <c r="C7207" s="2">
        <v>0</v>
      </c>
      <c r="D7207" s="2">
        <v>0</v>
      </c>
      <c r="E7207" s="2">
        <v>13.6</v>
      </c>
      <c r="F7207" s="2">
        <v>1.66</v>
      </c>
      <c r="G7207" s="2">
        <v>0</v>
      </c>
      <c r="H7207" s="16">
        <f t="shared" si="339"/>
        <v>0</v>
      </c>
      <c r="I7207" s="15">
        <f t="shared" si="337"/>
        <v>13.6</v>
      </c>
      <c r="J7207" s="14">
        <f t="shared" si="338"/>
        <v>0</v>
      </c>
    </row>
    <row r="7208" spans="1:10" x14ac:dyDescent="0.3">
      <c r="A7208" s="19">
        <v>20201026</v>
      </c>
      <c r="B7208" s="19" t="s">
        <v>26</v>
      </c>
      <c r="C7208" s="19">
        <v>0</v>
      </c>
      <c r="D7208" s="19">
        <v>0</v>
      </c>
      <c r="E7208" s="19">
        <v>14.37</v>
      </c>
      <c r="F7208" s="19">
        <v>1.1000000000000001</v>
      </c>
      <c r="G7208" s="19">
        <v>0</v>
      </c>
      <c r="H7208" s="17">
        <f t="shared" si="339"/>
        <v>0</v>
      </c>
      <c r="I7208" s="18">
        <f t="shared" si="337"/>
        <v>14.37</v>
      </c>
      <c r="J7208" s="17">
        <f t="shared" si="338"/>
        <v>0</v>
      </c>
    </row>
    <row r="7209" spans="1:10" x14ac:dyDescent="0.3">
      <c r="A7209" s="2">
        <v>20201026</v>
      </c>
      <c r="B7209" s="2" t="s">
        <v>25</v>
      </c>
      <c r="C7209" s="2">
        <v>0</v>
      </c>
      <c r="D7209" s="2">
        <v>0</v>
      </c>
      <c r="E7209" s="2">
        <v>14.91</v>
      </c>
      <c r="F7209" s="2">
        <v>1.03</v>
      </c>
      <c r="G7209" s="2">
        <v>0</v>
      </c>
      <c r="H7209" s="16">
        <f t="shared" si="339"/>
        <v>0</v>
      </c>
      <c r="I7209" s="15">
        <f t="shared" si="337"/>
        <v>14.91</v>
      </c>
      <c r="J7209" s="14">
        <f t="shared" si="338"/>
        <v>0</v>
      </c>
    </row>
    <row r="7210" spans="1:10" x14ac:dyDescent="0.3">
      <c r="A7210" s="19">
        <v>20201027</v>
      </c>
      <c r="B7210" s="19" t="s">
        <v>48</v>
      </c>
      <c r="C7210" s="19">
        <v>0</v>
      </c>
      <c r="D7210" s="19">
        <v>0</v>
      </c>
      <c r="E7210" s="19">
        <v>13.84</v>
      </c>
      <c r="F7210" s="19">
        <v>1.24</v>
      </c>
      <c r="G7210" s="19">
        <v>0</v>
      </c>
      <c r="H7210" s="17">
        <f t="shared" si="339"/>
        <v>0</v>
      </c>
      <c r="I7210" s="18">
        <f t="shared" si="337"/>
        <v>13.84</v>
      </c>
      <c r="J7210" s="17">
        <f t="shared" si="338"/>
        <v>0</v>
      </c>
    </row>
    <row r="7211" spans="1:10" x14ac:dyDescent="0.3">
      <c r="A7211" s="2">
        <v>20201027</v>
      </c>
      <c r="B7211" s="2" t="s">
        <v>47</v>
      </c>
      <c r="C7211" s="2">
        <v>0</v>
      </c>
      <c r="D7211" s="2">
        <v>0</v>
      </c>
      <c r="E7211" s="2">
        <v>12.32</v>
      </c>
      <c r="F7211" s="2">
        <v>1.59</v>
      </c>
      <c r="G7211" s="2">
        <v>0</v>
      </c>
      <c r="H7211" s="16">
        <f t="shared" si="339"/>
        <v>0</v>
      </c>
      <c r="I7211" s="15">
        <f t="shared" si="337"/>
        <v>12.32</v>
      </c>
      <c r="J7211" s="14">
        <f t="shared" si="338"/>
        <v>0</v>
      </c>
    </row>
    <row r="7212" spans="1:10" x14ac:dyDescent="0.3">
      <c r="A7212" s="19">
        <v>20201027</v>
      </c>
      <c r="B7212" s="19" t="s">
        <v>46</v>
      </c>
      <c r="C7212" s="19">
        <v>0</v>
      </c>
      <c r="D7212" s="19">
        <v>0</v>
      </c>
      <c r="E7212" s="19">
        <v>11.97</v>
      </c>
      <c r="F7212" s="19">
        <v>1.86</v>
      </c>
      <c r="G7212" s="19">
        <v>0</v>
      </c>
      <c r="H7212" s="17">
        <f t="shared" si="339"/>
        <v>0</v>
      </c>
      <c r="I7212" s="18">
        <f t="shared" si="337"/>
        <v>11.97</v>
      </c>
      <c r="J7212" s="17">
        <f t="shared" si="338"/>
        <v>0</v>
      </c>
    </row>
    <row r="7213" spans="1:10" x14ac:dyDescent="0.3">
      <c r="A7213" s="2">
        <v>20201027</v>
      </c>
      <c r="B7213" s="2" t="s">
        <v>45</v>
      </c>
      <c r="C7213" s="2">
        <v>0</v>
      </c>
      <c r="D7213" s="2">
        <v>0</v>
      </c>
      <c r="E7213" s="2">
        <v>12.69</v>
      </c>
      <c r="F7213" s="2">
        <v>2.0699999999999998</v>
      </c>
      <c r="G7213" s="2">
        <v>0</v>
      </c>
      <c r="H7213" s="16">
        <f t="shared" si="339"/>
        <v>0</v>
      </c>
      <c r="I7213" s="15">
        <f t="shared" si="337"/>
        <v>12.69</v>
      </c>
      <c r="J7213" s="14">
        <f t="shared" si="338"/>
        <v>0</v>
      </c>
    </row>
    <row r="7214" spans="1:10" x14ac:dyDescent="0.3">
      <c r="A7214" s="19">
        <v>20201027</v>
      </c>
      <c r="B7214" s="19" t="s">
        <v>44</v>
      </c>
      <c r="C7214" s="19">
        <v>0</v>
      </c>
      <c r="D7214" s="19">
        <v>0</v>
      </c>
      <c r="E7214" s="19">
        <v>13.24</v>
      </c>
      <c r="F7214" s="19">
        <v>2.34</v>
      </c>
      <c r="G7214" s="19">
        <v>0</v>
      </c>
      <c r="H7214" s="17">
        <f t="shared" si="339"/>
        <v>0</v>
      </c>
      <c r="I7214" s="18">
        <f t="shared" si="337"/>
        <v>13.24</v>
      </c>
      <c r="J7214" s="17">
        <f t="shared" si="338"/>
        <v>0</v>
      </c>
    </row>
    <row r="7215" spans="1:10" x14ac:dyDescent="0.3">
      <c r="A7215" s="2">
        <v>20201027</v>
      </c>
      <c r="B7215" s="2" t="s">
        <v>43</v>
      </c>
      <c r="C7215" s="2">
        <v>0</v>
      </c>
      <c r="D7215" s="2">
        <v>0</v>
      </c>
      <c r="E7215" s="2">
        <v>13.93</v>
      </c>
      <c r="F7215" s="2">
        <v>2.5499999999999998</v>
      </c>
      <c r="G7215" s="2">
        <v>0</v>
      </c>
      <c r="H7215" s="16">
        <f t="shared" si="339"/>
        <v>0</v>
      </c>
      <c r="I7215" s="15">
        <f t="shared" si="337"/>
        <v>13.93</v>
      </c>
      <c r="J7215" s="14">
        <f t="shared" si="338"/>
        <v>0</v>
      </c>
    </row>
    <row r="7216" spans="1:10" x14ac:dyDescent="0.3">
      <c r="A7216" s="19">
        <v>20201027</v>
      </c>
      <c r="B7216" s="19" t="s">
        <v>42</v>
      </c>
      <c r="C7216" s="19">
        <v>0</v>
      </c>
      <c r="D7216" s="19">
        <v>0</v>
      </c>
      <c r="E7216" s="19">
        <v>14.23</v>
      </c>
      <c r="F7216" s="19">
        <v>2.83</v>
      </c>
      <c r="G7216" s="19">
        <v>0</v>
      </c>
      <c r="H7216" s="17">
        <f t="shared" si="339"/>
        <v>0</v>
      </c>
      <c r="I7216" s="18">
        <f t="shared" si="337"/>
        <v>14.23</v>
      </c>
      <c r="J7216" s="17">
        <f t="shared" si="338"/>
        <v>0</v>
      </c>
    </row>
    <row r="7217" spans="1:10" x14ac:dyDescent="0.3">
      <c r="A7217" s="2">
        <v>20201027</v>
      </c>
      <c r="B7217" s="2" t="s">
        <v>41</v>
      </c>
      <c r="C7217" s="2">
        <v>0</v>
      </c>
      <c r="D7217" s="2">
        <v>0</v>
      </c>
      <c r="E7217" s="2">
        <v>14.08</v>
      </c>
      <c r="F7217" s="2">
        <v>2.9</v>
      </c>
      <c r="G7217" s="2">
        <v>0</v>
      </c>
      <c r="H7217" s="16">
        <f t="shared" si="339"/>
        <v>0</v>
      </c>
      <c r="I7217" s="15">
        <f t="shared" si="337"/>
        <v>14.08</v>
      </c>
      <c r="J7217" s="14">
        <f t="shared" si="338"/>
        <v>0</v>
      </c>
    </row>
    <row r="7218" spans="1:10" x14ac:dyDescent="0.3">
      <c r="A7218" s="19">
        <v>20201027</v>
      </c>
      <c r="B7218" s="19" t="s">
        <v>40</v>
      </c>
      <c r="C7218" s="19">
        <v>145</v>
      </c>
      <c r="D7218" s="19">
        <v>12.29</v>
      </c>
      <c r="E7218" s="19">
        <v>14.78</v>
      </c>
      <c r="F7218" s="19">
        <v>2.83</v>
      </c>
      <c r="G7218" s="19">
        <v>0</v>
      </c>
      <c r="H7218" s="17">
        <f t="shared" si="339"/>
        <v>681.19936960475559</v>
      </c>
      <c r="I7218" s="18">
        <f t="shared" si="337"/>
        <v>36.06748030014861</v>
      </c>
      <c r="J7218" s="17">
        <f t="shared" si="338"/>
        <v>0.64727314688867132</v>
      </c>
    </row>
    <row r="7219" spans="1:10" x14ac:dyDescent="0.3">
      <c r="A7219" s="2">
        <v>20201027</v>
      </c>
      <c r="B7219" s="2" t="s">
        <v>39</v>
      </c>
      <c r="C7219" s="2">
        <v>236</v>
      </c>
      <c r="D7219" s="2">
        <v>22.06</v>
      </c>
      <c r="E7219" s="2">
        <v>16.010000000000002</v>
      </c>
      <c r="F7219" s="2">
        <v>3.31</v>
      </c>
      <c r="G7219" s="2">
        <v>0</v>
      </c>
      <c r="H7219" s="16">
        <f t="shared" si="339"/>
        <v>628.36593047147267</v>
      </c>
      <c r="I7219" s="15">
        <f t="shared" si="337"/>
        <v>35.646435327233519</v>
      </c>
      <c r="J7219" s="14">
        <f t="shared" si="338"/>
        <v>0.59826157288876614</v>
      </c>
    </row>
    <row r="7220" spans="1:10" x14ac:dyDescent="0.3">
      <c r="A7220" s="19">
        <v>20201027</v>
      </c>
      <c r="B7220" s="19" t="s">
        <v>38</v>
      </c>
      <c r="C7220" s="19">
        <v>443.01</v>
      </c>
      <c r="D7220" s="19">
        <v>30.22</v>
      </c>
      <c r="E7220" s="19">
        <v>17.010000000000002</v>
      </c>
      <c r="F7220" s="19">
        <v>3.86</v>
      </c>
      <c r="G7220" s="19">
        <v>0</v>
      </c>
      <c r="H7220" s="17">
        <f t="shared" si="339"/>
        <v>880.17282742826853</v>
      </c>
      <c r="I7220" s="18">
        <f t="shared" si="337"/>
        <v>44.515400857133393</v>
      </c>
      <c r="J7220" s="17">
        <f t="shared" si="338"/>
        <v>0.80287666244958233</v>
      </c>
    </row>
    <row r="7221" spans="1:10" x14ac:dyDescent="0.3">
      <c r="A7221" s="2">
        <v>20201027</v>
      </c>
      <c r="B7221" s="2" t="s">
        <v>37</v>
      </c>
      <c r="C7221" s="2">
        <v>505.01</v>
      </c>
      <c r="D7221" s="2">
        <v>35.97</v>
      </c>
      <c r="E7221" s="2">
        <v>17.559999999999999</v>
      </c>
      <c r="F7221" s="2">
        <v>4.07</v>
      </c>
      <c r="G7221" s="2">
        <v>0</v>
      </c>
      <c r="H7221" s="16">
        <f t="shared" si="339"/>
        <v>859.79407670294518</v>
      </c>
      <c r="I7221" s="15">
        <f t="shared" si="337"/>
        <v>44.428564896967032</v>
      </c>
      <c r="J7221" s="14">
        <f t="shared" si="338"/>
        <v>0.7846235341253156</v>
      </c>
    </row>
    <row r="7222" spans="1:10" x14ac:dyDescent="0.3">
      <c r="A7222" s="19">
        <v>20201027</v>
      </c>
      <c r="B7222" s="19" t="s">
        <v>36</v>
      </c>
      <c r="C7222" s="19">
        <v>507.01</v>
      </c>
      <c r="D7222" s="19">
        <v>38.46</v>
      </c>
      <c r="E7222" s="19">
        <v>18.09</v>
      </c>
      <c r="F7222" s="19">
        <v>4.07</v>
      </c>
      <c r="G7222" s="19">
        <v>0</v>
      </c>
      <c r="H7222" s="17">
        <f t="shared" si="339"/>
        <v>815.17039626763665</v>
      </c>
      <c r="I7222" s="18">
        <f t="shared" si="337"/>
        <v>43.564074883363645</v>
      </c>
      <c r="J7222" s="17">
        <f t="shared" si="338"/>
        <v>0.74707241701207538</v>
      </c>
    </row>
    <row r="7223" spans="1:10" x14ac:dyDescent="0.3">
      <c r="A7223" s="2">
        <v>20201027</v>
      </c>
      <c r="B7223" s="2" t="s">
        <v>35</v>
      </c>
      <c r="C7223" s="2">
        <v>302</v>
      </c>
      <c r="D7223" s="2">
        <v>37.21</v>
      </c>
      <c r="E7223" s="2">
        <v>18.27</v>
      </c>
      <c r="F7223" s="2">
        <v>3.93</v>
      </c>
      <c r="G7223" s="2">
        <v>0</v>
      </c>
      <c r="H7223" s="16">
        <f t="shared" si="339"/>
        <v>499.38971406172533</v>
      </c>
      <c r="I7223" s="15">
        <f t="shared" si="337"/>
        <v>33.875928564428918</v>
      </c>
      <c r="J7223" s="14">
        <f t="shared" si="338"/>
        <v>0.47944325063652427</v>
      </c>
    </row>
    <row r="7224" spans="1:10" x14ac:dyDescent="0.3">
      <c r="A7224" s="19">
        <v>20201027</v>
      </c>
      <c r="B7224" s="19" t="s">
        <v>34</v>
      </c>
      <c r="C7224" s="19">
        <v>273</v>
      </c>
      <c r="D7224" s="19">
        <v>32.479999999999997</v>
      </c>
      <c r="E7224" s="19">
        <v>18.34</v>
      </c>
      <c r="F7224" s="19">
        <v>3.72</v>
      </c>
      <c r="G7224" s="19">
        <v>0</v>
      </c>
      <c r="H7224" s="17">
        <f t="shared" si="339"/>
        <v>508.37498773550112</v>
      </c>
      <c r="I7224" s="18">
        <f t="shared" si="337"/>
        <v>34.22671836673441</v>
      </c>
      <c r="J7224" s="17">
        <f t="shared" si="338"/>
        <v>0.48726713997112731</v>
      </c>
    </row>
    <row r="7225" spans="1:10" x14ac:dyDescent="0.3">
      <c r="A7225" s="2">
        <v>20201027</v>
      </c>
      <c r="B7225" s="2" t="s">
        <v>33</v>
      </c>
      <c r="C7225" s="2">
        <v>192</v>
      </c>
      <c r="D7225" s="2">
        <v>25.04</v>
      </c>
      <c r="E7225" s="2">
        <v>18.12</v>
      </c>
      <c r="F7225" s="2">
        <v>3.66</v>
      </c>
      <c r="G7225" s="2">
        <v>0</v>
      </c>
      <c r="H7225" s="16">
        <f t="shared" si="339"/>
        <v>453.63166071449075</v>
      </c>
      <c r="I7225" s="15">
        <f t="shared" si="337"/>
        <v>32.295989397327837</v>
      </c>
      <c r="J7225" s="14">
        <f t="shared" si="338"/>
        <v>0.43873804767359759</v>
      </c>
    </row>
    <row r="7226" spans="1:10" x14ac:dyDescent="0.3">
      <c r="A7226" s="19">
        <v>20201027</v>
      </c>
      <c r="B7226" s="19" t="s">
        <v>32</v>
      </c>
      <c r="C7226" s="19">
        <v>145</v>
      </c>
      <c r="D7226" s="19">
        <v>15.74</v>
      </c>
      <c r="E7226" s="19">
        <v>17.899999999999999</v>
      </c>
      <c r="F7226" s="19">
        <v>3.45</v>
      </c>
      <c r="G7226" s="19">
        <v>0</v>
      </c>
      <c r="H7226" s="17">
        <f t="shared" si="339"/>
        <v>534.5179418678764</v>
      </c>
      <c r="I7226" s="18">
        <f t="shared" si="337"/>
        <v>34.60368568337114</v>
      </c>
      <c r="J7226" s="17">
        <f t="shared" si="338"/>
        <v>0.51141790149167943</v>
      </c>
    </row>
    <row r="7227" spans="1:10" x14ac:dyDescent="0.3">
      <c r="A7227" s="2">
        <v>20201027</v>
      </c>
      <c r="B7227" s="2" t="s">
        <v>31</v>
      </c>
      <c r="C7227" s="2">
        <v>8</v>
      </c>
      <c r="D7227" s="2">
        <v>5.24</v>
      </c>
      <c r="E7227" s="2">
        <v>17.46</v>
      </c>
      <c r="F7227" s="2">
        <v>2.83</v>
      </c>
      <c r="G7227" s="2">
        <v>0</v>
      </c>
      <c r="H7227" s="16">
        <f t="shared" si="339"/>
        <v>87.596531971441095</v>
      </c>
      <c r="I7227" s="15">
        <f t="shared" si="337"/>
        <v>20.197391624107535</v>
      </c>
      <c r="J7227" s="14">
        <f t="shared" si="338"/>
        <v>8.9489645243094398E-2</v>
      </c>
    </row>
    <row r="7228" spans="1:10" x14ac:dyDescent="0.3">
      <c r="A7228" s="19">
        <v>20201027</v>
      </c>
      <c r="B7228" s="19" t="s">
        <v>30</v>
      </c>
      <c r="C7228" s="19">
        <v>0</v>
      </c>
      <c r="D7228" s="19">
        <v>0</v>
      </c>
      <c r="E7228" s="19">
        <v>17</v>
      </c>
      <c r="F7228" s="19">
        <v>2.62</v>
      </c>
      <c r="G7228" s="19">
        <v>0</v>
      </c>
      <c r="H7228" s="17">
        <f t="shared" si="339"/>
        <v>0</v>
      </c>
      <c r="I7228" s="18">
        <f t="shared" si="337"/>
        <v>17</v>
      </c>
      <c r="J7228" s="17">
        <f t="shared" si="338"/>
        <v>0</v>
      </c>
    </row>
    <row r="7229" spans="1:10" x14ac:dyDescent="0.3">
      <c r="A7229" s="2">
        <v>20201027</v>
      </c>
      <c r="B7229" s="2" t="s">
        <v>29</v>
      </c>
      <c r="C7229" s="2">
        <v>0</v>
      </c>
      <c r="D7229" s="2">
        <v>0</v>
      </c>
      <c r="E7229" s="2">
        <v>16.61</v>
      </c>
      <c r="F7229" s="2">
        <v>2.9</v>
      </c>
      <c r="G7229" s="2">
        <v>0</v>
      </c>
      <c r="H7229" s="16">
        <f t="shared" si="339"/>
        <v>0</v>
      </c>
      <c r="I7229" s="15">
        <f t="shared" si="337"/>
        <v>16.61</v>
      </c>
      <c r="J7229" s="14">
        <f t="shared" si="338"/>
        <v>0</v>
      </c>
    </row>
    <row r="7230" spans="1:10" x14ac:dyDescent="0.3">
      <c r="A7230" s="19">
        <v>20201027</v>
      </c>
      <c r="B7230" s="19" t="s">
        <v>28</v>
      </c>
      <c r="C7230" s="19">
        <v>0</v>
      </c>
      <c r="D7230" s="19">
        <v>0</v>
      </c>
      <c r="E7230" s="19">
        <v>16.5</v>
      </c>
      <c r="F7230" s="19">
        <v>2.83</v>
      </c>
      <c r="G7230" s="19">
        <v>0</v>
      </c>
      <c r="H7230" s="17">
        <f t="shared" si="339"/>
        <v>0</v>
      </c>
      <c r="I7230" s="18">
        <f t="shared" si="337"/>
        <v>16.5</v>
      </c>
      <c r="J7230" s="17">
        <f t="shared" si="338"/>
        <v>0</v>
      </c>
    </row>
    <row r="7231" spans="1:10" x14ac:dyDescent="0.3">
      <c r="A7231" s="2">
        <v>20201027</v>
      </c>
      <c r="B7231" s="2" t="s">
        <v>27</v>
      </c>
      <c r="C7231" s="2">
        <v>0</v>
      </c>
      <c r="D7231" s="2">
        <v>0</v>
      </c>
      <c r="E7231" s="2">
        <v>16.54</v>
      </c>
      <c r="F7231" s="2">
        <v>2.9</v>
      </c>
      <c r="G7231" s="2">
        <v>0</v>
      </c>
      <c r="H7231" s="16">
        <f t="shared" si="339"/>
        <v>0</v>
      </c>
      <c r="I7231" s="15">
        <f t="shared" si="337"/>
        <v>16.54</v>
      </c>
      <c r="J7231" s="14">
        <f t="shared" si="338"/>
        <v>0</v>
      </c>
    </row>
    <row r="7232" spans="1:10" x14ac:dyDescent="0.3">
      <c r="A7232" s="19">
        <v>20201027</v>
      </c>
      <c r="B7232" s="19" t="s">
        <v>26</v>
      </c>
      <c r="C7232" s="19">
        <v>0</v>
      </c>
      <c r="D7232" s="19">
        <v>0</v>
      </c>
      <c r="E7232" s="19">
        <v>16.66</v>
      </c>
      <c r="F7232" s="19">
        <v>2.97</v>
      </c>
      <c r="G7232" s="19">
        <v>0</v>
      </c>
      <c r="H7232" s="17">
        <f t="shared" si="339"/>
        <v>0</v>
      </c>
      <c r="I7232" s="18">
        <f t="shared" si="337"/>
        <v>16.66</v>
      </c>
      <c r="J7232" s="17">
        <f t="shared" si="338"/>
        <v>0</v>
      </c>
    </row>
    <row r="7233" spans="1:10" x14ac:dyDescent="0.3">
      <c r="A7233" s="2">
        <v>20201027</v>
      </c>
      <c r="B7233" s="2" t="s">
        <v>25</v>
      </c>
      <c r="C7233" s="2">
        <v>0</v>
      </c>
      <c r="D7233" s="2">
        <v>0</v>
      </c>
      <c r="E7233" s="2">
        <v>16.84</v>
      </c>
      <c r="F7233" s="2">
        <v>3.1</v>
      </c>
      <c r="G7233" s="2">
        <v>0</v>
      </c>
      <c r="H7233" s="16">
        <f t="shared" si="339"/>
        <v>0</v>
      </c>
      <c r="I7233" s="15">
        <f t="shared" si="337"/>
        <v>16.84</v>
      </c>
      <c r="J7233" s="14">
        <f t="shared" si="338"/>
        <v>0</v>
      </c>
    </row>
    <row r="7234" spans="1:10" x14ac:dyDescent="0.3">
      <c r="A7234" s="19">
        <v>20201028</v>
      </c>
      <c r="B7234" s="19" t="s">
        <v>48</v>
      </c>
      <c r="C7234" s="19">
        <v>0</v>
      </c>
      <c r="D7234" s="19">
        <v>0</v>
      </c>
      <c r="E7234" s="19">
        <v>17</v>
      </c>
      <c r="F7234" s="19">
        <v>3.24</v>
      </c>
      <c r="G7234" s="19">
        <v>0</v>
      </c>
      <c r="H7234" s="17">
        <f t="shared" si="339"/>
        <v>0</v>
      </c>
      <c r="I7234" s="18">
        <f t="shared" si="337"/>
        <v>17</v>
      </c>
      <c r="J7234" s="17">
        <f t="shared" si="338"/>
        <v>0</v>
      </c>
    </row>
    <row r="7235" spans="1:10" x14ac:dyDescent="0.3">
      <c r="A7235" s="2">
        <v>20201028</v>
      </c>
      <c r="B7235" s="2" t="s">
        <v>47</v>
      </c>
      <c r="C7235" s="2">
        <v>0</v>
      </c>
      <c r="D7235" s="2">
        <v>0</v>
      </c>
      <c r="E7235" s="2">
        <v>17.02</v>
      </c>
      <c r="F7235" s="2">
        <v>3.31</v>
      </c>
      <c r="G7235" s="2">
        <v>0</v>
      </c>
      <c r="H7235" s="16">
        <f t="shared" si="339"/>
        <v>0</v>
      </c>
      <c r="I7235" s="15">
        <f t="shared" si="337"/>
        <v>17.02</v>
      </c>
      <c r="J7235" s="14">
        <f t="shared" si="338"/>
        <v>0</v>
      </c>
    </row>
    <row r="7236" spans="1:10" x14ac:dyDescent="0.3">
      <c r="A7236" s="19">
        <v>20201028</v>
      </c>
      <c r="B7236" s="19" t="s">
        <v>46</v>
      </c>
      <c r="C7236" s="19">
        <v>0</v>
      </c>
      <c r="D7236" s="19">
        <v>0</v>
      </c>
      <c r="E7236" s="19">
        <v>17.11</v>
      </c>
      <c r="F7236" s="19">
        <v>3.24</v>
      </c>
      <c r="G7236" s="19">
        <v>0</v>
      </c>
      <c r="H7236" s="17">
        <f t="shared" si="339"/>
        <v>0</v>
      </c>
      <c r="I7236" s="18">
        <f t="shared" si="337"/>
        <v>17.11</v>
      </c>
      <c r="J7236" s="17">
        <f t="shared" si="338"/>
        <v>0</v>
      </c>
    </row>
    <row r="7237" spans="1:10" x14ac:dyDescent="0.3">
      <c r="A7237" s="2">
        <v>20201028</v>
      </c>
      <c r="B7237" s="2" t="s">
        <v>45</v>
      </c>
      <c r="C7237" s="2">
        <v>0</v>
      </c>
      <c r="D7237" s="2">
        <v>0</v>
      </c>
      <c r="E7237" s="2">
        <v>17.13</v>
      </c>
      <c r="F7237" s="2">
        <v>3.31</v>
      </c>
      <c r="G7237" s="2">
        <v>0</v>
      </c>
      <c r="H7237" s="16">
        <f t="shared" si="339"/>
        <v>0</v>
      </c>
      <c r="I7237" s="15">
        <f t="shared" si="337"/>
        <v>17.13</v>
      </c>
      <c r="J7237" s="14">
        <f t="shared" si="338"/>
        <v>0</v>
      </c>
    </row>
    <row r="7238" spans="1:10" x14ac:dyDescent="0.3">
      <c r="A7238" s="19">
        <v>20201028</v>
      </c>
      <c r="B7238" s="19" t="s">
        <v>44</v>
      </c>
      <c r="C7238" s="19">
        <v>0</v>
      </c>
      <c r="D7238" s="19">
        <v>0</v>
      </c>
      <c r="E7238" s="19">
        <v>17.22</v>
      </c>
      <c r="F7238" s="19">
        <v>3.45</v>
      </c>
      <c r="G7238" s="19">
        <v>0</v>
      </c>
      <c r="H7238" s="17">
        <f t="shared" si="339"/>
        <v>0</v>
      </c>
      <c r="I7238" s="18">
        <f t="shared" si="337"/>
        <v>17.22</v>
      </c>
      <c r="J7238" s="17">
        <f t="shared" si="338"/>
        <v>0</v>
      </c>
    </row>
    <row r="7239" spans="1:10" x14ac:dyDescent="0.3">
      <c r="A7239" s="2">
        <v>20201028</v>
      </c>
      <c r="B7239" s="2" t="s">
        <v>43</v>
      </c>
      <c r="C7239" s="2">
        <v>0</v>
      </c>
      <c r="D7239" s="2">
        <v>0</v>
      </c>
      <c r="E7239" s="2">
        <v>17.309999999999999</v>
      </c>
      <c r="F7239" s="2">
        <v>3.66</v>
      </c>
      <c r="G7239" s="2">
        <v>0</v>
      </c>
      <c r="H7239" s="16">
        <f t="shared" si="339"/>
        <v>0</v>
      </c>
      <c r="I7239" s="15">
        <f t="shared" si="337"/>
        <v>17.309999999999999</v>
      </c>
      <c r="J7239" s="14">
        <f t="shared" si="338"/>
        <v>0</v>
      </c>
    </row>
    <row r="7240" spans="1:10" x14ac:dyDescent="0.3">
      <c r="A7240" s="19">
        <v>20201028</v>
      </c>
      <c r="B7240" s="19" t="s">
        <v>42</v>
      </c>
      <c r="C7240" s="19">
        <v>0</v>
      </c>
      <c r="D7240" s="19">
        <v>0</v>
      </c>
      <c r="E7240" s="19">
        <v>17.34</v>
      </c>
      <c r="F7240" s="19">
        <v>3.66</v>
      </c>
      <c r="G7240" s="19">
        <v>0</v>
      </c>
      <c r="H7240" s="17">
        <f t="shared" si="339"/>
        <v>0</v>
      </c>
      <c r="I7240" s="18">
        <f t="shared" si="337"/>
        <v>17.34</v>
      </c>
      <c r="J7240" s="17">
        <f t="shared" si="338"/>
        <v>0</v>
      </c>
    </row>
    <row r="7241" spans="1:10" x14ac:dyDescent="0.3">
      <c r="A7241" s="2">
        <v>20201028</v>
      </c>
      <c r="B7241" s="2" t="s">
        <v>41</v>
      </c>
      <c r="C7241" s="2">
        <v>0</v>
      </c>
      <c r="D7241" s="2">
        <v>0</v>
      </c>
      <c r="E7241" s="2">
        <v>17.399999999999999</v>
      </c>
      <c r="F7241" s="2">
        <v>3.86</v>
      </c>
      <c r="G7241" s="2">
        <v>0</v>
      </c>
      <c r="H7241" s="16">
        <f t="shared" si="339"/>
        <v>0</v>
      </c>
      <c r="I7241" s="15">
        <f t="shared" si="337"/>
        <v>17.399999999999999</v>
      </c>
      <c r="J7241" s="14">
        <f t="shared" si="338"/>
        <v>0</v>
      </c>
    </row>
    <row r="7242" spans="1:10" x14ac:dyDescent="0.3">
      <c r="A7242" s="19">
        <v>20201028</v>
      </c>
      <c r="B7242" s="19" t="s">
        <v>40</v>
      </c>
      <c r="C7242" s="19">
        <v>88</v>
      </c>
      <c r="D7242" s="19">
        <v>12.06</v>
      </c>
      <c r="E7242" s="19">
        <v>17.45</v>
      </c>
      <c r="F7242" s="19">
        <v>3.38</v>
      </c>
      <c r="G7242" s="19">
        <v>0</v>
      </c>
      <c r="H7242" s="17">
        <f t="shared" si="339"/>
        <v>421.18182678194495</v>
      </c>
      <c r="I7242" s="18">
        <f t="shared" ref="I7242:I7305" si="340">E7242+H7242*((NOCT-20)/(800))</f>
        <v>30.611932086935781</v>
      </c>
      <c r="J7242" s="17">
        <f t="shared" ref="J7242:J7305" si="341">P_STC__W*(H7242/1000)*(1+(alpha_p/100)*(I7242-25))</f>
        <v>0.41054542964526169</v>
      </c>
    </row>
    <row r="7243" spans="1:10" x14ac:dyDescent="0.3">
      <c r="A7243" s="2">
        <v>20201028</v>
      </c>
      <c r="B7243" s="2" t="s">
        <v>39</v>
      </c>
      <c r="C7243" s="2">
        <v>145</v>
      </c>
      <c r="D7243" s="2">
        <v>21.8</v>
      </c>
      <c r="E7243" s="2">
        <v>17.62</v>
      </c>
      <c r="F7243" s="2">
        <v>2.48</v>
      </c>
      <c r="G7243" s="2">
        <v>0</v>
      </c>
      <c r="H7243" s="16">
        <f t="shared" si="339"/>
        <v>390.44846138912828</v>
      </c>
      <c r="I7243" s="15">
        <f t="shared" si="340"/>
        <v>29.82151441841026</v>
      </c>
      <c r="J7243" s="14">
        <f t="shared" si="341"/>
        <v>0.38197697340107628</v>
      </c>
    </row>
    <row r="7244" spans="1:10" x14ac:dyDescent="0.3">
      <c r="A7244" s="19">
        <v>20201028</v>
      </c>
      <c r="B7244" s="19" t="s">
        <v>38</v>
      </c>
      <c r="C7244" s="19">
        <v>192</v>
      </c>
      <c r="D7244" s="19">
        <v>29.93</v>
      </c>
      <c r="E7244" s="19">
        <v>17.91</v>
      </c>
      <c r="F7244" s="19">
        <v>1.86</v>
      </c>
      <c r="G7244" s="19">
        <v>0</v>
      </c>
      <c r="H7244" s="17">
        <f t="shared" si="339"/>
        <v>384.81459286393039</v>
      </c>
      <c r="I7244" s="18">
        <f t="shared" si="340"/>
        <v>29.935456026997826</v>
      </c>
      <c r="J7244" s="17">
        <f t="shared" si="341"/>
        <v>0.37626803310660889</v>
      </c>
    </row>
    <row r="7245" spans="1:10" x14ac:dyDescent="0.3">
      <c r="A7245" s="2">
        <v>20201028</v>
      </c>
      <c r="B7245" s="2" t="s">
        <v>37</v>
      </c>
      <c r="C7245" s="2">
        <v>378</v>
      </c>
      <c r="D7245" s="2">
        <v>35.65</v>
      </c>
      <c r="E7245" s="2">
        <v>17.989999999999998</v>
      </c>
      <c r="F7245" s="2">
        <v>1.38</v>
      </c>
      <c r="G7245" s="2">
        <v>0</v>
      </c>
      <c r="H7245" s="16">
        <f t="shared" si="339"/>
        <v>648.55704080657767</v>
      </c>
      <c r="I7245" s="15">
        <f t="shared" si="340"/>
        <v>38.257407525205551</v>
      </c>
      <c r="J7245" s="14">
        <f t="shared" si="341"/>
        <v>0.60986520833666391</v>
      </c>
    </row>
    <row r="7246" spans="1:10" x14ac:dyDescent="0.3">
      <c r="A7246" s="19">
        <v>20201028</v>
      </c>
      <c r="B7246" s="19" t="s">
        <v>36</v>
      </c>
      <c r="C7246" s="19">
        <v>343</v>
      </c>
      <c r="D7246" s="19">
        <v>38.119999999999997</v>
      </c>
      <c r="E7246" s="19">
        <v>18.8</v>
      </c>
      <c r="F7246" s="19">
        <v>1.66</v>
      </c>
      <c r="G7246" s="19">
        <v>0</v>
      </c>
      <c r="H7246" s="17">
        <f t="shared" si="339"/>
        <v>555.63607537126552</v>
      </c>
      <c r="I7246" s="18">
        <f t="shared" si="340"/>
        <v>36.163627355352048</v>
      </c>
      <c r="J7246" s="17">
        <f t="shared" si="341"/>
        <v>0.52772296196340751</v>
      </c>
    </row>
    <row r="7247" spans="1:10" x14ac:dyDescent="0.3">
      <c r="A7247" s="2">
        <v>20201028</v>
      </c>
      <c r="B7247" s="2" t="s">
        <v>35</v>
      </c>
      <c r="C7247" s="2">
        <v>499.01</v>
      </c>
      <c r="D7247" s="2">
        <v>36.880000000000003</v>
      </c>
      <c r="E7247" s="2">
        <v>19.149999999999999</v>
      </c>
      <c r="F7247" s="2">
        <v>1.72</v>
      </c>
      <c r="G7247" s="2">
        <v>0</v>
      </c>
      <c r="H7247" s="16">
        <f t="shared" si="339"/>
        <v>831.48786973352719</v>
      </c>
      <c r="I7247" s="15">
        <f t="shared" si="340"/>
        <v>45.133995929172727</v>
      </c>
      <c r="J7247" s="14">
        <f t="shared" si="341"/>
        <v>0.75615258950385622</v>
      </c>
    </row>
    <row r="7248" spans="1:10" x14ac:dyDescent="0.3">
      <c r="A7248" s="19">
        <v>20201028</v>
      </c>
      <c r="B7248" s="19" t="s">
        <v>34</v>
      </c>
      <c r="C7248" s="19">
        <v>444.01</v>
      </c>
      <c r="D7248" s="19">
        <v>32.17</v>
      </c>
      <c r="E7248" s="19">
        <v>19.420000000000002</v>
      </c>
      <c r="F7248" s="19">
        <v>1.66</v>
      </c>
      <c r="G7248" s="19">
        <v>0</v>
      </c>
      <c r="H7248" s="17">
        <f t="shared" si="339"/>
        <v>833.92630710112712</v>
      </c>
      <c r="I7248" s="18">
        <f t="shared" si="340"/>
        <v>45.480197096910224</v>
      </c>
      <c r="J7248" s="17">
        <f t="shared" si="341"/>
        <v>0.75707091899934409</v>
      </c>
    </row>
    <row r="7249" spans="1:10" x14ac:dyDescent="0.3">
      <c r="A7249" s="2">
        <v>20201028</v>
      </c>
      <c r="B7249" s="2" t="s">
        <v>33</v>
      </c>
      <c r="C7249" s="2">
        <v>359.01</v>
      </c>
      <c r="D7249" s="2">
        <v>24.76</v>
      </c>
      <c r="E7249" s="2">
        <v>19.5</v>
      </c>
      <c r="F7249" s="2">
        <v>1.72</v>
      </c>
      <c r="G7249" s="2">
        <v>0</v>
      </c>
      <c r="H7249" s="16">
        <f t="shared" si="339"/>
        <v>857.19763976675324</v>
      </c>
      <c r="I7249" s="15">
        <f t="shared" si="340"/>
        <v>46.287426242711035</v>
      </c>
      <c r="J7249" s="14">
        <f t="shared" si="341"/>
        <v>0.77508374787292988</v>
      </c>
    </row>
    <row r="7250" spans="1:10" x14ac:dyDescent="0.3">
      <c r="A7250" s="19">
        <v>20201028</v>
      </c>
      <c r="B7250" s="19" t="s">
        <v>32</v>
      </c>
      <c r="C7250" s="19">
        <v>100</v>
      </c>
      <c r="D7250" s="19">
        <v>15.48</v>
      </c>
      <c r="E7250" s="19">
        <v>19.399999999999999</v>
      </c>
      <c r="F7250" s="19">
        <v>2.34</v>
      </c>
      <c r="G7250" s="19">
        <v>0</v>
      </c>
      <c r="H7250" s="17">
        <f t="shared" si="339"/>
        <v>374.66936928658515</v>
      </c>
      <c r="I7250" s="18">
        <f t="shared" si="340"/>
        <v>31.108417790205785</v>
      </c>
      <c r="J7250" s="17">
        <f t="shared" si="341"/>
        <v>0.36437050260300607</v>
      </c>
    </row>
    <row r="7251" spans="1:10" x14ac:dyDescent="0.3">
      <c r="A7251" s="2">
        <v>20201028</v>
      </c>
      <c r="B7251" s="2" t="s">
        <v>31</v>
      </c>
      <c r="C7251" s="2">
        <v>28.55</v>
      </c>
      <c r="D7251" s="2">
        <v>5.01</v>
      </c>
      <c r="E7251" s="2">
        <v>18.670000000000002</v>
      </c>
      <c r="F7251" s="2">
        <v>2.9</v>
      </c>
      <c r="G7251" s="2">
        <v>0</v>
      </c>
      <c r="H7251" s="16">
        <f t="shared" ref="H7251:H7314" si="342">IF(D7251&gt;0,C7251/SIN(D7251*PI()/180),0)</f>
        <v>326.92233409221433</v>
      </c>
      <c r="I7251" s="15">
        <f t="shared" si="340"/>
        <v>28.886322940381699</v>
      </c>
      <c r="J7251" s="14">
        <f t="shared" si="341"/>
        <v>0.32120496814203864</v>
      </c>
    </row>
    <row r="7252" spans="1:10" x14ac:dyDescent="0.3">
      <c r="A7252" s="19">
        <v>20201028</v>
      </c>
      <c r="B7252" s="19" t="s">
        <v>30</v>
      </c>
      <c r="C7252" s="19">
        <v>0</v>
      </c>
      <c r="D7252" s="19">
        <v>0</v>
      </c>
      <c r="E7252" s="19">
        <v>17.649999999999999</v>
      </c>
      <c r="F7252" s="19">
        <v>3.45</v>
      </c>
      <c r="G7252" s="19">
        <v>0</v>
      </c>
      <c r="H7252" s="17">
        <f t="shared" si="342"/>
        <v>0</v>
      </c>
      <c r="I7252" s="18">
        <f t="shared" si="340"/>
        <v>17.649999999999999</v>
      </c>
      <c r="J7252" s="17">
        <f t="shared" si="341"/>
        <v>0</v>
      </c>
    </row>
    <row r="7253" spans="1:10" x14ac:dyDescent="0.3">
      <c r="A7253" s="2">
        <v>20201028</v>
      </c>
      <c r="B7253" s="2" t="s">
        <v>29</v>
      </c>
      <c r="C7253" s="2">
        <v>0</v>
      </c>
      <c r="D7253" s="2">
        <v>0</v>
      </c>
      <c r="E7253" s="2">
        <v>17.07</v>
      </c>
      <c r="F7253" s="2">
        <v>3.52</v>
      </c>
      <c r="G7253" s="2">
        <v>0</v>
      </c>
      <c r="H7253" s="16">
        <f t="shared" si="342"/>
        <v>0</v>
      </c>
      <c r="I7253" s="15">
        <f t="shared" si="340"/>
        <v>17.07</v>
      </c>
      <c r="J7253" s="14">
        <f t="shared" si="341"/>
        <v>0</v>
      </c>
    </row>
    <row r="7254" spans="1:10" x14ac:dyDescent="0.3">
      <c r="A7254" s="19">
        <v>20201028</v>
      </c>
      <c r="B7254" s="19" t="s">
        <v>28</v>
      </c>
      <c r="C7254" s="19">
        <v>0</v>
      </c>
      <c r="D7254" s="19">
        <v>0</v>
      </c>
      <c r="E7254" s="19">
        <v>16.399999999999999</v>
      </c>
      <c r="F7254" s="19">
        <v>3.24</v>
      </c>
      <c r="G7254" s="19">
        <v>0</v>
      </c>
      <c r="H7254" s="17">
        <f t="shared" si="342"/>
        <v>0</v>
      </c>
      <c r="I7254" s="18">
        <f t="shared" si="340"/>
        <v>16.399999999999999</v>
      </c>
      <c r="J7254" s="17">
        <f t="shared" si="341"/>
        <v>0</v>
      </c>
    </row>
    <row r="7255" spans="1:10" x14ac:dyDescent="0.3">
      <c r="A7255" s="2">
        <v>20201028</v>
      </c>
      <c r="B7255" s="2" t="s">
        <v>27</v>
      </c>
      <c r="C7255" s="2">
        <v>0</v>
      </c>
      <c r="D7255" s="2">
        <v>0</v>
      </c>
      <c r="E7255" s="2">
        <v>15.82</v>
      </c>
      <c r="F7255" s="2">
        <v>2.83</v>
      </c>
      <c r="G7255" s="2">
        <v>0</v>
      </c>
      <c r="H7255" s="16">
        <f t="shared" si="342"/>
        <v>0</v>
      </c>
      <c r="I7255" s="15">
        <f t="shared" si="340"/>
        <v>15.82</v>
      </c>
      <c r="J7255" s="14">
        <f t="shared" si="341"/>
        <v>0</v>
      </c>
    </row>
    <row r="7256" spans="1:10" x14ac:dyDescent="0.3">
      <c r="A7256" s="19">
        <v>20201028</v>
      </c>
      <c r="B7256" s="19" t="s">
        <v>26</v>
      </c>
      <c r="C7256" s="19">
        <v>0</v>
      </c>
      <c r="D7256" s="19">
        <v>0</v>
      </c>
      <c r="E7256" s="19">
        <v>15.31</v>
      </c>
      <c r="F7256" s="19">
        <v>2.69</v>
      </c>
      <c r="G7256" s="19">
        <v>0</v>
      </c>
      <c r="H7256" s="17">
        <f t="shared" si="342"/>
        <v>0</v>
      </c>
      <c r="I7256" s="18">
        <f t="shared" si="340"/>
        <v>15.31</v>
      </c>
      <c r="J7256" s="17">
        <f t="shared" si="341"/>
        <v>0</v>
      </c>
    </row>
    <row r="7257" spans="1:10" x14ac:dyDescent="0.3">
      <c r="A7257" s="2">
        <v>20201028</v>
      </c>
      <c r="B7257" s="2" t="s">
        <v>25</v>
      </c>
      <c r="C7257" s="2">
        <v>0</v>
      </c>
      <c r="D7257" s="2">
        <v>0</v>
      </c>
      <c r="E7257" s="2">
        <v>14.86</v>
      </c>
      <c r="F7257" s="2">
        <v>2.97</v>
      </c>
      <c r="G7257" s="2">
        <v>0</v>
      </c>
      <c r="H7257" s="16">
        <f t="shared" si="342"/>
        <v>0</v>
      </c>
      <c r="I7257" s="15">
        <f t="shared" si="340"/>
        <v>14.86</v>
      </c>
      <c r="J7257" s="14">
        <f t="shared" si="341"/>
        <v>0</v>
      </c>
    </row>
    <row r="7258" spans="1:10" x14ac:dyDescent="0.3">
      <c r="A7258" s="19">
        <v>20201029</v>
      </c>
      <c r="B7258" s="19" t="s">
        <v>48</v>
      </c>
      <c r="C7258" s="19">
        <v>0</v>
      </c>
      <c r="D7258" s="19">
        <v>0</v>
      </c>
      <c r="E7258" s="19">
        <v>14.52</v>
      </c>
      <c r="F7258" s="19">
        <v>2.97</v>
      </c>
      <c r="G7258" s="19">
        <v>0</v>
      </c>
      <c r="H7258" s="17">
        <f t="shared" si="342"/>
        <v>0</v>
      </c>
      <c r="I7258" s="18">
        <f t="shared" si="340"/>
        <v>14.52</v>
      </c>
      <c r="J7258" s="17">
        <f t="shared" si="341"/>
        <v>0</v>
      </c>
    </row>
    <row r="7259" spans="1:10" x14ac:dyDescent="0.3">
      <c r="A7259" s="2">
        <v>20201029</v>
      </c>
      <c r="B7259" s="2" t="s">
        <v>47</v>
      </c>
      <c r="C7259" s="2">
        <v>0</v>
      </c>
      <c r="D7259" s="2">
        <v>0</v>
      </c>
      <c r="E7259" s="2">
        <v>14.15</v>
      </c>
      <c r="F7259" s="2">
        <v>2.76</v>
      </c>
      <c r="G7259" s="2">
        <v>0</v>
      </c>
      <c r="H7259" s="16">
        <f t="shared" si="342"/>
        <v>0</v>
      </c>
      <c r="I7259" s="15">
        <f t="shared" si="340"/>
        <v>14.15</v>
      </c>
      <c r="J7259" s="14">
        <f t="shared" si="341"/>
        <v>0</v>
      </c>
    </row>
    <row r="7260" spans="1:10" x14ac:dyDescent="0.3">
      <c r="A7260" s="19">
        <v>20201029</v>
      </c>
      <c r="B7260" s="19" t="s">
        <v>46</v>
      </c>
      <c r="C7260" s="19">
        <v>0</v>
      </c>
      <c r="D7260" s="19">
        <v>0</v>
      </c>
      <c r="E7260" s="19">
        <v>13.83</v>
      </c>
      <c r="F7260" s="19">
        <v>2.69</v>
      </c>
      <c r="G7260" s="19">
        <v>0</v>
      </c>
      <c r="H7260" s="17">
        <f t="shared" si="342"/>
        <v>0</v>
      </c>
      <c r="I7260" s="18">
        <f t="shared" si="340"/>
        <v>13.83</v>
      </c>
      <c r="J7260" s="17">
        <f t="shared" si="341"/>
        <v>0</v>
      </c>
    </row>
    <row r="7261" spans="1:10" x14ac:dyDescent="0.3">
      <c r="A7261" s="2">
        <v>20201029</v>
      </c>
      <c r="B7261" s="2" t="s">
        <v>45</v>
      </c>
      <c r="C7261" s="2">
        <v>0</v>
      </c>
      <c r="D7261" s="2">
        <v>0</v>
      </c>
      <c r="E7261" s="2">
        <v>13.56</v>
      </c>
      <c r="F7261" s="2">
        <v>2.97</v>
      </c>
      <c r="G7261" s="2">
        <v>0</v>
      </c>
      <c r="H7261" s="16">
        <f t="shared" si="342"/>
        <v>0</v>
      </c>
      <c r="I7261" s="15">
        <f t="shared" si="340"/>
        <v>13.56</v>
      </c>
      <c r="J7261" s="14">
        <f t="shared" si="341"/>
        <v>0</v>
      </c>
    </row>
    <row r="7262" spans="1:10" x14ac:dyDescent="0.3">
      <c r="A7262" s="19">
        <v>20201029</v>
      </c>
      <c r="B7262" s="19" t="s">
        <v>44</v>
      </c>
      <c r="C7262" s="19">
        <v>0</v>
      </c>
      <c r="D7262" s="19">
        <v>0</v>
      </c>
      <c r="E7262" s="19">
        <v>13.38</v>
      </c>
      <c r="F7262" s="19">
        <v>3.03</v>
      </c>
      <c r="G7262" s="19">
        <v>0</v>
      </c>
      <c r="H7262" s="17">
        <f t="shared" si="342"/>
        <v>0</v>
      </c>
      <c r="I7262" s="18">
        <f t="shared" si="340"/>
        <v>13.38</v>
      </c>
      <c r="J7262" s="17">
        <f t="shared" si="341"/>
        <v>0</v>
      </c>
    </row>
    <row r="7263" spans="1:10" x14ac:dyDescent="0.3">
      <c r="A7263" s="2">
        <v>20201029</v>
      </c>
      <c r="B7263" s="2" t="s">
        <v>43</v>
      </c>
      <c r="C7263" s="2">
        <v>0</v>
      </c>
      <c r="D7263" s="2">
        <v>0</v>
      </c>
      <c r="E7263" s="2">
        <v>13.22</v>
      </c>
      <c r="F7263" s="2">
        <v>2.9</v>
      </c>
      <c r="G7263" s="2">
        <v>0</v>
      </c>
      <c r="H7263" s="16">
        <f t="shared" si="342"/>
        <v>0</v>
      </c>
      <c r="I7263" s="15">
        <f t="shared" si="340"/>
        <v>13.22</v>
      </c>
      <c r="J7263" s="14">
        <f t="shared" si="341"/>
        <v>0</v>
      </c>
    </row>
    <row r="7264" spans="1:10" x14ac:dyDescent="0.3">
      <c r="A7264" s="19">
        <v>20201029</v>
      </c>
      <c r="B7264" s="19" t="s">
        <v>42</v>
      </c>
      <c r="C7264" s="19">
        <v>0</v>
      </c>
      <c r="D7264" s="19">
        <v>0</v>
      </c>
      <c r="E7264" s="19">
        <v>13.03</v>
      </c>
      <c r="F7264" s="19">
        <v>2.76</v>
      </c>
      <c r="G7264" s="19">
        <v>0</v>
      </c>
      <c r="H7264" s="17">
        <f t="shared" si="342"/>
        <v>0</v>
      </c>
      <c r="I7264" s="18">
        <f t="shared" si="340"/>
        <v>13.03</v>
      </c>
      <c r="J7264" s="17">
        <f t="shared" si="341"/>
        <v>0</v>
      </c>
    </row>
    <row r="7265" spans="1:10" x14ac:dyDescent="0.3">
      <c r="A7265" s="2">
        <v>20201029</v>
      </c>
      <c r="B7265" s="2" t="s">
        <v>41</v>
      </c>
      <c r="C7265" s="2">
        <v>0</v>
      </c>
      <c r="D7265" s="2">
        <v>0</v>
      </c>
      <c r="E7265" s="2">
        <v>13.11</v>
      </c>
      <c r="F7265" s="2">
        <v>2.9</v>
      </c>
      <c r="G7265" s="2">
        <v>0</v>
      </c>
      <c r="H7265" s="16">
        <f t="shared" si="342"/>
        <v>0</v>
      </c>
      <c r="I7265" s="15">
        <f t="shared" si="340"/>
        <v>13.11</v>
      </c>
      <c r="J7265" s="14">
        <f t="shared" si="341"/>
        <v>0</v>
      </c>
    </row>
    <row r="7266" spans="1:10" x14ac:dyDescent="0.3">
      <c r="A7266" s="19">
        <v>20201029</v>
      </c>
      <c r="B7266" s="19" t="s">
        <v>40</v>
      </c>
      <c r="C7266" s="19">
        <v>150</v>
      </c>
      <c r="D7266" s="19">
        <v>11.83</v>
      </c>
      <c r="E7266" s="19">
        <v>13.47</v>
      </c>
      <c r="F7266" s="19">
        <v>2.76</v>
      </c>
      <c r="G7266" s="19">
        <v>0</v>
      </c>
      <c r="H7266" s="17">
        <f t="shared" si="342"/>
        <v>731.67677384112699</v>
      </c>
      <c r="I7266" s="18">
        <f t="shared" si="340"/>
        <v>36.334899182535217</v>
      </c>
      <c r="J7266" s="17">
        <f t="shared" si="341"/>
        <v>0.69435610274551385</v>
      </c>
    </row>
    <row r="7267" spans="1:10" x14ac:dyDescent="0.3">
      <c r="A7267" s="2">
        <v>20201029</v>
      </c>
      <c r="B7267" s="2" t="s">
        <v>39</v>
      </c>
      <c r="C7267" s="2">
        <v>338.01</v>
      </c>
      <c r="D7267" s="2">
        <v>21.55</v>
      </c>
      <c r="E7267" s="2">
        <v>14.87</v>
      </c>
      <c r="F7267" s="2">
        <v>2.5499999999999998</v>
      </c>
      <c r="G7267" s="2">
        <v>0</v>
      </c>
      <c r="H7267" s="16">
        <f t="shared" si="342"/>
        <v>920.22327767282525</v>
      </c>
      <c r="I7267" s="15">
        <f t="shared" si="340"/>
        <v>43.62697742727579</v>
      </c>
      <c r="J7267" s="14">
        <f t="shared" si="341"/>
        <v>0.84308887567713076</v>
      </c>
    </row>
    <row r="7268" spans="1:10" x14ac:dyDescent="0.3">
      <c r="A7268" s="19">
        <v>20201029</v>
      </c>
      <c r="B7268" s="19" t="s">
        <v>38</v>
      </c>
      <c r="C7268" s="19">
        <v>471.01</v>
      </c>
      <c r="D7268" s="19">
        <v>29.64</v>
      </c>
      <c r="E7268" s="19">
        <v>16.46</v>
      </c>
      <c r="F7268" s="19">
        <v>2.14</v>
      </c>
      <c r="G7268" s="19">
        <v>0</v>
      </c>
      <c r="H7268" s="17">
        <f t="shared" si="342"/>
        <v>952.40354510057352</v>
      </c>
      <c r="I7268" s="18">
        <f t="shared" si="340"/>
        <v>46.222610784392927</v>
      </c>
      <c r="J7268" s="17">
        <f t="shared" si="341"/>
        <v>0.86144734123751887</v>
      </c>
    </row>
    <row r="7269" spans="1:10" x14ac:dyDescent="0.3">
      <c r="A7269" s="2">
        <v>20201029</v>
      </c>
      <c r="B7269" s="2" t="s">
        <v>37</v>
      </c>
      <c r="C7269" s="2">
        <v>561.01</v>
      </c>
      <c r="D7269" s="2">
        <v>35.33</v>
      </c>
      <c r="E7269" s="2">
        <v>17.87</v>
      </c>
      <c r="F7269" s="2">
        <v>1.52</v>
      </c>
      <c r="G7269" s="2">
        <v>0</v>
      </c>
      <c r="H7269" s="16">
        <f t="shared" si="342"/>
        <v>970.12739814200143</v>
      </c>
      <c r="I7269" s="15">
        <f t="shared" si="340"/>
        <v>48.186481191937546</v>
      </c>
      <c r="J7269" s="14">
        <f t="shared" si="341"/>
        <v>0.86890511512338864</v>
      </c>
    </row>
    <row r="7270" spans="1:10" x14ac:dyDescent="0.3">
      <c r="A7270" s="19">
        <v>20201029</v>
      </c>
      <c r="B7270" s="19" t="s">
        <v>36</v>
      </c>
      <c r="C7270" s="19">
        <v>604.01</v>
      </c>
      <c r="D7270" s="19">
        <v>37.79</v>
      </c>
      <c r="E7270" s="19">
        <v>18.920000000000002</v>
      </c>
      <c r="F7270" s="19">
        <v>0.76</v>
      </c>
      <c r="G7270" s="19">
        <v>0</v>
      </c>
      <c r="H7270" s="17">
        <f t="shared" si="342"/>
        <v>985.70565040781923</v>
      </c>
      <c r="I7270" s="18">
        <f t="shared" si="340"/>
        <v>49.723301575244349</v>
      </c>
      <c r="J7270" s="17">
        <f t="shared" si="341"/>
        <v>0.87604110914027211</v>
      </c>
    </row>
    <row r="7271" spans="1:10" x14ac:dyDescent="0.3">
      <c r="A7271" s="2">
        <v>20201029</v>
      </c>
      <c r="B7271" s="2" t="s">
        <v>35</v>
      </c>
      <c r="C7271" s="2">
        <v>584.01</v>
      </c>
      <c r="D7271" s="2">
        <v>36.549999999999997</v>
      </c>
      <c r="E7271" s="2">
        <v>19.440000000000001</v>
      </c>
      <c r="F7271" s="2">
        <v>0.62</v>
      </c>
      <c r="G7271" s="2">
        <v>0</v>
      </c>
      <c r="H7271" s="16">
        <f t="shared" si="342"/>
        <v>980.66567173913018</v>
      </c>
      <c r="I7271" s="15">
        <f t="shared" si="340"/>
        <v>50.085802241847816</v>
      </c>
      <c r="J7271" s="14">
        <f t="shared" si="341"/>
        <v>0.86996213875935524</v>
      </c>
    </row>
    <row r="7272" spans="1:10" x14ac:dyDescent="0.3">
      <c r="A7272" s="19">
        <v>20201029</v>
      </c>
      <c r="B7272" s="19" t="s">
        <v>34</v>
      </c>
      <c r="C7272" s="19">
        <v>516.01</v>
      </c>
      <c r="D7272" s="19">
        <v>31.86</v>
      </c>
      <c r="E7272" s="19">
        <v>19.79</v>
      </c>
      <c r="F7272" s="19">
        <v>0.76</v>
      </c>
      <c r="G7272" s="19">
        <v>0</v>
      </c>
      <c r="H7272" s="17">
        <f t="shared" si="342"/>
        <v>977.57769711548087</v>
      </c>
      <c r="I7272" s="18">
        <f t="shared" si="340"/>
        <v>50.339303034858773</v>
      </c>
      <c r="J7272" s="17">
        <f t="shared" si="341"/>
        <v>0.86610757833250251</v>
      </c>
    </row>
    <row r="7273" spans="1:10" x14ac:dyDescent="0.3">
      <c r="A7273" s="2">
        <v>20201029</v>
      </c>
      <c r="B7273" s="2" t="s">
        <v>33</v>
      </c>
      <c r="C7273" s="2">
        <v>388.01</v>
      </c>
      <c r="D7273" s="2">
        <v>24.48</v>
      </c>
      <c r="E7273" s="2">
        <v>19.920000000000002</v>
      </c>
      <c r="F7273" s="2">
        <v>0.83</v>
      </c>
      <c r="G7273" s="2">
        <v>0</v>
      </c>
      <c r="H7273" s="16">
        <f t="shared" si="342"/>
        <v>936.37274443130991</v>
      </c>
      <c r="I7273" s="15">
        <f t="shared" si="340"/>
        <v>49.181648263478436</v>
      </c>
      <c r="J7273" s="14">
        <f t="shared" si="341"/>
        <v>0.83447908085925326</v>
      </c>
    </row>
    <row r="7274" spans="1:10" x14ac:dyDescent="0.3">
      <c r="A7274" s="19">
        <v>20201029</v>
      </c>
      <c r="B7274" s="19" t="s">
        <v>32</v>
      </c>
      <c r="C7274" s="19">
        <v>216.01</v>
      </c>
      <c r="D7274" s="19">
        <v>15.23</v>
      </c>
      <c r="E7274" s="19">
        <v>19.78</v>
      </c>
      <c r="F7274" s="19">
        <v>1.17</v>
      </c>
      <c r="G7274" s="19">
        <v>0</v>
      </c>
      <c r="H7274" s="17">
        <f t="shared" si="342"/>
        <v>822.28620083362591</v>
      </c>
      <c r="I7274" s="18">
        <f t="shared" si="340"/>
        <v>45.476443776050814</v>
      </c>
      <c r="J7274" s="17">
        <f t="shared" si="341"/>
        <v>0.74651746361726112</v>
      </c>
    </row>
    <row r="7275" spans="1:10" x14ac:dyDescent="0.3">
      <c r="A7275" s="2">
        <v>20201029</v>
      </c>
      <c r="B7275" s="2" t="s">
        <v>31</v>
      </c>
      <c r="C7275" s="2">
        <v>40.98</v>
      </c>
      <c r="D7275" s="2">
        <v>4.78</v>
      </c>
      <c r="E7275" s="2">
        <v>19.07</v>
      </c>
      <c r="F7275" s="2">
        <v>1.93</v>
      </c>
      <c r="G7275" s="2">
        <v>0</v>
      </c>
      <c r="H7275" s="16">
        <f t="shared" si="342"/>
        <v>491.77969116902904</v>
      </c>
      <c r="I7275" s="15">
        <f t="shared" si="340"/>
        <v>34.438115349032159</v>
      </c>
      <c r="J7275" s="14">
        <f t="shared" si="341"/>
        <v>0.47089306063698783</v>
      </c>
    </row>
    <row r="7276" spans="1:10" x14ac:dyDescent="0.3">
      <c r="A7276" s="19">
        <v>20201029</v>
      </c>
      <c r="B7276" s="19" t="s">
        <v>30</v>
      </c>
      <c r="C7276" s="19">
        <v>0</v>
      </c>
      <c r="D7276" s="19">
        <v>0</v>
      </c>
      <c r="E7276" s="19">
        <v>17.88</v>
      </c>
      <c r="F7276" s="19">
        <v>2.48</v>
      </c>
      <c r="G7276" s="19">
        <v>0</v>
      </c>
      <c r="H7276" s="17">
        <f t="shared" si="342"/>
        <v>0</v>
      </c>
      <c r="I7276" s="18">
        <f t="shared" si="340"/>
        <v>17.88</v>
      </c>
      <c r="J7276" s="17">
        <f t="shared" si="341"/>
        <v>0</v>
      </c>
    </row>
    <row r="7277" spans="1:10" x14ac:dyDescent="0.3">
      <c r="A7277" s="2">
        <v>20201029</v>
      </c>
      <c r="B7277" s="2" t="s">
        <v>29</v>
      </c>
      <c r="C7277" s="2">
        <v>0</v>
      </c>
      <c r="D7277" s="2">
        <v>0</v>
      </c>
      <c r="E7277" s="2">
        <v>16.649999999999999</v>
      </c>
      <c r="F7277" s="2">
        <v>2.9</v>
      </c>
      <c r="G7277" s="2">
        <v>0</v>
      </c>
      <c r="H7277" s="16">
        <f t="shared" si="342"/>
        <v>0</v>
      </c>
      <c r="I7277" s="15">
        <f t="shared" si="340"/>
        <v>16.649999999999999</v>
      </c>
      <c r="J7277" s="14">
        <f t="shared" si="341"/>
        <v>0</v>
      </c>
    </row>
    <row r="7278" spans="1:10" x14ac:dyDescent="0.3">
      <c r="A7278" s="19">
        <v>20201029</v>
      </c>
      <c r="B7278" s="19" t="s">
        <v>28</v>
      </c>
      <c r="C7278" s="19">
        <v>0</v>
      </c>
      <c r="D7278" s="19">
        <v>0</v>
      </c>
      <c r="E7278" s="19">
        <v>16.11</v>
      </c>
      <c r="F7278" s="19">
        <v>2.76</v>
      </c>
      <c r="G7278" s="19">
        <v>0</v>
      </c>
      <c r="H7278" s="17">
        <f t="shared" si="342"/>
        <v>0</v>
      </c>
      <c r="I7278" s="18">
        <f t="shared" si="340"/>
        <v>16.11</v>
      </c>
      <c r="J7278" s="17">
        <f t="shared" si="341"/>
        <v>0</v>
      </c>
    </row>
    <row r="7279" spans="1:10" x14ac:dyDescent="0.3">
      <c r="A7279" s="2">
        <v>20201029</v>
      </c>
      <c r="B7279" s="2" t="s">
        <v>27</v>
      </c>
      <c r="C7279" s="2">
        <v>0</v>
      </c>
      <c r="D7279" s="2">
        <v>0</v>
      </c>
      <c r="E7279" s="2">
        <v>15.71</v>
      </c>
      <c r="F7279" s="2">
        <v>2.69</v>
      </c>
      <c r="G7279" s="2">
        <v>0</v>
      </c>
      <c r="H7279" s="16">
        <f t="shared" si="342"/>
        <v>0</v>
      </c>
      <c r="I7279" s="15">
        <f t="shared" si="340"/>
        <v>15.71</v>
      </c>
      <c r="J7279" s="14">
        <f t="shared" si="341"/>
        <v>0</v>
      </c>
    </row>
    <row r="7280" spans="1:10" x14ac:dyDescent="0.3">
      <c r="A7280" s="19">
        <v>20201029</v>
      </c>
      <c r="B7280" s="19" t="s">
        <v>26</v>
      </c>
      <c r="C7280" s="19">
        <v>0</v>
      </c>
      <c r="D7280" s="19">
        <v>0</v>
      </c>
      <c r="E7280" s="19">
        <v>15.32</v>
      </c>
      <c r="F7280" s="19">
        <v>2.62</v>
      </c>
      <c r="G7280" s="19">
        <v>0</v>
      </c>
      <c r="H7280" s="17">
        <f t="shared" si="342"/>
        <v>0</v>
      </c>
      <c r="I7280" s="18">
        <f t="shared" si="340"/>
        <v>15.32</v>
      </c>
      <c r="J7280" s="17">
        <f t="shared" si="341"/>
        <v>0</v>
      </c>
    </row>
    <row r="7281" spans="1:10" x14ac:dyDescent="0.3">
      <c r="A7281" s="2">
        <v>20201029</v>
      </c>
      <c r="B7281" s="2" t="s">
        <v>25</v>
      </c>
      <c r="C7281" s="2">
        <v>0</v>
      </c>
      <c r="D7281" s="2">
        <v>0</v>
      </c>
      <c r="E7281" s="2">
        <v>15.06</v>
      </c>
      <c r="F7281" s="2">
        <v>2.62</v>
      </c>
      <c r="G7281" s="2">
        <v>0</v>
      </c>
      <c r="H7281" s="16">
        <f t="shared" si="342"/>
        <v>0</v>
      </c>
      <c r="I7281" s="15">
        <f t="shared" si="340"/>
        <v>15.06</v>
      </c>
      <c r="J7281" s="14">
        <f t="shared" si="341"/>
        <v>0</v>
      </c>
    </row>
    <row r="7282" spans="1:10" x14ac:dyDescent="0.3">
      <c r="A7282" s="19">
        <v>20201030</v>
      </c>
      <c r="B7282" s="19" t="s">
        <v>48</v>
      </c>
      <c r="C7282" s="19">
        <v>0</v>
      </c>
      <c r="D7282" s="19">
        <v>0</v>
      </c>
      <c r="E7282" s="19">
        <v>14.95</v>
      </c>
      <c r="F7282" s="19">
        <v>2.76</v>
      </c>
      <c r="G7282" s="19">
        <v>0</v>
      </c>
      <c r="H7282" s="17">
        <f t="shared" si="342"/>
        <v>0</v>
      </c>
      <c r="I7282" s="18">
        <f t="shared" si="340"/>
        <v>14.95</v>
      </c>
      <c r="J7282" s="17">
        <f t="shared" si="341"/>
        <v>0</v>
      </c>
    </row>
    <row r="7283" spans="1:10" x14ac:dyDescent="0.3">
      <c r="A7283" s="2">
        <v>20201030</v>
      </c>
      <c r="B7283" s="2" t="s">
        <v>47</v>
      </c>
      <c r="C7283" s="2">
        <v>0</v>
      </c>
      <c r="D7283" s="2">
        <v>0</v>
      </c>
      <c r="E7283" s="2">
        <v>14.96</v>
      </c>
      <c r="F7283" s="2">
        <v>2.97</v>
      </c>
      <c r="G7283" s="2">
        <v>0</v>
      </c>
      <c r="H7283" s="16">
        <f t="shared" si="342"/>
        <v>0</v>
      </c>
      <c r="I7283" s="15">
        <f t="shared" si="340"/>
        <v>14.96</v>
      </c>
      <c r="J7283" s="14">
        <f t="shared" si="341"/>
        <v>0</v>
      </c>
    </row>
    <row r="7284" spans="1:10" x14ac:dyDescent="0.3">
      <c r="A7284" s="19">
        <v>20201030</v>
      </c>
      <c r="B7284" s="19" t="s">
        <v>46</v>
      </c>
      <c r="C7284" s="19">
        <v>0</v>
      </c>
      <c r="D7284" s="19">
        <v>0</v>
      </c>
      <c r="E7284" s="19">
        <v>14.89</v>
      </c>
      <c r="F7284" s="19">
        <v>3.03</v>
      </c>
      <c r="G7284" s="19">
        <v>0</v>
      </c>
      <c r="H7284" s="17">
        <f t="shared" si="342"/>
        <v>0</v>
      </c>
      <c r="I7284" s="18">
        <f t="shared" si="340"/>
        <v>14.89</v>
      </c>
      <c r="J7284" s="17">
        <f t="shared" si="341"/>
        <v>0</v>
      </c>
    </row>
    <row r="7285" spans="1:10" x14ac:dyDescent="0.3">
      <c r="A7285" s="2">
        <v>20201030</v>
      </c>
      <c r="B7285" s="2" t="s">
        <v>45</v>
      </c>
      <c r="C7285" s="2">
        <v>0</v>
      </c>
      <c r="D7285" s="2">
        <v>0</v>
      </c>
      <c r="E7285" s="2">
        <v>14.76</v>
      </c>
      <c r="F7285" s="2">
        <v>3.03</v>
      </c>
      <c r="G7285" s="2">
        <v>0</v>
      </c>
      <c r="H7285" s="16">
        <f t="shared" si="342"/>
        <v>0</v>
      </c>
      <c r="I7285" s="15">
        <f t="shared" si="340"/>
        <v>14.76</v>
      </c>
      <c r="J7285" s="14">
        <f t="shared" si="341"/>
        <v>0</v>
      </c>
    </row>
    <row r="7286" spans="1:10" x14ac:dyDescent="0.3">
      <c r="A7286" s="19">
        <v>20201030</v>
      </c>
      <c r="B7286" s="19" t="s">
        <v>44</v>
      </c>
      <c r="C7286" s="19">
        <v>0</v>
      </c>
      <c r="D7286" s="19">
        <v>0</v>
      </c>
      <c r="E7286" s="19">
        <v>14.59</v>
      </c>
      <c r="F7286" s="19">
        <v>3.1</v>
      </c>
      <c r="G7286" s="19">
        <v>0</v>
      </c>
      <c r="H7286" s="17">
        <f t="shared" si="342"/>
        <v>0</v>
      </c>
      <c r="I7286" s="18">
        <f t="shared" si="340"/>
        <v>14.59</v>
      </c>
      <c r="J7286" s="17">
        <f t="shared" si="341"/>
        <v>0</v>
      </c>
    </row>
    <row r="7287" spans="1:10" x14ac:dyDescent="0.3">
      <c r="A7287" s="2">
        <v>20201030</v>
      </c>
      <c r="B7287" s="2" t="s">
        <v>43</v>
      </c>
      <c r="C7287" s="2">
        <v>0</v>
      </c>
      <c r="D7287" s="2">
        <v>0</v>
      </c>
      <c r="E7287" s="2">
        <v>14.37</v>
      </c>
      <c r="F7287" s="2">
        <v>3.17</v>
      </c>
      <c r="G7287" s="2">
        <v>0</v>
      </c>
      <c r="H7287" s="16">
        <f t="shared" si="342"/>
        <v>0</v>
      </c>
      <c r="I7287" s="15">
        <f t="shared" si="340"/>
        <v>14.37</v>
      </c>
      <c r="J7287" s="14">
        <f t="shared" si="341"/>
        <v>0</v>
      </c>
    </row>
    <row r="7288" spans="1:10" x14ac:dyDescent="0.3">
      <c r="A7288" s="19">
        <v>20201030</v>
      </c>
      <c r="B7288" s="19" t="s">
        <v>42</v>
      </c>
      <c r="C7288" s="19">
        <v>0</v>
      </c>
      <c r="D7288" s="19">
        <v>0</v>
      </c>
      <c r="E7288" s="19">
        <v>14.16</v>
      </c>
      <c r="F7288" s="19">
        <v>3.17</v>
      </c>
      <c r="G7288" s="19">
        <v>0</v>
      </c>
      <c r="H7288" s="17">
        <f t="shared" si="342"/>
        <v>0</v>
      </c>
      <c r="I7288" s="18">
        <f t="shared" si="340"/>
        <v>14.16</v>
      </c>
      <c r="J7288" s="17">
        <f t="shared" si="341"/>
        <v>0</v>
      </c>
    </row>
    <row r="7289" spans="1:10" x14ac:dyDescent="0.3">
      <c r="A7289" s="2">
        <v>20201030</v>
      </c>
      <c r="B7289" s="2" t="s">
        <v>41</v>
      </c>
      <c r="C7289" s="2">
        <v>0</v>
      </c>
      <c r="D7289" s="2">
        <v>0</v>
      </c>
      <c r="E7289" s="2">
        <v>13.85</v>
      </c>
      <c r="F7289" s="2">
        <v>2.97</v>
      </c>
      <c r="G7289" s="2">
        <v>0</v>
      </c>
      <c r="H7289" s="16">
        <f t="shared" si="342"/>
        <v>0</v>
      </c>
      <c r="I7289" s="15">
        <f t="shared" si="340"/>
        <v>13.85</v>
      </c>
      <c r="J7289" s="14">
        <f t="shared" si="341"/>
        <v>0</v>
      </c>
    </row>
    <row r="7290" spans="1:10" x14ac:dyDescent="0.3">
      <c r="A7290" s="19">
        <v>20201030</v>
      </c>
      <c r="B7290" s="19" t="s">
        <v>40</v>
      </c>
      <c r="C7290" s="19">
        <v>147</v>
      </c>
      <c r="D7290" s="19">
        <v>11.6</v>
      </c>
      <c r="E7290" s="19">
        <v>14.11</v>
      </c>
      <c r="F7290" s="19">
        <v>2.9</v>
      </c>
      <c r="G7290" s="19">
        <v>0</v>
      </c>
      <c r="H7290" s="17">
        <f t="shared" si="342"/>
        <v>731.05987550612815</v>
      </c>
      <c r="I7290" s="18">
        <f t="shared" si="340"/>
        <v>36.955621109566508</v>
      </c>
      <c r="J7290" s="17">
        <f t="shared" si="341"/>
        <v>0.69172863854631661</v>
      </c>
    </row>
    <row r="7291" spans="1:10" x14ac:dyDescent="0.3">
      <c r="A7291" s="2">
        <v>20201030</v>
      </c>
      <c r="B7291" s="2" t="s">
        <v>39</v>
      </c>
      <c r="C7291" s="2">
        <v>331.01</v>
      </c>
      <c r="D7291" s="2">
        <v>21.29</v>
      </c>
      <c r="E7291" s="2">
        <v>15.42</v>
      </c>
      <c r="F7291" s="2">
        <v>2.76</v>
      </c>
      <c r="G7291" s="2">
        <v>0</v>
      </c>
      <c r="H7291" s="16">
        <f t="shared" si="342"/>
        <v>911.65072961237661</v>
      </c>
      <c r="I7291" s="15">
        <f t="shared" si="340"/>
        <v>43.909085300386771</v>
      </c>
      <c r="J7291" s="14">
        <f t="shared" si="341"/>
        <v>0.83407756326557536</v>
      </c>
    </row>
    <row r="7292" spans="1:10" x14ac:dyDescent="0.3">
      <c r="A7292" s="19">
        <v>20201030</v>
      </c>
      <c r="B7292" s="19" t="s">
        <v>38</v>
      </c>
      <c r="C7292" s="19">
        <v>466.01</v>
      </c>
      <c r="D7292" s="19">
        <v>29.35</v>
      </c>
      <c r="E7292" s="19">
        <v>17.21</v>
      </c>
      <c r="F7292" s="19">
        <v>2.41</v>
      </c>
      <c r="G7292" s="19">
        <v>0</v>
      </c>
      <c r="H7292" s="17">
        <f t="shared" si="342"/>
        <v>950.76278745251511</v>
      </c>
      <c r="I7292" s="18">
        <f t="shared" si="340"/>
        <v>46.921337107891098</v>
      </c>
      <c r="J7292" s="17">
        <f t="shared" si="341"/>
        <v>0.8569738253722835</v>
      </c>
    </row>
    <row r="7293" spans="1:10" x14ac:dyDescent="0.3">
      <c r="A7293" s="2">
        <v>20201030</v>
      </c>
      <c r="B7293" s="2" t="s">
        <v>37</v>
      </c>
      <c r="C7293" s="2">
        <v>550.01</v>
      </c>
      <c r="D7293" s="2">
        <v>35.020000000000003</v>
      </c>
      <c r="E7293" s="2">
        <v>18.89</v>
      </c>
      <c r="F7293" s="2">
        <v>1.93</v>
      </c>
      <c r="G7293" s="2">
        <v>0</v>
      </c>
      <c r="H7293" s="16">
        <f t="shared" si="342"/>
        <v>958.43543343408169</v>
      </c>
      <c r="I7293" s="15">
        <f t="shared" si="340"/>
        <v>48.841107294815053</v>
      </c>
      <c r="J7293" s="14">
        <f t="shared" si="341"/>
        <v>0.85560970441763629</v>
      </c>
    </row>
    <row r="7294" spans="1:10" x14ac:dyDescent="0.3">
      <c r="A7294" s="19">
        <v>20201030</v>
      </c>
      <c r="B7294" s="19" t="s">
        <v>36</v>
      </c>
      <c r="C7294" s="19">
        <v>599.01</v>
      </c>
      <c r="D7294" s="19">
        <v>37.46</v>
      </c>
      <c r="E7294" s="19">
        <v>20.27</v>
      </c>
      <c r="F7294" s="19">
        <v>1.31</v>
      </c>
      <c r="G7294" s="19">
        <v>0</v>
      </c>
      <c r="H7294" s="17">
        <f t="shared" si="342"/>
        <v>984.87783057264301</v>
      </c>
      <c r="I7294" s="18">
        <f t="shared" si="340"/>
        <v>51.047432205395097</v>
      </c>
      <c r="J7294" s="17">
        <f t="shared" si="341"/>
        <v>0.8694369072216741</v>
      </c>
    </row>
    <row r="7295" spans="1:10" x14ac:dyDescent="0.3">
      <c r="A7295" s="2">
        <v>20201030</v>
      </c>
      <c r="B7295" s="2" t="s">
        <v>35</v>
      </c>
      <c r="C7295" s="2">
        <v>579.01</v>
      </c>
      <c r="D7295" s="2">
        <v>36.229999999999997</v>
      </c>
      <c r="E7295" s="2">
        <v>21.22</v>
      </c>
      <c r="F7295" s="2">
        <v>0.9</v>
      </c>
      <c r="G7295" s="2">
        <v>0</v>
      </c>
      <c r="H7295" s="16">
        <f t="shared" si="342"/>
        <v>979.6657555398142</v>
      </c>
      <c r="I7295" s="15">
        <f t="shared" si="340"/>
        <v>51.834554860619193</v>
      </c>
      <c r="J7295" s="14">
        <f t="shared" si="341"/>
        <v>0.86136573046035014</v>
      </c>
    </row>
    <row r="7296" spans="1:10" x14ac:dyDescent="0.3">
      <c r="A7296" s="19">
        <v>20201030</v>
      </c>
      <c r="B7296" s="19" t="s">
        <v>34</v>
      </c>
      <c r="C7296" s="19">
        <v>516.01</v>
      </c>
      <c r="D7296" s="19">
        <v>31.56</v>
      </c>
      <c r="E7296" s="19">
        <v>21.7</v>
      </c>
      <c r="F7296" s="19">
        <v>1.24</v>
      </c>
      <c r="G7296" s="19">
        <v>0</v>
      </c>
      <c r="H7296" s="17">
        <f t="shared" si="342"/>
        <v>985.89742948193896</v>
      </c>
      <c r="I7296" s="18">
        <f t="shared" si="340"/>
        <v>52.509294671310592</v>
      </c>
      <c r="J7296" s="17">
        <f t="shared" si="341"/>
        <v>0.8638513864170605</v>
      </c>
    </row>
    <row r="7297" spans="1:10" x14ac:dyDescent="0.3">
      <c r="A7297" s="2">
        <v>20201030</v>
      </c>
      <c r="B7297" s="2" t="s">
        <v>33</v>
      </c>
      <c r="C7297" s="2">
        <v>383.01</v>
      </c>
      <c r="D7297" s="2">
        <v>24.21</v>
      </c>
      <c r="E7297" s="2">
        <v>21.77</v>
      </c>
      <c r="F7297" s="2">
        <v>2.0699999999999998</v>
      </c>
      <c r="G7297" s="2">
        <v>0</v>
      </c>
      <c r="H7297" s="16">
        <f t="shared" si="342"/>
        <v>933.98342796146449</v>
      </c>
      <c r="I7297" s="15">
        <f t="shared" si="340"/>
        <v>50.956982123795768</v>
      </c>
      <c r="J7297" s="14">
        <f t="shared" si="341"/>
        <v>0.82488816781563701</v>
      </c>
    </row>
    <row r="7298" spans="1:10" x14ac:dyDescent="0.3">
      <c r="A7298" s="19">
        <v>20201030</v>
      </c>
      <c r="B7298" s="19" t="s">
        <v>32</v>
      </c>
      <c r="C7298" s="19">
        <v>211.01</v>
      </c>
      <c r="D7298" s="19">
        <v>14.99</v>
      </c>
      <c r="E7298" s="19">
        <v>21.33</v>
      </c>
      <c r="F7298" s="19">
        <v>2.5499999999999998</v>
      </c>
      <c r="G7298" s="19">
        <v>0</v>
      </c>
      <c r="H7298" s="17">
        <f t="shared" si="342"/>
        <v>815.81143846878524</v>
      </c>
      <c r="I7298" s="18">
        <f t="shared" si="340"/>
        <v>46.824107452149534</v>
      </c>
      <c r="J7298" s="17">
        <f t="shared" si="341"/>
        <v>0.73569183424652573</v>
      </c>
    </row>
    <row r="7299" spans="1:10" x14ac:dyDescent="0.3">
      <c r="A7299" s="2">
        <v>20201030</v>
      </c>
      <c r="B7299" s="2" t="s">
        <v>31</v>
      </c>
      <c r="C7299" s="2">
        <v>36.81</v>
      </c>
      <c r="D7299" s="2">
        <v>4.55</v>
      </c>
      <c r="E7299" s="2">
        <v>20.16</v>
      </c>
      <c r="F7299" s="2">
        <v>2.69</v>
      </c>
      <c r="G7299" s="2">
        <v>0</v>
      </c>
      <c r="H7299" s="16">
        <f t="shared" si="342"/>
        <v>464.01670675880234</v>
      </c>
      <c r="I7299" s="15">
        <f t="shared" si="340"/>
        <v>34.660522086212573</v>
      </c>
      <c r="J7299" s="14">
        <f t="shared" si="341"/>
        <v>0.4438448103607347</v>
      </c>
    </row>
    <row r="7300" spans="1:10" x14ac:dyDescent="0.3">
      <c r="A7300" s="19">
        <v>20201030</v>
      </c>
      <c r="B7300" s="19" t="s">
        <v>30</v>
      </c>
      <c r="C7300" s="19">
        <v>0</v>
      </c>
      <c r="D7300" s="19">
        <v>0</v>
      </c>
      <c r="E7300" s="19">
        <v>18.809999999999999</v>
      </c>
      <c r="F7300" s="19">
        <v>2.97</v>
      </c>
      <c r="G7300" s="19">
        <v>0</v>
      </c>
      <c r="H7300" s="17">
        <f t="shared" si="342"/>
        <v>0</v>
      </c>
      <c r="I7300" s="18">
        <f t="shared" si="340"/>
        <v>18.809999999999999</v>
      </c>
      <c r="J7300" s="17">
        <f t="shared" si="341"/>
        <v>0</v>
      </c>
    </row>
    <row r="7301" spans="1:10" x14ac:dyDescent="0.3">
      <c r="A7301" s="2">
        <v>20201030</v>
      </c>
      <c r="B7301" s="2" t="s">
        <v>29</v>
      </c>
      <c r="C7301" s="2">
        <v>0</v>
      </c>
      <c r="D7301" s="2">
        <v>0</v>
      </c>
      <c r="E7301" s="2">
        <v>18.11</v>
      </c>
      <c r="F7301" s="2">
        <v>2.69</v>
      </c>
      <c r="G7301" s="2">
        <v>0</v>
      </c>
      <c r="H7301" s="16">
        <f t="shared" si="342"/>
        <v>0</v>
      </c>
      <c r="I7301" s="15">
        <f t="shared" si="340"/>
        <v>18.11</v>
      </c>
      <c r="J7301" s="14">
        <f t="shared" si="341"/>
        <v>0</v>
      </c>
    </row>
    <row r="7302" spans="1:10" x14ac:dyDescent="0.3">
      <c r="A7302" s="19">
        <v>20201030</v>
      </c>
      <c r="B7302" s="19" t="s">
        <v>28</v>
      </c>
      <c r="C7302" s="19">
        <v>0</v>
      </c>
      <c r="D7302" s="19">
        <v>0</v>
      </c>
      <c r="E7302" s="19">
        <v>17.55</v>
      </c>
      <c r="F7302" s="19">
        <v>2.76</v>
      </c>
      <c r="G7302" s="19">
        <v>0</v>
      </c>
      <c r="H7302" s="17">
        <f t="shared" si="342"/>
        <v>0</v>
      </c>
      <c r="I7302" s="18">
        <f t="shared" si="340"/>
        <v>17.55</v>
      </c>
      <c r="J7302" s="17">
        <f t="shared" si="341"/>
        <v>0</v>
      </c>
    </row>
    <row r="7303" spans="1:10" x14ac:dyDescent="0.3">
      <c r="A7303" s="2">
        <v>20201030</v>
      </c>
      <c r="B7303" s="2" t="s">
        <v>27</v>
      </c>
      <c r="C7303" s="2">
        <v>0</v>
      </c>
      <c r="D7303" s="2">
        <v>0</v>
      </c>
      <c r="E7303" s="2">
        <v>17.13</v>
      </c>
      <c r="F7303" s="2">
        <v>2.69</v>
      </c>
      <c r="G7303" s="2">
        <v>0</v>
      </c>
      <c r="H7303" s="16">
        <f t="shared" si="342"/>
        <v>0</v>
      </c>
      <c r="I7303" s="15">
        <f t="shared" si="340"/>
        <v>17.13</v>
      </c>
      <c r="J7303" s="14">
        <f t="shared" si="341"/>
        <v>0</v>
      </c>
    </row>
    <row r="7304" spans="1:10" x14ac:dyDescent="0.3">
      <c r="A7304" s="19">
        <v>20201030</v>
      </c>
      <c r="B7304" s="19" t="s">
        <v>26</v>
      </c>
      <c r="C7304" s="19">
        <v>0</v>
      </c>
      <c r="D7304" s="19">
        <v>0</v>
      </c>
      <c r="E7304" s="19">
        <v>16.78</v>
      </c>
      <c r="F7304" s="19">
        <v>2.48</v>
      </c>
      <c r="G7304" s="19">
        <v>0</v>
      </c>
      <c r="H7304" s="17">
        <f t="shared" si="342"/>
        <v>0</v>
      </c>
      <c r="I7304" s="18">
        <f t="shared" si="340"/>
        <v>16.78</v>
      </c>
      <c r="J7304" s="17">
        <f t="shared" si="341"/>
        <v>0</v>
      </c>
    </row>
    <row r="7305" spans="1:10" x14ac:dyDescent="0.3">
      <c r="A7305" s="2">
        <v>20201030</v>
      </c>
      <c r="B7305" s="2" t="s">
        <v>25</v>
      </c>
      <c r="C7305" s="2">
        <v>0</v>
      </c>
      <c r="D7305" s="2">
        <v>0</v>
      </c>
      <c r="E7305" s="2">
        <v>16.43</v>
      </c>
      <c r="F7305" s="2">
        <v>2.48</v>
      </c>
      <c r="G7305" s="2">
        <v>0</v>
      </c>
      <c r="H7305" s="16">
        <f t="shared" si="342"/>
        <v>0</v>
      </c>
      <c r="I7305" s="15">
        <f t="shared" si="340"/>
        <v>16.43</v>
      </c>
      <c r="J7305" s="14">
        <f t="shared" si="341"/>
        <v>0</v>
      </c>
    </row>
    <row r="7306" spans="1:10" x14ac:dyDescent="0.3">
      <c r="A7306" s="19">
        <v>20201031</v>
      </c>
      <c r="B7306" s="19" t="s">
        <v>48</v>
      </c>
      <c r="C7306" s="19">
        <v>0</v>
      </c>
      <c r="D7306" s="19">
        <v>0</v>
      </c>
      <c r="E7306" s="19">
        <v>16.09</v>
      </c>
      <c r="F7306" s="19">
        <v>2.41</v>
      </c>
      <c r="G7306" s="19">
        <v>0</v>
      </c>
      <c r="H7306" s="17">
        <f t="shared" si="342"/>
        <v>0</v>
      </c>
      <c r="I7306" s="18">
        <f t="shared" ref="I7306:I7369" si="343">E7306+H7306*((NOCT-20)/(800))</f>
        <v>16.09</v>
      </c>
      <c r="J7306" s="17">
        <f t="shared" ref="J7306:J7369" si="344">P_STC__W*(H7306/1000)*(1+(alpha_p/100)*(I7306-25))</f>
        <v>0</v>
      </c>
    </row>
    <row r="7307" spans="1:10" x14ac:dyDescent="0.3">
      <c r="A7307" s="2">
        <v>20201031</v>
      </c>
      <c r="B7307" s="2" t="s">
        <v>47</v>
      </c>
      <c r="C7307" s="2">
        <v>0</v>
      </c>
      <c r="D7307" s="2">
        <v>0</v>
      </c>
      <c r="E7307" s="2">
        <v>15.76</v>
      </c>
      <c r="F7307" s="2">
        <v>2.21</v>
      </c>
      <c r="G7307" s="2">
        <v>0</v>
      </c>
      <c r="H7307" s="16">
        <f t="shared" si="342"/>
        <v>0</v>
      </c>
      <c r="I7307" s="15">
        <f t="shared" si="343"/>
        <v>15.76</v>
      </c>
      <c r="J7307" s="14">
        <f t="shared" si="344"/>
        <v>0</v>
      </c>
    </row>
    <row r="7308" spans="1:10" x14ac:dyDescent="0.3">
      <c r="A7308" s="19">
        <v>20201031</v>
      </c>
      <c r="B7308" s="19" t="s">
        <v>46</v>
      </c>
      <c r="C7308" s="19">
        <v>0</v>
      </c>
      <c r="D7308" s="19">
        <v>0</v>
      </c>
      <c r="E7308" s="19">
        <v>15.19</v>
      </c>
      <c r="F7308" s="19">
        <v>1.93</v>
      </c>
      <c r="G7308" s="19">
        <v>0</v>
      </c>
      <c r="H7308" s="17">
        <f t="shared" si="342"/>
        <v>0</v>
      </c>
      <c r="I7308" s="18">
        <f t="shared" si="343"/>
        <v>15.19</v>
      </c>
      <c r="J7308" s="17">
        <f t="shared" si="344"/>
        <v>0</v>
      </c>
    </row>
    <row r="7309" spans="1:10" x14ac:dyDescent="0.3">
      <c r="A7309" s="2">
        <v>20201031</v>
      </c>
      <c r="B7309" s="2" t="s">
        <v>45</v>
      </c>
      <c r="C7309" s="2">
        <v>0</v>
      </c>
      <c r="D7309" s="2">
        <v>0</v>
      </c>
      <c r="E7309" s="2">
        <v>14.44</v>
      </c>
      <c r="F7309" s="2">
        <v>1.72</v>
      </c>
      <c r="G7309" s="2">
        <v>0</v>
      </c>
      <c r="H7309" s="16">
        <f t="shared" si="342"/>
        <v>0</v>
      </c>
      <c r="I7309" s="15">
        <f t="shared" si="343"/>
        <v>14.44</v>
      </c>
      <c r="J7309" s="14">
        <f t="shared" si="344"/>
        <v>0</v>
      </c>
    </row>
    <row r="7310" spans="1:10" x14ac:dyDescent="0.3">
      <c r="A7310" s="19">
        <v>20201031</v>
      </c>
      <c r="B7310" s="19" t="s">
        <v>44</v>
      </c>
      <c r="C7310" s="19">
        <v>0</v>
      </c>
      <c r="D7310" s="19">
        <v>0</v>
      </c>
      <c r="E7310" s="19">
        <v>13.9</v>
      </c>
      <c r="F7310" s="19">
        <v>1.72</v>
      </c>
      <c r="G7310" s="19">
        <v>0</v>
      </c>
      <c r="H7310" s="17">
        <f t="shared" si="342"/>
        <v>0</v>
      </c>
      <c r="I7310" s="18">
        <f t="shared" si="343"/>
        <v>13.9</v>
      </c>
      <c r="J7310" s="17">
        <f t="shared" si="344"/>
        <v>0</v>
      </c>
    </row>
    <row r="7311" spans="1:10" x14ac:dyDescent="0.3">
      <c r="A7311" s="2">
        <v>20201031</v>
      </c>
      <c r="B7311" s="2" t="s">
        <v>43</v>
      </c>
      <c r="C7311" s="2">
        <v>0</v>
      </c>
      <c r="D7311" s="2">
        <v>0</v>
      </c>
      <c r="E7311" s="2">
        <v>13.62</v>
      </c>
      <c r="F7311" s="2">
        <v>1.79</v>
      </c>
      <c r="G7311" s="2">
        <v>0</v>
      </c>
      <c r="H7311" s="16">
        <f t="shared" si="342"/>
        <v>0</v>
      </c>
      <c r="I7311" s="15">
        <f t="shared" si="343"/>
        <v>13.62</v>
      </c>
      <c r="J7311" s="14">
        <f t="shared" si="344"/>
        <v>0</v>
      </c>
    </row>
    <row r="7312" spans="1:10" x14ac:dyDescent="0.3">
      <c r="A7312" s="19">
        <v>20201031</v>
      </c>
      <c r="B7312" s="19" t="s">
        <v>42</v>
      </c>
      <c r="C7312" s="19">
        <v>0</v>
      </c>
      <c r="D7312" s="19">
        <v>0</v>
      </c>
      <c r="E7312" s="19">
        <v>13.61</v>
      </c>
      <c r="F7312" s="19">
        <v>2</v>
      </c>
      <c r="G7312" s="19">
        <v>0</v>
      </c>
      <c r="H7312" s="17">
        <f t="shared" si="342"/>
        <v>0</v>
      </c>
      <c r="I7312" s="18">
        <f t="shared" si="343"/>
        <v>13.61</v>
      </c>
      <c r="J7312" s="17">
        <f t="shared" si="344"/>
        <v>0</v>
      </c>
    </row>
    <row r="7313" spans="1:10" x14ac:dyDescent="0.3">
      <c r="A7313" s="2">
        <v>20201031</v>
      </c>
      <c r="B7313" s="2" t="s">
        <v>41</v>
      </c>
      <c r="C7313" s="2">
        <v>0</v>
      </c>
      <c r="D7313" s="2">
        <v>0</v>
      </c>
      <c r="E7313" s="2">
        <v>13.46</v>
      </c>
      <c r="F7313" s="2">
        <v>1.72</v>
      </c>
      <c r="G7313" s="2">
        <v>0</v>
      </c>
      <c r="H7313" s="16">
        <f t="shared" si="342"/>
        <v>0</v>
      </c>
      <c r="I7313" s="15">
        <f t="shared" si="343"/>
        <v>13.46</v>
      </c>
      <c r="J7313" s="14">
        <f t="shared" si="344"/>
        <v>0</v>
      </c>
    </row>
    <row r="7314" spans="1:10" x14ac:dyDescent="0.3">
      <c r="A7314" s="19">
        <v>20201031</v>
      </c>
      <c r="B7314" s="19" t="s">
        <v>40</v>
      </c>
      <c r="C7314" s="19">
        <v>139</v>
      </c>
      <c r="D7314" s="19">
        <v>11.37</v>
      </c>
      <c r="E7314" s="19">
        <v>14.07</v>
      </c>
      <c r="F7314" s="19">
        <v>1.31</v>
      </c>
      <c r="G7314" s="19">
        <v>0</v>
      </c>
      <c r="H7314" s="17">
        <f t="shared" si="342"/>
        <v>705.06821718850028</v>
      </c>
      <c r="I7314" s="18">
        <f t="shared" si="343"/>
        <v>36.103381787140634</v>
      </c>
      <c r="J7314" s="17">
        <f t="shared" si="344"/>
        <v>0.66983932998209905</v>
      </c>
    </row>
    <row r="7315" spans="1:10" x14ac:dyDescent="0.3">
      <c r="A7315" s="2">
        <v>20201031</v>
      </c>
      <c r="B7315" s="2" t="s">
        <v>39</v>
      </c>
      <c r="C7315" s="2">
        <v>296.01</v>
      </c>
      <c r="D7315" s="2">
        <v>21.03</v>
      </c>
      <c r="E7315" s="2">
        <v>17.02</v>
      </c>
      <c r="F7315" s="2">
        <v>0.9</v>
      </c>
      <c r="G7315" s="2">
        <v>0</v>
      </c>
      <c r="H7315" s="16">
        <f t="shared" ref="H7315:H7378" si="345">IF(D7315&gt;0,C7315/SIN(D7315*PI()/180),0)</f>
        <v>824.86959803223237</v>
      </c>
      <c r="I7315" s="15">
        <f t="shared" si="343"/>
        <v>42.797174938507261</v>
      </c>
      <c r="J7315" s="14">
        <f t="shared" si="344"/>
        <v>0.75880802961287119</v>
      </c>
    </row>
    <row r="7316" spans="1:10" x14ac:dyDescent="0.3">
      <c r="A7316" s="19">
        <v>20201031</v>
      </c>
      <c r="B7316" s="19" t="s">
        <v>38</v>
      </c>
      <c r="C7316" s="19">
        <v>349</v>
      </c>
      <c r="D7316" s="19">
        <v>29.07</v>
      </c>
      <c r="E7316" s="19">
        <v>18.59</v>
      </c>
      <c r="F7316" s="19">
        <v>0.55000000000000004</v>
      </c>
      <c r="G7316" s="19">
        <v>0</v>
      </c>
      <c r="H7316" s="17">
        <f t="shared" si="345"/>
        <v>718.28759095442376</v>
      </c>
      <c r="I7316" s="18">
        <f t="shared" si="343"/>
        <v>41.036487217325742</v>
      </c>
      <c r="J7316" s="17">
        <f t="shared" si="344"/>
        <v>0.66645294698625424</v>
      </c>
    </row>
    <row r="7317" spans="1:10" x14ac:dyDescent="0.3">
      <c r="A7317" s="2">
        <v>20201031</v>
      </c>
      <c r="B7317" s="2" t="s">
        <v>37</v>
      </c>
      <c r="C7317" s="2">
        <v>561.01</v>
      </c>
      <c r="D7317" s="2">
        <v>34.700000000000003</v>
      </c>
      <c r="E7317" s="2">
        <v>19.829999999999998</v>
      </c>
      <c r="F7317" s="2">
        <v>0.55000000000000004</v>
      </c>
      <c r="G7317" s="2">
        <v>0</v>
      </c>
      <c r="H7317" s="16">
        <f t="shared" si="345"/>
        <v>985.47370300444538</v>
      </c>
      <c r="I7317" s="15">
        <f t="shared" si="343"/>
        <v>50.626053218888913</v>
      </c>
      <c r="J7317" s="14">
        <f t="shared" si="344"/>
        <v>0.8718315959889118</v>
      </c>
    </row>
    <row r="7318" spans="1:10" x14ac:dyDescent="0.3">
      <c r="A7318" s="19">
        <v>20201031</v>
      </c>
      <c r="B7318" s="19" t="s">
        <v>36</v>
      </c>
      <c r="C7318" s="19">
        <v>569.01</v>
      </c>
      <c r="D7318" s="19">
        <v>37.130000000000003</v>
      </c>
      <c r="E7318" s="19">
        <v>20.69</v>
      </c>
      <c r="F7318" s="19">
        <v>1.45</v>
      </c>
      <c r="G7318" s="19">
        <v>0</v>
      </c>
      <c r="H7318" s="17">
        <f t="shared" si="345"/>
        <v>942.65398344126743</v>
      </c>
      <c r="I7318" s="18">
        <f t="shared" si="343"/>
        <v>50.147936982539605</v>
      </c>
      <c r="J7318" s="17">
        <f t="shared" si="344"/>
        <v>0.83597787006762314</v>
      </c>
    </row>
    <row r="7319" spans="1:10" x14ac:dyDescent="0.3">
      <c r="A7319" s="2">
        <v>20201031</v>
      </c>
      <c r="B7319" s="2" t="s">
        <v>35</v>
      </c>
      <c r="C7319" s="2">
        <v>544.01</v>
      </c>
      <c r="D7319" s="2">
        <v>35.909999999999997</v>
      </c>
      <c r="E7319" s="2">
        <v>21.19</v>
      </c>
      <c r="F7319" s="2">
        <v>1.93</v>
      </c>
      <c r="G7319" s="2">
        <v>0</v>
      </c>
      <c r="H7319" s="16">
        <f t="shared" si="345"/>
        <v>927.53157376671504</v>
      </c>
      <c r="I7319" s="15">
        <f t="shared" si="343"/>
        <v>50.175361680209846</v>
      </c>
      <c r="J7319" s="14">
        <f t="shared" si="344"/>
        <v>0.82245233098945414</v>
      </c>
    </row>
    <row r="7320" spans="1:10" x14ac:dyDescent="0.3">
      <c r="A7320" s="19">
        <v>20201031</v>
      </c>
      <c r="B7320" s="19" t="s">
        <v>34</v>
      </c>
      <c r="C7320" s="19">
        <v>492.01</v>
      </c>
      <c r="D7320" s="19">
        <v>31.26</v>
      </c>
      <c r="E7320" s="19">
        <v>21.36</v>
      </c>
      <c r="F7320" s="19">
        <v>2.62</v>
      </c>
      <c r="G7320" s="19">
        <v>0</v>
      </c>
      <c r="H7320" s="17">
        <f t="shared" si="345"/>
        <v>948.13779981581467</v>
      </c>
      <c r="I7320" s="18">
        <f t="shared" si="343"/>
        <v>50.989306244244204</v>
      </c>
      <c r="J7320" s="17">
        <f t="shared" si="344"/>
        <v>0.83725130343060772</v>
      </c>
    </row>
    <row r="7321" spans="1:10" x14ac:dyDescent="0.3">
      <c r="A7321" s="2">
        <v>20201031</v>
      </c>
      <c r="B7321" s="2" t="s">
        <v>33</v>
      </c>
      <c r="C7321" s="2">
        <v>369.01</v>
      </c>
      <c r="D7321" s="2">
        <v>23.94</v>
      </c>
      <c r="E7321" s="2">
        <v>21.12</v>
      </c>
      <c r="F7321" s="2">
        <v>2.97</v>
      </c>
      <c r="G7321" s="2">
        <v>0</v>
      </c>
      <c r="H7321" s="16">
        <f t="shared" si="345"/>
        <v>909.38493857436993</v>
      </c>
      <c r="I7321" s="15">
        <f t="shared" si="343"/>
        <v>49.538279330449058</v>
      </c>
      <c r="J7321" s="14">
        <f t="shared" si="344"/>
        <v>0.80896860118698477</v>
      </c>
    </row>
    <row r="7322" spans="1:10" x14ac:dyDescent="0.3">
      <c r="A7322" s="19">
        <v>20201031</v>
      </c>
      <c r="B7322" s="19" t="s">
        <v>32</v>
      </c>
      <c r="C7322" s="19">
        <v>198</v>
      </c>
      <c r="D7322" s="19">
        <v>14.74</v>
      </c>
      <c r="E7322" s="19">
        <v>20.62</v>
      </c>
      <c r="F7322" s="19">
        <v>2.21</v>
      </c>
      <c r="G7322" s="19">
        <v>0</v>
      </c>
      <c r="H7322" s="17">
        <f t="shared" si="345"/>
        <v>778.20044245469478</v>
      </c>
      <c r="I7322" s="18">
        <f t="shared" si="343"/>
        <v>44.938763826709213</v>
      </c>
      <c r="J7322" s="17">
        <f t="shared" si="344"/>
        <v>0.70837684571094328</v>
      </c>
    </row>
    <row r="7323" spans="1:10" x14ac:dyDescent="0.3">
      <c r="A7323" s="2">
        <v>20201031</v>
      </c>
      <c r="B7323" s="2" t="s">
        <v>31</v>
      </c>
      <c r="C7323" s="2">
        <v>36.53</v>
      </c>
      <c r="D7323" s="2">
        <v>4.33</v>
      </c>
      <c r="E7323" s="2">
        <v>19.78</v>
      </c>
      <c r="F7323" s="2">
        <v>1.86</v>
      </c>
      <c r="G7323" s="2">
        <v>0</v>
      </c>
      <c r="H7323" s="16">
        <f t="shared" si="345"/>
        <v>483.83566730535676</v>
      </c>
      <c r="I7323" s="15">
        <f t="shared" si="343"/>
        <v>34.8998646032924</v>
      </c>
      <c r="J7323" s="14">
        <f t="shared" si="344"/>
        <v>0.46228108312080679</v>
      </c>
    </row>
    <row r="7324" spans="1:10" x14ac:dyDescent="0.3">
      <c r="A7324" s="19">
        <v>20201031</v>
      </c>
      <c r="B7324" s="19" t="s">
        <v>30</v>
      </c>
      <c r="C7324" s="19">
        <v>0</v>
      </c>
      <c r="D7324" s="19">
        <v>0</v>
      </c>
      <c r="E7324" s="19">
        <v>18.54</v>
      </c>
      <c r="F7324" s="19">
        <v>2.14</v>
      </c>
      <c r="G7324" s="19">
        <v>0</v>
      </c>
      <c r="H7324" s="17">
        <f t="shared" si="345"/>
        <v>0</v>
      </c>
      <c r="I7324" s="18">
        <f t="shared" si="343"/>
        <v>18.54</v>
      </c>
      <c r="J7324" s="17">
        <f t="shared" si="344"/>
        <v>0</v>
      </c>
    </row>
    <row r="7325" spans="1:10" x14ac:dyDescent="0.3">
      <c r="A7325" s="2">
        <v>20201031</v>
      </c>
      <c r="B7325" s="2" t="s">
        <v>29</v>
      </c>
      <c r="C7325" s="2">
        <v>0</v>
      </c>
      <c r="D7325" s="2">
        <v>0</v>
      </c>
      <c r="E7325" s="2">
        <v>17.5</v>
      </c>
      <c r="F7325" s="2">
        <v>1.79</v>
      </c>
      <c r="G7325" s="2">
        <v>0</v>
      </c>
      <c r="H7325" s="16">
        <f t="shared" si="345"/>
        <v>0</v>
      </c>
      <c r="I7325" s="15">
        <f t="shared" si="343"/>
        <v>17.5</v>
      </c>
      <c r="J7325" s="14">
        <f t="shared" si="344"/>
        <v>0</v>
      </c>
    </row>
    <row r="7326" spans="1:10" x14ac:dyDescent="0.3">
      <c r="A7326" s="19">
        <v>20201031</v>
      </c>
      <c r="B7326" s="19" t="s">
        <v>28</v>
      </c>
      <c r="C7326" s="19">
        <v>0</v>
      </c>
      <c r="D7326" s="19">
        <v>0</v>
      </c>
      <c r="E7326" s="19">
        <v>16.579999999999998</v>
      </c>
      <c r="F7326" s="19">
        <v>1.59</v>
      </c>
      <c r="G7326" s="19">
        <v>0</v>
      </c>
      <c r="H7326" s="17">
        <f t="shared" si="345"/>
        <v>0</v>
      </c>
      <c r="I7326" s="18">
        <f t="shared" si="343"/>
        <v>16.579999999999998</v>
      </c>
      <c r="J7326" s="17">
        <f t="shared" si="344"/>
        <v>0</v>
      </c>
    </row>
    <row r="7327" spans="1:10" x14ac:dyDescent="0.3">
      <c r="A7327" s="2">
        <v>20201031</v>
      </c>
      <c r="B7327" s="2" t="s">
        <v>27</v>
      </c>
      <c r="C7327" s="2">
        <v>0</v>
      </c>
      <c r="D7327" s="2">
        <v>0</v>
      </c>
      <c r="E7327" s="2">
        <v>15.91</v>
      </c>
      <c r="F7327" s="2">
        <v>1.31</v>
      </c>
      <c r="G7327" s="2">
        <v>0</v>
      </c>
      <c r="H7327" s="16">
        <f t="shared" si="345"/>
        <v>0</v>
      </c>
      <c r="I7327" s="15">
        <f t="shared" si="343"/>
        <v>15.91</v>
      </c>
      <c r="J7327" s="14">
        <f t="shared" si="344"/>
        <v>0</v>
      </c>
    </row>
    <row r="7328" spans="1:10" x14ac:dyDescent="0.3">
      <c r="A7328" s="19">
        <v>20201031</v>
      </c>
      <c r="B7328" s="19" t="s">
        <v>26</v>
      </c>
      <c r="C7328" s="19">
        <v>0</v>
      </c>
      <c r="D7328" s="19">
        <v>0</v>
      </c>
      <c r="E7328" s="19">
        <v>15.57</v>
      </c>
      <c r="F7328" s="19">
        <v>1.38</v>
      </c>
      <c r="G7328" s="19">
        <v>0</v>
      </c>
      <c r="H7328" s="17">
        <f t="shared" si="345"/>
        <v>0</v>
      </c>
      <c r="I7328" s="18">
        <f t="shared" si="343"/>
        <v>15.57</v>
      </c>
      <c r="J7328" s="17">
        <f t="shared" si="344"/>
        <v>0</v>
      </c>
    </row>
    <row r="7329" spans="1:10" x14ac:dyDescent="0.3">
      <c r="A7329" s="2">
        <v>20201031</v>
      </c>
      <c r="B7329" s="2" t="s">
        <v>25</v>
      </c>
      <c r="C7329" s="2">
        <v>0</v>
      </c>
      <c r="D7329" s="2">
        <v>0</v>
      </c>
      <c r="E7329" s="2">
        <v>17.23</v>
      </c>
      <c r="F7329" s="2">
        <v>0.83</v>
      </c>
      <c r="G7329" s="2">
        <v>0</v>
      </c>
      <c r="H7329" s="16">
        <f t="shared" si="345"/>
        <v>0</v>
      </c>
      <c r="I7329" s="15">
        <f t="shared" si="343"/>
        <v>17.23</v>
      </c>
      <c r="J7329" s="14">
        <f t="shared" si="344"/>
        <v>0</v>
      </c>
    </row>
    <row r="7330" spans="1:10" x14ac:dyDescent="0.3">
      <c r="A7330" s="19">
        <v>20201101</v>
      </c>
      <c r="B7330" s="19" t="s">
        <v>48</v>
      </c>
      <c r="C7330" s="19">
        <v>0</v>
      </c>
      <c r="D7330" s="19">
        <v>0</v>
      </c>
      <c r="E7330" s="19">
        <v>17.14</v>
      </c>
      <c r="F7330" s="19">
        <v>0.41</v>
      </c>
      <c r="G7330" s="19">
        <v>0</v>
      </c>
      <c r="H7330" s="17">
        <f t="shared" si="345"/>
        <v>0</v>
      </c>
      <c r="I7330" s="18">
        <f t="shared" si="343"/>
        <v>17.14</v>
      </c>
      <c r="J7330" s="17">
        <f t="shared" si="344"/>
        <v>0</v>
      </c>
    </row>
    <row r="7331" spans="1:10" x14ac:dyDescent="0.3">
      <c r="A7331" s="2">
        <v>20201101</v>
      </c>
      <c r="B7331" s="2" t="s">
        <v>47</v>
      </c>
      <c r="C7331" s="2">
        <v>0</v>
      </c>
      <c r="D7331" s="2">
        <v>0</v>
      </c>
      <c r="E7331" s="2">
        <v>16.82</v>
      </c>
      <c r="F7331" s="2">
        <v>0.62</v>
      </c>
      <c r="G7331" s="2">
        <v>0</v>
      </c>
      <c r="H7331" s="16">
        <f t="shared" si="345"/>
        <v>0</v>
      </c>
      <c r="I7331" s="15">
        <f t="shared" si="343"/>
        <v>16.82</v>
      </c>
      <c r="J7331" s="14">
        <f t="shared" si="344"/>
        <v>0</v>
      </c>
    </row>
    <row r="7332" spans="1:10" x14ac:dyDescent="0.3">
      <c r="A7332" s="19">
        <v>20201101</v>
      </c>
      <c r="B7332" s="19" t="s">
        <v>46</v>
      </c>
      <c r="C7332" s="19">
        <v>0</v>
      </c>
      <c r="D7332" s="19">
        <v>0</v>
      </c>
      <c r="E7332" s="19">
        <v>16.739999999999998</v>
      </c>
      <c r="F7332" s="19">
        <v>0.62</v>
      </c>
      <c r="G7332" s="19">
        <v>0</v>
      </c>
      <c r="H7332" s="17">
        <f t="shared" si="345"/>
        <v>0</v>
      </c>
      <c r="I7332" s="18">
        <f t="shared" si="343"/>
        <v>16.739999999999998</v>
      </c>
      <c r="J7332" s="17">
        <f t="shared" si="344"/>
        <v>0</v>
      </c>
    </row>
    <row r="7333" spans="1:10" x14ac:dyDescent="0.3">
      <c r="A7333" s="2">
        <v>20201101</v>
      </c>
      <c r="B7333" s="2" t="s">
        <v>45</v>
      </c>
      <c r="C7333" s="2">
        <v>0</v>
      </c>
      <c r="D7333" s="2">
        <v>0</v>
      </c>
      <c r="E7333" s="2">
        <v>16.670000000000002</v>
      </c>
      <c r="F7333" s="2">
        <v>0.83</v>
      </c>
      <c r="G7333" s="2">
        <v>0</v>
      </c>
      <c r="H7333" s="16">
        <f t="shared" si="345"/>
        <v>0</v>
      </c>
      <c r="I7333" s="15">
        <f t="shared" si="343"/>
        <v>16.670000000000002</v>
      </c>
      <c r="J7333" s="14">
        <f t="shared" si="344"/>
        <v>0</v>
      </c>
    </row>
    <row r="7334" spans="1:10" x14ac:dyDescent="0.3">
      <c r="A7334" s="19">
        <v>20201101</v>
      </c>
      <c r="B7334" s="19" t="s">
        <v>44</v>
      </c>
      <c r="C7334" s="19">
        <v>0</v>
      </c>
      <c r="D7334" s="19">
        <v>0</v>
      </c>
      <c r="E7334" s="19">
        <v>16.63</v>
      </c>
      <c r="F7334" s="19">
        <v>0.83</v>
      </c>
      <c r="G7334" s="19">
        <v>0</v>
      </c>
      <c r="H7334" s="17">
        <f t="shared" si="345"/>
        <v>0</v>
      </c>
      <c r="I7334" s="18">
        <f t="shared" si="343"/>
        <v>16.63</v>
      </c>
      <c r="J7334" s="17">
        <f t="shared" si="344"/>
        <v>0</v>
      </c>
    </row>
    <row r="7335" spans="1:10" x14ac:dyDescent="0.3">
      <c r="A7335" s="2">
        <v>20201101</v>
      </c>
      <c r="B7335" s="2" t="s">
        <v>43</v>
      </c>
      <c r="C7335" s="2">
        <v>0</v>
      </c>
      <c r="D7335" s="2">
        <v>0</v>
      </c>
      <c r="E7335" s="2">
        <v>16.61</v>
      </c>
      <c r="F7335" s="2">
        <v>0.69</v>
      </c>
      <c r="G7335" s="2">
        <v>0</v>
      </c>
      <c r="H7335" s="16">
        <f t="shared" si="345"/>
        <v>0</v>
      </c>
      <c r="I7335" s="15">
        <f t="shared" si="343"/>
        <v>16.61</v>
      </c>
      <c r="J7335" s="14">
        <f t="shared" si="344"/>
        <v>0</v>
      </c>
    </row>
    <row r="7336" spans="1:10" x14ac:dyDescent="0.3">
      <c r="A7336" s="19">
        <v>20201101</v>
      </c>
      <c r="B7336" s="19" t="s">
        <v>42</v>
      </c>
      <c r="C7336" s="19">
        <v>0</v>
      </c>
      <c r="D7336" s="19">
        <v>0</v>
      </c>
      <c r="E7336" s="19">
        <v>16.57</v>
      </c>
      <c r="F7336" s="19">
        <v>0.55000000000000004</v>
      </c>
      <c r="G7336" s="19">
        <v>0</v>
      </c>
      <c r="H7336" s="17">
        <f t="shared" si="345"/>
        <v>0</v>
      </c>
      <c r="I7336" s="18">
        <f t="shared" si="343"/>
        <v>16.57</v>
      </c>
      <c r="J7336" s="17">
        <f t="shared" si="344"/>
        <v>0</v>
      </c>
    </row>
    <row r="7337" spans="1:10" x14ac:dyDescent="0.3">
      <c r="A7337" s="2">
        <v>20201101</v>
      </c>
      <c r="B7337" s="2" t="s">
        <v>41</v>
      </c>
      <c r="C7337" s="2">
        <v>0</v>
      </c>
      <c r="D7337" s="2">
        <v>0</v>
      </c>
      <c r="E7337" s="2">
        <v>14.58</v>
      </c>
      <c r="F7337" s="2">
        <v>0.69</v>
      </c>
      <c r="G7337" s="2">
        <v>0</v>
      </c>
      <c r="H7337" s="16">
        <f t="shared" si="345"/>
        <v>0</v>
      </c>
      <c r="I7337" s="15">
        <f t="shared" si="343"/>
        <v>14.58</v>
      </c>
      <c r="J7337" s="14">
        <f t="shared" si="344"/>
        <v>0</v>
      </c>
    </row>
    <row r="7338" spans="1:10" x14ac:dyDescent="0.3">
      <c r="A7338" s="19">
        <v>20201101</v>
      </c>
      <c r="B7338" s="19" t="s">
        <v>40</v>
      </c>
      <c r="C7338" s="19">
        <v>121</v>
      </c>
      <c r="D7338" s="19">
        <v>11.14</v>
      </c>
      <c r="E7338" s="19">
        <v>15.17</v>
      </c>
      <c r="F7338" s="19">
        <v>0.69</v>
      </c>
      <c r="G7338" s="19">
        <v>0</v>
      </c>
      <c r="H7338" s="17">
        <f t="shared" si="345"/>
        <v>626.27133381504859</v>
      </c>
      <c r="I7338" s="18">
        <f t="shared" si="343"/>
        <v>34.74097918172027</v>
      </c>
      <c r="J7338" s="17">
        <f t="shared" si="344"/>
        <v>0.59881910170344599</v>
      </c>
    </row>
    <row r="7339" spans="1:10" x14ac:dyDescent="0.3">
      <c r="A7339" s="2">
        <v>20201101</v>
      </c>
      <c r="B7339" s="2" t="s">
        <v>39</v>
      </c>
      <c r="C7339" s="2">
        <v>192</v>
      </c>
      <c r="D7339" s="2">
        <v>20.78</v>
      </c>
      <c r="E7339" s="2">
        <v>15.8</v>
      </c>
      <c r="F7339" s="2">
        <v>0.62</v>
      </c>
      <c r="G7339" s="2">
        <v>0</v>
      </c>
      <c r="H7339" s="16">
        <f t="shared" si="345"/>
        <v>541.17949639202482</v>
      </c>
      <c r="I7339" s="15">
        <f t="shared" si="343"/>
        <v>32.711859262250776</v>
      </c>
      <c r="J7339" s="14">
        <f t="shared" si="344"/>
        <v>0.52239874588896507</v>
      </c>
    </row>
    <row r="7340" spans="1:10" x14ac:dyDescent="0.3">
      <c r="A7340" s="19">
        <v>20201101</v>
      </c>
      <c r="B7340" s="19" t="s">
        <v>38</v>
      </c>
      <c r="C7340" s="19">
        <v>336</v>
      </c>
      <c r="D7340" s="19">
        <v>28.78</v>
      </c>
      <c r="E7340" s="19">
        <v>16.47</v>
      </c>
      <c r="F7340" s="19">
        <v>0.76</v>
      </c>
      <c r="G7340" s="19">
        <v>0</v>
      </c>
      <c r="H7340" s="17">
        <f t="shared" si="345"/>
        <v>697.89503803422042</v>
      </c>
      <c r="I7340" s="18">
        <f t="shared" si="343"/>
        <v>38.279219938569383</v>
      </c>
      <c r="J7340" s="17">
        <f t="shared" si="344"/>
        <v>0.65619128036580332</v>
      </c>
    </row>
    <row r="7341" spans="1:10" x14ac:dyDescent="0.3">
      <c r="A7341" s="2">
        <v>20201101</v>
      </c>
      <c r="B7341" s="2" t="s">
        <v>37</v>
      </c>
      <c r="C7341" s="2">
        <v>428.01</v>
      </c>
      <c r="D7341" s="2">
        <v>34.39</v>
      </c>
      <c r="E7341" s="2">
        <v>17.62</v>
      </c>
      <c r="F7341" s="2">
        <v>0.9</v>
      </c>
      <c r="G7341" s="2">
        <v>0</v>
      </c>
      <c r="H7341" s="16">
        <f t="shared" si="345"/>
        <v>757.77723482004092</v>
      </c>
      <c r="I7341" s="15">
        <f t="shared" si="343"/>
        <v>41.30053858812628</v>
      </c>
      <c r="J7341" s="14">
        <f t="shared" si="344"/>
        <v>0.70219243806179621</v>
      </c>
    </row>
    <row r="7342" spans="1:10" x14ac:dyDescent="0.3">
      <c r="A7342" s="19">
        <v>20201101</v>
      </c>
      <c r="B7342" s="19" t="s">
        <v>36</v>
      </c>
      <c r="C7342" s="19">
        <v>415</v>
      </c>
      <c r="D7342" s="19">
        <v>36.81</v>
      </c>
      <c r="E7342" s="19">
        <v>18.440000000000001</v>
      </c>
      <c r="F7342" s="19">
        <v>0.83</v>
      </c>
      <c r="G7342" s="19">
        <v>0</v>
      </c>
      <c r="H7342" s="17">
        <f t="shared" si="345"/>
        <v>692.63249260062014</v>
      </c>
      <c r="I7342" s="18">
        <f t="shared" si="343"/>
        <v>40.084765393769381</v>
      </c>
      <c r="J7342" s="17">
        <f t="shared" si="344"/>
        <v>0.64561559865320084</v>
      </c>
    </row>
    <row r="7343" spans="1:10" x14ac:dyDescent="0.3">
      <c r="A7343" s="2">
        <v>20201101</v>
      </c>
      <c r="B7343" s="2" t="s">
        <v>35</v>
      </c>
      <c r="C7343" s="2">
        <v>380</v>
      </c>
      <c r="D7343" s="2">
        <v>35.590000000000003</v>
      </c>
      <c r="E7343" s="2">
        <v>18.97</v>
      </c>
      <c r="F7343" s="2">
        <v>0.83</v>
      </c>
      <c r="G7343" s="2">
        <v>0</v>
      </c>
      <c r="H7343" s="16">
        <f t="shared" si="345"/>
        <v>652.94222384087368</v>
      </c>
      <c r="I7343" s="15">
        <f t="shared" si="343"/>
        <v>39.374444495027305</v>
      </c>
      <c r="J7343" s="14">
        <f t="shared" si="344"/>
        <v>0.61070665594310214</v>
      </c>
    </row>
    <row r="7344" spans="1:10" x14ac:dyDescent="0.3">
      <c r="A7344" s="19">
        <v>20201101</v>
      </c>
      <c r="B7344" s="19" t="s">
        <v>34</v>
      </c>
      <c r="C7344" s="19">
        <v>232</v>
      </c>
      <c r="D7344" s="19">
        <v>30.97</v>
      </c>
      <c r="E7344" s="19">
        <v>19.420000000000002</v>
      </c>
      <c r="F7344" s="19">
        <v>1.17</v>
      </c>
      <c r="G7344" s="19">
        <v>0</v>
      </c>
      <c r="H7344" s="17">
        <f t="shared" si="345"/>
        <v>450.84506893025076</v>
      </c>
      <c r="I7344" s="18">
        <f t="shared" si="343"/>
        <v>33.50890840407034</v>
      </c>
      <c r="J7344" s="17">
        <f t="shared" si="344"/>
        <v>0.43358217164845647</v>
      </c>
    </row>
    <row r="7345" spans="1:10" x14ac:dyDescent="0.3">
      <c r="A7345" s="2">
        <v>20201101</v>
      </c>
      <c r="B7345" s="2" t="s">
        <v>33</v>
      </c>
      <c r="C7345" s="2">
        <v>185</v>
      </c>
      <c r="D7345" s="2">
        <v>23.67</v>
      </c>
      <c r="E7345" s="2">
        <v>19.399999999999999</v>
      </c>
      <c r="F7345" s="2">
        <v>1.52</v>
      </c>
      <c r="G7345" s="2">
        <v>0</v>
      </c>
      <c r="H7345" s="16">
        <f t="shared" si="345"/>
        <v>460.808508173424</v>
      </c>
      <c r="I7345" s="15">
        <f t="shared" si="343"/>
        <v>33.800265880419502</v>
      </c>
      <c r="J7345" s="14">
        <f t="shared" si="344"/>
        <v>0.4425599399099388</v>
      </c>
    </row>
    <row r="7346" spans="1:10" x14ac:dyDescent="0.3">
      <c r="A7346" s="19">
        <v>20201101</v>
      </c>
      <c r="B7346" s="19" t="s">
        <v>32</v>
      </c>
      <c r="C7346" s="19">
        <v>118</v>
      </c>
      <c r="D7346" s="19">
        <v>14.51</v>
      </c>
      <c r="E7346" s="19">
        <v>19</v>
      </c>
      <c r="F7346" s="19">
        <v>1.59</v>
      </c>
      <c r="G7346" s="19">
        <v>0</v>
      </c>
      <c r="H7346" s="17">
        <f t="shared" si="345"/>
        <v>470.96580829191663</v>
      </c>
      <c r="I7346" s="18">
        <f t="shared" si="343"/>
        <v>33.717681509122393</v>
      </c>
      <c r="J7346" s="17">
        <f t="shared" si="344"/>
        <v>0.45249002365922769</v>
      </c>
    </row>
    <row r="7347" spans="1:10" x14ac:dyDescent="0.3">
      <c r="A7347" s="2">
        <v>20201101</v>
      </c>
      <c r="B7347" s="2" t="s">
        <v>31</v>
      </c>
      <c r="C7347" s="2">
        <v>19.809999999999999</v>
      </c>
      <c r="D7347" s="2">
        <v>4.12</v>
      </c>
      <c r="E7347" s="2">
        <v>18.420000000000002</v>
      </c>
      <c r="F7347" s="2">
        <v>1.45</v>
      </c>
      <c r="G7347" s="2">
        <v>0</v>
      </c>
      <c r="H7347" s="16">
        <f t="shared" si="345"/>
        <v>275.73012902040529</v>
      </c>
      <c r="I7347" s="15">
        <f t="shared" si="343"/>
        <v>27.036566531887665</v>
      </c>
      <c r="J7347" s="14">
        <f t="shared" si="344"/>
        <v>0.27320318663372317</v>
      </c>
    </row>
    <row r="7348" spans="1:10" x14ac:dyDescent="0.3">
      <c r="A7348" s="19">
        <v>20201101</v>
      </c>
      <c r="B7348" s="19" t="s">
        <v>30</v>
      </c>
      <c r="C7348" s="19">
        <v>0</v>
      </c>
      <c r="D7348" s="19">
        <v>0</v>
      </c>
      <c r="E7348" s="19">
        <v>17.88</v>
      </c>
      <c r="F7348" s="19">
        <v>1.24</v>
      </c>
      <c r="G7348" s="19">
        <v>0</v>
      </c>
      <c r="H7348" s="17">
        <f t="shared" si="345"/>
        <v>0</v>
      </c>
      <c r="I7348" s="18">
        <f t="shared" si="343"/>
        <v>17.88</v>
      </c>
      <c r="J7348" s="17">
        <f t="shared" si="344"/>
        <v>0</v>
      </c>
    </row>
    <row r="7349" spans="1:10" x14ac:dyDescent="0.3">
      <c r="A7349" s="2">
        <v>20201101</v>
      </c>
      <c r="B7349" s="2" t="s">
        <v>29</v>
      </c>
      <c r="C7349" s="2">
        <v>0</v>
      </c>
      <c r="D7349" s="2">
        <v>0</v>
      </c>
      <c r="E7349" s="2">
        <v>17.71</v>
      </c>
      <c r="F7349" s="2">
        <v>1.52</v>
      </c>
      <c r="G7349" s="2">
        <v>0</v>
      </c>
      <c r="H7349" s="16">
        <f t="shared" si="345"/>
        <v>0</v>
      </c>
      <c r="I7349" s="15">
        <f t="shared" si="343"/>
        <v>17.71</v>
      </c>
      <c r="J7349" s="14">
        <f t="shared" si="344"/>
        <v>0</v>
      </c>
    </row>
    <row r="7350" spans="1:10" x14ac:dyDescent="0.3">
      <c r="A7350" s="19">
        <v>20201101</v>
      </c>
      <c r="B7350" s="19" t="s">
        <v>28</v>
      </c>
      <c r="C7350" s="19">
        <v>0</v>
      </c>
      <c r="D7350" s="19">
        <v>0</v>
      </c>
      <c r="E7350" s="19">
        <v>17.3</v>
      </c>
      <c r="F7350" s="19">
        <v>1.52</v>
      </c>
      <c r="G7350" s="19">
        <v>0</v>
      </c>
      <c r="H7350" s="17">
        <f t="shared" si="345"/>
        <v>0</v>
      </c>
      <c r="I7350" s="18">
        <f t="shared" si="343"/>
        <v>17.3</v>
      </c>
      <c r="J7350" s="17">
        <f t="shared" si="344"/>
        <v>0</v>
      </c>
    </row>
    <row r="7351" spans="1:10" x14ac:dyDescent="0.3">
      <c r="A7351" s="2">
        <v>20201101</v>
      </c>
      <c r="B7351" s="2" t="s">
        <v>27</v>
      </c>
      <c r="C7351" s="2">
        <v>0</v>
      </c>
      <c r="D7351" s="2">
        <v>0</v>
      </c>
      <c r="E7351" s="2">
        <v>17.03</v>
      </c>
      <c r="F7351" s="2">
        <v>1.45</v>
      </c>
      <c r="G7351" s="2">
        <v>0</v>
      </c>
      <c r="H7351" s="16">
        <f t="shared" si="345"/>
        <v>0</v>
      </c>
      <c r="I7351" s="15">
        <f t="shared" si="343"/>
        <v>17.03</v>
      </c>
      <c r="J7351" s="14">
        <f t="shared" si="344"/>
        <v>0</v>
      </c>
    </row>
    <row r="7352" spans="1:10" x14ac:dyDescent="0.3">
      <c r="A7352" s="19">
        <v>20201101</v>
      </c>
      <c r="B7352" s="19" t="s">
        <v>26</v>
      </c>
      <c r="C7352" s="19">
        <v>0</v>
      </c>
      <c r="D7352" s="19">
        <v>0</v>
      </c>
      <c r="E7352" s="19">
        <v>16.89</v>
      </c>
      <c r="F7352" s="19">
        <v>1.52</v>
      </c>
      <c r="G7352" s="19">
        <v>0</v>
      </c>
      <c r="H7352" s="17">
        <f t="shared" si="345"/>
        <v>0</v>
      </c>
      <c r="I7352" s="18">
        <f t="shared" si="343"/>
        <v>16.89</v>
      </c>
      <c r="J7352" s="17">
        <f t="shared" si="344"/>
        <v>0</v>
      </c>
    </row>
    <row r="7353" spans="1:10" x14ac:dyDescent="0.3">
      <c r="A7353" s="2">
        <v>20201101</v>
      </c>
      <c r="B7353" s="2" t="s">
        <v>25</v>
      </c>
      <c r="C7353" s="2">
        <v>0</v>
      </c>
      <c r="D7353" s="2">
        <v>0</v>
      </c>
      <c r="E7353" s="2">
        <v>16.73</v>
      </c>
      <c r="F7353" s="2">
        <v>1.66</v>
      </c>
      <c r="G7353" s="2">
        <v>0</v>
      </c>
      <c r="H7353" s="16">
        <f t="shared" si="345"/>
        <v>0</v>
      </c>
      <c r="I7353" s="15">
        <f t="shared" si="343"/>
        <v>16.73</v>
      </c>
      <c r="J7353" s="14">
        <f t="shared" si="344"/>
        <v>0</v>
      </c>
    </row>
    <row r="7354" spans="1:10" x14ac:dyDescent="0.3">
      <c r="A7354" s="19">
        <v>20201102</v>
      </c>
      <c r="B7354" s="19" t="s">
        <v>48</v>
      </c>
      <c r="C7354" s="19">
        <v>0</v>
      </c>
      <c r="D7354" s="19">
        <v>0</v>
      </c>
      <c r="E7354" s="19">
        <v>16.63</v>
      </c>
      <c r="F7354" s="19">
        <v>1.59</v>
      </c>
      <c r="G7354" s="19">
        <v>0</v>
      </c>
      <c r="H7354" s="17">
        <f t="shared" si="345"/>
        <v>0</v>
      </c>
      <c r="I7354" s="18">
        <f t="shared" si="343"/>
        <v>16.63</v>
      </c>
      <c r="J7354" s="17">
        <f t="shared" si="344"/>
        <v>0</v>
      </c>
    </row>
    <row r="7355" spans="1:10" x14ac:dyDescent="0.3">
      <c r="A7355" s="2">
        <v>20201102</v>
      </c>
      <c r="B7355" s="2" t="s">
        <v>47</v>
      </c>
      <c r="C7355" s="2">
        <v>0</v>
      </c>
      <c r="D7355" s="2">
        <v>0</v>
      </c>
      <c r="E7355" s="2">
        <v>16.579999999999998</v>
      </c>
      <c r="F7355" s="2">
        <v>1.72</v>
      </c>
      <c r="G7355" s="2">
        <v>0</v>
      </c>
      <c r="H7355" s="16">
        <f t="shared" si="345"/>
        <v>0</v>
      </c>
      <c r="I7355" s="15">
        <f t="shared" si="343"/>
        <v>16.579999999999998</v>
      </c>
      <c r="J7355" s="14">
        <f t="shared" si="344"/>
        <v>0</v>
      </c>
    </row>
    <row r="7356" spans="1:10" x14ac:dyDescent="0.3">
      <c r="A7356" s="19">
        <v>20201102</v>
      </c>
      <c r="B7356" s="19" t="s">
        <v>46</v>
      </c>
      <c r="C7356" s="19">
        <v>0</v>
      </c>
      <c r="D7356" s="19">
        <v>0</v>
      </c>
      <c r="E7356" s="19">
        <v>16.54</v>
      </c>
      <c r="F7356" s="19">
        <v>1.52</v>
      </c>
      <c r="G7356" s="19">
        <v>0</v>
      </c>
      <c r="H7356" s="17">
        <f t="shared" si="345"/>
        <v>0</v>
      </c>
      <c r="I7356" s="18">
        <f t="shared" si="343"/>
        <v>16.54</v>
      </c>
      <c r="J7356" s="17">
        <f t="shared" si="344"/>
        <v>0</v>
      </c>
    </row>
    <row r="7357" spans="1:10" x14ac:dyDescent="0.3">
      <c r="A7357" s="2">
        <v>20201102</v>
      </c>
      <c r="B7357" s="2" t="s">
        <v>45</v>
      </c>
      <c r="C7357" s="2">
        <v>0</v>
      </c>
      <c r="D7357" s="2">
        <v>0</v>
      </c>
      <c r="E7357" s="2">
        <v>16.59</v>
      </c>
      <c r="F7357" s="2">
        <v>1.72</v>
      </c>
      <c r="G7357" s="2">
        <v>0</v>
      </c>
      <c r="H7357" s="16">
        <f t="shared" si="345"/>
        <v>0</v>
      </c>
      <c r="I7357" s="15">
        <f t="shared" si="343"/>
        <v>16.59</v>
      </c>
      <c r="J7357" s="14">
        <f t="shared" si="344"/>
        <v>0</v>
      </c>
    </row>
    <row r="7358" spans="1:10" x14ac:dyDescent="0.3">
      <c r="A7358" s="19">
        <v>20201102</v>
      </c>
      <c r="B7358" s="19" t="s">
        <v>44</v>
      </c>
      <c r="C7358" s="19">
        <v>0</v>
      </c>
      <c r="D7358" s="19">
        <v>0</v>
      </c>
      <c r="E7358" s="19">
        <v>16.670000000000002</v>
      </c>
      <c r="F7358" s="19">
        <v>1.66</v>
      </c>
      <c r="G7358" s="19">
        <v>0</v>
      </c>
      <c r="H7358" s="17">
        <f t="shared" si="345"/>
        <v>0</v>
      </c>
      <c r="I7358" s="18">
        <f t="shared" si="343"/>
        <v>16.670000000000002</v>
      </c>
      <c r="J7358" s="17">
        <f t="shared" si="344"/>
        <v>0</v>
      </c>
    </row>
    <row r="7359" spans="1:10" x14ac:dyDescent="0.3">
      <c r="A7359" s="2">
        <v>20201102</v>
      </c>
      <c r="B7359" s="2" t="s">
        <v>43</v>
      </c>
      <c r="C7359" s="2">
        <v>0</v>
      </c>
      <c r="D7359" s="2">
        <v>0</v>
      </c>
      <c r="E7359" s="2">
        <v>16.78</v>
      </c>
      <c r="F7359" s="2">
        <v>1.72</v>
      </c>
      <c r="G7359" s="2">
        <v>0</v>
      </c>
      <c r="H7359" s="16">
        <f t="shared" si="345"/>
        <v>0</v>
      </c>
      <c r="I7359" s="15">
        <f t="shared" si="343"/>
        <v>16.78</v>
      </c>
      <c r="J7359" s="14">
        <f t="shared" si="344"/>
        <v>0</v>
      </c>
    </row>
    <row r="7360" spans="1:10" x14ac:dyDescent="0.3">
      <c r="A7360" s="19">
        <v>20201102</v>
      </c>
      <c r="B7360" s="19" t="s">
        <v>42</v>
      </c>
      <c r="C7360" s="19">
        <v>0</v>
      </c>
      <c r="D7360" s="19">
        <v>0</v>
      </c>
      <c r="E7360" s="19">
        <v>16.91</v>
      </c>
      <c r="F7360" s="19">
        <v>1.86</v>
      </c>
      <c r="G7360" s="19">
        <v>0</v>
      </c>
      <c r="H7360" s="17">
        <f t="shared" si="345"/>
        <v>0</v>
      </c>
      <c r="I7360" s="18">
        <f t="shared" si="343"/>
        <v>16.91</v>
      </c>
      <c r="J7360" s="17">
        <f t="shared" si="344"/>
        <v>0</v>
      </c>
    </row>
    <row r="7361" spans="1:10" x14ac:dyDescent="0.3">
      <c r="A7361" s="2">
        <v>20201102</v>
      </c>
      <c r="B7361" s="2" t="s">
        <v>41</v>
      </c>
      <c r="C7361" s="2">
        <v>0</v>
      </c>
      <c r="D7361" s="2">
        <v>0</v>
      </c>
      <c r="E7361" s="2">
        <v>17.13</v>
      </c>
      <c r="F7361" s="2">
        <v>1.79</v>
      </c>
      <c r="G7361" s="2">
        <v>0</v>
      </c>
      <c r="H7361" s="16">
        <f t="shared" si="345"/>
        <v>0</v>
      </c>
      <c r="I7361" s="15">
        <f t="shared" si="343"/>
        <v>17.13</v>
      </c>
      <c r="J7361" s="14">
        <f t="shared" si="344"/>
        <v>0</v>
      </c>
    </row>
    <row r="7362" spans="1:10" x14ac:dyDescent="0.3">
      <c r="A7362" s="19">
        <v>20201102</v>
      </c>
      <c r="B7362" s="19" t="s">
        <v>40</v>
      </c>
      <c r="C7362" s="19">
        <v>111</v>
      </c>
      <c r="D7362" s="19">
        <v>10.91</v>
      </c>
      <c r="E7362" s="19">
        <v>17.22</v>
      </c>
      <c r="F7362" s="19">
        <v>1.79</v>
      </c>
      <c r="G7362" s="19">
        <v>0</v>
      </c>
      <c r="H7362" s="17">
        <f t="shared" si="345"/>
        <v>586.47362234965351</v>
      </c>
      <c r="I7362" s="18">
        <f t="shared" si="343"/>
        <v>35.547300698426668</v>
      </c>
      <c r="J7362" s="17">
        <f t="shared" si="344"/>
        <v>0.55863791093987558</v>
      </c>
    </row>
    <row r="7363" spans="1:10" x14ac:dyDescent="0.3">
      <c r="A7363" s="2">
        <v>20201102</v>
      </c>
      <c r="B7363" s="2" t="s">
        <v>39</v>
      </c>
      <c r="C7363" s="2">
        <v>240</v>
      </c>
      <c r="D7363" s="2">
        <v>20.52</v>
      </c>
      <c r="E7363" s="2">
        <v>17.850000000000001</v>
      </c>
      <c r="F7363" s="2">
        <v>2</v>
      </c>
      <c r="G7363" s="2">
        <v>0</v>
      </c>
      <c r="H7363" s="16">
        <f t="shared" si="345"/>
        <v>684.66905000643283</v>
      </c>
      <c r="I7363" s="15">
        <f t="shared" si="343"/>
        <v>39.245907812701027</v>
      </c>
      <c r="J7363" s="14">
        <f t="shared" si="344"/>
        <v>0.64077725524772733</v>
      </c>
    </row>
    <row r="7364" spans="1:10" x14ac:dyDescent="0.3">
      <c r="A7364" s="19">
        <v>20201102</v>
      </c>
      <c r="B7364" s="19" t="s">
        <v>38</v>
      </c>
      <c r="C7364" s="19">
        <v>383.01</v>
      </c>
      <c r="D7364" s="19">
        <v>28.5</v>
      </c>
      <c r="E7364" s="19">
        <v>18.670000000000002</v>
      </c>
      <c r="F7364" s="19">
        <v>1.59</v>
      </c>
      <c r="G7364" s="19">
        <v>0</v>
      </c>
      <c r="H7364" s="17">
        <f t="shared" si="345"/>
        <v>802.68881533604292</v>
      </c>
      <c r="I7364" s="18">
        <f t="shared" si="343"/>
        <v>43.754025479251339</v>
      </c>
      <c r="J7364" s="17">
        <f t="shared" si="344"/>
        <v>0.73494740610979292</v>
      </c>
    </row>
    <row r="7365" spans="1:10" x14ac:dyDescent="0.3">
      <c r="A7365" s="2">
        <v>20201102</v>
      </c>
      <c r="B7365" s="2" t="s">
        <v>37</v>
      </c>
      <c r="C7365" s="2">
        <v>231</v>
      </c>
      <c r="D7365" s="2">
        <v>34.090000000000003</v>
      </c>
      <c r="E7365" s="2">
        <v>19.29</v>
      </c>
      <c r="F7365" s="2">
        <v>1.03</v>
      </c>
      <c r="G7365" s="2">
        <v>0</v>
      </c>
      <c r="H7365" s="16">
        <f t="shared" si="345"/>
        <v>412.13609690254776</v>
      </c>
      <c r="I7365" s="15">
        <f t="shared" si="343"/>
        <v>32.169253028204615</v>
      </c>
      <c r="J7365" s="14">
        <f t="shared" si="344"/>
        <v>0.39883991107916816</v>
      </c>
    </row>
    <row r="7366" spans="1:10" x14ac:dyDescent="0.3">
      <c r="A7366" s="19">
        <v>20201102</v>
      </c>
      <c r="B7366" s="19" t="s">
        <v>36</v>
      </c>
      <c r="C7366" s="19">
        <v>136</v>
      </c>
      <c r="D7366" s="19">
        <v>36.49</v>
      </c>
      <c r="E7366" s="19">
        <v>19.809999999999999</v>
      </c>
      <c r="F7366" s="19">
        <v>1.72</v>
      </c>
      <c r="G7366" s="19">
        <v>0</v>
      </c>
      <c r="H7366" s="17">
        <f t="shared" si="345"/>
        <v>228.69347086019519</v>
      </c>
      <c r="I7366" s="18">
        <f t="shared" si="343"/>
        <v>26.956670964381097</v>
      </c>
      <c r="J7366" s="17">
        <f t="shared" si="344"/>
        <v>0.22667982042640467</v>
      </c>
    </row>
    <row r="7367" spans="1:10" x14ac:dyDescent="0.3">
      <c r="A7367" s="2">
        <v>20201102</v>
      </c>
      <c r="B7367" s="2" t="s">
        <v>35</v>
      </c>
      <c r="C7367" s="2">
        <v>80</v>
      </c>
      <c r="D7367" s="2">
        <v>35.28</v>
      </c>
      <c r="E7367" s="2">
        <v>19.86</v>
      </c>
      <c r="F7367" s="2">
        <v>2.5499999999999998</v>
      </c>
      <c r="G7367" s="2">
        <v>0</v>
      </c>
      <c r="H7367" s="16">
        <f t="shared" si="345"/>
        <v>138.51070094895294</v>
      </c>
      <c r="I7367" s="15">
        <f t="shared" si="343"/>
        <v>24.188459404654779</v>
      </c>
      <c r="J7367" s="14">
        <f t="shared" si="344"/>
        <v>0.13901653270414704</v>
      </c>
    </row>
    <row r="7368" spans="1:10" x14ac:dyDescent="0.3">
      <c r="A7368" s="19">
        <v>20201102</v>
      </c>
      <c r="B7368" s="19" t="s">
        <v>34</v>
      </c>
      <c r="C7368" s="19">
        <v>75</v>
      </c>
      <c r="D7368" s="19">
        <v>30.68</v>
      </c>
      <c r="E7368" s="19">
        <v>19.84</v>
      </c>
      <c r="F7368" s="19">
        <v>3.17</v>
      </c>
      <c r="G7368" s="19">
        <v>0</v>
      </c>
      <c r="H7368" s="17">
        <f t="shared" si="345"/>
        <v>146.98886209116932</v>
      </c>
      <c r="I7368" s="18">
        <f t="shared" si="343"/>
        <v>24.433401940349043</v>
      </c>
      <c r="J7368" s="17">
        <f t="shared" si="344"/>
        <v>0.14736363830939953</v>
      </c>
    </row>
    <row r="7369" spans="1:10" x14ac:dyDescent="0.3">
      <c r="A7369" s="2">
        <v>20201102</v>
      </c>
      <c r="B7369" s="2" t="s">
        <v>33</v>
      </c>
      <c r="C7369" s="2">
        <v>134</v>
      </c>
      <c r="D7369" s="2">
        <v>23.41</v>
      </c>
      <c r="E7369" s="2">
        <v>19.87</v>
      </c>
      <c r="F7369" s="2">
        <v>3.59</v>
      </c>
      <c r="G7369" s="2">
        <v>0</v>
      </c>
      <c r="H7369" s="16">
        <f t="shared" si="345"/>
        <v>337.26977246175181</v>
      </c>
      <c r="I7369" s="15">
        <f t="shared" si="343"/>
        <v>30.409680389429745</v>
      </c>
      <c r="J7369" s="14">
        <f t="shared" si="344"/>
        <v>0.32905942492859985</v>
      </c>
    </row>
    <row r="7370" spans="1:10" x14ac:dyDescent="0.3">
      <c r="A7370" s="19">
        <v>20201102</v>
      </c>
      <c r="B7370" s="19" t="s">
        <v>32</v>
      </c>
      <c r="C7370" s="19">
        <v>94</v>
      </c>
      <c r="D7370" s="19">
        <v>14.27</v>
      </c>
      <c r="E7370" s="19">
        <v>19.600000000000001</v>
      </c>
      <c r="F7370" s="19">
        <v>4.07</v>
      </c>
      <c r="G7370" s="19">
        <v>0</v>
      </c>
      <c r="H7370" s="17">
        <f t="shared" si="345"/>
        <v>381.35173242887777</v>
      </c>
      <c r="I7370" s="18">
        <f t="shared" ref="I7370:I7433" si="346">E7370+H7370*((NOCT-20)/(800))</f>
        <v>31.517241638402432</v>
      </c>
      <c r="J7370" s="17">
        <f t="shared" ref="J7370:J7433" si="347">P_STC__W*(H7370/1000)*(1+(alpha_p/100)*(I7370-25))</f>
        <v>0.37016760617629701</v>
      </c>
    </row>
    <row r="7371" spans="1:10" x14ac:dyDescent="0.3">
      <c r="A7371" s="2">
        <v>20201102</v>
      </c>
      <c r="B7371" s="2" t="s">
        <v>31</v>
      </c>
      <c r="C7371" s="2">
        <v>13</v>
      </c>
      <c r="D7371" s="2">
        <v>3.91</v>
      </c>
      <c r="E7371" s="2">
        <v>18.940000000000001</v>
      </c>
      <c r="F7371" s="2">
        <v>4.1399999999999997</v>
      </c>
      <c r="G7371" s="2">
        <v>0</v>
      </c>
      <c r="H7371" s="16">
        <f t="shared" si="345"/>
        <v>190.64541549223995</v>
      </c>
      <c r="I7371" s="15">
        <f t="shared" si="346"/>
        <v>24.897669234132501</v>
      </c>
      <c r="J7371" s="14">
        <f t="shared" si="347"/>
        <v>0.19073320550343395</v>
      </c>
    </row>
    <row r="7372" spans="1:10" x14ac:dyDescent="0.3">
      <c r="A7372" s="19">
        <v>20201102</v>
      </c>
      <c r="B7372" s="19" t="s">
        <v>30</v>
      </c>
      <c r="C7372" s="19">
        <v>0</v>
      </c>
      <c r="D7372" s="19">
        <v>0</v>
      </c>
      <c r="E7372" s="19">
        <v>18.37</v>
      </c>
      <c r="F7372" s="19">
        <v>4.9000000000000004</v>
      </c>
      <c r="G7372" s="19">
        <v>0</v>
      </c>
      <c r="H7372" s="17">
        <f t="shared" si="345"/>
        <v>0</v>
      </c>
      <c r="I7372" s="18">
        <f t="shared" si="346"/>
        <v>18.37</v>
      </c>
      <c r="J7372" s="17">
        <f t="shared" si="347"/>
        <v>0</v>
      </c>
    </row>
    <row r="7373" spans="1:10" x14ac:dyDescent="0.3">
      <c r="A7373" s="2">
        <v>20201102</v>
      </c>
      <c r="B7373" s="2" t="s">
        <v>29</v>
      </c>
      <c r="C7373" s="2">
        <v>0</v>
      </c>
      <c r="D7373" s="2">
        <v>0</v>
      </c>
      <c r="E7373" s="2">
        <v>17.77</v>
      </c>
      <c r="F7373" s="2">
        <v>5.59</v>
      </c>
      <c r="G7373" s="2">
        <v>0</v>
      </c>
      <c r="H7373" s="16">
        <f t="shared" si="345"/>
        <v>0</v>
      </c>
      <c r="I7373" s="15">
        <f t="shared" si="346"/>
        <v>17.77</v>
      </c>
      <c r="J7373" s="14">
        <f t="shared" si="347"/>
        <v>0</v>
      </c>
    </row>
    <row r="7374" spans="1:10" x14ac:dyDescent="0.3">
      <c r="A7374" s="19">
        <v>20201102</v>
      </c>
      <c r="B7374" s="19" t="s">
        <v>28</v>
      </c>
      <c r="C7374" s="19">
        <v>0</v>
      </c>
      <c r="D7374" s="19">
        <v>0</v>
      </c>
      <c r="E7374" s="19">
        <v>17.23</v>
      </c>
      <c r="F7374" s="19">
        <v>5.93</v>
      </c>
      <c r="G7374" s="19">
        <v>0</v>
      </c>
      <c r="H7374" s="17">
        <f t="shared" si="345"/>
        <v>0</v>
      </c>
      <c r="I7374" s="18">
        <f t="shared" si="346"/>
        <v>17.23</v>
      </c>
      <c r="J7374" s="17">
        <f t="shared" si="347"/>
        <v>0</v>
      </c>
    </row>
    <row r="7375" spans="1:10" x14ac:dyDescent="0.3">
      <c r="A7375" s="2">
        <v>20201102</v>
      </c>
      <c r="B7375" s="2" t="s">
        <v>27</v>
      </c>
      <c r="C7375" s="2">
        <v>0</v>
      </c>
      <c r="D7375" s="2">
        <v>0</v>
      </c>
      <c r="E7375" s="2">
        <v>16.649999999999999</v>
      </c>
      <c r="F7375" s="2">
        <v>6.21</v>
      </c>
      <c r="G7375" s="2">
        <v>0</v>
      </c>
      <c r="H7375" s="16">
        <f t="shared" si="345"/>
        <v>0</v>
      </c>
      <c r="I7375" s="15">
        <f t="shared" si="346"/>
        <v>16.649999999999999</v>
      </c>
      <c r="J7375" s="14">
        <f t="shared" si="347"/>
        <v>0</v>
      </c>
    </row>
    <row r="7376" spans="1:10" x14ac:dyDescent="0.3">
      <c r="A7376" s="19">
        <v>20201102</v>
      </c>
      <c r="B7376" s="19" t="s">
        <v>26</v>
      </c>
      <c r="C7376" s="19">
        <v>0</v>
      </c>
      <c r="D7376" s="19">
        <v>0</v>
      </c>
      <c r="E7376" s="19">
        <v>16.25</v>
      </c>
      <c r="F7376" s="19">
        <v>6.62</v>
      </c>
      <c r="G7376" s="19">
        <v>0</v>
      </c>
      <c r="H7376" s="17">
        <f t="shared" si="345"/>
        <v>0</v>
      </c>
      <c r="I7376" s="18">
        <f t="shared" si="346"/>
        <v>16.25</v>
      </c>
      <c r="J7376" s="17">
        <f t="shared" si="347"/>
        <v>0</v>
      </c>
    </row>
    <row r="7377" spans="1:10" x14ac:dyDescent="0.3">
      <c r="A7377" s="2">
        <v>20201102</v>
      </c>
      <c r="B7377" s="2" t="s">
        <v>25</v>
      </c>
      <c r="C7377" s="2">
        <v>0</v>
      </c>
      <c r="D7377" s="2">
        <v>0</v>
      </c>
      <c r="E7377" s="2">
        <v>15.98</v>
      </c>
      <c r="F7377" s="2">
        <v>7.1</v>
      </c>
      <c r="G7377" s="2">
        <v>0</v>
      </c>
      <c r="H7377" s="16">
        <f t="shared" si="345"/>
        <v>0</v>
      </c>
      <c r="I7377" s="15">
        <f t="shared" si="346"/>
        <v>15.98</v>
      </c>
      <c r="J7377" s="14">
        <f t="shared" si="347"/>
        <v>0</v>
      </c>
    </row>
    <row r="7378" spans="1:10" x14ac:dyDescent="0.3">
      <c r="A7378" s="19">
        <v>20201103</v>
      </c>
      <c r="B7378" s="19" t="s">
        <v>48</v>
      </c>
      <c r="C7378" s="19">
        <v>0</v>
      </c>
      <c r="D7378" s="19">
        <v>0</v>
      </c>
      <c r="E7378" s="19">
        <v>15.79</v>
      </c>
      <c r="F7378" s="19">
        <v>7.31</v>
      </c>
      <c r="G7378" s="19">
        <v>0</v>
      </c>
      <c r="H7378" s="17">
        <f t="shared" si="345"/>
        <v>0</v>
      </c>
      <c r="I7378" s="18">
        <f t="shared" si="346"/>
        <v>15.79</v>
      </c>
      <c r="J7378" s="17">
        <f t="shared" si="347"/>
        <v>0</v>
      </c>
    </row>
    <row r="7379" spans="1:10" x14ac:dyDescent="0.3">
      <c r="A7379" s="2">
        <v>20201103</v>
      </c>
      <c r="B7379" s="2" t="s">
        <v>47</v>
      </c>
      <c r="C7379" s="2">
        <v>0</v>
      </c>
      <c r="D7379" s="2">
        <v>0</v>
      </c>
      <c r="E7379" s="2">
        <v>15.53</v>
      </c>
      <c r="F7379" s="2">
        <v>7.72</v>
      </c>
      <c r="G7379" s="2">
        <v>0</v>
      </c>
      <c r="H7379" s="16">
        <f t="shared" ref="H7379:H7442" si="348">IF(D7379&gt;0,C7379/SIN(D7379*PI()/180),0)</f>
        <v>0</v>
      </c>
      <c r="I7379" s="15">
        <f t="shared" si="346"/>
        <v>15.53</v>
      </c>
      <c r="J7379" s="14">
        <f t="shared" si="347"/>
        <v>0</v>
      </c>
    </row>
    <row r="7380" spans="1:10" x14ac:dyDescent="0.3">
      <c r="A7380" s="19">
        <v>20201103</v>
      </c>
      <c r="B7380" s="19" t="s">
        <v>46</v>
      </c>
      <c r="C7380" s="19">
        <v>0</v>
      </c>
      <c r="D7380" s="19">
        <v>0</v>
      </c>
      <c r="E7380" s="19">
        <v>15.24</v>
      </c>
      <c r="F7380" s="19">
        <v>8.07</v>
      </c>
      <c r="G7380" s="19">
        <v>0</v>
      </c>
      <c r="H7380" s="17">
        <f t="shared" si="348"/>
        <v>0</v>
      </c>
      <c r="I7380" s="18">
        <f t="shared" si="346"/>
        <v>15.24</v>
      </c>
      <c r="J7380" s="17">
        <f t="shared" si="347"/>
        <v>0</v>
      </c>
    </row>
    <row r="7381" spans="1:10" x14ac:dyDescent="0.3">
      <c r="A7381" s="2">
        <v>20201103</v>
      </c>
      <c r="B7381" s="2" t="s">
        <v>45</v>
      </c>
      <c r="C7381" s="2">
        <v>0</v>
      </c>
      <c r="D7381" s="2">
        <v>0</v>
      </c>
      <c r="E7381" s="2">
        <v>14.85</v>
      </c>
      <c r="F7381" s="2">
        <v>8.07</v>
      </c>
      <c r="G7381" s="2">
        <v>0</v>
      </c>
      <c r="H7381" s="16">
        <f t="shared" si="348"/>
        <v>0</v>
      </c>
      <c r="I7381" s="15">
        <f t="shared" si="346"/>
        <v>14.85</v>
      </c>
      <c r="J7381" s="14">
        <f t="shared" si="347"/>
        <v>0</v>
      </c>
    </row>
    <row r="7382" spans="1:10" x14ac:dyDescent="0.3">
      <c r="A7382" s="19">
        <v>20201103</v>
      </c>
      <c r="B7382" s="19" t="s">
        <v>44</v>
      </c>
      <c r="C7382" s="19">
        <v>0</v>
      </c>
      <c r="D7382" s="19">
        <v>0</v>
      </c>
      <c r="E7382" s="19">
        <v>14.5</v>
      </c>
      <c r="F7382" s="19">
        <v>7.93</v>
      </c>
      <c r="G7382" s="19">
        <v>0</v>
      </c>
      <c r="H7382" s="17">
        <f t="shared" si="348"/>
        <v>0</v>
      </c>
      <c r="I7382" s="18">
        <f t="shared" si="346"/>
        <v>14.5</v>
      </c>
      <c r="J7382" s="17">
        <f t="shared" si="347"/>
        <v>0</v>
      </c>
    </row>
    <row r="7383" spans="1:10" x14ac:dyDescent="0.3">
      <c r="A7383" s="2">
        <v>20201103</v>
      </c>
      <c r="B7383" s="2" t="s">
        <v>43</v>
      </c>
      <c r="C7383" s="2">
        <v>0</v>
      </c>
      <c r="D7383" s="2">
        <v>0</v>
      </c>
      <c r="E7383" s="2">
        <v>14.2</v>
      </c>
      <c r="F7383" s="2">
        <v>7.66</v>
      </c>
      <c r="G7383" s="2">
        <v>0</v>
      </c>
      <c r="H7383" s="16">
        <f t="shared" si="348"/>
        <v>0</v>
      </c>
      <c r="I7383" s="15">
        <f t="shared" si="346"/>
        <v>14.2</v>
      </c>
      <c r="J7383" s="14">
        <f t="shared" si="347"/>
        <v>0</v>
      </c>
    </row>
    <row r="7384" spans="1:10" x14ac:dyDescent="0.3">
      <c r="A7384" s="19">
        <v>20201103</v>
      </c>
      <c r="B7384" s="19" t="s">
        <v>42</v>
      </c>
      <c r="C7384" s="19">
        <v>0</v>
      </c>
      <c r="D7384" s="19">
        <v>0</v>
      </c>
      <c r="E7384" s="19">
        <v>13.95</v>
      </c>
      <c r="F7384" s="19">
        <v>7.72</v>
      </c>
      <c r="G7384" s="19">
        <v>0</v>
      </c>
      <c r="H7384" s="17">
        <f t="shared" si="348"/>
        <v>0</v>
      </c>
      <c r="I7384" s="18">
        <f t="shared" si="346"/>
        <v>13.95</v>
      </c>
      <c r="J7384" s="17">
        <f t="shared" si="347"/>
        <v>0</v>
      </c>
    </row>
    <row r="7385" spans="1:10" x14ac:dyDescent="0.3">
      <c r="A7385" s="2">
        <v>20201103</v>
      </c>
      <c r="B7385" s="2" t="s">
        <v>41</v>
      </c>
      <c r="C7385" s="2">
        <v>0</v>
      </c>
      <c r="D7385" s="2">
        <v>0</v>
      </c>
      <c r="E7385" s="2">
        <v>14.08</v>
      </c>
      <c r="F7385" s="2">
        <v>8.07</v>
      </c>
      <c r="G7385" s="2">
        <v>0</v>
      </c>
      <c r="H7385" s="16">
        <f t="shared" si="348"/>
        <v>0</v>
      </c>
      <c r="I7385" s="15">
        <f t="shared" si="346"/>
        <v>14.08</v>
      </c>
      <c r="J7385" s="14">
        <f t="shared" si="347"/>
        <v>0</v>
      </c>
    </row>
    <row r="7386" spans="1:10" x14ac:dyDescent="0.3">
      <c r="A7386" s="19">
        <v>20201103</v>
      </c>
      <c r="B7386" s="19" t="s">
        <v>40</v>
      </c>
      <c r="C7386" s="19">
        <v>137</v>
      </c>
      <c r="D7386" s="19">
        <v>10.68</v>
      </c>
      <c r="E7386" s="19">
        <v>14.16</v>
      </c>
      <c r="F7386" s="19">
        <v>8.07</v>
      </c>
      <c r="G7386" s="19">
        <v>0</v>
      </c>
      <c r="H7386" s="17">
        <f t="shared" si="348"/>
        <v>739.24742692518623</v>
      </c>
      <c r="I7386" s="18">
        <f t="shared" si="346"/>
        <v>37.26148209141207</v>
      </c>
      <c r="J7386" s="17">
        <f t="shared" si="347"/>
        <v>0.6984582160365409</v>
      </c>
    </row>
    <row r="7387" spans="1:10" x14ac:dyDescent="0.3">
      <c r="A7387" s="2">
        <v>20201103</v>
      </c>
      <c r="B7387" s="2" t="s">
        <v>39</v>
      </c>
      <c r="C7387" s="2">
        <v>320.01</v>
      </c>
      <c r="D7387" s="2">
        <v>20.27</v>
      </c>
      <c r="E7387" s="2">
        <v>14.82</v>
      </c>
      <c r="F7387" s="2">
        <v>8.5500000000000007</v>
      </c>
      <c r="G7387" s="2">
        <v>0</v>
      </c>
      <c r="H7387" s="16">
        <f t="shared" si="348"/>
        <v>923.69766437169858</v>
      </c>
      <c r="I7387" s="15">
        <f t="shared" si="346"/>
        <v>43.685552011615584</v>
      </c>
      <c r="J7387" s="14">
        <f t="shared" si="347"/>
        <v>0.84602856099388501</v>
      </c>
    </row>
    <row r="7388" spans="1:10" x14ac:dyDescent="0.3">
      <c r="A7388" s="19">
        <v>20201103</v>
      </c>
      <c r="B7388" s="19" t="s">
        <v>38</v>
      </c>
      <c r="C7388" s="19">
        <v>457.01</v>
      </c>
      <c r="D7388" s="19">
        <v>28.22</v>
      </c>
      <c r="E7388" s="19">
        <v>15.64</v>
      </c>
      <c r="F7388" s="19">
        <v>9.0299999999999994</v>
      </c>
      <c r="G7388" s="19">
        <v>0</v>
      </c>
      <c r="H7388" s="17">
        <f t="shared" si="348"/>
        <v>966.48389866626326</v>
      </c>
      <c r="I7388" s="18">
        <f t="shared" si="346"/>
        <v>45.842621833320727</v>
      </c>
      <c r="J7388" s="17">
        <f t="shared" si="347"/>
        <v>0.87583563583073842</v>
      </c>
    </row>
    <row r="7389" spans="1:10" x14ac:dyDescent="0.3">
      <c r="A7389" s="2">
        <v>20201103</v>
      </c>
      <c r="B7389" s="2" t="s">
        <v>37</v>
      </c>
      <c r="C7389" s="2">
        <v>538.01</v>
      </c>
      <c r="D7389" s="2">
        <v>33.78</v>
      </c>
      <c r="E7389" s="2">
        <v>16.34</v>
      </c>
      <c r="F7389" s="2">
        <v>9.17</v>
      </c>
      <c r="G7389" s="2">
        <v>0</v>
      </c>
      <c r="H7389" s="16">
        <f t="shared" si="348"/>
        <v>967.63428979863204</v>
      </c>
      <c r="I7389" s="15">
        <f t="shared" si="346"/>
        <v>46.578571556207251</v>
      </c>
      <c r="J7389" s="14">
        <f t="shared" si="347"/>
        <v>0.87367354386666407</v>
      </c>
    </row>
    <row r="7390" spans="1:10" x14ac:dyDescent="0.3">
      <c r="A7390" s="19">
        <v>20201103</v>
      </c>
      <c r="B7390" s="19" t="s">
        <v>36</v>
      </c>
      <c r="C7390" s="19">
        <v>597.01</v>
      </c>
      <c r="D7390" s="19">
        <v>36.17</v>
      </c>
      <c r="E7390" s="19">
        <v>16.739999999999998</v>
      </c>
      <c r="F7390" s="19">
        <v>9.17</v>
      </c>
      <c r="G7390" s="19">
        <v>0</v>
      </c>
      <c r="H7390" s="17">
        <f t="shared" si="348"/>
        <v>1011.5674901165895</v>
      </c>
      <c r="I7390" s="18">
        <f t="shared" si="346"/>
        <v>48.351484066143421</v>
      </c>
      <c r="J7390" s="17">
        <f t="shared" si="347"/>
        <v>0.90527028054380143</v>
      </c>
    </row>
    <row r="7391" spans="1:10" x14ac:dyDescent="0.3">
      <c r="A7391" s="2">
        <v>20201103</v>
      </c>
      <c r="B7391" s="2" t="s">
        <v>35</v>
      </c>
      <c r="C7391" s="2">
        <v>581.01</v>
      </c>
      <c r="D7391" s="2">
        <v>34.97</v>
      </c>
      <c r="E7391" s="2">
        <v>16.84</v>
      </c>
      <c r="F7391" s="2">
        <v>9.17</v>
      </c>
      <c r="G7391" s="2">
        <v>0</v>
      </c>
      <c r="H7391" s="16">
        <f t="shared" si="348"/>
        <v>1013.7181963406778</v>
      </c>
      <c r="I7391" s="15">
        <f t="shared" si="346"/>
        <v>48.51869363564618</v>
      </c>
      <c r="J7391" s="14">
        <f t="shared" si="347"/>
        <v>0.90643222172390481</v>
      </c>
    </row>
    <row r="7392" spans="1:10" x14ac:dyDescent="0.3">
      <c r="A7392" s="19">
        <v>20201103</v>
      </c>
      <c r="B7392" s="19" t="s">
        <v>34</v>
      </c>
      <c r="C7392" s="19">
        <v>499.01</v>
      </c>
      <c r="D7392" s="19">
        <v>30.4</v>
      </c>
      <c r="E7392" s="19">
        <v>16.68</v>
      </c>
      <c r="F7392" s="19">
        <v>9.24</v>
      </c>
      <c r="G7392" s="19">
        <v>0</v>
      </c>
      <c r="H7392" s="17">
        <f t="shared" si="348"/>
        <v>986.11996941871655</v>
      </c>
      <c r="I7392" s="18">
        <f t="shared" si="346"/>
        <v>47.496249044334888</v>
      </c>
      <c r="J7392" s="17">
        <f t="shared" si="347"/>
        <v>0.88629196753035755</v>
      </c>
    </row>
    <row r="7393" spans="1:10" x14ac:dyDescent="0.3">
      <c r="A7393" s="2">
        <v>20201103</v>
      </c>
      <c r="B7393" s="2" t="s">
        <v>33</v>
      </c>
      <c r="C7393" s="2">
        <v>372.01</v>
      </c>
      <c r="D7393" s="2">
        <v>23.16</v>
      </c>
      <c r="E7393" s="2">
        <v>16.37</v>
      </c>
      <c r="F7393" s="2">
        <v>9.3800000000000008</v>
      </c>
      <c r="G7393" s="2">
        <v>0</v>
      </c>
      <c r="H7393" s="16">
        <f t="shared" si="348"/>
        <v>945.86796655100613</v>
      </c>
      <c r="I7393" s="15">
        <f t="shared" si="346"/>
        <v>45.928373954718943</v>
      </c>
      <c r="J7393" s="14">
        <f t="shared" si="347"/>
        <v>0.85678831323004534</v>
      </c>
    </row>
    <row r="7394" spans="1:10" x14ac:dyDescent="0.3">
      <c r="A7394" s="19">
        <v>20201103</v>
      </c>
      <c r="B7394" s="19" t="s">
        <v>32</v>
      </c>
      <c r="C7394" s="19">
        <v>205.01</v>
      </c>
      <c r="D7394" s="19">
        <v>14.05</v>
      </c>
      <c r="E7394" s="19">
        <v>15.9</v>
      </c>
      <c r="F7394" s="19">
        <v>9.17</v>
      </c>
      <c r="G7394" s="19">
        <v>0</v>
      </c>
      <c r="H7394" s="17">
        <f t="shared" si="348"/>
        <v>844.46689353372722</v>
      </c>
      <c r="I7394" s="18">
        <f t="shared" si="346"/>
        <v>42.289590422928974</v>
      </c>
      <c r="J7394" s="17">
        <f t="shared" si="347"/>
        <v>0.77876470331658121</v>
      </c>
    </row>
    <row r="7395" spans="1:10" x14ac:dyDescent="0.3">
      <c r="A7395" s="2">
        <v>20201103</v>
      </c>
      <c r="B7395" s="2" t="s">
        <v>31</v>
      </c>
      <c r="C7395" s="2">
        <v>28.66</v>
      </c>
      <c r="D7395" s="2">
        <v>3.7</v>
      </c>
      <c r="E7395" s="2">
        <v>15.28</v>
      </c>
      <c r="F7395" s="2">
        <v>8.41</v>
      </c>
      <c r="G7395" s="2">
        <v>0</v>
      </c>
      <c r="H7395" s="16">
        <f t="shared" si="348"/>
        <v>444.11862485464883</v>
      </c>
      <c r="I7395" s="15">
        <f t="shared" si="346"/>
        <v>29.158707026707773</v>
      </c>
      <c r="J7395" s="14">
        <f t="shared" si="347"/>
        <v>0.43580730824821212</v>
      </c>
    </row>
    <row r="7396" spans="1:10" x14ac:dyDescent="0.3">
      <c r="A7396" s="19">
        <v>20201103</v>
      </c>
      <c r="B7396" s="19" t="s">
        <v>30</v>
      </c>
      <c r="C7396" s="19">
        <v>0</v>
      </c>
      <c r="D7396" s="19">
        <v>0</v>
      </c>
      <c r="E7396" s="19">
        <v>14.63</v>
      </c>
      <c r="F7396" s="19">
        <v>8.14</v>
      </c>
      <c r="G7396" s="19">
        <v>0</v>
      </c>
      <c r="H7396" s="17">
        <f t="shared" si="348"/>
        <v>0</v>
      </c>
      <c r="I7396" s="18">
        <f t="shared" si="346"/>
        <v>14.63</v>
      </c>
      <c r="J7396" s="17">
        <f t="shared" si="347"/>
        <v>0</v>
      </c>
    </row>
    <row r="7397" spans="1:10" x14ac:dyDescent="0.3">
      <c r="A7397" s="2">
        <v>20201103</v>
      </c>
      <c r="B7397" s="2" t="s">
        <v>29</v>
      </c>
      <c r="C7397" s="2">
        <v>0</v>
      </c>
      <c r="D7397" s="2">
        <v>0</v>
      </c>
      <c r="E7397" s="2">
        <v>14.35</v>
      </c>
      <c r="F7397" s="2">
        <v>7.66</v>
      </c>
      <c r="G7397" s="2">
        <v>0</v>
      </c>
      <c r="H7397" s="16">
        <f t="shared" si="348"/>
        <v>0</v>
      </c>
      <c r="I7397" s="15">
        <f t="shared" si="346"/>
        <v>14.35</v>
      </c>
      <c r="J7397" s="14">
        <f t="shared" si="347"/>
        <v>0</v>
      </c>
    </row>
    <row r="7398" spans="1:10" x14ac:dyDescent="0.3">
      <c r="A7398" s="19">
        <v>20201103</v>
      </c>
      <c r="B7398" s="19" t="s">
        <v>28</v>
      </c>
      <c r="C7398" s="19">
        <v>0</v>
      </c>
      <c r="D7398" s="19">
        <v>0</v>
      </c>
      <c r="E7398" s="19">
        <v>14.17</v>
      </c>
      <c r="F7398" s="19">
        <v>7.66</v>
      </c>
      <c r="G7398" s="19">
        <v>0</v>
      </c>
      <c r="H7398" s="17">
        <f t="shared" si="348"/>
        <v>0</v>
      </c>
      <c r="I7398" s="18">
        <f t="shared" si="346"/>
        <v>14.17</v>
      </c>
      <c r="J7398" s="17">
        <f t="shared" si="347"/>
        <v>0</v>
      </c>
    </row>
    <row r="7399" spans="1:10" x14ac:dyDescent="0.3">
      <c r="A7399" s="2">
        <v>20201103</v>
      </c>
      <c r="B7399" s="2" t="s">
        <v>27</v>
      </c>
      <c r="C7399" s="2">
        <v>0</v>
      </c>
      <c r="D7399" s="2">
        <v>0</v>
      </c>
      <c r="E7399" s="2">
        <v>14.02</v>
      </c>
      <c r="F7399" s="2">
        <v>8</v>
      </c>
      <c r="G7399" s="2">
        <v>0</v>
      </c>
      <c r="H7399" s="16">
        <f t="shared" si="348"/>
        <v>0</v>
      </c>
      <c r="I7399" s="15">
        <f t="shared" si="346"/>
        <v>14.02</v>
      </c>
      <c r="J7399" s="14">
        <f t="shared" si="347"/>
        <v>0</v>
      </c>
    </row>
    <row r="7400" spans="1:10" x14ac:dyDescent="0.3">
      <c r="A7400" s="19">
        <v>20201103</v>
      </c>
      <c r="B7400" s="19" t="s">
        <v>26</v>
      </c>
      <c r="C7400" s="19">
        <v>0</v>
      </c>
      <c r="D7400" s="19">
        <v>0</v>
      </c>
      <c r="E7400" s="19">
        <v>13.85</v>
      </c>
      <c r="F7400" s="19">
        <v>8.14</v>
      </c>
      <c r="G7400" s="19">
        <v>0</v>
      </c>
      <c r="H7400" s="17">
        <f t="shared" si="348"/>
        <v>0</v>
      </c>
      <c r="I7400" s="18">
        <f t="shared" si="346"/>
        <v>13.85</v>
      </c>
      <c r="J7400" s="17">
        <f t="shared" si="347"/>
        <v>0</v>
      </c>
    </row>
    <row r="7401" spans="1:10" x14ac:dyDescent="0.3">
      <c r="A7401" s="2">
        <v>20201103</v>
      </c>
      <c r="B7401" s="2" t="s">
        <v>25</v>
      </c>
      <c r="C7401" s="2">
        <v>0</v>
      </c>
      <c r="D7401" s="2">
        <v>0</v>
      </c>
      <c r="E7401" s="2">
        <v>13.63</v>
      </c>
      <c r="F7401" s="2">
        <v>8.07</v>
      </c>
      <c r="G7401" s="2">
        <v>0</v>
      </c>
      <c r="H7401" s="16">
        <f t="shared" si="348"/>
        <v>0</v>
      </c>
      <c r="I7401" s="15">
        <f t="shared" si="346"/>
        <v>13.63</v>
      </c>
      <c r="J7401" s="14">
        <f t="shared" si="347"/>
        <v>0</v>
      </c>
    </row>
    <row r="7402" spans="1:10" x14ac:dyDescent="0.3">
      <c r="A7402" s="19">
        <v>20201104</v>
      </c>
      <c r="B7402" s="19" t="s">
        <v>48</v>
      </c>
      <c r="C7402" s="19">
        <v>0</v>
      </c>
      <c r="D7402" s="19">
        <v>0</v>
      </c>
      <c r="E7402" s="19">
        <v>13.34</v>
      </c>
      <c r="F7402" s="19">
        <v>8</v>
      </c>
      <c r="G7402" s="19">
        <v>0</v>
      </c>
      <c r="H7402" s="17">
        <f t="shared" si="348"/>
        <v>0</v>
      </c>
      <c r="I7402" s="18">
        <f t="shared" si="346"/>
        <v>13.34</v>
      </c>
      <c r="J7402" s="17">
        <f t="shared" si="347"/>
        <v>0</v>
      </c>
    </row>
    <row r="7403" spans="1:10" x14ac:dyDescent="0.3">
      <c r="A7403" s="2">
        <v>20201104</v>
      </c>
      <c r="B7403" s="2" t="s">
        <v>47</v>
      </c>
      <c r="C7403" s="2">
        <v>0</v>
      </c>
      <c r="D7403" s="2">
        <v>0</v>
      </c>
      <c r="E7403" s="2">
        <v>13.21</v>
      </c>
      <c r="F7403" s="2">
        <v>7.79</v>
      </c>
      <c r="G7403" s="2">
        <v>0</v>
      </c>
      <c r="H7403" s="16">
        <f t="shared" si="348"/>
        <v>0</v>
      </c>
      <c r="I7403" s="15">
        <f t="shared" si="346"/>
        <v>13.21</v>
      </c>
      <c r="J7403" s="14">
        <f t="shared" si="347"/>
        <v>0</v>
      </c>
    </row>
    <row r="7404" spans="1:10" x14ac:dyDescent="0.3">
      <c r="A7404" s="19">
        <v>20201104</v>
      </c>
      <c r="B7404" s="19" t="s">
        <v>46</v>
      </c>
      <c r="C7404" s="19">
        <v>0</v>
      </c>
      <c r="D7404" s="19">
        <v>0</v>
      </c>
      <c r="E7404" s="19">
        <v>12.95</v>
      </c>
      <c r="F7404" s="19">
        <v>7.72</v>
      </c>
      <c r="G7404" s="19">
        <v>0</v>
      </c>
      <c r="H7404" s="17">
        <f t="shared" si="348"/>
        <v>0</v>
      </c>
      <c r="I7404" s="18">
        <f t="shared" si="346"/>
        <v>12.95</v>
      </c>
      <c r="J7404" s="17">
        <f t="shared" si="347"/>
        <v>0</v>
      </c>
    </row>
    <row r="7405" spans="1:10" x14ac:dyDescent="0.3">
      <c r="A7405" s="2">
        <v>20201104</v>
      </c>
      <c r="B7405" s="2" t="s">
        <v>45</v>
      </c>
      <c r="C7405" s="2">
        <v>0</v>
      </c>
      <c r="D7405" s="2">
        <v>0</v>
      </c>
      <c r="E7405" s="2">
        <v>12.76</v>
      </c>
      <c r="F7405" s="2">
        <v>7.45</v>
      </c>
      <c r="G7405" s="2">
        <v>0</v>
      </c>
      <c r="H7405" s="16">
        <f t="shared" si="348"/>
        <v>0</v>
      </c>
      <c r="I7405" s="15">
        <f t="shared" si="346"/>
        <v>12.76</v>
      </c>
      <c r="J7405" s="14">
        <f t="shared" si="347"/>
        <v>0</v>
      </c>
    </row>
    <row r="7406" spans="1:10" x14ac:dyDescent="0.3">
      <c r="A7406" s="19">
        <v>20201104</v>
      </c>
      <c r="B7406" s="19" t="s">
        <v>44</v>
      </c>
      <c r="C7406" s="19">
        <v>0</v>
      </c>
      <c r="D7406" s="19">
        <v>0</v>
      </c>
      <c r="E7406" s="19">
        <v>12.57</v>
      </c>
      <c r="F7406" s="19">
        <v>7.38</v>
      </c>
      <c r="G7406" s="19">
        <v>0</v>
      </c>
      <c r="H7406" s="17">
        <f t="shared" si="348"/>
        <v>0</v>
      </c>
      <c r="I7406" s="18">
        <f t="shared" si="346"/>
        <v>12.57</v>
      </c>
      <c r="J7406" s="17">
        <f t="shared" si="347"/>
        <v>0</v>
      </c>
    </row>
    <row r="7407" spans="1:10" x14ac:dyDescent="0.3">
      <c r="A7407" s="2">
        <v>20201104</v>
      </c>
      <c r="B7407" s="2" t="s">
        <v>43</v>
      </c>
      <c r="C7407" s="2">
        <v>0</v>
      </c>
      <c r="D7407" s="2">
        <v>0</v>
      </c>
      <c r="E7407" s="2">
        <v>12.42</v>
      </c>
      <c r="F7407" s="2">
        <v>7.45</v>
      </c>
      <c r="G7407" s="2">
        <v>0</v>
      </c>
      <c r="H7407" s="16">
        <f t="shared" si="348"/>
        <v>0</v>
      </c>
      <c r="I7407" s="15">
        <f t="shared" si="346"/>
        <v>12.42</v>
      </c>
      <c r="J7407" s="14">
        <f t="shared" si="347"/>
        <v>0</v>
      </c>
    </row>
    <row r="7408" spans="1:10" x14ac:dyDescent="0.3">
      <c r="A7408" s="19">
        <v>20201104</v>
      </c>
      <c r="B7408" s="19" t="s">
        <v>42</v>
      </c>
      <c r="C7408" s="19">
        <v>0</v>
      </c>
      <c r="D7408" s="19">
        <v>0</v>
      </c>
      <c r="E7408" s="19">
        <v>12.27</v>
      </c>
      <c r="F7408" s="19">
        <v>7.52</v>
      </c>
      <c r="G7408" s="19">
        <v>0</v>
      </c>
      <c r="H7408" s="17">
        <f t="shared" si="348"/>
        <v>0</v>
      </c>
      <c r="I7408" s="18">
        <f t="shared" si="346"/>
        <v>12.27</v>
      </c>
      <c r="J7408" s="17">
        <f t="shared" si="347"/>
        <v>0</v>
      </c>
    </row>
    <row r="7409" spans="1:10" x14ac:dyDescent="0.3">
      <c r="A7409" s="2">
        <v>20201104</v>
      </c>
      <c r="B7409" s="2" t="s">
        <v>41</v>
      </c>
      <c r="C7409" s="2">
        <v>0</v>
      </c>
      <c r="D7409" s="2">
        <v>0</v>
      </c>
      <c r="E7409" s="2">
        <v>12.18</v>
      </c>
      <c r="F7409" s="2">
        <v>7.59</v>
      </c>
      <c r="G7409" s="2">
        <v>0</v>
      </c>
      <c r="H7409" s="16">
        <f t="shared" si="348"/>
        <v>0</v>
      </c>
      <c r="I7409" s="15">
        <f t="shared" si="346"/>
        <v>12.18</v>
      </c>
      <c r="J7409" s="14">
        <f t="shared" si="347"/>
        <v>0</v>
      </c>
    </row>
    <row r="7410" spans="1:10" x14ac:dyDescent="0.3">
      <c r="A7410" s="19">
        <v>20201104</v>
      </c>
      <c r="B7410" s="19" t="s">
        <v>40</v>
      </c>
      <c r="C7410" s="19">
        <v>23</v>
      </c>
      <c r="D7410" s="19">
        <v>10.45</v>
      </c>
      <c r="E7410" s="19">
        <v>12.3</v>
      </c>
      <c r="F7410" s="19">
        <v>7.66</v>
      </c>
      <c r="G7410" s="19">
        <v>0</v>
      </c>
      <c r="H7410" s="17">
        <f t="shared" si="348"/>
        <v>126.80741612594171</v>
      </c>
      <c r="I7410" s="18">
        <f t="shared" si="346"/>
        <v>16.262731753935679</v>
      </c>
      <c r="J7410" s="17">
        <f t="shared" si="347"/>
        <v>0.13179319297221365</v>
      </c>
    </row>
    <row r="7411" spans="1:10" x14ac:dyDescent="0.3">
      <c r="A7411" s="2">
        <v>20201104</v>
      </c>
      <c r="B7411" s="2" t="s">
        <v>39</v>
      </c>
      <c r="C7411" s="2">
        <v>205</v>
      </c>
      <c r="D7411" s="2">
        <v>20.02</v>
      </c>
      <c r="E7411" s="2">
        <v>13.05</v>
      </c>
      <c r="F7411" s="2">
        <v>7.93</v>
      </c>
      <c r="G7411" s="2">
        <v>0</v>
      </c>
      <c r="H7411" s="16">
        <f t="shared" si="348"/>
        <v>598.80565363982146</v>
      </c>
      <c r="I7411" s="15">
        <f t="shared" si="346"/>
        <v>31.762676676244421</v>
      </c>
      <c r="J7411" s="14">
        <f t="shared" si="347"/>
        <v>0.58058277301619143</v>
      </c>
    </row>
    <row r="7412" spans="1:10" x14ac:dyDescent="0.3">
      <c r="A7412" s="19">
        <v>20201104</v>
      </c>
      <c r="B7412" s="19" t="s">
        <v>38</v>
      </c>
      <c r="C7412" s="19">
        <v>259</v>
      </c>
      <c r="D7412" s="19">
        <v>27.94</v>
      </c>
      <c r="E7412" s="19">
        <v>13.8</v>
      </c>
      <c r="F7412" s="19">
        <v>7.93</v>
      </c>
      <c r="G7412" s="19">
        <v>0</v>
      </c>
      <c r="H7412" s="17">
        <f t="shared" si="348"/>
        <v>552.77309241952923</v>
      </c>
      <c r="I7412" s="18">
        <f t="shared" si="346"/>
        <v>31.074159138110289</v>
      </c>
      <c r="J7412" s="17">
        <f t="shared" si="347"/>
        <v>0.53766374963173214</v>
      </c>
    </row>
    <row r="7413" spans="1:10" x14ac:dyDescent="0.3">
      <c r="A7413" s="2">
        <v>20201104</v>
      </c>
      <c r="B7413" s="2" t="s">
        <v>37</v>
      </c>
      <c r="C7413" s="2">
        <v>213</v>
      </c>
      <c r="D7413" s="2">
        <v>33.479999999999997</v>
      </c>
      <c r="E7413" s="2">
        <v>14.13</v>
      </c>
      <c r="F7413" s="2">
        <v>7.52</v>
      </c>
      <c r="G7413" s="2">
        <v>0</v>
      </c>
      <c r="H7413" s="16">
        <f t="shared" si="348"/>
        <v>386.11727439807038</v>
      </c>
      <c r="I7413" s="15">
        <f t="shared" si="346"/>
        <v>26.1961648249397</v>
      </c>
      <c r="J7413" s="14">
        <f t="shared" si="347"/>
        <v>0.38403890483935582</v>
      </c>
    </row>
    <row r="7414" spans="1:10" x14ac:dyDescent="0.3">
      <c r="A7414" s="19">
        <v>20201104</v>
      </c>
      <c r="B7414" s="19" t="s">
        <v>36</v>
      </c>
      <c r="C7414" s="19">
        <v>90</v>
      </c>
      <c r="D7414" s="19">
        <v>35.86</v>
      </c>
      <c r="E7414" s="19">
        <v>14.36</v>
      </c>
      <c r="F7414" s="19">
        <v>7.1</v>
      </c>
      <c r="G7414" s="19">
        <v>0</v>
      </c>
      <c r="H7414" s="17">
        <f t="shared" si="348"/>
        <v>153.63429657946696</v>
      </c>
      <c r="I7414" s="18">
        <f t="shared" si="346"/>
        <v>19.161071768108343</v>
      </c>
      <c r="J7414" s="17">
        <f t="shared" si="347"/>
        <v>0.15767106492204797</v>
      </c>
    </row>
    <row r="7415" spans="1:10" x14ac:dyDescent="0.3">
      <c r="A7415" s="2">
        <v>20201104</v>
      </c>
      <c r="B7415" s="2" t="s">
        <v>35</v>
      </c>
      <c r="C7415" s="2">
        <v>199</v>
      </c>
      <c r="D7415" s="2">
        <v>34.67</v>
      </c>
      <c r="E7415" s="2">
        <v>14.51</v>
      </c>
      <c r="F7415" s="2">
        <v>6.9</v>
      </c>
      <c r="G7415" s="2">
        <v>0</v>
      </c>
      <c r="H7415" s="16">
        <f t="shared" si="348"/>
        <v>349.82923388210907</v>
      </c>
      <c r="I7415" s="15">
        <f t="shared" si="346"/>
        <v>25.442163558815906</v>
      </c>
      <c r="J7415" s="14">
        <f t="shared" si="347"/>
        <v>0.34913316605646888</v>
      </c>
    </row>
    <row r="7416" spans="1:10" x14ac:dyDescent="0.3">
      <c r="A7416" s="19">
        <v>20201104</v>
      </c>
      <c r="B7416" s="19" t="s">
        <v>34</v>
      </c>
      <c r="C7416" s="19">
        <v>199</v>
      </c>
      <c r="D7416" s="19">
        <v>30.12</v>
      </c>
      <c r="E7416" s="19">
        <v>14.6</v>
      </c>
      <c r="F7416" s="19">
        <v>6.83</v>
      </c>
      <c r="G7416" s="19">
        <v>0</v>
      </c>
      <c r="H7416" s="17">
        <f t="shared" si="348"/>
        <v>396.56230190768792</v>
      </c>
      <c r="I7416" s="18">
        <f t="shared" si="346"/>
        <v>26.992571934615249</v>
      </c>
      <c r="J7416" s="17">
        <f t="shared" si="347"/>
        <v>0.39300649679870336</v>
      </c>
    </row>
    <row r="7417" spans="1:10" x14ac:dyDescent="0.3">
      <c r="A7417" s="2">
        <v>20201104</v>
      </c>
      <c r="B7417" s="2" t="s">
        <v>33</v>
      </c>
      <c r="C7417" s="2">
        <v>166</v>
      </c>
      <c r="D7417" s="2">
        <v>22.91</v>
      </c>
      <c r="E7417" s="2">
        <v>14.57</v>
      </c>
      <c r="F7417" s="2">
        <v>6.83</v>
      </c>
      <c r="G7417" s="2">
        <v>0</v>
      </c>
      <c r="H7417" s="16">
        <f t="shared" si="348"/>
        <v>426.42310595863501</v>
      </c>
      <c r="I7417" s="15">
        <f t="shared" si="346"/>
        <v>27.895722061207344</v>
      </c>
      <c r="J7417" s="14">
        <f t="shared" si="347"/>
        <v>0.42086649337963666</v>
      </c>
    </row>
    <row r="7418" spans="1:10" x14ac:dyDescent="0.3">
      <c r="A7418" s="19">
        <v>20201104</v>
      </c>
      <c r="B7418" s="19" t="s">
        <v>32</v>
      </c>
      <c r="C7418" s="19">
        <v>126</v>
      </c>
      <c r="D7418" s="19">
        <v>13.82</v>
      </c>
      <c r="E7418" s="19">
        <v>14.53</v>
      </c>
      <c r="F7418" s="19">
        <v>6.62</v>
      </c>
      <c r="G7418" s="19">
        <v>0</v>
      </c>
      <c r="H7418" s="17">
        <f t="shared" si="348"/>
        <v>527.47819618729443</v>
      </c>
      <c r="I7418" s="18">
        <f t="shared" si="346"/>
        <v>31.013693630852949</v>
      </c>
      <c r="J7418" s="17">
        <f t="shared" si="347"/>
        <v>0.51320378097758046</v>
      </c>
    </row>
    <row r="7419" spans="1:10" x14ac:dyDescent="0.3">
      <c r="A7419" s="2">
        <v>20201104</v>
      </c>
      <c r="B7419" s="2" t="s">
        <v>31</v>
      </c>
      <c r="C7419" s="2">
        <v>3</v>
      </c>
      <c r="D7419" s="2">
        <v>3.5</v>
      </c>
      <c r="E7419" s="2">
        <v>14.44</v>
      </c>
      <c r="F7419" s="2">
        <v>5.72</v>
      </c>
      <c r="G7419" s="2">
        <v>0</v>
      </c>
      <c r="H7419" s="16">
        <f t="shared" si="348"/>
        <v>49.141224718194785</v>
      </c>
      <c r="I7419" s="15">
        <f t="shared" si="346"/>
        <v>15.975663272443587</v>
      </c>
      <c r="J7419" s="14">
        <f t="shared" si="347"/>
        <v>5.1136826033971572E-2</v>
      </c>
    </row>
    <row r="7420" spans="1:10" x14ac:dyDescent="0.3">
      <c r="A7420" s="19">
        <v>20201104</v>
      </c>
      <c r="B7420" s="19" t="s">
        <v>30</v>
      </c>
      <c r="C7420" s="19">
        <v>0</v>
      </c>
      <c r="D7420" s="19">
        <v>0</v>
      </c>
      <c r="E7420" s="19">
        <v>14.19</v>
      </c>
      <c r="F7420" s="19">
        <v>5.17</v>
      </c>
      <c r="G7420" s="19">
        <v>0</v>
      </c>
      <c r="H7420" s="17">
        <f t="shared" si="348"/>
        <v>0</v>
      </c>
      <c r="I7420" s="18">
        <f t="shared" si="346"/>
        <v>14.19</v>
      </c>
      <c r="J7420" s="17">
        <f t="shared" si="347"/>
        <v>0</v>
      </c>
    </row>
    <row r="7421" spans="1:10" x14ac:dyDescent="0.3">
      <c r="A7421" s="2">
        <v>20201104</v>
      </c>
      <c r="B7421" s="2" t="s">
        <v>29</v>
      </c>
      <c r="C7421" s="2">
        <v>0</v>
      </c>
      <c r="D7421" s="2">
        <v>0</v>
      </c>
      <c r="E7421" s="2">
        <v>13.43</v>
      </c>
      <c r="F7421" s="2">
        <v>4.83</v>
      </c>
      <c r="G7421" s="2">
        <v>0</v>
      </c>
      <c r="H7421" s="16">
        <f t="shared" si="348"/>
        <v>0</v>
      </c>
      <c r="I7421" s="15">
        <f t="shared" si="346"/>
        <v>13.43</v>
      </c>
      <c r="J7421" s="14">
        <f t="shared" si="347"/>
        <v>0</v>
      </c>
    </row>
    <row r="7422" spans="1:10" x14ac:dyDescent="0.3">
      <c r="A7422" s="19">
        <v>20201104</v>
      </c>
      <c r="B7422" s="19" t="s">
        <v>28</v>
      </c>
      <c r="C7422" s="19">
        <v>0</v>
      </c>
      <c r="D7422" s="19">
        <v>0</v>
      </c>
      <c r="E7422" s="19">
        <v>13.4</v>
      </c>
      <c r="F7422" s="19">
        <v>4.41</v>
      </c>
      <c r="G7422" s="19">
        <v>0</v>
      </c>
      <c r="H7422" s="17">
        <f t="shared" si="348"/>
        <v>0</v>
      </c>
      <c r="I7422" s="18">
        <f t="shared" si="346"/>
        <v>13.4</v>
      </c>
      <c r="J7422" s="17">
        <f t="shared" si="347"/>
        <v>0</v>
      </c>
    </row>
    <row r="7423" spans="1:10" x14ac:dyDescent="0.3">
      <c r="A7423" s="2">
        <v>20201104</v>
      </c>
      <c r="B7423" s="2" t="s">
        <v>27</v>
      </c>
      <c r="C7423" s="2">
        <v>0</v>
      </c>
      <c r="D7423" s="2">
        <v>0</v>
      </c>
      <c r="E7423" s="2">
        <v>13.01</v>
      </c>
      <c r="F7423" s="2">
        <v>4.1399999999999997</v>
      </c>
      <c r="G7423" s="2">
        <v>0</v>
      </c>
      <c r="H7423" s="16">
        <f t="shared" si="348"/>
        <v>0</v>
      </c>
      <c r="I7423" s="15">
        <f t="shared" si="346"/>
        <v>13.01</v>
      </c>
      <c r="J7423" s="14">
        <f t="shared" si="347"/>
        <v>0</v>
      </c>
    </row>
    <row r="7424" spans="1:10" x14ac:dyDescent="0.3">
      <c r="A7424" s="19">
        <v>20201104</v>
      </c>
      <c r="B7424" s="19" t="s">
        <v>26</v>
      </c>
      <c r="C7424" s="19">
        <v>0</v>
      </c>
      <c r="D7424" s="19">
        <v>0</v>
      </c>
      <c r="E7424" s="19">
        <v>12.67</v>
      </c>
      <c r="F7424" s="19">
        <v>3.79</v>
      </c>
      <c r="G7424" s="19">
        <v>0</v>
      </c>
      <c r="H7424" s="17">
        <f t="shared" si="348"/>
        <v>0</v>
      </c>
      <c r="I7424" s="18">
        <f t="shared" si="346"/>
        <v>12.67</v>
      </c>
      <c r="J7424" s="17">
        <f t="shared" si="347"/>
        <v>0</v>
      </c>
    </row>
    <row r="7425" spans="1:10" x14ac:dyDescent="0.3">
      <c r="A7425" s="2">
        <v>20201104</v>
      </c>
      <c r="B7425" s="2" t="s">
        <v>25</v>
      </c>
      <c r="C7425" s="2">
        <v>0</v>
      </c>
      <c r="D7425" s="2">
        <v>0</v>
      </c>
      <c r="E7425" s="2">
        <v>12.58</v>
      </c>
      <c r="F7425" s="2">
        <v>3.79</v>
      </c>
      <c r="G7425" s="2">
        <v>0</v>
      </c>
      <c r="H7425" s="16">
        <f t="shared" si="348"/>
        <v>0</v>
      </c>
      <c r="I7425" s="15">
        <f t="shared" si="346"/>
        <v>12.58</v>
      </c>
      <c r="J7425" s="14">
        <f t="shared" si="347"/>
        <v>0</v>
      </c>
    </row>
    <row r="7426" spans="1:10" x14ac:dyDescent="0.3">
      <c r="A7426" s="19">
        <v>20201105</v>
      </c>
      <c r="B7426" s="19" t="s">
        <v>48</v>
      </c>
      <c r="C7426" s="19">
        <v>0</v>
      </c>
      <c r="D7426" s="19">
        <v>0</v>
      </c>
      <c r="E7426" s="19">
        <v>12.87</v>
      </c>
      <c r="F7426" s="19">
        <v>4.07</v>
      </c>
      <c r="G7426" s="19">
        <v>0</v>
      </c>
      <c r="H7426" s="17">
        <f t="shared" si="348"/>
        <v>0</v>
      </c>
      <c r="I7426" s="18">
        <f t="shared" si="346"/>
        <v>12.87</v>
      </c>
      <c r="J7426" s="17">
        <f t="shared" si="347"/>
        <v>0</v>
      </c>
    </row>
    <row r="7427" spans="1:10" x14ac:dyDescent="0.3">
      <c r="A7427" s="2">
        <v>20201105</v>
      </c>
      <c r="B7427" s="2" t="s">
        <v>47</v>
      </c>
      <c r="C7427" s="2">
        <v>0</v>
      </c>
      <c r="D7427" s="2">
        <v>0</v>
      </c>
      <c r="E7427" s="2">
        <v>13.29</v>
      </c>
      <c r="F7427" s="2">
        <v>5.17</v>
      </c>
      <c r="G7427" s="2">
        <v>0</v>
      </c>
      <c r="H7427" s="16">
        <f t="shared" si="348"/>
        <v>0</v>
      </c>
      <c r="I7427" s="15">
        <f t="shared" si="346"/>
        <v>13.29</v>
      </c>
      <c r="J7427" s="14">
        <f t="shared" si="347"/>
        <v>0</v>
      </c>
    </row>
    <row r="7428" spans="1:10" x14ac:dyDescent="0.3">
      <c r="A7428" s="19">
        <v>20201105</v>
      </c>
      <c r="B7428" s="19" t="s">
        <v>46</v>
      </c>
      <c r="C7428" s="19">
        <v>0</v>
      </c>
      <c r="D7428" s="19">
        <v>0</v>
      </c>
      <c r="E7428" s="19">
        <v>13.61</v>
      </c>
      <c r="F7428" s="19">
        <v>5.03</v>
      </c>
      <c r="G7428" s="19">
        <v>0</v>
      </c>
      <c r="H7428" s="17">
        <f t="shared" si="348"/>
        <v>0</v>
      </c>
      <c r="I7428" s="18">
        <f t="shared" si="346"/>
        <v>13.61</v>
      </c>
      <c r="J7428" s="17">
        <f t="shared" si="347"/>
        <v>0</v>
      </c>
    </row>
    <row r="7429" spans="1:10" x14ac:dyDescent="0.3">
      <c r="A7429" s="2">
        <v>20201105</v>
      </c>
      <c r="B7429" s="2" t="s">
        <v>45</v>
      </c>
      <c r="C7429" s="2">
        <v>0</v>
      </c>
      <c r="D7429" s="2">
        <v>0</v>
      </c>
      <c r="E7429" s="2">
        <v>13.71</v>
      </c>
      <c r="F7429" s="2">
        <v>4.9000000000000004</v>
      </c>
      <c r="G7429" s="2">
        <v>0</v>
      </c>
      <c r="H7429" s="16">
        <f t="shared" si="348"/>
        <v>0</v>
      </c>
      <c r="I7429" s="15">
        <f t="shared" si="346"/>
        <v>13.71</v>
      </c>
      <c r="J7429" s="14">
        <f t="shared" si="347"/>
        <v>0</v>
      </c>
    </row>
    <row r="7430" spans="1:10" x14ac:dyDescent="0.3">
      <c r="A7430" s="19">
        <v>20201105</v>
      </c>
      <c r="B7430" s="19" t="s">
        <v>44</v>
      </c>
      <c r="C7430" s="19">
        <v>0</v>
      </c>
      <c r="D7430" s="19">
        <v>0</v>
      </c>
      <c r="E7430" s="19">
        <v>13.94</v>
      </c>
      <c r="F7430" s="19">
        <v>5.86</v>
      </c>
      <c r="G7430" s="19">
        <v>0</v>
      </c>
      <c r="H7430" s="17">
        <f t="shared" si="348"/>
        <v>0</v>
      </c>
      <c r="I7430" s="18">
        <f t="shared" si="346"/>
        <v>13.94</v>
      </c>
      <c r="J7430" s="17">
        <f t="shared" si="347"/>
        <v>0</v>
      </c>
    </row>
    <row r="7431" spans="1:10" x14ac:dyDescent="0.3">
      <c r="A7431" s="2">
        <v>20201105</v>
      </c>
      <c r="B7431" s="2" t="s">
        <v>43</v>
      </c>
      <c r="C7431" s="2">
        <v>0</v>
      </c>
      <c r="D7431" s="2">
        <v>0</v>
      </c>
      <c r="E7431" s="2">
        <v>14.28</v>
      </c>
      <c r="F7431" s="2">
        <v>6.21</v>
      </c>
      <c r="G7431" s="2">
        <v>0</v>
      </c>
      <c r="H7431" s="16">
        <f t="shared" si="348"/>
        <v>0</v>
      </c>
      <c r="I7431" s="15">
        <f t="shared" si="346"/>
        <v>14.28</v>
      </c>
      <c r="J7431" s="14">
        <f t="shared" si="347"/>
        <v>0</v>
      </c>
    </row>
    <row r="7432" spans="1:10" x14ac:dyDescent="0.3">
      <c r="A7432" s="19">
        <v>20201105</v>
      </c>
      <c r="B7432" s="19" t="s">
        <v>42</v>
      </c>
      <c r="C7432" s="19">
        <v>0</v>
      </c>
      <c r="D7432" s="19">
        <v>0</v>
      </c>
      <c r="E7432" s="19">
        <v>14.54</v>
      </c>
      <c r="F7432" s="19">
        <v>6.21</v>
      </c>
      <c r="G7432" s="19">
        <v>0</v>
      </c>
      <c r="H7432" s="17">
        <f t="shared" si="348"/>
        <v>0</v>
      </c>
      <c r="I7432" s="18">
        <f t="shared" si="346"/>
        <v>14.54</v>
      </c>
      <c r="J7432" s="17">
        <f t="shared" si="347"/>
        <v>0</v>
      </c>
    </row>
    <row r="7433" spans="1:10" x14ac:dyDescent="0.3">
      <c r="A7433" s="2">
        <v>20201105</v>
      </c>
      <c r="B7433" s="2" t="s">
        <v>41</v>
      </c>
      <c r="C7433" s="2">
        <v>0</v>
      </c>
      <c r="D7433" s="2">
        <v>0</v>
      </c>
      <c r="E7433" s="2">
        <v>13.6</v>
      </c>
      <c r="F7433" s="2">
        <v>5.79</v>
      </c>
      <c r="G7433" s="2">
        <v>0</v>
      </c>
      <c r="H7433" s="16">
        <f t="shared" si="348"/>
        <v>0</v>
      </c>
      <c r="I7433" s="15">
        <f t="shared" si="346"/>
        <v>13.6</v>
      </c>
      <c r="J7433" s="14">
        <f t="shared" si="347"/>
        <v>0</v>
      </c>
    </row>
    <row r="7434" spans="1:10" x14ac:dyDescent="0.3">
      <c r="A7434" s="19">
        <v>20201105</v>
      </c>
      <c r="B7434" s="19" t="s">
        <v>40</v>
      </c>
      <c r="C7434" s="19">
        <v>21</v>
      </c>
      <c r="D7434" s="19">
        <v>10.23</v>
      </c>
      <c r="E7434" s="19">
        <v>13.75</v>
      </c>
      <c r="F7434" s="19">
        <v>5.03</v>
      </c>
      <c r="G7434" s="19">
        <v>0</v>
      </c>
      <c r="H7434" s="17">
        <f t="shared" si="348"/>
        <v>118.24321685361706</v>
      </c>
      <c r="I7434" s="18">
        <f t="shared" ref="I7434:I7497" si="349">E7434+H7434*((NOCT-20)/(800))</f>
        <v>17.445100526675532</v>
      </c>
      <c r="J7434" s="17">
        <f t="shared" ref="J7434:J7497" si="350">P_STC__W*(H7434/1000)*(1+(alpha_p/100)*(I7434-25))</f>
        <v>0.12226313712890916</v>
      </c>
    </row>
    <row r="7435" spans="1:10" x14ac:dyDescent="0.3">
      <c r="A7435" s="2">
        <v>20201105</v>
      </c>
      <c r="B7435" s="2" t="s">
        <v>39</v>
      </c>
      <c r="C7435" s="2">
        <v>105</v>
      </c>
      <c r="D7435" s="2">
        <v>19.77</v>
      </c>
      <c r="E7435" s="2">
        <v>14.39</v>
      </c>
      <c r="F7435" s="2">
        <v>5.0999999999999996</v>
      </c>
      <c r="G7435" s="2">
        <v>0</v>
      </c>
      <c r="H7435" s="16">
        <f t="shared" si="348"/>
        <v>310.42566382148681</v>
      </c>
      <c r="I7435" s="15">
        <f t="shared" si="349"/>
        <v>24.090801994421462</v>
      </c>
      <c r="J7435" s="14">
        <f t="shared" si="350"/>
        <v>0.31169573659640781</v>
      </c>
    </row>
    <row r="7436" spans="1:10" x14ac:dyDescent="0.3">
      <c r="A7436" s="19">
        <v>20201105</v>
      </c>
      <c r="B7436" s="19" t="s">
        <v>38</v>
      </c>
      <c r="C7436" s="19">
        <v>220</v>
      </c>
      <c r="D7436" s="19">
        <v>27.66</v>
      </c>
      <c r="E7436" s="19">
        <v>15.3</v>
      </c>
      <c r="F7436" s="19">
        <v>6</v>
      </c>
      <c r="G7436" s="19">
        <v>0</v>
      </c>
      <c r="H7436" s="17">
        <f t="shared" si="348"/>
        <v>473.90934011069919</v>
      </c>
      <c r="I7436" s="18">
        <f t="shared" si="349"/>
        <v>30.10966687845935</v>
      </c>
      <c r="J7436" s="17">
        <f t="shared" si="350"/>
        <v>0.46301250524719645</v>
      </c>
    </row>
    <row r="7437" spans="1:10" x14ac:dyDescent="0.3">
      <c r="A7437" s="2">
        <v>20201105</v>
      </c>
      <c r="B7437" s="2" t="s">
        <v>37</v>
      </c>
      <c r="C7437" s="2">
        <v>362</v>
      </c>
      <c r="D7437" s="2">
        <v>33.18</v>
      </c>
      <c r="E7437" s="2">
        <v>16.46</v>
      </c>
      <c r="F7437" s="2">
        <v>6.83</v>
      </c>
      <c r="G7437" s="2">
        <v>0</v>
      </c>
      <c r="H7437" s="16">
        <f t="shared" si="348"/>
        <v>661.46375564278492</v>
      </c>
      <c r="I7437" s="15">
        <f t="shared" si="349"/>
        <v>37.13074236383703</v>
      </c>
      <c r="J7437" s="14">
        <f t="shared" si="350"/>
        <v>0.62535554683055083</v>
      </c>
    </row>
    <row r="7438" spans="1:10" x14ac:dyDescent="0.3">
      <c r="A7438" s="19">
        <v>20201105</v>
      </c>
      <c r="B7438" s="19" t="s">
        <v>36</v>
      </c>
      <c r="C7438" s="19">
        <v>484.01</v>
      </c>
      <c r="D7438" s="19">
        <v>35.549999999999997</v>
      </c>
      <c r="E7438" s="19">
        <v>16.77</v>
      </c>
      <c r="F7438" s="19">
        <v>6.21</v>
      </c>
      <c r="G7438" s="19">
        <v>0</v>
      </c>
      <c r="H7438" s="17">
        <f t="shared" si="348"/>
        <v>832.47166224175305</v>
      </c>
      <c r="I7438" s="18">
        <f t="shared" si="349"/>
        <v>42.784739445054782</v>
      </c>
      <c r="J7438" s="17">
        <f t="shared" si="350"/>
        <v>0.76584785000412747</v>
      </c>
    </row>
    <row r="7439" spans="1:10" x14ac:dyDescent="0.3">
      <c r="A7439" s="2">
        <v>20201105</v>
      </c>
      <c r="B7439" s="2" t="s">
        <v>35</v>
      </c>
      <c r="C7439" s="2">
        <v>370</v>
      </c>
      <c r="D7439" s="2">
        <v>34.369999999999997</v>
      </c>
      <c r="E7439" s="2">
        <v>17.11</v>
      </c>
      <c r="F7439" s="2">
        <v>5.45</v>
      </c>
      <c r="G7439" s="2">
        <v>0</v>
      </c>
      <c r="H7439" s="16">
        <f t="shared" si="348"/>
        <v>655.40678102319589</v>
      </c>
      <c r="I7439" s="15">
        <f t="shared" si="349"/>
        <v>37.591461906974871</v>
      </c>
      <c r="J7439" s="14">
        <f t="shared" si="350"/>
        <v>0.61827039819747631</v>
      </c>
    </row>
    <row r="7440" spans="1:10" x14ac:dyDescent="0.3">
      <c r="A7440" s="19">
        <v>20201105</v>
      </c>
      <c r="B7440" s="19" t="s">
        <v>34</v>
      </c>
      <c r="C7440" s="19">
        <v>226</v>
      </c>
      <c r="D7440" s="19">
        <v>29.84</v>
      </c>
      <c r="E7440" s="19">
        <v>17.309999999999999</v>
      </c>
      <c r="F7440" s="19">
        <v>4.41</v>
      </c>
      <c r="G7440" s="19">
        <v>0</v>
      </c>
      <c r="H7440" s="17">
        <f t="shared" si="348"/>
        <v>454.19863530001101</v>
      </c>
      <c r="I7440" s="18">
        <f t="shared" si="349"/>
        <v>31.503707353125343</v>
      </c>
      <c r="J7440" s="17">
        <f t="shared" si="350"/>
        <v>0.44090574778120023</v>
      </c>
    </row>
    <row r="7441" spans="1:10" x14ac:dyDescent="0.3">
      <c r="A7441" s="2">
        <v>20201105</v>
      </c>
      <c r="B7441" s="2" t="s">
        <v>33</v>
      </c>
      <c r="C7441" s="2">
        <v>149</v>
      </c>
      <c r="D7441" s="2">
        <v>22.66</v>
      </c>
      <c r="E7441" s="2">
        <v>17.32</v>
      </c>
      <c r="F7441" s="2">
        <v>3.86</v>
      </c>
      <c r="G7441" s="2">
        <v>0</v>
      </c>
      <c r="H7441" s="16">
        <f t="shared" si="348"/>
        <v>386.74990139887905</v>
      </c>
      <c r="I7441" s="15">
        <f t="shared" si="349"/>
        <v>29.40593441871497</v>
      </c>
      <c r="J7441" s="14">
        <f t="shared" si="350"/>
        <v>0.3790819252398433</v>
      </c>
    </row>
    <row r="7442" spans="1:10" x14ac:dyDescent="0.3">
      <c r="A7442" s="19">
        <v>20201105</v>
      </c>
      <c r="B7442" s="19" t="s">
        <v>32</v>
      </c>
      <c r="C7442" s="19">
        <v>113</v>
      </c>
      <c r="D7442" s="19">
        <v>13.61</v>
      </c>
      <c r="E7442" s="19">
        <v>16.98</v>
      </c>
      <c r="F7442" s="19">
        <v>4.28</v>
      </c>
      <c r="G7442" s="19">
        <v>0</v>
      </c>
      <c r="H7442" s="17">
        <f t="shared" si="348"/>
        <v>480.21401658078202</v>
      </c>
      <c r="I7442" s="18">
        <f t="shared" si="349"/>
        <v>31.986688018149437</v>
      </c>
      <c r="J7442" s="17">
        <f t="shared" si="350"/>
        <v>0.46511604175971638</v>
      </c>
    </row>
    <row r="7443" spans="1:10" x14ac:dyDescent="0.3">
      <c r="A7443" s="2">
        <v>20201105</v>
      </c>
      <c r="B7443" s="2" t="s">
        <v>31</v>
      </c>
      <c r="C7443" s="2">
        <v>21.88</v>
      </c>
      <c r="D7443" s="2">
        <v>3.31</v>
      </c>
      <c r="E7443" s="2">
        <v>16.48</v>
      </c>
      <c r="F7443" s="2">
        <v>4.62</v>
      </c>
      <c r="G7443" s="2">
        <v>0</v>
      </c>
      <c r="H7443" s="16">
        <f t="shared" ref="H7443:H7506" si="351">IF(D7443&gt;0,C7443/SIN(D7443*PI()/180),0)</f>
        <v>378.95143293619299</v>
      </c>
      <c r="I7443" s="15">
        <f t="shared" si="349"/>
        <v>28.322232279256031</v>
      </c>
      <c r="J7443" s="14">
        <f t="shared" si="350"/>
        <v>0.37328609186372375</v>
      </c>
    </row>
    <row r="7444" spans="1:10" x14ac:dyDescent="0.3">
      <c r="A7444" s="19">
        <v>20201105</v>
      </c>
      <c r="B7444" s="19" t="s">
        <v>30</v>
      </c>
      <c r="C7444" s="19">
        <v>0</v>
      </c>
      <c r="D7444" s="19">
        <v>0</v>
      </c>
      <c r="E7444" s="19">
        <v>15.92</v>
      </c>
      <c r="F7444" s="19">
        <v>5.45</v>
      </c>
      <c r="G7444" s="19">
        <v>0</v>
      </c>
      <c r="H7444" s="17">
        <f t="shared" si="351"/>
        <v>0</v>
      </c>
      <c r="I7444" s="18">
        <f t="shared" si="349"/>
        <v>15.92</v>
      </c>
      <c r="J7444" s="17">
        <f t="shared" si="350"/>
        <v>0</v>
      </c>
    </row>
    <row r="7445" spans="1:10" x14ac:dyDescent="0.3">
      <c r="A7445" s="2">
        <v>20201105</v>
      </c>
      <c r="B7445" s="2" t="s">
        <v>29</v>
      </c>
      <c r="C7445" s="2">
        <v>0</v>
      </c>
      <c r="D7445" s="2">
        <v>0</v>
      </c>
      <c r="E7445" s="2">
        <v>15.08</v>
      </c>
      <c r="F7445" s="2">
        <v>5.24</v>
      </c>
      <c r="G7445" s="2">
        <v>0</v>
      </c>
      <c r="H7445" s="16">
        <f t="shared" si="351"/>
        <v>0</v>
      </c>
      <c r="I7445" s="15">
        <f t="shared" si="349"/>
        <v>15.08</v>
      </c>
      <c r="J7445" s="14">
        <f t="shared" si="350"/>
        <v>0</v>
      </c>
    </row>
    <row r="7446" spans="1:10" x14ac:dyDescent="0.3">
      <c r="A7446" s="19">
        <v>20201105</v>
      </c>
      <c r="B7446" s="19" t="s">
        <v>28</v>
      </c>
      <c r="C7446" s="19">
        <v>0</v>
      </c>
      <c r="D7446" s="19">
        <v>0</v>
      </c>
      <c r="E7446" s="19">
        <v>15.18</v>
      </c>
      <c r="F7446" s="19">
        <v>5.86</v>
      </c>
      <c r="G7446" s="19">
        <v>0</v>
      </c>
      <c r="H7446" s="17">
        <f t="shared" si="351"/>
        <v>0</v>
      </c>
      <c r="I7446" s="18">
        <f t="shared" si="349"/>
        <v>15.18</v>
      </c>
      <c r="J7446" s="17">
        <f t="shared" si="350"/>
        <v>0</v>
      </c>
    </row>
    <row r="7447" spans="1:10" x14ac:dyDescent="0.3">
      <c r="A7447" s="2">
        <v>20201105</v>
      </c>
      <c r="B7447" s="2" t="s">
        <v>27</v>
      </c>
      <c r="C7447" s="2">
        <v>0</v>
      </c>
      <c r="D7447" s="2">
        <v>0</v>
      </c>
      <c r="E7447" s="2">
        <v>15.35</v>
      </c>
      <c r="F7447" s="2">
        <v>6.48</v>
      </c>
      <c r="G7447" s="2">
        <v>0</v>
      </c>
      <c r="H7447" s="16">
        <f t="shared" si="351"/>
        <v>0</v>
      </c>
      <c r="I7447" s="15">
        <f t="shared" si="349"/>
        <v>15.35</v>
      </c>
      <c r="J7447" s="14">
        <f t="shared" si="350"/>
        <v>0</v>
      </c>
    </row>
    <row r="7448" spans="1:10" x14ac:dyDescent="0.3">
      <c r="A7448" s="19">
        <v>20201105</v>
      </c>
      <c r="B7448" s="19" t="s">
        <v>26</v>
      </c>
      <c r="C7448" s="19">
        <v>0</v>
      </c>
      <c r="D7448" s="19">
        <v>0</v>
      </c>
      <c r="E7448" s="19">
        <v>15.45</v>
      </c>
      <c r="F7448" s="19">
        <v>7.59</v>
      </c>
      <c r="G7448" s="19">
        <v>0</v>
      </c>
      <c r="H7448" s="17">
        <f t="shared" si="351"/>
        <v>0</v>
      </c>
      <c r="I7448" s="18">
        <f t="shared" si="349"/>
        <v>15.45</v>
      </c>
      <c r="J7448" s="17">
        <f t="shared" si="350"/>
        <v>0</v>
      </c>
    </row>
    <row r="7449" spans="1:10" x14ac:dyDescent="0.3">
      <c r="A7449" s="2">
        <v>20201105</v>
      </c>
      <c r="B7449" s="2" t="s">
        <v>25</v>
      </c>
      <c r="C7449" s="2">
        <v>0</v>
      </c>
      <c r="D7449" s="2">
        <v>0</v>
      </c>
      <c r="E7449" s="2">
        <v>15.48</v>
      </c>
      <c r="F7449" s="2">
        <v>7.17</v>
      </c>
      <c r="G7449" s="2">
        <v>0</v>
      </c>
      <c r="H7449" s="16">
        <f t="shared" si="351"/>
        <v>0</v>
      </c>
      <c r="I7449" s="15">
        <f t="shared" si="349"/>
        <v>15.48</v>
      </c>
      <c r="J7449" s="14">
        <f t="shared" si="350"/>
        <v>0</v>
      </c>
    </row>
    <row r="7450" spans="1:10" x14ac:dyDescent="0.3">
      <c r="A7450" s="19">
        <v>20201106</v>
      </c>
      <c r="B7450" s="19" t="s">
        <v>48</v>
      </c>
      <c r="C7450" s="19">
        <v>0</v>
      </c>
      <c r="D7450" s="19">
        <v>0</v>
      </c>
      <c r="E7450" s="19">
        <v>15.49</v>
      </c>
      <c r="F7450" s="19">
        <v>7.1</v>
      </c>
      <c r="G7450" s="19">
        <v>0</v>
      </c>
      <c r="H7450" s="17">
        <f t="shared" si="351"/>
        <v>0</v>
      </c>
      <c r="I7450" s="18">
        <f t="shared" si="349"/>
        <v>15.49</v>
      </c>
      <c r="J7450" s="17">
        <f t="shared" si="350"/>
        <v>0</v>
      </c>
    </row>
    <row r="7451" spans="1:10" x14ac:dyDescent="0.3">
      <c r="A7451" s="2">
        <v>20201106</v>
      </c>
      <c r="B7451" s="2" t="s">
        <v>47</v>
      </c>
      <c r="C7451" s="2">
        <v>0</v>
      </c>
      <c r="D7451" s="2">
        <v>0</v>
      </c>
      <c r="E7451" s="2">
        <v>15.46</v>
      </c>
      <c r="F7451" s="2">
        <v>7.1</v>
      </c>
      <c r="G7451" s="2">
        <v>0</v>
      </c>
      <c r="H7451" s="16">
        <f t="shared" si="351"/>
        <v>0</v>
      </c>
      <c r="I7451" s="15">
        <f t="shared" si="349"/>
        <v>15.46</v>
      </c>
      <c r="J7451" s="14">
        <f t="shared" si="350"/>
        <v>0</v>
      </c>
    </row>
    <row r="7452" spans="1:10" x14ac:dyDescent="0.3">
      <c r="A7452" s="19">
        <v>20201106</v>
      </c>
      <c r="B7452" s="19" t="s">
        <v>46</v>
      </c>
      <c r="C7452" s="19">
        <v>0</v>
      </c>
      <c r="D7452" s="19">
        <v>0</v>
      </c>
      <c r="E7452" s="19">
        <v>15.38</v>
      </c>
      <c r="F7452" s="19">
        <v>7.03</v>
      </c>
      <c r="G7452" s="19">
        <v>0</v>
      </c>
      <c r="H7452" s="17">
        <f t="shared" si="351"/>
        <v>0</v>
      </c>
      <c r="I7452" s="18">
        <f t="shared" si="349"/>
        <v>15.38</v>
      </c>
      <c r="J7452" s="17">
        <f t="shared" si="350"/>
        <v>0</v>
      </c>
    </row>
    <row r="7453" spans="1:10" x14ac:dyDescent="0.3">
      <c r="A7453" s="2">
        <v>20201106</v>
      </c>
      <c r="B7453" s="2" t="s">
        <v>45</v>
      </c>
      <c r="C7453" s="2">
        <v>0</v>
      </c>
      <c r="D7453" s="2">
        <v>0</v>
      </c>
      <c r="E7453" s="2">
        <v>14.99</v>
      </c>
      <c r="F7453" s="2">
        <v>7.52</v>
      </c>
      <c r="G7453" s="2">
        <v>0</v>
      </c>
      <c r="H7453" s="16">
        <f t="shared" si="351"/>
        <v>0</v>
      </c>
      <c r="I7453" s="15">
        <f t="shared" si="349"/>
        <v>14.99</v>
      </c>
      <c r="J7453" s="14">
        <f t="shared" si="350"/>
        <v>0</v>
      </c>
    </row>
    <row r="7454" spans="1:10" x14ac:dyDescent="0.3">
      <c r="A7454" s="19">
        <v>20201106</v>
      </c>
      <c r="B7454" s="19" t="s">
        <v>44</v>
      </c>
      <c r="C7454" s="19">
        <v>0</v>
      </c>
      <c r="D7454" s="19">
        <v>0</v>
      </c>
      <c r="E7454" s="19">
        <v>14.97</v>
      </c>
      <c r="F7454" s="19">
        <v>6.62</v>
      </c>
      <c r="G7454" s="19">
        <v>0</v>
      </c>
      <c r="H7454" s="17">
        <f t="shared" si="351"/>
        <v>0</v>
      </c>
      <c r="I7454" s="18">
        <f t="shared" si="349"/>
        <v>14.97</v>
      </c>
      <c r="J7454" s="17">
        <f t="shared" si="350"/>
        <v>0</v>
      </c>
    </row>
    <row r="7455" spans="1:10" x14ac:dyDescent="0.3">
      <c r="A7455" s="2">
        <v>20201106</v>
      </c>
      <c r="B7455" s="2" t="s">
        <v>43</v>
      </c>
      <c r="C7455" s="2">
        <v>0</v>
      </c>
      <c r="D7455" s="2">
        <v>0</v>
      </c>
      <c r="E7455" s="2">
        <v>15.16</v>
      </c>
      <c r="F7455" s="2">
        <v>6</v>
      </c>
      <c r="G7455" s="2">
        <v>0</v>
      </c>
      <c r="H7455" s="16">
        <f t="shared" si="351"/>
        <v>0</v>
      </c>
      <c r="I7455" s="15">
        <f t="shared" si="349"/>
        <v>15.16</v>
      </c>
      <c r="J7455" s="14">
        <f t="shared" si="350"/>
        <v>0</v>
      </c>
    </row>
    <row r="7456" spans="1:10" x14ac:dyDescent="0.3">
      <c r="A7456" s="19">
        <v>20201106</v>
      </c>
      <c r="B7456" s="19" t="s">
        <v>42</v>
      </c>
      <c r="C7456" s="19">
        <v>0</v>
      </c>
      <c r="D7456" s="19">
        <v>0</v>
      </c>
      <c r="E7456" s="19">
        <v>15.26</v>
      </c>
      <c r="F7456" s="19">
        <v>5.79</v>
      </c>
      <c r="G7456" s="19">
        <v>0</v>
      </c>
      <c r="H7456" s="17">
        <f t="shared" si="351"/>
        <v>0</v>
      </c>
      <c r="I7456" s="18">
        <f t="shared" si="349"/>
        <v>15.26</v>
      </c>
      <c r="J7456" s="17">
        <f t="shared" si="350"/>
        <v>0</v>
      </c>
    </row>
    <row r="7457" spans="1:10" x14ac:dyDescent="0.3">
      <c r="A7457" s="2">
        <v>20201106</v>
      </c>
      <c r="B7457" s="2" t="s">
        <v>41</v>
      </c>
      <c r="C7457" s="2">
        <v>0</v>
      </c>
      <c r="D7457" s="2">
        <v>0</v>
      </c>
      <c r="E7457" s="2">
        <v>14.84</v>
      </c>
      <c r="F7457" s="2">
        <v>5.72</v>
      </c>
      <c r="G7457" s="2">
        <v>0</v>
      </c>
      <c r="H7457" s="16">
        <f t="shared" si="351"/>
        <v>0</v>
      </c>
      <c r="I7457" s="15">
        <f t="shared" si="349"/>
        <v>14.84</v>
      </c>
      <c r="J7457" s="14">
        <f t="shared" si="350"/>
        <v>0</v>
      </c>
    </row>
    <row r="7458" spans="1:10" x14ac:dyDescent="0.3">
      <c r="A7458" s="19">
        <v>20201106</v>
      </c>
      <c r="B7458" s="19" t="s">
        <v>40</v>
      </c>
      <c r="C7458" s="19">
        <v>25</v>
      </c>
      <c r="D7458" s="19">
        <v>10</v>
      </c>
      <c r="E7458" s="19">
        <v>14.99</v>
      </c>
      <c r="F7458" s="19">
        <v>4.28</v>
      </c>
      <c r="G7458" s="19">
        <v>0</v>
      </c>
      <c r="H7458" s="17">
        <f t="shared" si="351"/>
        <v>143.96926207859084</v>
      </c>
      <c r="I7458" s="18">
        <f t="shared" si="349"/>
        <v>19.489039439955963</v>
      </c>
      <c r="J7458" s="17">
        <f t="shared" si="350"/>
        <v>0.14753960224187274</v>
      </c>
    </row>
    <row r="7459" spans="1:10" x14ac:dyDescent="0.3">
      <c r="A7459" s="2">
        <v>20201106</v>
      </c>
      <c r="B7459" s="2" t="s">
        <v>39</v>
      </c>
      <c r="C7459" s="2">
        <v>185</v>
      </c>
      <c r="D7459" s="2">
        <v>19.52</v>
      </c>
      <c r="E7459" s="2">
        <v>15.13</v>
      </c>
      <c r="F7459" s="2">
        <v>3.72</v>
      </c>
      <c r="G7459" s="2">
        <v>0</v>
      </c>
      <c r="H7459" s="16">
        <f t="shared" si="351"/>
        <v>553.66696454539363</v>
      </c>
      <c r="I7459" s="15">
        <f t="shared" si="349"/>
        <v>32.43209264204355</v>
      </c>
      <c r="J7459" s="14">
        <f t="shared" si="350"/>
        <v>0.53514989576536187</v>
      </c>
    </row>
    <row r="7460" spans="1:10" x14ac:dyDescent="0.3">
      <c r="A7460" s="19">
        <v>20201106</v>
      </c>
      <c r="B7460" s="19" t="s">
        <v>38</v>
      </c>
      <c r="C7460" s="19">
        <v>67</v>
      </c>
      <c r="D7460" s="19">
        <v>27.39</v>
      </c>
      <c r="E7460" s="19">
        <v>15.32</v>
      </c>
      <c r="F7460" s="19">
        <v>3.59</v>
      </c>
      <c r="G7460" s="19">
        <v>0</v>
      </c>
      <c r="H7460" s="17">
        <f t="shared" si="351"/>
        <v>145.63798220112812</v>
      </c>
      <c r="I7460" s="18">
        <f t="shared" si="349"/>
        <v>19.871186943785254</v>
      </c>
      <c r="J7460" s="17">
        <f t="shared" si="350"/>
        <v>0.14899925713180076</v>
      </c>
    </row>
    <row r="7461" spans="1:10" x14ac:dyDescent="0.3">
      <c r="A7461" s="2">
        <v>20201106</v>
      </c>
      <c r="B7461" s="2" t="s">
        <v>37</v>
      </c>
      <c r="C7461" s="2">
        <v>99</v>
      </c>
      <c r="D7461" s="2">
        <v>32.880000000000003</v>
      </c>
      <c r="E7461" s="2">
        <v>15.3</v>
      </c>
      <c r="F7461" s="2">
        <v>4.83</v>
      </c>
      <c r="G7461" s="2">
        <v>0</v>
      </c>
      <c r="H7461" s="16">
        <f t="shared" si="351"/>
        <v>182.36029451654426</v>
      </c>
      <c r="I7461" s="15">
        <f t="shared" si="349"/>
        <v>20.99875920364201</v>
      </c>
      <c r="J7461" s="14">
        <f t="shared" si="350"/>
        <v>0.18564379804179382</v>
      </c>
    </row>
    <row r="7462" spans="1:10" x14ac:dyDescent="0.3">
      <c r="A7462" s="19">
        <v>20201106</v>
      </c>
      <c r="B7462" s="19" t="s">
        <v>36</v>
      </c>
      <c r="C7462" s="19">
        <v>104</v>
      </c>
      <c r="D7462" s="19">
        <v>35.25</v>
      </c>
      <c r="E7462" s="19">
        <v>15.05</v>
      </c>
      <c r="F7462" s="19">
        <v>6.21</v>
      </c>
      <c r="G7462" s="19">
        <v>0</v>
      </c>
      <c r="H7462" s="17">
        <f t="shared" si="351"/>
        <v>180.19729141863007</v>
      </c>
      <c r="I7462" s="18">
        <f t="shared" si="349"/>
        <v>20.681165356832189</v>
      </c>
      <c r="J7462" s="17">
        <f t="shared" si="350"/>
        <v>0.18369938179015713</v>
      </c>
    </row>
    <row r="7463" spans="1:10" x14ac:dyDescent="0.3">
      <c r="A7463" s="2">
        <v>20201106</v>
      </c>
      <c r="B7463" s="2" t="s">
        <v>35</v>
      </c>
      <c r="C7463" s="2">
        <v>96</v>
      </c>
      <c r="D7463" s="2">
        <v>34.08</v>
      </c>
      <c r="E7463" s="2">
        <v>15.27</v>
      </c>
      <c r="F7463" s="2">
        <v>6.14</v>
      </c>
      <c r="G7463" s="2">
        <v>0</v>
      </c>
      <c r="H7463" s="16">
        <f t="shared" si="351"/>
        <v>171.32152214582842</v>
      </c>
      <c r="I7463" s="15">
        <f t="shared" si="349"/>
        <v>20.623797567057139</v>
      </c>
      <c r="J7463" s="14">
        <f t="shared" si="350"/>
        <v>0.17469534162496367</v>
      </c>
    </row>
    <row r="7464" spans="1:10" x14ac:dyDescent="0.3">
      <c r="A7464" s="19">
        <v>20201106</v>
      </c>
      <c r="B7464" s="19" t="s">
        <v>34</v>
      </c>
      <c r="C7464" s="19">
        <v>118</v>
      </c>
      <c r="D7464" s="19">
        <v>29.57</v>
      </c>
      <c r="E7464" s="19">
        <v>15.63</v>
      </c>
      <c r="F7464" s="19">
        <v>6.83</v>
      </c>
      <c r="G7464" s="19">
        <v>0</v>
      </c>
      <c r="H7464" s="17">
        <f t="shared" si="351"/>
        <v>239.11493475268875</v>
      </c>
      <c r="I7464" s="18">
        <f t="shared" si="349"/>
        <v>23.102341711021523</v>
      </c>
      <c r="J7464" s="17">
        <f t="shared" si="350"/>
        <v>0.24115684772347268</v>
      </c>
    </row>
    <row r="7465" spans="1:10" x14ac:dyDescent="0.3">
      <c r="A7465" s="2">
        <v>20201106</v>
      </c>
      <c r="B7465" s="2" t="s">
        <v>33</v>
      </c>
      <c r="C7465" s="2">
        <v>110</v>
      </c>
      <c r="D7465" s="2">
        <v>22.42</v>
      </c>
      <c r="E7465" s="2">
        <v>15.98</v>
      </c>
      <c r="F7465" s="2">
        <v>6.48</v>
      </c>
      <c r="G7465" s="2">
        <v>0</v>
      </c>
      <c r="H7465" s="16">
        <f t="shared" si="351"/>
        <v>288.41634943703934</v>
      </c>
      <c r="I7465" s="15">
        <f t="shared" si="349"/>
        <v>24.99301091990748</v>
      </c>
      <c r="J7465" s="14">
        <f t="shared" si="350"/>
        <v>0.28842542037938734</v>
      </c>
    </row>
    <row r="7466" spans="1:10" x14ac:dyDescent="0.3">
      <c r="A7466" s="19">
        <v>20201106</v>
      </c>
      <c r="B7466" s="19" t="s">
        <v>32</v>
      </c>
      <c r="C7466" s="19">
        <v>190.01</v>
      </c>
      <c r="D7466" s="19">
        <v>13.39</v>
      </c>
      <c r="E7466" s="19">
        <v>15.58</v>
      </c>
      <c r="F7466" s="19">
        <v>6.83</v>
      </c>
      <c r="G7466" s="19">
        <v>0</v>
      </c>
      <c r="H7466" s="17">
        <f t="shared" si="351"/>
        <v>820.50066385048058</v>
      </c>
      <c r="I7466" s="18">
        <f t="shared" si="349"/>
        <v>41.220645745327516</v>
      </c>
      <c r="J7466" s="17">
        <f t="shared" si="350"/>
        <v>0.76060993614091943</v>
      </c>
    </row>
    <row r="7467" spans="1:10" x14ac:dyDescent="0.3">
      <c r="A7467" s="2">
        <v>20201106</v>
      </c>
      <c r="B7467" s="2" t="s">
        <v>31</v>
      </c>
      <c r="C7467" s="2">
        <v>15.8</v>
      </c>
      <c r="D7467" s="2">
        <v>3.12</v>
      </c>
      <c r="E7467" s="2">
        <v>15.2</v>
      </c>
      <c r="F7467" s="2">
        <v>5.93</v>
      </c>
      <c r="G7467" s="2">
        <v>0</v>
      </c>
      <c r="H7467" s="16">
        <f t="shared" si="351"/>
        <v>290.29514981894812</v>
      </c>
      <c r="I7467" s="15">
        <f t="shared" si="349"/>
        <v>24.271723431842126</v>
      </c>
      <c r="J7467" s="14">
        <f t="shared" si="350"/>
        <v>0.29124651801853169</v>
      </c>
    </row>
    <row r="7468" spans="1:10" x14ac:dyDescent="0.3">
      <c r="A7468" s="19">
        <v>20201106</v>
      </c>
      <c r="B7468" s="19" t="s">
        <v>30</v>
      </c>
      <c r="C7468" s="19">
        <v>0</v>
      </c>
      <c r="D7468" s="19">
        <v>0</v>
      </c>
      <c r="E7468" s="19">
        <v>15.23</v>
      </c>
      <c r="F7468" s="19">
        <v>5.66</v>
      </c>
      <c r="G7468" s="19">
        <v>0</v>
      </c>
      <c r="H7468" s="17">
        <f t="shared" si="351"/>
        <v>0</v>
      </c>
      <c r="I7468" s="18">
        <f t="shared" si="349"/>
        <v>15.23</v>
      </c>
      <c r="J7468" s="17">
        <f t="shared" si="350"/>
        <v>0</v>
      </c>
    </row>
    <row r="7469" spans="1:10" x14ac:dyDescent="0.3">
      <c r="A7469" s="2">
        <v>20201106</v>
      </c>
      <c r="B7469" s="2" t="s">
        <v>29</v>
      </c>
      <c r="C7469" s="2">
        <v>0</v>
      </c>
      <c r="D7469" s="2">
        <v>0</v>
      </c>
      <c r="E7469" s="2">
        <v>15.45</v>
      </c>
      <c r="F7469" s="2">
        <v>4.34</v>
      </c>
      <c r="G7469" s="2">
        <v>0</v>
      </c>
      <c r="H7469" s="16">
        <f t="shared" si="351"/>
        <v>0</v>
      </c>
      <c r="I7469" s="15">
        <f t="shared" si="349"/>
        <v>15.45</v>
      </c>
      <c r="J7469" s="14">
        <f t="shared" si="350"/>
        <v>0</v>
      </c>
    </row>
    <row r="7470" spans="1:10" x14ac:dyDescent="0.3">
      <c r="A7470" s="19">
        <v>20201106</v>
      </c>
      <c r="B7470" s="19" t="s">
        <v>28</v>
      </c>
      <c r="C7470" s="19">
        <v>0</v>
      </c>
      <c r="D7470" s="19">
        <v>0</v>
      </c>
      <c r="E7470" s="19">
        <v>15.31</v>
      </c>
      <c r="F7470" s="19">
        <v>4.62</v>
      </c>
      <c r="G7470" s="19">
        <v>0</v>
      </c>
      <c r="H7470" s="17">
        <f t="shared" si="351"/>
        <v>0</v>
      </c>
      <c r="I7470" s="18">
        <f t="shared" si="349"/>
        <v>15.31</v>
      </c>
      <c r="J7470" s="17">
        <f t="shared" si="350"/>
        <v>0</v>
      </c>
    </row>
    <row r="7471" spans="1:10" x14ac:dyDescent="0.3">
      <c r="A7471" s="2">
        <v>20201106</v>
      </c>
      <c r="B7471" s="2" t="s">
        <v>27</v>
      </c>
      <c r="C7471" s="2">
        <v>0</v>
      </c>
      <c r="D7471" s="2">
        <v>0</v>
      </c>
      <c r="E7471" s="2">
        <v>14.97</v>
      </c>
      <c r="F7471" s="2">
        <v>4.55</v>
      </c>
      <c r="G7471" s="2">
        <v>0</v>
      </c>
      <c r="H7471" s="16">
        <f t="shared" si="351"/>
        <v>0</v>
      </c>
      <c r="I7471" s="15">
        <f t="shared" si="349"/>
        <v>14.97</v>
      </c>
      <c r="J7471" s="14">
        <f t="shared" si="350"/>
        <v>0</v>
      </c>
    </row>
    <row r="7472" spans="1:10" x14ac:dyDescent="0.3">
      <c r="A7472" s="19">
        <v>20201106</v>
      </c>
      <c r="B7472" s="19" t="s">
        <v>26</v>
      </c>
      <c r="C7472" s="19">
        <v>0</v>
      </c>
      <c r="D7472" s="19">
        <v>0</v>
      </c>
      <c r="E7472" s="19">
        <v>14.89</v>
      </c>
      <c r="F7472" s="19">
        <v>4.4800000000000004</v>
      </c>
      <c r="G7472" s="19">
        <v>0</v>
      </c>
      <c r="H7472" s="17">
        <f t="shared" si="351"/>
        <v>0</v>
      </c>
      <c r="I7472" s="18">
        <f t="shared" si="349"/>
        <v>14.89</v>
      </c>
      <c r="J7472" s="17">
        <f t="shared" si="350"/>
        <v>0</v>
      </c>
    </row>
    <row r="7473" spans="1:10" x14ac:dyDescent="0.3">
      <c r="A7473" s="2">
        <v>20201106</v>
      </c>
      <c r="B7473" s="2" t="s">
        <v>25</v>
      </c>
      <c r="C7473" s="2">
        <v>0</v>
      </c>
      <c r="D7473" s="2">
        <v>0</v>
      </c>
      <c r="E7473" s="2">
        <v>14.85</v>
      </c>
      <c r="F7473" s="2">
        <v>4.6900000000000004</v>
      </c>
      <c r="G7473" s="2">
        <v>0</v>
      </c>
      <c r="H7473" s="16">
        <f t="shared" si="351"/>
        <v>0</v>
      </c>
      <c r="I7473" s="15">
        <f t="shared" si="349"/>
        <v>14.85</v>
      </c>
      <c r="J7473" s="14">
        <f t="shared" si="350"/>
        <v>0</v>
      </c>
    </row>
    <row r="7474" spans="1:10" x14ac:dyDescent="0.3">
      <c r="A7474" s="19">
        <v>20201107</v>
      </c>
      <c r="B7474" s="19" t="s">
        <v>48</v>
      </c>
      <c r="C7474" s="19">
        <v>0</v>
      </c>
      <c r="D7474" s="19">
        <v>0</v>
      </c>
      <c r="E7474" s="19">
        <v>14.8</v>
      </c>
      <c r="F7474" s="19">
        <v>3.86</v>
      </c>
      <c r="G7474" s="19">
        <v>0</v>
      </c>
      <c r="H7474" s="17">
        <f t="shared" si="351"/>
        <v>0</v>
      </c>
      <c r="I7474" s="18">
        <f t="shared" si="349"/>
        <v>14.8</v>
      </c>
      <c r="J7474" s="17">
        <f t="shared" si="350"/>
        <v>0</v>
      </c>
    </row>
    <row r="7475" spans="1:10" x14ac:dyDescent="0.3">
      <c r="A7475" s="2">
        <v>20201107</v>
      </c>
      <c r="B7475" s="2" t="s">
        <v>47</v>
      </c>
      <c r="C7475" s="2">
        <v>0</v>
      </c>
      <c r="D7475" s="2">
        <v>0</v>
      </c>
      <c r="E7475" s="2">
        <v>14.88</v>
      </c>
      <c r="F7475" s="2">
        <v>3.52</v>
      </c>
      <c r="G7475" s="2">
        <v>0</v>
      </c>
      <c r="H7475" s="16">
        <f t="shared" si="351"/>
        <v>0</v>
      </c>
      <c r="I7475" s="15">
        <f t="shared" si="349"/>
        <v>14.88</v>
      </c>
      <c r="J7475" s="14">
        <f t="shared" si="350"/>
        <v>0</v>
      </c>
    </row>
    <row r="7476" spans="1:10" x14ac:dyDescent="0.3">
      <c r="A7476" s="19">
        <v>20201107</v>
      </c>
      <c r="B7476" s="19" t="s">
        <v>46</v>
      </c>
      <c r="C7476" s="19">
        <v>0</v>
      </c>
      <c r="D7476" s="19">
        <v>0</v>
      </c>
      <c r="E7476" s="19">
        <v>14.98</v>
      </c>
      <c r="F7476" s="19">
        <v>3.24</v>
      </c>
      <c r="G7476" s="19">
        <v>0</v>
      </c>
      <c r="H7476" s="17">
        <f t="shared" si="351"/>
        <v>0</v>
      </c>
      <c r="I7476" s="18">
        <f t="shared" si="349"/>
        <v>14.98</v>
      </c>
      <c r="J7476" s="17">
        <f t="shared" si="350"/>
        <v>0</v>
      </c>
    </row>
    <row r="7477" spans="1:10" x14ac:dyDescent="0.3">
      <c r="A7477" s="2">
        <v>20201107</v>
      </c>
      <c r="B7477" s="2" t="s">
        <v>45</v>
      </c>
      <c r="C7477" s="2">
        <v>0</v>
      </c>
      <c r="D7477" s="2">
        <v>0</v>
      </c>
      <c r="E7477" s="2">
        <v>14.94</v>
      </c>
      <c r="F7477" s="2">
        <v>2.76</v>
      </c>
      <c r="G7477" s="2">
        <v>0</v>
      </c>
      <c r="H7477" s="16">
        <f t="shared" si="351"/>
        <v>0</v>
      </c>
      <c r="I7477" s="15">
        <f t="shared" si="349"/>
        <v>14.94</v>
      </c>
      <c r="J7477" s="14">
        <f t="shared" si="350"/>
        <v>0</v>
      </c>
    </row>
    <row r="7478" spans="1:10" x14ac:dyDescent="0.3">
      <c r="A7478" s="19">
        <v>20201107</v>
      </c>
      <c r="B7478" s="19" t="s">
        <v>44</v>
      </c>
      <c r="C7478" s="19">
        <v>0</v>
      </c>
      <c r="D7478" s="19">
        <v>0</v>
      </c>
      <c r="E7478" s="19">
        <v>14.87</v>
      </c>
      <c r="F7478" s="19">
        <v>2.9</v>
      </c>
      <c r="G7478" s="19">
        <v>0</v>
      </c>
      <c r="H7478" s="17">
        <f t="shared" si="351"/>
        <v>0</v>
      </c>
      <c r="I7478" s="18">
        <f t="shared" si="349"/>
        <v>14.87</v>
      </c>
      <c r="J7478" s="17">
        <f t="shared" si="350"/>
        <v>0</v>
      </c>
    </row>
    <row r="7479" spans="1:10" x14ac:dyDescent="0.3">
      <c r="A7479" s="2">
        <v>20201107</v>
      </c>
      <c r="B7479" s="2" t="s">
        <v>43</v>
      </c>
      <c r="C7479" s="2">
        <v>0</v>
      </c>
      <c r="D7479" s="2">
        <v>0</v>
      </c>
      <c r="E7479" s="2">
        <v>14.96</v>
      </c>
      <c r="F7479" s="2">
        <v>3.03</v>
      </c>
      <c r="G7479" s="2">
        <v>0</v>
      </c>
      <c r="H7479" s="16">
        <f t="shared" si="351"/>
        <v>0</v>
      </c>
      <c r="I7479" s="15">
        <f t="shared" si="349"/>
        <v>14.96</v>
      </c>
      <c r="J7479" s="14">
        <f t="shared" si="350"/>
        <v>0</v>
      </c>
    </row>
    <row r="7480" spans="1:10" x14ac:dyDescent="0.3">
      <c r="A7480" s="19">
        <v>20201107</v>
      </c>
      <c r="B7480" s="19" t="s">
        <v>42</v>
      </c>
      <c r="C7480" s="19">
        <v>0</v>
      </c>
      <c r="D7480" s="19">
        <v>0</v>
      </c>
      <c r="E7480" s="19">
        <v>15.01</v>
      </c>
      <c r="F7480" s="19">
        <v>3.52</v>
      </c>
      <c r="G7480" s="19">
        <v>0</v>
      </c>
      <c r="H7480" s="17">
        <f t="shared" si="351"/>
        <v>0</v>
      </c>
      <c r="I7480" s="18">
        <f t="shared" si="349"/>
        <v>15.01</v>
      </c>
      <c r="J7480" s="17">
        <f t="shared" si="350"/>
        <v>0</v>
      </c>
    </row>
    <row r="7481" spans="1:10" x14ac:dyDescent="0.3">
      <c r="A7481" s="2">
        <v>20201107</v>
      </c>
      <c r="B7481" s="2" t="s">
        <v>41</v>
      </c>
      <c r="C7481" s="2">
        <v>0</v>
      </c>
      <c r="D7481" s="2">
        <v>0</v>
      </c>
      <c r="E7481" s="2">
        <v>15.68</v>
      </c>
      <c r="F7481" s="2">
        <v>4.21</v>
      </c>
      <c r="G7481" s="2">
        <v>0</v>
      </c>
      <c r="H7481" s="16">
        <f t="shared" si="351"/>
        <v>0</v>
      </c>
      <c r="I7481" s="15">
        <f t="shared" si="349"/>
        <v>15.68</v>
      </c>
      <c r="J7481" s="14">
        <f t="shared" si="350"/>
        <v>0</v>
      </c>
    </row>
    <row r="7482" spans="1:10" x14ac:dyDescent="0.3">
      <c r="A7482" s="19">
        <v>20201107</v>
      </c>
      <c r="B7482" s="19" t="s">
        <v>40</v>
      </c>
      <c r="C7482" s="19">
        <v>117</v>
      </c>
      <c r="D7482" s="19">
        <v>9.77</v>
      </c>
      <c r="E7482" s="19">
        <v>16.07</v>
      </c>
      <c r="F7482" s="19">
        <v>4.41</v>
      </c>
      <c r="G7482" s="19">
        <v>0</v>
      </c>
      <c r="H7482" s="17">
        <f t="shared" si="351"/>
        <v>689.47831202742498</v>
      </c>
      <c r="I7482" s="18">
        <f t="shared" si="349"/>
        <v>37.616197250857027</v>
      </c>
      <c r="J7482" s="17">
        <f t="shared" si="350"/>
        <v>0.65033463729615815</v>
      </c>
    </row>
    <row r="7483" spans="1:10" x14ac:dyDescent="0.3">
      <c r="A7483" s="2">
        <v>20201107</v>
      </c>
      <c r="B7483" s="2" t="s">
        <v>39</v>
      </c>
      <c r="C7483" s="2">
        <v>287.01</v>
      </c>
      <c r="D7483" s="2">
        <v>19.27</v>
      </c>
      <c r="E7483" s="2">
        <v>16.98</v>
      </c>
      <c r="F7483" s="2">
        <v>5.03</v>
      </c>
      <c r="G7483" s="2">
        <v>0</v>
      </c>
      <c r="H7483" s="16">
        <f t="shared" si="351"/>
        <v>869.67410557782409</v>
      </c>
      <c r="I7483" s="15">
        <f t="shared" si="349"/>
        <v>44.157315799307</v>
      </c>
      <c r="J7483" s="14">
        <f t="shared" si="350"/>
        <v>0.79470130890417012</v>
      </c>
    </row>
    <row r="7484" spans="1:10" x14ac:dyDescent="0.3">
      <c r="A7484" s="19">
        <v>20201107</v>
      </c>
      <c r="B7484" s="19" t="s">
        <v>38</v>
      </c>
      <c r="C7484" s="19">
        <v>372.01</v>
      </c>
      <c r="D7484" s="19">
        <v>27.12</v>
      </c>
      <c r="E7484" s="19">
        <v>17.89</v>
      </c>
      <c r="F7484" s="19">
        <v>5.31</v>
      </c>
      <c r="G7484" s="19">
        <v>0</v>
      </c>
      <c r="H7484" s="17">
        <f t="shared" si="351"/>
        <v>816.06978558522337</v>
      </c>
      <c r="I7484" s="18">
        <f t="shared" si="349"/>
        <v>43.392180799538231</v>
      </c>
      <c r="J7484" s="17">
        <f t="shared" si="350"/>
        <v>0.74852792189836614</v>
      </c>
    </row>
    <row r="7485" spans="1:10" x14ac:dyDescent="0.3">
      <c r="A7485" s="2">
        <v>20201107</v>
      </c>
      <c r="B7485" s="2" t="s">
        <v>37</v>
      </c>
      <c r="C7485" s="2">
        <v>524.01</v>
      </c>
      <c r="D7485" s="2">
        <v>32.590000000000003</v>
      </c>
      <c r="E7485" s="2">
        <v>18.53</v>
      </c>
      <c r="F7485" s="2">
        <v>6.34</v>
      </c>
      <c r="G7485" s="2">
        <v>0</v>
      </c>
      <c r="H7485" s="16">
        <f t="shared" si="351"/>
        <v>972.86836801870243</v>
      </c>
      <c r="I7485" s="15">
        <f t="shared" si="349"/>
        <v>48.932136500584448</v>
      </c>
      <c r="J7485" s="14">
        <f t="shared" si="350"/>
        <v>0.86809568440634255</v>
      </c>
    </row>
    <row r="7486" spans="1:10" x14ac:dyDescent="0.3">
      <c r="A7486" s="19">
        <v>20201107</v>
      </c>
      <c r="B7486" s="19" t="s">
        <v>36</v>
      </c>
      <c r="C7486" s="19">
        <v>481.01</v>
      </c>
      <c r="D7486" s="19">
        <v>34.950000000000003</v>
      </c>
      <c r="E7486" s="19">
        <v>18.829999999999998</v>
      </c>
      <c r="F7486" s="19">
        <v>6.97</v>
      </c>
      <c r="G7486" s="19">
        <v>0</v>
      </c>
      <c r="H7486" s="17">
        <f t="shared" si="351"/>
        <v>839.66212882838897</v>
      </c>
      <c r="I7486" s="18">
        <f t="shared" si="349"/>
        <v>45.069441525887157</v>
      </c>
      <c r="J7486" s="17">
        <f t="shared" si="350"/>
        <v>0.76383015384628428</v>
      </c>
    </row>
    <row r="7487" spans="1:10" x14ac:dyDescent="0.3">
      <c r="A7487" s="2">
        <v>20201107</v>
      </c>
      <c r="B7487" s="2" t="s">
        <v>35</v>
      </c>
      <c r="C7487" s="2">
        <v>225</v>
      </c>
      <c r="D7487" s="2">
        <v>33.79</v>
      </c>
      <c r="E7487" s="2">
        <v>18.600000000000001</v>
      </c>
      <c r="F7487" s="2">
        <v>7.03</v>
      </c>
      <c r="G7487" s="2">
        <v>0</v>
      </c>
      <c r="H7487" s="16">
        <f t="shared" si="351"/>
        <v>404.56669645357846</v>
      </c>
      <c r="I7487" s="15">
        <f t="shared" si="349"/>
        <v>31.24270926417433</v>
      </c>
      <c r="J7487" s="14">
        <f t="shared" si="350"/>
        <v>0.39320153126590623</v>
      </c>
    </row>
    <row r="7488" spans="1:10" x14ac:dyDescent="0.3">
      <c r="A7488" s="19">
        <v>20201107</v>
      </c>
      <c r="B7488" s="19" t="s">
        <v>34</v>
      </c>
      <c r="C7488" s="19">
        <v>168</v>
      </c>
      <c r="D7488" s="19">
        <v>29.31</v>
      </c>
      <c r="E7488" s="19">
        <v>18.38</v>
      </c>
      <c r="F7488" s="19">
        <v>7.03</v>
      </c>
      <c r="G7488" s="19">
        <v>0</v>
      </c>
      <c r="H7488" s="17">
        <f t="shared" si="351"/>
        <v>343.18306234385534</v>
      </c>
      <c r="I7488" s="18">
        <f t="shared" si="349"/>
        <v>29.104470698245478</v>
      </c>
      <c r="J7488" s="17">
        <f t="shared" si="350"/>
        <v>0.33684443063799507</v>
      </c>
    </row>
    <row r="7489" spans="1:10" x14ac:dyDescent="0.3">
      <c r="A7489" s="2">
        <v>20201107</v>
      </c>
      <c r="B7489" s="2" t="s">
        <v>33</v>
      </c>
      <c r="C7489" s="2">
        <v>69</v>
      </c>
      <c r="D7489" s="2">
        <v>22.19</v>
      </c>
      <c r="E7489" s="2">
        <v>17.84</v>
      </c>
      <c r="F7489" s="2">
        <v>6.28</v>
      </c>
      <c r="G7489" s="2">
        <v>0</v>
      </c>
      <c r="H7489" s="16">
        <f t="shared" si="351"/>
        <v>182.69473809508614</v>
      </c>
      <c r="I7489" s="15">
        <f t="shared" si="349"/>
        <v>23.549210565471441</v>
      </c>
      <c r="J7489" s="14">
        <f t="shared" si="350"/>
        <v>0.18388747027606153</v>
      </c>
    </row>
    <row r="7490" spans="1:10" x14ac:dyDescent="0.3">
      <c r="A7490" s="19">
        <v>20201107</v>
      </c>
      <c r="B7490" s="19" t="s">
        <v>32</v>
      </c>
      <c r="C7490" s="19">
        <v>123</v>
      </c>
      <c r="D7490" s="19">
        <v>13.19</v>
      </c>
      <c r="E7490" s="19">
        <v>17.45</v>
      </c>
      <c r="F7490" s="19">
        <v>6.07</v>
      </c>
      <c r="G7490" s="19">
        <v>0</v>
      </c>
      <c r="H7490" s="17">
        <f t="shared" si="351"/>
        <v>539.04588732339732</v>
      </c>
      <c r="I7490" s="18">
        <f t="shared" si="349"/>
        <v>34.295183978856166</v>
      </c>
      <c r="J7490" s="17">
        <f t="shared" si="350"/>
        <v>0.51649849919267188</v>
      </c>
    </row>
    <row r="7491" spans="1:10" x14ac:dyDescent="0.3">
      <c r="A7491" s="2">
        <v>20201107</v>
      </c>
      <c r="B7491" s="2" t="s">
        <v>31</v>
      </c>
      <c r="C7491" s="2">
        <v>10</v>
      </c>
      <c r="D7491" s="2">
        <v>2.93</v>
      </c>
      <c r="E7491" s="2">
        <v>17.190000000000001</v>
      </c>
      <c r="F7491" s="2">
        <v>5.72</v>
      </c>
      <c r="G7491" s="2">
        <v>0</v>
      </c>
      <c r="H7491" s="16">
        <f t="shared" si="351"/>
        <v>195.63399179526328</v>
      </c>
      <c r="I7491" s="15">
        <f t="shared" si="349"/>
        <v>23.303562243601981</v>
      </c>
      <c r="J7491" s="14">
        <f t="shared" si="350"/>
        <v>0.19712745580078683</v>
      </c>
    </row>
    <row r="7492" spans="1:10" x14ac:dyDescent="0.3">
      <c r="A7492" s="19">
        <v>20201107</v>
      </c>
      <c r="B7492" s="19" t="s">
        <v>30</v>
      </c>
      <c r="C7492" s="19">
        <v>0</v>
      </c>
      <c r="D7492" s="19">
        <v>0</v>
      </c>
      <c r="E7492" s="19">
        <v>16.829999999999998</v>
      </c>
      <c r="F7492" s="19">
        <v>5.45</v>
      </c>
      <c r="G7492" s="19">
        <v>0</v>
      </c>
      <c r="H7492" s="17">
        <f t="shared" si="351"/>
        <v>0</v>
      </c>
      <c r="I7492" s="18">
        <f t="shared" si="349"/>
        <v>16.829999999999998</v>
      </c>
      <c r="J7492" s="17">
        <f t="shared" si="350"/>
        <v>0</v>
      </c>
    </row>
    <row r="7493" spans="1:10" x14ac:dyDescent="0.3">
      <c r="A7493" s="2">
        <v>20201107</v>
      </c>
      <c r="B7493" s="2" t="s">
        <v>29</v>
      </c>
      <c r="C7493" s="2">
        <v>0</v>
      </c>
      <c r="D7493" s="2">
        <v>0</v>
      </c>
      <c r="E7493" s="2">
        <v>16.89</v>
      </c>
      <c r="F7493" s="2">
        <v>5.52</v>
      </c>
      <c r="G7493" s="2">
        <v>0</v>
      </c>
      <c r="H7493" s="16">
        <f t="shared" si="351"/>
        <v>0</v>
      </c>
      <c r="I7493" s="15">
        <f t="shared" si="349"/>
        <v>16.89</v>
      </c>
      <c r="J7493" s="14">
        <f t="shared" si="350"/>
        <v>0</v>
      </c>
    </row>
    <row r="7494" spans="1:10" x14ac:dyDescent="0.3">
      <c r="A7494" s="19">
        <v>20201107</v>
      </c>
      <c r="B7494" s="19" t="s">
        <v>28</v>
      </c>
      <c r="C7494" s="19">
        <v>0</v>
      </c>
      <c r="D7494" s="19">
        <v>0</v>
      </c>
      <c r="E7494" s="19">
        <v>16.649999999999999</v>
      </c>
      <c r="F7494" s="19">
        <v>5.52</v>
      </c>
      <c r="G7494" s="19">
        <v>0</v>
      </c>
      <c r="H7494" s="17">
        <f t="shared" si="351"/>
        <v>0</v>
      </c>
      <c r="I7494" s="18">
        <f t="shared" si="349"/>
        <v>16.649999999999999</v>
      </c>
      <c r="J7494" s="17">
        <f t="shared" si="350"/>
        <v>0</v>
      </c>
    </row>
    <row r="7495" spans="1:10" x14ac:dyDescent="0.3">
      <c r="A7495" s="2">
        <v>20201107</v>
      </c>
      <c r="B7495" s="2" t="s">
        <v>27</v>
      </c>
      <c r="C7495" s="2">
        <v>0</v>
      </c>
      <c r="D7495" s="2">
        <v>0</v>
      </c>
      <c r="E7495" s="2">
        <v>16.52</v>
      </c>
      <c r="F7495" s="2">
        <v>5.52</v>
      </c>
      <c r="G7495" s="2">
        <v>0</v>
      </c>
      <c r="H7495" s="16">
        <f t="shared" si="351"/>
        <v>0</v>
      </c>
      <c r="I7495" s="15">
        <f t="shared" si="349"/>
        <v>16.52</v>
      </c>
      <c r="J7495" s="14">
        <f t="shared" si="350"/>
        <v>0</v>
      </c>
    </row>
    <row r="7496" spans="1:10" x14ac:dyDescent="0.3">
      <c r="A7496" s="19">
        <v>20201107</v>
      </c>
      <c r="B7496" s="19" t="s">
        <v>26</v>
      </c>
      <c r="C7496" s="19">
        <v>0</v>
      </c>
      <c r="D7496" s="19">
        <v>0</v>
      </c>
      <c r="E7496" s="19">
        <v>16.48</v>
      </c>
      <c r="F7496" s="19">
        <v>5.86</v>
      </c>
      <c r="G7496" s="19">
        <v>0</v>
      </c>
      <c r="H7496" s="17">
        <f t="shared" si="351"/>
        <v>0</v>
      </c>
      <c r="I7496" s="18">
        <f t="shared" si="349"/>
        <v>16.48</v>
      </c>
      <c r="J7496" s="17">
        <f t="shared" si="350"/>
        <v>0</v>
      </c>
    </row>
    <row r="7497" spans="1:10" x14ac:dyDescent="0.3">
      <c r="A7497" s="2">
        <v>20201107</v>
      </c>
      <c r="B7497" s="2" t="s">
        <v>25</v>
      </c>
      <c r="C7497" s="2">
        <v>0</v>
      </c>
      <c r="D7497" s="2">
        <v>0</v>
      </c>
      <c r="E7497" s="2">
        <v>16.38</v>
      </c>
      <c r="F7497" s="2">
        <v>6.14</v>
      </c>
      <c r="G7497" s="2">
        <v>0</v>
      </c>
      <c r="H7497" s="16">
        <f t="shared" si="351"/>
        <v>0</v>
      </c>
      <c r="I7497" s="15">
        <f t="shared" si="349"/>
        <v>16.38</v>
      </c>
      <c r="J7497" s="14">
        <f t="shared" si="350"/>
        <v>0</v>
      </c>
    </row>
    <row r="7498" spans="1:10" x14ac:dyDescent="0.3">
      <c r="A7498" s="19">
        <v>20201108</v>
      </c>
      <c r="B7498" s="19" t="s">
        <v>48</v>
      </c>
      <c r="C7498" s="19">
        <v>0</v>
      </c>
      <c r="D7498" s="19">
        <v>0</v>
      </c>
      <c r="E7498" s="19">
        <v>16.440000000000001</v>
      </c>
      <c r="F7498" s="19">
        <v>6.83</v>
      </c>
      <c r="G7498" s="19">
        <v>0</v>
      </c>
      <c r="H7498" s="17">
        <f t="shared" si="351"/>
        <v>0</v>
      </c>
      <c r="I7498" s="18">
        <f t="shared" ref="I7498:I7561" si="352">E7498+H7498*((NOCT-20)/(800))</f>
        <v>16.440000000000001</v>
      </c>
      <c r="J7498" s="17">
        <f t="shared" ref="J7498:J7561" si="353">P_STC__W*(H7498/1000)*(1+(alpha_p/100)*(I7498-25))</f>
        <v>0</v>
      </c>
    </row>
    <row r="7499" spans="1:10" x14ac:dyDescent="0.3">
      <c r="A7499" s="2">
        <v>20201108</v>
      </c>
      <c r="B7499" s="2" t="s">
        <v>47</v>
      </c>
      <c r="C7499" s="2">
        <v>0</v>
      </c>
      <c r="D7499" s="2">
        <v>0</v>
      </c>
      <c r="E7499" s="2">
        <v>16.37</v>
      </c>
      <c r="F7499" s="2">
        <v>6.97</v>
      </c>
      <c r="G7499" s="2">
        <v>0</v>
      </c>
      <c r="H7499" s="16">
        <f t="shared" si="351"/>
        <v>0</v>
      </c>
      <c r="I7499" s="15">
        <f t="shared" si="352"/>
        <v>16.37</v>
      </c>
      <c r="J7499" s="14">
        <f t="shared" si="353"/>
        <v>0</v>
      </c>
    </row>
    <row r="7500" spans="1:10" x14ac:dyDescent="0.3">
      <c r="A7500" s="19">
        <v>20201108</v>
      </c>
      <c r="B7500" s="19" t="s">
        <v>46</v>
      </c>
      <c r="C7500" s="19">
        <v>0</v>
      </c>
      <c r="D7500" s="19">
        <v>0</v>
      </c>
      <c r="E7500" s="19">
        <v>16.34</v>
      </c>
      <c r="F7500" s="19">
        <v>7.1</v>
      </c>
      <c r="G7500" s="19">
        <v>0</v>
      </c>
      <c r="H7500" s="17">
        <f t="shared" si="351"/>
        <v>0</v>
      </c>
      <c r="I7500" s="18">
        <f t="shared" si="352"/>
        <v>16.34</v>
      </c>
      <c r="J7500" s="17">
        <f t="shared" si="353"/>
        <v>0</v>
      </c>
    </row>
    <row r="7501" spans="1:10" x14ac:dyDescent="0.3">
      <c r="A7501" s="2">
        <v>20201108</v>
      </c>
      <c r="B7501" s="2" t="s">
        <v>45</v>
      </c>
      <c r="C7501" s="2">
        <v>0</v>
      </c>
      <c r="D7501" s="2">
        <v>0</v>
      </c>
      <c r="E7501" s="2">
        <v>16.39</v>
      </c>
      <c r="F7501" s="2">
        <v>6.97</v>
      </c>
      <c r="G7501" s="2">
        <v>0</v>
      </c>
      <c r="H7501" s="16">
        <f t="shared" si="351"/>
        <v>0</v>
      </c>
      <c r="I7501" s="15">
        <f t="shared" si="352"/>
        <v>16.39</v>
      </c>
      <c r="J7501" s="14">
        <f t="shared" si="353"/>
        <v>0</v>
      </c>
    </row>
    <row r="7502" spans="1:10" x14ac:dyDescent="0.3">
      <c r="A7502" s="19">
        <v>20201108</v>
      </c>
      <c r="B7502" s="19" t="s">
        <v>44</v>
      </c>
      <c r="C7502" s="19">
        <v>0</v>
      </c>
      <c r="D7502" s="19">
        <v>0</v>
      </c>
      <c r="E7502" s="19">
        <v>16.04</v>
      </c>
      <c r="F7502" s="19">
        <v>6.76</v>
      </c>
      <c r="G7502" s="19">
        <v>0</v>
      </c>
      <c r="H7502" s="17">
        <f t="shared" si="351"/>
        <v>0</v>
      </c>
      <c r="I7502" s="18">
        <f t="shared" si="352"/>
        <v>16.04</v>
      </c>
      <c r="J7502" s="17">
        <f t="shared" si="353"/>
        <v>0</v>
      </c>
    </row>
    <row r="7503" spans="1:10" x14ac:dyDescent="0.3">
      <c r="A7503" s="2">
        <v>20201108</v>
      </c>
      <c r="B7503" s="2" t="s">
        <v>43</v>
      </c>
      <c r="C7503" s="2">
        <v>0</v>
      </c>
      <c r="D7503" s="2">
        <v>0</v>
      </c>
      <c r="E7503" s="2">
        <v>15.96</v>
      </c>
      <c r="F7503" s="2">
        <v>6.69</v>
      </c>
      <c r="G7503" s="2">
        <v>0</v>
      </c>
      <c r="H7503" s="16">
        <f t="shared" si="351"/>
        <v>0</v>
      </c>
      <c r="I7503" s="15">
        <f t="shared" si="352"/>
        <v>15.96</v>
      </c>
      <c r="J7503" s="14">
        <f t="shared" si="353"/>
        <v>0</v>
      </c>
    </row>
    <row r="7504" spans="1:10" x14ac:dyDescent="0.3">
      <c r="A7504" s="19">
        <v>20201108</v>
      </c>
      <c r="B7504" s="19" t="s">
        <v>42</v>
      </c>
      <c r="C7504" s="19">
        <v>0</v>
      </c>
      <c r="D7504" s="19">
        <v>0</v>
      </c>
      <c r="E7504" s="19">
        <v>15.88</v>
      </c>
      <c r="F7504" s="19">
        <v>6.69</v>
      </c>
      <c r="G7504" s="19">
        <v>0</v>
      </c>
      <c r="H7504" s="17">
        <f t="shared" si="351"/>
        <v>0</v>
      </c>
      <c r="I7504" s="18">
        <f t="shared" si="352"/>
        <v>15.88</v>
      </c>
      <c r="J7504" s="17">
        <f t="shared" si="353"/>
        <v>0</v>
      </c>
    </row>
    <row r="7505" spans="1:10" x14ac:dyDescent="0.3">
      <c r="A7505" s="2">
        <v>20201108</v>
      </c>
      <c r="B7505" s="2" t="s">
        <v>41</v>
      </c>
      <c r="C7505" s="2">
        <v>0</v>
      </c>
      <c r="D7505" s="2">
        <v>0</v>
      </c>
      <c r="E7505" s="2">
        <v>16.149999999999999</v>
      </c>
      <c r="F7505" s="2">
        <v>6.28</v>
      </c>
      <c r="G7505" s="2">
        <v>0</v>
      </c>
      <c r="H7505" s="16">
        <f t="shared" si="351"/>
        <v>0</v>
      </c>
      <c r="I7505" s="15">
        <f t="shared" si="352"/>
        <v>16.149999999999999</v>
      </c>
      <c r="J7505" s="14">
        <f t="shared" si="353"/>
        <v>0</v>
      </c>
    </row>
    <row r="7506" spans="1:10" x14ac:dyDescent="0.3">
      <c r="A7506" s="19">
        <v>20201108</v>
      </c>
      <c r="B7506" s="19" t="s">
        <v>40</v>
      </c>
      <c r="C7506" s="19">
        <v>88</v>
      </c>
      <c r="D7506" s="19">
        <v>9.5500000000000007</v>
      </c>
      <c r="E7506" s="19">
        <v>16.28</v>
      </c>
      <c r="F7506" s="19">
        <v>6.41</v>
      </c>
      <c r="G7506" s="19">
        <v>0</v>
      </c>
      <c r="H7506" s="17">
        <f t="shared" si="351"/>
        <v>530.4136809937562</v>
      </c>
      <c r="I7506" s="18">
        <f t="shared" si="352"/>
        <v>32.855427531054886</v>
      </c>
      <c r="J7506" s="17">
        <f t="shared" si="353"/>
        <v>0.51166386294738686</v>
      </c>
    </row>
    <row r="7507" spans="1:10" x14ac:dyDescent="0.3">
      <c r="A7507" s="2">
        <v>20201108</v>
      </c>
      <c r="B7507" s="2" t="s">
        <v>39</v>
      </c>
      <c r="C7507" s="2">
        <v>88</v>
      </c>
      <c r="D7507" s="2">
        <v>19.02</v>
      </c>
      <c r="E7507" s="2">
        <v>16.28</v>
      </c>
      <c r="F7507" s="2">
        <v>6.69</v>
      </c>
      <c r="G7507" s="2">
        <v>0</v>
      </c>
      <c r="H7507" s="16">
        <f t="shared" ref="H7507:H7570" si="354">IF(D7507&gt;0,C7507/SIN(D7507*PI()/180),0)</f>
        <v>270.02298456335348</v>
      </c>
      <c r="I7507" s="15">
        <f t="shared" si="352"/>
        <v>24.718218267604797</v>
      </c>
      <c r="J7507" s="14">
        <f t="shared" si="353"/>
        <v>0.27036537851304904</v>
      </c>
    </row>
    <row r="7508" spans="1:10" x14ac:dyDescent="0.3">
      <c r="A7508" s="19">
        <v>20201108</v>
      </c>
      <c r="B7508" s="19" t="s">
        <v>38</v>
      </c>
      <c r="C7508" s="19">
        <v>398.01</v>
      </c>
      <c r="D7508" s="19">
        <v>26.85</v>
      </c>
      <c r="E7508" s="19">
        <v>16.53</v>
      </c>
      <c r="F7508" s="19">
        <v>6.48</v>
      </c>
      <c r="G7508" s="19">
        <v>0</v>
      </c>
      <c r="H7508" s="17">
        <f t="shared" si="354"/>
        <v>881.22318378501097</v>
      </c>
      <c r="I7508" s="18">
        <f t="shared" si="352"/>
        <v>44.068224493281591</v>
      </c>
      <c r="J7508" s="17">
        <f t="shared" si="353"/>
        <v>0.8056080570480747</v>
      </c>
    </row>
    <row r="7509" spans="1:10" x14ac:dyDescent="0.3">
      <c r="A7509" s="2">
        <v>20201108</v>
      </c>
      <c r="B7509" s="2" t="s">
        <v>37</v>
      </c>
      <c r="C7509" s="2">
        <v>246</v>
      </c>
      <c r="D7509" s="2">
        <v>32.299999999999997</v>
      </c>
      <c r="E7509" s="2">
        <v>17.190000000000001</v>
      </c>
      <c r="F7509" s="2">
        <v>5.79</v>
      </c>
      <c r="G7509" s="2">
        <v>0</v>
      </c>
      <c r="H7509" s="16">
        <f t="shared" si="354"/>
        <v>460.37039096189233</v>
      </c>
      <c r="I7509" s="15">
        <f t="shared" si="352"/>
        <v>31.576574717559136</v>
      </c>
      <c r="J7509" s="14">
        <f t="shared" si="353"/>
        <v>0.44674591972928474</v>
      </c>
    </row>
    <row r="7510" spans="1:10" x14ac:dyDescent="0.3">
      <c r="A7510" s="19">
        <v>20201108</v>
      </c>
      <c r="B7510" s="19" t="s">
        <v>36</v>
      </c>
      <c r="C7510" s="19">
        <v>334</v>
      </c>
      <c r="D7510" s="19">
        <v>34.659999999999997</v>
      </c>
      <c r="E7510" s="19">
        <v>17.46</v>
      </c>
      <c r="F7510" s="19">
        <v>5.17</v>
      </c>
      <c r="G7510" s="19">
        <v>0</v>
      </c>
      <c r="H7510" s="17">
        <f t="shared" si="354"/>
        <v>587.29878122351045</v>
      </c>
      <c r="I7510" s="18">
        <f t="shared" si="352"/>
        <v>35.813086913234699</v>
      </c>
      <c r="J7510" s="17">
        <f t="shared" si="353"/>
        <v>0.55872147377918058</v>
      </c>
    </row>
    <row r="7511" spans="1:10" x14ac:dyDescent="0.3">
      <c r="A7511" s="2">
        <v>20201108</v>
      </c>
      <c r="B7511" s="2" t="s">
        <v>35</v>
      </c>
      <c r="C7511" s="2">
        <v>366</v>
      </c>
      <c r="D7511" s="2">
        <v>33.5</v>
      </c>
      <c r="E7511" s="2">
        <v>17.989999999999998</v>
      </c>
      <c r="F7511" s="2">
        <v>4.9000000000000004</v>
      </c>
      <c r="G7511" s="2">
        <v>0</v>
      </c>
      <c r="H7511" s="16">
        <f t="shared" si="354"/>
        <v>663.11917798563229</v>
      </c>
      <c r="I7511" s="15">
        <f t="shared" si="352"/>
        <v>38.712474312051008</v>
      </c>
      <c r="J7511" s="14">
        <f t="shared" si="353"/>
        <v>0.62220065686282855</v>
      </c>
    </row>
    <row r="7512" spans="1:10" x14ac:dyDescent="0.3">
      <c r="A7512" s="19">
        <v>20201108</v>
      </c>
      <c r="B7512" s="19" t="s">
        <v>34</v>
      </c>
      <c r="C7512" s="19">
        <v>345</v>
      </c>
      <c r="D7512" s="19">
        <v>29.05</v>
      </c>
      <c r="E7512" s="19">
        <v>17.989999999999998</v>
      </c>
      <c r="F7512" s="19">
        <v>4.83</v>
      </c>
      <c r="G7512" s="19">
        <v>0</v>
      </c>
      <c r="H7512" s="17">
        <f t="shared" si="354"/>
        <v>710.50125037103498</v>
      </c>
      <c r="I7512" s="18">
        <f t="shared" si="352"/>
        <v>40.193164074094838</v>
      </c>
      <c r="J7512" s="17">
        <f t="shared" si="353"/>
        <v>0.66192482104821992</v>
      </c>
    </row>
    <row r="7513" spans="1:10" x14ac:dyDescent="0.3">
      <c r="A7513" s="2">
        <v>20201108</v>
      </c>
      <c r="B7513" s="2" t="s">
        <v>33</v>
      </c>
      <c r="C7513" s="2">
        <v>306.01</v>
      </c>
      <c r="D7513" s="2">
        <v>21.96</v>
      </c>
      <c r="E7513" s="2">
        <v>17.82</v>
      </c>
      <c r="F7513" s="2">
        <v>4.76</v>
      </c>
      <c r="G7513" s="2">
        <v>0</v>
      </c>
      <c r="H7513" s="16">
        <f t="shared" si="354"/>
        <v>818.29781244790991</v>
      </c>
      <c r="I7513" s="15">
        <f t="shared" si="352"/>
        <v>43.391806638997181</v>
      </c>
      <c r="J7513" s="14">
        <f t="shared" si="353"/>
        <v>0.75057292431945644</v>
      </c>
    </row>
    <row r="7514" spans="1:10" x14ac:dyDescent="0.3">
      <c r="A7514" s="19">
        <v>20201108</v>
      </c>
      <c r="B7514" s="19" t="s">
        <v>32</v>
      </c>
      <c r="C7514" s="19">
        <v>154</v>
      </c>
      <c r="D7514" s="19">
        <v>12.99</v>
      </c>
      <c r="E7514" s="19">
        <v>17.39</v>
      </c>
      <c r="F7514" s="19">
        <v>4.34</v>
      </c>
      <c r="G7514" s="19">
        <v>0</v>
      </c>
      <c r="H7514" s="17">
        <f t="shared" si="354"/>
        <v>685.11131273221611</v>
      </c>
      <c r="I7514" s="18">
        <f t="shared" si="352"/>
        <v>38.79972852288175</v>
      </c>
      <c r="J7514" s="17">
        <f t="shared" si="353"/>
        <v>0.64256673717574742</v>
      </c>
    </row>
    <row r="7515" spans="1:10" x14ac:dyDescent="0.3">
      <c r="A7515" s="2">
        <v>20201108</v>
      </c>
      <c r="B7515" s="2" t="s">
        <v>31</v>
      </c>
      <c r="C7515" s="2">
        <v>14.61</v>
      </c>
      <c r="D7515" s="2">
        <v>2.75</v>
      </c>
      <c r="E7515" s="2">
        <v>16.97</v>
      </c>
      <c r="F7515" s="2">
        <v>4.41</v>
      </c>
      <c r="G7515" s="2">
        <v>0</v>
      </c>
      <c r="H7515" s="16">
        <f t="shared" si="354"/>
        <v>304.51375345956808</v>
      </c>
      <c r="I7515" s="15">
        <f t="shared" si="352"/>
        <v>26.486054795611501</v>
      </c>
      <c r="J7515" s="14">
        <f t="shared" si="353"/>
        <v>0.30247739490310599</v>
      </c>
    </row>
    <row r="7516" spans="1:10" x14ac:dyDescent="0.3">
      <c r="A7516" s="19">
        <v>20201108</v>
      </c>
      <c r="B7516" s="19" t="s">
        <v>30</v>
      </c>
      <c r="C7516" s="19">
        <v>0</v>
      </c>
      <c r="D7516" s="19">
        <v>0</v>
      </c>
      <c r="E7516" s="19">
        <v>16.52</v>
      </c>
      <c r="F7516" s="19">
        <v>3.66</v>
      </c>
      <c r="G7516" s="19">
        <v>0</v>
      </c>
      <c r="H7516" s="17">
        <f t="shared" si="354"/>
        <v>0</v>
      </c>
      <c r="I7516" s="18">
        <f t="shared" si="352"/>
        <v>16.52</v>
      </c>
      <c r="J7516" s="17">
        <f t="shared" si="353"/>
        <v>0</v>
      </c>
    </row>
    <row r="7517" spans="1:10" x14ac:dyDescent="0.3">
      <c r="A7517" s="2">
        <v>20201108</v>
      </c>
      <c r="B7517" s="2" t="s">
        <v>29</v>
      </c>
      <c r="C7517" s="2">
        <v>0</v>
      </c>
      <c r="D7517" s="2">
        <v>0</v>
      </c>
      <c r="E7517" s="2">
        <v>16.28</v>
      </c>
      <c r="F7517" s="2">
        <v>2.41</v>
      </c>
      <c r="G7517" s="2">
        <v>0</v>
      </c>
      <c r="H7517" s="16">
        <f t="shared" si="354"/>
        <v>0</v>
      </c>
      <c r="I7517" s="15">
        <f t="shared" si="352"/>
        <v>16.28</v>
      </c>
      <c r="J7517" s="14">
        <f t="shared" si="353"/>
        <v>0</v>
      </c>
    </row>
    <row r="7518" spans="1:10" x14ac:dyDescent="0.3">
      <c r="A7518" s="19">
        <v>20201108</v>
      </c>
      <c r="B7518" s="19" t="s">
        <v>28</v>
      </c>
      <c r="C7518" s="19">
        <v>0</v>
      </c>
      <c r="D7518" s="19">
        <v>0</v>
      </c>
      <c r="E7518" s="19">
        <v>15.87</v>
      </c>
      <c r="F7518" s="19">
        <v>2.34</v>
      </c>
      <c r="G7518" s="19">
        <v>0</v>
      </c>
      <c r="H7518" s="17">
        <f t="shared" si="354"/>
        <v>0</v>
      </c>
      <c r="I7518" s="18">
        <f t="shared" si="352"/>
        <v>15.87</v>
      </c>
      <c r="J7518" s="17">
        <f t="shared" si="353"/>
        <v>0</v>
      </c>
    </row>
    <row r="7519" spans="1:10" x14ac:dyDescent="0.3">
      <c r="A7519" s="2">
        <v>20201108</v>
      </c>
      <c r="B7519" s="2" t="s">
        <v>27</v>
      </c>
      <c r="C7519" s="2">
        <v>0</v>
      </c>
      <c r="D7519" s="2">
        <v>0</v>
      </c>
      <c r="E7519" s="2">
        <v>15.7</v>
      </c>
      <c r="F7519" s="2">
        <v>2.41</v>
      </c>
      <c r="G7519" s="2">
        <v>0</v>
      </c>
      <c r="H7519" s="16">
        <f t="shared" si="354"/>
        <v>0</v>
      </c>
      <c r="I7519" s="15">
        <f t="shared" si="352"/>
        <v>15.7</v>
      </c>
      <c r="J7519" s="14">
        <f t="shared" si="353"/>
        <v>0</v>
      </c>
    </row>
    <row r="7520" spans="1:10" x14ac:dyDescent="0.3">
      <c r="A7520" s="19">
        <v>20201108</v>
      </c>
      <c r="B7520" s="19" t="s">
        <v>26</v>
      </c>
      <c r="C7520" s="19">
        <v>0</v>
      </c>
      <c r="D7520" s="19">
        <v>0</v>
      </c>
      <c r="E7520" s="19">
        <v>15.54</v>
      </c>
      <c r="F7520" s="19">
        <v>2.62</v>
      </c>
      <c r="G7520" s="19">
        <v>0</v>
      </c>
      <c r="H7520" s="17">
        <f t="shared" si="354"/>
        <v>0</v>
      </c>
      <c r="I7520" s="18">
        <f t="shared" si="352"/>
        <v>15.54</v>
      </c>
      <c r="J7520" s="17">
        <f t="shared" si="353"/>
        <v>0</v>
      </c>
    </row>
    <row r="7521" spans="1:10" x14ac:dyDescent="0.3">
      <c r="A7521" s="2">
        <v>20201108</v>
      </c>
      <c r="B7521" s="2" t="s">
        <v>25</v>
      </c>
      <c r="C7521" s="2">
        <v>0</v>
      </c>
      <c r="D7521" s="2">
        <v>0</v>
      </c>
      <c r="E7521" s="2">
        <v>15.58</v>
      </c>
      <c r="F7521" s="2">
        <v>2.69</v>
      </c>
      <c r="G7521" s="2">
        <v>0</v>
      </c>
      <c r="H7521" s="16">
        <f t="shared" si="354"/>
        <v>0</v>
      </c>
      <c r="I7521" s="15">
        <f t="shared" si="352"/>
        <v>15.58</v>
      </c>
      <c r="J7521" s="14">
        <f t="shared" si="353"/>
        <v>0</v>
      </c>
    </row>
    <row r="7522" spans="1:10" x14ac:dyDescent="0.3">
      <c r="A7522" s="19">
        <v>20201109</v>
      </c>
      <c r="B7522" s="19" t="s">
        <v>48</v>
      </c>
      <c r="C7522" s="19">
        <v>0</v>
      </c>
      <c r="D7522" s="19">
        <v>0</v>
      </c>
      <c r="E7522" s="19">
        <v>15.59</v>
      </c>
      <c r="F7522" s="19">
        <v>2.48</v>
      </c>
      <c r="G7522" s="19">
        <v>0</v>
      </c>
      <c r="H7522" s="17">
        <f t="shared" si="354"/>
        <v>0</v>
      </c>
      <c r="I7522" s="18">
        <f t="shared" si="352"/>
        <v>15.59</v>
      </c>
      <c r="J7522" s="17">
        <f t="shared" si="353"/>
        <v>0</v>
      </c>
    </row>
    <row r="7523" spans="1:10" x14ac:dyDescent="0.3">
      <c r="A7523" s="2">
        <v>20201109</v>
      </c>
      <c r="B7523" s="2" t="s">
        <v>47</v>
      </c>
      <c r="C7523" s="2">
        <v>0</v>
      </c>
      <c r="D7523" s="2">
        <v>0</v>
      </c>
      <c r="E7523" s="2">
        <v>15.29</v>
      </c>
      <c r="F7523" s="2">
        <v>2.41</v>
      </c>
      <c r="G7523" s="2">
        <v>0</v>
      </c>
      <c r="H7523" s="16">
        <f t="shared" si="354"/>
        <v>0</v>
      </c>
      <c r="I7523" s="15">
        <f t="shared" si="352"/>
        <v>15.29</v>
      </c>
      <c r="J7523" s="14">
        <f t="shared" si="353"/>
        <v>0</v>
      </c>
    </row>
    <row r="7524" spans="1:10" x14ac:dyDescent="0.3">
      <c r="A7524" s="19">
        <v>20201109</v>
      </c>
      <c r="B7524" s="19" t="s">
        <v>46</v>
      </c>
      <c r="C7524" s="19">
        <v>0</v>
      </c>
      <c r="D7524" s="19">
        <v>0</v>
      </c>
      <c r="E7524" s="19">
        <v>14.98</v>
      </c>
      <c r="F7524" s="19">
        <v>2.62</v>
      </c>
      <c r="G7524" s="19">
        <v>0</v>
      </c>
      <c r="H7524" s="17">
        <f t="shared" si="354"/>
        <v>0</v>
      </c>
      <c r="I7524" s="18">
        <f t="shared" si="352"/>
        <v>14.98</v>
      </c>
      <c r="J7524" s="17">
        <f t="shared" si="353"/>
        <v>0</v>
      </c>
    </row>
    <row r="7525" spans="1:10" x14ac:dyDescent="0.3">
      <c r="A7525" s="2">
        <v>20201109</v>
      </c>
      <c r="B7525" s="2" t="s">
        <v>45</v>
      </c>
      <c r="C7525" s="2">
        <v>0</v>
      </c>
      <c r="D7525" s="2">
        <v>0</v>
      </c>
      <c r="E7525" s="2">
        <v>14.85</v>
      </c>
      <c r="F7525" s="2">
        <v>2.5499999999999998</v>
      </c>
      <c r="G7525" s="2">
        <v>0</v>
      </c>
      <c r="H7525" s="16">
        <f t="shared" si="354"/>
        <v>0</v>
      </c>
      <c r="I7525" s="15">
        <f t="shared" si="352"/>
        <v>14.85</v>
      </c>
      <c r="J7525" s="14">
        <f t="shared" si="353"/>
        <v>0</v>
      </c>
    </row>
    <row r="7526" spans="1:10" x14ac:dyDescent="0.3">
      <c r="A7526" s="19">
        <v>20201109</v>
      </c>
      <c r="B7526" s="19" t="s">
        <v>44</v>
      </c>
      <c r="C7526" s="19">
        <v>0</v>
      </c>
      <c r="D7526" s="19">
        <v>0</v>
      </c>
      <c r="E7526" s="19">
        <v>15.03</v>
      </c>
      <c r="F7526" s="19">
        <v>2.0699999999999998</v>
      </c>
      <c r="G7526" s="19">
        <v>0</v>
      </c>
      <c r="H7526" s="17">
        <f t="shared" si="354"/>
        <v>0</v>
      </c>
      <c r="I7526" s="18">
        <f t="shared" si="352"/>
        <v>15.03</v>
      </c>
      <c r="J7526" s="17">
        <f t="shared" si="353"/>
        <v>0</v>
      </c>
    </row>
    <row r="7527" spans="1:10" x14ac:dyDescent="0.3">
      <c r="A7527" s="2">
        <v>20201109</v>
      </c>
      <c r="B7527" s="2" t="s">
        <v>43</v>
      </c>
      <c r="C7527" s="2">
        <v>0</v>
      </c>
      <c r="D7527" s="2">
        <v>0</v>
      </c>
      <c r="E7527" s="2">
        <v>14.46</v>
      </c>
      <c r="F7527" s="2">
        <v>1.93</v>
      </c>
      <c r="G7527" s="2">
        <v>0</v>
      </c>
      <c r="H7527" s="16">
        <f t="shared" si="354"/>
        <v>0</v>
      </c>
      <c r="I7527" s="15">
        <f t="shared" si="352"/>
        <v>14.46</v>
      </c>
      <c r="J7527" s="14">
        <f t="shared" si="353"/>
        <v>0</v>
      </c>
    </row>
    <row r="7528" spans="1:10" x14ac:dyDescent="0.3">
      <c r="A7528" s="19">
        <v>20201109</v>
      </c>
      <c r="B7528" s="19" t="s">
        <v>42</v>
      </c>
      <c r="C7528" s="19">
        <v>0</v>
      </c>
      <c r="D7528" s="19">
        <v>0</v>
      </c>
      <c r="E7528" s="19">
        <v>14.26</v>
      </c>
      <c r="F7528" s="19">
        <v>1.93</v>
      </c>
      <c r="G7528" s="19">
        <v>0</v>
      </c>
      <c r="H7528" s="17">
        <f t="shared" si="354"/>
        <v>0</v>
      </c>
      <c r="I7528" s="18">
        <f t="shared" si="352"/>
        <v>14.26</v>
      </c>
      <c r="J7528" s="17">
        <f t="shared" si="353"/>
        <v>0</v>
      </c>
    </row>
    <row r="7529" spans="1:10" x14ac:dyDescent="0.3">
      <c r="A7529" s="2">
        <v>20201109</v>
      </c>
      <c r="B7529" s="2" t="s">
        <v>41</v>
      </c>
      <c r="C7529" s="2">
        <v>0</v>
      </c>
      <c r="D7529" s="2">
        <v>0</v>
      </c>
      <c r="E7529" s="2">
        <v>14.48</v>
      </c>
      <c r="F7529" s="2">
        <v>2.0699999999999998</v>
      </c>
      <c r="G7529" s="2">
        <v>0</v>
      </c>
      <c r="H7529" s="16">
        <f t="shared" si="354"/>
        <v>0</v>
      </c>
      <c r="I7529" s="15">
        <f t="shared" si="352"/>
        <v>14.48</v>
      </c>
      <c r="J7529" s="14">
        <f t="shared" si="353"/>
        <v>0</v>
      </c>
    </row>
    <row r="7530" spans="1:10" x14ac:dyDescent="0.3">
      <c r="A7530" s="19">
        <v>20201109</v>
      </c>
      <c r="B7530" s="19" t="s">
        <v>40</v>
      </c>
      <c r="C7530" s="19">
        <v>104</v>
      </c>
      <c r="D7530" s="19">
        <v>9.32</v>
      </c>
      <c r="E7530" s="19">
        <v>14.45</v>
      </c>
      <c r="F7530" s="19">
        <v>1.72</v>
      </c>
      <c r="G7530" s="19">
        <v>0</v>
      </c>
      <c r="H7530" s="17">
        <f t="shared" si="354"/>
        <v>642.18029544337753</v>
      </c>
      <c r="I7530" s="18">
        <f t="shared" si="352"/>
        <v>34.518134232605547</v>
      </c>
      <c r="J7530" s="17">
        <f t="shared" si="353"/>
        <v>0.61467468330233799</v>
      </c>
    </row>
    <row r="7531" spans="1:10" x14ac:dyDescent="0.3">
      <c r="A7531" s="2">
        <v>20201109</v>
      </c>
      <c r="B7531" s="2" t="s">
        <v>39</v>
      </c>
      <c r="C7531" s="2">
        <v>273.01</v>
      </c>
      <c r="D7531" s="2">
        <v>18.77</v>
      </c>
      <c r="E7531" s="2">
        <v>15.78</v>
      </c>
      <c r="F7531" s="2">
        <v>1.52</v>
      </c>
      <c r="G7531" s="2">
        <v>0</v>
      </c>
      <c r="H7531" s="16">
        <f t="shared" si="354"/>
        <v>848.46322310346682</v>
      </c>
      <c r="I7531" s="15">
        <f t="shared" si="352"/>
        <v>42.294475721983339</v>
      </c>
      <c r="J7531" s="14">
        <f t="shared" si="353"/>
        <v>0.78243145334515296</v>
      </c>
    </row>
    <row r="7532" spans="1:10" x14ac:dyDescent="0.3">
      <c r="A7532" s="19">
        <v>20201109</v>
      </c>
      <c r="B7532" s="19" t="s">
        <v>38</v>
      </c>
      <c r="C7532" s="19">
        <v>396.01</v>
      </c>
      <c r="D7532" s="19">
        <v>26.58</v>
      </c>
      <c r="E7532" s="19">
        <v>16.61</v>
      </c>
      <c r="F7532" s="19">
        <v>1.66</v>
      </c>
      <c r="G7532" s="19">
        <v>0</v>
      </c>
      <c r="H7532" s="17">
        <f t="shared" si="354"/>
        <v>885.04348327084074</v>
      </c>
      <c r="I7532" s="18">
        <f t="shared" si="352"/>
        <v>44.267608852213769</v>
      </c>
      <c r="J7532" s="17">
        <f t="shared" si="353"/>
        <v>0.80830646083295554</v>
      </c>
    </row>
    <row r="7533" spans="1:10" x14ac:dyDescent="0.3">
      <c r="A7533" s="2">
        <v>20201109</v>
      </c>
      <c r="B7533" s="2" t="s">
        <v>37</v>
      </c>
      <c r="C7533" s="2">
        <v>398.01</v>
      </c>
      <c r="D7533" s="2">
        <v>32.020000000000003</v>
      </c>
      <c r="E7533" s="2">
        <v>17.079999999999998</v>
      </c>
      <c r="F7533" s="2">
        <v>1.59</v>
      </c>
      <c r="G7533" s="2">
        <v>0</v>
      </c>
      <c r="H7533" s="16">
        <f t="shared" si="354"/>
        <v>750.65738879876028</v>
      </c>
      <c r="I7533" s="15">
        <f t="shared" si="352"/>
        <v>40.538043399961253</v>
      </c>
      <c r="J7533" s="14">
        <f t="shared" si="353"/>
        <v>0.69817052691330506</v>
      </c>
    </row>
    <row r="7534" spans="1:10" x14ac:dyDescent="0.3">
      <c r="A7534" s="19">
        <v>20201109</v>
      </c>
      <c r="B7534" s="19" t="s">
        <v>36</v>
      </c>
      <c r="C7534" s="19">
        <v>207</v>
      </c>
      <c r="D7534" s="19">
        <v>34.369999999999997</v>
      </c>
      <c r="E7534" s="19">
        <v>17.57</v>
      </c>
      <c r="F7534" s="19">
        <v>1.52</v>
      </c>
      <c r="G7534" s="19">
        <v>0</v>
      </c>
      <c r="H7534" s="17">
        <f t="shared" si="354"/>
        <v>366.67352343730147</v>
      </c>
      <c r="I7534" s="18">
        <f t="shared" si="352"/>
        <v>29.028547607415671</v>
      </c>
      <c r="J7534" s="17">
        <f t="shared" si="353"/>
        <v>0.36002629558234439</v>
      </c>
    </row>
    <row r="7535" spans="1:10" x14ac:dyDescent="0.3">
      <c r="A7535" s="2">
        <v>20201109</v>
      </c>
      <c r="B7535" s="2" t="s">
        <v>35</v>
      </c>
      <c r="C7535" s="2">
        <v>261</v>
      </c>
      <c r="D7535" s="2">
        <v>33.229999999999997</v>
      </c>
      <c r="E7535" s="2">
        <v>17.78</v>
      </c>
      <c r="F7535" s="2">
        <v>1.86</v>
      </c>
      <c r="G7535" s="2">
        <v>0</v>
      </c>
      <c r="H7535" s="16">
        <f t="shared" si="354"/>
        <v>476.27626224033173</v>
      </c>
      <c r="I7535" s="15">
        <f t="shared" si="352"/>
        <v>32.66363319501037</v>
      </c>
      <c r="J7535" s="14">
        <f t="shared" si="353"/>
        <v>0.45985123266047956</v>
      </c>
    </row>
    <row r="7536" spans="1:10" x14ac:dyDescent="0.3">
      <c r="A7536" s="19">
        <v>20201109</v>
      </c>
      <c r="B7536" s="19" t="s">
        <v>34</v>
      </c>
      <c r="C7536" s="19">
        <v>80</v>
      </c>
      <c r="D7536" s="19">
        <v>28.8</v>
      </c>
      <c r="E7536" s="19">
        <v>17.8</v>
      </c>
      <c r="F7536" s="19">
        <v>2</v>
      </c>
      <c r="G7536" s="19">
        <v>0</v>
      </c>
      <c r="H7536" s="17">
        <f t="shared" si="354"/>
        <v>166.05996861190343</v>
      </c>
      <c r="I7536" s="18">
        <f t="shared" si="352"/>
        <v>22.989374019121982</v>
      </c>
      <c r="J7536" s="17">
        <f t="shared" si="353"/>
        <v>0.16756244880464041</v>
      </c>
    </row>
    <row r="7537" spans="1:10" x14ac:dyDescent="0.3">
      <c r="A7537" s="2">
        <v>20201109</v>
      </c>
      <c r="B7537" s="2" t="s">
        <v>33</v>
      </c>
      <c r="C7537" s="2">
        <v>315.01</v>
      </c>
      <c r="D7537" s="2">
        <v>21.74</v>
      </c>
      <c r="E7537" s="2">
        <v>17.649999999999999</v>
      </c>
      <c r="F7537" s="2">
        <v>2.14</v>
      </c>
      <c r="G7537" s="2">
        <v>0</v>
      </c>
      <c r="H7537" s="16">
        <f t="shared" si="354"/>
        <v>850.46969973152284</v>
      </c>
      <c r="I7537" s="15">
        <f t="shared" si="352"/>
        <v>44.227178116610091</v>
      </c>
      <c r="J7537" s="14">
        <f t="shared" si="353"/>
        <v>0.77688510393369237</v>
      </c>
    </row>
    <row r="7538" spans="1:10" x14ac:dyDescent="0.3">
      <c r="A7538" s="19">
        <v>20201109</v>
      </c>
      <c r="B7538" s="19" t="s">
        <v>32</v>
      </c>
      <c r="C7538" s="19">
        <v>172.01</v>
      </c>
      <c r="D7538" s="19">
        <v>12.79</v>
      </c>
      <c r="E7538" s="19">
        <v>17.29</v>
      </c>
      <c r="F7538" s="19">
        <v>2.21</v>
      </c>
      <c r="G7538" s="19">
        <v>0</v>
      </c>
      <c r="H7538" s="17">
        <f t="shared" si="354"/>
        <v>776.99576293585926</v>
      </c>
      <c r="I7538" s="18">
        <f t="shared" si="352"/>
        <v>41.571117591745605</v>
      </c>
      <c r="J7538" s="17">
        <f t="shared" si="353"/>
        <v>0.7190551662343172</v>
      </c>
    </row>
    <row r="7539" spans="1:10" x14ac:dyDescent="0.3">
      <c r="A7539" s="2">
        <v>20201109</v>
      </c>
      <c r="B7539" s="2" t="s">
        <v>31</v>
      </c>
      <c r="C7539" s="2">
        <v>14.59</v>
      </c>
      <c r="D7539" s="2">
        <v>2.58</v>
      </c>
      <c r="E7539" s="2">
        <v>16.73</v>
      </c>
      <c r="F7539" s="2">
        <v>2</v>
      </c>
      <c r="G7539" s="2">
        <v>0</v>
      </c>
      <c r="H7539" s="16">
        <f t="shared" si="354"/>
        <v>324.11937654247185</v>
      </c>
      <c r="I7539" s="15">
        <f t="shared" si="352"/>
        <v>26.858730516952246</v>
      </c>
      <c r="J7539" s="14">
        <f t="shared" si="353"/>
        <v>0.32140834894905423</v>
      </c>
    </row>
    <row r="7540" spans="1:10" x14ac:dyDescent="0.3">
      <c r="A7540" s="19">
        <v>20201109</v>
      </c>
      <c r="B7540" s="19" t="s">
        <v>30</v>
      </c>
      <c r="C7540" s="19">
        <v>0</v>
      </c>
      <c r="D7540" s="19">
        <v>0</v>
      </c>
      <c r="E7540" s="19">
        <v>15.92</v>
      </c>
      <c r="F7540" s="19">
        <v>2</v>
      </c>
      <c r="G7540" s="19">
        <v>0</v>
      </c>
      <c r="H7540" s="17">
        <f t="shared" si="354"/>
        <v>0</v>
      </c>
      <c r="I7540" s="18">
        <f t="shared" si="352"/>
        <v>15.92</v>
      </c>
      <c r="J7540" s="17">
        <f t="shared" si="353"/>
        <v>0</v>
      </c>
    </row>
    <row r="7541" spans="1:10" x14ac:dyDescent="0.3">
      <c r="A7541" s="2">
        <v>20201109</v>
      </c>
      <c r="B7541" s="2" t="s">
        <v>29</v>
      </c>
      <c r="C7541" s="2">
        <v>0</v>
      </c>
      <c r="D7541" s="2">
        <v>0</v>
      </c>
      <c r="E7541" s="2">
        <v>15.44</v>
      </c>
      <c r="F7541" s="2">
        <v>2.14</v>
      </c>
      <c r="G7541" s="2">
        <v>0</v>
      </c>
      <c r="H7541" s="16">
        <f t="shared" si="354"/>
        <v>0</v>
      </c>
      <c r="I7541" s="15">
        <f t="shared" si="352"/>
        <v>15.44</v>
      </c>
      <c r="J7541" s="14">
        <f t="shared" si="353"/>
        <v>0</v>
      </c>
    </row>
    <row r="7542" spans="1:10" x14ac:dyDescent="0.3">
      <c r="A7542" s="19">
        <v>20201109</v>
      </c>
      <c r="B7542" s="19" t="s">
        <v>28</v>
      </c>
      <c r="C7542" s="19">
        <v>0</v>
      </c>
      <c r="D7542" s="19">
        <v>0</v>
      </c>
      <c r="E7542" s="19">
        <v>15.03</v>
      </c>
      <c r="F7542" s="19">
        <v>2.21</v>
      </c>
      <c r="G7542" s="19">
        <v>0</v>
      </c>
      <c r="H7542" s="17">
        <f t="shared" si="354"/>
        <v>0</v>
      </c>
      <c r="I7542" s="18">
        <f t="shared" si="352"/>
        <v>15.03</v>
      </c>
      <c r="J7542" s="17">
        <f t="shared" si="353"/>
        <v>0</v>
      </c>
    </row>
    <row r="7543" spans="1:10" x14ac:dyDescent="0.3">
      <c r="A7543" s="2">
        <v>20201109</v>
      </c>
      <c r="B7543" s="2" t="s">
        <v>27</v>
      </c>
      <c r="C7543" s="2">
        <v>0</v>
      </c>
      <c r="D7543" s="2">
        <v>0</v>
      </c>
      <c r="E7543" s="2">
        <v>14.64</v>
      </c>
      <c r="F7543" s="2">
        <v>2.14</v>
      </c>
      <c r="G7543" s="2">
        <v>0</v>
      </c>
      <c r="H7543" s="16">
        <f t="shared" si="354"/>
        <v>0</v>
      </c>
      <c r="I7543" s="15">
        <f t="shared" si="352"/>
        <v>14.64</v>
      </c>
      <c r="J7543" s="14">
        <f t="shared" si="353"/>
        <v>0</v>
      </c>
    </row>
    <row r="7544" spans="1:10" x14ac:dyDescent="0.3">
      <c r="A7544" s="19">
        <v>20201109</v>
      </c>
      <c r="B7544" s="19" t="s">
        <v>26</v>
      </c>
      <c r="C7544" s="19">
        <v>0</v>
      </c>
      <c r="D7544" s="19">
        <v>0</v>
      </c>
      <c r="E7544" s="19">
        <v>14.24</v>
      </c>
      <c r="F7544" s="19">
        <v>2.0699999999999998</v>
      </c>
      <c r="G7544" s="19">
        <v>0</v>
      </c>
      <c r="H7544" s="17">
        <f t="shared" si="354"/>
        <v>0</v>
      </c>
      <c r="I7544" s="18">
        <f t="shared" si="352"/>
        <v>14.24</v>
      </c>
      <c r="J7544" s="17">
        <f t="shared" si="353"/>
        <v>0</v>
      </c>
    </row>
    <row r="7545" spans="1:10" x14ac:dyDescent="0.3">
      <c r="A7545" s="2">
        <v>20201109</v>
      </c>
      <c r="B7545" s="2" t="s">
        <v>25</v>
      </c>
      <c r="C7545" s="2">
        <v>0</v>
      </c>
      <c r="D7545" s="2">
        <v>0</v>
      </c>
      <c r="E7545" s="2">
        <v>13.73</v>
      </c>
      <c r="F7545" s="2">
        <v>1.93</v>
      </c>
      <c r="G7545" s="2">
        <v>0</v>
      </c>
      <c r="H7545" s="16">
        <f t="shared" si="354"/>
        <v>0</v>
      </c>
      <c r="I7545" s="15">
        <f t="shared" si="352"/>
        <v>13.73</v>
      </c>
      <c r="J7545" s="14">
        <f t="shared" si="353"/>
        <v>0</v>
      </c>
    </row>
    <row r="7546" spans="1:10" x14ac:dyDescent="0.3">
      <c r="A7546" s="19">
        <v>20201110</v>
      </c>
      <c r="B7546" s="19" t="s">
        <v>48</v>
      </c>
      <c r="C7546" s="19">
        <v>0</v>
      </c>
      <c r="D7546" s="19">
        <v>0</v>
      </c>
      <c r="E7546" s="19">
        <v>13.21</v>
      </c>
      <c r="F7546" s="19">
        <v>2</v>
      </c>
      <c r="G7546" s="19">
        <v>0</v>
      </c>
      <c r="H7546" s="17">
        <f t="shared" si="354"/>
        <v>0</v>
      </c>
      <c r="I7546" s="18">
        <f t="shared" si="352"/>
        <v>13.21</v>
      </c>
      <c r="J7546" s="17">
        <f t="shared" si="353"/>
        <v>0</v>
      </c>
    </row>
    <row r="7547" spans="1:10" x14ac:dyDescent="0.3">
      <c r="A7547" s="2">
        <v>20201110</v>
      </c>
      <c r="B7547" s="2" t="s">
        <v>47</v>
      </c>
      <c r="C7547" s="2">
        <v>0</v>
      </c>
      <c r="D7547" s="2">
        <v>0</v>
      </c>
      <c r="E7547" s="2">
        <v>12.81</v>
      </c>
      <c r="F7547" s="2">
        <v>2.0699999999999998</v>
      </c>
      <c r="G7547" s="2">
        <v>0</v>
      </c>
      <c r="H7547" s="16">
        <f t="shared" si="354"/>
        <v>0</v>
      </c>
      <c r="I7547" s="15">
        <f t="shared" si="352"/>
        <v>12.81</v>
      </c>
      <c r="J7547" s="14">
        <f t="shared" si="353"/>
        <v>0</v>
      </c>
    </row>
    <row r="7548" spans="1:10" x14ac:dyDescent="0.3">
      <c r="A7548" s="19">
        <v>20201110</v>
      </c>
      <c r="B7548" s="19" t="s">
        <v>46</v>
      </c>
      <c r="C7548" s="19">
        <v>0</v>
      </c>
      <c r="D7548" s="19">
        <v>0</v>
      </c>
      <c r="E7548" s="19">
        <v>12.49</v>
      </c>
      <c r="F7548" s="19">
        <v>2</v>
      </c>
      <c r="G7548" s="19">
        <v>0</v>
      </c>
      <c r="H7548" s="17">
        <f t="shared" si="354"/>
        <v>0</v>
      </c>
      <c r="I7548" s="18">
        <f t="shared" si="352"/>
        <v>12.49</v>
      </c>
      <c r="J7548" s="17">
        <f t="shared" si="353"/>
        <v>0</v>
      </c>
    </row>
    <row r="7549" spans="1:10" x14ac:dyDescent="0.3">
      <c r="A7549" s="2">
        <v>20201110</v>
      </c>
      <c r="B7549" s="2" t="s">
        <v>45</v>
      </c>
      <c r="C7549" s="2">
        <v>0</v>
      </c>
      <c r="D7549" s="2">
        <v>0</v>
      </c>
      <c r="E7549" s="2">
        <v>12.43</v>
      </c>
      <c r="F7549" s="2">
        <v>1.93</v>
      </c>
      <c r="G7549" s="2">
        <v>0</v>
      </c>
      <c r="H7549" s="16">
        <f t="shared" si="354"/>
        <v>0</v>
      </c>
      <c r="I7549" s="15">
        <f t="shared" si="352"/>
        <v>12.43</v>
      </c>
      <c r="J7549" s="14">
        <f t="shared" si="353"/>
        <v>0</v>
      </c>
    </row>
    <row r="7550" spans="1:10" x14ac:dyDescent="0.3">
      <c r="A7550" s="19">
        <v>20201110</v>
      </c>
      <c r="B7550" s="19" t="s">
        <v>44</v>
      </c>
      <c r="C7550" s="19">
        <v>0</v>
      </c>
      <c r="D7550" s="19">
        <v>0</v>
      </c>
      <c r="E7550" s="19">
        <v>12.37</v>
      </c>
      <c r="F7550" s="19">
        <v>2.14</v>
      </c>
      <c r="G7550" s="19">
        <v>0</v>
      </c>
      <c r="H7550" s="17">
        <f t="shared" si="354"/>
        <v>0</v>
      </c>
      <c r="I7550" s="18">
        <f t="shared" si="352"/>
        <v>12.37</v>
      </c>
      <c r="J7550" s="17">
        <f t="shared" si="353"/>
        <v>0</v>
      </c>
    </row>
    <row r="7551" spans="1:10" x14ac:dyDescent="0.3">
      <c r="A7551" s="2">
        <v>20201110</v>
      </c>
      <c r="B7551" s="2" t="s">
        <v>43</v>
      </c>
      <c r="C7551" s="2">
        <v>0</v>
      </c>
      <c r="D7551" s="2">
        <v>0</v>
      </c>
      <c r="E7551" s="2">
        <v>12.28</v>
      </c>
      <c r="F7551" s="2">
        <v>2.21</v>
      </c>
      <c r="G7551" s="2">
        <v>0</v>
      </c>
      <c r="H7551" s="16">
        <f t="shared" si="354"/>
        <v>0</v>
      </c>
      <c r="I7551" s="15">
        <f t="shared" si="352"/>
        <v>12.28</v>
      </c>
      <c r="J7551" s="14">
        <f t="shared" si="353"/>
        <v>0</v>
      </c>
    </row>
    <row r="7552" spans="1:10" x14ac:dyDescent="0.3">
      <c r="A7552" s="19">
        <v>20201110</v>
      </c>
      <c r="B7552" s="19" t="s">
        <v>42</v>
      </c>
      <c r="C7552" s="19">
        <v>0</v>
      </c>
      <c r="D7552" s="19">
        <v>0</v>
      </c>
      <c r="E7552" s="19">
        <v>11.93</v>
      </c>
      <c r="F7552" s="19">
        <v>2.41</v>
      </c>
      <c r="G7552" s="19">
        <v>0</v>
      </c>
      <c r="H7552" s="17">
        <f t="shared" si="354"/>
        <v>0</v>
      </c>
      <c r="I7552" s="18">
        <f t="shared" si="352"/>
        <v>11.93</v>
      </c>
      <c r="J7552" s="17">
        <f t="shared" si="353"/>
        <v>0</v>
      </c>
    </row>
    <row r="7553" spans="1:10" x14ac:dyDescent="0.3">
      <c r="A7553" s="2">
        <v>20201110</v>
      </c>
      <c r="B7553" s="2" t="s">
        <v>41</v>
      </c>
      <c r="C7553" s="2">
        <v>0</v>
      </c>
      <c r="D7553" s="2">
        <v>0</v>
      </c>
      <c r="E7553" s="2">
        <v>11.96</v>
      </c>
      <c r="F7553" s="2">
        <v>2.41</v>
      </c>
      <c r="G7553" s="2">
        <v>0</v>
      </c>
      <c r="H7553" s="16">
        <f t="shared" si="354"/>
        <v>0</v>
      </c>
      <c r="I7553" s="15">
        <f t="shared" si="352"/>
        <v>11.96</v>
      </c>
      <c r="J7553" s="14">
        <f t="shared" si="353"/>
        <v>0</v>
      </c>
    </row>
    <row r="7554" spans="1:10" x14ac:dyDescent="0.3">
      <c r="A7554" s="19">
        <v>20201110</v>
      </c>
      <c r="B7554" s="19" t="s">
        <v>40</v>
      </c>
      <c r="C7554" s="19">
        <v>99</v>
      </c>
      <c r="D7554" s="19">
        <v>9.1</v>
      </c>
      <c r="E7554" s="19">
        <v>11.84</v>
      </c>
      <c r="F7554" s="19">
        <v>2.34</v>
      </c>
      <c r="G7554" s="19">
        <v>0</v>
      </c>
      <c r="H7554" s="17">
        <f t="shared" si="354"/>
        <v>625.9560559797718</v>
      </c>
      <c r="I7554" s="18">
        <f t="shared" si="352"/>
        <v>31.401126749367869</v>
      </c>
      <c r="J7554" s="17">
        <f t="shared" si="353"/>
        <v>0.60792534773739759</v>
      </c>
    </row>
    <row r="7555" spans="1:10" x14ac:dyDescent="0.3">
      <c r="A7555" s="2">
        <v>20201110</v>
      </c>
      <c r="B7555" s="2" t="s">
        <v>39</v>
      </c>
      <c r="C7555" s="2">
        <v>243.01</v>
      </c>
      <c r="D7555" s="2">
        <v>18.53</v>
      </c>
      <c r="E7555" s="2">
        <v>12.06</v>
      </c>
      <c r="F7555" s="2">
        <v>2.21</v>
      </c>
      <c r="G7555" s="2">
        <v>0</v>
      </c>
      <c r="H7555" s="16">
        <f t="shared" si="354"/>
        <v>764.66053363148808</v>
      </c>
      <c r="I7555" s="15">
        <f t="shared" si="352"/>
        <v>35.955641675984005</v>
      </c>
      <c r="J7555" s="14">
        <f t="shared" si="353"/>
        <v>0.72696247298543826</v>
      </c>
    </row>
    <row r="7556" spans="1:10" x14ac:dyDescent="0.3">
      <c r="A7556" s="19">
        <v>20201110</v>
      </c>
      <c r="B7556" s="19" t="s">
        <v>38</v>
      </c>
      <c r="C7556" s="19">
        <v>387.01</v>
      </c>
      <c r="D7556" s="19">
        <v>26.31</v>
      </c>
      <c r="E7556" s="19">
        <v>12.57</v>
      </c>
      <c r="F7556" s="19">
        <v>2.2799999999999998</v>
      </c>
      <c r="G7556" s="19">
        <v>0</v>
      </c>
      <c r="H7556" s="17">
        <f t="shared" si="354"/>
        <v>873.16303390822884</v>
      </c>
      <c r="I7556" s="18">
        <f t="shared" si="352"/>
        <v>39.856344809632148</v>
      </c>
      <c r="J7556" s="17">
        <f t="shared" si="353"/>
        <v>0.81478898392778543</v>
      </c>
    </row>
    <row r="7557" spans="1:10" x14ac:dyDescent="0.3">
      <c r="A7557" s="2">
        <v>20201110</v>
      </c>
      <c r="B7557" s="2" t="s">
        <v>37</v>
      </c>
      <c r="C7557" s="2">
        <v>495.01</v>
      </c>
      <c r="D7557" s="2">
        <v>31.74</v>
      </c>
      <c r="E7557" s="2">
        <v>13.7</v>
      </c>
      <c r="F7557" s="2">
        <v>2.2799999999999998</v>
      </c>
      <c r="G7557" s="2">
        <v>0</v>
      </c>
      <c r="H7557" s="16">
        <f t="shared" si="354"/>
        <v>940.96647450329544</v>
      </c>
      <c r="I7557" s="15">
        <f t="shared" si="352"/>
        <v>43.105202328227982</v>
      </c>
      <c r="J7557" s="14">
        <f t="shared" si="353"/>
        <v>0.86430272668096841</v>
      </c>
    </row>
    <row r="7558" spans="1:10" x14ac:dyDescent="0.3">
      <c r="A7558" s="19">
        <v>20201110</v>
      </c>
      <c r="B7558" s="19" t="s">
        <v>36</v>
      </c>
      <c r="C7558" s="19">
        <v>555.01</v>
      </c>
      <c r="D7558" s="19">
        <v>34.08</v>
      </c>
      <c r="E7558" s="19">
        <v>14.75</v>
      </c>
      <c r="F7558" s="19">
        <v>1.66</v>
      </c>
      <c r="G7558" s="19">
        <v>0</v>
      </c>
      <c r="H7558" s="17">
        <f t="shared" si="354"/>
        <v>990.47039589746066</v>
      </c>
      <c r="I7558" s="18">
        <f t="shared" si="352"/>
        <v>45.702199871795642</v>
      </c>
      <c r="J7558" s="17">
        <f t="shared" si="353"/>
        <v>0.89819827343411451</v>
      </c>
    </row>
    <row r="7559" spans="1:10" x14ac:dyDescent="0.3">
      <c r="A7559" s="2">
        <v>20201110</v>
      </c>
      <c r="B7559" s="2" t="s">
        <v>35</v>
      </c>
      <c r="C7559" s="2">
        <v>543.01</v>
      </c>
      <c r="D7559" s="2">
        <v>32.950000000000003</v>
      </c>
      <c r="E7559" s="2">
        <v>15.93</v>
      </c>
      <c r="F7559" s="2">
        <v>1.17</v>
      </c>
      <c r="G7559" s="2">
        <v>0</v>
      </c>
      <c r="H7559" s="16">
        <f t="shared" si="354"/>
        <v>998.35091353781934</v>
      </c>
      <c r="I7559" s="15">
        <f t="shared" si="352"/>
        <v>47.12846604805685</v>
      </c>
      <c r="J7559" s="14">
        <f t="shared" si="353"/>
        <v>0.89893702921361252</v>
      </c>
    </row>
    <row r="7560" spans="1:10" x14ac:dyDescent="0.3">
      <c r="A7560" s="19">
        <v>20201110</v>
      </c>
      <c r="B7560" s="19" t="s">
        <v>34</v>
      </c>
      <c r="C7560" s="19">
        <v>469.01</v>
      </c>
      <c r="D7560" s="19">
        <v>28.55</v>
      </c>
      <c r="E7560" s="19">
        <v>16.75</v>
      </c>
      <c r="F7560" s="19">
        <v>0.76</v>
      </c>
      <c r="G7560" s="19">
        <v>0</v>
      </c>
      <c r="H7560" s="17">
        <f t="shared" si="354"/>
        <v>981.34543721349803</v>
      </c>
      <c r="I7560" s="18">
        <f t="shared" si="352"/>
        <v>47.41704491292181</v>
      </c>
      <c r="J7560" s="17">
        <f t="shared" si="353"/>
        <v>0.88235054587852157</v>
      </c>
    </row>
    <row r="7561" spans="1:10" x14ac:dyDescent="0.3">
      <c r="A7561" s="2">
        <v>20201110</v>
      </c>
      <c r="B7561" s="2" t="s">
        <v>33</v>
      </c>
      <c r="C7561" s="2">
        <v>342.01</v>
      </c>
      <c r="D7561" s="2">
        <v>21.52</v>
      </c>
      <c r="E7561" s="2">
        <v>17.21</v>
      </c>
      <c r="F7561" s="2">
        <v>1.31</v>
      </c>
      <c r="G7561" s="2">
        <v>0</v>
      </c>
      <c r="H7561" s="16">
        <f t="shared" si="354"/>
        <v>932.34944456547657</v>
      </c>
      <c r="I7561" s="15">
        <f t="shared" si="352"/>
        <v>46.345920142671147</v>
      </c>
      <c r="J7561" s="14">
        <f t="shared" si="353"/>
        <v>0.84279108901606348</v>
      </c>
    </row>
    <row r="7562" spans="1:10" x14ac:dyDescent="0.3">
      <c r="A7562" s="19">
        <v>20201110</v>
      </c>
      <c r="B7562" s="19" t="s">
        <v>32</v>
      </c>
      <c r="C7562" s="19">
        <v>177.01</v>
      </c>
      <c r="D7562" s="19">
        <v>12.6</v>
      </c>
      <c r="E7562" s="19">
        <v>17.25</v>
      </c>
      <c r="F7562" s="19">
        <v>2</v>
      </c>
      <c r="G7562" s="19">
        <v>0</v>
      </c>
      <c r="H7562" s="17">
        <f t="shared" si="354"/>
        <v>811.43930413241549</v>
      </c>
      <c r="I7562" s="18">
        <f t="shared" ref="I7562:I7625" si="355">E7562+H7562*((NOCT-20)/(800))</f>
        <v>42.607478254137988</v>
      </c>
      <c r="J7562" s="17">
        <f t="shared" ref="J7562:J7625" si="356">P_STC__W*(H7562/1000)*(1+(alpha_p/100)*(I7562-25))</f>
        <v>0.74714600457312585</v>
      </c>
    </row>
    <row r="7563" spans="1:10" x14ac:dyDescent="0.3">
      <c r="A7563" s="2">
        <v>20201110</v>
      </c>
      <c r="B7563" s="2" t="s">
        <v>31</v>
      </c>
      <c r="C7563" s="2">
        <v>12.63</v>
      </c>
      <c r="D7563" s="2">
        <v>2.41</v>
      </c>
      <c r="E7563" s="2">
        <v>16.71</v>
      </c>
      <c r="F7563" s="2">
        <v>2.14</v>
      </c>
      <c r="G7563" s="2">
        <v>0</v>
      </c>
      <c r="H7563" s="16">
        <f t="shared" si="354"/>
        <v>300.35648304541348</v>
      </c>
      <c r="I7563" s="15">
        <f t="shared" si="355"/>
        <v>26.096140095169172</v>
      </c>
      <c r="J7563" s="14">
        <f t="shared" si="356"/>
        <v>0.29887493551781807</v>
      </c>
    </row>
    <row r="7564" spans="1:10" x14ac:dyDescent="0.3">
      <c r="A7564" s="19">
        <v>20201110</v>
      </c>
      <c r="B7564" s="19" t="s">
        <v>30</v>
      </c>
      <c r="C7564" s="19">
        <v>0</v>
      </c>
      <c r="D7564" s="19">
        <v>0</v>
      </c>
      <c r="E7564" s="19">
        <v>15.89</v>
      </c>
      <c r="F7564" s="19">
        <v>2.34</v>
      </c>
      <c r="G7564" s="19">
        <v>0</v>
      </c>
      <c r="H7564" s="17">
        <f t="shared" si="354"/>
        <v>0</v>
      </c>
      <c r="I7564" s="18">
        <f t="shared" si="355"/>
        <v>15.89</v>
      </c>
      <c r="J7564" s="17">
        <f t="shared" si="356"/>
        <v>0</v>
      </c>
    </row>
    <row r="7565" spans="1:10" x14ac:dyDescent="0.3">
      <c r="A7565" s="2">
        <v>20201110</v>
      </c>
      <c r="B7565" s="2" t="s">
        <v>29</v>
      </c>
      <c r="C7565" s="2">
        <v>0</v>
      </c>
      <c r="D7565" s="2">
        <v>0</v>
      </c>
      <c r="E7565" s="2">
        <v>15.34</v>
      </c>
      <c r="F7565" s="2">
        <v>2.34</v>
      </c>
      <c r="G7565" s="2">
        <v>0</v>
      </c>
      <c r="H7565" s="16">
        <f t="shared" si="354"/>
        <v>0</v>
      </c>
      <c r="I7565" s="15">
        <f t="shared" si="355"/>
        <v>15.34</v>
      </c>
      <c r="J7565" s="14">
        <f t="shared" si="356"/>
        <v>0</v>
      </c>
    </row>
    <row r="7566" spans="1:10" x14ac:dyDescent="0.3">
      <c r="A7566" s="19">
        <v>20201110</v>
      </c>
      <c r="B7566" s="19" t="s">
        <v>28</v>
      </c>
      <c r="C7566" s="19">
        <v>0</v>
      </c>
      <c r="D7566" s="19">
        <v>0</v>
      </c>
      <c r="E7566" s="19">
        <v>14.8</v>
      </c>
      <c r="F7566" s="19">
        <v>2.34</v>
      </c>
      <c r="G7566" s="19">
        <v>0</v>
      </c>
      <c r="H7566" s="17">
        <f t="shared" si="354"/>
        <v>0</v>
      </c>
      <c r="I7566" s="18">
        <f t="shared" si="355"/>
        <v>14.8</v>
      </c>
      <c r="J7566" s="17">
        <f t="shared" si="356"/>
        <v>0</v>
      </c>
    </row>
    <row r="7567" spans="1:10" x14ac:dyDescent="0.3">
      <c r="A7567" s="2">
        <v>20201110</v>
      </c>
      <c r="B7567" s="2" t="s">
        <v>27</v>
      </c>
      <c r="C7567" s="2">
        <v>0</v>
      </c>
      <c r="D7567" s="2">
        <v>0</v>
      </c>
      <c r="E7567" s="2">
        <v>14.54</v>
      </c>
      <c r="F7567" s="2">
        <v>2.48</v>
      </c>
      <c r="G7567" s="2">
        <v>0</v>
      </c>
      <c r="H7567" s="16">
        <f t="shared" si="354"/>
        <v>0</v>
      </c>
      <c r="I7567" s="15">
        <f t="shared" si="355"/>
        <v>14.54</v>
      </c>
      <c r="J7567" s="14">
        <f t="shared" si="356"/>
        <v>0</v>
      </c>
    </row>
    <row r="7568" spans="1:10" x14ac:dyDescent="0.3">
      <c r="A7568" s="19">
        <v>20201110</v>
      </c>
      <c r="B7568" s="19" t="s">
        <v>26</v>
      </c>
      <c r="C7568" s="19">
        <v>0</v>
      </c>
      <c r="D7568" s="19">
        <v>0</v>
      </c>
      <c r="E7568" s="19">
        <v>14.34</v>
      </c>
      <c r="F7568" s="19">
        <v>2.48</v>
      </c>
      <c r="G7568" s="19">
        <v>0</v>
      </c>
      <c r="H7568" s="17">
        <f t="shared" si="354"/>
        <v>0</v>
      </c>
      <c r="I7568" s="18">
        <f t="shared" si="355"/>
        <v>14.34</v>
      </c>
      <c r="J7568" s="17">
        <f t="shared" si="356"/>
        <v>0</v>
      </c>
    </row>
    <row r="7569" spans="1:10" x14ac:dyDescent="0.3">
      <c r="A7569" s="2">
        <v>20201110</v>
      </c>
      <c r="B7569" s="2" t="s">
        <v>25</v>
      </c>
      <c r="C7569" s="2">
        <v>0</v>
      </c>
      <c r="D7569" s="2">
        <v>0</v>
      </c>
      <c r="E7569" s="2">
        <v>14.15</v>
      </c>
      <c r="F7569" s="2">
        <v>2.69</v>
      </c>
      <c r="G7569" s="2">
        <v>0</v>
      </c>
      <c r="H7569" s="16">
        <f t="shared" si="354"/>
        <v>0</v>
      </c>
      <c r="I7569" s="15">
        <f t="shared" si="355"/>
        <v>14.15</v>
      </c>
      <c r="J7569" s="14">
        <f t="shared" si="356"/>
        <v>0</v>
      </c>
    </row>
    <row r="7570" spans="1:10" x14ac:dyDescent="0.3">
      <c r="A7570" s="19">
        <v>20201111</v>
      </c>
      <c r="B7570" s="19" t="s">
        <v>48</v>
      </c>
      <c r="C7570" s="19">
        <v>0</v>
      </c>
      <c r="D7570" s="19">
        <v>0</v>
      </c>
      <c r="E7570" s="19">
        <v>14</v>
      </c>
      <c r="F7570" s="19">
        <v>2.9</v>
      </c>
      <c r="G7570" s="19">
        <v>0</v>
      </c>
      <c r="H7570" s="17">
        <f t="shared" si="354"/>
        <v>0</v>
      </c>
      <c r="I7570" s="18">
        <f t="shared" si="355"/>
        <v>14</v>
      </c>
      <c r="J7570" s="17">
        <f t="shared" si="356"/>
        <v>0</v>
      </c>
    </row>
    <row r="7571" spans="1:10" x14ac:dyDescent="0.3">
      <c r="A7571" s="2">
        <v>20201111</v>
      </c>
      <c r="B7571" s="2" t="s">
        <v>47</v>
      </c>
      <c r="C7571" s="2">
        <v>0</v>
      </c>
      <c r="D7571" s="2">
        <v>0</v>
      </c>
      <c r="E7571" s="2">
        <v>13.84</v>
      </c>
      <c r="F7571" s="2">
        <v>3.03</v>
      </c>
      <c r="G7571" s="2">
        <v>0</v>
      </c>
      <c r="H7571" s="16">
        <f t="shared" ref="H7571:H7634" si="357">IF(D7571&gt;0,C7571/SIN(D7571*PI()/180),0)</f>
        <v>0</v>
      </c>
      <c r="I7571" s="15">
        <f t="shared" si="355"/>
        <v>13.84</v>
      </c>
      <c r="J7571" s="14">
        <f t="shared" si="356"/>
        <v>0</v>
      </c>
    </row>
    <row r="7572" spans="1:10" x14ac:dyDescent="0.3">
      <c r="A7572" s="19">
        <v>20201111</v>
      </c>
      <c r="B7572" s="19" t="s">
        <v>46</v>
      </c>
      <c r="C7572" s="19">
        <v>0</v>
      </c>
      <c r="D7572" s="19">
        <v>0</v>
      </c>
      <c r="E7572" s="19">
        <v>13.65</v>
      </c>
      <c r="F7572" s="19">
        <v>3.17</v>
      </c>
      <c r="G7572" s="19">
        <v>0</v>
      </c>
      <c r="H7572" s="17">
        <f t="shared" si="357"/>
        <v>0</v>
      </c>
      <c r="I7572" s="18">
        <f t="shared" si="355"/>
        <v>13.65</v>
      </c>
      <c r="J7572" s="17">
        <f t="shared" si="356"/>
        <v>0</v>
      </c>
    </row>
    <row r="7573" spans="1:10" x14ac:dyDescent="0.3">
      <c r="A7573" s="2">
        <v>20201111</v>
      </c>
      <c r="B7573" s="2" t="s">
        <v>45</v>
      </c>
      <c r="C7573" s="2">
        <v>0</v>
      </c>
      <c r="D7573" s="2">
        <v>0</v>
      </c>
      <c r="E7573" s="2">
        <v>13.46</v>
      </c>
      <c r="F7573" s="2">
        <v>3.31</v>
      </c>
      <c r="G7573" s="2">
        <v>0</v>
      </c>
      <c r="H7573" s="16">
        <f t="shared" si="357"/>
        <v>0</v>
      </c>
      <c r="I7573" s="15">
        <f t="shared" si="355"/>
        <v>13.46</v>
      </c>
      <c r="J7573" s="14">
        <f t="shared" si="356"/>
        <v>0</v>
      </c>
    </row>
    <row r="7574" spans="1:10" x14ac:dyDescent="0.3">
      <c r="A7574" s="19">
        <v>20201111</v>
      </c>
      <c r="B7574" s="19" t="s">
        <v>44</v>
      </c>
      <c r="C7574" s="19">
        <v>0</v>
      </c>
      <c r="D7574" s="19">
        <v>0</v>
      </c>
      <c r="E7574" s="19">
        <v>13.32</v>
      </c>
      <c r="F7574" s="19">
        <v>3.17</v>
      </c>
      <c r="G7574" s="19">
        <v>0</v>
      </c>
      <c r="H7574" s="17">
        <f t="shared" si="357"/>
        <v>0</v>
      </c>
      <c r="I7574" s="18">
        <f t="shared" si="355"/>
        <v>13.32</v>
      </c>
      <c r="J7574" s="17">
        <f t="shared" si="356"/>
        <v>0</v>
      </c>
    </row>
    <row r="7575" spans="1:10" x14ac:dyDescent="0.3">
      <c r="A7575" s="2">
        <v>20201111</v>
      </c>
      <c r="B7575" s="2" t="s">
        <v>43</v>
      </c>
      <c r="C7575" s="2">
        <v>0</v>
      </c>
      <c r="D7575" s="2">
        <v>0</v>
      </c>
      <c r="E7575" s="2">
        <v>13.22</v>
      </c>
      <c r="F7575" s="2">
        <v>2.76</v>
      </c>
      <c r="G7575" s="2">
        <v>0</v>
      </c>
      <c r="H7575" s="16">
        <f t="shared" si="357"/>
        <v>0</v>
      </c>
      <c r="I7575" s="15">
        <f t="shared" si="355"/>
        <v>13.22</v>
      </c>
      <c r="J7575" s="14">
        <f t="shared" si="356"/>
        <v>0</v>
      </c>
    </row>
    <row r="7576" spans="1:10" x14ac:dyDescent="0.3">
      <c r="A7576" s="19">
        <v>20201111</v>
      </c>
      <c r="B7576" s="19" t="s">
        <v>42</v>
      </c>
      <c r="C7576" s="19">
        <v>0</v>
      </c>
      <c r="D7576" s="19">
        <v>0</v>
      </c>
      <c r="E7576" s="19">
        <v>13.17</v>
      </c>
      <c r="F7576" s="19">
        <v>2.76</v>
      </c>
      <c r="G7576" s="19">
        <v>0</v>
      </c>
      <c r="H7576" s="17">
        <f t="shared" si="357"/>
        <v>0</v>
      </c>
      <c r="I7576" s="18">
        <f t="shared" si="355"/>
        <v>13.17</v>
      </c>
      <c r="J7576" s="17">
        <f t="shared" si="356"/>
        <v>0</v>
      </c>
    </row>
    <row r="7577" spans="1:10" x14ac:dyDescent="0.3">
      <c r="A7577" s="2">
        <v>20201111</v>
      </c>
      <c r="B7577" s="2" t="s">
        <v>41</v>
      </c>
      <c r="C7577" s="2">
        <v>0</v>
      </c>
      <c r="D7577" s="2">
        <v>0</v>
      </c>
      <c r="E7577" s="2">
        <v>12.66</v>
      </c>
      <c r="F7577" s="2">
        <v>2.97</v>
      </c>
      <c r="G7577" s="2">
        <v>0</v>
      </c>
      <c r="H7577" s="16">
        <f t="shared" si="357"/>
        <v>0</v>
      </c>
      <c r="I7577" s="15">
        <f t="shared" si="355"/>
        <v>12.66</v>
      </c>
      <c r="J7577" s="14">
        <f t="shared" si="356"/>
        <v>0</v>
      </c>
    </row>
    <row r="7578" spans="1:10" x14ac:dyDescent="0.3">
      <c r="A7578" s="19">
        <v>20201111</v>
      </c>
      <c r="B7578" s="19" t="s">
        <v>40</v>
      </c>
      <c r="C7578" s="19">
        <v>90</v>
      </c>
      <c r="D7578" s="19">
        <v>8.8800000000000008</v>
      </c>
      <c r="E7578" s="19">
        <v>12.78</v>
      </c>
      <c r="F7578" s="19">
        <v>2.83</v>
      </c>
      <c r="G7578" s="19">
        <v>0</v>
      </c>
      <c r="H7578" s="17">
        <f t="shared" si="357"/>
        <v>583.0317780625362</v>
      </c>
      <c r="I7578" s="18">
        <f t="shared" si="355"/>
        <v>30.999743064454258</v>
      </c>
      <c r="J7578" s="17">
        <f t="shared" si="356"/>
        <v>0.56729059416199412</v>
      </c>
    </row>
    <row r="7579" spans="1:10" x14ac:dyDescent="0.3">
      <c r="A7579" s="2">
        <v>20201111</v>
      </c>
      <c r="B7579" s="2" t="s">
        <v>39</v>
      </c>
      <c r="C7579" s="2">
        <v>207</v>
      </c>
      <c r="D7579" s="2">
        <v>18.29</v>
      </c>
      <c r="E7579" s="2">
        <v>13.99</v>
      </c>
      <c r="F7579" s="2">
        <v>2.69</v>
      </c>
      <c r="G7579" s="2">
        <v>0</v>
      </c>
      <c r="H7579" s="16">
        <f t="shared" si="357"/>
        <v>659.59961405225295</v>
      </c>
      <c r="I7579" s="15">
        <f t="shared" si="355"/>
        <v>34.602487939132907</v>
      </c>
      <c r="J7579" s="14">
        <f t="shared" si="356"/>
        <v>0.63109752602858227</v>
      </c>
    </row>
    <row r="7580" spans="1:10" x14ac:dyDescent="0.3">
      <c r="A7580" s="19">
        <v>20201111</v>
      </c>
      <c r="B7580" s="19" t="s">
        <v>38</v>
      </c>
      <c r="C7580" s="19">
        <v>271</v>
      </c>
      <c r="D7580" s="19">
        <v>26.05</v>
      </c>
      <c r="E7580" s="19">
        <v>15.67</v>
      </c>
      <c r="F7580" s="19">
        <v>2.62</v>
      </c>
      <c r="G7580" s="19">
        <v>0</v>
      </c>
      <c r="H7580" s="17">
        <f t="shared" si="357"/>
        <v>617.09373481125135</v>
      </c>
      <c r="I7580" s="18">
        <f t="shared" si="355"/>
        <v>34.954179212851606</v>
      </c>
      <c r="J7580" s="17">
        <f t="shared" si="356"/>
        <v>0.58945175748777534</v>
      </c>
    </row>
    <row r="7581" spans="1:10" x14ac:dyDescent="0.3">
      <c r="A7581" s="2">
        <v>20201111</v>
      </c>
      <c r="B7581" s="2" t="s">
        <v>37</v>
      </c>
      <c r="C7581" s="2">
        <v>513.01</v>
      </c>
      <c r="D7581" s="2">
        <v>31.46</v>
      </c>
      <c r="E7581" s="2">
        <v>16.829999999999998</v>
      </c>
      <c r="F7581" s="2">
        <v>2.62</v>
      </c>
      <c r="G7581" s="2">
        <v>0</v>
      </c>
      <c r="H7581" s="16">
        <f t="shared" si="357"/>
        <v>982.96009181786417</v>
      </c>
      <c r="I7581" s="15">
        <f t="shared" si="355"/>
        <v>47.547502869308254</v>
      </c>
      <c r="J7581" s="14">
        <f t="shared" si="356"/>
        <v>0.88322526210980956</v>
      </c>
    </row>
    <row r="7582" spans="1:10" x14ac:dyDescent="0.3">
      <c r="A7582" s="19">
        <v>20201111</v>
      </c>
      <c r="B7582" s="19" t="s">
        <v>36</v>
      </c>
      <c r="C7582" s="19">
        <v>566.01</v>
      </c>
      <c r="D7582" s="19">
        <v>33.799999999999997</v>
      </c>
      <c r="E7582" s="19">
        <v>17.77</v>
      </c>
      <c r="F7582" s="19">
        <v>2.41</v>
      </c>
      <c r="G7582" s="19">
        <v>0</v>
      </c>
      <c r="H7582" s="17">
        <f t="shared" si="357"/>
        <v>1017.4626299920748</v>
      </c>
      <c r="I7582" s="18">
        <f t="shared" si="355"/>
        <v>49.565707187252336</v>
      </c>
      <c r="J7582" s="17">
        <f t="shared" si="356"/>
        <v>0.90498652930146839</v>
      </c>
    </row>
    <row r="7583" spans="1:10" x14ac:dyDescent="0.3">
      <c r="A7583" s="2">
        <v>20201111</v>
      </c>
      <c r="B7583" s="2" t="s">
        <v>35</v>
      </c>
      <c r="C7583" s="2">
        <v>427.01</v>
      </c>
      <c r="D7583" s="2">
        <v>32.68</v>
      </c>
      <c r="E7583" s="2">
        <v>18.27</v>
      </c>
      <c r="F7583" s="2">
        <v>2.14</v>
      </c>
      <c r="G7583" s="2">
        <v>0</v>
      </c>
      <c r="H7583" s="16">
        <f t="shared" si="357"/>
        <v>790.83754500950101</v>
      </c>
      <c r="I7583" s="15">
        <f t="shared" si="355"/>
        <v>42.983673281546906</v>
      </c>
      <c r="J7583" s="14">
        <f t="shared" si="356"/>
        <v>0.72683780688245914</v>
      </c>
    </row>
    <row r="7584" spans="1:10" x14ac:dyDescent="0.3">
      <c r="A7584" s="19">
        <v>20201111</v>
      </c>
      <c r="B7584" s="19" t="s">
        <v>34</v>
      </c>
      <c r="C7584" s="19">
        <v>391.01</v>
      </c>
      <c r="D7584" s="19">
        <v>28.31</v>
      </c>
      <c r="E7584" s="19">
        <v>18.38</v>
      </c>
      <c r="F7584" s="19">
        <v>1.93</v>
      </c>
      <c r="G7584" s="19">
        <v>0</v>
      </c>
      <c r="H7584" s="17">
        <f t="shared" si="357"/>
        <v>824.49488613969334</v>
      </c>
      <c r="I7584" s="18">
        <f t="shared" si="355"/>
        <v>44.145465191865412</v>
      </c>
      <c r="J7584" s="17">
        <f t="shared" si="356"/>
        <v>0.75346086449412997</v>
      </c>
    </row>
    <row r="7585" spans="1:10" x14ac:dyDescent="0.3">
      <c r="A7585" s="2">
        <v>20201111</v>
      </c>
      <c r="B7585" s="2" t="s">
        <v>33</v>
      </c>
      <c r="C7585" s="2">
        <v>284.01</v>
      </c>
      <c r="D7585" s="2">
        <v>21.31</v>
      </c>
      <c r="E7585" s="2">
        <v>18.46</v>
      </c>
      <c r="F7585" s="2">
        <v>1.52</v>
      </c>
      <c r="G7585" s="2">
        <v>0</v>
      </c>
      <c r="H7585" s="16">
        <f t="shared" si="357"/>
        <v>781.50574379125646</v>
      </c>
      <c r="I7585" s="15">
        <f t="shared" si="355"/>
        <v>42.882054493476765</v>
      </c>
      <c r="J7585" s="14">
        <f t="shared" si="356"/>
        <v>0.71861856645277489</v>
      </c>
    </row>
    <row r="7586" spans="1:10" x14ac:dyDescent="0.3">
      <c r="A7586" s="19">
        <v>20201111</v>
      </c>
      <c r="B7586" s="19" t="s">
        <v>32</v>
      </c>
      <c r="C7586" s="19">
        <v>165.01</v>
      </c>
      <c r="D7586" s="19">
        <v>12.41</v>
      </c>
      <c r="E7586" s="19">
        <v>18.18</v>
      </c>
      <c r="F7586" s="19">
        <v>0.97</v>
      </c>
      <c r="G7586" s="19">
        <v>0</v>
      </c>
      <c r="H7586" s="17">
        <f t="shared" si="357"/>
        <v>767.82483877537686</v>
      </c>
      <c r="I7586" s="18">
        <f t="shared" si="355"/>
        <v>42.174526211730523</v>
      </c>
      <c r="J7586" s="17">
        <f t="shared" si="356"/>
        <v>0.70848321358733224</v>
      </c>
    </row>
    <row r="7587" spans="1:10" x14ac:dyDescent="0.3">
      <c r="A7587" s="2">
        <v>20201111</v>
      </c>
      <c r="B7587" s="2" t="s">
        <v>31</v>
      </c>
      <c r="C7587" s="2">
        <v>0</v>
      </c>
      <c r="D7587" s="2">
        <v>0</v>
      </c>
      <c r="E7587" s="2">
        <v>17.690000000000001</v>
      </c>
      <c r="F7587" s="2">
        <v>0.48</v>
      </c>
      <c r="G7587" s="2">
        <v>0</v>
      </c>
      <c r="H7587" s="16">
        <f t="shared" si="357"/>
        <v>0</v>
      </c>
      <c r="I7587" s="15">
        <f t="shared" si="355"/>
        <v>17.690000000000001</v>
      </c>
      <c r="J7587" s="14">
        <f t="shared" si="356"/>
        <v>0</v>
      </c>
    </row>
    <row r="7588" spans="1:10" x14ac:dyDescent="0.3">
      <c r="A7588" s="19">
        <v>20201111</v>
      </c>
      <c r="B7588" s="19" t="s">
        <v>30</v>
      </c>
      <c r="C7588" s="19">
        <v>0</v>
      </c>
      <c r="D7588" s="19">
        <v>0</v>
      </c>
      <c r="E7588" s="19">
        <v>17.38</v>
      </c>
      <c r="F7588" s="19">
        <v>0.34</v>
      </c>
      <c r="G7588" s="19">
        <v>0</v>
      </c>
      <c r="H7588" s="17">
        <f t="shared" si="357"/>
        <v>0</v>
      </c>
      <c r="I7588" s="18">
        <f t="shared" si="355"/>
        <v>17.38</v>
      </c>
      <c r="J7588" s="17">
        <f t="shared" si="356"/>
        <v>0</v>
      </c>
    </row>
    <row r="7589" spans="1:10" x14ac:dyDescent="0.3">
      <c r="A7589" s="2">
        <v>20201111</v>
      </c>
      <c r="B7589" s="2" t="s">
        <v>29</v>
      </c>
      <c r="C7589" s="2">
        <v>0</v>
      </c>
      <c r="D7589" s="2">
        <v>0</v>
      </c>
      <c r="E7589" s="2">
        <v>15.55</v>
      </c>
      <c r="F7589" s="2">
        <v>0.9</v>
      </c>
      <c r="G7589" s="2">
        <v>0</v>
      </c>
      <c r="H7589" s="16">
        <f t="shared" si="357"/>
        <v>0</v>
      </c>
      <c r="I7589" s="15">
        <f t="shared" si="355"/>
        <v>15.55</v>
      </c>
      <c r="J7589" s="14">
        <f t="shared" si="356"/>
        <v>0</v>
      </c>
    </row>
    <row r="7590" spans="1:10" x14ac:dyDescent="0.3">
      <c r="A7590" s="19">
        <v>20201111</v>
      </c>
      <c r="B7590" s="19" t="s">
        <v>28</v>
      </c>
      <c r="C7590" s="19">
        <v>0</v>
      </c>
      <c r="D7590" s="19">
        <v>0</v>
      </c>
      <c r="E7590" s="19">
        <v>14.14</v>
      </c>
      <c r="F7590" s="19">
        <v>1.59</v>
      </c>
      <c r="G7590" s="19">
        <v>0</v>
      </c>
      <c r="H7590" s="17">
        <f t="shared" si="357"/>
        <v>0</v>
      </c>
      <c r="I7590" s="18">
        <f t="shared" si="355"/>
        <v>14.14</v>
      </c>
      <c r="J7590" s="17">
        <f t="shared" si="356"/>
        <v>0</v>
      </c>
    </row>
    <row r="7591" spans="1:10" x14ac:dyDescent="0.3">
      <c r="A7591" s="2">
        <v>20201111</v>
      </c>
      <c r="B7591" s="2" t="s">
        <v>27</v>
      </c>
      <c r="C7591" s="2">
        <v>0</v>
      </c>
      <c r="D7591" s="2">
        <v>0</v>
      </c>
      <c r="E7591" s="2">
        <v>14.16</v>
      </c>
      <c r="F7591" s="2">
        <v>2</v>
      </c>
      <c r="G7591" s="2">
        <v>0</v>
      </c>
      <c r="H7591" s="16">
        <f t="shared" si="357"/>
        <v>0</v>
      </c>
      <c r="I7591" s="15">
        <f t="shared" si="355"/>
        <v>14.16</v>
      </c>
      <c r="J7591" s="14">
        <f t="shared" si="356"/>
        <v>0</v>
      </c>
    </row>
    <row r="7592" spans="1:10" x14ac:dyDescent="0.3">
      <c r="A7592" s="19">
        <v>20201111</v>
      </c>
      <c r="B7592" s="19" t="s">
        <v>26</v>
      </c>
      <c r="C7592" s="19">
        <v>0</v>
      </c>
      <c r="D7592" s="19">
        <v>0</v>
      </c>
      <c r="E7592" s="19">
        <v>14.42</v>
      </c>
      <c r="F7592" s="19">
        <v>2.21</v>
      </c>
      <c r="G7592" s="19">
        <v>0</v>
      </c>
      <c r="H7592" s="17">
        <f t="shared" si="357"/>
        <v>0</v>
      </c>
      <c r="I7592" s="18">
        <f t="shared" si="355"/>
        <v>14.42</v>
      </c>
      <c r="J7592" s="17">
        <f t="shared" si="356"/>
        <v>0</v>
      </c>
    </row>
    <row r="7593" spans="1:10" x14ac:dyDescent="0.3">
      <c r="A7593" s="2">
        <v>20201111</v>
      </c>
      <c r="B7593" s="2" t="s">
        <v>25</v>
      </c>
      <c r="C7593" s="2">
        <v>0</v>
      </c>
      <c r="D7593" s="2">
        <v>0</v>
      </c>
      <c r="E7593" s="2">
        <v>14.73</v>
      </c>
      <c r="F7593" s="2">
        <v>2.34</v>
      </c>
      <c r="G7593" s="2">
        <v>0</v>
      </c>
      <c r="H7593" s="16">
        <f t="shared" si="357"/>
        <v>0</v>
      </c>
      <c r="I7593" s="15">
        <f t="shared" si="355"/>
        <v>14.73</v>
      </c>
      <c r="J7593" s="14">
        <f t="shared" si="356"/>
        <v>0</v>
      </c>
    </row>
    <row r="7594" spans="1:10" x14ac:dyDescent="0.3">
      <c r="A7594" s="19">
        <v>20201112</v>
      </c>
      <c r="B7594" s="19" t="s">
        <v>48</v>
      </c>
      <c r="C7594" s="19">
        <v>0</v>
      </c>
      <c r="D7594" s="19">
        <v>0</v>
      </c>
      <c r="E7594" s="19">
        <v>14.82</v>
      </c>
      <c r="F7594" s="19">
        <v>2.5499999999999998</v>
      </c>
      <c r="G7594" s="19">
        <v>0</v>
      </c>
      <c r="H7594" s="17">
        <f t="shared" si="357"/>
        <v>0</v>
      </c>
      <c r="I7594" s="18">
        <f t="shared" si="355"/>
        <v>14.82</v>
      </c>
      <c r="J7594" s="17">
        <f t="shared" si="356"/>
        <v>0</v>
      </c>
    </row>
    <row r="7595" spans="1:10" x14ac:dyDescent="0.3">
      <c r="A7595" s="2">
        <v>20201112</v>
      </c>
      <c r="B7595" s="2" t="s">
        <v>47</v>
      </c>
      <c r="C7595" s="2">
        <v>0</v>
      </c>
      <c r="D7595" s="2">
        <v>0</v>
      </c>
      <c r="E7595" s="2">
        <v>14.78</v>
      </c>
      <c r="F7595" s="2">
        <v>2.76</v>
      </c>
      <c r="G7595" s="2">
        <v>0</v>
      </c>
      <c r="H7595" s="16">
        <f t="shared" si="357"/>
        <v>0</v>
      </c>
      <c r="I7595" s="15">
        <f t="shared" si="355"/>
        <v>14.78</v>
      </c>
      <c r="J7595" s="14">
        <f t="shared" si="356"/>
        <v>0</v>
      </c>
    </row>
    <row r="7596" spans="1:10" x14ac:dyDescent="0.3">
      <c r="A7596" s="19">
        <v>20201112</v>
      </c>
      <c r="B7596" s="19" t="s">
        <v>46</v>
      </c>
      <c r="C7596" s="19">
        <v>0</v>
      </c>
      <c r="D7596" s="19">
        <v>0</v>
      </c>
      <c r="E7596" s="19">
        <v>14.64</v>
      </c>
      <c r="F7596" s="19">
        <v>2.76</v>
      </c>
      <c r="G7596" s="19">
        <v>0</v>
      </c>
      <c r="H7596" s="17">
        <f t="shared" si="357"/>
        <v>0</v>
      </c>
      <c r="I7596" s="18">
        <f t="shared" si="355"/>
        <v>14.64</v>
      </c>
      <c r="J7596" s="17">
        <f t="shared" si="356"/>
        <v>0</v>
      </c>
    </row>
    <row r="7597" spans="1:10" x14ac:dyDescent="0.3">
      <c r="A7597" s="2">
        <v>20201112</v>
      </c>
      <c r="B7597" s="2" t="s">
        <v>45</v>
      </c>
      <c r="C7597" s="2">
        <v>0</v>
      </c>
      <c r="D7597" s="2">
        <v>0</v>
      </c>
      <c r="E7597" s="2">
        <v>14.47</v>
      </c>
      <c r="F7597" s="2">
        <v>2.41</v>
      </c>
      <c r="G7597" s="2">
        <v>0</v>
      </c>
      <c r="H7597" s="16">
        <f t="shared" si="357"/>
        <v>0</v>
      </c>
      <c r="I7597" s="15">
        <f t="shared" si="355"/>
        <v>14.47</v>
      </c>
      <c r="J7597" s="14">
        <f t="shared" si="356"/>
        <v>0</v>
      </c>
    </row>
    <row r="7598" spans="1:10" x14ac:dyDescent="0.3">
      <c r="A7598" s="19">
        <v>20201112</v>
      </c>
      <c r="B7598" s="19" t="s">
        <v>44</v>
      </c>
      <c r="C7598" s="19">
        <v>0</v>
      </c>
      <c r="D7598" s="19">
        <v>0</v>
      </c>
      <c r="E7598" s="19">
        <v>14.19</v>
      </c>
      <c r="F7598" s="19">
        <v>2.34</v>
      </c>
      <c r="G7598" s="19">
        <v>0</v>
      </c>
      <c r="H7598" s="17">
        <f t="shared" si="357"/>
        <v>0</v>
      </c>
      <c r="I7598" s="18">
        <f t="shared" si="355"/>
        <v>14.19</v>
      </c>
      <c r="J7598" s="17">
        <f t="shared" si="356"/>
        <v>0</v>
      </c>
    </row>
    <row r="7599" spans="1:10" x14ac:dyDescent="0.3">
      <c r="A7599" s="2">
        <v>20201112</v>
      </c>
      <c r="B7599" s="2" t="s">
        <v>43</v>
      </c>
      <c r="C7599" s="2">
        <v>0</v>
      </c>
      <c r="D7599" s="2">
        <v>0</v>
      </c>
      <c r="E7599" s="2">
        <v>13.96</v>
      </c>
      <c r="F7599" s="2">
        <v>2.62</v>
      </c>
      <c r="G7599" s="2">
        <v>0</v>
      </c>
      <c r="H7599" s="16">
        <f t="shared" si="357"/>
        <v>0</v>
      </c>
      <c r="I7599" s="15">
        <f t="shared" si="355"/>
        <v>13.96</v>
      </c>
      <c r="J7599" s="14">
        <f t="shared" si="356"/>
        <v>0</v>
      </c>
    </row>
    <row r="7600" spans="1:10" x14ac:dyDescent="0.3">
      <c r="A7600" s="19">
        <v>20201112</v>
      </c>
      <c r="B7600" s="19" t="s">
        <v>42</v>
      </c>
      <c r="C7600" s="19">
        <v>0</v>
      </c>
      <c r="D7600" s="19">
        <v>0</v>
      </c>
      <c r="E7600" s="19">
        <v>13.68</v>
      </c>
      <c r="F7600" s="19">
        <v>2.97</v>
      </c>
      <c r="G7600" s="19">
        <v>0</v>
      </c>
      <c r="H7600" s="17">
        <f t="shared" si="357"/>
        <v>0</v>
      </c>
      <c r="I7600" s="18">
        <f t="shared" si="355"/>
        <v>13.68</v>
      </c>
      <c r="J7600" s="17">
        <f t="shared" si="356"/>
        <v>0</v>
      </c>
    </row>
    <row r="7601" spans="1:10" x14ac:dyDescent="0.3">
      <c r="A7601" s="2">
        <v>20201112</v>
      </c>
      <c r="B7601" s="2" t="s">
        <v>41</v>
      </c>
      <c r="C7601" s="2">
        <v>0</v>
      </c>
      <c r="D7601" s="2">
        <v>0</v>
      </c>
      <c r="E7601" s="2">
        <v>13.29</v>
      </c>
      <c r="F7601" s="2">
        <v>3.1</v>
      </c>
      <c r="G7601" s="2">
        <v>0</v>
      </c>
      <c r="H7601" s="16">
        <f t="shared" si="357"/>
        <v>0</v>
      </c>
      <c r="I7601" s="15">
        <f t="shared" si="355"/>
        <v>13.29</v>
      </c>
      <c r="J7601" s="14">
        <f t="shared" si="356"/>
        <v>0</v>
      </c>
    </row>
    <row r="7602" spans="1:10" x14ac:dyDescent="0.3">
      <c r="A7602" s="19">
        <v>20201112</v>
      </c>
      <c r="B7602" s="19" t="s">
        <v>40</v>
      </c>
      <c r="C7602" s="19">
        <v>113</v>
      </c>
      <c r="D7602" s="19">
        <v>8.66</v>
      </c>
      <c r="E7602" s="19">
        <v>13.3</v>
      </c>
      <c r="F7602" s="19">
        <v>3.03</v>
      </c>
      <c r="G7602" s="19">
        <v>0</v>
      </c>
      <c r="H7602" s="17">
        <f t="shared" si="357"/>
        <v>750.47809178524324</v>
      </c>
      <c r="I7602" s="18">
        <f t="shared" si="355"/>
        <v>36.752440368288852</v>
      </c>
      <c r="J7602" s="17">
        <f t="shared" si="356"/>
        <v>0.71078832118888347</v>
      </c>
    </row>
    <row r="7603" spans="1:10" x14ac:dyDescent="0.3">
      <c r="A7603" s="2">
        <v>20201112</v>
      </c>
      <c r="B7603" s="2" t="s">
        <v>39</v>
      </c>
      <c r="C7603" s="2">
        <v>274.01</v>
      </c>
      <c r="D7603" s="2">
        <v>18.05</v>
      </c>
      <c r="E7603" s="2">
        <v>14.26</v>
      </c>
      <c r="F7603" s="2">
        <v>2.69</v>
      </c>
      <c r="G7603" s="2">
        <v>0</v>
      </c>
      <c r="H7603" s="16">
        <f t="shared" si="357"/>
        <v>884.340175480776</v>
      </c>
      <c r="I7603" s="15">
        <f t="shared" si="355"/>
        <v>41.895630483774248</v>
      </c>
      <c r="J7603" s="14">
        <f t="shared" si="356"/>
        <v>0.81710349375981928</v>
      </c>
    </row>
    <row r="7604" spans="1:10" x14ac:dyDescent="0.3">
      <c r="A7604" s="19">
        <v>20201112</v>
      </c>
      <c r="B7604" s="19" t="s">
        <v>38</v>
      </c>
      <c r="C7604" s="19">
        <v>398.01</v>
      </c>
      <c r="D7604" s="19">
        <v>25.79</v>
      </c>
      <c r="E7604" s="19">
        <v>15.79</v>
      </c>
      <c r="F7604" s="19">
        <v>2.69</v>
      </c>
      <c r="G7604" s="19">
        <v>0</v>
      </c>
      <c r="H7604" s="17">
        <f t="shared" si="357"/>
        <v>914.80998382329471</v>
      </c>
      <c r="I7604" s="18">
        <f t="shared" si="355"/>
        <v>44.377811994477959</v>
      </c>
      <c r="J7604" s="17">
        <f t="shared" si="356"/>
        <v>0.83503841237589815</v>
      </c>
    </row>
    <row r="7605" spans="1:10" x14ac:dyDescent="0.3">
      <c r="A7605" s="2">
        <v>20201112</v>
      </c>
      <c r="B7605" s="2" t="s">
        <v>37</v>
      </c>
      <c r="C7605" s="2">
        <v>535.01</v>
      </c>
      <c r="D7605" s="2">
        <v>31.18</v>
      </c>
      <c r="E7605" s="2">
        <v>17.28</v>
      </c>
      <c r="F7605" s="2">
        <v>2.69</v>
      </c>
      <c r="G7605" s="2">
        <v>0</v>
      </c>
      <c r="H7605" s="16">
        <f t="shared" si="357"/>
        <v>1033.3796651967368</v>
      </c>
      <c r="I7605" s="15">
        <f t="shared" si="355"/>
        <v>49.573114537398027</v>
      </c>
      <c r="J7605" s="14">
        <f t="shared" si="356"/>
        <v>0.91910955926599835</v>
      </c>
    </row>
    <row r="7606" spans="1:10" x14ac:dyDescent="0.3">
      <c r="A7606" s="19">
        <v>20201112</v>
      </c>
      <c r="B7606" s="19" t="s">
        <v>36</v>
      </c>
      <c r="C7606" s="19">
        <v>559.01</v>
      </c>
      <c r="D7606" s="19">
        <v>33.520000000000003</v>
      </c>
      <c r="E7606" s="19">
        <v>18.510000000000002</v>
      </c>
      <c r="F7606" s="19">
        <v>2.69</v>
      </c>
      <c r="G7606" s="19">
        <v>0</v>
      </c>
      <c r="H7606" s="17">
        <f t="shared" si="357"/>
        <v>1012.2810992090782</v>
      </c>
      <c r="I7606" s="18">
        <f t="shared" si="355"/>
        <v>50.143784350283696</v>
      </c>
      <c r="J7606" s="17">
        <f t="shared" si="356"/>
        <v>0.89774449973736281</v>
      </c>
    </row>
    <row r="7607" spans="1:10" x14ac:dyDescent="0.3">
      <c r="A7607" s="2">
        <v>20201112</v>
      </c>
      <c r="B7607" s="2" t="s">
        <v>35</v>
      </c>
      <c r="C7607" s="2">
        <v>538.01</v>
      </c>
      <c r="D7607" s="2">
        <v>32.42</v>
      </c>
      <c r="E7607" s="2">
        <v>19.329999999999998</v>
      </c>
      <c r="F7607" s="2">
        <v>2.5499999999999998</v>
      </c>
      <c r="G7607" s="2">
        <v>0</v>
      </c>
      <c r="H7607" s="16">
        <f t="shared" si="357"/>
        <v>1003.52254417524</v>
      </c>
      <c r="I7607" s="15">
        <f t="shared" si="355"/>
        <v>50.690079505476248</v>
      </c>
      <c r="J7607" s="14">
        <f t="shared" si="356"/>
        <v>0.8875099614209413</v>
      </c>
    </row>
    <row r="7608" spans="1:10" x14ac:dyDescent="0.3">
      <c r="A7608" s="19">
        <v>20201112</v>
      </c>
      <c r="B7608" s="19" t="s">
        <v>34</v>
      </c>
      <c r="C7608" s="19">
        <v>456.01</v>
      </c>
      <c r="D7608" s="19">
        <v>28.07</v>
      </c>
      <c r="E7608" s="19">
        <v>19.78</v>
      </c>
      <c r="F7608" s="19">
        <v>2.14</v>
      </c>
      <c r="G7608" s="19">
        <v>0</v>
      </c>
      <c r="H7608" s="17">
        <f t="shared" si="357"/>
        <v>969.10012091831857</v>
      </c>
      <c r="I7608" s="18">
        <f t="shared" si="355"/>
        <v>50.06437877869746</v>
      </c>
      <c r="J7608" s="17">
        <f t="shared" si="356"/>
        <v>0.85979560464501636</v>
      </c>
    </row>
    <row r="7609" spans="1:10" x14ac:dyDescent="0.3">
      <c r="A7609" s="2">
        <v>20201112</v>
      </c>
      <c r="B7609" s="2" t="s">
        <v>33</v>
      </c>
      <c r="C7609" s="2">
        <v>330.01</v>
      </c>
      <c r="D7609" s="2">
        <v>21.1</v>
      </c>
      <c r="E7609" s="2">
        <v>19.96</v>
      </c>
      <c r="F7609" s="2">
        <v>1.86</v>
      </c>
      <c r="G7609" s="2">
        <v>0</v>
      </c>
      <c r="H7609" s="16">
        <f t="shared" si="357"/>
        <v>916.70257223488704</v>
      </c>
      <c r="I7609" s="15">
        <f t="shared" si="355"/>
        <v>48.606955382340217</v>
      </c>
      <c r="J7609" s="14">
        <f t="shared" si="356"/>
        <v>0.81932006698757232</v>
      </c>
    </row>
    <row r="7610" spans="1:10" x14ac:dyDescent="0.3">
      <c r="A7610" s="19">
        <v>20201112</v>
      </c>
      <c r="B7610" s="19" t="s">
        <v>32</v>
      </c>
      <c r="C7610" s="19">
        <v>176.01</v>
      </c>
      <c r="D7610" s="19">
        <v>12.24</v>
      </c>
      <c r="E7610" s="19">
        <v>19.760000000000002</v>
      </c>
      <c r="F7610" s="19">
        <v>1.31</v>
      </c>
      <c r="G7610" s="19">
        <v>0</v>
      </c>
      <c r="H7610" s="17">
        <f t="shared" si="357"/>
        <v>830.20800606503656</v>
      </c>
      <c r="I7610" s="18">
        <f t="shared" si="355"/>
        <v>45.704000189532394</v>
      </c>
      <c r="J7610" s="17">
        <f t="shared" si="356"/>
        <v>0.75285918584788825</v>
      </c>
    </row>
    <row r="7611" spans="1:10" x14ac:dyDescent="0.3">
      <c r="A7611" s="2">
        <v>20201112</v>
      </c>
      <c r="B7611" s="2" t="s">
        <v>31</v>
      </c>
      <c r="C7611" s="2">
        <v>0</v>
      </c>
      <c r="D7611" s="2">
        <v>0</v>
      </c>
      <c r="E7611" s="2">
        <v>18.91</v>
      </c>
      <c r="F7611" s="2">
        <v>0.48</v>
      </c>
      <c r="G7611" s="2">
        <v>0</v>
      </c>
      <c r="H7611" s="16">
        <f t="shared" si="357"/>
        <v>0</v>
      </c>
      <c r="I7611" s="15">
        <f t="shared" si="355"/>
        <v>18.91</v>
      </c>
      <c r="J7611" s="14">
        <f t="shared" si="356"/>
        <v>0</v>
      </c>
    </row>
    <row r="7612" spans="1:10" x14ac:dyDescent="0.3">
      <c r="A7612" s="19">
        <v>20201112</v>
      </c>
      <c r="B7612" s="19" t="s">
        <v>30</v>
      </c>
      <c r="C7612" s="19">
        <v>0</v>
      </c>
      <c r="D7612" s="19">
        <v>0</v>
      </c>
      <c r="E7612" s="19">
        <v>17.77</v>
      </c>
      <c r="F7612" s="19">
        <v>0.9</v>
      </c>
      <c r="G7612" s="19">
        <v>0</v>
      </c>
      <c r="H7612" s="17">
        <f t="shared" si="357"/>
        <v>0</v>
      </c>
      <c r="I7612" s="18">
        <f t="shared" si="355"/>
        <v>17.77</v>
      </c>
      <c r="J7612" s="17">
        <f t="shared" si="356"/>
        <v>0</v>
      </c>
    </row>
    <row r="7613" spans="1:10" x14ac:dyDescent="0.3">
      <c r="A7613" s="2">
        <v>20201112</v>
      </c>
      <c r="B7613" s="2" t="s">
        <v>29</v>
      </c>
      <c r="C7613" s="2">
        <v>0</v>
      </c>
      <c r="D7613" s="2">
        <v>0</v>
      </c>
      <c r="E7613" s="2">
        <v>15.58</v>
      </c>
      <c r="F7613" s="2">
        <v>1.38</v>
      </c>
      <c r="G7613" s="2">
        <v>0</v>
      </c>
      <c r="H7613" s="16">
        <f t="shared" si="357"/>
        <v>0</v>
      </c>
      <c r="I7613" s="15">
        <f t="shared" si="355"/>
        <v>15.58</v>
      </c>
      <c r="J7613" s="14">
        <f t="shared" si="356"/>
        <v>0</v>
      </c>
    </row>
    <row r="7614" spans="1:10" x14ac:dyDescent="0.3">
      <c r="A7614" s="19">
        <v>20201112</v>
      </c>
      <c r="B7614" s="19" t="s">
        <v>28</v>
      </c>
      <c r="C7614" s="19">
        <v>0</v>
      </c>
      <c r="D7614" s="19">
        <v>0</v>
      </c>
      <c r="E7614" s="19">
        <v>14.77</v>
      </c>
      <c r="F7614" s="19">
        <v>1.45</v>
      </c>
      <c r="G7614" s="19">
        <v>0</v>
      </c>
      <c r="H7614" s="17">
        <f t="shared" si="357"/>
        <v>0</v>
      </c>
      <c r="I7614" s="18">
        <f t="shared" si="355"/>
        <v>14.77</v>
      </c>
      <c r="J7614" s="17">
        <f t="shared" si="356"/>
        <v>0</v>
      </c>
    </row>
    <row r="7615" spans="1:10" x14ac:dyDescent="0.3">
      <c r="A7615" s="2">
        <v>20201112</v>
      </c>
      <c r="B7615" s="2" t="s">
        <v>27</v>
      </c>
      <c r="C7615" s="2">
        <v>0</v>
      </c>
      <c r="D7615" s="2">
        <v>0</v>
      </c>
      <c r="E7615" s="2">
        <v>14.94</v>
      </c>
      <c r="F7615" s="2">
        <v>1.31</v>
      </c>
      <c r="G7615" s="2">
        <v>0</v>
      </c>
      <c r="H7615" s="16">
        <f t="shared" si="357"/>
        <v>0</v>
      </c>
      <c r="I7615" s="15">
        <f t="shared" si="355"/>
        <v>14.94</v>
      </c>
      <c r="J7615" s="14">
        <f t="shared" si="356"/>
        <v>0</v>
      </c>
    </row>
    <row r="7616" spans="1:10" x14ac:dyDescent="0.3">
      <c r="A7616" s="19">
        <v>20201112</v>
      </c>
      <c r="B7616" s="19" t="s">
        <v>26</v>
      </c>
      <c r="C7616" s="19">
        <v>0</v>
      </c>
      <c r="D7616" s="19">
        <v>0</v>
      </c>
      <c r="E7616" s="19">
        <v>16.13</v>
      </c>
      <c r="F7616" s="19">
        <v>0.97</v>
      </c>
      <c r="G7616" s="19">
        <v>0</v>
      </c>
      <c r="H7616" s="17">
        <f t="shared" si="357"/>
        <v>0</v>
      </c>
      <c r="I7616" s="18">
        <f t="shared" si="355"/>
        <v>16.13</v>
      </c>
      <c r="J7616" s="17">
        <f t="shared" si="356"/>
        <v>0</v>
      </c>
    </row>
    <row r="7617" spans="1:10" x14ac:dyDescent="0.3">
      <c r="A7617" s="2">
        <v>20201112</v>
      </c>
      <c r="B7617" s="2" t="s">
        <v>25</v>
      </c>
      <c r="C7617" s="2">
        <v>0</v>
      </c>
      <c r="D7617" s="2">
        <v>0</v>
      </c>
      <c r="E7617" s="2">
        <v>16</v>
      </c>
      <c r="F7617" s="2">
        <v>0.9</v>
      </c>
      <c r="G7617" s="2">
        <v>0</v>
      </c>
      <c r="H7617" s="16">
        <f t="shared" si="357"/>
        <v>0</v>
      </c>
      <c r="I7617" s="15">
        <f t="shared" si="355"/>
        <v>16</v>
      </c>
      <c r="J7617" s="14">
        <f t="shared" si="356"/>
        <v>0</v>
      </c>
    </row>
    <row r="7618" spans="1:10" x14ac:dyDescent="0.3">
      <c r="A7618" s="19">
        <v>20201113</v>
      </c>
      <c r="B7618" s="19" t="s">
        <v>48</v>
      </c>
      <c r="C7618" s="19">
        <v>0</v>
      </c>
      <c r="D7618" s="19">
        <v>0</v>
      </c>
      <c r="E7618" s="19">
        <v>14.66</v>
      </c>
      <c r="F7618" s="19">
        <v>1.17</v>
      </c>
      <c r="G7618" s="19">
        <v>0</v>
      </c>
      <c r="H7618" s="17">
        <f t="shared" si="357"/>
        <v>0</v>
      </c>
      <c r="I7618" s="18">
        <f t="shared" si="355"/>
        <v>14.66</v>
      </c>
      <c r="J7618" s="17">
        <f t="shared" si="356"/>
        <v>0</v>
      </c>
    </row>
    <row r="7619" spans="1:10" x14ac:dyDescent="0.3">
      <c r="A7619" s="2">
        <v>20201113</v>
      </c>
      <c r="B7619" s="2" t="s">
        <v>47</v>
      </c>
      <c r="C7619" s="2">
        <v>0</v>
      </c>
      <c r="D7619" s="2">
        <v>0</v>
      </c>
      <c r="E7619" s="2">
        <v>13.83</v>
      </c>
      <c r="F7619" s="2">
        <v>1.59</v>
      </c>
      <c r="G7619" s="2">
        <v>0</v>
      </c>
      <c r="H7619" s="16">
        <f t="shared" si="357"/>
        <v>0</v>
      </c>
      <c r="I7619" s="15">
        <f t="shared" si="355"/>
        <v>13.83</v>
      </c>
      <c r="J7619" s="14">
        <f t="shared" si="356"/>
        <v>0</v>
      </c>
    </row>
    <row r="7620" spans="1:10" x14ac:dyDescent="0.3">
      <c r="A7620" s="19">
        <v>20201113</v>
      </c>
      <c r="B7620" s="19" t="s">
        <v>46</v>
      </c>
      <c r="C7620" s="19">
        <v>0</v>
      </c>
      <c r="D7620" s="19">
        <v>0</v>
      </c>
      <c r="E7620" s="19">
        <v>13.75</v>
      </c>
      <c r="F7620" s="19">
        <v>1.93</v>
      </c>
      <c r="G7620" s="19">
        <v>0</v>
      </c>
      <c r="H7620" s="17">
        <f t="shared" si="357"/>
        <v>0</v>
      </c>
      <c r="I7620" s="18">
        <f t="shared" si="355"/>
        <v>13.75</v>
      </c>
      <c r="J7620" s="17">
        <f t="shared" si="356"/>
        <v>0</v>
      </c>
    </row>
    <row r="7621" spans="1:10" x14ac:dyDescent="0.3">
      <c r="A7621" s="2">
        <v>20201113</v>
      </c>
      <c r="B7621" s="2" t="s">
        <v>45</v>
      </c>
      <c r="C7621" s="2">
        <v>0</v>
      </c>
      <c r="D7621" s="2">
        <v>0</v>
      </c>
      <c r="E7621" s="2">
        <v>13.83</v>
      </c>
      <c r="F7621" s="2">
        <v>2</v>
      </c>
      <c r="G7621" s="2">
        <v>0</v>
      </c>
      <c r="H7621" s="16">
        <f t="shared" si="357"/>
        <v>0</v>
      </c>
      <c r="I7621" s="15">
        <f t="shared" si="355"/>
        <v>13.83</v>
      </c>
      <c r="J7621" s="14">
        <f t="shared" si="356"/>
        <v>0</v>
      </c>
    </row>
    <row r="7622" spans="1:10" x14ac:dyDescent="0.3">
      <c r="A7622" s="19">
        <v>20201113</v>
      </c>
      <c r="B7622" s="19" t="s">
        <v>44</v>
      </c>
      <c r="C7622" s="19">
        <v>0</v>
      </c>
      <c r="D7622" s="19">
        <v>0</v>
      </c>
      <c r="E7622" s="19">
        <v>13.97</v>
      </c>
      <c r="F7622" s="19">
        <v>2.0699999999999998</v>
      </c>
      <c r="G7622" s="19">
        <v>0</v>
      </c>
      <c r="H7622" s="17">
        <f t="shared" si="357"/>
        <v>0</v>
      </c>
      <c r="I7622" s="18">
        <f t="shared" si="355"/>
        <v>13.97</v>
      </c>
      <c r="J7622" s="17">
        <f t="shared" si="356"/>
        <v>0</v>
      </c>
    </row>
    <row r="7623" spans="1:10" x14ac:dyDescent="0.3">
      <c r="A7623" s="2">
        <v>20201113</v>
      </c>
      <c r="B7623" s="2" t="s">
        <v>43</v>
      </c>
      <c r="C7623" s="2">
        <v>0</v>
      </c>
      <c r="D7623" s="2">
        <v>0</v>
      </c>
      <c r="E7623" s="2">
        <v>14.15</v>
      </c>
      <c r="F7623" s="2">
        <v>1.93</v>
      </c>
      <c r="G7623" s="2">
        <v>0</v>
      </c>
      <c r="H7623" s="16">
        <f t="shared" si="357"/>
        <v>0</v>
      </c>
      <c r="I7623" s="15">
        <f t="shared" si="355"/>
        <v>14.15</v>
      </c>
      <c r="J7623" s="14">
        <f t="shared" si="356"/>
        <v>0</v>
      </c>
    </row>
    <row r="7624" spans="1:10" x14ac:dyDescent="0.3">
      <c r="A7624" s="19">
        <v>20201113</v>
      </c>
      <c r="B7624" s="19" t="s">
        <v>42</v>
      </c>
      <c r="C7624" s="19">
        <v>0</v>
      </c>
      <c r="D7624" s="19">
        <v>0</v>
      </c>
      <c r="E7624" s="19">
        <v>14.21</v>
      </c>
      <c r="F7624" s="19">
        <v>2.2799999999999998</v>
      </c>
      <c r="G7624" s="19">
        <v>0</v>
      </c>
      <c r="H7624" s="17">
        <f t="shared" si="357"/>
        <v>0</v>
      </c>
      <c r="I7624" s="18">
        <f t="shared" si="355"/>
        <v>14.21</v>
      </c>
      <c r="J7624" s="17">
        <f t="shared" si="356"/>
        <v>0</v>
      </c>
    </row>
    <row r="7625" spans="1:10" x14ac:dyDescent="0.3">
      <c r="A7625" s="2">
        <v>20201113</v>
      </c>
      <c r="B7625" s="2" t="s">
        <v>41</v>
      </c>
      <c r="C7625" s="2">
        <v>0</v>
      </c>
      <c r="D7625" s="2">
        <v>0</v>
      </c>
      <c r="E7625" s="2">
        <v>14.23</v>
      </c>
      <c r="F7625" s="2">
        <v>2.62</v>
      </c>
      <c r="G7625" s="2">
        <v>0</v>
      </c>
      <c r="H7625" s="16">
        <f t="shared" si="357"/>
        <v>0</v>
      </c>
      <c r="I7625" s="15">
        <f t="shared" si="355"/>
        <v>14.23</v>
      </c>
      <c r="J7625" s="14">
        <f t="shared" si="356"/>
        <v>0</v>
      </c>
    </row>
    <row r="7626" spans="1:10" x14ac:dyDescent="0.3">
      <c r="A7626" s="19">
        <v>20201113</v>
      </c>
      <c r="B7626" s="19" t="s">
        <v>40</v>
      </c>
      <c r="C7626" s="19">
        <v>56</v>
      </c>
      <c r="D7626" s="19">
        <v>8.44</v>
      </c>
      <c r="E7626" s="19">
        <v>14.36</v>
      </c>
      <c r="F7626" s="19">
        <v>2.62</v>
      </c>
      <c r="G7626" s="19">
        <v>0</v>
      </c>
      <c r="H7626" s="17">
        <f t="shared" si="357"/>
        <v>381.53991275051459</v>
      </c>
      <c r="I7626" s="18">
        <f t="shared" ref="I7626:I7689" si="358">E7626+H7626*((NOCT-20)/(800))</f>
        <v>26.283122273453579</v>
      </c>
      <c r="J7626" s="17">
        <f t="shared" ref="J7626:J7689" si="359">P_STC__W*(H7626/1000)*(1+(alpha_p/100)*(I7626-25))</f>
        <v>0.37933688212933681</v>
      </c>
    </row>
    <row r="7627" spans="1:10" x14ac:dyDescent="0.3">
      <c r="A7627" s="2">
        <v>20201113</v>
      </c>
      <c r="B7627" s="2" t="s">
        <v>39</v>
      </c>
      <c r="C7627" s="2">
        <v>99</v>
      </c>
      <c r="D7627" s="2">
        <v>17.809999999999999</v>
      </c>
      <c r="E7627" s="2">
        <v>15.08</v>
      </c>
      <c r="F7627" s="2">
        <v>2.76</v>
      </c>
      <c r="G7627" s="2">
        <v>0</v>
      </c>
      <c r="H7627" s="16">
        <f t="shared" si="357"/>
        <v>323.67593517007009</v>
      </c>
      <c r="I7627" s="15">
        <f t="shared" si="358"/>
        <v>25.19487297406469</v>
      </c>
      <c r="J7627" s="14">
        <f t="shared" si="359"/>
        <v>0.32339209455553114</v>
      </c>
    </row>
    <row r="7628" spans="1:10" x14ac:dyDescent="0.3">
      <c r="A7628" s="19">
        <v>20201113</v>
      </c>
      <c r="B7628" s="19" t="s">
        <v>38</v>
      </c>
      <c r="C7628" s="19">
        <v>161</v>
      </c>
      <c r="D7628" s="19">
        <v>25.54</v>
      </c>
      <c r="E7628" s="19">
        <v>15.95</v>
      </c>
      <c r="F7628" s="19">
        <v>2.9</v>
      </c>
      <c r="G7628" s="19">
        <v>0</v>
      </c>
      <c r="H7628" s="17">
        <f t="shared" si="357"/>
        <v>373.42761872511363</v>
      </c>
      <c r="I7628" s="18">
        <f t="shared" si="358"/>
        <v>27.619613085159799</v>
      </c>
      <c r="J7628" s="17">
        <f t="shared" si="359"/>
        <v>0.36902555728143799</v>
      </c>
    </row>
    <row r="7629" spans="1:10" x14ac:dyDescent="0.3">
      <c r="A7629" s="2">
        <v>20201113</v>
      </c>
      <c r="B7629" s="2" t="s">
        <v>37</v>
      </c>
      <c r="C7629" s="2">
        <v>306</v>
      </c>
      <c r="D7629" s="2">
        <v>30.91</v>
      </c>
      <c r="E7629" s="2">
        <v>16.579999999999998</v>
      </c>
      <c r="F7629" s="2">
        <v>3.03</v>
      </c>
      <c r="G7629" s="2">
        <v>0</v>
      </c>
      <c r="H7629" s="16">
        <f t="shared" si="357"/>
        <v>595.68884238289388</v>
      </c>
      <c r="I7629" s="15">
        <f t="shared" si="358"/>
        <v>35.195276324465432</v>
      </c>
      <c r="J7629" s="14">
        <f t="shared" si="359"/>
        <v>0.56835938680116849</v>
      </c>
    </row>
    <row r="7630" spans="1:10" x14ac:dyDescent="0.3">
      <c r="A7630" s="19">
        <v>20201113</v>
      </c>
      <c r="B7630" s="19" t="s">
        <v>36</v>
      </c>
      <c r="C7630" s="19">
        <v>337</v>
      </c>
      <c r="D7630" s="19">
        <v>33.25</v>
      </c>
      <c r="E7630" s="19">
        <v>17.13</v>
      </c>
      <c r="F7630" s="19">
        <v>3.31</v>
      </c>
      <c r="G7630" s="19">
        <v>0</v>
      </c>
      <c r="H7630" s="17">
        <f t="shared" si="357"/>
        <v>614.63461858735263</v>
      </c>
      <c r="I7630" s="18">
        <f t="shared" si="358"/>
        <v>36.337331830854765</v>
      </c>
      <c r="J7630" s="17">
        <f t="shared" si="359"/>
        <v>0.58327719377190212</v>
      </c>
    </row>
    <row r="7631" spans="1:10" x14ac:dyDescent="0.3">
      <c r="A7631" s="2">
        <v>20201113</v>
      </c>
      <c r="B7631" s="2" t="s">
        <v>35</v>
      </c>
      <c r="C7631" s="2">
        <v>393.01</v>
      </c>
      <c r="D7631" s="2">
        <v>32.17</v>
      </c>
      <c r="E7631" s="2">
        <v>17.29</v>
      </c>
      <c r="F7631" s="2">
        <v>3.38</v>
      </c>
      <c r="G7631" s="2">
        <v>0</v>
      </c>
      <c r="H7631" s="16">
        <f t="shared" si="357"/>
        <v>738.13963188625019</v>
      </c>
      <c r="I7631" s="15">
        <f t="shared" si="358"/>
        <v>40.356863496445314</v>
      </c>
      <c r="J7631" s="14">
        <f t="shared" si="359"/>
        <v>0.68712983882937928</v>
      </c>
    </row>
    <row r="7632" spans="1:10" x14ac:dyDescent="0.3">
      <c r="A7632" s="19">
        <v>20201113</v>
      </c>
      <c r="B7632" s="19" t="s">
        <v>34</v>
      </c>
      <c r="C7632" s="19">
        <v>226</v>
      </c>
      <c r="D7632" s="19">
        <v>27.84</v>
      </c>
      <c r="E7632" s="19">
        <v>17.14</v>
      </c>
      <c r="F7632" s="19">
        <v>2.83</v>
      </c>
      <c r="G7632" s="19">
        <v>0</v>
      </c>
      <c r="H7632" s="17">
        <f t="shared" si="357"/>
        <v>483.93581418623165</v>
      </c>
      <c r="I7632" s="18">
        <f t="shared" si="358"/>
        <v>32.262994193319741</v>
      </c>
      <c r="J7632" s="17">
        <f t="shared" si="359"/>
        <v>0.46811911064854839</v>
      </c>
    </row>
    <row r="7633" spans="1:10" x14ac:dyDescent="0.3">
      <c r="A7633" s="2">
        <v>20201113</v>
      </c>
      <c r="B7633" s="2" t="s">
        <v>33</v>
      </c>
      <c r="C7633" s="2">
        <v>196</v>
      </c>
      <c r="D7633" s="2">
        <v>20.9</v>
      </c>
      <c r="E7633" s="2">
        <v>17.59</v>
      </c>
      <c r="F7633" s="2">
        <v>2.5499999999999998</v>
      </c>
      <c r="G7633" s="2">
        <v>0</v>
      </c>
      <c r="H7633" s="16">
        <f t="shared" si="357"/>
        <v>549.42282676309628</v>
      </c>
      <c r="I7633" s="15">
        <f t="shared" si="358"/>
        <v>34.759463336346755</v>
      </c>
      <c r="J7633" s="14">
        <f t="shared" si="359"/>
        <v>0.5252935030603374</v>
      </c>
    </row>
    <row r="7634" spans="1:10" x14ac:dyDescent="0.3">
      <c r="A7634" s="19">
        <v>20201113</v>
      </c>
      <c r="B7634" s="19" t="s">
        <v>32</v>
      </c>
      <c r="C7634" s="19">
        <v>96</v>
      </c>
      <c r="D7634" s="19">
        <v>12.06</v>
      </c>
      <c r="E7634" s="19">
        <v>17.29</v>
      </c>
      <c r="F7634" s="19">
        <v>2.0699999999999998</v>
      </c>
      <c r="G7634" s="19">
        <v>0</v>
      </c>
      <c r="H7634" s="17">
        <f t="shared" si="357"/>
        <v>459.47108376212179</v>
      </c>
      <c r="I7634" s="18">
        <f t="shared" si="358"/>
        <v>31.648471367566305</v>
      </c>
      <c r="J7634" s="17">
        <f t="shared" si="359"/>
        <v>0.44572457221134476</v>
      </c>
    </row>
    <row r="7635" spans="1:10" x14ac:dyDescent="0.3">
      <c r="A7635" s="2">
        <v>20201113</v>
      </c>
      <c r="B7635" s="2" t="s">
        <v>31</v>
      </c>
      <c r="C7635" s="2">
        <v>0</v>
      </c>
      <c r="D7635" s="2">
        <v>0</v>
      </c>
      <c r="E7635" s="2">
        <v>16.940000000000001</v>
      </c>
      <c r="F7635" s="2">
        <v>2</v>
      </c>
      <c r="G7635" s="2">
        <v>0</v>
      </c>
      <c r="H7635" s="16">
        <f t="shared" ref="H7635:H7698" si="360">IF(D7635&gt;0,C7635/SIN(D7635*PI()/180),0)</f>
        <v>0</v>
      </c>
      <c r="I7635" s="15">
        <f t="shared" si="358"/>
        <v>16.940000000000001</v>
      </c>
      <c r="J7635" s="14">
        <f t="shared" si="359"/>
        <v>0</v>
      </c>
    </row>
    <row r="7636" spans="1:10" x14ac:dyDescent="0.3">
      <c r="A7636" s="19">
        <v>20201113</v>
      </c>
      <c r="B7636" s="19" t="s">
        <v>30</v>
      </c>
      <c r="C7636" s="19">
        <v>0</v>
      </c>
      <c r="D7636" s="19">
        <v>0</v>
      </c>
      <c r="E7636" s="19">
        <v>16.3</v>
      </c>
      <c r="F7636" s="19">
        <v>2.34</v>
      </c>
      <c r="G7636" s="19">
        <v>0</v>
      </c>
      <c r="H7636" s="17">
        <f t="shared" si="360"/>
        <v>0</v>
      </c>
      <c r="I7636" s="18">
        <f t="shared" si="358"/>
        <v>16.3</v>
      </c>
      <c r="J7636" s="17">
        <f t="shared" si="359"/>
        <v>0</v>
      </c>
    </row>
    <row r="7637" spans="1:10" x14ac:dyDescent="0.3">
      <c r="A7637" s="2">
        <v>20201113</v>
      </c>
      <c r="B7637" s="2" t="s">
        <v>29</v>
      </c>
      <c r="C7637" s="2">
        <v>0</v>
      </c>
      <c r="D7637" s="2">
        <v>0</v>
      </c>
      <c r="E7637" s="2">
        <v>16.010000000000002</v>
      </c>
      <c r="F7637" s="2">
        <v>2.5499999999999998</v>
      </c>
      <c r="G7637" s="2">
        <v>0</v>
      </c>
      <c r="H7637" s="16">
        <f t="shared" si="360"/>
        <v>0</v>
      </c>
      <c r="I7637" s="15">
        <f t="shared" si="358"/>
        <v>16.010000000000002</v>
      </c>
      <c r="J7637" s="14">
        <f t="shared" si="359"/>
        <v>0</v>
      </c>
    </row>
    <row r="7638" spans="1:10" x14ac:dyDescent="0.3">
      <c r="A7638" s="19">
        <v>20201113</v>
      </c>
      <c r="B7638" s="19" t="s">
        <v>28</v>
      </c>
      <c r="C7638" s="19">
        <v>0</v>
      </c>
      <c r="D7638" s="19">
        <v>0</v>
      </c>
      <c r="E7638" s="19">
        <v>15.79</v>
      </c>
      <c r="F7638" s="19">
        <v>3.03</v>
      </c>
      <c r="G7638" s="19">
        <v>0</v>
      </c>
      <c r="H7638" s="17">
        <f t="shared" si="360"/>
        <v>0</v>
      </c>
      <c r="I7638" s="18">
        <f t="shared" si="358"/>
        <v>15.79</v>
      </c>
      <c r="J7638" s="17">
        <f t="shared" si="359"/>
        <v>0</v>
      </c>
    </row>
    <row r="7639" spans="1:10" x14ac:dyDescent="0.3">
      <c r="A7639" s="2">
        <v>20201113</v>
      </c>
      <c r="B7639" s="2" t="s">
        <v>27</v>
      </c>
      <c r="C7639" s="2">
        <v>0</v>
      </c>
      <c r="D7639" s="2">
        <v>0</v>
      </c>
      <c r="E7639" s="2">
        <v>15.66</v>
      </c>
      <c r="F7639" s="2">
        <v>3.24</v>
      </c>
      <c r="G7639" s="2">
        <v>0</v>
      </c>
      <c r="H7639" s="16">
        <f t="shared" si="360"/>
        <v>0</v>
      </c>
      <c r="I7639" s="15">
        <f t="shared" si="358"/>
        <v>15.66</v>
      </c>
      <c r="J7639" s="14">
        <f t="shared" si="359"/>
        <v>0</v>
      </c>
    </row>
    <row r="7640" spans="1:10" x14ac:dyDescent="0.3">
      <c r="A7640" s="19">
        <v>20201113</v>
      </c>
      <c r="B7640" s="19" t="s">
        <v>26</v>
      </c>
      <c r="C7640" s="19">
        <v>0</v>
      </c>
      <c r="D7640" s="19">
        <v>0</v>
      </c>
      <c r="E7640" s="19">
        <v>15.66</v>
      </c>
      <c r="F7640" s="19">
        <v>3.52</v>
      </c>
      <c r="G7640" s="19">
        <v>0</v>
      </c>
      <c r="H7640" s="17">
        <f t="shared" si="360"/>
        <v>0</v>
      </c>
      <c r="I7640" s="18">
        <f t="shared" si="358"/>
        <v>15.66</v>
      </c>
      <c r="J7640" s="17">
        <f t="shared" si="359"/>
        <v>0</v>
      </c>
    </row>
    <row r="7641" spans="1:10" x14ac:dyDescent="0.3">
      <c r="A7641" s="2">
        <v>20201113</v>
      </c>
      <c r="B7641" s="2" t="s">
        <v>25</v>
      </c>
      <c r="C7641" s="2">
        <v>0</v>
      </c>
      <c r="D7641" s="2">
        <v>0</v>
      </c>
      <c r="E7641" s="2">
        <v>15.72</v>
      </c>
      <c r="F7641" s="2">
        <v>3.52</v>
      </c>
      <c r="G7641" s="2">
        <v>0</v>
      </c>
      <c r="H7641" s="16">
        <f t="shared" si="360"/>
        <v>0</v>
      </c>
      <c r="I7641" s="15">
        <f t="shared" si="358"/>
        <v>15.72</v>
      </c>
      <c r="J7641" s="14">
        <f t="shared" si="359"/>
        <v>0</v>
      </c>
    </row>
    <row r="7642" spans="1:10" x14ac:dyDescent="0.3">
      <c r="A7642" s="19">
        <v>20201114</v>
      </c>
      <c r="B7642" s="19" t="s">
        <v>48</v>
      </c>
      <c r="C7642" s="19">
        <v>0</v>
      </c>
      <c r="D7642" s="19">
        <v>0</v>
      </c>
      <c r="E7642" s="19">
        <v>15.69</v>
      </c>
      <c r="F7642" s="19">
        <v>3.66</v>
      </c>
      <c r="G7642" s="19">
        <v>0</v>
      </c>
      <c r="H7642" s="17">
        <f t="shared" si="360"/>
        <v>0</v>
      </c>
      <c r="I7642" s="18">
        <f t="shared" si="358"/>
        <v>15.69</v>
      </c>
      <c r="J7642" s="17">
        <f t="shared" si="359"/>
        <v>0</v>
      </c>
    </row>
    <row r="7643" spans="1:10" x14ac:dyDescent="0.3">
      <c r="A7643" s="2">
        <v>20201114</v>
      </c>
      <c r="B7643" s="2" t="s">
        <v>47</v>
      </c>
      <c r="C7643" s="2">
        <v>0</v>
      </c>
      <c r="D7643" s="2">
        <v>0</v>
      </c>
      <c r="E7643" s="2">
        <v>15.72</v>
      </c>
      <c r="F7643" s="2">
        <v>3.79</v>
      </c>
      <c r="G7643" s="2">
        <v>0</v>
      </c>
      <c r="H7643" s="16">
        <f t="shared" si="360"/>
        <v>0</v>
      </c>
      <c r="I7643" s="15">
        <f t="shared" si="358"/>
        <v>15.72</v>
      </c>
      <c r="J7643" s="14">
        <f t="shared" si="359"/>
        <v>0</v>
      </c>
    </row>
    <row r="7644" spans="1:10" x14ac:dyDescent="0.3">
      <c r="A7644" s="19">
        <v>20201114</v>
      </c>
      <c r="B7644" s="19" t="s">
        <v>46</v>
      </c>
      <c r="C7644" s="19">
        <v>0</v>
      </c>
      <c r="D7644" s="19">
        <v>0</v>
      </c>
      <c r="E7644" s="19">
        <v>15.89</v>
      </c>
      <c r="F7644" s="19">
        <v>3.86</v>
      </c>
      <c r="G7644" s="19">
        <v>0</v>
      </c>
      <c r="H7644" s="17">
        <f t="shared" si="360"/>
        <v>0</v>
      </c>
      <c r="I7644" s="18">
        <f t="shared" si="358"/>
        <v>15.89</v>
      </c>
      <c r="J7644" s="17">
        <f t="shared" si="359"/>
        <v>0</v>
      </c>
    </row>
    <row r="7645" spans="1:10" x14ac:dyDescent="0.3">
      <c r="A7645" s="2">
        <v>20201114</v>
      </c>
      <c r="B7645" s="2" t="s">
        <v>45</v>
      </c>
      <c r="C7645" s="2">
        <v>0</v>
      </c>
      <c r="D7645" s="2">
        <v>0</v>
      </c>
      <c r="E7645" s="2">
        <v>16.02</v>
      </c>
      <c r="F7645" s="2">
        <v>4</v>
      </c>
      <c r="G7645" s="2">
        <v>0</v>
      </c>
      <c r="H7645" s="16">
        <f t="shared" si="360"/>
        <v>0</v>
      </c>
      <c r="I7645" s="15">
        <f t="shared" si="358"/>
        <v>16.02</v>
      </c>
      <c r="J7645" s="14">
        <f t="shared" si="359"/>
        <v>0</v>
      </c>
    </row>
    <row r="7646" spans="1:10" x14ac:dyDescent="0.3">
      <c r="A7646" s="19">
        <v>20201114</v>
      </c>
      <c r="B7646" s="19" t="s">
        <v>44</v>
      </c>
      <c r="C7646" s="19">
        <v>0</v>
      </c>
      <c r="D7646" s="19">
        <v>0</v>
      </c>
      <c r="E7646" s="19">
        <v>15.9</v>
      </c>
      <c r="F7646" s="19">
        <v>3.93</v>
      </c>
      <c r="G7646" s="19">
        <v>0</v>
      </c>
      <c r="H7646" s="17">
        <f t="shared" si="360"/>
        <v>0</v>
      </c>
      <c r="I7646" s="18">
        <f t="shared" si="358"/>
        <v>15.9</v>
      </c>
      <c r="J7646" s="17">
        <f t="shared" si="359"/>
        <v>0</v>
      </c>
    </row>
    <row r="7647" spans="1:10" x14ac:dyDescent="0.3">
      <c r="A7647" s="2">
        <v>20201114</v>
      </c>
      <c r="B7647" s="2" t="s">
        <v>43</v>
      </c>
      <c r="C7647" s="2">
        <v>0</v>
      </c>
      <c r="D7647" s="2">
        <v>0</v>
      </c>
      <c r="E7647" s="2">
        <v>15.84</v>
      </c>
      <c r="F7647" s="2">
        <v>4.07</v>
      </c>
      <c r="G7647" s="2">
        <v>0</v>
      </c>
      <c r="H7647" s="16">
        <f t="shared" si="360"/>
        <v>0</v>
      </c>
      <c r="I7647" s="15">
        <f t="shared" si="358"/>
        <v>15.84</v>
      </c>
      <c r="J7647" s="14">
        <f t="shared" si="359"/>
        <v>0</v>
      </c>
    </row>
    <row r="7648" spans="1:10" x14ac:dyDescent="0.3">
      <c r="A7648" s="19">
        <v>20201114</v>
      </c>
      <c r="B7648" s="19" t="s">
        <v>42</v>
      </c>
      <c r="C7648" s="19">
        <v>0</v>
      </c>
      <c r="D7648" s="19">
        <v>0</v>
      </c>
      <c r="E7648" s="19">
        <v>16.03</v>
      </c>
      <c r="F7648" s="19">
        <v>3.79</v>
      </c>
      <c r="G7648" s="19">
        <v>0</v>
      </c>
      <c r="H7648" s="17">
        <f t="shared" si="360"/>
        <v>0</v>
      </c>
      <c r="I7648" s="18">
        <f t="shared" si="358"/>
        <v>16.03</v>
      </c>
      <c r="J7648" s="17">
        <f t="shared" si="359"/>
        <v>0</v>
      </c>
    </row>
    <row r="7649" spans="1:10" x14ac:dyDescent="0.3">
      <c r="A7649" s="2">
        <v>20201114</v>
      </c>
      <c r="B7649" s="2" t="s">
        <v>41</v>
      </c>
      <c r="C7649" s="2">
        <v>0</v>
      </c>
      <c r="D7649" s="2">
        <v>0</v>
      </c>
      <c r="E7649" s="2">
        <v>16.13</v>
      </c>
      <c r="F7649" s="2">
        <v>2.97</v>
      </c>
      <c r="G7649" s="2">
        <v>0</v>
      </c>
      <c r="H7649" s="16">
        <f t="shared" si="360"/>
        <v>0</v>
      </c>
      <c r="I7649" s="15">
        <f t="shared" si="358"/>
        <v>16.13</v>
      </c>
      <c r="J7649" s="14">
        <f t="shared" si="359"/>
        <v>0</v>
      </c>
    </row>
    <row r="7650" spans="1:10" x14ac:dyDescent="0.3">
      <c r="A7650" s="19">
        <v>20201114</v>
      </c>
      <c r="B7650" s="19" t="s">
        <v>40</v>
      </c>
      <c r="C7650" s="19">
        <v>73</v>
      </c>
      <c r="D7650" s="19">
        <v>8.2200000000000006</v>
      </c>
      <c r="E7650" s="19">
        <v>16.38</v>
      </c>
      <c r="F7650" s="19">
        <v>2.62</v>
      </c>
      <c r="G7650" s="19">
        <v>0</v>
      </c>
      <c r="H7650" s="17">
        <f t="shared" si="360"/>
        <v>510.58083629562924</v>
      </c>
      <c r="I7650" s="18">
        <f t="shared" si="358"/>
        <v>32.335651134238411</v>
      </c>
      <c r="J7650" s="17">
        <f t="shared" si="359"/>
        <v>0.49372634328661325</v>
      </c>
    </row>
    <row r="7651" spans="1:10" x14ac:dyDescent="0.3">
      <c r="A7651" s="2">
        <v>20201114</v>
      </c>
      <c r="B7651" s="2" t="s">
        <v>39</v>
      </c>
      <c r="C7651" s="2">
        <v>108</v>
      </c>
      <c r="D7651" s="2">
        <v>17.57</v>
      </c>
      <c r="E7651" s="2">
        <v>17.03</v>
      </c>
      <c r="F7651" s="2">
        <v>3.03</v>
      </c>
      <c r="G7651" s="2">
        <v>0</v>
      </c>
      <c r="H7651" s="16">
        <f t="shared" si="360"/>
        <v>357.7690003849155</v>
      </c>
      <c r="I7651" s="15">
        <f t="shared" si="358"/>
        <v>28.210281262028609</v>
      </c>
      <c r="J7651" s="14">
        <f t="shared" si="359"/>
        <v>0.35260057435359871</v>
      </c>
    </row>
    <row r="7652" spans="1:10" x14ac:dyDescent="0.3">
      <c r="A7652" s="19">
        <v>20201114</v>
      </c>
      <c r="B7652" s="19" t="s">
        <v>38</v>
      </c>
      <c r="C7652" s="19">
        <v>262</v>
      </c>
      <c r="D7652" s="19">
        <v>25.28</v>
      </c>
      <c r="E7652" s="19">
        <v>18.010000000000002</v>
      </c>
      <c r="F7652" s="19">
        <v>3.93</v>
      </c>
      <c r="G7652" s="19">
        <v>0</v>
      </c>
      <c r="H7652" s="17">
        <f t="shared" si="360"/>
        <v>613.52242817001093</v>
      </c>
      <c r="I7652" s="18">
        <f t="shared" si="358"/>
        <v>37.182575880312839</v>
      </c>
      <c r="J7652" s="17">
        <f t="shared" si="359"/>
        <v>0.57988815226046364</v>
      </c>
    </row>
    <row r="7653" spans="1:10" x14ac:dyDescent="0.3">
      <c r="A7653" s="2">
        <v>20201114</v>
      </c>
      <c r="B7653" s="2" t="s">
        <v>37</v>
      </c>
      <c r="C7653" s="2">
        <v>197</v>
      </c>
      <c r="D7653" s="2">
        <v>30.65</v>
      </c>
      <c r="E7653" s="2">
        <v>18.64</v>
      </c>
      <c r="F7653" s="2">
        <v>4.34</v>
      </c>
      <c r="G7653" s="2">
        <v>0</v>
      </c>
      <c r="H7653" s="16">
        <f t="shared" si="360"/>
        <v>386.43183988599128</v>
      </c>
      <c r="I7653" s="15">
        <f t="shared" si="358"/>
        <v>30.715994996437228</v>
      </c>
      <c r="J7653" s="14">
        <f t="shared" si="359"/>
        <v>0.37649204880135567</v>
      </c>
    </row>
    <row r="7654" spans="1:10" x14ac:dyDescent="0.3">
      <c r="A7654" s="19">
        <v>20201114</v>
      </c>
      <c r="B7654" s="19" t="s">
        <v>36</v>
      </c>
      <c r="C7654" s="19">
        <v>219</v>
      </c>
      <c r="D7654" s="19">
        <v>32.99</v>
      </c>
      <c r="E7654" s="19">
        <v>18.97</v>
      </c>
      <c r="F7654" s="19">
        <v>4.28</v>
      </c>
      <c r="G7654" s="19">
        <v>0</v>
      </c>
      <c r="H7654" s="17">
        <f t="shared" si="360"/>
        <v>402.20928521332456</v>
      </c>
      <c r="I7654" s="18">
        <f t="shared" si="358"/>
        <v>31.539040162916393</v>
      </c>
      <c r="J7654" s="17">
        <f t="shared" si="359"/>
        <v>0.39037400319873933</v>
      </c>
    </row>
    <row r="7655" spans="1:10" x14ac:dyDescent="0.3">
      <c r="A7655" s="2">
        <v>20201114</v>
      </c>
      <c r="B7655" s="2" t="s">
        <v>35</v>
      </c>
      <c r="C7655" s="2">
        <v>170</v>
      </c>
      <c r="D7655" s="2">
        <v>31.91</v>
      </c>
      <c r="E7655" s="2">
        <v>19.23</v>
      </c>
      <c r="F7655" s="2">
        <v>4</v>
      </c>
      <c r="G7655" s="2">
        <v>0</v>
      </c>
      <c r="H7655" s="16">
        <f t="shared" si="360"/>
        <v>321.61245120803972</v>
      </c>
      <c r="I7655" s="15">
        <f t="shared" si="358"/>
        <v>29.280389100251242</v>
      </c>
      <c r="J7655" s="14">
        <f t="shared" si="359"/>
        <v>0.31541763227008784</v>
      </c>
    </row>
    <row r="7656" spans="1:10" x14ac:dyDescent="0.3">
      <c r="A7656" s="19">
        <v>20201114</v>
      </c>
      <c r="B7656" s="19" t="s">
        <v>34</v>
      </c>
      <c r="C7656" s="19">
        <v>233</v>
      </c>
      <c r="D7656" s="19">
        <v>27.62</v>
      </c>
      <c r="E7656" s="19">
        <v>19.350000000000001</v>
      </c>
      <c r="F7656" s="19">
        <v>4.07</v>
      </c>
      <c r="G7656" s="19">
        <v>0</v>
      </c>
      <c r="H7656" s="17">
        <f t="shared" si="360"/>
        <v>502.58263812583192</v>
      </c>
      <c r="I7656" s="18">
        <f t="shared" si="358"/>
        <v>35.055707441432247</v>
      </c>
      <c r="J7656" s="17">
        <f t="shared" si="359"/>
        <v>0.47984043024221734</v>
      </c>
    </row>
    <row r="7657" spans="1:10" x14ac:dyDescent="0.3">
      <c r="A7657" s="2">
        <v>20201114</v>
      </c>
      <c r="B7657" s="2" t="s">
        <v>33</v>
      </c>
      <c r="C7657" s="2">
        <v>200</v>
      </c>
      <c r="D7657" s="2">
        <v>20.7</v>
      </c>
      <c r="E7657" s="2">
        <v>18.989999999999998</v>
      </c>
      <c r="F7657" s="2">
        <v>4.21</v>
      </c>
      <c r="G7657" s="2">
        <v>0</v>
      </c>
      <c r="H7657" s="16">
        <f t="shared" si="360"/>
        <v>565.81112777830026</v>
      </c>
      <c r="I7657" s="15">
        <f t="shared" si="358"/>
        <v>36.671597743071885</v>
      </c>
      <c r="J7657" s="14">
        <f t="shared" si="359"/>
        <v>0.53609348830938042</v>
      </c>
    </row>
    <row r="7658" spans="1:10" x14ac:dyDescent="0.3">
      <c r="A7658" s="19">
        <v>20201114</v>
      </c>
      <c r="B7658" s="19" t="s">
        <v>32</v>
      </c>
      <c r="C7658" s="19">
        <v>132</v>
      </c>
      <c r="D7658" s="19">
        <v>11.89</v>
      </c>
      <c r="E7658" s="19">
        <v>18.559999999999999</v>
      </c>
      <c r="F7658" s="19">
        <v>3.93</v>
      </c>
      <c r="G7658" s="19">
        <v>0</v>
      </c>
      <c r="H7658" s="17">
        <f t="shared" si="360"/>
        <v>640.6728222618467</v>
      </c>
      <c r="I7658" s="18">
        <f t="shared" si="358"/>
        <v>38.581025695682712</v>
      </c>
      <c r="J7658" s="17">
        <f t="shared" si="359"/>
        <v>0.60151834898436007</v>
      </c>
    </row>
    <row r="7659" spans="1:10" x14ac:dyDescent="0.3">
      <c r="A7659" s="2">
        <v>20201114</v>
      </c>
      <c r="B7659" s="2" t="s">
        <v>31</v>
      </c>
      <c r="C7659" s="2">
        <v>0</v>
      </c>
      <c r="D7659" s="2">
        <v>0</v>
      </c>
      <c r="E7659" s="2">
        <v>17.88</v>
      </c>
      <c r="F7659" s="2">
        <v>3.38</v>
      </c>
      <c r="G7659" s="2">
        <v>0</v>
      </c>
      <c r="H7659" s="16">
        <f t="shared" si="360"/>
        <v>0</v>
      </c>
      <c r="I7659" s="15">
        <f t="shared" si="358"/>
        <v>17.88</v>
      </c>
      <c r="J7659" s="14">
        <f t="shared" si="359"/>
        <v>0</v>
      </c>
    </row>
    <row r="7660" spans="1:10" x14ac:dyDescent="0.3">
      <c r="A7660" s="19">
        <v>20201114</v>
      </c>
      <c r="B7660" s="19" t="s">
        <v>30</v>
      </c>
      <c r="C7660" s="19">
        <v>0</v>
      </c>
      <c r="D7660" s="19">
        <v>0</v>
      </c>
      <c r="E7660" s="19">
        <v>17.34</v>
      </c>
      <c r="F7660" s="19">
        <v>3.45</v>
      </c>
      <c r="G7660" s="19">
        <v>0</v>
      </c>
      <c r="H7660" s="17">
        <f t="shared" si="360"/>
        <v>0</v>
      </c>
      <c r="I7660" s="18">
        <f t="shared" si="358"/>
        <v>17.34</v>
      </c>
      <c r="J7660" s="17">
        <f t="shared" si="359"/>
        <v>0</v>
      </c>
    </row>
    <row r="7661" spans="1:10" x14ac:dyDescent="0.3">
      <c r="A7661" s="2">
        <v>20201114</v>
      </c>
      <c r="B7661" s="2" t="s">
        <v>29</v>
      </c>
      <c r="C7661" s="2">
        <v>0</v>
      </c>
      <c r="D7661" s="2">
        <v>0</v>
      </c>
      <c r="E7661" s="2">
        <v>17.45</v>
      </c>
      <c r="F7661" s="2">
        <v>4.83</v>
      </c>
      <c r="G7661" s="2">
        <v>0</v>
      </c>
      <c r="H7661" s="16">
        <f t="shared" si="360"/>
        <v>0</v>
      </c>
      <c r="I7661" s="15">
        <f t="shared" si="358"/>
        <v>17.45</v>
      </c>
      <c r="J7661" s="14">
        <f t="shared" si="359"/>
        <v>0</v>
      </c>
    </row>
    <row r="7662" spans="1:10" x14ac:dyDescent="0.3">
      <c r="A7662" s="19">
        <v>20201114</v>
      </c>
      <c r="B7662" s="19" t="s">
        <v>28</v>
      </c>
      <c r="C7662" s="19">
        <v>0</v>
      </c>
      <c r="D7662" s="19">
        <v>0</v>
      </c>
      <c r="E7662" s="19">
        <v>17.420000000000002</v>
      </c>
      <c r="F7662" s="19">
        <v>4.76</v>
      </c>
      <c r="G7662" s="19">
        <v>0</v>
      </c>
      <c r="H7662" s="17">
        <f t="shared" si="360"/>
        <v>0</v>
      </c>
      <c r="I7662" s="18">
        <f t="shared" si="358"/>
        <v>17.420000000000002</v>
      </c>
      <c r="J7662" s="17">
        <f t="shared" si="359"/>
        <v>0</v>
      </c>
    </row>
    <row r="7663" spans="1:10" x14ac:dyDescent="0.3">
      <c r="A7663" s="2">
        <v>20201114</v>
      </c>
      <c r="B7663" s="2" t="s">
        <v>27</v>
      </c>
      <c r="C7663" s="2">
        <v>0</v>
      </c>
      <c r="D7663" s="2">
        <v>0</v>
      </c>
      <c r="E7663" s="2">
        <v>17.36</v>
      </c>
      <c r="F7663" s="2">
        <v>4.62</v>
      </c>
      <c r="G7663" s="2">
        <v>0</v>
      </c>
      <c r="H7663" s="16">
        <f t="shared" si="360"/>
        <v>0</v>
      </c>
      <c r="I7663" s="15">
        <f t="shared" si="358"/>
        <v>17.36</v>
      </c>
      <c r="J7663" s="14">
        <f t="shared" si="359"/>
        <v>0</v>
      </c>
    </row>
    <row r="7664" spans="1:10" x14ac:dyDescent="0.3">
      <c r="A7664" s="19">
        <v>20201114</v>
      </c>
      <c r="B7664" s="19" t="s">
        <v>26</v>
      </c>
      <c r="C7664" s="19">
        <v>0</v>
      </c>
      <c r="D7664" s="19">
        <v>0</v>
      </c>
      <c r="E7664" s="19">
        <v>17.3</v>
      </c>
      <c r="F7664" s="19">
        <v>4.34</v>
      </c>
      <c r="G7664" s="19">
        <v>0</v>
      </c>
      <c r="H7664" s="17">
        <f t="shared" si="360"/>
        <v>0</v>
      </c>
      <c r="I7664" s="18">
        <f t="shared" si="358"/>
        <v>17.3</v>
      </c>
      <c r="J7664" s="17">
        <f t="shared" si="359"/>
        <v>0</v>
      </c>
    </row>
    <row r="7665" spans="1:10" x14ac:dyDescent="0.3">
      <c r="A7665" s="2">
        <v>20201114</v>
      </c>
      <c r="B7665" s="2" t="s">
        <v>25</v>
      </c>
      <c r="C7665" s="2">
        <v>0</v>
      </c>
      <c r="D7665" s="2">
        <v>0</v>
      </c>
      <c r="E7665" s="2">
        <v>17.23</v>
      </c>
      <c r="F7665" s="2">
        <v>4</v>
      </c>
      <c r="G7665" s="2">
        <v>0</v>
      </c>
      <c r="H7665" s="16">
        <f t="shared" si="360"/>
        <v>0</v>
      </c>
      <c r="I7665" s="15">
        <f t="shared" si="358"/>
        <v>17.23</v>
      </c>
      <c r="J7665" s="14">
        <f t="shared" si="359"/>
        <v>0</v>
      </c>
    </row>
    <row r="7666" spans="1:10" x14ac:dyDescent="0.3">
      <c r="A7666" s="19">
        <v>20201115</v>
      </c>
      <c r="B7666" s="19" t="s">
        <v>48</v>
      </c>
      <c r="C7666" s="19">
        <v>0</v>
      </c>
      <c r="D7666" s="19">
        <v>0</v>
      </c>
      <c r="E7666" s="19">
        <v>17.09</v>
      </c>
      <c r="F7666" s="19">
        <v>4</v>
      </c>
      <c r="G7666" s="19">
        <v>0</v>
      </c>
      <c r="H7666" s="17">
        <f t="shared" si="360"/>
        <v>0</v>
      </c>
      <c r="I7666" s="18">
        <f t="shared" si="358"/>
        <v>17.09</v>
      </c>
      <c r="J7666" s="17">
        <f t="shared" si="359"/>
        <v>0</v>
      </c>
    </row>
    <row r="7667" spans="1:10" x14ac:dyDescent="0.3">
      <c r="A7667" s="2">
        <v>20201115</v>
      </c>
      <c r="B7667" s="2" t="s">
        <v>47</v>
      </c>
      <c r="C7667" s="2">
        <v>0</v>
      </c>
      <c r="D7667" s="2">
        <v>0</v>
      </c>
      <c r="E7667" s="2">
        <v>16.98</v>
      </c>
      <c r="F7667" s="2">
        <v>4.21</v>
      </c>
      <c r="G7667" s="2">
        <v>0</v>
      </c>
      <c r="H7667" s="16">
        <f t="shared" si="360"/>
        <v>0</v>
      </c>
      <c r="I7667" s="15">
        <f t="shared" si="358"/>
        <v>16.98</v>
      </c>
      <c r="J7667" s="14">
        <f t="shared" si="359"/>
        <v>0</v>
      </c>
    </row>
    <row r="7668" spans="1:10" x14ac:dyDescent="0.3">
      <c r="A7668" s="19">
        <v>20201115</v>
      </c>
      <c r="B7668" s="19" t="s">
        <v>46</v>
      </c>
      <c r="C7668" s="19">
        <v>0</v>
      </c>
      <c r="D7668" s="19">
        <v>0</v>
      </c>
      <c r="E7668" s="19">
        <v>16.940000000000001</v>
      </c>
      <c r="F7668" s="19">
        <v>4.28</v>
      </c>
      <c r="G7668" s="19">
        <v>0</v>
      </c>
      <c r="H7668" s="17">
        <f t="shared" si="360"/>
        <v>0</v>
      </c>
      <c r="I7668" s="18">
        <f t="shared" si="358"/>
        <v>16.940000000000001</v>
      </c>
      <c r="J7668" s="17">
        <f t="shared" si="359"/>
        <v>0</v>
      </c>
    </row>
    <row r="7669" spans="1:10" x14ac:dyDescent="0.3">
      <c r="A7669" s="2">
        <v>20201115</v>
      </c>
      <c r="B7669" s="2" t="s">
        <v>45</v>
      </c>
      <c r="C7669" s="2">
        <v>0</v>
      </c>
      <c r="D7669" s="2">
        <v>0</v>
      </c>
      <c r="E7669" s="2">
        <v>16.98</v>
      </c>
      <c r="F7669" s="2">
        <v>4.76</v>
      </c>
      <c r="G7669" s="2">
        <v>0</v>
      </c>
      <c r="H7669" s="16">
        <f t="shared" si="360"/>
        <v>0</v>
      </c>
      <c r="I7669" s="15">
        <f t="shared" si="358"/>
        <v>16.98</v>
      </c>
      <c r="J7669" s="14">
        <f t="shared" si="359"/>
        <v>0</v>
      </c>
    </row>
    <row r="7670" spans="1:10" x14ac:dyDescent="0.3">
      <c r="A7670" s="19">
        <v>20201115</v>
      </c>
      <c r="B7670" s="19" t="s">
        <v>44</v>
      </c>
      <c r="C7670" s="19">
        <v>0</v>
      </c>
      <c r="D7670" s="19">
        <v>0</v>
      </c>
      <c r="E7670" s="19">
        <v>17.07</v>
      </c>
      <c r="F7670" s="19">
        <v>4.9000000000000004</v>
      </c>
      <c r="G7670" s="19">
        <v>0</v>
      </c>
      <c r="H7670" s="17">
        <f t="shared" si="360"/>
        <v>0</v>
      </c>
      <c r="I7670" s="18">
        <f t="shared" si="358"/>
        <v>17.07</v>
      </c>
      <c r="J7670" s="17">
        <f t="shared" si="359"/>
        <v>0</v>
      </c>
    </row>
    <row r="7671" spans="1:10" x14ac:dyDescent="0.3">
      <c r="A7671" s="2">
        <v>20201115</v>
      </c>
      <c r="B7671" s="2" t="s">
        <v>43</v>
      </c>
      <c r="C7671" s="2">
        <v>0</v>
      </c>
      <c r="D7671" s="2">
        <v>0</v>
      </c>
      <c r="E7671" s="2">
        <v>17.100000000000001</v>
      </c>
      <c r="F7671" s="2">
        <v>4.6900000000000004</v>
      </c>
      <c r="G7671" s="2">
        <v>0</v>
      </c>
      <c r="H7671" s="16">
        <f t="shared" si="360"/>
        <v>0</v>
      </c>
      <c r="I7671" s="15">
        <f t="shared" si="358"/>
        <v>17.100000000000001</v>
      </c>
      <c r="J7671" s="14">
        <f t="shared" si="359"/>
        <v>0</v>
      </c>
    </row>
    <row r="7672" spans="1:10" x14ac:dyDescent="0.3">
      <c r="A7672" s="19">
        <v>20201115</v>
      </c>
      <c r="B7672" s="19" t="s">
        <v>42</v>
      </c>
      <c r="C7672" s="19">
        <v>0</v>
      </c>
      <c r="D7672" s="19">
        <v>0</v>
      </c>
      <c r="E7672" s="19">
        <v>17.059999999999999</v>
      </c>
      <c r="F7672" s="19">
        <v>4.1399999999999997</v>
      </c>
      <c r="G7672" s="19">
        <v>0</v>
      </c>
      <c r="H7672" s="17">
        <f t="shared" si="360"/>
        <v>0</v>
      </c>
      <c r="I7672" s="18">
        <f t="shared" si="358"/>
        <v>17.059999999999999</v>
      </c>
      <c r="J7672" s="17">
        <f t="shared" si="359"/>
        <v>0</v>
      </c>
    </row>
    <row r="7673" spans="1:10" x14ac:dyDescent="0.3">
      <c r="A7673" s="2">
        <v>20201115</v>
      </c>
      <c r="B7673" s="2" t="s">
        <v>41</v>
      </c>
      <c r="C7673" s="2">
        <v>0</v>
      </c>
      <c r="D7673" s="2">
        <v>0</v>
      </c>
      <c r="E7673" s="2">
        <v>17.100000000000001</v>
      </c>
      <c r="F7673" s="2">
        <v>4.21</v>
      </c>
      <c r="G7673" s="2">
        <v>0</v>
      </c>
      <c r="H7673" s="16">
        <f t="shared" si="360"/>
        <v>0</v>
      </c>
      <c r="I7673" s="15">
        <f t="shared" si="358"/>
        <v>17.100000000000001</v>
      </c>
      <c r="J7673" s="14">
        <f t="shared" si="359"/>
        <v>0</v>
      </c>
    </row>
    <row r="7674" spans="1:10" x14ac:dyDescent="0.3">
      <c r="A7674" s="19">
        <v>20201115</v>
      </c>
      <c r="B7674" s="19" t="s">
        <v>40</v>
      </c>
      <c r="C7674" s="19">
        <v>75</v>
      </c>
      <c r="D7674" s="19">
        <v>8</v>
      </c>
      <c r="E7674" s="19">
        <v>17.21</v>
      </c>
      <c r="F7674" s="19">
        <v>3.66</v>
      </c>
      <c r="G7674" s="19">
        <v>0</v>
      </c>
      <c r="H7674" s="17">
        <f t="shared" si="360"/>
        <v>538.89724007457892</v>
      </c>
      <c r="I7674" s="18">
        <f t="shared" si="358"/>
        <v>34.050538752330596</v>
      </c>
      <c r="J7674" s="17">
        <f t="shared" si="359"/>
        <v>0.51694934347789356</v>
      </c>
    </row>
    <row r="7675" spans="1:10" x14ac:dyDescent="0.3">
      <c r="A7675" s="2">
        <v>20201115</v>
      </c>
      <c r="B7675" s="2" t="s">
        <v>39</v>
      </c>
      <c r="C7675" s="2">
        <v>142</v>
      </c>
      <c r="D7675" s="2">
        <v>17.34</v>
      </c>
      <c r="E7675" s="2">
        <v>17.8</v>
      </c>
      <c r="F7675" s="2">
        <v>3.52</v>
      </c>
      <c r="G7675" s="2">
        <v>0</v>
      </c>
      <c r="H7675" s="16">
        <f t="shared" si="360"/>
        <v>476.44395598098578</v>
      </c>
      <c r="I7675" s="15">
        <f t="shared" si="358"/>
        <v>32.688873624405808</v>
      </c>
      <c r="J7675" s="14">
        <f t="shared" si="359"/>
        <v>0.4599590278310618</v>
      </c>
    </row>
    <row r="7676" spans="1:10" x14ac:dyDescent="0.3">
      <c r="A7676" s="19">
        <v>20201115</v>
      </c>
      <c r="B7676" s="19" t="s">
        <v>38</v>
      </c>
      <c r="C7676" s="19">
        <v>326.01</v>
      </c>
      <c r="D7676" s="19">
        <v>25.03</v>
      </c>
      <c r="E7676" s="19">
        <v>18.48</v>
      </c>
      <c r="F7676" s="19">
        <v>3.72</v>
      </c>
      <c r="G7676" s="19">
        <v>0</v>
      </c>
      <c r="H7676" s="17">
        <f t="shared" si="360"/>
        <v>770.54027401201097</v>
      </c>
      <c r="I7676" s="18">
        <f t="shared" si="358"/>
        <v>42.55938356287534</v>
      </c>
      <c r="J7676" s="17">
        <f t="shared" si="359"/>
        <v>0.70965431901292109</v>
      </c>
    </row>
    <row r="7677" spans="1:10" x14ac:dyDescent="0.3">
      <c r="A7677" s="2">
        <v>20201115</v>
      </c>
      <c r="B7677" s="2" t="s">
        <v>37</v>
      </c>
      <c r="C7677" s="2">
        <v>288</v>
      </c>
      <c r="D7677" s="2">
        <v>30.39</v>
      </c>
      <c r="E7677" s="2">
        <v>19.07</v>
      </c>
      <c r="F7677" s="2">
        <v>4.28</v>
      </c>
      <c r="G7677" s="2">
        <v>0</v>
      </c>
      <c r="H7677" s="16">
        <f t="shared" si="360"/>
        <v>569.30135052209243</v>
      </c>
      <c r="I7677" s="15">
        <f t="shared" si="358"/>
        <v>36.860667203815389</v>
      </c>
      <c r="J7677" s="14">
        <f t="shared" si="359"/>
        <v>0.53891602816457906</v>
      </c>
    </row>
    <row r="7678" spans="1:10" x14ac:dyDescent="0.3">
      <c r="A7678" s="19">
        <v>20201115</v>
      </c>
      <c r="B7678" s="19" t="s">
        <v>36</v>
      </c>
      <c r="C7678" s="19">
        <v>309</v>
      </c>
      <c r="D7678" s="19">
        <v>32.72</v>
      </c>
      <c r="E7678" s="19">
        <v>19.649999999999999</v>
      </c>
      <c r="F7678" s="19">
        <v>4.34</v>
      </c>
      <c r="G7678" s="19">
        <v>0</v>
      </c>
      <c r="H7678" s="17">
        <f t="shared" si="360"/>
        <v>571.65688507273228</v>
      </c>
      <c r="I7678" s="18">
        <f t="shared" si="358"/>
        <v>37.514277658522886</v>
      </c>
      <c r="J7678" s="17">
        <f t="shared" si="359"/>
        <v>0.53946445663930309</v>
      </c>
    </row>
    <row r="7679" spans="1:10" x14ac:dyDescent="0.3">
      <c r="A7679" s="2">
        <v>20201115</v>
      </c>
      <c r="B7679" s="2" t="s">
        <v>35</v>
      </c>
      <c r="C7679" s="2">
        <v>265</v>
      </c>
      <c r="D7679" s="2">
        <v>31.67</v>
      </c>
      <c r="E7679" s="2">
        <v>19.88</v>
      </c>
      <c r="F7679" s="2">
        <v>3.72</v>
      </c>
      <c r="G7679" s="2">
        <v>0</v>
      </c>
      <c r="H7679" s="16">
        <f t="shared" si="360"/>
        <v>504.73681654737391</v>
      </c>
      <c r="I7679" s="15">
        <f t="shared" si="358"/>
        <v>35.653025517105434</v>
      </c>
      <c r="J7679" s="14">
        <f t="shared" si="359"/>
        <v>0.48054043270991609</v>
      </c>
    </row>
    <row r="7680" spans="1:10" x14ac:dyDescent="0.3">
      <c r="A7680" s="19">
        <v>20201115</v>
      </c>
      <c r="B7680" s="19" t="s">
        <v>34</v>
      </c>
      <c r="C7680" s="19">
        <v>224</v>
      </c>
      <c r="D7680" s="19">
        <v>27.4</v>
      </c>
      <c r="E7680" s="19">
        <v>19.96</v>
      </c>
      <c r="F7680" s="19">
        <v>3.45</v>
      </c>
      <c r="G7680" s="19">
        <v>0</v>
      </c>
      <c r="H7680" s="17">
        <f t="shared" si="360"/>
        <v>486.74512115473755</v>
      </c>
      <c r="I7680" s="18">
        <f t="shared" si="358"/>
        <v>35.170785036085547</v>
      </c>
      <c r="J7680" s="17">
        <f t="shared" si="359"/>
        <v>0.46446751117891039</v>
      </c>
    </row>
    <row r="7681" spans="1:10" x14ac:dyDescent="0.3">
      <c r="A7681" s="2">
        <v>20201115</v>
      </c>
      <c r="B7681" s="2" t="s">
        <v>33</v>
      </c>
      <c r="C7681" s="2">
        <v>161</v>
      </c>
      <c r="D7681" s="2">
        <v>20.51</v>
      </c>
      <c r="E7681" s="2">
        <v>19.72</v>
      </c>
      <c r="F7681" s="2">
        <v>3.17</v>
      </c>
      <c r="G7681" s="2">
        <v>0</v>
      </c>
      <c r="H7681" s="16">
        <f t="shared" si="360"/>
        <v>459.51310508427241</v>
      </c>
      <c r="I7681" s="15">
        <f t="shared" si="358"/>
        <v>34.079784533883512</v>
      </c>
      <c r="J7681" s="14">
        <f t="shared" si="359"/>
        <v>0.44073784515329806</v>
      </c>
    </row>
    <row r="7682" spans="1:10" x14ac:dyDescent="0.3">
      <c r="A7682" s="19">
        <v>20201115</v>
      </c>
      <c r="B7682" s="19" t="s">
        <v>32</v>
      </c>
      <c r="C7682" s="19">
        <v>113</v>
      </c>
      <c r="D7682" s="19">
        <v>11.73</v>
      </c>
      <c r="E7682" s="19">
        <v>19.27</v>
      </c>
      <c r="F7682" s="19">
        <v>2.5499999999999998</v>
      </c>
      <c r="G7682" s="19">
        <v>0</v>
      </c>
      <c r="H7682" s="17">
        <f t="shared" si="360"/>
        <v>555.8288588459244</v>
      </c>
      <c r="I7682" s="18">
        <f t="shared" si="358"/>
        <v>36.639651838935137</v>
      </c>
      <c r="J7682" s="17">
        <f t="shared" si="359"/>
        <v>0.5267154140504281</v>
      </c>
    </row>
    <row r="7683" spans="1:10" x14ac:dyDescent="0.3">
      <c r="A7683" s="2">
        <v>20201115</v>
      </c>
      <c r="B7683" s="2" t="s">
        <v>31</v>
      </c>
      <c r="C7683" s="2">
        <v>0</v>
      </c>
      <c r="D7683" s="2">
        <v>0</v>
      </c>
      <c r="E7683" s="2">
        <v>18.48</v>
      </c>
      <c r="F7683" s="2">
        <v>1.79</v>
      </c>
      <c r="G7683" s="2">
        <v>0</v>
      </c>
      <c r="H7683" s="16">
        <f t="shared" si="360"/>
        <v>0</v>
      </c>
      <c r="I7683" s="15">
        <f t="shared" si="358"/>
        <v>18.48</v>
      </c>
      <c r="J7683" s="14">
        <f t="shared" si="359"/>
        <v>0</v>
      </c>
    </row>
    <row r="7684" spans="1:10" x14ac:dyDescent="0.3">
      <c r="A7684" s="19">
        <v>20201115</v>
      </c>
      <c r="B7684" s="19" t="s">
        <v>30</v>
      </c>
      <c r="C7684" s="19">
        <v>0</v>
      </c>
      <c r="D7684" s="19">
        <v>0</v>
      </c>
      <c r="E7684" s="19">
        <v>17.7</v>
      </c>
      <c r="F7684" s="19">
        <v>1.52</v>
      </c>
      <c r="G7684" s="19">
        <v>0</v>
      </c>
      <c r="H7684" s="17">
        <f t="shared" si="360"/>
        <v>0</v>
      </c>
      <c r="I7684" s="18">
        <f t="shared" si="358"/>
        <v>17.7</v>
      </c>
      <c r="J7684" s="17">
        <f t="shared" si="359"/>
        <v>0</v>
      </c>
    </row>
    <row r="7685" spans="1:10" x14ac:dyDescent="0.3">
      <c r="A7685" s="2">
        <v>20201115</v>
      </c>
      <c r="B7685" s="2" t="s">
        <v>29</v>
      </c>
      <c r="C7685" s="2">
        <v>0</v>
      </c>
      <c r="D7685" s="2">
        <v>0</v>
      </c>
      <c r="E7685" s="2">
        <v>17.09</v>
      </c>
      <c r="F7685" s="2">
        <v>1.86</v>
      </c>
      <c r="G7685" s="2">
        <v>0</v>
      </c>
      <c r="H7685" s="16">
        <f t="shared" si="360"/>
        <v>0</v>
      </c>
      <c r="I7685" s="15">
        <f t="shared" si="358"/>
        <v>17.09</v>
      </c>
      <c r="J7685" s="14">
        <f t="shared" si="359"/>
        <v>0</v>
      </c>
    </row>
    <row r="7686" spans="1:10" x14ac:dyDescent="0.3">
      <c r="A7686" s="19">
        <v>20201115</v>
      </c>
      <c r="B7686" s="19" t="s">
        <v>28</v>
      </c>
      <c r="C7686" s="19">
        <v>0</v>
      </c>
      <c r="D7686" s="19">
        <v>0</v>
      </c>
      <c r="E7686" s="19">
        <v>16.87</v>
      </c>
      <c r="F7686" s="19">
        <v>2.21</v>
      </c>
      <c r="G7686" s="19">
        <v>0</v>
      </c>
      <c r="H7686" s="17">
        <f t="shared" si="360"/>
        <v>0</v>
      </c>
      <c r="I7686" s="18">
        <f t="shared" si="358"/>
        <v>16.87</v>
      </c>
      <c r="J7686" s="17">
        <f t="shared" si="359"/>
        <v>0</v>
      </c>
    </row>
    <row r="7687" spans="1:10" x14ac:dyDescent="0.3">
      <c r="A7687" s="2">
        <v>20201115</v>
      </c>
      <c r="B7687" s="2" t="s">
        <v>27</v>
      </c>
      <c r="C7687" s="2">
        <v>0</v>
      </c>
      <c r="D7687" s="2">
        <v>0</v>
      </c>
      <c r="E7687" s="2">
        <v>17.059999999999999</v>
      </c>
      <c r="F7687" s="2">
        <v>2.34</v>
      </c>
      <c r="G7687" s="2">
        <v>0</v>
      </c>
      <c r="H7687" s="16">
        <f t="shared" si="360"/>
        <v>0</v>
      </c>
      <c r="I7687" s="15">
        <f t="shared" si="358"/>
        <v>17.059999999999999</v>
      </c>
      <c r="J7687" s="14">
        <f t="shared" si="359"/>
        <v>0</v>
      </c>
    </row>
    <row r="7688" spans="1:10" x14ac:dyDescent="0.3">
      <c r="A7688" s="19">
        <v>20201115</v>
      </c>
      <c r="B7688" s="19" t="s">
        <v>26</v>
      </c>
      <c r="C7688" s="19">
        <v>0</v>
      </c>
      <c r="D7688" s="19">
        <v>0</v>
      </c>
      <c r="E7688" s="19">
        <v>17.09</v>
      </c>
      <c r="F7688" s="19">
        <v>2.2799999999999998</v>
      </c>
      <c r="G7688" s="19">
        <v>0</v>
      </c>
      <c r="H7688" s="17">
        <f t="shared" si="360"/>
        <v>0</v>
      </c>
      <c r="I7688" s="18">
        <f t="shared" si="358"/>
        <v>17.09</v>
      </c>
      <c r="J7688" s="17">
        <f t="shared" si="359"/>
        <v>0</v>
      </c>
    </row>
    <row r="7689" spans="1:10" x14ac:dyDescent="0.3">
      <c r="A7689" s="2">
        <v>20201115</v>
      </c>
      <c r="B7689" s="2" t="s">
        <v>25</v>
      </c>
      <c r="C7689" s="2">
        <v>0</v>
      </c>
      <c r="D7689" s="2">
        <v>0</v>
      </c>
      <c r="E7689" s="2">
        <v>17.05</v>
      </c>
      <c r="F7689" s="2">
        <v>3.31</v>
      </c>
      <c r="G7689" s="2">
        <v>0</v>
      </c>
      <c r="H7689" s="16">
        <f t="shared" si="360"/>
        <v>0</v>
      </c>
      <c r="I7689" s="15">
        <f t="shared" si="358"/>
        <v>17.05</v>
      </c>
      <c r="J7689" s="14">
        <f t="shared" si="359"/>
        <v>0</v>
      </c>
    </row>
    <row r="7690" spans="1:10" x14ac:dyDescent="0.3">
      <c r="A7690" s="19">
        <v>20201116</v>
      </c>
      <c r="B7690" s="19" t="s">
        <v>48</v>
      </c>
      <c r="C7690" s="19">
        <v>0</v>
      </c>
      <c r="D7690" s="19">
        <v>0</v>
      </c>
      <c r="E7690" s="19">
        <v>16.96</v>
      </c>
      <c r="F7690" s="19">
        <v>2.9</v>
      </c>
      <c r="G7690" s="19">
        <v>0</v>
      </c>
      <c r="H7690" s="17">
        <f t="shared" si="360"/>
        <v>0</v>
      </c>
      <c r="I7690" s="18">
        <f t="shared" ref="I7690:I7753" si="361">E7690+H7690*((NOCT-20)/(800))</f>
        <v>16.96</v>
      </c>
      <c r="J7690" s="17">
        <f t="shared" ref="J7690:J7753" si="362">P_STC__W*(H7690/1000)*(1+(alpha_p/100)*(I7690-25))</f>
        <v>0</v>
      </c>
    </row>
    <row r="7691" spans="1:10" x14ac:dyDescent="0.3">
      <c r="A7691" s="2">
        <v>20201116</v>
      </c>
      <c r="B7691" s="2" t="s">
        <v>47</v>
      </c>
      <c r="C7691" s="2">
        <v>0</v>
      </c>
      <c r="D7691" s="2">
        <v>0</v>
      </c>
      <c r="E7691" s="2">
        <v>16.55</v>
      </c>
      <c r="F7691" s="2">
        <v>1.72</v>
      </c>
      <c r="G7691" s="2">
        <v>0</v>
      </c>
      <c r="H7691" s="16">
        <f t="shared" si="360"/>
        <v>0</v>
      </c>
      <c r="I7691" s="15">
        <f t="shared" si="361"/>
        <v>16.55</v>
      </c>
      <c r="J7691" s="14">
        <f t="shared" si="362"/>
        <v>0</v>
      </c>
    </row>
    <row r="7692" spans="1:10" x14ac:dyDescent="0.3">
      <c r="A7692" s="19">
        <v>20201116</v>
      </c>
      <c r="B7692" s="19" t="s">
        <v>46</v>
      </c>
      <c r="C7692" s="19">
        <v>0</v>
      </c>
      <c r="D7692" s="19">
        <v>0</v>
      </c>
      <c r="E7692" s="19">
        <v>16.149999999999999</v>
      </c>
      <c r="F7692" s="19">
        <v>1.31</v>
      </c>
      <c r="G7692" s="19">
        <v>0</v>
      </c>
      <c r="H7692" s="17">
        <f t="shared" si="360"/>
        <v>0</v>
      </c>
      <c r="I7692" s="18">
        <f t="shared" si="361"/>
        <v>16.149999999999999</v>
      </c>
      <c r="J7692" s="17">
        <f t="shared" si="362"/>
        <v>0</v>
      </c>
    </row>
    <row r="7693" spans="1:10" x14ac:dyDescent="0.3">
      <c r="A7693" s="2">
        <v>20201116</v>
      </c>
      <c r="B7693" s="2" t="s">
        <v>45</v>
      </c>
      <c r="C7693" s="2">
        <v>0</v>
      </c>
      <c r="D7693" s="2">
        <v>0</v>
      </c>
      <c r="E7693" s="2">
        <v>15.88</v>
      </c>
      <c r="F7693" s="2">
        <v>1.59</v>
      </c>
      <c r="G7693" s="2">
        <v>0</v>
      </c>
      <c r="H7693" s="16">
        <f t="shared" si="360"/>
        <v>0</v>
      </c>
      <c r="I7693" s="15">
        <f t="shared" si="361"/>
        <v>15.88</v>
      </c>
      <c r="J7693" s="14">
        <f t="shared" si="362"/>
        <v>0</v>
      </c>
    </row>
    <row r="7694" spans="1:10" x14ac:dyDescent="0.3">
      <c r="A7694" s="19">
        <v>20201116</v>
      </c>
      <c r="B7694" s="19" t="s">
        <v>44</v>
      </c>
      <c r="C7694" s="19">
        <v>0</v>
      </c>
      <c r="D7694" s="19">
        <v>0</v>
      </c>
      <c r="E7694" s="19">
        <v>15.65</v>
      </c>
      <c r="F7694" s="19">
        <v>1.93</v>
      </c>
      <c r="G7694" s="19">
        <v>0</v>
      </c>
      <c r="H7694" s="17">
        <f t="shared" si="360"/>
        <v>0</v>
      </c>
      <c r="I7694" s="18">
        <f t="shared" si="361"/>
        <v>15.65</v>
      </c>
      <c r="J7694" s="17">
        <f t="shared" si="362"/>
        <v>0</v>
      </c>
    </row>
    <row r="7695" spans="1:10" x14ac:dyDescent="0.3">
      <c r="A7695" s="2">
        <v>20201116</v>
      </c>
      <c r="B7695" s="2" t="s">
        <v>43</v>
      </c>
      <c r="C7695" s="2">
        <v>0</v>
      </c>
      <c r="D7695" s="2">
        <v>0</v>
      </c>
      <c r="E7695" s="2">
        <v>15.52</v>
      </c>
      <c r="F7695" s="2">
        <v>1.93</v>
      </c>
      <c r="G7695" s="2">
        <v>0</v>
      </c>
      <c r="H7695" s="16">
        <f t="shared" si="360"/>
        <v>0</v>
      </c>
      <c r="I7695" s="15">
        <f t="shared" si="361"/>
        <v>15.52</v>
      </c>
      <c r="J7695" s="14">
        <f t="shared" si="362"/>
        <v>0</v>
      </c>
    </row>
    <row r="7696" spans="1:10" x14ac:dyDescent="0.3">
      <c r="A7696" s="19">
        <v>20201116</v>
      </c>
      <c r="B7696" s="19" t="s">
        <v>42</v>
      </c>
      <c r="C7696" s="19">
        <v>0</v>
      </c>
      <c r="D7696" s="19">
        <v>0</v>
      </c>
      <c r="E7696" s="19">
        <v>15.3</v>
      </c>
      <c r="F7696" s="19">
        <v>2.41</v>
      </c>
      <c r="G7696" s="19">
        <v>0</v>
      </c>
      <c r="H7696" s="17">
        <f t="shared" si="360"/>
        <v>0</v>
      </c>
      <c r="I7696" s="18">
        <f t="shared" si="361"/>
        <v>15.3</v>
      </c>
      <c r="J7696" s="17">
        <f t="shared" si="362"/>
        <v>0</v>
      </c>
    </row>
    <row r="7697" spans="1:10" x14ac:dyDescent="0.3">
      <c r="A7697" s="2">
        <v>20201116</v>
      </c>
      <c r="B7697" s="2" t="s">
        <v>41</v>
      </c>
      <c r="C7697" s="2">
        <v>0</v>
      </c>
      <c r="D7697" s="2">
        <v>0</v>
      </c>
      <c r="E7697" s="2">
        <v>14.69</v>
      </c>
      <c r="F7697" s="2">
        <v>2.69</v>
      </c>
      <c r="G7697" s="2">
        <v>0</v>
      </c>
      <c r="H7697" s="16">
        <f t="shared" si="360"/>
        <v>0</v>
      </c>
      <c r="I7697" s="15">
        <f t="shared" si="361"/>
        <v>14.69</v>
      </c>
      <c r="J7697" s="14">
        <f t="shared" si="362"/>
        <v>0</v>
      </c>
    </row>
    <row r="7698" spans="1:10" x14ac:dyDescent="0.3">
      <c r="A7698" s="19">
        <v>20201116</v>
      </c>
      <c r="B7698" s="19" t="s">
        <v>40</v>
      </c>
      <c r="C7698" s="19">
        <v>89</v>
      </c>
      <c r="D7698" s="19">
        <v>7.79</v>
      </c>
      <c r="E7698" s="19">
        <v>14.38</v>
      </c>
      <c r="F7698" s="19">
        <v>3.1</v>
      </c>
      <c r="G7698" s="19">
        <v>0</v>
      </c>
      <c r="H7698" s="17">
        <f t="shared" si="360"/>
        <v>656.6198795951691</v>
      </c>
      <c r="I7698" s="18">
        <f t="shared" si="361"/>
        <v>34.899371237349037</v>
      </c>
      <c r="J7698" s="17">
        <f t="shared" si="362"/>
        <v>0.62736932182045713</v>
      </c>
    </row>
    <row r="7699" spans="1:10" x14ac:dyDescent="0.3">
      <c r="A7699" s="2">
        <v>20201116</v>
      </c>
      <c r="B7699" s="2" t="s">
        <v>39</v>
      </c>
      <c r="C7699" s="2">
        <v>235.01</v>
      </c>
      <c r="D7699" s="2">
        <v>17.11</v>
      </c>
      <c r="E7699" s="2">
        <v>14.59</v>
      </c>
      <c r="F7699" s="2">
        <v>3.03</v>
      </c>
      <c r="G7699" s="2">
        <v>0</v>
      </c>
      <c r="H7699" s="16">
        <f t="shared" ref="H7699:H7762" si="363">IF(D7699&gt;0,C7699/SIN(D7699*PI()/180),0)</f>
        <v>798.79095223429158</v>
      </c>
      <c r="I7699" s="15">
        <f t="shared" si="361"/>
        <v>39.552217257321615</v>
      </c>
      <c r="J7699" s="14">
        <f t="shared" si="362"/>
        <v>0.74648214457385853</v>
      </c>
    </row>
    <row r="7700" spans="1:10" x14ac:dyDescent="0.3">
      <c r="A7700" s="19">
        <v>20201116</v>
      </c>
      <c r="B7700" s="19" t="s">
        <v>38</v>
      </c>
      <c r="C7700" s="19">
        <v>346.01</v>
      </c>
      <c r="D7700" s="19">
        <v>24.78</v>
      </c>
      <c r="E7700" s="19">
        <v>15.28</v>
      </c>
      <c r="F7700" s="19">
        <v>2.9</v>
      </c>
      <c r="G7700" s="19">
        <v>0</v>
      </c>
      <c r="H7700" s="17">
        <f t="shared" si="363"/>
        <v>825.53317930628396</v>
      </c>
      <c r="I7700" s="18">
        <f t="shared" si="361"/>
        <v>41.077911853321375</v>
      </c>
      <c r="J7700" s="17">
        <f t="shared" si="362"/>
        <v>0.76580535570633046</v>
      </c>
    </row>
    <row r="7701" spans="1:10" x14ac:dyDescent="0.3">
      <c r="A7701" s="2">
        <v>20201116</v>
      </c>
      <c r="B7701" s="2" t="s">
        <v>37</v>
      </c>
      <c r="C7701" s="2">
        <v>461.01</v>
      </c>
      <c r="D7701" s="2">
        <v>30.13</v>
      </c>
      <c r="E7701" s="2">
        <v>16.399999999999999</v>
      </c>
      <c r="F7701" s="2">
        <v>2</v>
      </c>
      <c r="G7701" s="2">
        <v>0</v>
      </c>
      <c r="H7701" s="16">
        <f t="shared" si="363"/>
        <v>918.41309674308138</v>
      </c>
      <c r="I7701" s="15">
        <f t="shared" si="361"/>
        <v>45.100409273221288</v>
      </c>
      <c r="J7701" s="14">
        <f t="shared" si="362"/>
        <v>0.83534094067418008</v>
      </c>
    </row>
    <row r="7702" spans="1:10" x14ac:dyDescent="0.3">
      <c r="A7702" s="19">
        <v>20201116</v>
      </c>
      <c r="B7702" s="19" t="s">
        <v>36</v>
      </c>
      <c r="C7702" s="19">
        <v>374</v>
      </c>
      <c r="D7702" s="19">
        <v>32.47</v>
      </c>
      <c r="E7702" s="19">
        <v>17.190000000000001</v>
      </c>
      <c r="F7702" s="19">
        <v>1.17</v>
      </c>
      <c r="G7702" s="19">
        <v>0</v>
      </c>
      <c r="H7702" s="17">
        <f t="shared" si="363"/>
        <v>696.64612354585017</v>
      </c>
      <c r="I7702" s="18">
        <f t="shared" si="361"/>
        <v>38.960191360807819</v>
      </c>
      <c r="J7702" s="17">
        <f t="shared" si="362"/>
        <v>0.65288221416625758</v>
      </c>
    </row>
    <row r="7703" spans="1:10" x14ac:dyDescent="0.3">
      <c r="A7703" s="2">
        <v>20201116</v>
      </c>
      <c r="B7703" s="2" t="s">
        <v>35</v>
      </c>
      <c r="C7703" s="2">
        <v>356</v>
      </c>
      <c r="D7703" s="2">
        <v>31.43</v>
      </c>
      <c r="E7703" s="2">
        <v>17.809999999999999</v>
      </c>
      <c r="F7703" s="2">
        <v>0.76</v>
      </c>
      <c r="G7703" s="2">
        <v>0</v>
      </c>
      <c r="H7703" s="16">
        <f t="shared" si="363"/>
        <v>682.70318740200491</v>
      </c>
      <c r="I7703" s="15">
        <f t="shared" si="361"/>
        <v>39.144474606312656</v>
      </c>
      <c r="J7703" s="14">
        <f t="shared" si="362"/>
        <v>0.63924903686165124</v>
      </c>
    </row>
    <row r="7704" spans="1:10" x14ac:dyDescent="0.3">
      <c r="A7704" s="19">
        <v>20201116</v>
      </c>
      <c r="B7704" s="19" t="s">
        <v>34</v>
      </c>
      <c r="C7704" s="19">
        <v>313</v>
      </c>
      <c r="D7704" s="19">
        <v>27.18</v>
      </c>
      <c r="E7704" s="19">
        <v>18.13</v>
      </c>
      <c r="F7704" s="19">
        <v>0.76</v>
      </c>
      <c r="G7704" s="19">
        <v>0</v>
      </c>
      <c r="H7704" s="17">
        <f t="shared" si="363"/>
        <v>685.22025010637935</v>
      </c>
      <c r="I7704" s="18">
        <f t="shared" si="361"/>
        <v>39.54313281582435</v>
      </c>
      <c r="J7704" s="17">
        <f t="shared" si="362"/>
        <v>0.64037662913212678</v>
      </c>
    </row>
    <row r="7705" spans="1:10" x14ac:dyDescent="0.3">
      <c r="A7705" s="2">
        <v>20201116</v>
      </c>
      <c r="B7705" s="2" t="s">
        <v>33</v>
      </c>
      <c r="C7705" s="2">
        <v>230</v>
      </c>
      <c r="D7705" s="2">
        <v>20.329999999999998</v>
      </c>
      <c r="E7705" s="2">
        <v>18.25</v>
      </c>
      <c r="F7705" s="2">
        <v>0.97</v>
      </c>
      <c r="G7705" s="2">
        <v>0</v>
      </c>
      <c r="H7705" s="16">
        <f t="shared" si="363"/>
        <v>662.01018014118051</v>
      </c>
      <c r="I7705" s="15">
        <f t="shared" si="361"/>
        <v>38.937818129411895</v>
      </c>
      <c r="J7705" s="14">
        <f t="shared" si="362"/>
        <v>0.62048878143335917</v>
      </c>
    </row>
    <row r="7706" spans="1:10" x14ac:dyDescent="0.3">
      <c r="A7706" s="19">
        <v>20201116</v>
      </c>
      <c r="B7706" s="19" t="s">
        <v>32</v>
      </c>
      <c r="C7706" s="19">
        <v>137</v>
      </c>
      <c r="D7706" s="19">
        <v>11.57</v>
      </c>
      <c r="E7706" s="19">
        <v>18.03</v>
      </c>
      <c r="F7706" s="19">
        <v>1.1000000000000001</v>
      </c>
      <c r="G7706" s="19">
        <v>0</v>
      </c>
      <c r="H7706" s="17">
        <f t="shared" si="363"/>
        <v>683.07036309374212</v>
      </c>
      <c r="I7706" s="18">
        <f t="shared" si="361"/>
        <v>39.375948846679442</v>
      </c>
      <c r="J7706" s="17">
        <f t="shared" si="362"/>
        <v>0.63888133240040934</v>
      </c>
    </row>
    <row r="7707" spans="1:10" x14ac:dyDescent="0.3">
      <c r="A7707" s="2">
        <v>20201116</v>
      </c>
      <c r="B7707" s="2" t="s">
        <v>31</v>
      </c>
      <c r="C7707" s="2">
        <v>0</v>
      </c>
      <c r="D7707" s="2">
        <v>0</v>
      </c>
      <c r="E7707" s="2">
        <v>17.55</v>
      </c>
      <c r="F7707" s="2">
        <v>1.1000000000000001</v>
      </c>
      <c r="G7707" s="2">
        <v>0</v>
      </c>
      <c r="H7707" s="16">
        <f t="shared" si="363"/>
        <v>0</v>
      </c>
      <c r="I7707" s="15">
        <f t="shared" si="361"/>
        <v>17.55</v>
      </c>
      <c r="J7707" s="14">
        <f t="shared" si="362"/>
        <v>0</v>
      </c>
    </row>
    <row r="7708" spans="1:10" x14ac:dyDescent="0.3">
      <c r="A7708" s="19">
        <v>20201116</v>
      </c>
      <c r="B7708" s="19" t="s">
        <v>30</v>
      </c>
      <c r="C7708" s="19">
        <v>0</v>
      </c>
      <c r="D7708" s="19">
        <v>0</v>
      </c>
      <c r="E7708" s="19">
        <v>16.32</v>
      </c>
      <c r="F7708" s="19">
        <v>1.17</v>
      </c>
      <c r="G7708" s="19">
        <v>0</v>
      </c>
      <c r="H7708" s="17">
        <f t="shared" si="363"/>
        <v>0</v>
      </c>
      <c r="I7708" s="18">
        <f t="shared" si="361"/>
        <v>16.32</v>
      </c>
      <c r="J7708" s="17">
        <f t="shared" si="362"/>
        <v>0</v>
      </c>
    </row>
    <row r="7709" spans="1:10" x14ac:dyDescent="0.3">
      <c r="A7709" s="2">
        <v>20201116</v>
      </c>
      <c r="B7709" s="2" t="s">
        <v>29</v>
      </c>
      <c r="C7709" s="2">
        <v>0</v>
      </c>
      <c r="D7709" s="2">
        <v>0</v>
      </c>
      <c r="E7709" s="2">
        <v>14.96</v>
      </c>
      <c r="F7709" s="2">
        <v>1.24</v>
      </c>
      <c r="G7709" s="2">
        <v>0</v>
      </c>
      <c r="H7709" s="16">
        <f t="shared" si="363"/>
        <v>0</v>
      </c>
      <c r="I7709" s="15">
        <f t="shared" si="361"/>
        <v>14.96</v>
      </c>
      <c r="J7709" s="14">
        <f t="shared" si="362"/>
        <v>0</v>
      </c>
    </row>
    <row r="7710" spans="1:10" x14ac:dyDescent="0.3">
      <c r="A7710" s="19">
        <v>20201116</v>
      </c>
      <c r="B7710" s="19" t="s">
        <v>28</v>
      </c>
      <c r="C7710" s="19">
        <v>0</v>
      </c>
      <c r="D7710" s="19">
        <v>0</v>
      </c>
      <c r="E7710" s="19">
        <v>15.44</v>
      </c>
      <c r="F7710" s="19">
        <v>0.97</v>
      </c>
      <c r="G7710" s="19">
        <v>0</v>
      </c>
      <c r="H7710" s="17">
        <f t="shared" si="363"/>
        <v>0</v>
      </c>
      <c r="I7710" s="18">
        <f t="shared" si="361"/>
        <v>15.44</v>
      </c>
      <c r="J7710" s="17">
        <f t="shared" si="362"/>
        <v>0</v>
      </c>
    </row>
    <row r="7711" spans="1:10" x14ac:dyDescent="0.3">
      <c r="A7711" s="2">
        <v>20201116</v>
      </c>
      <c r="B7711" s="2" t="s">
        <v>27</v>
      </c>
      <c r="C7711" s="2">
        <v>0</v>
      </c>
      <c r="D7711" s="2">
        <v>0</v>
      </c>
      <c r="E7711" s="2">
        <v>15.82</v>
      </c>
      <c r="F7711" s="2">
        <v>0.76</v>
      </c>
      <c r="G7711" s="2">
        <v>0</v>
      </c>
      <c r="H7711" s="16">
        <f t="shared" si="363"/>
        <v>0</v>
      </c>
      <c r="I7711" s="15">
        <f t="shared" si="361"/>
        <v>15.82</v>
      </c>
      <c r="J7711" s="14">
        <f t="shared" si="362"/>
        <v>0</v>
      </c>
    </row>
    <row r="7712" spans="1:10" x14ac:dyDescent="0.3">
      <c r="A7712" s="19">
        <v>20201116</v>
      </c>
      <c r="B7712" s="19" t="s">
        <v>26</v>
      </c>
      <c r="C7712" s="19">
        <v>0</v>
      </c>
      <c r="D7712" s="19">
        <v>0</v>
      </c>
      <c r="E7712" s="19">
        <v>15.63</v>
      </c>
      <c r="F7712" s="19">
        <v>0.9</v>
      </c>
      <c r="G7712" s="19">
        <v>0</v>
      </c>
      <c r="H7712" s="17">
        <f t="shared" si="363"/>
        <v>0</v>
      </c>
      <c r="I7712" s="18">
        <f t="shared" si="361"/>
        <v>15.63</v>
      </c>
      <c r="J7712" s="17">
        <f t="shared" si="362"/>
        <v>0</v>
      </c>
    </row>
    <row r="7713" spans="1:10" x14ac:dyDescent="0.3">
      <c r="A7713" s="2">
        <v>20201116</v>
      </c>
      <c r="B7713" s="2" t="s">
        <v>25</v>
      </c>
      <c r="C7713" s="2">
        <v>0</v>
      </c>
      <c r="D7713" s="2">
        <v>0</v>
      </c>
      <c r="E7713" s="2">
        <v>14.46</v>
      </c>
      <c r="F7713" s="2">
        <v>1.17</v>
      </c>
      <c r="G7713" s="2">
        <v>0</v>
      </c>
      <c r="H7713" s="16">
        <f t="shared" si="363"/>
        <v>0</v>
      </c>
      <c r="I7713" s="15">
        <f t="shared" si="361"/>
        <v>14.46</v>
      </c>
      <c r="J7713" s="14">
        <f t="shared" si="362"/>
        <v>0</v>
      </c>
    </row>
    <row r="7714" spans="1:10" x14ac:dyDescent="0.3">
      <c r="A7714" s="19">
        <v>20201117</v>
      </c>
      <c r="B7714" s="19" t="s">
        <v>48</v>
      </c>
      <c r="C7714" s="19">
        <v>0</v>
      </c>
      <c r="D7714" s="19">
        <v>0</v>
      </c>
      <c r="E7714" s="19">
        <v>13.24</v>
      </c>
      <c r="F7714" s="19">
        <v>1.38</v>
      </c>
      <c r="G7714" s="19">
        <v>0</v>
      </c>
      <c r="H7714" s="17">
        <f t="shared" si="363"/>
        <v>0</v>
      </c>
      <c r="I7714" s="18">
        <f t="shared" si="361"/>
        <v>13.24</v>
      </c>
      <c r="J7714" s="17">
        <f t="shared" si="362"/>
        <v>0</v>
      </c>
    </row>
    <row r="7715" spans="1:10" x14ac:dyDescent="0.3">
      <c r="A7715" s="2">
        <v>20201117</v>
      </c>
      <c r="B7715" s="2" t="s">
        <v>47</v>
      </c>
      <c r="C7715" s="2">
        <v>0</v>
      </c>
      <c r="D7715" s="2">
        <v>0</v>
      </c>
      <c r="E7715" s="2">
        <v>12.46</v>
      </c>
      <c r="F7715" s="2">
        <v>1.72</v>
      </c>
      <c r="G7715" s="2">
        <v>0</v>
      </c>
      <c r="H7715" s="16">
        <f t="shared" si="363"/>
        <v>0</v>
      </c>
      <c r="I7715" s="15">
        <f t="shared" si="361"/>
        <v>12.46</v>
      </c>
      <c r="J7715" s="14">
        <f t="shared" si="362"/>
        <v>0</v>
      </c>
    </row>
    <row r="7716" spans="1:10" x14ac:dyDescent="0.3">
      <c r="A7716" s="19">
        <v>20201117</v>
      </c>
      <c r="B7716" s="19" t="s">
        <v>46</v>
      </c>
      <c r="C7716" s="19">
        <v>0</v>
      </c>
      <c r="D7716" s="19">
        <v>0</v>
      </c>
      <c r="E7716" s="19">
        <v>12.55</v>
      </c>
      <c r="F7716" s="19">
        <v>2</v>
      </c>
      <c r="G7716" s="19">
        <v>0</v>
      </c>
      <c r="H7716" s="17">
        <f t="shared" si="363"/>
        <v>0</v>
      </c>
      <c r="I7716" s="18">
        <f t="shared" si="361"/>
        <v>12.55</v>
      </c>
      <c r="J7716" s="17">
        <f t="shared" si="362"/>
        <v>0</v>
      </c>
    </row>
    <row r="7717" spans="1:10" x14ac:dyDescent="0.3">
      <c r="A7717" s="2">
        <v>20201117</v>
      </c>
      <c r="B7717" s="2" t="s">
        <v>45</v>
      </c>
      <c r="C7717" s="2">
        <v>0</v>
      </c>
      <c r="D7717" s="2">
        <v>0</v>
      </c>
      <c r="E7717" s="2">
        <v>12.74</v>
      </c>
      <c r="F7717" s="2">
        <v>2.21</v>
      </c>
      <c r="G7717" s="2">
        <v>0</v>
      </c>
      <c r="H7717" s="16">
        <f t="shared" si="363"/>
        <v>0</v>
      </c>
      <c r="I7717" s="15">
        <f t="shared" si="361"/>
        <v>12.74</v>
      </c>
      <c r="J7717" s="14">
        <f t="shared" si="362"/>
        <v>0</v>
      </c>
    </row>
    <row r="7718" spans="1:10" x14ac:dyDescent="0.3">
      <c r="A7718" s="19">
        <v>20201117</v>
      </c>
      <c r="B7718" s="19" t="s">
        <v>44</v>
      </c>
      <c r="C7718" s="19">
        <v>0</v>
      </c>
      <c r="D7718" s="19">
        <v>0</v>
      </c>
      <c r="E7718" s="19">
        <v>13.08</v>
      </c>
      <c r="F7718" s="19">
        <v>2.41</v>
      </c>
      <c r="G7718" s="19">
        <v>0</v>
      </c>
      <c r="H7718" s="17">
        <f t="shared" si="363"/>
        <v>0</v>
      </c>
      <c r="I7718" s="18">
        <f t="shared" si="361"/>
        <v>13.08</v>
      </c>
      <c r="J7718" s="17">
        <f t="shared" si="362"/>
        <v>0</v>
      </c>
    </row>
    <row r="7719" spans="1:10" x14ac:dyDescent="0.3">
      <c r="A7719" s="2">
        <v>20201117</v>
      </c>
      <c r="B7719" s="2" t="s">
        <v>43</v>
      </c>
      <c r="C7719" s="2">
        <v>0</v>
      </c>
      <c r="D7719" s="2">
        <v>0</v>
      </c>
      <c r="E7719" s="2">
        <v>13.43</v>
      </c>
      <c r="F7719" s="2">
        <v>2.62</v>
      </c>
      <c r="G7719" s="2">
        <v>0</v>
      </c>
      <c r="H7719" s="16">
        <f t="shared" si="363"/>
        <v>0</v>
      </c>
      <c r="I7719" s="15">
        <f t="shared" si="361"/>
        <v>13.43</v>
      </c>
      <c r="J7719" s="14">
        <f t="shared" si="362"/>
        <v>0</v>
      </c>
    </row>
    <row r="7720" spans="1:10" x14ac:dyDescent="0.3">
      <c r="A7720" s="19">
        <v>20201117</v>
      </c>
      <c r="B7720" s="19" t="s">
        <v>42</v>
      </c>
      <c r="C7720" s="19">
        <v>0</v>
      </c>
      <c r="D7720" s="19">
        <v>0</v>
      </c>
      <c r="E7720" s="19">
        <v>13.73</v>
      </c>
      <c r="F7720" s="19">
        <v>2.83</v>
      </c>
      <c r="G7720" s="19">
        <v>0</v>
      </c>
      <c r="H7720" s="17">
        <f t="shared" si="363"/>
        <v>0</v>
      </c>
      <c r="I7720" s="18">
        <f t="shared" si="361"/>
        <v>13.73</v>
      </c>
      <c r="J7720" s="17">
        <f t="shared" si="362"/>
        <v>0</v>
      </c>
    </row>
    <row r="7721" spans="1:10" x14ac:dyDescent="0.3">
      <c r="A7721" s="2">
        <v>20201117</v>
      </c>
      <c r="B7721" s="2" t="s">
        <v>41</v>
      </c>
      <c r="C7721" s="2">
        <v>0</v>
      </c>
      <c r="D7721" s="2">
        <v>0</v>
      </c>
      <c r="E7721" s="2">
        <v>13.97</v>
      </c>
      <c r="F7721" s="2">
        <v>2.9</v>
      </c>
      <c r="G7721" s="2">
        <v>0</v>
      </c>
      <c r="H7721" s="16">
        <f t="shared" si="363"/>
        <v>0</v>
      </c>
      <c r="I7721" s="15">
        <f t="shared" si="361"/>
        <v>13.97</v>
      </c>
      <c r="J7721" s="14">
        <f t="shared" si="362"/>
        <v>0</v>
      </c>
    </row>
    <row r="7722" spans="1:10" x14ac:dyDescent="0.3">
      <c r="A7722" s="19">
        <v>20201117</v>
      </c>
      <c r="B7722" s="19" t="s">
        <v>40</v>
      </c>
      <c r="C7722" s="19">
        <v>42</v>
      </c>
      <c r="D7722" s="19">
        <v>7.57</v>
      </c>
      <c r="E7722" s="19">
        <v>14.35</v>
      </c>
      <c r="F7722" s="19">
        <v>3.24</v>
      </c>
      <c r="G7722" s="19">
        <v>0</v>
      </c>
      <c r="H7722" s="17">
        <f t="shared" si="363"/>
        <v>318.81613450172051</v>
      </c>
      <c r="I7722" s="18">
        <f t="shared" si="361"/>
        <v>24.313004203178764</v>
      </c>
      <c r="J7722" s="17">
        <f t="shared" si="362"/>
        <v>0.31980174855134713</v>
      </c>
    </row>
    <row r="7723" spans="1:10" x14ac:dyDescent="0.3">
      <c r="A7723" s="2">
        <v>20201117</v>
      </c>
      <c r="B7723" s="2" t="s">
        <v>39</v>
      </c>
      <c r="C7723" s="2">
        <v>92</v>
      </c>
      <c r="D7723" s="2">
        <v>16.88</v>
      </c>
      <c r="E7723" s="2">
        <v>15.52</v>
      </c>
      <c r="F7723" s="2">
        <v>3.86</v>
      </c>
      <c r="G7723" s="2">
        <v>0</v>
      </c>
      <c r="H7723" s="16">
        <f t="shared" si="363"/>
        <v>316.83911932974274</v>
      </c>
      <c r="I7723" s="15">
        <f t="shared" si="361"/>
        <v>25.42122247905446</v>
      </c>
      <c r="J7723" s="14">
        <f t="shared" si="362"/>
        <v>0.31623855041286797</v>
      </c>
    </row>
    <row r="7724" spans="1:10" x14ac:dyDescent="0.3">
      <c r="A7724" s="19">
        <v>20201117</v>
      </c>
      <c r="B7724" s="19" t="s">
        <v>38</v>
      </c>
      <c r="C7724" s="19">
        <v>158</v>
      </c>
      <c r="D7724" s="19">
        <v>24.54</v>
      </c>
      <c r="E7724" s="19">
        <v>16.87</v>
      </c>
      <c r="F7724" s="19">
        <v>4.34</v>
      </c>
      <c r="G7724" s="19">
        <v>0</v>
      </c>
      <c r="H7724" s="17">
        <f t="shared" si="363"/>
        <v>380.42184097842352</v>
      </c>
      <c r="I7724" s="18">
        <f t="shared" si="361"/>
        <v>28.758182530575738</v>
      </c>
      <c r="J7724" s="17">
        <f t="shared" si="362"/>
        <v>0.37398821475185795</v>
      </c>
    </row>
    <row r="7725" spans="1:10" x14ac:dyDescent="0.3">
      <c r="A7725" s="2">
        <v>20201117</v>
      </c>
      <c r="B7725" s="2" t="s">
        <v>37</v>
      </c>
      <c r="C7725" s="2">
        <v>202</v>
      </c>
      <c r="D7725" s="2">
        <v>29.88</v>
      </c>
      <c r="E7725" s="2">
        <v>17.940000000000001</v>
      </c>
      <c r="F7725" s="2">
        <v>4.41</v>
      </c>
      <c r="G7725" s="2">
        <v>0</v>
      </c>
      <c r="H7725" s="16">
        <f t="shared" si="363"/>
        <v>405.47177712658845</v>
      </c>
      <c r="I7725" s="15">
        <f t="shared" si="361"/>
        <v>30.61099303520589</v>
      </c>
      <c r="J7725" s="14">
        <f t="shared" si="362"/>
        <v>0.39523383019815417</v>
      </c>
    </row>
    <row r="7726" spans="1:10" x14ac:dyDescent="0.3">
      <c r="A7726" s="19">
        <v>20201117</v>
      </c>
      <c r="B7726" s="19" t="s">
        <v>36</v>
      </c>
      <c r="C7726" s="19">
        <v>353</v>
      </c>
      <c r="D7726" s="19">
        <v>32.22</v>
      </c>
      <c r="E7726" s="19">
        <v>18.75</v>
      </c>
      <c r="F7726" s="19">
        <v>4.76</v>
      </c>
      <c r="G7726" s="19">
        <v>0</v>
      </c>
      <c r="H7726" s="17">
        <f t="shared" si="363"/>
        <v>662.07574872782106</v>
      </c>
      <c r="I7726" s="18">
        <f t="shared" si="361"/>
        <v>39.439867147744408</v>
      </c>
      <c r="J7726" s="17">
        <f t="shared" si="362"/>
        <v>0.61905446238764184</v>
      </c>
    </row>
    <row r="7727" spans="1:10" x14ac:dyDescent="0.3">
      <c r="A7727" s="2">
        <v>20201117</v>
      </c>
      <c r="B7727" s="2" t="s">
        <v>35</v>
      </c>
      <c r="C7727" s="2">
        <v>496.01</v>
      </c>
      <c r="D7727" s="2">
        <v>31.19</v>
      </c>
      <c r="E7727" s="2">
        <v>19.309999999999999</v>
      </c>
      <c r="F7727" s="2">
        <v>4.9000000000000004</v>
      </c>
      <c r="G7727" s="2">
        <v>0</v>
      </c>
      <c r="H7727" s="16">
        <f t="shared" si="363"/>
        <v>957.77437078315938</v>
      </c>
      <c r="I7727" s="15">
        <f t="shared" si="361"/>
        <v>49.240449086973726</v>
      </c>
      <c r="J7727" s="14">
        <f t="shared" si="362"/>
        <v>0.85329840686016079</v>
      </c>
    </row>
    <row r="7728" spans="1:10" x14ac:dyDescent="0.3">
      <c r="A7728" s="19">
        <v>20201117</v>
      </c>
      <c r="B7728" s="19" t="s">
        <v>34</v>
      </c>
      <c r="C7728" s="19">
        <v>431.01</v>
      </c>
      <c r="D7728" s="19">
        <v>26.98</v>
      </c>
      <c r="E7728" s="19">
        <v>19.54</v>
      </c>
      <c r="F7728" s="19">
        <v>5.03</v>
      </c>
      <c r="G7728" s="19">
        <v>0</v>
      </c>
      <c r="H7728" s="17">
        <f t="shared" si="363"/>
        <v>950.03200601147626</v>
      </c>
      <c r="I7728" s="18">
        <f t="shared" si="361"/>
        <v>49.228500187858629</v>
      </c>
      <c r="J7728" s="17">
        <f t="shared" si="362"/>
        <v>0.84645167814893285</v>
      </c>
    </row>
    <row r="7729" spans="1:10" x14ac:dyDescent="0.3">
      <c r="A7729" s="2">
        <v>20201117</v>
      </c>
      <c r="B7729" s="2" t="s">
        <v>33</v>
      </c>
      <c r="C7729" s="2">
        <v>311.01</v>
      </c>
      <c r="D7729" s="2">
        <v>20.149999999999999</v>
      </c>
      <c r="E7729" s="2">
        <v>19.45</v>
      </c>
      <c r="F7729" s="2">
        <v>4.83</v>
      </c>
      <c r="G7729" s="2">
        <v>0</v>
      </c>
      <c r="H7729" s="16">
        <f t="shared" si="363"/>
        <v>902.84147833249403</v>
      </c>
      <c r="I7729" s="15">
        <f t="shared" si="361"/>
        <v>47.663796197890434</v>
      </c>
      <c r="J7729" s="14">
        <f t="shared" si="362"/>
        <v>0.81076330964481014</v>
      </c>
    </row>
    <row r="7730" spans="1:10" x14ac:dyDescent="0.3">
      <c r="A7730" s="19">
        <v>20201117</v>
      </c>
      <c r="B7730" s="19" t="s">
        <v>32</v>
      </c>
      <c r="C7730" s="19">
        <v>152.01</v>
      </c>
      <c r="D7730" s="19">
        <v>11.42</v>
      </c>
      <c r="E7730" s="19">
        <v>19.010000000000002</v>
      </c>
      <c r="F7730" s="19">
        <v>4.34</v>
      </c>
      <c r="G7730" s="19">
        <v>0</v>
      </c>
      <c r="H7730" s="17">
        <f t="shared" si="363"/>
        <v>767.72918227372304</v>
      </c>
      <c r="I7730" s="18">
        <f t="shared" si="361"/>
        <v>43.001536946053847</v>
      </c>
      <c r="J7730" s="17">
        <f t="shared" si="362"/>
        <v>0.70553780869703442</v>
      </c>
    </row>
    <row r="7731" spans="1:10" x14ac:dyDescent="0.3">
      <c r="A7731" s="2">
        <v>20201117</v>
      </c>
      <c r="B7731" s="2" t="s">
        <v>31</v>
      </c>
      <c r="C7731" s="2">
        <v>0</v>
      </c>
      <c r="D7731" s="2">
        <v>0</v>
      </c>
      <c r="E7731" s="2">
        <v>18.16</v>
      </c>
      <c r="F7731" s="2">
        <v>4.41</v>
      </c>
      <c r="G7731" s="2">
        <v>0</v>
      </c>
      <c r="H7731" s="16">
        <f t="shared" si="363"/>
        <v>0</v>
      </c>
      <c r="I7731" s="15">
        <f t="shared" si="361"/>
        <v>18.16</v>
      </c>
      <c r="J7731" s="14">
        <f t="shared" si="362"/>
        <v>0</v>
      </c>
    </row>
    <row r="7732" spans="1:10" x14ac:dyDescent="0.3">
      <c r="A7732" s="19">
        <v>20201117</v>
      </c>
      <c r="B7732" s="19" t="s">
        <v>30</v>
      </c>
      <c r="C7732" s="19">
        <v>0</v>
      </c>
      <c r="D7732" s="19">
        <v>0</v>
      </c>
      <c r="E7732" s="19">
        <v>17.38</v>
      </c>
      <c r="F7732" s="19">
        <v>4.28</v>
      </c>
      <c r="G7732" s="19">
        <v>0</v>
      </c>
      <c r="H7732" s="17">
        <f t="shared" si="363"/>
        <v>0</v>
      </c>
      <c r="I7732" s="18">
        <f t="shared" si="361"/>
        <v>17.38</v>
      </c>
      <c r="J7732" s="17">
        <f t="shared" si="362"/>
        <v>0</v>
      </c>
    </row>
    <row r="7733" spans="1:10" x14ac:dyDescent="0.3">
      <c r="A7733" s="2">
        <v>20201117</v>
      </c>
      <c r="B7733" s="2" t="s">
        <v>29</v>
      </c>
      <c r="C7733" s="2">
        <v>0</v>
      </c>
      <c r="D7733" s="2">
        <v>0</v>
      </c>
      <c r="E7733" s="2">
        <v>16.71</v>
      </c>
      <c r="F7733" s="2">
        <v>3.72</v>
      </c>
      <c r="G7733" s="2">
        <v>0</v>
      </c>
      <c r="H7733" s="16">
        <f t="shared" si="363"/>
        <v>0</v>
      </c>
      <c r="I7733" s="15">
        <f t="shared" si="361"/>
        <v>16.71</v>
      </c>
      <c r="J7733" s="14">
        <f t="shared" si="362"/>
        <v>0</v>
      </c>
    </row>
    <row r="7734" spans="1:10" x14ac:dyDescent="0.3">
      <c r="A7734" s="19">
        <v>20201117</v>
      </c>
      <c r="B7734" s="19" t="s">
        <v>28</v>
      </c>
      <c r="C7734" s="19">
        <v>0</v>
      </c>
      <c r="D7734" s="19">
        <v>0</v>
      </c>
      <c r="E7734" s="19">
        <v>16.54</v>
      </c>
      <c r="F7734" s="19">
        <v>3.72</v>
      </c>
      <c r="G7734" s="19">
        <v>0</v>
      </c>
      <c r="H7734" s="17">
        <f t="shared" si="363"/>
        <v>0</v>
      </c>
      <c r="I7734" s="18">
        <f t="shared" si="361"/>
        <v>16.54</v>
      </c>
      <c r="J7734" s="17">
        <f t="shared" si="362"/>
        <v>0</v>
      </c>
    </row>
    <row r="7735" spans="1:10" x14ac:dyDescent="0.3">
      <c r="A7735" s="2">
        <v>20201117</v>
      </c>
      <c r="B7735" s="2" t="s">
        <v>27</v>
      </c>
      <c r="C7735" s="2">
        <v>0</v>
      </c>
      <c r="D7735" s="2">
        <v>0</v>
      </c>
      <c r="E7735" s="2">
        <v>16.46</v>
      </c>
      <c r="F7735" s="2">
        <v>3.59</v>
      </c>
      <c r="G7735" s="2">
        <v>0</v>
      </c>
      <c r="H7735" s="16">
        <f t="shared" si="363"/>
        <v>0</v>
      </c>
      <c r="I7735" s="15">
        <f t="shared" si="361"/>
        <v>16.46</v>
      </c>
      <c r="J7735" s="14">
        <f t="shared" si="362"/>
        <v>0</v>
      </c>
    </row>
    <row r="7736" spans="1:10" x14ac:dyDescent="0.3">
      <c r="A7736" s="19">
        <v>20201117</v>
      </c>
      <c r="B7736" s="19" t="s">
        <v>26</v>
      </c>
      <c r="C7736" s="19">
        <v>0</v>
      </c>
      <c r="D7736" s="19">
        <v>0</v>
      </c>
      <c r="E7736" s="19">
        <v>16.350000000000001</v>
      </c>
      <c r="F7736" s="19">
        <v>3.31</v>
      </c>
      <c r="G7736" s="19">
        <v>0</v>
      </c>
      <c r="H7736" s="17">
        <f t="shared" si="363"/>
        <v>0</v>
      </c>
      <c r="I7736" s="18">
        <f t="shared" si="361"/>
        <v>16.350000000000001</v>
      </c>
      <c r="J7736" s="17">
        <f t="shared" si="362"/>
        <v>0</v>
      </c>
    </row>
    <row r="7737" spans="1:10" x14ac:dyDescent="0.3">
      <c r="A7737" s="2">
        <v>20201117</v>
      </c>
      <c r="B7737" s="2" t="s">
        <v>25</v>
      </c>
      <c r="C7737" s="2">
        <v>0</v>
      </c>
      <c r="D7737" s="2">
        <v>0</v>
      </c>
      <c r="E7737" s="2">
        <v>16.190000000000001</v>
      </c>
      <c r="F7737" s="2">
        <v>3.1</v>
      </c>
      <c r="G7737" s="2">
        <v>0</v>
      </c>
      <c r="H7737" s="16">
        <f t="shared" si="363"/>
        <v>0</v>
      </c>
      <c r="I7737" s="15">
        <f t="shared" si="361"/>
        <v>16.190000000000001</v>
      </c>
      <c r="J7737" s="14">
        <f t="shared" si="362"/>
        <v>0</v>
      </c>
    </row>
    <row r="7738" spans="1:10" x14ac:dyDescent="0.3">
      <c r="A7738" s="19">
        <v>20201118</v>
      </c>
      <c r="B7738" s="19" t="s">
        <v>48</v>
      </c>
      <c r="C7738" s="19">
        <v>0</v>
      </c>
      <c r="D7738" s="19">
        <v>0</v>
      </c>
      <c r="E7738" s="19">
        <v>16.04</v>
      </c>
      <c r="F7738" s="19">
        <v>3.03</v>
      </c>
      <c r="G7738" s="19">
        <v>0</v>
      </c>
      <c r="H7738" s="17">
        <f t="shared" si="363"/>
        <v>0</v>
      </c>
      <c r="I7738" s="18">
        <f t="shared" si="361"/>
        <v>16.04</v>
      </c>
      <c r="J7738" s="17">
        <f t="shared" si="362"/>
        <v>0</v>
      </c>
    </row>
    <row r="7739" spans="1:10" x14ac:dyDescent="0.3">
      <c r="A7739" s="2">
        <v>20201118</v>
      </c>
      <c r="B7739" s="2" t="s">
        <v>47</v>
      </c>
      <c r="C7739" s="2">
        <v>0</v>
      </c>
      <c r="D7739" s="2">
        <v>0</v>
      </c>
      <c r="E7739" s="2">
        <v>15.92</v>
      </c>
      <c r="F7739" s="2">
        <v>2.97</v>
      </c>
      <c r="G7739" s="2">
        <v>0</v>
      </c>
      <c r="H7739" s="16">
        <f t="shared" si="363"/>
        <v>0</v>
      </c>
      <c r="I7739" s="15">
        <f t="shared" si="361"/>
        <v>15.92</v>
      </c>
      <c r="J7739" s="14">
        <f t="shared" si="362"/>
        <v>0</v>
      </c>
    </row>
    <row r="7740" spans="1:10" x14ac:dyDescent="0.3">
      <c r="A7740" s="19">
        <v>20201118</v>
      </c>
      <c r="B7740" s="19" t="s">
        <v>46</v>
      </c>
      <c r="C7740" s="19">
        <v>0</v>
      </c>
      <c r="D7740" s="19">
        <v>0</v>
      </c>
      <c r="E7740" s="19">
        <v>15.76</v>
      </c>
      <c r="F7740" s="19">
        <v>2.9</v>
      </c>
      <c r="G7740" s="19">
        <v>0</v>
      </c>
      <c r="H7740" s="17">
        <f t="shared" si="363"/>
        <v>0</v>
      </c>
      <c r="I7740" s="18">
        <f t="shared" si="361"/>
        <v>15.76</v>
      </c>
      <c r="J7740" s="17">
        <f t="shared" si="362"/>
        <v>0</v>
      </c>
    </row>
    <row r="7741" spans="1:10" x14ac:dyDescent="0.3">
      <c r="A7741" s="2">
        <v>20201118</v>
      </c>
      <c r="B7741" s="2" t="s">
        <v>45</v>
      </c>
      <c r="C7741" s="2">
        <v>0</v>
      </c>
      <c r="D7741" s="2">
        <v>0</v>
      </c>
      <c r="E7741" s="2">
        <v>15.57</v>
      </c>
      <c r="F7741" s="2">
        <v>2.9</v>
      </c>
      <c r="G7741" s="2">
        <v>0</v>
      </c>
      <c r="H7741" s="16">
        <f t="shared" si="363"/>
        <v>0</v>
      </c>
      <c r="I7741" s="15">
        <f t="shared" si="361"/>
        <v>15.57</v>
      </c>
      <c r="J7741" s="14">
        <f t="shared" si="362"/>
        <v>0</v>
      </c>
    </row>
    <row r="7742" spans="1:10" x14ac:dyDescent="0.3">
      <c r="A7742" s="19">
        <v>20201118</v>
      </c>
      <c r="B7742" s="19" t="s">
        <v>44</v>
      </c>
      <c r="C7742" s="19">
        <v>0</v>
      </c>
      <c r="D7742" s="19">
        <v>0</v>
      </c>
      <c r="E7742" s="19">
        <v>15.38</v>
      </c>
      <c r="F7742" s="19">
        <v>2.83</v>
      </c>
      <c r="G7742" s="19">
        <v>0</v>
      </c>
      <c r="H7742" s="17">
        <f t="shared" si="363"/>
        <v>0</v>
      </c>
      <c r="I7742" s="18">
        <f t="shared" si="361"/>
        <v>15.38</v>
      </c>
      <c r="J7742" s="17">
        <f t="shared" si="362"/>
        <v>0</v>
      </c>
    </row>
    <row r="7743" spans="1:10" x14ac:dyDescent="0.3">
      <c r="A7743" s="2">
        <v>20201118</v>
      </c>
      <c r="B7743" s="2" t="s">
        <v>43</v>
      </c>
      <c r="C7743" s="2">
        <v>0</v>
      </c>
      <c r="D7743" s="2">
        <v>0</v>
      </c>
      <c r="E7743" s="2">
        <v>15.21</v>
      </c>
      <c r="F7743" s="2">
        <v>2.69</v>
      </c>
      <c r="G7743" s="2">
        <v>0</v>
      </c>
      <c r="H7743" s="16">
        <f t="shared" si="363"/>
        <v>0</v>
      </c>
      <c r="I7743" s="15">
        <f t="shared" si="361"/>
        <v>15.21</v>
      </c>
      <c r="J7743" s="14">
        <f t="shared" si="362"/>
        <v>0</v>
      </c>
    </row>
    <row r="7744" spans="1:10" x14ac:dyDescent="0.3">
      <c r="A7744" s="19">
        <v>20201118</v>
      </c>
      <c r="B7744" s="19" t="s">
        <v>42</v>
      </c>
      <c r="C7744" s="19">
        <v>0</v>
      </c>
      <c r="D7744" s="19">
        <v>0</v>
      </c>
      <c r="E7744" s="19">
        <v>15.06</v>
      </c>
      <c r="F7744" s="19">
        <v>2.62</v>
      </c>
      <c r="G7744" s="19">
        <v>0</v>
      </c>
      <c r="H7744" s="17">
        <f t="shared" si="363"/>
        <v>0</v>
      </c>
      <c r="I7744" s="18">
        <f t="shared" si="361"/>
        <v>15.06</v>
      </c>
      <c r="J7744" s="17">
        <f t="shared" si="362"/>
        <v>0</v>
      </c>
    </row>
    <row r="7745" spans="1:10" x14ac:dyDescent="0.3">
      <c r="A7745" s="2">
        <v>20201118</v>
      </c>
      <c r="B7745" s="2" t="s">
        <v>41</v>
      </c>
      <c r="C7745" s="2">
        <v>0</v>
      </c>
      <c r="D7745" s="2">
        <v>0</v>
      </c>
      <c r="E7745" s="2">
        <v>13.89</v>
      </c>
      <c r="F7745" s="2">
        <v>2.41</v>
      </c>
      <c r="G7745" s="2">
        <v>0</v>
      </c>
      <c r="H7745" s="16">
        <f t="shared" si="363"/>
        <v>0</v>
      </c>
      <c r="I7745" s="15">
        <f t="shared" si="361"/>
        <v>13.89</v>
      </c>
      <c r="J7745" s="14">
        <f t="shared" si="362"/>
        <v>0</v>
      </c>
    </row>
    <row r="7746" spans="1:10" x14ac:dyDescent="0.3">
      <c r="A7746" s="19">
        <v>20201118</v>
      </c>
      <c r="B7746" s="19" t="s">
        <v>40</v>
      </c>
      <c r="C7746" s="19">
        <v>70</v>
      </c>
      <c r="D7746" s="19">
        <v>7.36</v>
      </c>
      <c r="E7746" s="19">
        <v>13.86</v>
      </c>
      <c r="F7746" s="19">
        <v>2.62</v>
      </c>
      <c r="G7746" s="19">
        <v>0</v>
      </c>
      <c r="H7746" s="17">
        <f t="shared" si="363"/>
        <v>546.4342317540976</v>
      </c>
      <c r="I7746" s="18">
        <f t="shared" si="361"/>
        <v>30.936069742315549</v>
      </c>
      <c r="J7746" s="17">
        <f t="shared" si="362"/>
        <v>0.5318377090623333</v>
      </c>
    </row>
    <row r="7747" spans="1:10" x14ac:dyDescent="0.3">
      <c r="A7747" s="2">
        <v>20201118</v>
      </c>
      <c r="B7747" s="2" t="s">
        <v>39</v>
      </c>
      <c r="C7747" s="2">
        <v>117</v>
      </c>
      <c r="D7747" s="2">
        <v>16.66</v>
      </c>
      <c r="E7747" s="2">
        <v>14.51</v>
      </c>
      <c r="F7747" s="2">
        <v>2.48</v>
      </c>
      <c r="G7747" s="2">
        <v>0</v>
      </c>
      <c r="H7747" s="16">
        <f t="shared" si="363"/>
        <v>408.10380639870135</v>
      </c>
      <c r="I7747" s="15">
        <f t="shared" si="361"/>
        <v>27.263243949959417</v>
      </c>
      <c r="J7747" s="14">
        <f t="shared" si="362"/>
        <v>0.40394743328015864</v>
      </c>
    </row>
    <row r="7748" spans="1:10" x14ac:dyDescent="0.3">
      <c r="A7748" s="19">
        <v>20201118</v>
      </c>
      <c r="B7748" s="19" t="s">
        <v>38</v>
      </c>
      <c r="C7748" s="19">
        <v>338.01</v>
      </c>
      <c r="D7748" s="19">
        <v>24.3</v>
      </c>
      <c r="E7748" s="19">
        <v>15.77</v>
      </c>
      <c r="F7748" s="19">
        <v>2.5499999999999998</v>
      </c>
      <c r="G7748" s="19">
        <v>0</v>
      </c>
      <c r="H7748" s="17">
        <f t="shared" si="363"/>
        <v>821.38081680973869</v>
      </c>
      <c r="I7748" s="18">
        <f t="shared" si="361"/>
        <v>41.438150525304337</v>
      </c>
      <c r="J7748" s="17">
        <f t="shared" si="362"/>
        <v>0.76062190003581709</v>
      </c>
    </row>
    <row r="7749" spans="1:10" x14ac:dyDescent="0.3">
      <c r="A7749" s="2">
        <v>20201118</v>
      </c>
      <c r="B7749" s="2" t="s">
        <v>37</v>
      </c>
      <c r="C7749" s="2">
        <v>390.01</v>
      </c>
      <c r="D7749" s="2">
        <v>29.63</v>
      </c>
      <c r="E7749" s="2">
        <v>17.32</v>
      </c>
      <c r="F7749" s="2">
        <v>2.76</v>
      </c>
      <c r="G7749" s="2">
        <v>0</v>
      </c>
      <c r="H7749" s="16">
        <f t="shared" si="363"/>
        <v>788.85986051595421</v>
      </c>
      <c r="I7749" s="15">
        <f t="shared" si="361"/>
        <v>41.971870641123573</v>
      </c>
      <c r="J7749" s="14">
        <f t="shared" si="362"/>
        <v>0.7286119367360222</v>
      </c>
    </row>
    <row r="7750" spans="1:10" x14ac:dyDescent="0.3">
      <c r="A7750" s="19">
        <v>20201118</v>
      </c>
      <c r="B7750" s="19" t="s">
        <v>36</v>
      </c>
      <c r="C7750" s="19">
        <v>247</v>
      </c>
      <c r="D7750" s="19">
        <v>31.97</v>
      </c>
      <c r="E7750" s="19">
        <v>18.8</v>
      </c>
      <c r="F7750" s="19">
        <v>2.69</v>
      </c>
      <c r="G7750" s="19">
        <v>0</v>
      </c>
      <c r="H7750" s="17">
        <f t="shared" si="363"/>
        <v>466.49969846958908</v>
      </c>
      <c r="I7750" s="18">
        <f t="shared" si="361"/>
        <v>33.378115577174661</v>
      </c>
      <c r="J7750" s="17">
        <f t="shared" si="362"/>
        <v>0.44891195071236001</v>
      </c>
    </row>
    <row r="7751" spans="1:10" x14ac:dyDescent="0.3">
      <c r="A7751" s="2">
        <v>20201118</v>
      </c>
      <c r="B7751" s="2" t="s">
        <v>35</v>
      </c>
      <c r="C7751" s="2">
        <v>298</v>
      </c>
      <c r="D7751" s="2">
        <v>30.97</v>
      </c>
      <c r="E7751" s="2">
        <v>19.760000000000002</v>
      </c>
      <c r="F7751" s="2">
        <v>2.41</v>
      </c>
      <c r="G7751" s="2">
        <v>0</v>
      </c>
      <c r="H7751" s="16">
        <f t="shared" si="363"/>
        <v>579.10271785006353</v>
      </c>
      <c r="I7751" s="15">
        <f t="shared" si="361"/>
        <v>37.85695993281449</v>
      </c>
      <c r="J7751" s="14">
        <f t="shared" si="362"/>
        <v>0.54559796586834342</v>
      </c>
    </row>
    <row r="7752" spans="1:10" x14ac:dyDescent="0.3">
      <c r="A7752" s="19">
        <v>20201118</v>
      </c>
      <c r="B7752" s="19" t="s">
        <v>34</v>
      </c>
      <c r="C7752" s="19">
        <v>317</v>
      </c>
      <c r="D7752" s="19">
        <v>26.77</v>
      </c>
      <c r="E7752" s="19">
        <v>20.14</v>
      </c>
      <c r="F7752" s="19">
        <v>2.34</v>
      </c>
      <c r="G7752" s="19">
        <v>0</v>
      </c>
      <c r="H7752" s="17">
        <f t="shared" si="363"/>
        <v>703.80301079266212</v>
      </c>
      <c r="I7752" s="18">
        <f t="shared" si="361"/>
        <v>42.133844087270688</v>
      </c>
      <c r="J7752" s="17">
        <f t="shared" si="362"/>
        <v>0.64953818104483296</v>
      </c>
    </row>
    <row r="7753" spans="1:10" x14ac:dyDescent="0.3">
      <c r="A7753" s="2">
        <v>20201118</v>
      </c>
      <c r="B7753" s="2" t="s">
        <v>33</v>
      </c>
      <c r="C7753" s="2">
        <v>282.01</v>
      </c>
      <c r="D7753" s="2">
        <v>19.98</v>
      </c>
      <c r="E7753" s="2">
        <v>20.13</v>
      </c>
      <c r="F7753" s="2">
        <v>2.34</v>
      </c>
      <c r="G7753" s="2">
        <v>0</v>
      </c>
      <c r="H7753" s="16">
        <f t="shared" si="363"/>
        <v>825.33366585558508</v>
      </c>
      <c r="I7753" s="15">
        <f t="shared" si="361"/>
        <v>45.921677057987033</v>
      </c>
      <c r="J7753" s="14">
        <f t="shared" si="362"/>
        <v>0.74763052595606705</v>
      </c>
    </row>
    <row r="7754" spans="1:10" x14ac:dyDescent="0.3">
      <c r="A7754" s="19">
        <v>20201118</v>
      </c>
      <c r="B7754" s="19" t="s">
        <v>32</v>
      </c>
      <c r="C7754" s="19">
        <v>158.01</v>
      </c>
      <c r="D7754" s="19">
        <v>11.28</v>
      </c>
      <c r="E7754" s="19">
        <v>19.920000000000002</v>
      </c>
      <c r="F7754" s="19">
        <v>2.14</v>
      </c>
      <c r="G7754" s="19">
        <v>0</v>
      </c>
      <c r="H7754" s="17">
        <f t="shared" si="363"/>
        <v>807.80625510865138</v>
      </c>
      <c r="I7754" s="18">
        <f t="shared" ref="I7754:I7817" si="364">E7754+H7754*((NOCT-20)/(800))</f>
        <v>45.163945472145357</v>
      </c>
      <c r="J7754" s="17">
        <f t="shared" ref="J7754:J7817" si="365">P_STC__W*(H7754/1000)*(1+(alpha_p/100)*(I7754-25))</f>
        <v>0.73450772934834174</v>
      </c>
    </row>
    <row r="7755" spans="1:10" x14ac:dyDescent="0.3">
      <c r="A7755" s="2">
        <v>20201118</v>
      </c>
      <c r="B7755" s="2" t="s">
        <v>31</v>
      </c>
      <c r="C7755" s="2">
        <v>0</v>
      </c>
      <c r="D7755" s="2">
        <v>0</v>
      </c>
      <c r="E7755" s="2">
        <v>19.3</v>
      </c>
      <c r="F7755" s="2">
        <v>1.86</v>
      </c>
      <c r="G7755" s="2">
        <v>0</v>
      </c>
      <c r="H7755" s="16">
        <f t="shared" si="363"/>
        <v>0</v>
      </c>
      <c r="I7755" s="15">
        <f t="shared" si="364"/>
        <v>19.3</v>
      </c>
      <c r="J7755" s="14">
        <f t="shared" si="365"/>
        <v>0</v>
      </c>
    </row>
    <row r="7756" spans="1:10" x14ac:dyDescent="0.3">
      <c r="A7756" s="19">
        <v>20201118</v>
      </c>
      <c r="B7756" s="19" t="s">
        <v>30</v>
      </c>
      <c r="C7756" s="19">
        <v>0</v>
      </c>
      <c r="D7756" s="19">
        <v>0</v>
      </c>
      <c r="E7756" s="19">
        <v>18.47</v>
      </c>
      <c r="F7756" s="19">
        <v>2</v>
      </c>
      <c r="G7756" s="19">
        <v>0</v>
      </c>
      <c r="H7756" s="17">
        <f t="shared" si="363"/>
        <v>0</v>
      </c>
      <c r="I7756" s="18">
        <f t="shared" si="364"/>
        <v>18.47</v>
      </c>
      <c r="J7756" s="17">
        <f t="shared" si="365"/>
        <v>0</v>
      </c>
    </row>
    <row r="7757" spans="1:10" x14ac:dyDescent="0.3">
      <c r="A7757" s="2">
        <v>20201118</v>
      </c>
      <c r="B7757" s="2" t="s">
        <v>29</v>
      </c>
      <c r="C7757" s="2">
        <v>0</v>
      </c>
      <c r="D7757" s="2">
        <v>0</v>
      </c>
      <c r="E7757" s="2">
        <v>17.62</v>
      </c>
      <c r="F7757" s="2">
        <v>2.2799999999999998</v>
      </c>
      <c r="G7757" s="2">
        <v>0</v>
      </c>
      <c r="H7757" s="16">
        <f t="shared" si="363"/>
        <v>0</v>
      </c>
      <c r="I7757" s="15">
        <f t="shared" si="364"/>
        <v>17.62</v>
      </c>
      <c r="J7757" s="14">
        <f t="shared" si="365"/>
        <v>0</v>
      </c>
    </row>
    <row r="7758" spans="1:10" x14ac:dyDescent="0.3">
      <c r="A7758" s="19">
        <v>20201118</v>
      </c>
      <c r="B7758" s="19" t="s">
        <v>28</v>
      </c>
      <c r="C7758" s="19">
        <v>0</v>
      </c>
      <c r="D7758" s="19">
        <v>0</v>
      </c>
      <c r="E7758" s="19">
        <v>17.010000000000002</v>
      </c>
      <c r="F7758" s="19">
        <v>1.93</v>
      </c>
      <c r="G7758" s="19">
        <v>0</v>
      </c>
      <c r="H7758" s="17">
        <f t="shared" si="363"/>
        <v>0</v>
      </c>
      <c r="I7758" s="18">
        <f t="shared" si="364"/>
        <v>17.010000000000002</v>
      </c>
      <c r="J7758" s="17">
        <f t="shared" si="365"/>
        <v>0</v>
      </c>
    </row>
    <row r="7759" spans="1:10" x14ac:dyDescent="0.3">
      <c r="A7759" s="2">
        <v>20201118</v>
      </c>
      <c r="B7759" s="2" t="s">
        <v>27</v>
      </c>
      <c r="C7759" s="2">
        <v>0</v>
      </c>
      <c r="D7759" s="2">
        <v>0</v>
      </c>
      <c r="E7759" s="2">
        <v>16.690000000000001</v>
      </c>
      <c r="F7759" s="2">
        <v>2.62</v>
      </c>
      <c r="G7759" s="2">
        <v>0</v>
      </c>
      <c r="H7759" s="16">
        <f t="shared" si="363"/>
        <v>0</v>
      </c>
      <c r="I7759" s="15">
        <f t="shared" si="364"/>
        <v>16.690000000000001</v>
      </c>
      <c r="J7759" s="14">
        <f t="shared" si="365"/>
        <v>0</v>
      </c>
    </row>
    <row r="7760" spans="1:10" x14ac:dyDescent="0.3">
      <c r="A7760" s="19">
        <v>20201118</v>
      </c>
      <c r="B7760" s="19" t="s">
        <v>26</v>
      </c>
      <c r="C7760" s="19">
        <v>0</v>
      </c>
      <c r="D7760" s="19">
        <v>0</v>
      </c>
      <c r="E7760" s="19">
        <v>16.5</v>
      </c>
      <c r="F7760" s="19">
        <v>3.45</v>
      </c>
      <c r="G7760" s="19">
        <v>0</v>
      </c>
      <c r="H7760" s="17">
        <f t="shared" si="363"/>
        <v>0</v>
      </c>
      <c r="I7760" s="18">
        <f t="shared" si="364"/>
        <v>16.5</v>
      </c>
      <c r="J7760" s="17">
        <f t="shared" si="365"/>
        <v>0</v>
      </c>
    </row>
    <row r="7761" spans="1:10" x14ac:dyDescent="0.3">
      <c r="A7761" s="2">
        <v>20201118</v>
      </c>
      <c r="B7761" s="2" t="s">
        <v>25</v>
      </c>
      <c r="C7761" s="2">
        <v>0</v>
      </c>
      <c r="D7761" s="2">
        <v>0</v>
      </c>
      <c r="E7761" s="2">
        <v>16.38</v>
      </c>
      <c r="F7761" s="2">
        <v>3.66</v>
      </c>
      <c r="G7761" s="2">
        <v>0</v>
      </c>
      <c r="H7761" s="16">
        <f t="shared" si="363"/>
        <v>0</v>
      </c>
      <c r="I7761" s="15">
        <f t="shared" si="364"/>
        <v>16.38</v>
      </c>
      <c r="J7761" s="14">
        <f t="shared" si="365"/>
        <v>0</v>
      </c>
    </row>
    <row r="7762" spans="1:10" x14ac:dyDescent="0.3">
      <c r="A7762" s="19">
        <v>20201119</v>
      </c>
      <c r="B7762" s="19" t="s">
        <v>48</v>
      </c>
      <c r="C7762" s="19">
        <v>0</v>
      </c>
      <c r="D7762" s="19">
        <v>0</v>
      </c>
      <c r="E7762" s="19">
        <v>16.21</v>
      </c>
      <c r="F7762" s="19">
        <v>3.93</v>
      </c>
      <c r="G7762" s="19">
        <v>0</v>
      </c>
      <c r="H7762" s="17">
        <f t="shared" si="363"/>
        <v>0</v>
      </c>
      <c r="I7762" s="18">
        <f t="shared" si="364"/>
        <v>16.21</v>
      </c>
      <c r="J7762" s="17">
        <f t="shared" si="365"/>
        <v>0</v>
      </c>
    </row>
    <row r="7763" spans="1:10" x14ac:dyDescent="0.3">
      <c r="A7763" s="2">
        <v>20201119</v>
      </c>
      <c r="B7763" s="2" t="s">
        <v>47</v>
      </c>
      <c r="C7763" s="2">
        <v>0</v>
      </c>
      <c r="D7763" s="2">
        <v>0</v>
      </c>
      <c r="E7763" s="2">
        <v>16.170000000000002</v>
      </c>
      <c r="F7763" s="2">
        <v>4.21</v>
      </c>
      <c r="G7763" s="2">
        <v>0</v>
      </c>
      <c r="H7763" s="16">
        <f t="shared" ref="H7763:H7826" si="366">IF(D7763&gt;0,C7763/SIN(D7763*PI()/180),0)</f>
        <v>0</v>
      </c>
      <c r="I7763" s="15">
        <f t="shared" si="364"/>
        <v>16.170000000000002</v>
      </c>
      <c r="J7763" s="14">
        <f t="shared" si="365"/>
        <v>0</v>
      </c>
    </row>
    <row r="7764" spans="1:10" x14ac:dyDescent="0.3">
      <c r="A7764" s="19">
        <v>20201119</v>
      </c>
      <c r="B7764" s="19" t="s">
        <v>46</v>
      </c>
      <c r="C7764" s="19">
        <v>0</v>
      </c>
      <c r="D7764" s="19">
        <v>0</v>
      </c>
      <c r="E7764" s="19">
        <v>16.04</v>
      </c>
      <c r="F7764" s="19">
        <v>4.28</v>
      </c>
      <c r="G7764" s="19">
        <v>0</v>
      </c>
      <c r="H7764" s="17">
        <f t="shared" si="366"/>
        <v>0</v>
      </c>
      <c r="I7764" s="18">
        <f t="shared" si="364"/>
        <v>16.04</v>
      </c>
      <c r="J7764" s="17">
        <f t="shared" si="365"/>
        <v>0</v>
      </c>
    </row>
    <row r="7765" spans="1:10" x14ac:dyDescent="0.3">
      <c r="A7765" s="2">
        <v>20201119</v>
      </c>
      <c r="B7765" s="2" t="s">
        <v>45</v>
      </c>
      <c r="C7765" s="2">
        <v>0</v>
      </c>
      <c r="D7765" s="2">
        <v>0</v>
      </c>
      <c r="E7765" s="2">
        <v>15.92</v>
      </c>
      <c r="F7765" s="2">
        <v>4.28</v>
      </c>
      <c r="G7765" s="2">
        <v>0</v>
      </c>
      <c r="H7765" s="16">
        <f t="shared" si="366"/>
        <v>0</v>
      </c>
      <c r="I7765" s="15">
        <f t="shared" si="364"/>
        <v>15.92</v>
      </c>
      <c r="J7765" s="14">
        <f t="shared" si="365"/>
        <v>0</v>
      </c>
    </row>
    <row r="7766" spans="1:10" x14ac:dyDescent="0.3">
      <c r="A7766" s="19">
        <v>20201119</v>
      </c>
      <c r="B7766" s="19" t="s">
        <v>44</v>
      </c>
      <c r="C7766" s="19">
        <v>0</v>
      </c>
      <c r="D7766" s="19">
        <v>0</v>
      </c>
      <c r="E7766" s="19">
        <v>15.8</v>
      </c>
      <c r="F7766" s="19">
        <v>4.1399999999999997</v>
      </c>
      <c r="G7766" s="19">
        <v>0</v>
      </c>
      <c r="H7766" s="17">
        <f t="shared" si="366"/>
        <v>0</v>
      </c>
      <c r="I7766" s="18">
        <f t="shared" si="364"/>
        <v>15.8</v>
      </c>
      <c r="J7766" s="17">
        <f t="shared" si="365"/>
        <v>0</v>
      </c>
    </row>
    <row r="7767" spans="1:10" x14ac:dyDescent="0.3">
      <c r="A7767" s="2">
        <v>20201119</v>
      </c>
      <c r="B7767" s="2" t="s">
        <v>43</v>
      </c>
      <c r="C7767" s="2">
        <v>0</v>
      </c>
      <c r="D7767" s="2">
        <v>0</v>
      </c>
      <c r="E7767" s="2">
        <v>15.69</v>
      </c>
      <c r="F7767" s="2">
        <v>3.86</v>
      </c>
      <c r="G7767" s="2">
        <v>0</v>
      </c>
      <c r="H7767" s="16">
        <f t="shared" si="366"/>
        <v>0</v>
      </c>
      <c r="I7767" s="15">
        <f t="shared" si="364"/>
        <v>15.69</v>
      </c>
      <c r="J7767" s="14">
        <f t="shared" si="365"/>
        <v>0</v>
      </c>
    </row>
    <row r="7768" spans="1:10" x14ac:dyDescent="0.3">
      <c r="A7768" s="19">
        <v>20201119</v>
      </c>
      <c r="B7768" s="19" t="s">
        <v>42</v>
      </c>
      <c r="C7768" s="19">
        <v>0</v>
      </c>
      <c r="D7768" s="19">
        <v>0</v>
      </c>
      <c r="E7768" s="19">
        <v>15.55</v>
      </c>
      <c r="F7768" s="19">
        <v>3.93</v>
      </c>
      <c r="G7768" s="19">
        <v>0</v>
      </c>
      <c r="H7768" s="17">
        <f t="shared" si="366"/>
        <v>0</v>
      </c>
      <c r="I7768" s="18">
        <f t="shared" si="364"/>
        <v>15.55</v>
      </c>
      <c r="J7768" s="17">
        <f t="shared" si="365"/>
        <v>0</v>
      </c>
    </row>
    <row r="7769" spans="1:10" x14ac:dyDescent="0.3">
      <c r="A7769" s="2">
        <v>20201119</v>
      </c>
      <c r="B7769" s="2" t="s">
        <v>41</v>
      </c>
      <c r="C7769" s="2">
        <v>0</v>
      </c>
      <c r="D7769" s="2">
        <v>0</v>
      </c>
      <c r="E7769" s="2">
        <v>15.7</v>
      </c>
      <c r="F7769" s="2">
        <v>4.07</v>
      </c>
      <c r="G7769" s="2">
        <v>0</v>
      </c>
      <c r="H7769" s="16">
        <f t="shared" si="366"/>
        <v>0</v>
      </c>
      <c r="I7769" s="15">
        <f t="shared" si="364"/>
        <v>15.7</v>
      </c>
      <c r="J7769" s="14">
        <f t="shared" si="365"/>
        <v>0</v>
      </c>
    </row>
    <row r="7770" spans="1:10" x14ac:dyDescent="0.3">
      <c r="A7770" s="19">
        <v>20201119</v>
      </c>
      <c r="B7770" s="19" t="s">
        <v>40</v>
      </c>
      <c r="C7770" s="19">
        <v>39</v>
      </c>
      <c r="D7770" s="19">
        <v>7.15</v>
      </c>
      <c r="E7770" s="19">
        <v>15.94</v>
      </c>
      <c r="F7770" s="19">
        <v>4.55</v>
      </c>
      <c r="G7770" s="19">
        <v>0</v>
      </c>
      <c r="H7770" s="17">
        <f t="shared" si="366"/>
        <v>313.33505160569968</v>
      </c>
      <c r="I7770" s="18">
        <f t="shared" si="364"/>
        <v>25.731720362678114</v>
      </c>
      <c r="J7770" s="17">
        <f t="shared" si="365"/>
        <v>0.3123033202364966</v>
      </c>
    </row>
    <row r="7771" spans="1:10" x14ac:dyDescent="0.3">
      <c r="A7771" s="2">
        <v>20201119</v>
      </c>
      <c r="B7771" s="2" t="s">
        <v>39</v>
      </c>
      <c r="C7771" s="2">
        <v>215.01</v>
      </c>
      <c r="D7771" s="2">
        <v>16.43</v>
      </c>
      <c r="E7771" s="2">
        <v>16.97</v>
      </c>
      <c r="F7771" s="2">
        <v>4.83</v>
      </c>
      <c r="G7771" s="2">
        <v>0</v>
      </c>
      <c r="H7771" s="16">
        <f t="shared" si="366"/>
        <v>760.17245409918746</v>
      </c>
      <c r="I7771" s="15">
        <f t="shared" si="364"/>
        <v>40.725389190599607</v>
      </c>
      <c r="J7771" s="14">
        <f t="shared" si="365"/>
        <v>0.70637941948211425</v>
      </c>
    </row>
    <row r="7772" spans="1:10" x14ac:dyDescent="0.3">
      <c r="A7772" s="19">
        <v>20201119</v>
      </c>
      <c r="B7772" s="19" t="s">
        <v>38</v>
      </c>
      <c r="C7772" s="19">
        <v>383.01</v>
      </c>
      <c r="D7772" s="19">
        <v>24.07</v>
      </c>
      <c r="E7772" s="19">
        <v>18.489999999999998</v>
      </c>
      <c r="F7772" s="19">
        <v>4.6900000000000004</v>
      </c>
      <c r="G7772" s="19">
        <v>0</v>
      </c>
      <c r="H7772" s="17">
        <f t="shared" si="366"/>
        <v>939.08962458772373</v>
      </c>
      <c r="I7772" s="18">
        <f t="shared" si="364"/>
        <v>47.836550768366365</v>
      </c>
      <c r="J7772" s="17">
        <f t="shared" si="365"/>
        <v>0.84258456909197721</v>
      </c>
    </row>
    <row r="7773" spans="1:10" x14ac:dyDescent="0.3">
      <c r="A7773" s="2">
        <v>20201119</v>
      </c>
      <c r="B7773" s="2" t="s">
        <v>37</v>
      </c>
      <c r="C7773" s="2">
        <v>478.01</v>
      </c>
      <c r="D7773" s="2">
        <v>29.39</v>
      </c>
      <c r="E7773" s="2">
        <v>20.27</v>
      </c>
      <c r="F7773" s="2">
        <v>4.97</v>
      </c>
      <c r="G7773" s="2">
        <v>0</v>
      </c>
      <c r="H7773" s="16">
        <f t="shared" si="366"/>
        <v>974.03637952348345</v>
      </c>
      <c r="I7773" s="15">
        <f t="shared" si="364"/>
        <v>50.708636860108854</v>
      </c>
      <c r="J7773" s="14">
        <f t="shared" si="365"/>
        <v>0.86135121545981364</v>
      </c>
    </row>
    <row r="7774" spans="1:10" x14ac:dyDescent="0.3">
      <c r="A7774" s="19">
        <v>20201119</v>
      </c>
      <c r="B7774" s="19" t="s">
        <v>36</v>
      </c>
      <c r="C7774" s="19">
        <v>525.01</v>
      </c>
      <c r="D7774" s="19">
        <v>31.73</v>
      </c>
      <c r="E7774" s="19">
        <v>21.79</v>
      </c>
      <c r="F7774" s="19">
        <v>5.17</v>
      </c>
      <c r="G7774" s="19">
        <v>0</v>
      </c>
      <c r="H7774" s="17">
        <f t="shared" si="366"/>
        <v>998.27527429526765</v>
      </c>
      <c r="I7774" s="18">
        <f t="shared" si="364"/>
        <v>52.986102321727117</v>
      </c>
      <c r="J7774" s="17">
        <f t="shared" si="365"/>
        <v>0.87255502142271857</v>
      </c>
    </row>
    <row r="7775" spans="1:10" x14ac:dyDescent="0.3">
      <c r="A7775" s="2">
        <v>20201119</v>
      </c>
      <c r="B7775" s="2" t="s">
        <v>35</v>
      </c>
      <c r="C7775" s="2">
        <v>508.01</v>
      </c>
      <c r="D7775" s="2">
        <v>30.74</v>
      </c>
      <c r="E7775" s="2">
        <v>22.91</v>
      </c>
      <c r="F7775" s="2">
        <v>4.97</v>
      </c>
      <c r="G7775" s="2">
        <v>0</v>
      </c>
      <c r="H7775" s="16">
        <f t="shared" si="366"/>
        <v>993.87043730783921</v>
      </c>
      <c r="I7775" s="15">
        <f t="shared" si="364"/>
        <v>53.968451165869979</v>
      </c>
      <c r="J7775" s="14">
        <f t="shared" si="365"/>
        <v>0.86431144478024624</v>
      </c>
    </row>
    <row r="7776" spans="1:10" x14ac:dyDescent="0.3">
      <c r="A7776" s="19">
        <v>20201119</v>
      </c>
      <c r="B7776" s="19" t="s">
        <v>34</v>
      </c>
      <c r="C7776" s="19">
        <v>427.01</v>
      </c>
      <c r="D7776" s="19">
        <v>26.58</v>
      </c>
      <c r="E7776" s="19">
        <v>23.56</v>
      </c>
      <c r="F7776" s="19">
        <v>4.55</v>
      </c>
      <c r="G7776" s="19">
        <v>0</v>
      </c>
      <c r="H7776" s="17">
        <f t="shared" si="366"/>
        <v>954.32544075018745</v>
      </c>
      <c r="I7776" s="18">
        <f t="shared" si="364"/>
        <v>53.382670023443353</v>
      </c>
      <c r="J7776" s="17">
        <f t="shared" si="365"/>
        <v>0.83243707239113374</v>
      </c>
    </row>
    <row r="7777" spans="1:10" x14ac:dyDescent="0.3">
      <c r="A7777" s="2">
        <v>20201119</v>
      </c>
      <c r="B7777" s="2" t="s">
        <v>33</v>
      </c>
      <c r="C7777" s="2">
        <v>303.01</v>
      </c>
      <c r="D7777" s="2">
        <v>19.809999999999999</v>
      </c>
      <c r="E7777" s="2">
        <v>23.65</v>
      </c>
      <c r="F7777" s="2">
        <v>4.21</v>
      </c>
      <c r="G7777" s="2">
        <v>0</v>
      </c>
      <c r="H7777" s="16">
        <f t="shared" si="366"/>
        <v>894.09293537435894</v>
      </c>
      <c r="I7777" s="15">
        <f t="shared" si="364"/>
        <v>51.590404230448712</v>
      </c>
      <c r="J7777" s="14">
        <f t="shared" si="365"/>
        <v>0.78710861880399197</v>
      </c>
    </row>
    <row r="7778" spans="1:10" x14ac:dyDescent="0.3">
      <c r="A7778" s="19">
        <v>20201119</v>
      </c>
      <c r="B7778" s="19" t="s">
        <v>32</v>
      </c>
      <c r="C7778" s="19">
        <v>148.01</v>
      </c>
      <c r="D7778" s="19">
        <v>11.14</v>
      </c>
      <c r="E7778" s="19">
        <v>23.04</v>
      </c>
      <c r="F7778" s="19">
        <v>4.28</v>
      </c>
      <c r="G7778" s="19">
        <v>0</v>
      </c>
      <c r="H7778" s="17">
        <f t="shared" si="366"/>
        <v>766.06958775177975</v>
      </c>
      <c r="I7778" s="18">
        <f t="shared" si="364"/>
        <v>46.97967461724312</v>
      </c>
      <c r="J7778" s="17">
        <f t="shared" si="365"/>
        <v>0.69029876652350619</v>
      </c>
    </row>
    <row r="7779" spans="1:10" x14ac:dyDescent="0.3">
      <c r="A7779" s="2">
        <v>20201119</v>
      </c>
      <c r="B7779" s="2" t="s">
        <v>31</v>
      </c>
      <c r="C7779" s="2">
        <v>0</v>
      </c>
      <c r="D7779" s="2">
        <v>0</v>
      </c>
      <c r="E7779" s="2">
        <v>21.72</v>
      </c>
      <c r="F7779" s="2">
        <v>4.62</v>
      </c>
      <c r="G7779" s="2">
        <v>0</v>
      </c>
      <c r="H7779" s="16">
        <f t="shared" si="366"/>
        <v>0</v>
      </c>
      <c r="I7779" s="15">
        <f t="shared" si="364"/>
        <v>21.72</v>
      </c>
      <c r="J7779" s="14">
        <f t="shared" si="365"/>
        <v>0</v>
      </c>
    </row>
    <row r="7780" spans="1:10" x14ac:dyDescent="0.3">
      <c r="A7780" s="19">
        <v>20201119</v>
      </c>
      <c r="B7780" s="19" t="s">
        <v>30</v>
      </c>
      <c r="C7780" s="19">
        <v>0</v>
      </c>
      <c r="D7780" s="19">
        <v>0</v>
      </c>
      <c r="E7780" s="19">
        <v>20.53</v>
      </c>
      <c r="F7780" s="19">
        <v>5.0999999999999996</v>
      </c>
      <c r="G7780" s="19">
        <v>0</v>
      </c>
      <c r="H7780" s="17">
        <f t="shared" si="366"/>
        <v>0</v>
      </c>
      <c r="I7780" s="18">
        <f t="shared" si="364"/>
        <v>20.53</v>
      </c>
      <c r="J7780" s="17">
        <f t="shared" si="365"/>
        <v>0</v>
      </c>
    </row>
    <row r="7781" spans="1:10" x14ac:dyDescent="0.3">
      <c r="A7781" s="2">
        <v>20201119</v>
      </c>
      <c r="B7781" s="2" t="s">
        <v>29</v>
      </c>
      <c r="C7781" s="2">
        <v>0</v>
      </c>
      <c r="D7781" s="2">
        <v>0</v>
      </c>
      <c r="E7781" s="2">
        <v>19.79</v>
      </c>
      <c r="F7781" s="2">
        <v>4.9000000000000004</v>
      </c>
      <c r="G7781" s="2">
        <v>0</v>
      </c>
      <c r="H7781" s="16">
        <f t="shared" si="366"/>
        <v>0</v>
      </c>
      <c r="I7781" s="15">
        <f t="shared" si="364"/>
        <v>19.79</v>
      </c>
      <c r="J7781" s="14">
        <f t="shared" si="365"/>
        <v>0</v>
      </c>
    </row>
    <row r="7782" spans="1:10" x14ac:dyDescent="0.3">
      <c r="A7782" s="19">
        <v>20201119</v>
      </c>
      <c r="B7782" s="19" t="s">
        <v>28</v>
      </c>
      <c r="C7782" s="19">
        <v>0</v>
      </c>
      <c r="D7782" s="19">
        <v>0</v>
      </c>
      <c r="E7782" s="19">
        <v>19.190000000000001</v>
      </c>
      <c r="F7782" s="19">
        <v>4.9000000000000004</v>
      </c>
      <c r="G7782" s="19">
        <v>0</v>
      </c>
      <c r="H7782" s="17">
        <f t="shared" si="366"/>
        <v>0</v>
      </c>
      <c r="I7782" s="18">
        <f t="shared" si="364"/>
        <v>19.190000000000001</v>
      </c>
      <c r="J7782" s="17">
        <f t="shared" si="365"/>
        <v>0</v>
      </c>
    </row>
    <row r="7783" spans="1:10" x14ac:dyDescent="0.3">
      <c r="A7783" s="2">
        <v>20201119</v>
      </c>
      <c r="B7783" s="2" t="s">
        <v>27</v>
      </c>
      <c r="C7783" s="2">
        <v>0</v>
      </c>
      <c r="D7783" s="2">
        <v>0</v>
      </c>
      <c r="E7783" s="2">
        <v>18.579999999999998</v>
      </c>
      <c r="F7783" s="2">
        <v>4.97</v>
      </c>
      <c r="G7783" s="2">
        <v>0</v>
      </c>
      <c r="H7783" s="16">
        <f t="shared" si="366"/>
        <v>0</v>
      </c>
      <c r="I7783" s="15">
        <f t="shared" si="364"/>
        <v>18.579999999999998</v>
      </c>
      <c r="J7783" s="14">
        <f t="shared" si="365"/>
        <v>0</v>
      </c>
    </row>
    <row r="7784" spans="1:10" x14ac:dyDescent="0.3">
      <c r="A7784" s="19">
        <v>20201119</v>
      </c>
      <c r="B7784" s="19" t="s">
        <v>26</v>
      </c>
      <c r="C7784" s="19">
        <v>0</v>
      </c>
      <c r="D7784" s="19">
        <v>0</v>
      </c>
      <c r="E7784" s="19">
        <v>18.02</v>
      </c>
      <c r="F7784" s="19">
        <v>4.97</v>
      </c>
      <c r="G7784" s="19">
        <v>0</v>
      </c>
      <c r="H7784" s="17">
        <f t="shared" si="366"/>
        <v>0</v>
      </c>
      <c r="I7784" s="18">
        <f t="shared" si="364"/>
        <v>18.02</v>
      </c>
      <c r="J7784" s="17">
        <f t="shared" si="365"/>
        <v>0</v>
      </c>
    </row>
    <row r="7785" spans="1:10" x14ac:dyDescent="0.3">
      <c r="A7785" s="2">
        <v>20201119</v>
      </c>
      <c r="B7785" s="2" t="s">
        <v>25</v>
      </c>
      <c r="C7785" s="2">
        <v>0</v>
      </c>
      <c r="D7785" s="2">
        <v>0</v>
      </c>
      <c r="E7785" s="2">
        <v>17.53</v>
      </c>
      <c r="F7785" s="2">
        <v>4.83</v>
      </c>
      <c r="G7785" s="2">
        <v>0</v>
      </c>
      <c r="H7785" s="16">
        <f t="shared" si="366"/>
        <v>0</v>
      </c>
      <c r="I7785" s="15">
        <f t="shared" si="364"/>
        <v>17.53</v>
      </c>
      <c r="J7785" s="14">
        <f t="shared" si="365"/>
        <v>0</v>
      </c>
    </row>
    <row r="7786" spans="1:10" x14ac:dyDescent="0.3">
      <c r="A7786" s="19">
        <v>20201120</v>
      </c>
      <c r="B7786" s="19" t="s">
        <v>48</v>
      </c>
      <c r="C7786" s="19">
        <v>0</v>
      </c>
      <c r="D7786" s="19">
        <v>0</v>
      </c>
      <c r="E7786" s="19">
        <v>17.079999999999998</v>
      </c>
      <c r="F7786" s="19">
        <v>4.76</v>
      </c>
      <c r="G7786" s="19">
        <v>0</v>
      </c>
      <c r="H7786" s="17">
        <f t="shared" si="366"/>
        <v>0</v>
      </c>
      <c r="I7786" s="18">
        <f t="shared" si="364"/>
        <v>17.079999999999998</v>
      </c>
      <c r="J7786" s="17">
        <f t="shared" si="365"/>
        <v>0</v>
      </c>
    </row>
    <row r="7787" spans="1:10" x14ac:dyDescent="0.3">
      <c r="A7787" s="2">
        <v>20201120</v>
      </c>
      <c r="B7787" s="2" t="s">
        <v>47</v>
      </c>
      <c r="C7787" s="2">
        <v>0</v>
      </c>
      <c r="D7787" s="2">
        <v>0</v>
      </c>
      <c r="E7787" s="2">
        <v>16.63</v>
      </c>
      <c r="F7787" s="2">
        <v>4.6900000000000004</v>
      </c>
      <c r="G7787" s="2">
        <v>0</v>
      </c>
      <c r="H7787" s="16">
        <f t="shared" si="366"/>
        <v>0</v>
      </c>
      <c r="I7787" s="15">
        <f t="shared" si="364"/>
        <v>16.63</v>
      </c>
      <c r="J7787" s="14">
        <f t="shared" si="365"/>
        <v>0</v>
      </c>
    </row>
    <row r="7788" spans="1:10" x14ac:dyDescent="0.3">
      <c r="A7788" s="19">
        <v>20201120</v>
      </c>
      <c r="B7788" s="19" t="s">
        <v>46</v>
      </c>
      <c r="C7788" s="19">
        <v>0</v>
      </c>
      <c r="D7788" s="19">
        <v>0</v>
      </c>
      <c r="E7788" s="19">
        <v>16.21</v>
      </c>
      <c r="F7788" s="19">
        <v>4.9000000000000004</v>
      </c>
      <c r="G7788" s="19">
        <v>0</v>
      </c>
      <c r="H7788" s="17">
        <f t="shared" si="366"/>
        <v>0</v>
      </c>
      <c r="I7788" s="18">
        <f t="shared" si="364"/>
        <v>16.21</v>
      </c>
      <c r="J7788" s="17">
        <f t="shared" si="365"/>
        <v>0</v>
      </c>
    </row>
    <row r="7789" spans="1:10" x14ac:dyDescent="0.3">
      <c r="A7789" s="2">
        <v>20201120</v>
      </c>
      <c r="B7789" s="2" t="s">
        <v>45</v>
      </c>
      <c r="C7789" s="2">
        <v>0</v>
      </c>
      <c r="D7789" s="2">
        <v>0</v>
      </c>
      <c r="E7789" s="2">
        <v>15.87</v>
      </c>
      <c r="F7789" s="2">
        <v>4.97</v>
      </c>
      <c r="G7789" s="2">
        <v>0</v>
      </c>
      <c r="H7789" s="16">
        <f t="shared" si="366"/>
        <v>0</v>
      </c>
      <c r="I7789" s="15">
        <f t="shared" si="364"/>
        <v>15.87</v>
      </c>
      <c r="J7789" s="14">
        <f t="shared" si="365"/>
        <v>0</v>
      </c>
    </row>
    <row r="7790" spans="1:10" x14ac:dyDescent="0.3">
      <c r="A7790" s="19">
        <v>20201120</v>
      </c>
      <c r="B7790" s="19" t="s">
        <v>44</v>
      </c>
      <c r="C7790" s="19">
        <v>0</v>
      </c>
      <c r="D7790" s="19">
        <v>0</v>
      </c>
      <c r="E7790" s="19">
        <v>15.61</v>
      </c>
      <c r="F7790" s="19">
        <v>4.76</v>
      </c>
      <c r="G7790" s="19">
        <v>0</v>
      </c>
      <c r="H7790" s="17">
        <f t="shared" si="366"/>
        <v>0</v>
      </c>
      <c r="I7790" s="18">
        <f t="shared" si="364"/>
        <v>15.61</v>
      </c>
      <c r="J7790" s="17">
        <f t="shared" si="365"/>
        <v>0</v>
      </c>
    </row>
    <row r="7791" spans="1:10" x14ac:dyDescent="0.3">
      <c r="A7791" s="2">
        <v>20201120</v>
      </c>
      <c r="B7791" s="2" t="s">
        <v>43</v>
      </c>
      <c r="C7791" s="2">
        <v>0</v>
      </c>
      <c r="D7791" s="2">
        <v>0</v>
      </c>
      <c r="E7791" s="2">
        <v>15.37</v>
      </c>
      <c r="F7791" s="2">
        <v>4.34</v>
      </c>
      <c r="G7791" s="2">
        <v>0</v>
      </c>
      <c r="H7791" s="16">
        <f t="shared" si="366"/>
        <v>0</v>
      </c>
      <c r="I7791" s="15">
        <f t="shared" si="364"/>
        <v>15.37</v>
      </c>
      <c r="J7791" s="14">
        <f t="shared" si="365"/>
        <v>0</v>
      </c>
    </row>
    <row r="7792" spans="1:10" x14ac:dyDescent="0.3">
      <c r="A7792" s="19">
        <v>20201120</v>
      </c>
      <c r="B7792" s="19" t="s">
        <v>42</v>
      </c>
      <c r="C7792" s="19">
        <v>0</v>
      </c>
      <c r="D7792" s="19">
        <v>0</v>
      </c>
      <c r="E7792" s="19">
        <v>15.07</v>
      </c>
      <c r="F7792" s="19">
        <v>3.93</v>
      </c>
      <c r="G7792" s="19">
        <v>0</v>
      </c>
      <c r="H7792" s="17">
        <f t="shared" si="366"/>
        <v>0</v>
      </c>
      <c r="I7792" s="18">
        <f t="shared" si="364"/>
        <v>15.07</v>
      </c>
      <c r="J7792" s="17">
        <f t="shared" si="365"/>
        <v>0</v>
      </c>
    </row>
    <row r="7793" spans="1:10" x14ac:dyDescent="0.3">
      <c r="A7793" s="2">
        <v>20201120</v>
      </c>
      <c r="B7793" s="2" t="s">
        <v>41</v>
      </c>
      <c r="C7793" s="2">
        <v>0</v>
      </c>
      <c r="D7793" s="2">
        <v>0</v>
      </c>
      <c r="E7793" s="2">
        <v>14.67</v>
      </c>
      <c r="F7793" s="2">
        <v>3.72</v>
      </c>
      <c r="G7793" s="2">
        <v>0</v>
      </c>
      <c r="H7793" s="16">
        <f t="shared" si="366"/>
        <v>0</v>
      </c>
      <c r="I7793" s="15">
        <f t="shared" si="364"/>
        <v>14.67</v>
      </c>
      <c r="J7793" s="14">
        <f t="shared" si="365"/>
        <v>0</v>
      </c>
    </row>
    <row r="7794" spans="1:10" x14ac:dyDescent="0.3">
      <c r="A7794" s="19">
        <v>20201120</v>
      </c>
      <c r="B7794" s="19" t="s">
        <v>40</v>
      </c>
      <c r="C7794" s="19">
        <v>75</v>
      </c>
      <c r="D7794" s="19">
        <v>6.95</v>
      </c>
      <c r="E7794" s="19">
        <v>14.52</v>
      </c>
      <c r="F7794" s="19">
        <v>3.86</v>
      </c>
      <c r="G7794" s="19">
        <v>0</v>
      </c>
      <c r="H7794" s="17">
        <f t="shared" si="366"/>
        <v>619.81864056517475</v>
      </c>
      <c r="I7794" s="18">
        <f t="shared" si="364"/>
        <v>33.889332517661714</v>
      </c>
      <c r="J7794" s="17">
        <f t="shared" si="365"/>
        <v>0.59502465758034473</v>
      </c>
    </row>
    <row r="7795" spans="1:10" x14ac:dyDescent="0.3">
      <c r="A7795" s="2">
        <v>20201120</v>
      </c>
      <c r="B7795" s="2" t="s">
        <v>39</v>
      </c>
      <c r="C7795" s="2">
        <v>229.01</v>
      </c>
      <c r="D7795" s="2">
        <v>16.21</v>
      </c>
      <c r="E7795" s="2">
        <v>15.45</v>
      </c>
      <c r="F7795" s="2">
        <v>3.86</v>
      </c>
      <c r="G7795" s="2">
        <v>0</v>
      </c>
      <c r="H7795" s="16">
        <f t="shared" si="366"/>
        <v>820.35772548425825</v>
      </c>
      <c r="I7795" s="15">
        <f t="shared" si="364"/>
        <v>41.086178921383066</v>
      </c>
      <c r="J7795" s="14">
        <f t="shared" si="365"/>
        <v>0.7609738303017044</v>
      </c>
    </row>
    <row r="7796" spans="1:10" x14ac:dyDescent="0.3">
      <c r="A7796" s="19">
        <v>20201120</v>
      </c>
      <c r="B7796" s="19" t="s">
        <v>38</v>
      </c>
      <c r="C7796" s="19">
        <v>385.01</v>
      </c>
      <c r="D7796" s="19">
        <v>23.83</v>
      </c>
      <c r="E7796" s="19">
        <v>17</v>
      </c>
      <c r="F7796" s="19">
        <v>4.07</v>
      </c>
      <c r="G7796" s="19">
        <v>0</v>
      </c>
      <c r="H7796" s="17">
        <f t="shared" si="366"/>
        <v>952.9377015838844</v>
      </c>
      <c r="I7796" s="18">
        <f t="shared" si="364"/>
        <v>46.779303174496391</v>
      </c>
      <c r="J7796" s="17">
        <f t="shared" si="365"/>
        <v>0.85954326559247007</v>
      </c>
    </row>
    <row r="7797" spans="1:10" x14ac:dyDescent="0.3">
      <c r="A7797" s="2">
        <v>20201120</v>
      </c>
      <c r="B7797" s="2" t="s">
        <v>37</v>
      </c>
      <c r="C7797" s="2">
        <v>479.01</v>
      </c>
      <c r="D7797" s="2">
        <v>29.15</v>
      </c>
      <c r="E7797" s="2">
        <v>18.55</v>
      </c>
      <c r="F7797" s="2">
        <v>4.1399999999999997</v>
      </c>
      <c r="G7797" s="2">
        <v>0</v>
      </c>
      <c r="H7797" s="16">
        <f t="shared" si="366"/>
        <v>983.39613353354343</v>
      </c>
      <c r="I7797" s="15">
        <f t="shared" si="364"/>
        <v>49.281129172923229</v>
      </c>
      <c r="J7797" s="14">
        <f t="shared" si="365"/>
        <v>0.8759452750743778</v>
      </c>
    </row>
    <row r="7798" spans="1:10" x14ac:dyDescent="0.3">
      <c r="A7798" s="19">
        <v>20201120</v>
      </c>
      <c r="B7798" s="19" t="s">
        <v>36</v>
      </c>
      <c r="C7798" s="19">
        <v>538.01</v>
      </c>
      <c r="D7798" s="19">
        <v>31.5</v>
      </c>
      <c r="E7798" s="19">
        <v>19.88</v>
      </c>
      <c r="F7798" s="19">
        <v>3.86</v>
      </c>
      <c r="G7798" s="19">
        <v>0</v>
      </c>
      <c r="H7798" s="17">
        <f t="shared" si="366"/>
        <v>1029.6870390304016</v>
      </c>
      <c r="I7798" s="18">
        <f t="shared" si="364"/>
        <v>52.057719969700045</v>
      </c>
      <c r="J7798" s="17">
        <f t="shared" si="365"/>
        <v>0.90431261301708765</v>
      </c>
    </row>
    <row r="7799" spans="1:10" x14ac:dyDescent="0.3">
      <c r="A7799" s="2">
        <v>20201120</v>
      </c>
      <c r="B7799" s="2" t="s">
        <v>35</v>
      </c>
      <c r="C7799" s="2">
        <v>518.01</v>
      </c>
      <c r="D7799" s="2">
        <v>30.53</v>
      </c>
      <c r="E7799" s="2">
        <v>20.86</v>
      </c>
      <c r="F7799" s="2">
        <v>3.52</v>
      </c>
      <c r="G7799" s="2">
        <v>0</v>
      </c>
      <c r="H7799" s="16">
        <f t="shared" si="366"/>
        <v>1019.725919169276</v>
      </c>
      <c r="I7799" s="15">
        <f t="shared" si="364"/>
        <v>52.726434974039876</v>
      </c>
      <c r="J7799" s="14">
        <f t="shared" si="365"/>
        <v>0.89249577941792102</v>
      </c>
    </row>
    <row r="7800" spans="1:10" x14ac:dyDescent="0.3">
      <c r="A7800" s="19">
        <v>20201120</v>
      </c>
      <c r="B7800" s="19" t="s">
        <v>34</v>
      </c>
      <c r="C7800" s="19">
        <v>435.01</v>
      </c>
      <c r="D7800" s="19">
        <v>26.39</v>
      </c>
      <c r="E7800" s="19">
        <v>21.43</v>
      </c>
      <c r="F7800" s="19">
        <v>3.38</v>
      </c>
      <c r="G7800" s="19">
        <v>0</v>
      </c>
      <c r="H7800" s="17">
        <f t="shared" si="366"/>
        <v>978.69675597177491</v>
      </c>
      <c r="I7800" s="18">
        <f t="shared" si="364"/>
        <v>52.014273624117962</v>
      </c>
      <c r="J7800" s="17">
        <f t="shared" si="365"/>
        <v>0.85972223714791318</v>
      </c>
    </row>
    <row r="7801" spans="1:10" x14ac:dyDescent="0.3">
      <c r="A7801" s="2">
        <v>20201120</v>
      </c>
      <c r="B7801" s="2" t="s">
        <v>33</v>
      </c>
      <c r="C7801" s="2">
        <v>309.01</v>
      </c>
      <c r="D7801" s="2">
        <v>19.649999999999999</v>
      </c>
      <c r="E7801" s="2">
        <v>21.49</v>
      </c>
      <c r="F7801" s="2">
        <v>3.31</v>
      </c>
      <c r="G7801" s="2">
        <v>0</v>
      </c>
      <c r="H7801" s="16">
        <f t="shared" si="366"/>
        <v>918.92451021441593</v>
      </c>
      <c r="I7801" s="15">
        <f t="shared" si="364"/>
        <v>50.206390944200493</v>
      </c>
      <c r="J7801" s="14">
        <f t="shared" si="365"/>
        <v>0.81469204317738952</v>
      </c>
    </row>
    <row r="7802" spans="1:10" x14ac:dyDescent="0.3">
      <c r="A7802" s="19">
        <v>20201120</v>
      </c>
      <c r="B7802" s="19" t="s">
        <v>32</v>
      </c>
      <c r="C7802" s="19">
        <v>153.01</v>
      </c>
      <c r="D7802" s="19">
        <v>11.01</v>
      </c>
      <c r="E7802" s="19">
        <v>20.95</v>
      </c>
      <c r="F7802" s="19">
        <v>3.31</v>
      </c>
      <c r="G7802" s="19">
        <v>0</v>
      </c>
      <c r="H7802" s="17">
        <f t="shared" si="366"/>
        <v>801.18203286538198</v>
      </c>
      <c r="I7802" s="18">
        <f t="shared" si="364"/>
        <v>45.986938527043186</v>
      </c>
      <c r="J7802" s="17">
        <f t="shared" si="365"/>
        <v>0.72551742153815435</v>
      </c>
    </row>
    <row r="7803" spans="1:10" x14ac:dyDescent="0.3">
      <c r="A7803" s="2">
        <v>20201120</v>
      </c>
      <c r="B7803" s="2" t="s">
        <v>31</v>
      </c>
      <c r="C7803" s="2">
        <v>0</v>
      </c>
      <c r="D7803" s="2">
        <v>0</v>
      </c>
      <c r="E7803" s="2">
        <v>19.68</v>
      </c>
      <c r="F7803" s="2">
        <v>3.79</v>
      </c>
      <c r="G7803" s="2">
        <v>0</v>
      </c>
      <c r="H7803" s="16">
        <f t="shared" si="366"/>
        <v>0</v>
      </c>
      <c r="I7803" s="15">
        <f t="shared" si="364"/>
        <v>19.68</v>
      </c>
      <c r="J7803" s="14">
        <f t="shared" si="365"/>
        <v>0</v>
      </c>
    </row>
    <row r="7804" spans="1:10" x14ac:dyDescent="0.3">
      <c r="A7804" s="19">
        <v>20201120</v>
      </c>
      <c r="B7804" s="19" t="s">
        <v>30</v>
      </c>
      <c r="C7804" s="19">
        <v>0</v>
      </c>
      <c r="D7804" s="19">
        <v>0</v>
      </c>
      <c r="E7804" s="19">
        <v>18.52</v>
      </c>
      <c r="F7804" s="19">
        <v>4.07</v>
      </c>
      <c r="G7804" s="19">
        <v>0</v>
      </c>
      <c r="H7804" s="17">
        <f t="shared" si="366"/>
        <v>0</v>
      </c>
      <c r="I7804" s="18">
        <f t="shared" si="364"/>
        <v>18.52</v>
      </c>
      <c r="J7804" s="17">
        <f t="shared" si="365"/>
        <v>0</v>
      </c>
    </row>
    <row r="7805" spans="1:10" x14ac:dyDescent="0.3">
      <c r="A7805" s="2">
        <v>20201120</v>
      </c>
      <c r="B7805" s="2" t="s">
        <v>29</v>
      </c>
      <c r="C7805" s="2">
        <v>0</v>
      </c>
      <c r="D7805" s="2">
        <v>0</v>
      </c>
      <c r="E7805" s="2">
        <v>17.75</v>
      </c>
      <c r="F7805" s="2">
        <v>3.72</v>
      </c>
      <c r="G7805" s="2">
        <v>0</v>
      </c>
      <c r="H7805" s="16">
        <f t="shared" si="366"/>
        <v>0</v>
      </c>
      <c r="I7805" s="15">
        <f t="shared" si="364"/>
        <v>17.75</v>
      </c>
      <c r="J7805" s="14">
        <f t="shared" si="365"/>
        <v>0</v>
      </c>
    </row>
    <row r="7806" spans="1:10" x14ac:dyDescent="0.3">
      <c r="A7806" s="19">
        <v>20201120</v>
      </c>
      <c r="B7806" s="19" t="s">
        <v>28</v>
      </c>
      <c r="C7806" s="19">
        <v>0</v>
      </c>
      <c r="D7806" s="19">
        <v>0</v>
      </c>
      <c r="E7806" s="19">
        <v>17.100000000000001</v>
      </c>
      <c r="F7806" s="19">
        <v>3.45</v>
      </c>
      <c r="G7806" s="19">
        <v>0</v>
      </c>
      <c r="H7806" s="17">
        <f t="shared" si="366"/>
        <v>0</v>
      </c>
      <c r="I7806" s="18">
        <f t="shared" si="364"/>
        <v>17.100000000000001</v>
      </c>
      <c r="J7806" s="17">
        <f t="shared" si="365"/>
        <v>0</v>
      </c>
    </row>
    <row r="7807" spans="1:10" x14ac:dyDescent="0.3">
      <c r="A7807" s="2">
        <v>20201120</v>
      </c>
      <c r="B7807" s="2" t="s">
        <v>27</v>
      </c>
      <c r="C7807" s="2">
        <v>0</v>
      </c>
      <c r="D7807" s="2">
        <v>0</v>
      </c>
      <c r="E7807" s="2">
        <v>16.48</v>
      </c>
      <c r="F7807" s="2">
        <v>3.45</v>
      </c>
      <c r="G7807" s="2">
        <v>0</v>
      </c>
      <c r="H7807" s="16">
        <f t="shared" si="366"/>
        <v>0</v>
      </c>
      <c r="I7807" s="15">
        <f t="shared" si="364"/>
        <v>16.48</v>
      </c>
      <c r="J7807" s="14">
        <f t="shared" si="365"/>
        <v>0</v>
      </c>
    </row>
    <row r="7808" spans="1:10" x14ac:dyDescent="0.3">
      <c r="A7808" s="19">
        <v>20201120</v>
      </c>
      <c r="B7808" s="19" t="s">
        <v>26</v>
      </c>
      <c r="C7808" s="19">
        <v>0</v>
      </c>
      <c r="D7808" s="19">
        <v>0</v>
      </c>
      <c r="E7808" s="19">
        <v>15.95</v>
      </c>
      <c r="F7808" s="19">
        <v>3.59</v>
      </c>
      <c r="G7808" s="19">
        <v>0</v>
      </c>
      <c r="H7808" s="17">
        <f t="shared" si="366"/>
        <v>0</v>
      </c>
      <c r="I7808" s="18">
        <f t="shared" si="364"/>
        <v>15.95</v>
      </c>
      <c r="J7808" s="17">
        <f t="shared" si="365"/>
        <v>0</v>
      </c>
    </row>
    <row r="7809" spans="1:10" x14ac:dyDescent="0.3">
      <c r="A7809" s="2">
        <v>20201120</v>
      </c>
      <c r="B7809" s="2" t="s">
        <v>25</v>
      </c>
      <c r="C7809" s="2">
        <v>0</v>
      </c>
      <c r="D7809" s="2">
        <v>0</v>
      </c>
      <c r="E7809" s="2">
        <v>15.5</v>
      </c>
      <c r="F7809" s="2">
        <v>3.52</v>
      </c>
      <c r="G7809" s="2">
        <v>0</v>
      </c>
      <c r="H7809" s="16">
        <f t="shared" si="366"/>
        <v>0</v>
      </c>
      <c r="I7809" s="15">
        <f t="shared" si="364"/>
        <v>15.5</v>
      </c>
      <c r="J7809" s="14">
        <f t="shared" si="365"/>
        <v>0</v>
      </c>
    </row>
    <row r="7810" spans="1:10" x14ac:dyDescent="0.3">
      <c r="A7810" s="19">
        <v>20201121</v>
      </c>
      <c r="B7810" s="19" t="s">
        <v>48</v>
      </c>
      <c r="C7810" s="19">
        <v>0</v>
      </c>
      <c r="D7810" s="19">
        <v>0</v>
      </c>
      <c r="E7810" s="19">
        <v>15.04</v>
      </c>
      <c r="F7810" s="19">
        <v>3.52</v>
      </c>
      <c r="G7810" s="19">
        <v>0</v>
      </c>
      <c r="H7810" s="17">
        <f t="shared" si="366"/>
        <v>0</v>
      </c>
      <c r="I7810" s="18">
        <f t="shared" si="364"/>
        <v>15.04</v>
      </c>
      <c r="J7810" s="17">
        <f t="shared" si="365"/>
        <v>0</v>
      </c>
    </row>
    <row r="7811" spans="1:10" x14ac:dyDescent="0.3">
      <c r="A7811" s="2">
        <v>20201121</v>
      </c>
      <c r="B7811" s="2" t="s">
        <v>47</v>
      </c>
      <c r="C7811" s="2">
        <v>0</v>
      </c>
      <c r="D7811" s="2">
        <v>0</v>
      </c>
      <c r="E7811" s="2">
        <v>14.54</v>
      </c>
      <c r="F7811" s="2">
        <v>3.72</v>
      </c>
      <c r="G7811" s="2">
        <v>0</v>
      </c>
      <c r="H7811" s="16">
        <f t="shared" si="366"/>
        <v>0</v>
      </c>
      <c r="I7811" s="15">
        <f t="shared" si="364"/>
        <v>14.54</v>
      </c>
      <c r="J7811" s="14">
        <f t="shared" si="365"/>
        <v>0</v>
      </c>
    </row>
    <row r="7812" spans="1:10" x14ac:dyDescent="0.3">
      <c r="A7812" s="19">
        <v>20201121</v>
      </c>
      <c r="B7812" s="19" t="s">
        <v>46</v>
      </c>
      <c r="C7812" s="19">
        <v>0</v>
      </c>
      <c r="D7812" s="19">
        <v>0</v>
      </c>
      <c r="E7812" s="19">
        <v>14.21</v>
      </c>
      <c r="F7812" s="19">
        <v>3.86</v>
      </c>
      <c r="G7812" s="19">
        <v>0</v>
      </c>
      <c r="H7812" s="17">
        <f t="shared" si="366"/>
        <v>0</v>
      </c>
      <c r="I7812" s="18">
        <f t="shared" si="364"/>
        <v>14.21</v>
      </c>
      <c r="J7812" s="17">
        <f t="shared" si="365"/>
        <v>0</v>
      </c>
    </row>
    <row r="7813" spans="1:10" x14ac:dyDescent="0.3">
      <c r="A7813" s="2">
        <v>20201121</v>
      </c>
      <c r="B7813" s="2" t="s">
        <v>45</v>
      </c>
      <c r="C7813" s="2">
        <v>0</v>
      </c>
      <c r="D7813" s="2">
        <v>0</v>
      </c>
      <c r="E7813" s="2">
        <v>14.03</v>
      </c>
      <c r="F7813" s="2">
        <v>4</v>
      </c>
      <c r="G7813" s="2">
        <v>0</v>
      </c>
      <c r="H7813" s="16">
        <f t="shared" si="366"/>
        <v>0</v>
      </c>
      <c r="I7813" s="15">
        <f t="shared" si="364"/>
        <v>14.03</v>
      </c>
      <c r="J7813" s="14">
        <f t="shared" si="365"/>
        <v>0</v>
      </c>
    </row>
    <row r="7814" spans="1:10" x14ac:dyDescent="0.3">
      <c r="A7814" s="19">
        <v>20201121</v>
      </c>
      <c r="B7814" s="19" t="s">
        <v>44</v>
      </c>
      <c r="C7814" s="19">
        <v>0</v>
      </c>
      <c r="D7814" s="19">
        <v>0</v>
      </c>
      <c r="E7814" s="19">
        <v>13.9</v>
      </c>
      <c r="F7814" s="19">
        <v>4.07</v>
      </c>
      <c r="G7814" s="19">
        <v>0</v>
      </c>
      <c r="H7814" s="17">
        <f t="shared" si="366"/>
        <v>0</v>
      </c>
      <c r="I7814" s="18">
        <f t="shared" si="364"/>
        <v>13.9</v>
      </c>
      <c r="J7814" s="17">
        <f t="shared" si="365"/>
        <v>0</v>
      </c>
    </row>
    <row r="7815" spans="1:10" x14ac:dyDescent="0.3">
      <c r="A7815" s="2">
        <v>20201121</v>
      </c>
      <c r="B7815" s="2" t="s">
        <v>43</v>
      </c>
      <c r="C7815" s="2">
        <v>0</v>
      </c>
      <c r="D7815" s="2">
        <v>0</v>
      </c>
      <c r="E7815" s="2">
        <v>13.75</v>
      </c>
      <c r="F7815" s="2">
        <v>4.1399999999999997</v>
      </c>
      <c r="G7815" s="2">
        <v>0</v>
      </c>
      <c r="H7815" s="16">
        <f t="shared" si="366"/>
        <v>0</v>
      </c>
      <c r="I7815" s="15">
        <f t="shared" si="364"/>
        <v>13.75</v>
      </c>
      <c r="J7815" s="14">
        <f t="shared" si="365"/>
        <v>0</v>
      </c>
    </row>
    <row r="7816" spans="1:10" x14ac:dyDescent="0.3">
      <c r="A7816" s="19">
        <v>20201121</v>
      </c>
      <c r="B7816" s="19" t="s">
        <v>42</v>
      </c>
      <c r="C7816" s="19">
        <v>0</v>
      </c>
      <c r="D7816" s="19">
        <v>0</v>
      </c>
      <c r="E7816" s="19">
        <v>13.56</v>
      </c>
      <c r="F7816" s="19">
        <v>4.21</v>
      </c>
      <c r="G7816" s="19">
        <v>0</v>
      </c>
      <c r="H7816" s="17">
        <f t="shared" si="366"/>
        <v>0</v>
      </c>
      <c r="I7816" s="18">
        <f t="shared" si="364"/>
        <v>13.56</v>
      </c>
      <c r="J7816" s="17">
        <f t="shared" si="365"/>
        <v>0</v>
      </c>
    </row>
    <row r="7817" spans="1:10" x14ac:dyDescent="0.3">
      <c r="A7817" s="2">
        <v>20201121</v>
      </c>
      <c r="B7817" s="2" t="s">
        <v>41</v>
      </c>
      <c r="C7817" s="2">
        <v>0</v>
      </c>
      <c r="D7817" s="2">
        <v>0</v>
      </c>
      <c r="E7817" s="2">
        <v>13.24</v>
      </c>
      <c r="F7817" s="2">
        <v>4.21</v>
      </c>
      <c r="G7817" s="2">
        <v>0</v>
      </c>
      <c r="H7817" s="16">
        <f t="shared" si="366"/>
        <v>0</v>
      </c>
      <c r="I7817" s="15">
        <f t="shared" si="364"/>
        <v>13.24</v>
      </c>
      <c r="J7817" s="14">
        <f t="shared" si="365"/>
        <v>0</v>
      </c>
    </row>
    <row r="7818" spans="1:10" x14ac:dyDescent="0.3">
      <c r="A7818" s="19">
        <v>20201121</v>
      </c>
      <c r="B7818" s="19" t="s">
        <v>40</v>
      </c>
      <c r="C7818" s="19">
        <v>74</v>
      </c>
      <c r="D7818" s="19">
        <v>6.74</v>
      </c>
      <c r="E7818" s="19">
        <v>13.08</v>
      </c>
      <c r="F7818" s="19">
        <v>4.41</v>
      </c>
      <c r="G7818" s="19">
        <v>0</v>
      </c>
      <c r="H7818" s="17">
        <f t="shared" si="366"/>
        <v>630.51663432801797</v>
      </c>
      <c r="I7818" s="18">
        <f t="shared" ref="I7818:I7881" si="367">E7818+H7818*((NOCT-20)/(800))</f>
        <v>32.78364482275056</v>
      </c>
      <c r="J7818" s="17">
        <f t="shared" ref="J7818:J7881" si="368">P_STC__W*(H7818/1000)*(1+(alpha_p/100)*(I7818-25))</f>
        <v>0.60843190541401371</v>
      </c>
    </row>
    <row r="7819" spans="1:10" x14ac:dyDescent="0.3">
      <c r="A7819" s="2">
        <v>20201121</v>
      </c>
      <c r="B7819" s="2" t="s">
        <v>39</v>
      </c>
      <c r="C7819" s="2">
        <v>235.01</v>
      </c>
      <c r="D7819" s="2">
        <v>16</v>
      </c>
      <c r="E7819" s="2">
        <v>13.85</v>
      </c>
      <c r="F7819" s="2">
        <v>4.4800000000000004</v>
      </c>
      <c r="G7819" s="2">
        <v>0</v>
      </c>
      <c r="H7819" s="16">
        <f t="shared" si="366"/>
        <v>852.60577001046101</v>
      </c>
      <c r="I7819" s="15">
        <f t="shared" si="367"/>
        <v>40.493930312826905</v>
      </c>
      <c r="J7819" s="14">
        <f t="shared" si="368"/>
        <v>0.79315980527860808</v>
      </c>
    </row>
    <row r="7820" spans="1:10" x14ac:dyDescent="0.3">
      <c r="A7820" s="19">
        <v>20201121</v>
      </c>
      <c r="B7820" s="19" t="s">
        <v>38</v>
      </c>
      <c r="C7820" s="19">
        <v>385.01</v>
      </c>
      <c r="D7820" s="19">
        <v>23.61</v>
      </c>
      <c r="E7820" s="19">
        <v>15.13</v>
      </c>
      <c r="F7820" s="19">
        <v>4.4800000000000004</v>
      </c>
      <c r="G7820" s="19">
        <v>0</v>
      </c>
      <c r="H7820" s="17">
        <f t="shared" si="366"/>
        <v>961.30183491621722</v>
      </c>
      <c r="I7820" s="18">
        <f t="shared" si="367"/>
        <v>45.170682341131787</v>
      </c>
      <c r="J7820" s="17">
        <f t="shared" si="368"/>
        <v>0.87404632215902767</v>
      </c>
    </row>
    <row r="7821" spans="1:10" x14ac:dyDescent="0.3">
      <c r="A7821" s="2">
        <v>20201121</v>
      </c>
      <c r="B7821" s="2" t="s">
        <v>37</v>
      </c>
      <c r="C7821" s="2">
        <v>480.01</v>
      </c>
      <c r="D7821" s="2">
        <v>28.91</v>
      </c>
      <c r="E7821" s="2">
        <v>16.46</v>
      </c>
      <c r="F7821" s="2">
        <v>4.07</v>
      </c>
      <c r="G7821" s="2">
        <v>0</v>
      </c>
      <c r="H7821" s="16">
        <f t="shared" si="366"/>
        <v>992.91492744519553</v>
      </c>
      <c r="I7821" s="15">
        <f t="shared" si="367"/>
        <v>47.488591482662358</v>
      </c>
      <c r="J7821" s="14">
        <f t="shared" si="368"/>
        <v>0.89243326563360992</v>
      </c>
    </row>
    <row r="7822" spans="1:10" x14ac:dyDescent="0.3">
      <c r="A7822" s="19">
        <v>20201121</v>
      </c>
      <c r="B7822" s="19" t="s">
        <v>36</v>
      </c>
      <c r="C7822" s="19">
        <v>531.01</v>
      </c>
      <c r="D7822" s="19">
        <v>31.27</v>
      </c>
      <c r="E7822" s="19">
        <v>17.559999999999999</v>
      </c>
      <c r="F7822" s="19">
        <v>3.52</v>
      </c>
      <c r="G7822" s="19">
        <v>0</v>
      </c>
      <c r="H7822" s="17">
        <f t="shared" si="366"/>
        <v>1022.9994317332324</v>
      </c>
      <c r="I7822" s="18">
        <f t="shared" si="367"/>
        <v>49.528732241663512</v>
      </c>
      <c r="J7822" s="17">
        <f t="shared" si="368"/>
        <v>0.91008147558361974</v>
      </c>
    </row>
    <row r="7823" spans="1:10" x14ac:dyDescent="0.3">
      <c r="A7823" s="2">
        <v>20201121</v>
      </c>
      <c r="B7823" s="2" t="s">
        <v>35</v>
      </c>
      <c r="C7823" s="2">
        <v>514.01</v>
      </c>
      <c r="D7823" s="2">
        <v>30.32</v>
      </c>
      <c r="E7823" s="2">
        <v>18.350000000000001</v>
      </c>
      <c r="F7823" s="2">
        <v>3.1</v>
      </c>
      <c r="G7823" s="2">
        <v>0</v>
      </c>
      <c r="H7823" s="16">
        <f t="shared" si="366"/>
        <v>1018.1864066480368</v>
      </c>
      <c r="I7823" s="15">
        <f t="shared" si="367"/>
        <v>50.168325207751153</v>
      </c>
      <c r="J7823" s="14">
        <f t="shared" si="368"/>
        <v>0.9028691969272048</v>
      </c>
    </row>
    <row r="7824" spans="1:10" x14ac:dyDescent="0.3">
      <c r="A7824" s="19">
        <v>20201121</v>
      </c>
      <c r="B7824" s="19" t="s">
        <v>34</v>
      </c>
      <c r="C7824" s="19">
        <v>434.01</v>
      </c>
      <c r="D7824" s="19">
        <v>26.21</v>
      </c>
      <c r="E7824" s="19">
        <v>18.82</v>
      </c>
      <c r="F7824" s="19">
        <v>2.62</v>
      </c>
      <c r="G7824" s="19">
        <v>0</v>
      </c>
      <c r="H7824" s="17">
        <f t="shared" si="366"/>
        <v>982.67353893689085</v>
      </c>
      <c r="I7824" s="18">
        <f t="shared" si="367"/>
        <v>49.528548091777836</v>
      </c>
      <c r="J7824" s="17">
        <f t="shared" si="368"/>
        <v>0.8742075407244011</v>
      </c>
    </row>
    <row r="7825" spans="1:10" x14ac:dyDescent="0.3">
      <c r="A7825" s="2">
        <v>20201121</v>
      </c>
      <c r="B7825" s="2" t="s">
        <v>33</v>
      </c>
      <c r="C7825" s="2">
        <v>310.01</v>
      </c>
      <c r="D7825" s="2">
        <v>19.5</v>
      </c>
      <c r="E7825" s="2">
        <v>19.02</v>
      </c>
      <c r="F7825" s="2">
        <v>2.21</v>
      </c>
      <c r="G7825" s="2">
        <v>0</v>
      </c>
      <c r="H7825" s="16">
        <f t="shared" si="366"/>
        <v>928.71069429671138</v>
      </c>
      <c r="I7825" s="15">
        <f t="shared" si="367"/>
        <v>48.042209196772234</v>
      </c>
      <c r="J7825" s="14">
        <f t="shared" si="368"/>
        <v>0.83241273684102157</v>
      </c>
    </row>
    <row r="7826" spans="1:10" x14ac:dyDescent="0.3">
      <c r="A7826" s="19">
        <v>20201121</v>
      </c>
      <c r="B7826" s="19" t="s">
        <v>32</v>
      </c>
      <c r="C7826" s="19">
        <v>153.01</v>
      </c>
      <c r="D7826" s="19">
        <v>10.88</v>
      </c>
      <c r="E7826" s="19">
        <v>18.86</v>
      </c>
      <c r="F7826" s="19">
        <v>1.66</v>
      </c>
      <c r="G7826" s="19">
        <v>0</v>
      </c>
      <c r="H7826" s="17">
        <f t="shared" si="366"/>
        <v>810.63756869436838</v>
      </c>
      <c r="I7826" s="18">
        <f t="shared" si="367"/>
        <v>44.192424021699011</v>
      </c>
      <c r="J7826" s="17">
        <f t="shared" si="368"/>
        <v>0.74062611893601182</v>
      </c>
    </row>
    <row r="7827" spans="1:10" x14ac:dyDescent="0.3">
      <c r="A7827" s="2">
        <v>20201121</v>
      </c>
      <c r="B7827" s="2" t="s">
        <v>31</v>
      </c>
      <c r="C7827" s="2">
        <v>0</v>
      </c>
      <c r="D7827" s="2">
        <v>0</v>
      </c>
      <c r="E7827" s="2">
        <v>18.07</v>
      </c>
      <c r="F7827" s="2">
        <v>1.52</v>
      </c>
      <c r="G7827" s="2">
        <v>0</v>
      </c>
      <c r="H7827" s="16">
        <f t="shared" ref="H7827:H7890" si="369">IF(D7827&gt;0,C7827/SIN(D7827*PI()/180),0)</f>
        <v>0</v>
      </c>
      <c r="I7827" s="15">
        <f t="shared" si="367"/>
        <v>18.07</v>
      </c>
      <c r="J7827" s="14">
        <f t="shared" si="368"/>
        <v>0</v>
      </c>
    </row>
    <row r="7828" spans="1:10" x14ac:dyDescent="0.3">
      <c r="A7828" s="19">
        <v>20201121</v>
      </c>
      <c r="B7828" s="19" t="s">
        <v>30</v>
      </c>
      <c r="C7828" s="19">
        <v>0</v>
      </c>
      <c r="D7828" s="19">
        <v>0</v>
      </c>
      <c r="E7828" s="19">
        <v>16.38</v>
      </c>
      <c r="F7828" s="19">
        <v>1.79</v>
      </c>
      <c r="G7828" s="19">
        <v>0</v>
      </c>
      <c r="H7828" s="17">
        <f t="shared" si="369"/>
        <v>0</v>
      </c>
      <c r="I7828" s="18">
        <f t="shared" si="367"/>
        <v>16.38</v>
      </c>
      <c r="J7828" s="17">
        <f t="shared" si="368"/>
        <v>0</v>
      </c>
    </row>
    <row r="7829" spans="1:10" x14ac:dyDescent="0.3">
      <c r="A7829" s="2">
        <v>20201121</v>
      </c>
      <c r="B7829" s="2" t="s">
        <v>29</v>
      </c>
      <c r="C7829" s="2">
        <v>0</v>
      </c>
      <c r="D7829" s="2">
        <v>0</v>
      </c>
      <c r="E7829" s="2">
        <v>14.71</v>
      </c>
      <c r="F7829" s="2">
        <v>2</v>
      </c>
      <c r="G7829" s="2">
        <v>0</v>
      </c>
      <c r="H7829" s="16">
        <f t="shared" si="369"/>
        <v>0</v>
      </c>
      <c r="I7829" s="15">
        <f t="shared" si="367"/>
        <v>14.71</v>
      </c>
      <c r="J7829" s="14">
        <f t="shared" si="368"/>
        <v>0</v>
      </c>
    </row>
    <row r="7830" spans="1:10" x14ac:dyDescent="0.3">
      <c r="A7830" s="19">
        <v>20201121</v>
      </c>
      <c r="B7830" s="19" t="s">
        <v>28</v>
      </c>
      <c r="C7830" s="19">
        <v>0</v>
      </c>
      <c r="D7830" s="19">
        <v>0</v>
      </c>
      <c r="E7830" s="19">
        <v>13.89</v>
      </c>
      <c r="F7830" s="19">
        <v>2.21</v>
      </c>
      <c r="G7830" s="19">
        <v>0</v>
      </c>
      <c r="H7830" s="17">
        <f t="shared" si="369"/>
        <v>0</v>
      </c>
      <c r="I7830" s="18">
        <f t="shared" si="367"/>
        <v>13.89</v>
      </c>
      <c r="J7830" s="17">
        <f t="shared" si="368"/>
        <v>0</v>
      </c>
    </row>
    <row r="7831" spans="1:10" x14ac:dyDescent="0.3">
      <c r="A7831" s="2">
        <v>20201121</v>
      </c>
      <c r="B7831" s="2" t="s">
        <v>27</v>
      </c>
      <c r="C7831" s="2">
        <v>0</v>
      </c>
      <c r="D7831" s="2">
        <v>0</v>
      </c>
      <c r="E7831" s="2">
        <v>13.42</v>
      </c>
      <c r="F7831" s="2">
        <v>2.34</v>
      </c>
      <c r="G7831" s="2">
        <v>0</v>
      </c>
      <c r="H7831" s="16">
        <f t="shared" si="369"/>
        <v>0</v>
      </c>
      <c r="I7831" s="15">
        <f t="shared" si="367"/>
        <v>13.42</v>
      </c>
      <c r="J7831" s="14">
        <f t="shared" si="368"/>
        <v>0</v>
      </c>
    </row>
    <row r="7832" spans="1:10" x14ac:dyDescent="0.3">
      <c r="A7832" s="19">
        <v>20201121</v>
      </c>
      <c r="B7832" s="19" t="s">
        <v>26</v>
      </c>
      <c r="C7832" s="19">
        <v>0</v>
      </c>
      <c r="D7832" s="19">
        <v>0</v>
      </c>
      <c r="E7832" s="19">
        <v>13.07</v>
      </c>
      <c r="F7832" s="19">
        <v>2.34</v>
      </c>
      <c r="G7832" s="19">
        <v>0</v>
      </c>
      <c r="H7832" s="17">
        <f t="shared" si="369"/>
        <v>0</v>
      </c>
      <c r="I7832" s="18">
        <f t="shared" si="367"/>
        <v>13.07</v>
      </c>
      <c r="J7832" s="17">
        <f t="shared" si="368"/>
        <v>0</v>
      </c>
    </row>
    <row r="7833" spans="1:10" x14ac:dyDescent="0.3">
      <c r="A7833" s="2">
        <v>20201121</v>
      </c>
      <c r="B7833" s="2" t="s">
        <v>25</v>
      </c>
      <c r="C7833" s="2">
        <v>0</v>
      </c>
      <c r="D7833" s="2">
        <v>0</v>
      </c>
      <c r="E7833" s="2">
        <v>12.8</v>
      </c>
      <c r="F7833" s="2">
        <v>2.34</v>
      </c>
      <c r="G7833" s="2">
        <v>0</v>
      </c>
      <c r="H7833" s="16">
        <f t="shared" si="369"/>
        <v>0</v>
      </c>
      <c r="I7833" s="15">
        <f t="shared" si="367"/>
        <v>12.8</v>
      </c>
      <c r="J7833" s="14">
        <f t="shared" si="368"/>
        <v>0</v>
      </c>
    </row>
    <row r="7834" spans="1:10" x14ac:dyDescent="0.3">
      <c r="A7834" s="19">
        <v>20201122</v>
      </c>
      <c r="B7834" s="19" t="s">
        <v>48</v>
      </c>
      <c r="C7834" s="19">
        <v>0</v>
      </c>
      <c r="D7834" s="19">
        <v>0</v>
      </c>
      <c r="E7834" s="19">
        <v>12.6</v>
      </c>
      <c r="F7834" s="19">
        <v>2.34</v>
      </c>
      <c r="G7834" s="19">
        <v>0</v>
      </c>
      <c r="H7834" s="17">
        <f t="shared" si="369"/>
        <v>0</v>
      </c>
      <c r="I7834" s="18">
        <f t="shared" si="367"/>
        <v>12.6</v>
      </c>
      <c r="J7834" s="17">
        <f t="shared" si="368"/>
        <v>0</v>
      </c>
    </row>
    <row r="7835" spans="1:10" x14ac:dyDescent="0.3">
      <c r="A7835" s="2">
        <v>20201122</v>
      </c>
      <c r="B7835" s="2" t="s">
        <v>47</v>
      </c>
      <c r="C7835" s="2">
        <v>0</v>
      </c>
      <c r="D7835" s="2">
        <v>0</v>
      </c>
      <c r="E7835" s="2">
        <v>12.35</v>
      </c>
      <c r="F7835" s="2">
        <v>2.21</v>
      </c>
      <c r="G7835" s="2">
        <v>0</v>
      </c>
      <c r="H7835" s="16">
        <f t="shared" si="369"/>
        <v>0</v>
      </c>
      <c r="I7835" s="15">
        <f t="shared" si="367"/>
        <v>12.35</v>
      </c>
      <c r="J7835" s="14">
        <f t="shared" si="368"/>
        <v>0</v>
      </c>
    </row>
    <row r="7836" spans="1:10" x14ac:dyDescent="0.3">
      <c r="A7836" s="19">
        <v>20201122</v>
      </c>
      <c r="B7836" s="19" t="s">
        <v>46</v>
      </c>
      <c r="C7836" s="19">
        <v>0</v>
      </c>
      <c r="D7836" s="19">
        <v>0</v>
      </c>
      <c r="E7836" s="19">
        <v>12.08</v>
      </c>
      <c r="F7836" s="19">
        <v>2.14</v>
      </c>
      <c r="G7836" s="19">
        <v>0</v>
      </c>
      <c r="H7836" s="17">
        <f t="shared" si="369"/>
        <v>0</v>
      </c>
      <c r="I7836" s="18">
        <f t="shared" si="367"/>
        <v>12.08</v>
      </c>
      <c r="J7836" s="17">
        <f t="shared" si="368"/>
        <v>0</v>
      </c>
    </row>
    <row r="7837" spans="1:10" x14ac:dyDescent="0.3">
      <c r="A7837" s="2">
        <v>20201122</v>
      </c>
      <c r="B7837" s="2" t="s">
        <v>45</v>
      </c>
      <c r="C7837" s="2">
        <v>0</v>
      </c>
      <c r="D7837" s="2">
        <v>0</v>
      </c>
      <c r="E7837" s="2">
        <v>11.98</v>
      </c>
      <c r="F7837" s="2">
        <v>2.2799999999999998</v>
      </c>
      <c r="G7837" s="2">
        <v>0</v>
      </c>
      <c r="H7837" s="16">
        <f t="shared" si="369"/>
        <v>0</v>
      </c>
      <c r="I7837" s="15">
        <f t="shared" si="367"/>
        <v>11.98</v>
      </c>
      <c r="J7837" s="14">
        <f t="shared" si="368"/>
        <v>0</v>
      </c>
    </row>
    <row r="7838" spans="1:10" x14ac:dyDescent="0.3">
      <c r="A7838" s="19">
        <v>20201122</v>
      </c>
      <c r="B7838" s="19" t="s">
        <v>44</v>
      </c>
      <c r="C7838" s="19">
        <v>0</v>
      </c>
      <c r="D7838" s="19">
        <v>0</v>
      </c>
      <c r="E7838" s="19">
        <v>12.11</v>
      </c>
      <c r="F7838" s="19">
        <v>2.5499999999999998</v>
      </c>
      <c r="G7838" s="19">
        <v>0</v>
      </c>
      <c r="H7838" s="17">
        <f t="shared" si="369"/>
        <v>0</v>
      </c>
      <c r="I7838" s="18">
        <f t="shared" si="367"/>
        <v>12.11</v>
      </c>
      <c r="J7838" s="17">
        <f t="shared" si="368"/>
        <v>0</v>
      </c>
    </row>
    <row r="7839" spans="1:10" x14ac:dyDescent="0.3">
      <c r="A7839" s="2">
        <v>20201122</v>
      </c>
      <c r="B7839" s="2" t="s">
        <v>43</v>
      </c>
      <c r="C7839" s="2">
        <v>0</v>
      </c>
      <c r="D7839" s="2">
        <v>0</v>
      </c>
      <c r="E7839" s="2">
        <v>12.25</v>
      </c>
      <c r="F7839" s="2">
        <v>2.76</v>
      </c>
      <c r="G7839" s="2">
        <v>0</v>
      </c>
      <c r="H7839" s="16">
        <f t="shared" si="369"/>
        <v>0</v>
      </c>
      <c r="I7839" s="15">
        <f t="shared" si="367"/>
        <v>12.25</v>
      </c>
      <c r="J7839" s="14">
        <f t="shared" si="368"/>
        <v>0</v>
      </c>
    </row>
    <row r="7840" spans="1:10" x14ac:dyDescent="0.3">
      <c r="A7840" s="19">
        <v>20201122</v>
      </c>
      <c r="B7840" s="19" t="s">
        <v>42</v>
      </c>
      <c r="C7840" s="19">
        <v>0</v>
      </c>
      <c r="D7840" s="19">
        <v>0</v>
      </c>
      <c r="E7840" s="19">
        <v>12.33</v>
      </c>
      <c r="F7840" s="19">
        <v>2.83</v>
      </c>
      <c r="G7840" s="19">
        <v>0</v>
      </c>
      <c r="H7840" s="17">
        <f t="shared" si="369"/>
        <v>0</v>
      </c>
      <c r="I7840" s="18">
        <f t="shared" si="367"/>
        <v>12.33</v>
      </c>
      <c r="J7840" s="17">
        <f t="shared" si="368"/>
        <v>0</v>
      </c>
    </row>
    <row r="7841" spans="1:10" x14ac:dyDescent="0.3">
      <c r="A7841" s="2">
        <v>20201122</v>
      </c>
      <c r="B7841" s="2" t="s">
        <v>41</v>
      </c>
      <c r="C7841" s="2">
        <v>0</v>
      </c>
      <c r="D7841" s="2">
        <v>0</v>
      </c>
      <c r="E7841" s="2">
        <v>12.02</v>
      </c>
      <c r="F7841" s="2">
        <v>2.97</v>
      </c>
      <c r="G7841" s="2">
        <v>0</v>
      </c>
      <c r="H7841" s="16">
        <f t="shared" si="369"/>
        <v>0</v>
      </c>
      <c r="I7841" s="15">
        <f t="shared" si="367"/>
        <v>12.02</v>
      </c>
      <c r="J7841" s="14">
        <f t="shared" si="368"/>
        <v>0</v>
      </c>
    </row>
    <row r="7842" spans="1:10" x14ac:dyDescent="0.3">
      <c r="A7842" s="19">
        <v>20201122</v>
      </c>
      <c r="B7842" s="19" t="s">
        <v>40</v>
      </c>
      <c r="C7842" s="19">
        <v>69</v>
      </c>
      <c r="D7842" s="19">
        <v>6.54</v>
      </c>
      <c r="E7842" s="19">
        <v>12</v>
      </c>
      <c r="F7842" s="19">
        <v>2.97</v>
      </c>
      <c r="G7842" s="19">
        <v>0</v>
      </c>
      <c r="H7842" s="17">
        <f t="shared" si="369"/>
        <v>605.81141651408973</v>
      </c>
      <c r="I7842" s="18">
        <f t="shared" si="367"/>
        <v>30.931606766065304</v>
      </c>
      <c r="J7842" s="17">
        <f t="shared" si="368"/>
        <v>0.58964095857689414</v>
      </c>
    </row>
    <row r="7843" spans="1:10" x14ac:dyDescent="0.3">
      <c r="A7843" s="2">
        <v>20201122</v>
      </c>
      <c r="B7843" s="2" t="s">
        <v>39</v>
      </c>
      <c r="C7843" s="2">
        <v>230.01</v>
      </c>
      <c r="D7843" s="2">
        <v>15.78</v>
      </c>
      <c r="E7843" s="2">
        <v>12.98</v>
      </c>
      <c r="F7843" s="2">
        <v>2.97</v>
      </c>
      <c r="G7843" s="2">
        <v>0</v>
      </c>
      <c r="H7843" s="16">
        <f t="shared" si="369"/>
        <v>845.79803716556853</v>
      </c>
      <c r="I7843" s="15">
        <f t="shared" si="367"/>
        <v>39.411188661424021</v>
      </c>
      <c r="J7843" s="14">
        <f t="shared" si="368"/>
        <v>0.7909477392918205</v>
      </c>
    </row>
    <row r="7844" spans="1:10" x14ac:dyDescent="0.3">
      <c r="A7844" s="19">
        <v>20201122</v>
      </c>
      <c r="B7844" s="19" t="s">
        <v>38</v>
      </c>
      <c r="C7844" s="19">
        <v>374.01</v>
      </c>
      <c r="D7844" s="19">
        <v>23.38</v>
      </c>
      <c r="E7844" s="19">
        <v>14.55</v>
      </c>
      <c r="F7844" s="19">
        <v>3.03</v>
      </c>
      <c r="G7844" s="19">
        <v>0</v>
      </c>
      <c r="H7844" s="17">
        <f t="shared" si="369"/>
        <v>942.50018183696091</v>
      </c>
      <c r="I7844" s="18">
        <f t="shared" si="367"/>
        <v>44.003130682405029</v>
      </c>
      <c r="J7844" s="17">
        <f t="shared" si="368"/>
        <v>0.86190313828058873</v>
      </c>
    </row>
    <row r="7845" spans="1:10" x14ac:dyDescent="0.3">
      <c r="A7845" s="2">
        <v>20201122</v>
      </c>
      <c r="B7845" s="2" t="s">
        <v>37</v>
      </c>
      <c r="C7845" s="2">
        <v>478.01</v>
      </c>
      <c r="D7845" s="2">
        <v>28.69</v>
      </c>
      <c r="E7845" s="2">
        <v>16.03</v>
      </c>
      <c r="F7845" s="2">
        <v>2.9</v>
      </c>
      <c r="G7845" s="2">
        <v>0</v>
      </c>
      <c r="H7845" s="16">
        <f t="shared" si="369"/>
        <v>995.70813104242654</v>
      </c>
      <c r="I7845" s="15">
        <f t="shared" si="367"/>
        <v>47.145879095075827</v>
      </c>
      <c r="J7845" s="14">
        <f t="shared" si="368"/>
        <v>0.89647938756420376</v>
      </c>
    </row>
    <row r="7846" spans="1:10" x14ac:dyDescent="0.3">
      <c r="A7846" s="19">
        <v>20201122</v>
      </c>
      <c r="B7846" s="19" t="s">
        <v>36</v>
      </c>
      <c r="C7846" s="19">
        <v>526.01</v>
      </c>
      <c r="D7846" s="19">
        <v>31.05</v>
      </c>
      <c r="E7846" s="19">
        <v>17.23</v>
      </c>
      <c r="F7846" s="19">
        <v>2.48</v>
      </c>
      <c r="G7846" s="19">
        <v>0</v>
      </c>
      <c r="H7846" s="17">
        <f t="shared" si="369"/>
        <v>1019.822375425437</v>
      </c>
      <c r="I7846" s="18">
        <f t="shared" si="367"/>
        <v>49.099449232044904</v>
      </c>
      <c r="J7846" s="17">
        <f t="shared" si="368"/>
        <v>0.90922516639522755</v>
      </c>
    </row>
    <row r="7847" spans="1:10" x14ac:dyDescent="0.3">
      <c r="A7847" s="2">
        <v>20201122</v>
      </c>
      <c r="B7847" s="2" t="s">
        <v>35</v>
      </c>
      <c r="C7847" s="2">
        <v>499.01</v>
      </c>
      <c r="D7847" s="2">
        <v>30.12</v>
      </c>
      <c r="E7847" s="2">
        <v>18.05</v>
      </c>
      <c r="F7847" s="2">
        <v>2.14</v>
      </c>
      <c r="G7847" s="2">
        <v>0</v>
      </c>
      <c r="H7847" s="16">
        <f t="shared" si="369"/>
        <v>994.41484560279071</v>
      </c>
      <c r="I7847" s="15">
        <f t="shared" si="367"/>
        <v>49.12546392508721</v>
      </c>
      <c r="J7847" s="14">
        <f t="shared" si="368"/>
        <v>0.88645660792406489</v>
      </c>
    </row>
    <row r="7848" spans="1:10" x14ac:dyDescent="0.3">
      <c r="A7848" s="19">
        <v>20201122</v>
      </c>
      <c r="B7848" s="19" t="s">
        <v>34</v>
      </c>
      <c r="C7848" s="19">
        <v>421.01</v>
      </c>
      <c r="D7848" s="19">
        <v>26.03</v>
      </c>
      <c r="E7848" s="19">
        <v>18.57</v>
      </c>
      <c r="F7848" s="19">
        <v>1.72</v>
      </c>
      <c r="G7848" s="19">
        <v>0</v>
      </c>
      <c r="H7848" s="17">
        <f t="shared" si="369"/>
        <v>959.36645406093771</v>
      </c>
      <c r="I7848" s="18">
        <f t="shared" si="367"/>
        <v>48.550201689404304</v>
      </c>
      <c r="J7848" s="17">
        <f t="shared" si="368"/>
        <v>0.85769672336861102</v>
      </c>
    </row>
    <row r="7849" spans="1:10" x14ac:dyDescent="0.3">
      <c r="A7849" s="2">
        <v>20201122</v>
      </c>
      <c r="B7849" s="2" t="s">
        <v>33</v>
      </c>
      <c r="C7849" s="2">
        <v>305.01</v>
      </c>
      <c r="D7849" s="2">
        <v>19.350000000000001</v>
      </c>
      <c r="E7849" s="2">
        <v>18.760000000000002</v>
      </c>
      <c r="F7849" s="2">
        <v>1.24</v>
      </c>
      <c r="G7849" s="2">
        <v>0</v>
      </c>
      <c r="H7849" s="16">
        <f t="shared" si="369"/>
        <v>920.54066444156422</v>
      </c>
      <c r="I7849" s="15">
        <f t="shared" si="367"/>
        <v>47.526895763798883</v>
      </c>
      <c r="J7849" s="14">
        <f t="shared" si="368"/>
        <v>0.82722450826760441</v>
      </c>
    </row>
    <row r="7850" spans="1:10" x14ac:dyDescent="0.3">
      <c r="A7850" s="19">
        <v>20201122</v>
      </c>
      <c r="B7850" s="19" t="s">
        <v>32</v>
      </c>
      <c r="C7850" s="19">
        <v>147.01</v>
      </c>
      <c r="D7850" s="19">
        <v>10.76</v>
      </c>
      <c r="E7850" s="19">
        <v>18.649999999999999</v>
      </c>
      <c r="F7850" s="19">
        <v>1.24</v>
      </c>
      <c r="G7850" s="19">
        <v>0</v>
      </c>
      <c r="H7850" s="17">
        <f t="shared" si="369"/>
        <v>787.43192820445836</v>
      </c>
      <c r="I7850" s="18">
        <f t="shared" si="367"/>
        <v>43.257247756389319</v>
      </c>
      <c r="J7850" s="17">
        <f t="shared" si="368"/>
        <v>0.72273839908411763</v>
      </c>
    </row>
    <row r="7851" spans="1:10" x14ac:dyDescent="0.3">
      <c r="A7851" s="2">
        <v>20201122</v>
      </c>
      <c r="B7851" s="2" t="s">
        <v>31</v>
      </c>
      <c r="C7851" s="2">
        <v>0</v>
      </c>
      <c r="D7851" s="2">
        <v>0</v>
      </c>
      <c r="E7851" s="2">
        <v>17.77</v>
      </c>
      <c r="F7851" s="2">
        <v>1.93</v>
      </c>
      <c r="G7851" s="2">
        <v>0</v>
      </c>
      <c r="H7851" s="16">
        <f t="shared" si="369"/>
        <v>0</v>
      </c>
      <c r="I7851" s="15">
        <f t="shared" si="367"/>
        <v>17.77</v>
      </c>
      <c r="J7851" s="14">
        <f t="shared" si="368"/>
        <v>0</v>
      </c>
    </row>
    <row r="7852" spans="1:10" x14ac:dyDescent="0.3">
      <c r="A7852" s="19">
        <v>20201122</v>
      </c>
      <c r="B7852" s="19" t="s">
        <v>30</v>
      </c>
      <c r="C7852" s="19">
        <v>0</v>
      </c>
      <c r="D7852" s="19">
        <v>0</v>
      </c>
      <c r="E7852" s="19">
        <v>16.489999999999998</v>
      </c>
      <c r="F7852" s="19">
        <v>2.5499999999999998</v>
      </c>
      <c r="G7852" s="19">
        <v>0</v>
      </c>
      <c r="H7852" s="17">
        <f t="shared" si="369"/>
        <v>0</v>
      </c>
      <c r="I7852" s="18">
        <f t="shared" si="367"/>
        <v>16.489999999999998</v>
      </c>
      <c r="J7852" s="17">
        <f t="shared" si="368"/>
        <v>0</v>
      </c>
    </row>
    <row r="7853" spans="1:10" x14ac:dyDescent="0.3">
      <c r="A7853" s="2">
        <v>20201122</v>
      </c>
      <c r="B7853" s="2" t="s">
        <v>29</v>
      </c>
      <c r="C7853" s="2">
        <v>0</v>
      </c>
      <c r="D7853" s="2">
        <v>0</v>
      </c>
      <c r="E7853" s="2">
        <v>15.68</v>
      </c>
      <c r="F7853" s="2">
        <v>2.69</v>
      </c>
      <c r="G7853" s="2">
        <v>0</v>
      </c>
      <c r="H7853" s="16">
        <f t="shared" si="369"/>
        <v>0</v>
      </c>
      <c r="I7853" s="15">
        <f t="shared" si="367"/>
        <v>15.68</v>
      </c>
      <c r="J7853" s="14">
        <f t="shared" si="368"/>
        <v>0</v>
      </c>
    </row>
    <row r="7854" spans="1:10" x14ac:dyDescent="0.3">
      <c r="A7854" s="19">
        <v>20201122</v>
      </c>
      <c r="B7854" s="19" t="s">
        <v>28</v>
      </c>
      <c r="C7854" s="19">
        <v>0</v>
      </c>
      <c r="D7854" s="19">
        <v>0</v>
      </c>
      <c r="E7854" s="19">
        <v>15.2</v>
      </c>
      <c r="F7854" s="19">
        <v>2.9</v>
      </c>
      <c r="G7854" s="19">
        <v>0</v>
      </c>
      <c r="H7854" s="17">
        <f t="shared" si="369"/>
        <v>0</v>
      </c>
      <c r="I7854" s="18">
        <f t="shared" si="367"/>
        <v>15.2</v>
      </c>
      <c r="J7854" s="17">
        <f t="shared" si="368"/>
        <v>0</v>
      </c>
    </row>
    <row r="7855" spans="1:10" x14ac:dyDescent="0.3">
      <c r="A7855" s="2">
        <v>20201122</v>
      </c>
      <c r="B7855" s="2" t="s">
        <v>27</v>
      </c>
      <c r="C7855" s="2">
        <v>0</v>
      </c>
      <c r="D7855" s="2">
        <v>0</v>
      </c>
      <c r="E7855" s="2">
        <v>14.85</v>
      </c>
      <c r="F7855" s="2">
        <v>3.1</v>
      </c>
      <c r="G7855" s="2">
        <v>0</v>
      </c>
      <c r="H7855" s="16">
        <f t="shared" si="369"/>
        <v>0</v>
      </c>
      <c r="I7855" s="15">
        <f t="shared" si="367"/>
        <v>14.85</v>
      </c>
      <c r="J7855" s="14">
        <f t="shared" si="368"/>
        <v>0</v>
      </c>
    </row>
    <row r="7856" spans="1:10" x14ac:dyDescent="0.3">
      <c r="A7856" s="19">
        <v>20201122</v>
      </c>
      <c r="B7856" s="19" t="s">
        <v>26</v>
      </c>
      <c r="C7856" s="19">
        <v>0</v>
      </c>
      <c r="D7856" s="19">
        <v>0</v>
      </c>
      <c r="E7856" s="19">
        <v>14.52</v>
      </c>
      <c r="F7856" s="19">
        <v>3.17</v>
      </c>
      <c r="G7856" s="19">
        <v>0</v>
      </c>
      <c r="H7856" s="17">
        <f t="shared" si="369"/>
        <v>0</v>
      </c>
      <c r="I7856" s="18">
        <f t="shared" si="367"/>
        <v>14.52</v>
      </c>
      <c r="J7856" s="17">
        <f t="shared" si="368"/>
        <v>0</v>
      </c>
    </row>
    <row r="7857" spans="1:10" x14ac:dyDescent="0.3">
      <c r="A7857" s="2">
        <v>20201122</v>
      </c>
      <c r="B7857" s="2" t="s">
        <v>25</v>
      </c>
      <c r="C7857" s="2">
        <v>0</v>
      </c>
      <c r="D7857" s="2">
        <v>0</v>
      </c>
      <c r="E7857" s="2">
        <v>14.2</v>
      </c>
      <c r="F7857" s="2">
        <v>3.31</v>
      </c>
      <c r="G7857" s="2">
        <v>0</v>
      </c>
      <c r="H7857" s="16">
        <f t="shared" si="369"/>
        <v>0</v>
      </c>
      <c r="I7857" s="15">
        <f t="shared" si="367"/>
        <v>14.2</v>
      </c>
      <c r="J7857" s="14">
        <f t="shared" si="368"/>
        <v>0</v>
      </c>
    </row>
    <row r="7858" spans="1:10" x14ac:dyDescent="0.3">
      <c r="A7858" s="19">
        <v>20201123</v>
      </c>
      <c r="B7858" s="19" t="s">
        <v>48</v>
      </c>
      <c r="C7858" s="19">
        <v>0</v>
      </c>
      <c r="D7858" s="19">
        <v>0</v>
      </c>
      <c r="E7858" s="19">
        <v>13.86</v>
      </c>
      <c r="F7858" s="19">
        <v>3.1</v>
      </c>
      <c r="G7858" s="19">
        <v>0</v>
      </c>
      <c r="H7858" s="17">
        <f t="shared" si="369"/>
        <v>0</v>
      </c>
      <c r="I7858" s="18">
        <f t="shared" si="367"/>
        <v>13.86</v>
      </c>
      <c r="J7858" s="17">
        <f t="shared" si="368"/>
        <v>0</v>
      </c>
    </row>
    <row r="7859" spans="1:10" x14ac:dyDescent="0.3">
      <c r="A7859" s="2">
        <v>20201123</v>
      </c>
      <c r="B7859" s="2" t="s">
        <v>47</v>
      </c>
      <c r="C7859" s="2">
        <v>0</v>
      </c>
      <c r="D7859" s="2">
        <v>0</v>
      </c>
      <c r="E7859" s="2">
        <v>13.46</v>
      </c>
      <c r="F7859" s="2">
        <v>3.03</v>
      </c>
      <c r="G7859" s="2">
        <v>0</v>
      </c>
      <c r="H7859" s="16">
        <f t="shared" si="369"/>
        <v>0</v>
      </c>
      <c r="I7859" s="15">
        <f t="shared" si="367"/>
        <v>13.46</v>
      </c>
      <c r="J7859" s="14">
        <f t="shared" si="368"/>
        <v>0</v>
      </c>
    </row>
    <row r="7860" spans="1:10" x14ac:dyDescent="0.3">
      <c r="A7860" s="19">
        <v>20201123</v>
      </c>
      <c r="B7860" s="19" t="s">
        <v>46</v>
      </c>
      <c r="C7860" s="19">
        <v>0</v>
      </c>
      <c r="D7860" s="19">
        <v>0</v>
      </c>
      <c r="E7860" s="19">
        <v>13.13</v>
      </c>
      <c r="F7860" s="19">
        <v>3.03</v>
      </c>
      <c r="G7860" s="19">
        <v>0</v>
      </c>
      <c r="H7860" s="17">
        <f t="shared" si="369"/>
        <v>0</v>
      </c>
      <c r="I7860" s="18">
        <f t="shared" si="367"/>
        <v>13.13</v>
      </c>
      <c r="J7860" s="17">
        <f t="shared" si="368"/>
        <v>0</v>
      </c>
    </row>
    <row r="7861" spans="1:10" x14ac:dyDescent="0.3">
      <c r="A7861" s="2">
        <v>20201123</v>
      </c>
      <c r="B7861" s="2" t="s">
        <v>45</v>
      </c>
      <c r="C7861" s="2">
        <v>0</v>
      </c>
      <c r="D7861" s="2">
        <v>0</v>
      </c>
      <c r="E7861" s="2">
        <v>12.81</v>
      </c>
      <c r="F7861" s="2">
        <v>2.97</v>
      </c>
      <c r="G7861" s="2">
        <v>0</v>
      </c>
      <c r="H7861" s="16">
        <f t="shared" si="369"/>
        <v>0</v>
      </c>
      <c r="I7861" s="15">
        <f t="shared" si="367"/>
        <v>12.81</v>
      </c>
      <c r="J7861" s="14">
        <f t="shared" si="368"/>
        <v>0</v>
      </c>
    </row>
    <row r="7862" spans="1:10" x14ac:dyDescent="0.3">
      <c r="A7862" s="19">
        <v>20201123</v>
      </c>
      <c r="B7862" s="19" t="s">
        <v>44</v>
      </c>
      <c r="C7862" s="19">
        <v>0</v>
      </c>
      <c r="D7862" s="19">
        <v>0</v>
      </c>
      <c r="E7862" s="19">
        <v>12.52</v>
      </c>
      <c r="F7862" s="19">
        <v>2.9</v>
      </c>
      <c r="G7862" s="19">
        <v>0</v>
      </c>
      <c r="H7862" s="17">
        <f t="shared" si="369"/>
        <v>0</v>
      </c>
      <c r="I7862" s="18">
        <f t="shared" si="367"/>
        <v>12.52</v>
      </c>
      <c r="J7862" s="17">
        <f t="shared" si="368"/>
        <v>0</v>
      </c>
    </row>
    <row r="7863" spans="1:10" x14ac:dyDescent="0.3">
      <c r="A7863" s="2">
        <v>20201123</v>
      </c>
      <c r="B7863" s="2" t="s">
        <v>43</v>
      </c>
      <c r="C7863" s="2">
        <v>0</v>
      </c>
      <c r="D7863" s="2">
        <v>0</v>
      </c>
      <c r="E7863" s="2">
        <v>12.25</v>
      </c>
      <c r="F7863" s="2">
        <v>2.83</v>
      </c>
      <c r="G7863" s="2">
        <v>0</v>
      </c>
      <c r="H7863" s="16">
        <f t="shared" si="369"/>
        <v>0</v>
      </c>
      <c r="I7863" s="15">
        <f t="shared" si="367"/>
        <v>12.25</v>
      </c>
      <c r="J7863" s="14">
        <f t="shared" si="368"/>
        <v>0</v>
      </c>
    </row>
    <row r="7864" spans="1:10" x14ac:dyDescent="0.3">
      <c r="A7864" s="19">
        <v>20201123</v>
      </c>
      <c r="B7864" s="19" t="s">
        <v>42</v>
      </c>
      <c r="C7864" s="19">
        <v>0</v>
      </c>
      <c r="D7864" s="19">
        <v>0</v>
      </c>
      <c r="E7864" s="19">
        <v>12</v>
      </c>
      <c r="F7864" s="19">
        <v>2.69</v>
      </c>
      <c r="G7864" s="19">
        <v>0</v>
      </c>
      <c r="H7864" s="17">
        <f t="shared" si="369"/>
        <v>0</v>
      </c>
      <c r="I7864" s="18">
        <f t="shared" si="367"/>
        <v>12</v>
      </c>
      <c r="J7864" s="17">
        <f t="shared" si="368"/>
        <v>0</v>
      </c>
    </row>
    <row r="7865" spans="1:10" x14ac:dyDescent="0.3">
      <c r="A7865" s="2">
        <v>20201123</v>
      </c>
      <c r="B7865" s="2" t="s">
        <v>41</v>
      </c>
      <c r="C7865" s="2">
        <v>0</v>
      </c>
      <c r="D7865" s="2">
        <v>0</v>
      </c>
      <c r="E7865" s="2">
        <v>11.73</v>
      </c>
      <c r="F7865" s="2">
        <v>2.62</v>
      </c>
      <c r="G7865" s="2">
        <v>0</v>
      </c>
      <c r="H7865" s="16">
        <f t="shared" si="369"/>
        <v>0</v>
      </c>
      <c r="I7865" s="15">
        <f t="shared" si="367"/>
        <v>11.73</v>
      </c>
      <c r="J7865" s="14">
        <f t="shared" si="368"/>
        <v>0</v>
      </c>
    </row>
    <row r="7866" spans="1:10" x14ac:dyDescent="0.3">
      <c r="A7866" s="19">
        <v>20201123</v>
      </c>
      <c r="B7866" s="19" t="s">
        <v>40</v>
      </c>
      <c r="C7866" s="19">
        <v>67</v>
      </c>
      <c r="D7866" s="19">
        <v>6.34</v>
      </c>
      <c r="E7866" s="19">
        <v>11.62</v>
      </c>
      <c r="F7866" s="19">
        <v>2.48</v>
      </c>
      <c r="G7866" s="19">
        <v>0</v>
      </c>
      <c r="H7866" s="17">
        <f t="shared" si="369"/>
        <v>606.729078560517</v>
      </c>
      <c r="I7866" s="18">
        <f t="shared" si="367"/>
        <v>30.580283705016157</v>
      </c>
      <c r="J7866" s="17">
        <f t="shared" si="368"/>
        <v>0.5914933368034887</v>
      </c>
    </row>
    <row r="7867" spans="1:10" x14ac:dyDescent="0.3">
      <c r="A7867" s="2">
        <v>20201123</v>
      </c>
      <c r="B7867" s="2" t="s">
        <v>39</v>
      </c>
      <c r="C7867" s="2">
        <v>231.01</v>
      </c>
      <c r="D7867" s="2">
        <v>15.57</v>
      </c>
      <c r="E7867" s="2">
        <v>12.42</v>
      </c>
      <c r="F7867" s="2">
        <v>2.21</v>
      </c>
      <c r="G7867" s="2">
        <v>0</v>
      </c>
      <c r="H7867" s="16">
        <f t="shared" si="369"/>
        <v>860.64338016068439</v>
      </c>
      <c r="I7867" s="15">
        <f t="shared" si="367"/>
        <v>39.315105630021385</v>
      </c>
      <c r="J7867" s="14">
        <f t="shared" si="368"/>
        <v>0.80520247612517959</v>
      </c>
    </row>
    <row r="7868" spans="1:10" x14ac:dyDescent="0.3">
      <c r="A7868" s="19">
        <v>20201123</v>
      </c>
      <c r="B7868" s="19" t="s">
        <v>38</v>
      </c>
      <c r="C7868" s="19">
        <v>375.01</v>
      </c>
      <c r="D7868" s="19">
        <v>23.16</v>
      </c>
      <c r="E7868" s="19">
        <v>14.13</v>
      </c>
      <c r="F7868" s="19">
        <v>2.0699999999999998</v>
      </c>
      <c r="G7868" s="19">
        <v>0</v>
      </c>
      <c r="H7868" s="17">
        <f t="shared" si="369"/>
        <v>953.4957289758147</v>
      </c>
      <c r="I7868" s="18">
        <f t="shared" si="367"/>
        <v>43.926741530494212</v>
      </c>
      <c r="J7868" s="17">
        <f t="shared" si="368"/>
        <v>0.87228617651841533</v>
      </c>
    </row>
    <row r="7869" spans="1:10" x14ac:dyDescent="0.3">
      <c r="A7869" s="2">
        <v>20201123</v>
      </c>
      <c r="B7869" s="2" t="s">
        <v>37</v>
      </c>
      <c r="C7869" s="2">
        <v>474.01</v>
      </c>
      <c r="D7869" s="2">
        <v>28.46</v>
      </c>
      <c r="E7869" s="2">
        <v>15.55</v>
      </c>
      <c r="F7869" s="2">
        <v>1.93</v>
      </c>
      <c r="G7869" s="2">
        <v>0</v>
      </c>
      <c r="H7869" s="16">
        <f t="shared" si="369"/>
        <v>994.68022256649544</v>
      </c>
      <c r="I7869" s="15">
        <f t="shared" si="367"/>
        <v>46.633756955202983</v>
      </c>
      <c r="J7869" s="14">
        <f t="shared" si="368"/>
        <v>0.89784620674231697</v>
      </c>
    </row>
    <row r="7870" spans="1:10" x14ac:dyDescent="0.3">
      <c r="A7870" s="19">
        <v>20201123</v>
      </c>
      <c r="B7870" s="19" t="s">
        <v>36</v>
      </c>
      <c r="C7870" s="19">
        <v>517.01</v>
      </c>
      <c r="D7870" s="19">
        <v>30.83</v>
      </c>
      <c r="E7870" s="19">
        <v>16.66</v>
      </c>
      <c r="F7870" s="19">
        <v>1.86</v>
      </c>
      <c r="G7870" s="19">
        <v>0</v>
      </c>
      <c r="H7870" s="17">
        <f t="shared" si="369"/>
        <v>1008.8146745418356</v>
      </c>
      <c r="I7870" s="18">
        <f t="shared" si="367"/>
        <v>48.185458579432364</v>
      </c>
      <c r="J7870" s="17">
        <f t="shared" si="368"/>
        <v>0.90356043571272593</v>
      </c>
    </row>
    <row r="7871" spans="1:10" x14ac:dyDescent="0.3">
      <c r="A7871" s="2">
        <v>20201123</v>
      </c>
      <c r="B7871" s="2" t="s">
        <v>35</v>
      </c>
      <c r="C7871" s="2">
        <v>498.01</v>
      </c>
      <c r="D7871" s="2">
        <v>29.92</v>
      </c>
      <c r="E7871" s="2">
        <v>17.41</v>
      </c>
      <c r="F7871" s="2">
        <v>1.66</v>
      </c>
      <c r="G7871" s="2">
        <v>0</v>
      </c>
      <c r="H7871" s="16">
        <f t="shared" si="369"/>
        <v>998.43558824631828</v>
      </c>
      <c r="I7871" s="15">
        <f t="shared" si="367"/>
        <v>48.611112132697443</v>
      </c>
      <c r="J7871" s="14">
        <f t="shared" si="368"/>
        <v>0.89235180240520029</v>
      </c>
    </row>
    <row r="7872" spans="1:10" x14ac:dyDescent="0.3">
      <c r="A7872" s="19">
        <v>20201123</v>
      </c>
      <c r="B7872" s="19" t="s">
        <v>34</v>
      </c>
      <c r="C7872" s="19">
        <v>423.01</v>
      </c>
      <c r="D7872" s="19">
        <v>25.86</v>
      </c>
      <c r="E7872" s="19">
        <v>17.809999999999999</v>
      </c>
      <c r="F7872" s="19">
        <v>1.24</v>
      </c>
      <c r="G7872" s="19">
        <v>0</v>
      </c>
      <c r="H7872" s="17">
        <f t="shared" si="369"/>
        <v>969.8201129263997</v>
      </c>
      <c r="I7872" s="18">
        <f t="shared" si="367"/>
        <v>48.116878528949989</v>
      </c>
      <c r="J7872" s="17">
        <f t="shared" si="368"/>
        <v>0.86893365107186504</v>
      </c>
    </row>
    <row r="7873" spans="1:10" x14ac:dyDescent="0.3">
      <c r="A7873" s="2">
        <v>20201123</v>
      </c>
      <c r="B7873" s="2" t="s">
        <v>33</v>
      </c>
      <c r="C7873" s="2">
        <v>308.01</v>
      </c>
      <c r="D7873" s="2">
        <v>19.21</v>
      </c>
      <c r="E7873" s="2">
        <v>17.91</v>
      </c>
      <c r="F7873" s="2">
        <v>0.76</v>
      </c>
      <c r="G7873" s="2">
        <v>0</v>
      </c>
      <c r="H7873" s="16">
        <f t="shared" si="369"/>
        <v>936.11107556711931</v>
      </c>
      <c r="I7873" s="15">
        <f t="shared" si="367"/>
        <v>47.163471111472475</v>
      </c>
      <c r="J7873" s="14">
        <f t="shared" si="368"/>
        <v>0.84274745705504361</v>
      </c>
    </row>
    <row r="7874" spans="1:10" x14ac:dyDescent="0.3">
      <c r="A7874" s="19">
        <v>20201123</v>
      </c>
      <c r="B7874" s="19" t="s">
        <v>32</v>
      </c>
      <c r="C7874" s="19">
        <v>137</v>
      </c>
      <c r="D7874" s="19">
        <v>10.64</v>
      </c>
      <c r="E7874" s="19">
        <v>17.71</v>
      </c>
      <c r="F7874" s="19">
        <v>0.34</v>
      </c>
      <c r="G7874" s="19">
        <v>0</v>
      </c>
      <c r="H7874" s="17">
        <f t="shared" si="369"/>
        <v>741.99435190801159</v>
      </c>
      <c r="I7874" s="18">
        <f t="shared" si="367"/>
        <v>40.897323497125363</v>
      </c>
      <c r="J7874" s="17">
        <f t="shared" si="368"/>
        <v>0.68891359280406461</v>
      </c>
    </row>
    <row r="7875" spans="1:10" x14ac:dyDescent="0.3">
      <c r="A7875" s="2">
        <v>20201123</v>
      </c>
      <c r="B7875" s="2" t="s">
        <v>31</v>
      </c>
      <c r="C7875" s="2">
        <v>0</v>
      </c>
      <c r="D7875" s="2">
        <v>0</v>
      </c>
      <c r="E7875" s="2">
        <v>16.940000000000001</v>
      </c>
      <c r="F7875" s="2">
        <v>0.41</v>
      </c>
      <c r="G7875" s="2">
        <v>0</v>
      </c>
      <c r="H7875" s="16">
        <f t="shared" si="369"/>
        <v>0</v>
      </c>
      <c r="I7875" s="15">
        <f t="shared" si="367"/>
        <v>16.940000000000001</v>
      </c>
      <c r="J7875" s="14">
        <f t="shared" si="368"/>
        <v>0</v>
      </c>
    </row>
    <row r="7876" spans="1:10" x14ac:dyDescent="0.3">
      <c r="A7876" s="19">
        <v>20201123</v>
      </c>
      <c r="B7876" s="19" t="s">
        <v>30</v>
      </c>
      <c r="C7876" s="19">
        <v>0</v>
      </c>
      <c r="D7876" s="19">
        <v>0</v>
      </c>
      <c r="E7876" s="19">
        <v>16.46</v>
      </c>
      <c r="F7876" s="19">
        <v>0.55000000000000004</v>
      </c>
      <c r="G7876" s="19">
        <v>0</v>
      </c>
      <c r="H7876" s="17">
        <f t="shared" si="369"/>
        <v>0</v>
      </c>
      <c r="I7876" s="18">
        <f t="shared" si="367"/>
        <v>16.46</v>
      </c>
      <c r="J7876" s="17">
        <f t="shared" si="368"/>
        <v>0</v>
      </c>
    </row>
    <row r="7877" spans="1:10" x14ac:dyDescent="0.3">
      <c r="A7877" s="2">
        <v>20201123</v>
      </c>
      <c r="B7877" s="2" t="s">
        <v>29</v>
      </c>
      <c r="C7877" s="2">
        <v>0</v>
      </c>
      <c r="D7877" s="2">
        <v>0</v>
      </c>
      <c r="E7877" s="2">
        <v>14.22</v>
      </c>
      <c r="F7877" s="2">
        <v>1.17</v>
      </c>
      <c r="G7877" s="2">
        <v>0</v>
      </c>
      <c r="H7877" s="16">
        <f t="shared" si="369"/>
        <v>0</v>
      </c>
      <c r="I7877" s="15">
        <f t="shared" si="367"/>
        <v>14.22</v>
      </c>
      <c r="J7877" s="14">
        <f t="shared" si="368"/>
        <v>0</v>
      </c>
    </row>
    <row r="7878" spans="1:10" x14ac:dyDescent="0.3">
      <c r="A7878" s="19">
        <v>20201123</v>
      </c>
      <c r="B7878" s="19" t="s">
        <v>28</v>
      </c>
      <c r="C7878" s="19">
        <v>0</v>
      </c>
      <c r="D7878" s="19">
        <v>0</v>
      </c>
      <c r="E7878" s="19">
        <v>13.01</v>
      </c>
      <c r="F7878" s="19">
        <v>1.52</v>
      </c>
      <c r="G7878" s="19">
        <v>0</v>
      </c>
      <c r="H7878" s="17">
        <f t="shared" si="369"/>
        <v>0</v>
      </c>
      <c r="I7878" s="18">
        <f t="shared" si="367"/>
        <v>13.01</v>
      </c>
      <c r="J7878" s="17">
        <f t="shared" si="368"/>
        <v>0</v>
      </c>
    </row>
    <row r="7879" spans="1:10" x14ac:dyDescent="0.3">
      <c r="A7879" s="2">
        <v>20201123</v>
      </c>
      <c r="B7879" s="2" t="s">
        <v>27</v>
      </c>
      <c r="C7879" s="2">
        <v>0</v>
      </c>
      <c r="D7879" s="2">
        <v>0</v>
      </c>
      <c r="E7879" s="2">
        <v>12.3</v>
      </c>
      <c r="F7879" s="2">
        <v>1.66</v>
      </c>
      <c r="G7879" s="2">
        <v>0</v>
      </c>
      <c r="H7879" s="16">
        <f t="shared" si="369"/>
        <v>0</v>
      </c>
      <c r="I7879" s="15">
        <f t="shared" si="367"/>
        <v>12.3</v>
      </c>
      <c r="J7879" s="14">
        <f t="shared" si="368"/>
        <v>0</v>
      </c>
    </row>
    <row r="7880" spans="1:10" x14ac:dyDescent="0.3">
      <c r="A7880" s="19">
        <v>20201123</v>
      </c>
      <c r="B7880" s="19" t="s">
        <v>26</v>
      </c>
      <c r="C7880" s="19">
        <v>0</v>
      </c>
      <c r="D7880" s="19">
        <v>0</v>
      </c>
      <c r="E7880" s="19">
        <v>12.71</v>
      </c>
      <c r="F7880" s="19">
        <v>1.45</v>
      </c>
      <c r="G7880" s="19">
        <v>0</v>
      </c>
      <c r="H7880" s="17">
        <f t="shared" si="369"/>
        <v>0</v>
      </c>
      <c r="I7880" s="18">
        <f t="shared" si="367"/>
        <v>12.71</v>
      </c>
      <c r="J7880" s="17">
        <f t="shared" si="368"/>
        <v>0</v>
      </c>
    </row>
    <row r="7881" spans="1:10" x14ac:dyDescent="0.3">
      <c r="A7881" s="2">
        <v>20201123</v>
      </c>
      <c r="B7881" s="2" t="s">
        <v>25</v>
      </c>
      <c r="C7881" s="2">
        <v>0</v>
      </c>
      <c r="D7881" s="2">
        <v>0</v>
      </c>
      <c r="E7881" s="2">
        <v>14.34</v>
      </c>
      <c r="F7881" s="2">
        <v>1.1000000000000001</v>
      </c>
      <c r="G7881" s="2">
        <v>0</v>
      </c>
      <c r="H7881" s="16">
        <f t="shared" si="369"/>
        <v>0</v>
      </c>
      <c r="I7881" s="15">
        <f t="shared" si="367"/>
        <v>14.34</v>
      </c>
      <c r="J7881" s="14">
        <f t="shared" si="368"/>
        <v>0</v>
      </c>
    </row>
    <row r="7882" spans="1:10" x14ac:dyDescent="0.3">
      <c r="A7882" s="19">
        <v>20201124</v>
      </c>
      <c r="B7882" s="19" t="s">
        <v>48</v>
      </c>
      <c r="C7882" s="19">
        <v>0</v>
      </c>
      <c r="D7882" s="19">
        <v>0</v>
      </c>
      <c r="E7882" s="19">
        <v>14.44</v>
      </c>
      <c r="F7882" s="19">
        <v>0.83</v>
      </c>
      <c r="G7882" s="19">
        <v>0</v>
      </c>
      <c r="H7882" s="17">
        <f t="shared" si="369"/>
        <v>0</v>
      </c>
      <c r="I7882" s="18">
        <f t="shared" ref="I7882:I7945" si="370">E7882+H7882*((NOCT-20)/(800))</f>
        <v>14.44</v>
      </c>
      <c r="J7882" s="17">
        <f t="shared" ref="J7882:J7945" si="371">P_STC__W*(H7882/1000)*(1+(alpha_p/100)*(I7882-25))</f>
        <v>0</v>
      </c>
    </row>
    <row r="7883" spans="1:10" x14ac:dyDescent="0.3">
      <c r="A7883" s="2">
        <v>20201124</v>
      </c>
      <c r="B7883" s="2" t="s">
        <v>47</v>
      </c>
      <c r="C7883" s="2">
        <v>0</v>
      </c>
      <c r="D7883" s="2">
        <v>0</v>
      </c>
      <c r="E7883" s="2">
        <v>14.38</v>
      </c>
      <c r="F7883" s="2">
        <v>0.62</v>
      </c>
      <c r="G7883" s="2">
        <v>0</v>
      </c>
      <c r="H7883" s="16">
        <f t="shared" si="369"/>
        <v>0</v>
      </c>
      <c r="I7883" s="15">
        <f t="shared" si="370"/>
        <v>14.38</v>
      </c>
      <c r="J7883" s="14">
        <f t="shared" si="371"/>
        <v>0</v>
      </c>
    </row>
    <row r="7884" spans="1:10" x14ac:dyDescent="0.3">
      <c r="A7884" s="19">
        <v>20201124</v>
      </c>
      <c r="B7884" s="19" t="s">
        <v>46</v>
      </c>
      <c r="C7884" s="19">
        <v>0</v>
      </c>
      <c r="D7884" s="19">
        <v>0</v>
      </c>
      <c r="E7884" s="19">
        <v>14.2</v>
      </c>
      <c r="F7884" s="19">
        <v>0.69</v>
      </c>
      <c r="G7884" s="19">
        <v>0</v>
      </c>
      <c r="H7884" s="17">
        <f t="shared" si="369"/>
        <v>0</v>
      </c>
      <c r="I7884" s="18">
        <f t="shared" si="370"/>
        <v>14.2</v>
      </c>
      <c r="J7884" s="17">
        <f t="shared" si="371"/>
        <v>0</v>
      </c>
    </row>
    <row r="7885" spans="1:10" x14ac:dyDescent="0.3">
      <c r="A7885" s="2">
        <v>20201124</v>
      </c>
      <c r="B7885" s="2" t="s">
        <v>45</v>
      </c>
      <c r="C7885" s="2">
        <v>0</v>
      </c>
      <c r="D7885" s="2">
        <v>0</v>
      </c>
      <c r="E7885" s="2">
        <v>13.52</v>
      </c>
      <c r="F7885" s="2">
        <v>0.76</v>
      </c>
      <c r="G7885" s="2">
        <v>0</v>
      </c>
      <c r="H7885" s="16">
        <f t="shared" si="369"/>
        <v>0</v>
      </c>
      <c r="I7885" s="15">
        <f t="shared" si="370"/>
        <v>13.52</v>
      </c>
      <c r="J7885" s="14">
        <f t="shared" si="371"/>
        <v>0</v>
      </c>
    </row>
    <row r="7886" spans="1:10" x14ac:dyDescent="0.3">
      <c r="A7886" s="19">
        <v>20201124</v>
      </c>
      <c r="B7886" s="19" t="s">
        <v>44</v>
      </c>
      <c r="C7886" s="19">
        <v>0</v>
      </c>
      <c r="D7886" s="19">
        <v>0</v>
      </c>
      <c r="E7886" s="19">
        <v>13.01</v>
      </c>
      <c r="F7886" s="19">
        <v>0.76</v>
      </c>
      <c r="G7886" s="19">
        <v>0</v>
      </c>
      <c r="H7886" s="17">
        <f t="shared" si="369"/>
        <v>0</v>
      </c>
      <c r="I7886" s="18">
        <f t="shared" si="370"/>
        <v>13.01</v>
      </c>
      <c r="J7886" s="17">
        <f t="shared" si="371"/>
        <v>0</v>
      </c>
    </row>
    <row r="7887" spans="1:10" x14ac:dyDescent="0.3">
      <c r="A7887" s="2">
        <v>20201124</v>
      </c>
      <c r="B7887" s="2" t="s">
        <v>43</v>
      </c>
      <c r="C7887" s="2">
        <v>0</v>
      </c>
      <c r="D7887" s="2">
        <v>0</v>
      </c>
      <c r="E7887" s="2">
        <v>12.94</v>
      </c>
      <c r="F7887" s="2">
        <v>0.55000000000000004</v>
      </c>
      <c r="G7887" s="2">
        <v>0</v>
      </c>
      <c r="H7887" s="16">
        <f t="shared" si="369"/>
        <v>0</v>
      </c>
      <c r="I7887" s="15">
        <f t="shared" si="370"/>
        <v>12.94</v>
      </c>
      <c r="J7887" s="14">
        <f t="shared" si="371"/>
        <v>0</v>
      </c>
    </row>
    <row r="7888" spans="1:10" x14ac:dyDescent="0.3">
      <c r="A7888" s="19">
        <v>20201124</v>
      </c>
      <c r="B7888" s="19" t="s">
        <v>42</v>
      </c>
      <c r="C7888" s="19">
        <v>0</v>
      </c>
      <c r="D7888" s="19">
        <v>0</v>
      </c>
      <c r="E7888" s="19">
        <v>12.84</v>
      </c>
      <c r="F7888" s="19">
        <v>0.48</v>
      </c>
      <c r="G7888" s="19">
        <v>0</v>
      </c>
      <c r="H7888" s="17">
        <f t="shared" si="369"/>
        <v>0</v>
      </c>
      <c r="I7888" s="18">
        <f t="shared" si="370"/>
        <v>12.84</v>
      </c>
      <c r="J7888" s="17">
        <f t="shared" si="371"/>
        <v>0</v>
      </c>
    </row>
    <row r="7889" spans="1:10" x14ac:dyDescent="0.3">
      <c r="A7889" s="2">
        <v>20201124</v>
      </c>
      <c r="B7889" s="2" t="s">
        <v>41</v>
      </c>
      <c r="C7889" s="2">
        <v>0</v>
      </c>
      <c r="D7889" s="2">
        <v>0</v>
      </c>
      <c r="E7889" s="2">
        <v>12.77</v>
      </c>
      <c r="F7889" s="2">
        <v>0.48</v>
      </c>
      <c r="G7889" s="2">
        <v>0</v>
      </c>
      <c r="H7889" s="16">
        <f t="shared" si="369"/>
        <v>0</v>
      </c>
      <c r="I7889" s="15">
        <f t="shared" si="370"/>
        <v>12.77</v>
      </c>
      <c r="J7889" s="14">
        <f t="shared" si="371"/>
        <v>0</v>
      </c>
    </row>
    <row r="7890" spans="1:10" x14ac:dyDescent="0.3">
      <c r="A7890" s="19">
        <v>20201124</v>
      </c>
      <c r="B7890" s="19" t="s">
        <v>40</v>
      </c>
      <c r="C7890" s="19">
        <v>54</v>
      </c>
      <c r="D7890" s="19">
        <v>6.15</v>
      </c>
      <c r="E7890" s="19">
        <v>12.82</v>
      </c>
      <c r="F7890" s="19">
        <v>0.55000000000000004</v>
      </c>
      <c r="G7890" s="19">
        <v>0</v>
      </c>
      <c r="H7890" s="17">
        <f t="shared" si="369"/>
        <v>504.05223312026868</v>
      </c>
      <c r="I7890" s="18">
        <f t="shared" si="370"/>
        <v>28.571632285008398</v>
      </c>
      <c r="J7890" s="17">
        <f t="shared" si="371"/>
        <v>0.49595093158912551</v>
      </c>
    </row>
    <row r="7891" spans="1:10" x14ac:dyDescent="0.3">
      <c r="A7891" s="2">
        <v>20201124</v>
      </c>
      <c r="B7891" s="2" t="s">
        <v>39</v>
      </c>
      <c r="C7891" s="2">
        <v>239.01</v>
      </c>
      <c r="D7891" s="2">
        <v>15.37</v>
      </c>
      <c r="E7891" s="2">
        <v>13.16</v>
      </c>
      <c r="F7891" s="2">
        <v>1.03</v>
      </c>
      <c r="G7891" s="2">
        <v>0</v>
      </c>
      <c r="H7891" s="16">
        <f t="shared" ref="H7891:H7954" si="372">IF(D7891&gt;0,C7891/SIN(D7891*PI()/180),0)</f>
        <v>901.75002458126016</v>
      </c>
      <c r="I7891" s="15">
        <f t="shared" si="370"/>
        <v>41.33968826816438</v>
      </c>
      <c r="J7891" s="14">
        <f t="shared" si="371"/>
        <v>0.83544561024265707</v>
      </c>
    </row>
    <row r="7892" spans="1:10" x14ac:dyDescent="0.3">
      <c r="A7892" s="19">
        <v>20201124</v>
      </c>
      <c r="B7892" s="19" t="s">
        <v>38</v>
      </c>
      <c r="C7892" s="19">
        <v>330.01</v>
      </c>
      <c r="D7892" s="19">
        <v>22.95</v>
      </c>
      <c r="E7892" s="19">
        <v>14.15</v>
      </c>
      <c r="F7892" s="19">
        <v>1.59</v>
      </c>
      <c r="G7892" s="19">
        <v>0</v>
      </c>
      <c r="H7892" s="17">
        <f t="shared" si="372"/>
        <v>846.33641143037778</v>
      </c>
      <c r="I7892" s="18">
        <f t="shared" si="370"/>
        <v>40.598012857199308</v>
      </c>
      <c r="J7892" s="17">
        <f t="shared" si="371"/>
        <v>0.7869311634088465</v>
      </c>
    </row>
    <row r="7893" spans="1:10" x14ac:dyDescent="0.3">
      <c r="A7893" s="2">
        <v>20201124</v>
      </c>
      <c r="B7893" s="2" t="s">
        <v>37</v>
      </c>
      <c r="C7893" s="2">
        <v>467.01</v>
      </c>
      <c r="D7893" s="2">
        <v>28.25</v>
      </c>
      <c r="E7893" s="2">
        <v>15.53</v>
      </c>
      <c r="F7893" s="2">
        <v>2.48</v>
      </c>
      <c r="G7893" s="2">
        <v>0</v>
      </c>
      <c r="H7893" s="16">
        <f t="shared" si="372"/>
        <v>986.66933233015379</v>
      </c>
      <c r="I7893" s="15">
        <f t="shared" si="370"/>
        <v>46.363416635317307</v>
      </c>
      <c r="J7893" s="14">
        <f t="shared" si="371"/>
        <v>0.89181550620478633</v>
      </c>
    </row>
    <row r="7894" spans="1:10" x14ac:dyDescent="0.3">
      <c r="A7894" s="19">
        <v>20201124</v>
      </c>
      <c r="B7894" s="19" t="s">
        <v>36</v>
      </c>
      <c r="C7894" s="19">
        <v>518.01</v>
      </c>
      <c r="D7894" s="19">
        <v>30.62</v>
      </c>
      <c r="E7894" s="19">
        <v>16.57</v>
      </c>
      <c r="F7894" s="19">
        <v>3.24</v>
      </c>
      <c r="G7894" s="19">
        <v>0</v>
      </c>
      <c r="H7894" s="17">
        <f t="shared" si="372"/>
        <v>1017.0183537527976</v>
      </c>
      <c r="I7894" s="18">
        <f t="shared" si="370"/>
        <v>48.351823554774924</v>
      </c>
      <c r="J7894" s="17">
        <f t="shared" si="371"/>
        <v>0.91014680458318409</v>
      </c>
    </row>
    <row r="7895" spans="1:10" x14ac:dyDescent="0.3">
      <c r="A7895" s="2">
        <v>20201124</v>
      </c>
      <c r="B7895" s="2" t="s">
        <v>35</v>
      </c>
      <c r="C7895" s="2">
        <v>500.01</v>
      </c>
      <c r="D7895" s="2">
        <v>29.73</v>
      </c>
      <c r="E7895" s="2">
        <v>17.12</v>
      </c>
      <c r="F7895" s="2">
        <v>3.93</v>
      </c>
      <c r="G7895" s="2">
        <v>0</v>
      </c>
      <c r="H7895" s="16">
        <f t="shared" si="372"/>
        <v>1008.2606862092188</v>
      </c>
      <c r="I7895" s="15">
        <f t="shared" si="370"/>
        <v>48.628146444038087</v>
      </c>
      <c r="J7895" s="14">
        <f t="shared" si="371"/>
        <v>0.90105569604538882</v>
      </c>
    </row>
    <row r="7896" spans="1:10" x14ac:dyDescent="0.3">
      <c r="A7896" s="19">
        <v>20201124</v>
      </c>
      <c r="B7896" s="19" t="s">
        <v>34</v>
      </c>
      <c r="C7896" s="19">
        <v>407.01</v>
      </c>
      <c r="D7896" s="19">
        <v>25.7</v>
      </c>
      <c r="E7896" s="19">
        <v>17.100000000000001</v>
      </c>
      <c r="F7896" s="19">
        <v>4.34</v>
      </c>
      <c r="G7896" s="19">
        <v>0</v>
      </c>
      <c r="H7896" s="17">
        <f t="shared" si="372"/>
        <v>938.54830779599502</v>
      </c>
      <c r="I7896" s="18">
        <f t="shared" si="370"/>
        <v>46.429634618624846</v>
      </c>
      <c r="J7896" s="17">
        <f t="shared" si="371"/>
        <v>0.84804094491000925</v>
      </c>
    </row>
    <row r="7897" spans="1:10" x14ac:dyDescent="0.3">
      <c r="A7897" s="2">
        <v>20201124</v>
      </c>
      <c r="B7897" s="2" t="s">
        <v>33</v>
      </c>
      <c r="C7897" s="2">
        <v>272.01</v>
      </c>
      <c r="D7897" s="2">
        <v>19.079999999999998</v>
      </c>
      <c r="E7897" s="2">
        <v>16.809999999999999</v>
      </c>
      <c r="F7897" s="2">
        <v>4.41</v>
      </c>
      <c r="G7897" s="2">
        <v>0</v>
      </c>
      <c r="H7897" s="16">
        <f t="shared" si="372"/>
        <v>832.11979431345105</v>
      </c>
      <c r="I7897" s="15">
        <f t="shared" si="370"/>
        <v>42.813743572295344</v>
      </c>
      <c r="J7897" s="14">
        <f t="shared" si="371"/>
        <v>0.7654155354454617</v>
      </c>
    </row>
    <row r="7898" spans="1:10" x14ac:dyDescent="0.3">
      <c r="A7898" s="19">
        <v>20201124</v>
      </c>
      <c r="B7898" s="19" t="s">
        <v>32</v>
      </c>
      <c r="C7898" s="19">
        <v>143.01</v>
      </c>
      <c r="D7898" s="19">
        <v>10.54</v>
      </c>
      <c r="E7898" s="19">
        <v>16.53</v>
      </c>
      <c r="F7898" s="19">
        <v>4.1399999999999997</v>
      </c>
      <c r="G7898" s="19">
        <v>0</v>
      </c>
      <c r="H7898" s="17">
        <f t="shared" si="372"/>
        <v>781.80897120705754</v>
      </c>
      <c r="I7898" s="18">
        <f t="shared" si="370"/>
        <v>40.961530350220549</v>
      </c>
      <c r="J7898" s="17">
        <f t="shared" si="371"/>
        <v>0.72565406690807488</v>
      </c>
    </row>
    <row r="7899" spans="1:10" x14ac:dyDescent="0.3">
      <c r="A7899" s="2">
        <v>20201124</v>
      </c>
      <c r="B7899" s="2" t="s">
        <v>31</v>
      </c>
      <c r="C7899" s="2">
        <v>0</v>
      </c>
      <c r="D7899" s="2">
        <v>0</v>
      </c>
      <c r="E7899" s="2">
        <v>16.05</v>
      </c>
      <c r="F7899" s="2">
        <v>3.59</v>
      </c>
      <c r="G7899" s="2">
        <v>0</v>
      </c>
      <c r="H7899" s="16">
        <f t="shared" si="372"/>
        <v>0</v>
      </c>
      <c r="I7899" s="15">
        <f t="shared" si="370"/>
        <v>16.05</v>
      </c>
      <c r="J7899" s="14">
        <f t="shared" si="371"/>
        <v>0</v>
      </c>
    </row>
    <row r="7900" spans="1:10" x14ac:dyDescent="0.3">
      <c r="A7900" s="19">
        <v>20201124</v>
      </c>
      <c r="B7900" s="19" t="s">
        <v>30</v>
      </c>
      <c r="C7900" s="19">
        <v>0</v>
      </c>
      <c r="D7900" s="19">
        <v>0</v>
      </c>
      <c r="E7900" s="19">
        <v>15.48</v>
      </c>
      <c r="F7900" s="19">
        <v>3.59</v>
      </c>
      <c r="G7900" s="19">
        <v>0</v>
      </c>
      <c r="H7900" s="17">
        <f t="shared" si="372"/>
        <v>0</v>
      </c>
      <c r="I7900" s="18">
        <f t="shared" si="370"/>
        <v>15.48</v>
      </c>
      <c r="J7900" s="17">
        <f t="shared" si="371"/>
        <v>0</v>
      </c>
    </row>
    <row r="7901" spans="1:10" x14ac:dyDescent="0.3">
      <c r="A7901" s="2">
        <v>20201124</v>
      </c>
      <c r="B7901" s="2" t="s">
        <v>29</v>
      </c>
      <c r="C7901" s="2">
        <v>0</v>
      </c>
      <c r="D7901" s="2">
        <v>0</v>
      </c>
      <c r="E7901" s="2">
        <v>15.5</v>
      </c>
      <c r="F7901" s="2">
        <v>4.21</v>
      </c>
      <c r="G7901" s="2">
        <v>0</v>
      </c>
      <c r="H7901" s="16">
        <f t="shared" si="372"/>
        <v>0</v>
      </c>
      <c r="I7901" s="15">
        <f t="shared" si="370"/>
        <v>15.5</v>
      </c>
      <c r="J7901" s="14">
        <f t="shared" si="371"/>
        <v>0</v>
      </c>
    </row>
    <row r="7902" spans="1:10" x14ac:dyDescent="0.3">
      <c r="A7902" s="19">
        <v>20201124</v>
      </c>
      <c r="B7902" s="19" t="s">
        <v>28</v>
      </c>
      <c r="C7902" s="19">
        <v>0</v>
      </c>
      <c r="D7902" s="19">
        <v>0</v>
      </c>
      <c r="E7902" s="19">
        <v>15.47</v>
      </c>
      <c r="F7902" s="19">
        <v>4.4800000000000004</v>
      </c>
      <c r="G7902" s="19">
        <v>0</v>
      </c>
      <c r="H7902" s="17">
        <f t="shared" si="372"/>
        <v>0</v>
      </c>
      <c r="I7902" s="18">
        <f t="shared" si="370"/>
        <v>15.47</v>
      </c>
      <c r="J7902" s="17">
        <f t="shared" si="371"/>
        <v>0</v>
      </c>
    </row>
    <row r="7903" spans="1:10" x14ac:dyDescent="0.3">
      <c r="A7903" s="2">
        <v>20201124</v>
      </c>
      <c r="B7903" s="2" t="s">
        <v>27</v>
      </c>
      <c r="C7903" s="2">
        <v>0</v>
      </c>
      <c r="D7903" s="2">
        <v>0</v>
      </c>
      <c r="E7903" s="2">
        <v>15.29</v>
      </c>
      <c r="F7903" s="2">
        <v>4.62</v>
      </c>
      <c r="G7903" s="2">
        <v>0</v>
      </c>
      <c r="H7903" s="16">
        <f t="shared" si="372"/>
        <v>0</v>
      </c>
      <c r="I7903" s="15">
        <f t="shared" si="370"/>
        <v>15.29</v>
      </c>
      <c r="J7903" s="14">
        <f t="shared" si="371"/>
        <v>0</v>
      </c>
    </row>
    <row r="7904" spans="1:10" x14ac:dyDescent="0.3">
      <c r="A7904" s="19">
        <v>20201124</v>
      </c>
      <c r="B7904" s="19" t="s">
        <v>26</v>
      </c>
      <c r="C7904" s="19">
        <v>0</v>
      </c>
      <c r="D7904" s="19">
        <v>0</v>
      </c>
      <c r="E7904" s="19">
        <v>15.04</v>
      </c>
      <c r="F7904" s="19">
        <v>4.6900000000000004</v>
      </c>
      <c r="G7904" s="19">
        <v>0</v>
      </c>
      <c r="H7904" s="17">
        <f t="shared" si="372"/>
        <v>0</v>
      </c>
      <c r="I7904" s="18">
        <f t="shared" si="370"/>
        <v>15.04</v>
      </c>
      <c r="J7904" s="17">
        <f t="shared" si="371"/>
        <v>0</v>
      </c>
    </row>
    <row r="7905" spans="1:10" x14ac:dyDescent="0.3">
      <c r="A7905" s="2">
        <v>20201124</v>
      </c>
      <c r="B7905" s="2" t="s">
        <v>25</v>
      </c>
      <c r="C7905" s="2">
        <v>0</v>
      </c>
      <c r="D7905" s="2">
        <v>0</v>
      </c>
      <c r="E7905" s="2">
        <v>15.1</v>
      </c>
      <c r="F7905" s="2">
        <v>4.6900000000000004</v>
      </c>
      <c r="G7905" s="2">
        <v>0</v>
      </c>
      <c r="H7905" s="16">
        <f t="shared" si="372"/>
        <v>0</v>
      </c>
      <c r="I7905" s="15">
        <f t="shared" si="370"/>
        <v>15.1</v>
      </c>
      <c r="J7905" s="14">
        <f t="shared" si="371"/>
        <v>0</v>
      </c>
    </row>
    <row r="7906" spans="1:10" x14ac:dyDescent="0.3">
      <c r="A7906" s="19">
        <v>20201125</v>
      </c>
      <c r="B7906" s="19" t="s">
        <v>48</v>
      </c>
      <c r="C7906" s="19">
        <v>0</v>
      </c>
      <c r="D7906" s="19">
        <v>0</v>
      </c>
      <c r="E7906" s="19">
        <v>14.87</v>
      </c>
      <c r="F7906" s="19">
        <v>5.31</v>
      </c>
      <c r="G7906" s="19">
        <v>0</v>
      </c>
      <c r="H7906" s="17">
        <f t="shared" si="372"/>
        <v>0</v>
      </c>
      <c r="I7906" s="18">
        <f t="shared" si="370"/>
        <v>14.87</v>
      </c>
      <c r="J7906" s="17">
        <f t="shared" si="371"/>
        <v>0</v>
      </c>
    </row>
    <row r="7907" spans="1:10" x14ac:dyDescent="0.3">
      <c r="A7907" s="2">
        <v>20201125</v>
      </c>
      <c r="B7907" s="2" t="s">
        <v>47</v>
      </c>
      <c r="C7907" s="2">
        <v>0</v>
      </c>
      <c r="D7907" s="2">
        <v>0</v>
      </c>
      <c r="E7907" s="2">
        <v>14.77</v>
      </c>
      <c r="F7907" s="2">
        <v>4.9000000000000004</v>
      </c>
      <c r="G7907" s="2">
        <v>0</v>
      </c>
      <c r="H7907" s="16">
        <f t="shared" si="372"/>
        <v>0</v>
      </c>
      <c r="I7907" s="15">
        <f t="shared" si="370"/>
        <v>14.77</v>
      </c>
      <c r="J7907" s="14">
        <f t="shared" si="371"/>
        <v>0</v>
      </c>
    </row>
    <row r="7908" spans="1:10" x14ac:dyDescent="0.3">
      <c r="A7908" s="19">
        <v>20201125</v>
      </c>
      <c r="B7908" s="19" t="s">
        <v>46</v>
      </c>
      <c r="C7908" s="19">
        <v>0</v>
      </c>
      <c r="D7908" s="19">
        <v>0</v>
      </c>
      <c r="E7908" s="19">
        <v>14.96</v>
      </c>
      <c r="F7908" s="19">
        <v>3.38</v>
      </c>
      <c r="G7908" s="19">
        <v>0</v>
      </c>
      <c r="H7908" s="17">
        <f t="shared" si="372"/>
        <v>0</v>
      </c>
      <c r="I7908" s="18">
        <f t="shared" si="370"/>
        <v>14.96</v>
      </c>
      <c r="J7908" s="17">
        <f t="shared" si="371"/>
        <v>0</v>
      </c>
    </row>
    <row r="7909" spans="1:10" x14ac:dyDescent="0.3">
      <c r="A7909" s="2">
        <v>20201125</v>
      </c>
      <c r="B7909" s="2" t="s">
        <v>45</v>
      </c>
      <c r="C7909" s="2">
        <v>0</v>
      </c>
      <c r="D7909" s="2">
        <v>0</v>
      </c>
      <c r="E7909" s="2">
        <v>14.39</v>
      </c>
      <c r="F7909" s="2">
        <v>3.17</v>
      </c>
      <c r="G7909" s="2">
        <v>0</v>
      </c>
      <c r="H7909" s="16">
        <f t="shared" si="372"/>
        <v>0</v>
      </c>
      <c r="I7909" s="15">
        <f t="shared" si="370"/>
        <v>14.39</v>
      </c>
      <c r="J7909" s="14">
        <f t="shared" si="371"/>
        <v>0</v>
      </c>
    </row>
    <row r="7910" spans="1:10" x14ac:dyDescent="0.3">
      <c r="A7910" s="19">
        <v>20201125</v>
      </c>
      <c r="B7910" s="19" t="s">
        <v>44</v>
      </c>
      <c r="C7910" s="19">
        <v>0</v>
      </c>
      <c r="D7910" s="19">
        <v>0</v>
      </c>
      <c r="E7910" s="19">
        <v>14.05</v>
      </c>
      <c r="F7910" s="19">
        <v>2.21</v>
      </c>
      <c r="G7910" s="19">
        <v>0</v>
      </c>
      <c r="H7910" s="17">
        <f t="shared" si="372"/>
        <v>0</v>
      </c>
      <c r="I7910" s="18">
        <f t="shared" si="370"/>
        <v>14.05</v>
      </c>
      <c r="J7910" s="17">
        <f t="shared" si="371"/>
        <v>0</v>
      </c>
    </row>
    <row r="7911" spans="1:10" x14ac:dyDescent="0.3">
      <c r="A7911" s="2">
        <v>20201125</v>
      </c>
      <c r="B7911" s="2" t="s">
        <v>43</v>
      </c>
      <c r="C7911" s="2">
        <v>0</v>
      </c>
      <c r="D7911" s="2">
        <v>0</v>
      </c>
      <c r="E7911" s="2">
        <v>13.88</v>
      </c>
      <c r="F7911" s="2">
        <v>1.31</v>
      </c>
      <c r="G7911" s="2">
        <v>0</v>
      </c>
      <c r="H7911" s="16">
        <f t="shared" si="372"/>
        <v>0</v>
      </c>
      <c r="I7911" s="15">
        <f t="shared" si="370"/>
        <v>13.88</v>
      </c>
      <c r="J7911" s="14">
        <f t="shared" si="371"/>
        <v>0</v>
      </c>
    </row>
    <row r="7912" spans="1:10" x14ac:dyDescent="0.3">
      <c r="A7912" s="19">
        <v>20201125</v>
      </c>
      <c r="B7912" s="19" t="s">
        <v>42</v>
      </c>
      <c r="C7912" s="19">
        <v>0</v>
      </c>
      <c r="D7912" s="19">
        <v>0</v>
      </c>
      <c r="E7912" s="19">
        <v>13.88</v>
      </c>
      <c r="F7912" s="19">
        <v>0.21</v>
      </c>
      <c r="G7912" s="19">
        <v>0</v>
      </c>
      <c r="H7912" s="17">
        <f t="shared" si="372"/>
        <v>0</v>
      </c>
      <c r="I7912" s="18">
        <f t="shared" si="370"/>
        <v>13.88</v>
      </c>
      <c r="J7912" s="17">
        <f t="shared" si="371"/>
        <v>0</v>
      </c>
    </row>
    <row r="7913" spans="1:10" x14ac:dyDescent="0.3">
      <c r="A7913" s="2">
        <v>20201125</v>
      </c>
      <c r="B7913" s="2" t="s">
        <v>41</v>
      </c>
      <c r="C7913" s="2">
        <v>0</v>
      </c>
      <c r="D7913" s="2">
        <v>0</v>
      </c>
      <c r="E7913" s="2">
        <v>13.74</v>
      </c>
      <c r="F7913" s="2">
        <v>1.79</v>
      </c>
      <c r="G7913" s="2">
        <v>0</v>
      </c>
      <c r="H7913" s="16">
        <f t="shared" si="372"/>
        <v>0</v>
      </c>
      <c r="I7913" s="15">
        <f t="shared" si="370"/>
        <v>13.74</v>
      </c>
      <c r="J7913" s="14">
        <f t="shared" si="371"/>
        <v>0</v>
      </c>
    </row>
    <row r="7914" spans="1:10" x14ac:dyDescent="0.3">
      <c r="A7914" s="19">
        <v>20201125</v>
      </c>
      <c r="B7914" s="19" t="s">
        <v>40</v>
      </c>
      <c r="C7914" s="19">
        <v>10</v>
      </c>
      <c r="D7914" s="19">
        <v>5.95</v>
      </c>
      <c r="E7914" s="19">
        <v>13.78</v>
      </c>
      <c r="F7914" s="19">
        <v>1.79</v>
      </c>
      <c r="G7914" s="19">
        <v>0</v>
      </c>
      <c r="H7914" s="17">
        <f t="shared" si="372"/>
        <v>96.468724245343367</v>
      </c>
      <c r="I7914" s="18">
        <f t="shared" si="370"/>
        <v>16.79464763266698</v>
      </c>
      <c r="J7914" s="17">
        <f t="shared" si="371"/>
        <v>0.10003074368221393</v>
      </c>
    </row>
    <row r="7915" spans="1:10" x14ac:dyDescent="0.3">
      <c r="A7915" s="2">
        <v>20201125</v>
      </c>
      <c r="B7915" s="2" t="s">
        <v>39</v>
      </c>
      <c r="C7915" s="2">
        <v>100</v>
      </c>
      <c r="D7915" s="2">
        <v>15.16</v>
      </c>
      <c r="E7915" s="2">
        <v>13.85</v>
      </c>
      <c r="F7915" s="2">
        <v>0.21</v>
      </c>
      <c r="G7915" s="2">
        <v>0</v>
      </c>
      <c r="H7915" s="16">
        <f t="shared" si="372"/>
        <v>382.38664962399025</v>
      </c>
      <c r="I7915" s="15">
        <f t="shared" si="370"/>
        <v>25.799582800749697</v>
      </c>
      <c r="J7915" s="14">
        <f t="shared" si="371"/>
        <v>0.38101077557674984</v>
      </c>
    </row>
    <row r="7916" spans="1:10" x14ac:dyDescent="0.3">
      <c r="A7916" s="19">
        <v>20201125</v>
      </c>
      <c r="B7916" s="19" t="s">
        <v>38</v>
      </c>
      <c r="C7916" s="19">
        <v>104</v>
      </c>
      <c r="D7916" s="19">
        <v>22.74</v>
      </c>
      <c r="E7916" s="19">
        <v>13.75</v>
      </c>
      <c r="F7916" s="19">
        <v>5.0999999999999996</v>
      </c>
      <c r="G7916" s="19">
        <v>0</v>
      </c>
      <c r="H7916" s="17">
        <f t="shared" si="372"/>
        <v>269.04669420861984</v>
      </c>
      <c r="I7916" s="18">
        <f t="shared" si="370"/>
        <v>22.157709194019368</v>
      </c>
      <c r="J7916" s="17">
        <f t="shared" si="371"/>
        <v>0.2724878844625987</v>
      </c>
    </row>
    <row r="7917" spans="1:10" x14ac:dyDescent="0.3">
      <c r="A7917" s="2">
        <v>20201125</v>
      </c>
      <c r="B7917" s="2" t="s">
        <v>37</v>
      </c>
      <c r="C7917" s="2">
        <v>136</v>
      </c>
      <c r="D7917" s="2">
        <v>28.03</v>
      </c>
      <c r="E7917" s="2">
        <v>12.93</v>
      </c>
      <c r="F7917" s="2">
        <v>9.0299999999999994</v>
      </c>
      <c r="G7917" s="2">
        <v>0</v>
      </c>
      <c r="H7917" s="16">
        <f t="shared" si="372"/>
        <v>289.40245942159504</v>
      </c>
      <c r="I7917" s="15">
        <f t="shared" si="370"/>
        <v>21.973826856924845</v>
      </c>
      <c r="J7917" s="14">
        <f t="shared" si="371"/>
        <v>0.29334347819768186</v>
      </c>
    </row>
    <row r="7918" spans="1:10" x14ac:dyDescent="0.3">
      <c r="A7918" s="19">
        <v>20201125</v>
      </c>
      <c r="B7918" s="19" t="s">
        <v>36</v>
      </c>
      <c r="C7918" s="19">
        <v>414.01</v>
      </c>
      <c r="D7918" s="19">
        <v>30.42</v>
      </c>
      <c r="E7918" s="19">
        <v>12.27</v>
      </c>
      <c r="F7918" s="19">
        <v>9.66</v>
      </c>
      <c r="G7918" s="19">
        <v>0</v>
      </c>
      <c r="H7918" s="17">
        <f t="shared" si="372"/>
        <v>817.6605557975347</v>
      </c>
      <c r="I7918" s="18">
        <f t="shared" si="370"/>
        <v>37.821892368672962</v>
      </c>
      <c r="J7918" s="17">
        <f t="shared" si="371"/>
        <v>0.77048275541508082</v>
      </c>
    </row>
    <row r="7919" spans="1:10" x14ac:dyDescent="0.3">
      <c r="A7919" s="2">
        <v>20201125</v>
      </c>
      <c r="B7919" s="2" t="s">
        <v>35</v>
      </c>
      <c r="C7919" s="2">
        <v>391.01</v>
      </c>
      <c r="D7919" s="2">
        <v>29.54</v>
      </c>
      <c r="E7919" s="2">
        <v>12.18</v>
      </c>
      <c r="F7919" s="2">
        <v>8.6199999999999992</v>
      </c>
      <c r="G7919" s="2">
        <v>0</v>
      </c>
      <c r="H7919" s="16">
        <f t="shared" si="372"/>
        <v>793.07376224095344</v>
      </c>
      <c r="I7919" s="15">
        <f t="shared" si="370"/>
        <v>36.963555070029798</v>
      </c>
      <c r="J7919" s="14">
        <f t="shared" si="371"/>
        <v>0.75037784490970927</v>
      </c>
    </row>
    <row r="7920" spans="1:10" x14ac:dyDescent="0.3">
      <c r="A7920" s="19">
        <v>20201125</v>
      </c>
      <c r="B7920" s="19" t="s">
        <v>34</v>
      </c>
      <c r="C7920" s="19">
        <v>295</v>
      </c>
      <c r="D7920" s="19">
        <v>25.54</v>
      </c>
      <c r="E7920" s="19">
        <v>12.56</v>
      </c>
      <c r="F7920" s="19">
        <v>7.03</v>
      </c>
      <c r="G7920" s="19">
        <v>0</v>
      </c>
      <c r="H7920" s="17">
        <f t="shared" si="372"/>
        <v>684.23072996216479</v>
      </c>
      <c r="I7920" s="18">
        <f t="shared" si="370"/>
        <v>33.942210311317652</v>
      </c>
      <c r="J7920" s="17">
        <f t="shared" si="371"/>
        <v>0.65669732206261855</v>
      </c>
    </row>
    <row r="7921" spans="1:10" x14ac:dyDescent="0.3">
      <c r="A7921" s="2">
        <v>20201125</v>
      </c>
      <c r="B7921" s="2" t="s">
        <v>33</v>
      </c>
      <c r="C7921" s="2">
        <v>166</v>
      </c>
      <c r="D7921" s="2">
        <v>18.95</v>
      </c>
      <c r="E7921" s="2">
        <v>12.74</v>
      </c>
      <c r="F7921" s="2">
        <v>5.24</v>
      </c>
      <c r="G7921" s="2">
        <v>0</v>
      </c>
      <c r="H7921" s="16">
        <f t="shared" si="372"/>
        <v>511.17359270423287</v>
      </c>
      <c r="I7921" s="15">
        <f t="shared" si="370"/>
        <v>28.714174772007276</v>
      </c>
      <c r="J7921" s="14">
        <f t="shared" si="371"/>
        <v>0.50262994642461012</v>
      </c>
    </row>
    <row r="7922" spans="1:10" x14ac:dyDescent="0.3">
      <c r="A7922" s="19">
        <v>20201125</v>
      </c>
      <c r="B7922" s="19" t="s">
        <v>32</v>
      </c>
      <c r="C7922" s="19">
        <v>101</v>
      </c>
      <c r="D7922" s="19">
        <v>10.43</v>
      </c>
      <c r="E7922" s="19">
        <v>12.68</v>
      </c>
      <c r="F7922" s="19">
        <v>4</v>
      </c>
      <c r="G7922" s="19">
        <v>0</v>
      </c>
      <c r="H7922" s="17">
        <f t="shared" si="372"/>
        <v>557.90588816362958</v>
      </c>
      <c r="I7922" s="18">
        <f t="shared" si="370"/>
        <v>30.114559005113424</v>
      </c>
      <c r="J7922" s="17">
        <f t="shared" si="371"/>
        <v>0.5450653965342207</v>
      </c>
    </row>
    <row r="7923" spans="1:10" x14ac:dyDescent="0.3">
      <c r="A7923" s="2">
        <v>20201125</v>
      </c>
      <c r="B7923" s="2" t="s">
        <v>31</v>
      </c>
      <c r="C7923" s="2">
        <v>0</v>
      </c>
      <c r="D7923" s="2">
        <v>0</v>
      </c>
      <c r="E7923" s="2">
        <v>12.48</v>
      </c>
      <c r="F7923" s="2">
        <v>2.83</v>
      </c>
      <c r="G7923" s="2">
        <v>0</v>
      </c>
      <c r="H7923" s="16">
        <f t="shared" si="372"/>
        <v>0</v>
      </c>
      <c r="I7923" s="15">
        <f t="shared" si="370"/>
        <v>12.48</v>
      </c>
      <c r="J7923" s="14">
        <f t="shared" si="371"/>
        <v>0</v>
      </c>
    </row>
    <row r="7924" spans="1:10" x14ac:dyDescent="0.3">
      <c r="A7924" s="19">
        <v>20201125</v>
      </c>
      <c r="B7924" s="19" t="s">
        <v>30</v>
      </c>
      <c r="C7924" s="19">
        <v>0</v>
      </c>
      <c r="D7924" s="19">
        <v>0</v>
      </c>
      <c r="E7924" s="19">
        <v>12.03</v>
      </c>
      <c r="F7924" s="19">
        <v>2.0699999999999998</v>
      </c>
      <c r="G7924" s="19">
        <v>0</v>
      </c>
      <c r="H7924" s="17">
        <f t="shared" si="372"/>
        <v>0</v>
      </c>
      <c r="I7924" s="18">
        <f t="shared" si="370"/>
        <v>12.03</v>
      </c>
      <c r="J7924" s="17">
        <f t="shared" si="371"/>
        <v>0</v>
      </c>
    </row>
    <row r="7925" spans="1:10" x14ac:dyDescent="0.3">
      <c r="A7925" s="2">
        <v>20201125</v>
      </c>
      <c r="B7925" s="2" t="s">
        <v>29</v>
      </c>
      <c r="C7925" s="2">
        <v>0</v>
      </c>
      <c r="D7925" s="2">
        <v>0</v>
      </c>
      <c r="E7925" s="2">
        <v>11.85</v>
      </c>
      <c r="F7925" s="2">
        <v>3.03</v>
      </c>
      <c r="G7925" s="2">
        <v>0</v>
      </c>
      <c r="H7925" s="16">
        <f t="shared" si="372"/>
        <v>0</v>
      </c>
      <c r="I7925" s="15">
        <f t="shared" si="370"/>
        <v>11.85</v>
      </c>
      <c r="J7925" s="14">
        <f t="shared" si="371"/>
        <v>0</v>
      </c>
    </row>
    <row r="7926" spans="1:10" x14ac:dyDescent="0.3">
      <c r="A7926" s="19">
        <v>20201125</v>
      </c>
      <c r="B7926" s="19" t="s">
        <v>28</v>
      </c>
      <c r="C7926" s="19">
        <v>0</v>
      </c>
      <c r="D7926" s="19">
        <v>0</v>
      </c>
      <c r="E7926" s="19">
        <v>11.71</v>
      </c>
      <c r="F7926" s="19">
        <v>2.34</v>
      </c>
      <c r="G7926" s="19">
        <v>0</v>
      </c>
      <c r="H7926" s="17">
        <f t="shared" si="372"/>
        <v>0</v>
      </c>
      <c r="I7926" s="18">
        <f t="shared" si="370"/>
        <v>11.71</v>
      </c>
      <c r="J7926" s="17">
        <f t="shared" si="371"/>
        <v>0</v>
      </c>
    </row>
    <row r="7927" spans="1:10" x14ac:dyDescent="0.3">
      <c r="A7927" s="2">
        <v>20201125</v>
      </c>
      <c r="B7927" s="2" t="s">
        <v>27</v>
      </c>
      <c r="C7927" s="2">
        <v>0</v>
      </c>
      <c r="D7927" s="2">
        <v>0</v>
      </c>
      <c r="E7927" s="2">
        <v>11.72</v>
      </c>
      <c r="F7927" s="2">
        <v>1.24</v>
      </c>
      <c r="G7927" s="2">
        <v>0</v>
      </c>
      <c r="H7927" s="16">
        <f t="shared" si="372"/>
        <v>0</v>
      </c>
      <c r="I7927" s="15">
        <f t="shared" si="370"/>
        <v>11.72</v>
      </c>
      <c r="J7927" s="14">
        <f t="shared" si="371"/>
        <v>0</v>
      </c>
    </row>
    <row r="7928" spans="1:10" x14ac:dyDescent="0.3">
      <c r="A7928" s="19">
        <v>20201125</v>
      </c>
      <c r="B7928" s="19" t="s">
        <v>26</v>
      </c>
      <c r="C7928" s="19">
        <v>0</v>
      </c>
      <c r="D7928" s="19">
        <v>0</v>
      </c>
      <c r="E7928" s="19">
        <v>10.96</v>
      </c>
      <c r="F7928" s="19">
        <v>0.97</v>
      </c>
      <c r="G7928" s="19">
        <v>0</v>
      </c>
      <c r="H7928" s="17">
        <f t="shared" si="372"/>
        <v>0</v>
      </c>
      <c r="I7928" s="18">
        <f t="shared" si="370"/>
        <v>10.96</v>
      </c>
      <c r="J7928" s="17">
        <f t="shared" si="371"/>
        <v>0</v>
      </c>
    </row>
    <row r="7929" spans="1:10" x14ac:dyDescent="0.3">
      <c r="A7929" s="2">
        <v>20201125</v>
      </c>
      <c r="B7929" s="2" t="s">
        <v>25</v>
      </c>
      <c r="C7929" s="2">
        <v>0</v>
      </c>
      <c r="D7929" s="2">
        <v>0</v>
      </c>
      <c r="E7929" s="2">
        <v>10.59</v>
      </c>
      <c r="F7929" s="2">
        <v>1.86</v>
      </c>
      <c r="G7929" s="2">
        <v>0</v>
      </c>
      <c r="H7929" s="16">
        <f t="shared" si="372"/>
        <v>0</v>
      </c>
      <c r="I7929" s="15">
        <f t="shared" si="370"/>
        <v>10.59</v>
      </c>
      <c r="J7929" s="14">
        <f t="shared" si="371"/>
        <v>0</v>
      </c>
    </row>
    <row r="7930" spans="1:10" x14ac:dyDescent="0.3">
      <c r="A7930" s="19">
        <v>20201126</v>
      </c>
      <c r="B7930" s="19" t="s">
        <v>48</v>
      </c>
      <c r="C7930" s="19">
        <v>0</v>
      </c>
      <c r="D7930" s="19">
        <v>0</v>
      </c>
      <c r="E7930" s="19">
        <v>10.77</v>
      </c>
      <c r="F7930" s="19">
        <v>2.69</v>
      </c>
      <c r="G7930" s="19">
        <v>0</v>
      </c>
      <c r="H7930" s="17">
        <f t="shared" si="372"/>
        <v>0</v>
      </c>
      <c r="I7930" s="18">
        <f t="shared" si="370"/>
        <v>10.77</v>
      </c>
      <c r="J7930" s="17">
        <f t="shared" si="371"/>
        <v>0</v>
      </c>
    </row>
    <row r="7931" spans="1:10" x14ac:dyDescent="0.3">
      <c r="A7931" s="2">
        <v>20201126</v>
      </c>
      <c r="B7931" s="2" t="s">
        <v>47</v>
      </c>
      <c r="C7931" s="2">
        <v>0</v>
      </c>
      <c r="D7931" s="2">
        <v>0</v>
      </c>
      <c r="E7931" s="2">
        <v>10.83</v>
      </c>
      <c r="F7931" s="2">
        <v>3.45</v>
      </c>
      <c r="G7931" s="2">
        <v>0</v>
      </c>
      <c r="H7931" s="16">
        <f t="shared" si="372"/>
        <v>0</v>
      </c>
      <c r="I7931" s="15">
        <f t="shared" si="370"/>
        <v>10.83</v>
      </c>
      <c r="J7931" s="14">
        <f t="shared" si="371"/>
        <v>0</v>
      </c>
    </row>
    <row r="7932" spans="1:10" x14ac:dyDescent="0.3">
      <c r="A7932" s="19">
        <v>20201126</v>
      </c>
      <c r="B7932" s="19" t="s">
        <v>46</v>
      </c>
      <c r="C7932" s="19">
        <v>0</v>
      </c>
      <c r="D7932" s="19">
        <v>0</v>
      </c>
      <c r="E7932" s="19">
        <v>10.84</v>
      </c>
      <c r="F7932" s="19">
        <v>3.66</v>
      </c>
      <c r="G7932" s="19">
        <v>0</v>
      </c>
      <c r="H7932" s="17">
        <f t="shared" si="372"/>
        <v>0</v>
      </c>
      <c r="I7932" s="18">
        <f t="shared" si="370"/>
        <v>10.84</v>
      </c>
      <c r="J7932" s="17">
        <f t="shared" si="371"/>
        <v>0</v>
      </c>
    </row>
    <row r="7933" spans="1:10" x14ac:dyDescent="0.3">
      <c r="A7933" s="2">
        <v>20201126</v>
      </c>
      <c r="B7933" s="2" t="s">
        <v>45</v>
      </c>
      <c r="C7933" s="2">
        <v>0</v>
      </c>
      <c r="D7933" s="2">
        <v>0</v>
      </c>
      <c r="E7933" s="2">
        <v>10.93</v>
      </c>
      <c r="F7933" s="2">
        <v>4.28</v>
      </c>
      <c r="G7933" s="2">
        <v>0</v>
      </c>
      <c r="H7933" s="16">
        <f t="shared" si="372"/>
        <v>0</v>
      </c>
      <c r="I7933" s="15">
        <f t="shared" si="370"/>
        <v>10.93</v>
      </c>
      <c r="J7933" s="14">
        <f t="shared" si="371"/>
        <v>0</v>
      </c>
    </row>
    <row r="7934" spans="1:10" x14ac:dyDescent="0.3">
      <c r="A7934" s="19">
        <v>20201126</v>
      </c>
      <c r="B7934" s="19" t="s">
        <v>44</v>
      </c>
      <c r="C7934" s="19">
        <v>0</v>
      </c>
      <c r="D7934" s="19">
        <v>0</v>
      </c>
      <c r="E7934" s="19">
        <v>10.93</v>
      </c>
      <c r="F7934" s="19">
        <v>4.34</v>
      </c>
      <c r="G7934" s="19">
        <v>0</v>
      </c>
      <c r="H7934" s="17">
        <f t="shared" si="372"/>
        <v>0</v>
      </c>
      <c r="I7934" s="18">
        <f t="shared" si="370"/>
        <v>10.93</v>
      </c>
      <c r="J7934" s="17">
        <f t="shared" si="371"/>
        <v>0</v>
      </c>
    </row>
    <row r="7935" spans="1:10" x14ac:dyDescent="0.3">
      <c r="A7935" s="2">
        <v>20201126</v>
      </c>
      <c r="B7935" s="2" t="s">
        <v>43</v>
      </c>
      <c r="C7935" s="2">
        <v>0</v>
      </c>
      <c r="D7935" s="2">
        <v>0</v>
      </c>
      <c r="E7935" s="2">
        <v>11.3</v>
      </c>
      <c r="F7935" s="2">
        <v>4.6900000000000004</v>
      </c>
      <c r="G7935" s="2">
        <v>0</v>
      </c>
      <c r="H7935" s="16">
        <f t="shared" si="372"/>
        <v>0</v>
      </c>
      <c r="I7935" s="15">
        <f t="shared" si="370"/>
        <v>11.3</v>
      </c>
      <c r="J7935" s="14">
        <f t="shared" si="371"/>
        <v>0</v>
      </c>
    </row>
    <row r="7936" spans="1:10" x14ac:dyDescent="0.3">
      <c r="A7936" s="19">
        <v>20201126</v>
      </c>
      <c r="B7936" s="19" t="s">
        <v>42</v>
      </c>
      <c r="C7936" s="19">
        <v>0</v>
      </c>
      <c r="D7936" s="19">
        <v>0</v>
      </c>
      <c r="E7936" s="19">
        <v>11.52</v>
      </c>
      <c r="F7936" s="19">
        <v>4.83</v>
      </c>
      <c r="G7936" s="19">
        <v>0</v>
      </c>
      <c r="H7936" s="17">
        <f t="shared" si="372"/>
        <v>0</v>
      </c>
      <c r="I7936" s="18">
        <f t="shared" si="370"/>
        <v>11.52</v>
      </c>
      <c r="J7936" s="17">
        <f t="shared" si="371"/>
        <v>0</v>
      </c>
    </row>
    <row r="7937" spans="1:10" x14ac:dyDescent="0.3">
      <c r="A7937" s="2">
        <v>20201126</v>
      </c>
      <c r="B7937" s="2" t="s">
        <v>41</v>
      </c>
      <c r="C7937" s="2">
        <v>0</v>
      </c>
      <c r="D7937" s="2">
        <v>0</v>
      </c>
      <c r="E7937" s="2">
        <v>11.62</v>
      </c>
      <c r="F7937" s="2">
        <v>4.62</v>
      </c>
      <c r="G7937" s="2">
        <v>0</v>
      </c>
      <c r="H7937" s="16">
        <f t="shared" si="372"/>
        <v>0</v>
      </c>
      <c r="I7937" s="15">
        <f t="shared" si="370"/>
        <v>11.62</v>
      </c>
      <c r="J7937" s="14">
        <f t="shared" si="371"/>
        <v>0</v>
      </c>
    </row>
    <row r="7938" spans="1:10" x14ac:dyDescent="0.3">
      <c r="A7938" s="19">
        <v>20201126</v>
      </c>
      <c r="B7938" s="19" t="s">
        <v>40</v>
      </c>
      <c r="C7938" s="19">
        <v>30</v>
      </c>
      <c r="D7938" s="19">
        <v>5.76</v>
      </c>
      <c r="E7938" s="19">
        <v>11.67</v>
      </c>
      <c r="F7938" s="19">
        <v>4.9000000000000004</v>
      </c>
      <c r="G7938" s="19">
        <v>0</v>
      </c>
      <c r="H7938" s="17">
        <f t="shared" si="372"/>
        <v>298.91876642875883</v>
      </c>
      <c r="I7938" s="18">
        <f t="shared" si="370"/>
        <v>21.011211450898713</v>
      </c>
      <c r="J7938" s="17">
        <f t="shared" si="371"/>
        <v>0.30428422331565014</v>
      </c>
    </row>
    <row r="7939" spans="1:10" x14ac:dyDescent="0.3">
      <c r="A7939" s="2">
        <v>20201126</v>
      </c>
      <c r="B7939" s="2" t="s">
        <v>39</v>
      </c>
      <c r="C7939" s="2">
        <v>180</v>
      </c>
      <c r="D7939" s="2">
        <v>14.96</v>
      </c>
      <c r="E7939" s="2">
        <v>11.95</v>
      </c>
      <c r="F7939" s="2">
        <v>5.0999999999999996</v>
      </c>
      <c r="G7939" s="2">
        <v>0</v>
      </c>
      <c r="H7939" s="16">
        <f t="shared" si="372"/>
        <v>697.28351107741764</v>
      </c>
      <c r="I7939" s="15">
        <f t="shared" si="370"/>
        <v>33.740109721169304</v>
      </c>
      <c r="J7939" s="14">
        <f t="shared" si="371"/>
        <v>0.66985900630631301</v>
      </c>
    </row>
    <row r="7940" spans="1:10" x14ac:dyDescent="0.3">
      <c r="A7940" s="19">
        <v>20201126</v>
      </c>
      <c r="B7940" s="19" t="s">
        <v>38</v>
      </c>
      <c r="C7940" s="19">
        <v>344.01</v>
      </c>
      <c r="D7940" s="19">
        <v>22.53</v>
      </c>
      <c r="E7940" s="19">
        <v>12.55</v>
      </c>
      <c r="F7940" s="19">
        <v>5.79</v>
      </c>
      <c r="G7940" s="19">
        <v>0</v>
      </c>
      <c r="H7940" s="17">
        <f t="shared" si="372"/>
        <v>897.80667541286743</v>
      </c>
      <c r="I7940" s="18">
        <f t="shared" si="370"/>
        <v>40.606458606652112</v>
      </c>
      <c r="J7940" s="17">
        <f t="shared" si="371"/>
        <v>0.83475455318813652</v>
      </c>
    </row>
    <row r="7941" spans="1:10" x14ac:dyDescent="0.3">
      <c r="A7941" s="2">
        <v>20201126</v>
      </c>
      <c r="B7941" s="2" t="s">
        <v>37</v>
      </c>
      <c r="C7941" s="2">
        <v>409.01</v>
      </c>
      <c r="D7941" s="2">
        <v>27.83</v>
      </c>
      <c r="E7941" s="2">
        <v>13.16</v>
      </c>
      <c r="F7941" s="2">
        <v>6.28</v>
      </c>
      <c r="G7941" s="2">
        <v>0</v>
      </c>
      <c r="H7941" s="16">
        <f t="shared" si="372"/>
        <v>876.10629992590862</v>
      </c>
      <c r="I7941" s="15">
        <f t="shared" si="370"/>
        <v>40.538321872684648</v>
      </c>
      <c r="J7941" s="14">
        <f t="shared" si="371"/>
        <v>0.81484680235269857</v>
      </c>
    </row>
    <row r="7942" spans="1:10" x14ac:dyDescent="0.3">
      <c r="A7942" s="19">
        <v>20201126</v>
      </c>
      <c r="B7942" s="19" t="s">
        <v>36</v>
      </c>
      <c r="C7942" s="19">
        <v>480.01</v>
      </c>
      <c r="D7942" s="19">
        <v>30.22</v>
      </c>
      <c r="E7942" s="19">
        <v>13.81</v>
      </c>
      <c r="F7942" s="19">
        <v>6.48</v>
      </c>
      <c r="G7942" s="19">
        <v>0</v>
      </c>
      <c r="H7942" s="17">
        <f t="shared" si="372"/>
        <v>953.68447415147102</v>
      </c>
      <c r="I7942" s="18">
        <f t="shared" si="370"/>
        <v>43.612639817233472</v>
      </c>
      <c r="J7942" s="17">
        <f t="shared" si="371"/>
        <v>0.87380683887646038</v>
      </c>
    </row>
    <row r="7943" spans="1:10" x14ac:dyDescent="0.3">
      <c r="A7943" s="2">
        <v>20201126</v>
      </c>
      <c r="B7943" s="2" t="s">
        <v>35</v>
      </c>
      <c r="C7943" s="2">
        <v>434.01</v>
      </c>
      <c r="D7943" s="2">
        <v>29.37</v>
      </c>
      <c r="E7943" s="2">
        <v>14.37</v>
      </c>
      <c r="F7943" s="2">
        <v>6.21</v>
      </c>
      <c r="G7943" s="2">
        <v>0</v>
      </c>
      <c r="H7943" s="16">
        <f t="shared" si="372"/>
        <v>884.92648535488831</v>
      </c>
      <c r="I7943" s="15">
        <f t="shared" si="370"/>
        <v>42.023952667340261</v>
      </c>
      <c r="J7943" s="14">
        <f t="shared" si="371"/>
        <v>0.81713422565147997</v>
      </c>
    </row>
    <row r="7944" spans="1:10" x14ac:dyDescent="0.3">
      <c r="A7944" s="19">
        <v>20201126</v>
      </c>
      <c r="B7944" s="19" t="s">
        <v>34</v>
      </c>
      <c r="C7944" s="19">
        <v>383.01</v>
      </c>
      <c r="D7944" s="19">
        <v>25.39</v>
      </c>
      <c r="E7944" s="19">
        <v>14.77</v>
      </c>
      <c r="F7944" s="19">
        <v>6</v>
      </c>
      <c r="G7944" s="19">
        <v>0</v>
      </c>
      <c r="H7944" s="17">
        <f t="shared" si="372"/>
        <v>893.26056324577394</v>
      </c>
      <c r="I7944" s="18">
        <f t="shared" si="370"/>
        <v>42.684392601430432</v>
      </c>
      <c r="J7944" s="17">
        <f t="shared" si="371"/>
        <v>0.8221750960146148</v>
      </c>
    </row>
    <row r="7945" spans="1:10" x14ac:dyDescent="0.3">
      <c r="A7945" s="2">
        <v>20201126</v>
      </c>
      <c r="B7945" s="2" t="s">
        <v>33</v>
      </c>
      <c r="C7945" s="2">
        <v>140</v>
      </c>
      <c r="D7945" s="2">
        <v>18.829999999999998</v>
      </c>
      <c r="E7945" s="2">
        <v>15.12</v>
      </c>
      <c r="F7945" s="2">
        <v>5.86</v>
      </c>
      <c r="G7945" s="2">
        <v>0</v>
      </c>
      <c r="H7945" s="16">
        <f t="shared" si="372"/>
        <v>433.75706229002202</v>
      </c>
      <c r="I7945" s="15">
        <f t="shared" si="370"/>
        <v>28.674908196563187</v>
      </c>
      <c r="J7945" s="14">
        <f t="shared" si="371"/>
        <v>0.42658398406415154</v>
      </c>
    </row>
    <row r="7946" spans="1:10" x14ac:dyDescent="0.3">
      <c r="A7946" s="19">
        <v>20201126</v>
      </c>
      <c r="B7946" s="19" t="s">
        <v>32</v>
      </c>
      <c r="C7946" s="19">
        <v>148.01</v>
      </c>
      <c r="D7946" s="19">
        <v>10.34</v>
      </c>
      <c r="E7946" s="19">
        <v>15.05</v>
      </c>
      <c r="F7946" s="19">
        <v>4.83</v>
      </c>
      <c r="G7946" s="19">
        <v>0</v>
      </c>
      <c r="H7946" s="17">
        <f t="shared" si="372"/>
        <v>824.61853618672501</v>
      </c>
      <c r="I7946" s="18">
        <f t="shared" ref="I7946:I8009" si="373">E7946+H7946*((NOCT-20)/(800))</f>
        <v>40.819329255835157</v>
      </c>
      <c r="J7946" s="17">
        <f t="shared" ref="J7946:J8009" si="374">P_STC__W*(H7946/1000)*(1+(alpha_p/100)*(I7946-25))</f>
        <v>0.76591643158191314</v>
      </c>
    </row>
    <row r="7947" spans="1:10" x14ac:dyDescent="0.3">
      <c r="A7947" s="2">
        <v>20201126</v>
      </c>
      <c r="B7947" s="2" t="s">
        <v>31</v>
      </c>
      <c r="C7947" s="2">
        <v>0</v>
      </c>
      <c r="D7947" s="2">
        <v>0</v>
      </c>
      <c r="E7947" s="2">
        <v>14.73</v>
      </c>
      <c r="F7947" s="2">
        <v>4</v>
      </c>
      <c r="G7947" s="2">
        <v>0</v>
      </c>
      <c r="H7947" s="16">
        <f t="shared" si="372"/>
        <v>0</v>
      </c>
      <c r="I7947" s="15">
        <f t="shared" si="373"/>
        <v>14.73</v>
      </c>
      <c r="J7947" s="14">
        <f t="shared" si="374"/>
        <v>0</v>
      </c>
    </row>
    <row r="7948" spans="1:10" x14ac:dyDescent="0.3">
      <c r="A7948" s="19">
        <v>20201126</v>
      </c>
      <c r="B7948" s="19" t="s">
        <v>30</v>
      </c>
      <c r="C7948" s="19">
        <v>0</v>
      </c>
      <c r="D7948" s="19">
        <v>0</v>
      </c>
      <c r="E7948" s="19">
        <v>14.13</v>
      </c>
      <c r="F7948" s="19">
        <v>4.1399999999999997</v>
      </c>
      <c r="G7948" s="19">
        <v>0</v>
      </c>
      <c r="H7948" s="17">
        <f t="shared" si="372"/>
        <v>0</v>
      </c>
      <c r="I7948" s="18">
        <f t="shared" si="373"/>
        <v>14.13</v>
      </c>
      <c r="J7948" s="17">
        <f t="shared" si="374"/>
        <v>0</v>
      </c>
    </row>
    <row r="7949" spans="1:10" x14ac:dyDescent="0.3">
      <c r="A7949" s="2">
        <v>20201126</v>
      </c>
      <c r="B7949" s="2" t="s">
        <v>29</v>
      </c>
      <c r="C7949" s="2">
        <v>0</v>
      </c>
      <c r="D7949" s="2">
        <v>0</v>
      </c>
      <c r="E7949" s="2">
        <v>13.44</v>
      </c>
      <c r="F7949" s="2">
        <v>4.55</v>
      </c>
      <c r="G7949" s="2">
        <v>0</v>
      </c>
      <c r="H7949" s="16">
        <f t="shared" si="372"/>
        <v>0</v>
      </c>
      <c r="I7949" s="15">
        <f t="shared" si="373"/>
        <v>13.44</v>
      </c>
      <c r="J7949" s="14">
        <f t="shared" si="374"/>
        <v>0</v>
      </c>
    </row>
    <row r="7950" spans="1:10" x14ac:dyDescent="0.3">
      <c r="A7950" s="19">
        <v>20201126</v>
      </c>
      <c r="B7950" s="19" t="s">
        <v>28</v>
      </c>
      <c r="C7950" s="19">
        <v>0</v>
      </c>
      <c r="D7950" s="19">
        <v>0</v>
      </c>
      <c r="E7950" s="19">
        <v>13.06</v>
      </c>
      <c r="F7950" s="19">
        <v>4.83</v>
      </c>
      <c r="G7950" s="19">
        <v>0</v>
      </c>
      <c r="H7950" s="17">
        <f t="shared" si="372"/>
        <v>0</v>
      </c>
      <c r="I7950" s="18">
        <f t="shared" si="373"/>
        <v>13.06</v>
      </c>
      <c r="J7950" s="17">
        <f t="shared" si="374"/>
        <v>0</v>
      </c>
    </row>
    <row r="7951" spans="1:10" x14ac:dyDescent="0.3">
      <c r="A7951" s="2">
        <v>20201126</v>
      </c>
      <c r="B7951" s="2" t="s">
        <v>27</v>
      </c>
      <c r="C7951" s="2">
        <v>0</v>
      </c>
      <c r="D7951" s="2">
        <v>0</v>
      </c>
      <c r="E7951" s="2">
        <v>12.77</v>
      </c>
      <c r="F7951" s="2">
        <v>4.6900000000000004</v>
      </c>
      <c r="G7951" s="2">
        <v>0</v>
      </c>
      <c r="H7951" s="16">
        <f t="shared" si="372"/>
        <v>0</v>
      </c>
      <c r="I7951" s="15">
        <f t="shared" si="373"/>
        <v>12.77</v>
      </c>
      <c r="J7951" s="14">
        <f t="shared" si="374"/>
        <v>0</v>
      </c>
    </row>
    <row r="7952" spans="1:10" x14ac:dyDescent="0.3">
      <c r="A7952" s="19">
        <v>20201126</v>
      </c>
      <c r="B7952" s="19" t="s">
        <v>26</v>
      </c>
      <c r="C7952" s="19">
        <v>0</v>
      </c>
      <c r="D7952" s="19">
        <v>0</v>
      </c>
      <c r="E7952" s="19">
        <v>12.36</v>
      </c>
      <c r="F7952" s="19">
        <v>4.41</v>
      </c>
      <c r="G7952" s="19">
        <v>0</v>
      </c>
      <c r="H7952" s="17">
        <f t="shared" si="372"/>
        <v>0</v>
      </c>
      <c r="I7952" s="18">
        <f t="shared" si="373"/>
        <v>12.36</v>
      </c>
      <c r="J7952" s="17">
        <f t="shared" si="374"/>
        <v>0</v>
      </c>
    </row>
    <row r="7953" spans="1:10" x14ac:dyDescent="0.3">
      <c r="A7953" s="2">
        <v>20201126</v>
      </c>
      <c r="B7953" s="2" t="s">
        <v>25</v>
      </c>
      <c r="C7953" s="2">
        <v>0</v>
      </c>
      <c r="D7953" s="2">
        <v>0</v>
      </c>
      <c r="E7953" s="2">
        <v>11.89</v>
      </c>
      <c r="F7953" s="2">
        <v>4.83</v>
      </c>
      <c r="G7953" s="2">
        <v>0</v>
      </c>
      <c r="H7953" s="16">
        <f t="shared" si="372"/>
        <v>0</v>
      </c>
      <c r="I7953" s="15">
        <f t="shared" si="373"/>
        <v>11.89</v>
      </c>
      <c r="J7953" s="14">
        <f t="shared" si="374"/>
        <v>0</v>
      </c>
    </row>
    <row r="7954" spans="1:10" x14ac:dyDescent="0.3">
      <c r="A7954" s="19">
        <v>20201127</v>
      </c>
      <c r="B7954" s="19" t="s">
        <v>48</v>
      </c>
      <c r="C7954" s="19">
        <v>0</v>
      </c>
      <c r="D7954" s="19">
        <v>0</v>
      </c>
      <c r="E7954" s="19">
        <v>11.48</v>
      </c>
      <c r="F7954" s="19">
        <v>5.0999999999999996</v>
      </c>
      <c r="G7954" s="19">
        <v>0</v>
      </c>
      <c r="H7954" s="17">
        <f t="shared" si="372"/>
        <v>0</v>
      </c>
      <c r="I7954" s="18">
        <f t="shared" si="373"/>
        <v>11.48</v>
      </c>
      <c r="J7954" s="17">
        <f t="shared" si="374"/>
        <v>0</v>
      </c>
    </row>
    <row r="7955" spans="1:10" x14ac:dyDescent="0.3">
      <c r="A7955" s="2">
        <v>20201127</v>
      </c>
      <c r="B7955" s="2" t="s">
        <v>47</v>
      </c>
      <c r="C7955" s="2">
        <v>0</v>
      </c>
      <c r="D7955" s="2">
        <v>0</v>
      </c>
      <c r="E7955" s="2">
        <v>11.08</v>
      </c>
      <c r="F7955" s="2">
        <v>5.0999999999999996</v>
      </c>
      <c r="G7955" s="2">
        <v>0</v>
      </c>
      <c r="H7955" s="16">
        <f t="shared" ref="H7955:H8018" si="375">IF(D7955&gt;0,C7955/SIN(D7955*PI()/180),0)</f>
        <v>0</v>
      </c>
      <c r="I7955" s="15">
        <f t="shared" si="373"/>
        <v>11.08</v>
      </c>
      <c r="J7955" s="14">
        <f t="shared" si="374"/>
        <v>0</v>
      </c>
    </row>
    <row r="7956" spans="1:10" x14ac:dyDescent="0.3">
      <c r="A7956" s="19">
        <v>20201127</v>
      </c>
      <c r="B7956" s="19" t="s">
        <v>46</v>
      </c>
      <c r="C7956" s="19">
        <v>0</v>
      </c>
      <c r="D7956" s="19">
        <v>0</v>
      </c>
      <c r="E7956" s="19">
        <v>10.8</v>
      </c>
      <c r="F7956" s="19">
        <v>4.6900000000000004</v>
      </c>
      <c r="G7956" s="19">
        <v>0</v>
      </c>
      <c r="H7956" s="17">
        <f t="shared" si="375"/>
        <v>0</v>
      </c>
      <c r="I7956" s="18">
        <f t="shared" si="373"/>
        <v>10.8</v>
      </c>
      <c r="J7956" s="17">
        <f t="shared" si="374"/>
        <v>0</v>
      </c>
    </row>
    <row r="7957" spans="1:10" x14ac:dyDescent="0.3">
      <c r="A7957" s="2">
        <v>20201127</v>
      </c>
      <c r="B7957" s="2" t="s">
        <v>45</v>
      </c>
      <c r="C7957" s="2">
        <v>0</v>
      </c>
      <c r="D7957" s="2">
        <v>0</v>
      </c>
      <c r="E7957" s="2">
        <v>10.61</v>
      </c>
      <c r="F7957" s="2">
        <v>4.21</v>
      </c>
      <c r="G7957" s="2">
        <v>0</v>
      </c>
      <c r="H7957" s="16">
        <f t="shared" si="375"/>
        <v>0</v>
      </c>
      <c r="I7957" s="15">
        <f t="shared" si="373"/>
        <v>10.61</v>
      </c>
      <c r="J7957" s="14">
        <f t="shared" si="374"/>
        <v>0</v>
      </c>
    </row>
    <row r="7958" spans="1:10" x14ac:dyDescent="0.3">
      <c r="A7958" s="19">
        <v>20201127</v>
      </c>
      <c r="B7958" s="19" t="s">
        <v>44</v>
      </c>
      <c r="C7958" s="19">
        <v>0</v>
      </c>
      <c r="D7958" s="19">
        <v>0</v>
      </c>
      <c r="E7958" s="19">
        <v>10.37</v>
      </c>
      <c r="F7958" s="19">
        <v>4.07</v>
      </c>
      <c r="G7958" s="19">
        <v>0</v>
      </c>
      <c r="H7958" s="17">
        <f t="shared" si="375"/>
        <v>0</v>
      </c>
      <c r="I7958" s="18">
        <f t="shared" si="373"/>
        <v>10.37</v>
      </c>
      <c r="J7958" s="17">
        <f t="shared" si="374"/>
        <v>0</v>
      </c>
    </row>
    <row r="7959" spans="1:10" x14ac:dyDescent="0.3">
      <c r="A7959" s="2">
        <v>20201127</v>
      </c>
      <c r="B7959" s="2" t="s">
        <v>43</v>
      </c>
      <c r="C7959" s="2">
        <v>0</v>
      </c>
      <c r="D7959" s="2">
        <v>0</v>
      </c>
      <c r="E7959" s="2">
        <v>10.050000000000001</v>
      </c>
      <c r="F7959" s="2">
        <v>3.79</v>
      </c>
      <c r="G7959" s="2">
        <v>0</v>
      </c>
      <c r="H7959" s="16">
        <f t="shared" si="375"/>
        <v>0</v>
      </c>
      <c r="I7959" s="15">
        <f t="shared" si="373"/>
        <v>10.050000000000001</v>
      </c>
      <c r="J7959" s="14">
        <f t="shared" si="374"/>
        <v>0</v>
      </c>
    </row>
    <row r="7960" spans="1:10" x14ac:dyDescent="0.3">
      <c r="A7960" s="19">
        <v>20201127</v>
      </c>
      <c r="B7960" s="19" t="s">
        <v>42</v>
      </c>
      <c r="C7960" s="19">
        <v>0</v>
      </c>
      <c r="D7960" s="19">
        <v>0</v>
      </c>
      <c r="E7960" s="19">
        <v>9.7899999999999991</v>
      </c>
      <c r="F7960" s="19">
        <v>3.66</v>
      </c>
      <c r="G7960" s="19">
        <v>0</v>
      </c>
      <c r="H7960" s="17">
        <f t="shared" si="375"/>
        <v>0</v>
      </c>
      <c r="I7960" s="18">
        <f t="shared" si="373"/>
        <v>9.7899999999999991</v>
      </c>
      <c r="J7960" s="17">
        <f t="shared" si="374"/>
        <v>0</v>
      </c>
    </row>
    <row r="7961" spans="1:10" x14ac:dyDescent="0.3">
      <c r="A7961" s="2">
        <v>20201127</v>
      </c>
      <c r="B7961" s="2" t="s">
        <v>41</v>
      </c>
      <c r="C7961" s="2">
        <v>0</v>
      </c>
      <c r="D7961" s="2">
        <v>0</v>
      </c>
      <c r="E7961" s="2">
        <v>9.92</v>
      </c>
      <c r="F7961" s="2">
        <v>3.17</v>
      </c>
      <c r="G7961" s="2">
        <v>0</v>
      </c>
      <c r="H7961" s="16">
        <f t="shared" si="375"/>
        <v>0</v>
      </c>
      <c r="I7961" s="15">
        <f t="shared" si="373"/>
        <v>9.92</v>
      </c>
      <c r="J7961" s="14">
        <f t="shared" si="374"/>
        <v>0</v>
      </c>
    </row>
    <row r="7962" spans="1:10" x14ac:dyDescent="0.3">
      <c r="A7962" s="19">
        <v>20201127</v>
      </c>
      <c r="B7962" s="19" t="s">
        <v>40</v>
      </c>
      <c r="C7962" s="19">
        <v>34.299999999999997</v>
      </c>
      <c r="D7962" s="19">
        <v>5.58</v>
      </c>
      <c r="E7962" s="19">
        <v>9.89</v>
      </c>
      <c r="F7962" s="19">
        <v>3.52</v>
      </c>
      <c r="G7962" s="19">
        <v>0</v>
      </c>
      <c r="H7962" s="17">
        <f t="shared" si="375"/>
        <v>352.75184622781654</v>
      </c>
      <c r="I7962" s="18">
        <f t="shared" si="373"/>
        <v>20.913495194619266</v>
      </c>
      <c r="J7962" s="17">
        <f t="shared" si="374"/>
        <v>0.3592386957440426</v>
      </c>
    </row>
    <row r="7963" spans="1:10" x14ac:dyDescent="0.3">
      <c r="A7963" s="2">
        <v>20201127</v>
      </c>
      <c r="B7963" s="2" t="s">
        <v>39</v>
      </c>
      <c r="C7963" s="2">
        <v>110</v>
      </c>
      <c r="D7963" s="2">
        <v>14.77</v>
      </c>
      <c r="E7963" s="2">
        <v>10.35</v>
      </c>
      <c r="F7963" s="2">
        <v>3.52</v>
      </c>
      <c r="G7963" s="2">
        <v>0</v>
      </c>
      <c r="H7963" s="16">
        <f t="shared" si="375"/>
        <v>431.47492634361885</v>
      </c>
      <c r="I7963" s="15">
        <f t="shared" si="373"/>
        <v>23.833591448238089</v>
      </c>
      <c r="J7963" s="14">
        <f t="shared" si="374"/>
        <v>0.43373966854142998</v>
      </c>
    </row>
    <row r="7964" spans="1:10" x14ac:dyDescent="0.3">
      <c r="A7964" s="19">
        <v>20201127</v>
      </c>
      <c r="B7964" s="19" t="s">
        <v>38</v>
      </c>
      <c r="C7964" s="19">
        <v>330.01</v>
      </c>
      <c r="D7964" s="19">
        <v>22.33</v>
      </c>
      <c r="E7964" s="19">
        <v>11.22</v>
      </c>
      <c r="F7964" s="19">
        <v>3.1</v>
      </c>
      <c r="G7964" s="19">
        <v>0</v>
      </c>
      <c r="H7964" s="17">
        <f t="shared" si="375"/>
        <v>868.58326474706121</v>
      </c>
      <c r="I7964" s="18">
        <f t="shared" si="373"/>
        <v>38.363227023345665</v>
      </c>
      <c r="J7964" s="17">
        <f t="shared" si="374"/>
        <v>0.81635142564733931</v>
      </c>
    </row>
    <row r="7965" spans="1:10" x14ac:dyDescent="0.3">
      <c r="A7965" s="2">
        <v>20201127</v>
      </c>
      <c r="B7965" s="2" t="s">
        <v>37</v>
      </c>
      <c r="C7965" s="2">
        <v>93</v>
      </c>
      <c r="D7965" s="2">
        <v>27.62</v>
      </c>
      <c r="E7965" s="2">
        <v>12.26</v>
      </c>
      <c r="F7965" s="2">
        <v>2.97</v>
      </c>
      <c r="G7965" s="2">
        <v>0</v>
      </c>
      <c r="H7965" s="16">
        <f t="shared" si="375"/>
        <v>200.60165384421617</v>
      </c>
      <c r="I7965" s="15">
        <f t="shared" si="373"/>
        <v>18.528801682631755</v>
      </c>
      <c r="J7965" s="14">
        <f t="shared" si="374"/>
        <v>0.20644325272589706</v>
      </c>
    </row>
    <row r="7966" spans="1:10" x14ac:dyDescent="0.3">
      <c r="A7966" s="19">
        <v>20201127</v>
      </c>
      <c r="B7966" s="19" t="s">
        <v>36</v>
      </c>
      <c r="C7966" s="19">
        <v>451.01</v>
      </c>
      <c r="D7966" s="19">
        <v>30.03</v>
      </c>
      <c r="E7966" s="19">
        <v>13.28</v>
      </c>
      <c r="F7966" s="19">
        <v>2.48</v>
      </c>
      <c r="G7966" s="19">
        <v>0</v>
      </c>
      <c r="H7966" s="17">
        <f t="shared" si="375"/>
        <v>901.20282301855855</v>
      </c>
      <c r="I7966" s="18">
        <f t="shared" si="373"/>
        <v>41.442588219329956</v>
      </c>
      <c r="J7966" s="17">
        <f t="shared" si="374"/>
        <v>0.83452134187409521</v>
      </c>
    </row>
    <row r="7967" spans="1:10" x14ac:dyDescent="0.3">
      <c r="A7967" s="2">
        <v>20201127</v>
      </c>
      <c r="B7967" s="2" t="s">
        <v>35</v>
      </c>
      <c r="C7967" s="2">
        <v>469.01</v>
      </c>
      <c r="D7967" s="2">
        <v>29.2</v>
      </c>
      <c r="E7967" s="2">
        <v>13.82</v>
      </c>
      <c r="F7967" s="2">
        <v>2.21</v>
      </c>
      <c r="G7967" s="2">
        <v>0</v>
      </c>
      <c r="H7967" s="16">
        <f t="shared" si="375"/>
        <v>961.36253780029733</v>
      </c>
      <c r="I7967" s="15">
        <f t="shared" si="373"/>
        <v>43.862579306259292</v>
      </c>
      <c r="J7967" s="14">
        <f t="shared" si="374"/>
        <v>0.87976054079933574</v>
      </c>
    </row>
    <row r="7968" spans="1:10" x14ac:dyDescent="0.3">
      <c r="A7968" s="19">
        <v>20201127</v>
      </c>
      <c r="B7968" s="19" t="s">
        <v>34</v>
      </c>
      <c r="C7968" s="19">
        <v>373.01</v>
      </c>
      <c r="D7968" s="19">
        <v>25.25</v>
      </c>
      <c r="E7968" s="19">
        <v>14.05</v>
      </c>
      <c r="F7968" s="19">
        <v>3.03</v>
      </c>
      <c r="G7968" s="19">
        <v>0</v>
      </c>
      <c r="H7968" s="17">
        <f t="shared" si="375"/>
        <v>874.44288600746756</v>
      </c>
      <c r="I7968" s="18">
        <f t="shared" si="373"/>
        <v>41.376340187733362</v>
      </c>
      <c r="J7968" s="17">
        <f t="shared" si="374"/>
        <v>0.81000210221546021</v>
      </c>
    </row>
    <row r="7969" spans="1:10" x14ac:dyDescent="0.3">
      <c r="A7969" s="2">
        <v>20201127</v>
      </c>
      <c r="B7969" s="2" t="s">
        <v>33</v>
      </c>
      <c r="C7969" s="2">
        <v>305.01</v>
      </c>
      <c r="D7969" s="2">
        <v>18.71</v>
      </c>
      <c r="E7969" s="2">
        <v>14.37</v>
      </c>
      <c r="F7969" s="2">
        <v>4.41</v>
      </c>
      <c r="G7969" s="2">
        <v>0</v>
      </c>
      <c r="H7969" s="16">
        <f t="shared" si="375"/>
        <v>950.84360496843328</v>
      </c>
      <c r="I7969" s="15">
        <f t="shared" si="373"/>
        <v>44.083862655263538</v>
      </c>
      <c r="J7969" s="14">
        <f t="shared" si="374"/>
        <v>0.86918764553109373</v>
      </c>
    </row>
    <row r="7970" spans="1:10" x14ac:dyDescent="0.3">
      <c r="A7970" s="19">
        <v>20201127</v>
      </c>
      <c r="B7970" s="19" t="s">
        <v>32</v>
      </c>
      <c r="C7970" s="19">
        <v>67</v>
      </c>
      <c r="D7970" s="19">
        <v>10.25</v>
      </c>
      <c r="E7970" s="19">
        <v>14.57</v>
      </c>
      <c r="F7970" s="19">
        <v>5.31</v>
      </c>
      <c r="G7970" s="19">
        <v>0</v>
      </c>
      <c r="H7970" s="17">
        <f t="shared" si="375"/>
        <v>376.52391280384609</v>
      </c>
      <c r="I7970" s="18">
        <f t="shared" si="373"/>
        <v>26.336372275120191</v>
      </c>
      <c r="J7970" s="17">
        <f t="shared" si="374"/>
        <v>0.37425962027288734</v>
      </c>
    </row>
    <row r="7971" spans="1:10" x14ac:dyDescent="0.3">
      <c r="A7971" s="2">
        <v>20201127</v>
      </c>
      <c r="B7971" s="2" t="s">
        <v>31</v>
      </c>
      <c r="C7971" s="2">
        <v>0</v>
      </c>
      <c r="D7971" s="2">
        <v>0</v>
      </c>
      <c r="E7971" s="2">
        <v>14.42</v>
      </c>
      <c r="F7971" s="2">
        <v>5.17</v>
      </c>
      <c r="G7971" s="2">
        <v>0</v>
      </c>
      <c r="H7971" s="16">
        <f t="shared" si="375"/>
        <v>0</v>
      </c>
      <c r="I7971" s="15">
        <f t="shared" si="373"/>
        <v>14.42</v>
      </c>
      <c r="J7971" s="14">
        <f t="shared" si="374"/>
        <v>0</v>
      </c>
    </row>
    <row r="7972" spans="1:10" x14ac:dyDescent="0.3">
      <c r="A7972" s="19">
        <v>20201127</v>
      </c>
      <c r="B7972" s="19" t="s">
        <v>30</v>
      </c>
      <c r="C7972" s="19">
        <v>0</v>
      </c>
      <c r="D7972" s="19">
        <v>0</v>
      </c>
      <c r="E7972" s="19">
        <v>14.13</v>
      </c>
      <c r="F7972" s="19">
        <v>5.17</v>
      </c>
      <c r="G7972" s="19">
        <v>0</v>
      </c>
      <c r="H7972" s="17">
        <f t="shared" si="375"/>
        <v>0</v>
      </c>
      <c r="I7972" s="18">
        <f t="shared" si="373"/>
        <v>14.13</v>
      </c>
      <c r="J7972" s="17">
        <f t="shared" si="374"/>
        <v>0</v>
      </c>
    </row>
    <row r="7973" spans="1:10" x14ac:dyDescent="0.3">
      <c r="A7973" s="2">
        <v>20201127</v>
      </c>
      <c r="B7973" s="2" t="s">
        <v>29</v>
      </c>
      <c r="C7973" s="2">
        <v>0</v>
      </c>
      <c r="D7973" s="2">
        <v>0</v>
      </c>
      <c r="E7973" s="2">
        <v>13.96</v>
      </c>
      <c r="F7973" s="2">
        <v>4.9000000000000004</v>
      </c>
      <c r="G7973" s="2">
        <v>0</v>
      </c>
      <c r="H7973" s="16">
        <f t="shared" si="375"/>
        <v>0</v>
      </c>
      <c r="I7973" s="15">
        <f t="shared" si="373"/>
        <v>13.96</v>
      </c>
      <c r="J7973" s="14">
        <f t="shared" si="374"/>
        <v>0</v>
      </c>
    </row>
    <row r="7974" spans="1:10" x14ac:dyDescent="0.3">
      <c r="A7974" s="19">
        <v>20201127</v>
      </c>
      <c r="B7974" s="19" t="s">
        <v>28</v>
      </c>
      <c r="C7974" s="19">
        <v>0</v>
      </c>
      <c r="D7974" s="19">
        <v>0</v>
      </c>
      <c r="E7974" s="19">
        <v>13.71</v>
      </c>
      <c r="F7974" s="19">
        <v>4.76</v>
      </c>
      <c r="G7974" s="19">
        <v>0</v>
      </c>
      <c r="H7974" s="17">
        <f t="shared" si="375"/>
        <v>0</v>
      </c>
      <c r="I7974" s="18">
        <f t="shared" si="373"/>
        <v>13.71</v>
      </c>
      <c r="J7974" s="17">
        <f t="shared" si="374"/>
        <v>0</v>
      </c>
    </row>
    <row r="7975" spans="1:10" x14ac:dyDescent="0.3">
      <c r="A7975" s="2">
        <v>20201127</v>
      </c>
      <c r="B7975" s="2" t="s">
        <v>27</v>
      </c>
      <c r="C7975" s="2">
        <v>0</v>
      </c>
      <c r="D7975" s="2">
        <v>0</v>
      </c>
      <c r="E7975" s="2">
        <v>13.54</v>
      </c>
      <c r="F7975" s="2">
        <v>4.76</v>
      </c>
      <c r="G7975" s="2">
        <v>0</v>
      </c>
      <c r="H7975" s="16">
        <f t="shared" si="375"/>
        <v>0</v>
      </c>
      <c r="I7975" s="15">
        <f t="shared" si="373"/>
        <v>13.54</v>
      </c>
      <c r="J7975" s="14">
        <f t="shared" si="374"/>
        <v>0</v>
      </c>
    </row>
    <row r="7976" spans="1:10" x14ac:dyDescent="0.3">
      <c r="A7976" s="19">
        <v>20201127</v>
      </c>
      <c r="B7976" s="19" t="s">
        <v>26</v>
      </c>
      <c r="C7976" s="19">
        <v>0</v>
      </c>
      <c r="D7976" s="19">
        <v>0</v>
      </c>
      <c r="E7976" s="19">
        <v>13.61</v>
      </c>
      <c r="F7976" s="19">
        <v>4.34</v>
      </c>
      <c r="G7976" s="19">
        <v>0</v>
      </c>
      <c r="H7976" s="17">
        <f t="shared" si="375"/>
        <v>0</v>
      </c>
      <c r="I7976" s="18">
        <f t="shared" si="373"/>
        <v>13.61</v>
      </c>
      <c r="J7976" s="17">
        <f t="shared" si="374"/>
        <v>0</v>
      </c>
    </row>
    <row r="7977" spans="1:10" x14ac:dyDescent="0.3">
      <c r="A7977" s="2">
        <v>20201127</v>
      </c>
      <c r="B7977" s="2" t="s">
        <v>25</v>
      </c>
      <c r="C7977" s="2">
        <v>0</v>
      </c>
      <c r="D7977" s="2">
        <v>0</v>
      </c>
      <c r="E7977" s="2">
        <v>13.47</v>
      </c>
      <c r="F7977" s="2">
        <v>3.52</v>
      </c>
      <c r="G7977" s="2">
        <v>0</v>
      </c>
      <c r="H7977" s="16">
        <f t="shared" si="375"/>
        <v>0</v>
      </c>
      <c r="I7977" s="15">
        <f t="shared" si="373"/>
        <v>13.47</v>
      </c>
      <c r="J7977" s="14">
        <f t="shared" si="374"/>
        <v>0</v>
      </c>
    </row>
    <row r="7978" spans="1:10" x14ac:dyDescent="0.3">
      <c r="A7978" s="19">
        <v>20201128</v>
      </c>
      <c r="B7978" s="19" t="s">
        <v>48</v>
      </c>
      <c r="C7978" s="19">
        <v>0</v>
      </c>
      <c r="D7978" s="19">
        <v>0</v>
      </c>
      <c r="E7978" s="19">
        <v>13.15</v>
      </c>
      <c r="F7978" s="19">
        <v>2.62</v>
      </c>
      <c r="G7978" s="19">
        <v>0</v>
      </c>
      <c r="H7978" s="17">
        <f t="shared" si="375"/>
        <v>0</v>
      </c>
      <c r="I7978" s="18">
        <f t="shared" si="373"/>
        <v>13.15</v>
      </c>
      <c r="J7978" s="17">
        <f t="shared" si="374"/>
        <v>0</v>
      </c>
    </row>
    <row r="7979" spans="1:10" x14ac:dyDescent="0.3">
      <c r="A7979" s="2">
        <v>20201128</v>
      </c>
      <c r="B7979" s="2" t="s">
        <v>47</v>
      </c>
      <c r="C7979" s="2">
        <v>0</v>
      </c>
      <c r="D7979" s="2">
        <v>0</v>
      </c>
      <c r="E7979" s="2">
        <v>12.44</v>
      </c>
      <c r="F7979" s="2">
        <v>1.79</v>
      </c>
      <c r="G7979" s="2">
        <v>0</v>
      </c>
      <c r="H7979" s="16">
        <f t="shared" si="375"/>
        <v>0</v>
      </c>
      <c r="I7979" s="15">
        <f t="shared" si="373"/>
        <v>12.44</v>
      </c>
      <c r="J7979" s="14">
        <f t="shared" si="374"/>
        <v>0</v>
      </c>
    </row>
    <row r="7980" spans="1:10" x14ac:dyDescent="0.3">
      <c r="A7980" s="19">
        <v>20201128</v>
      </c>
      <c r="B7980" s="19" t="s">
        <v>46</v>
      </c>
      <c r="C7980" s="19">
        <v>0</v>
      </c>
      <c r="D7980" s="19">
        <v>0</v>
      </c>
      <c r="E7980" s="19">
        <v>12.55</v>
      </c>
      <c r="F7980" s="19">
        <v>1.1000000000000001</v>
      </c>
      <c r="G7980" s="19">
        <v>0</v>
      </c>
      <c r="H7980" s="17">
        <f t="shared" si="375"/>
        <v>0</v>
      </c>
      <c r="I7980" s="18">
        <f t="shared" si="373"/>
        <v>12.55</v>
      </c>
      <c r="J7980" s="17">
        <f t="shared" si="374"/>
        <v>0</v>
      </c>
    </row>
    <row r="7981" spans="1:10" x14ac:dyDescent="0.3">
      <c r="A7981" s="2">
        <v>20201128</v>
      </c>
      <c r="B7981" s="2" t="s">
        <v>45</v>
      </c>
      <c r="C7981" s="2">
        <v>0</v>
      </c>
      <c r="D7981" s="2">
        <v>0</v>
      </c>
      <c r="E7981" s="2">
        <v>13.44</v>
      </c>
      <c r="F7981" s="2">
        <v>0.9</v>
      </c>
      <c r="G7981" s="2">
        <v>0</v>
      </c>
      <c r="H7981" s="16">
        <f t="shared" si="375"/>
        <v>0</v>
      </c>
      <c r="I7981" s="15">
        <f t="shared" si="373"/>
        <v>13.44</v>
      </c>
      <c r="J7981" s="14">
        <f t="shared" si="374"/>
        <v>0</v>
      </c>
    </row>
    <row r="7982" spans="1:10" x14ac:dyDescent="0.3">
      <c r="A7982" s="19">
        <v>20201128</v>
      </c>
      <c r="B7982" s="19" t="s">
        <v>44</v>
      </c>
      <c r="C7982" s="19">
        <v>0</v>
      </c>
      <c r="D7982" s="19">
        <v>0</v>
      </c>
      <c r="E7982" s="19">
        <v>12.87</v>
      </c>
      <c r="F7982" s="19">
        <v>1.24</v>
      </c>
      <c r="G7982" s="19">
        <v>0</v>
      </c>
      <c r="H7982" s="17">
        <f t="shared" si="375"/>
        <v>0</v>
      </c>
      <c r="I7982" s="18">
        <f t="shared" si="373"/>
        <v>12.87</v>
      </c>
      <c r="J7982" s="17">
        <f t="shared" si="374"/>
        <v>0</v>
      </c>
    </row>
    <row r="7983" spans="1:10" x14ac:dyDescent="0.3">
      <c r="A7983" s="2">
        <v>20201128</v>
      </c>
      <c r="B7983" s="2" t="s">
        <v>43</v>
      </c>
      <c r="C7983" s="2">
        <v>0</v>
      </c>
      <c r="D7983" s="2">
        <v>0</v>
      </c>
      <c r="E7983" s="2">
        <v>10.23</v>
      </c>
      <c r="F7983" s="2">
        <v>1.79</v>
      </c>
      <c r="G7983" s="2">
        <v>0</v>
      </c>
      <c r="H7983" s="16">
        <f t="shared" si="375"/>
        <v>0</v>
      </c>
      <c r="I7983" s="15">
        <f t="shared" si="373"/>
        <v>10.23</v>
      </c>
      <c r="J7983" s="14">
        <f t="shared" si="374"/>
        <v>0</v>
      </c>
    </row>
    <row r="7984" spans="1:10" x14ac:dyDescent="0.3">
      <c r="A7984" s="19">
        <v>20201128</v>
      </c>
      <c r="B7984" s="19" t="s">
        <v>42</v>
      </c>
      <c r="C7984" s="19">
        <v>0</v>
      </c>
      <c r="D7984" s="19">
        <v>0</v>
      </c>
      <c r="E7984" s="19">
        <v>10.28</v>
      </c>
      <c r="F7984" s="19">
        <v>2.41</v>
      </c>
      <c r="G7984" s="19">
        <v>0</v>
      </c>
      <c r="H7984" s="17">
        <f t="shared" si="375"/>
        <v>0</v>
      </c>
      <c r="I7984" s="18">
        <f t="shared" si="373"/>
        <v>10.28</v>
      </c>
      <c r="J7984" s="17">
        <f t="shared" si="374"/>
        <v>0</v>
      </c>
    </row>
    <row r="7985" spans="1:10" x14ac:dyDescent="0.3">
      <c r="A7985" s="2">
        <v>20201128</v>
      </c>
      <c r="B7985" s="2" t="s">
        <v>41</v>
      </c>
      <c r="C7985" s="2">
        <v>0</v>
      </c>
      <c r="D7985" s="2">
        <v>0</v>
      </c>
      <c r="E7985" s="2">
        <v>11.77</v>
      </c>
      <c r="F7985" s="2">
        <v>3.31</v>
      </c>
      <c r="G7985" s="2">
        <v>0</v>
      </c>
      <c r="H7985" s="16">
        <f t="shared" si="375"/>
        <v>0</v>
      </c>
      <c r="I7985" s="15">
        <f t="shared" si="373"/>
        <v>11.77</v>
      </c>
      <c r="J7985" s="14">
        <f t="shared" si="374"/>
        <v>0</v>
      </c>
    </row>
    <row r="7986" spans="1:10" x14ac:dyDescent="0.3">
      <c r="A7986" s="19">
        <v>20201128</v>
      </c>
      <c r="B7986" s="19" t="s">
        <v>40</v>
      </c>
      <c r="C7986" s="19">
        <v>45</v>
      </c>
      <c r="D7986" s="19">
        <v>5.39</v>
      </c>
      <c r="E7986" s="19">
        <v>12.95</v>
      </c>
      <c r="F7986" s="19">
        <v>3.72</v>
      </c>
      <c r="G7986" s="19">
        <v>0</v>
      </c>
      <c r="H7986" s="17">
        <f t="shared" si="375"/>
        <v>479.05694233008546</v>
      </c>
      <c r="I7986" s="18">
        <f t="shared" si="373"/>
        <v>27.92052944781517</v>
      </c>
      <c r="J7986" s="17">
        <f t="shared" si="374"/>
        <v>0.47276099274743655</v>
      </c>
    </row>
    <row r="7987" spans="1:10" x14ac:dyDescent="0.3">
      <c r="A7987" s="2">
        <v>20201128</v>
      </c>
      <c r="B7987" s="2" t="s">
        <v>39</v>
      </c>
      <c r="C7987" s="2">
        <v>196.01</v>
      </c>
      <c r="D7987" s="2">
        <v>14.58</v>
      </c>
      <c r="E7987" s="2">
        <v>14.19</v>
      </c>
      <c r="F7987" s="2">
        <v>3.66</v>
      </c>
      <c r="G7987" s="2">
        <v>0</v>
      </c>
      <c r="H7987" s="16">
        <f t="shared" si="375"/>
        <v>778.64693971324084</v>
      </c>
      <c r="I7987" s="15">
        <f t="shared" si="373"/>
        <v>38.522716866038778</v>
      </c>
      <c r="J7987" s="14">
        <f t="shared" si="374"/>
        <v>0.73126454024366705</v>
      </c>
    </row>
    <row r="7988" spans="1:10" x14ac:dyDescent="0.3">
      <c r="A7988" s="19">
        <v>20201128</v>
      </c>
      <c r="B7988" s="19" t="s">
        <v>38</v>
      </c>
      <c r="C7988" s="19">
        <v>350.01</v>
      </c>
      <c r="D7988" s="19">
        <v>22.13</v>
      </c>
      <c r="E7988" s="19">
        <v>15.63</v>
      </c>
      <c r="F7988" s="19">
        <v>4.4800000000000004</v>
      </c>
      <c r="G7988" s="19">
        <v>0</v>
      </c>
      <c r="H7988" s="17">
        <f t="shared" si="375"/>
        <v>929.12482407513585</v>
      </c>
      <c r="I7988" s="18">
        <f t="shared" si="373"/>
        <v>44.665150752347998</v>
      </c>
      <c r="J7988" s="17">
        <f t="shared" si="374"/>
        <v>0.84690361527579716</v>
      </c>
    </row>
    <row r="7989" spans="1:10" x14ac:dyDescent="0.3">
      <c r="A7989" s="2">
        <v>20201128</v>
      </c>
      <c r="B7989" s="2" t="s">
        <v>37</v>
      </c>
      <c r="C7989" s="2">
        <v>279</v>
      </c>
      <c r="D7989" s="2">
        <v>27.43</v>
      </c>
      <c r="E7989" s="2">
        <v>16.38</v>
      </c>
      <c r="F7989" s="2">
        <v>6.34</v>
      </c>
      <c r="G7989" s="2">
        <v>0</v>
      </c>
      <c r="H7989" s="16">
        <f t="shared" si="375"/>
        <v>605.64673663225381</v>
      </c>
      <c r="I7989" s="15">
        <f t="shared" si="373"/>
        <v>35.306460519757934</v>
      </c>
      <c r="J7989" s="14">
        <f t="shared" si="374"/>
        <v>0.57755740282216128</v>
      </c>
    </row>
    <row r="7990" spans="1:10" x14ac:dyDescent="0.3">
      <c r="A7990" s="19">
        <v>20201128</v>
      </c>
      <c r="B7990" s="19" t="s">
        <v>36</v>
      </c>
      <c r="C7990" s="19">
        <v>246</v>
      </c>
      <c r="D7990" s="19">
        <v>29.85</v>
      </c>
      <c r="E7990" s="19">
        <v>16.309999999999999</v>
      </c>
      <c r="F7990" s="19">
        <v>7.24</v>
      </c>
      <c r="G7990" s="19">
        <v>0</v>
      </c>
      <c r="H7990" s="17">
        <f t="shared" si="375"/>
        <v>494.24283453005222</v>
      </c>
      <c r="I7990" s="18">
        <f t="shared" si="373"/>
        <v>31.755088579064129</v>
      </c>
      <c r="J7990" s="17">
        <f t="shared" si="374"/>
        <v>0.4792188909593702</v>
      </c>
    </row>
    <row r="7991" spans="1:10" x14ac:dyDescent="0.3">
      <c r="A7991" s="2">
        <v>20201128</v>
      </c>
      <c r="B7991" s="2" t="s">
        <v>35</v>
      </c>
      <c r="C7991" s="2">
        <v>70</v>
      </c>
      <c r="D7991" s="2">
        <v>29.03</v>
      </c>
      <c r="E7991" s="2">
        <v>15.78</v>
      </c>
      <c r="F7991" s="2">
        <v>7.86</v>
      </c>
      <c r="G7991" s="2">
        <v>0</v>
      </c>
      <c r="H7991" s="16">
        <f t="shared" si="375"/>
        <v>144.25033509164371</v>
      </c>
      <c r="I7991" s="15">
        <f t="shared" si="373"/>
        <v>20.287822971613863</v>
      </c>
      <c r="J7991" s="14">
        <f t="shared" si="374"/>
        <v>0.147309134110745</v>
      </c>
    </row>
    <row r="7992" spans="1:10" x14ac:dyDescent="0.3">
      <c r="A7992" s="19">
        <v>20201128</v>
      </c>
      <c r="B7992" s="19" t="s">
        <v>34</v>
      </c>
      <c r="C7992" s="19">
        <v>49</v>
      </c>
      <c r="D7992" s="19">
        <v>25.11</v>
      </c>
      <c r="E7992" s="19">
        <v>14.7</v>
      </c>
      <c r="F7992" s="19">
        <v>7.1</v>
      </c>
      <c r="G7992" s="19">
        <v>0</v>
      </c>
      <c r="H7992" s="17">
        <f t="shared" si="375"/>
        <v>115.46868786748651</v>
      </c>
      <c r="I7992" s="18">
        <f t="shared" si="373"/>
        <v>18.308396495858954</v>
      </c>
      <c r="J7992" s="17">
        <f t="shared" si="374"/>
        <v>0.1189457059110734</v>
      </c>
    </row>
    <row r="7993" spans="1:10" x14ac:dyDescent="0.3">
      <c r="A7993" s="2">
        <v>20201128</v>
      </c>
      <c r="B7993" s="2" t="s">
        <v>33</v>
      </c>
      <c r="C7993" s="2">
        <v>194</v>
      </c>
      <c r="D7993" s="2">
        <v>18.600000000000001</v>
      </c>
      <c r="E7993" s="2">
        <v>14.45</v>
      </c>
      <c r="F7993" s="2">
        <v>5.79</v>
      </c>
      <c r="G7993" s="2">
        <v>0</v>
      </c>
      <c r="H7993" s="16">
        <f t="shared" si="375"/>
        <v>608.22805400141328</v>
      </c>
      <c r="I7993" s="15">
        <f t="shared" si="373"/>
        <v>33.457126687544161</v>
      </c>
      <c r="J7993" s="14">
        <f t="shared" si="374"/>
        <v>0.58508067631717553</v>
      </c>
    </row>
    <row r="7994" spans="1:10" x14ac:dyDescent="0.3">
      <c r="A7994" s="19">
        <v>20201128</v>
      </c>
      <c r="B7994" s="19" t="s">
        <v>32</v>
      </c>
      <c r="C7994" s="19">
        <v>88</v>
      </c>
      <c r="D7994" s="19">
        <v>10.16</v>
      </c>
      <c r="E7994" s="19">
        <v>14.58</v>
      </c>
      <c r="F7994" s="19">
        <v>4.9000000000000004</v>
      </c>
      <c r="G7994" s="19">
        <v>0</v>
      </c>
      <c r="H7994" s="17">
        <f t="shared" si="375"/>
        <v>498.87300317772218</v>
      </c>
      <c r="I7994" s="18">
        <f t="shared" si="373"/>
        <v>30.169781349303818</v>
      </c>
      <c r="J7994" s="17">
        <f t="shared" si="374"/>
        <v>0.48726721361397501</v>
      </c>
    </row>
    <row r="7995" spans="1:10" x14ac:dyDescent="0.3">
      <c r="A7995" s="2">
        <v>20201128</v>
      </c>
      <c r="B7995" s="2" t="s">
        <v>31</v>
      </c>
      <c r="C7995" s="2">
        <v>0</v>
      </c>
      <c r="D7995" s="2">
        <v>0</v>
      </c>
      <c r="E7995" s="2">
        <v>14.51</v>
      </c>
      <c r="F7995" s="2">
        <v>4.76</v>
      </c>
      <c r="G7995" s="2">
        <v>0</v>
      </c>
      <c r="H7995" s="16">
        <f t="shared" si="375"/>
        <v>0</v>
      </c>
      <c r="I7995" s="15">
        <f t="shared" si="373"/>
        <v>14.51</v>
      </c>
      <c r="J7995" s="14">
        <f t="shared" si="374"/>
        <v>0</v>
      </c>
    </row>
    <row r="7996" spans="1:10" x14ac:dyDescent="0.3">
      <c r="A7996" s="19">
        <v>20201128</v>
      </c>
      <c r="B7996" s="19" t="s">
        <v>30</v>
      </c>
      <c r="C7996" s="19">
        <v>0</v>
      </c>
      <c r="D7996" s="19">
        <v>0</v>
      </c>
      <c r="E7996" s="19">
        <v>14.15</v>
      </c>
      <c r="F7996" s="19">
        <v>4.55</v>
      </c>
      <c r="G7996" s="19">
        <v>0</v>
      </c>
      <c r="H7996" s="17">
        <f t="shared" si="375"/>
        <v>0</v>
      </c>
      <c r="I7996" s="18">
        <f t="shared" si="373"/>
        <v>14.15</v>
      </c>
      <c r="J7996" s="17">
        <f t="shared" si="374"/>
        <v>0</v>
      </c>
    </row>
    <row r="7997" spans="1:10" x14ac:dyDescent="0.3">
      <c r="A7997" s="2">
        <v>20201128</v>
      </c>
      <c r="B7997" s="2" t="s">
        <v>29</v>
      </c>
      <c r="C7997" s="2">
        <v>0</v>
      </c>
      <c r="D7997" s="2">
        <v>0</v>
      </c>
      <c r="E7997" s="2">
        <v>13.83</v>
      </c>
      <c r="F7997" s="2">
        <v>4.28</v>
      </c>
      <c r="G7997" s="2">
        <v>0</v>
      </c>
      <c r="H7997" s="16">
        <f t="shared" si="375"/>
        <v>0</v>
      </c>
      <c r="I7997" s="15">
        <f t="shared" si="373"/>
        <v>13.83</v>
      </c>
      <c r="J7997" s="14">
        <f t="shared" si="374"/>
        <v>0</v>
      </c>
    </row>
    <row r="7998" spans="1:10" x14ac:dyDescent="0.3">
      <c r="A7998" s="19">
        <v>20201128</v>
      </c>
      <c r="B7998" s="19" t="s">
        <v>28</v>
      </c>
      <c r="C7998" s="19">
        <v>0</v>
      </c>
      <c r="D7998" s="19">
        <v>0</v>
      </c>
      <c r="E7998" s="19">
        <v>13.65</v>
      </c>
      <c r="F7998" s="19">
        <v>4.07</v>
      </c>
      <c r="G7998" s="19">
        <v>0</v>
      </c>
      <c r="H7998" s="17">
        <f t="shared" si="375"/>
        <v>0</v>
      </c>
      <c r="I7998" s="18">
        <f t="shared" si="373"/>
        <v>13.65</v>
      </c>
      <c r="J7998" s="17">
        <f t="shared" si="374"/>
        <v>0</v>
      </c>
    </row>
    <row r="7999" spans="1:10" x14ac:dyDescent="0.3">
      <c r="A7999" s="2">
        <v>20201128</v>
      </c>
      <c r="B7999" s="2" t="s">
        <v>27</v>
      </c>
      <c r="C7999" s="2">
        <v>0</v>
      </c>
      <c r="D7999" s="2">
        <v>0</v>
      </c>
      <c r="E7999" s="2">
        <v>13.4</v>
      </c>
      <c r="F7999" s="2">
        <v>4</v>
      </c>
      <c r="G7999" s="2">
        <v>0</v>
      </c>
      <c r="H7999" s="16">
        <f t="shared" si="375"/>
        <v>0</v>
      </c>
      <c r="I7999" s="15">
        <f t="shared" si="373"/>
        <v>13.4</v>
      </c>
      <c r="J7999" s="14">
        <f t="shared" si="374"/>
        <v>0</v>
      </c>
    </row>
    <row r="8000" spans="1:10" x14ac:dyDescent="0.3">
      <c r="A8000" s="19">
        <v>20201128</v>
      </c>
      <c r="B8000" s="19" t="s">
        <v>26</v>
      </c>
      <c r="C8000" s="19">
        <v>0</v>
      </c>
      <c r="D8000" s="19">
        <v>0</v>
      </c>
      <c r="E8000" s="19">
        <v>13.14</v>
      </c>
      <c r="F8000" s="19">
        <v>4.07</v>
      </c>
      <c r="G8000" s="19">
        <v>0</v>
      </c>
      <c r="H8000" s="17">
        <f t="shared" si="375"/>
        <v>0</v>
      </c>
      <c r="I8000" s="18">
        <f t="shared" si="373"/>
        <v>13.14</v>
      </c>
      <c r="J8000" s="17">
        <f t="shared" si="374"/>
        <v>0</v>
      </c>
    </row>
    <row r="8001" spans="1:10" x14ac:dyDescent="0.3">
      <c r="A8001" s="2">
        <v>20201128</v>
      </c>
      <c r="B8001" s="2" t="s">
        <v>25</v>
      </c>
      <c r="C8001" s="2">
        <v>0</v>
      </c>
      <c r="D8001" s="2">
        <v>0</v>
      </c>
      <c r="E8001" s="2">
        <v>12.97</v>
      </c>
      <c r="F8001" s="2">
        <v>4.1399999999999997</v>
      </c>
      <c r="G8001" s="2">
        <v>0</v>
      </c>
      <c r="H8001" s="16">
        <f t="shared" si="375"/>
        <v>0</v>
      </c>
      <c r="I8001" s="15">
        <f t="shared" si="373"/>
        <v>12.97</v>
      </c>
      <c r="J8001" s="14">
        <f t="shared" si="374"/>
        <v>0</v>
      </c>
    </row>
    <row r="8002" spans="1:10" x14ac:dyDescent="0.3">
      <c r="A8002" s="19">
        <v>20201129</v>
      </c>
      <c r="B8002" s="19" t="s">
        <v>48</v>
      </c>
      <c r="C8002" s="19">
        <v>0</v>
      </c>
      <c r="D8002" s="19">
        <v>0</v>
      </c>
      <c r="E8002" s="19">
        <v>12.57</v>
      </c>
      <c r="F8002" s="19">
        <v>4.1399999999999997</v>
      </c>
      <c r="G8002" s="19">
        <v>0</v>
      </c>
      <c r="H8002" s="17">
        <f t="shared" si="375"/>
        <v>0</v>
      </c>
      <c r="I8002" s="18">
        <f t="shared" si="373"/>
        <v>12.57</v>
      </c>
      <c r="J8002" s="17">
        <f t="shared" si="374"/>
        <v>0</v>
      </c>
    </row>
    <row r="8003" spans="1:10" x14ac:dyDescent="0.3">
      <c r="A8003" s="2">
        <v>20201129</v>
      </c>
      <c r="B8003" s="2" t="s">
        <v>47</v>
      </c>
      <c r="C8003" s="2">
        <v>0</v>
      </c>
      <c r="D8003" s="2">
        <v>0</v>
      </c>
      <c r="E8003" s="2">
        <v>12.57</v>
      </c>
      <c r="F8003" s="2">
        <v>3.93</v>
      </c>
      <c r="G8003" s="2">
        <v>0</v>
      </c>
      <c r="H8003" s="16">
        <f t="shared" si="375"/>
        <v>0</v>
      </c>
      <c r="I8003" s="15">
        <f t="shared" si="373"/>
        <v>12.57</v>
      </c>
      <c r="J8003" s="14">
        <f t="shared" si="374"/>
        <v>0</v>
      </c>
    </row>
    <row r="8004" spans="1:10" x14ac:dyDescent="0.3">
      <c r="A8004" s="19">
        <v>20201129</v>
      </c>
      <c r="B8004" s="19" t="s">
        <v>46</v>
      </c>
      <c r="C8004" s="19">
        <v>0</v>
      </c>
      <c r="D8004" s="19">
        <v>0</v>
      </c>
      <c r="E8004" s="19">
        <v>12.64</v>
      </c>
      <c r="F8004" s="19">
        <v>3.45</v>
      </c>
      <c r="G8004" s="19">
        <v>0</v>
      </c>
      <c r="H8004" s="17">
        <f t="shared" si="375"/>
        <v>0</v>
      </c>
      <c r="I8004" s="18">
        <f t="shared" si="373"/>
        <v>12.64</v>
      </c>
      <c r="J8004" s="17">
        <f t="shared" si="374"/>
        <v>0</v>
      </c>
    </row>
    <row r="8005" spans="1:10" x14ac:dyDescent="0.3">
      <c r="A8005" s="2">
        <v>20201129</v>
      </c>
      <c r="B8005" s="2" t="s">
        <v>45</v>
      </c>
      <c r="C8005" s="2">
        <v>0</v>
      </c>
      <c r="D8005" s="2">
        <v>0</v>
      </c>
      <c r="E8005" s="2">
        <v>12.55</v>
      </c>
      <c r="F8005" s="2">
        <v>3.59</v>
      </c>
      <c r="G8005" s="2">
        <v>0</v>
      </c>
      <c r="H8005" s="16">
        <f t="shared" si="375"/>
        <v>0</v>
      </c>
      <c r="I8005" s="15">
        <f t="shared" si="373"/>
        <v>12.55</v>
      </c>
      <c r="J8005" s="14">
        <f t="shared" si="374"/>
        <v>0</v>
      </c>
    </row>
    <row r="8006" spans="1:10" x14ac:dyDescent="0.3">
      <c r="A8006" s="19">
        <v>20201129</v>
      </c>
      <c r="B8006" s="19" t="s">
        <v>44</v>
      </c>
      <c r="C8006" s="19">
        <v>0</v>
      </c>
      <c r="D8006" s="19">
        <v>0</v>
      </c>
      <c r="E8006" s="19">
        <v>12.55</v>
      </c>
      <c r="F8006" s="19">
        <v>3.59</v>
      </c>
      <c r="G8006" s="19">
        <v>0</v>
      </c>
      <c r="H8006" s="17">
        <f t="shared" si="375"/>
        <v>0</v>
      </c>
      <c r="I8006" s="18">
        <f t="shared" si="373"/>
        <v>12.55</v>
      </c>
      <c r="J8006" s="17">
        <f t="shared" si="374"/>
        <v>0</v>
      </c>
    </row>
    <row r="8007" spans="1:10" x14ac:dyDescent="0.3">
      <c r="A8007" s="2">
        <v>20201129</v>
      </c>
      <c r="B8007" s="2" t="s">
        <v>43</v>
      </c>
      <c r="C8007" s="2">
        <v>0</v>
      </c>
      <c r="D8007" s="2">
        <v>0</v>
      </c>
      <c r="E8007" s="2">
        <v>12.32</v>
      </c>
      <c r="F8007" s="2">
        <v>3.79</v>
      </c>
      <c r="G8007" s="2">
        <v>0</v>
      </c>
      <c r="H8007" s="16">
        <f t="shared" si="375"/>
        <v>0</v>
      </c>
      <c r="I8007" s="15">
        <f t="shared" si="373"/>
        <v>12.32</v>
      </c>
      <c r="J8007" s="14">
        <f t="shared" si="374"/>
        <v>0</v>
      </c>
    </row>
    <row r="8008" spans="1:10" x14ac:dyDescent="0.3">
      <c r="A8008" s="19">
        <v>20201129</v>
      </c>
      <c r="B8008" s="19" t="s">
        <v>42</v>
      </c>
      <c r="C8008" s="19">
        <v>0</v>
      </c>
      <c r="D8008" s="19">
        <v>0</v>
      </c>
      <c r="E8008" s="19">
        <v>12.3</v>
      </c>
      <c r="F8008" s="19">
        <v>4.1399999999999997</v>
      </c>
      <c r="G8008" s="19">
        <v>0</v>
      </c>
      <c r="H8008" s="17">
        <f t="shared" si="375"/>
        <v>0</v>
      </c>
      <c r="I8008" s="18">
        <f t="shared" si="373"/>
        <v>12.3</v>
      </c>
      <c r="J8008" s="17">
        <f t="shared" si="374"/>
        <v>0</v>
      </c>
    </row>
    <row r="8009" spans="1:10" x14ac:dyDescent="0.3">
      <c r="A8009" s="2">
        <v>20201129</v>
      </c>
      <c r="B8009" s="2" t="s">
        <v>41</v>
      </c>
      <c r="C8009" s="2">
        <v>0</v>
      </c>
      <c r="D8009" s="2">
        <v>0</v>
      </c>
      <c r="E8009" s="2">
        <v>12.21</v>
      </c>
      <c r="F8009" s="2">
        <v>4.1399999999999997</v>
      </c>
      <c r="G8009" s="2">
        <v>0</v>
      </c>
      <c r="H8009" s="16">
        <f t="shared" si="375"/>
        <v>0</v>
      </c>
      <c r="I8009" s="15">
        <f t="shared" si="373"/>
        <v>12.21</v>
      </c>
      <c r="J8009" s="14">
        <f t="shared" si="374"/>
        <v>0</v>
      </c>
    </row>
    <row r="8010" spans="1:10" x14ac:dyDescent="0.3">
      <c r="A8010" s="19">
        <v>20201129</v>
      </c>
      <c r="B8010" s="19" t="s">
        <v>40</v>
      </c>
      <c r="C8010" s="19">
        <v>36.5</v>
      </c>
      <c r="D8010" s="19">
        <v>5.21</v>
      </c>
      <c r="E8010" s="19">
        <v>12.09</v>
      </c>
      <c r="F8010" s="19">
        <v>4.62</v>
      </c>
      <c r="G8010" s="19">
        <v>0</v>
      </c>
      <c r="H8010" s="17">
        <f t="shared" si="375"/>
        <v>401.95407635735791</v>
      </c>
      <c r="I8010" s="18">
        <f t="shared" ref="I8010:I8073" si="376">E8010+H8010*((NOCT-20)/(800))</f>
        <v>24.651064886167433</v>
      </c>
      <c r="J8010" s="17">
        <f t="shared" ref="J8010:J8073" si="377">P_STC__W*(H8010/1000)*(1+(alpha_p/100)*(I8010-25))</f>
        <v>0.4025852278686094</v>
      </c>
    </row>
    <row r="8011" spans="1:10" x14ac:dyDescent="0.3">
      <c r="A8011" s="2">
        <v>20201129</v>
      </c>
      <c r="B8011" s="2" t="s">
        <v>39</v>
      </c>
      <c r="C8011" s="2">
        <v>65</v>
      </c>
      <c r="D8011" s="2">
        <v>14.39</v>
      </c>
      <c r="E8011" s="2">
        <v>12.27</v>
      </c>
      <c r="F8011" s="2">
        <v>4.62</v>
      </c>
      <c r="G8011" s="2">
        <v>0</v>
      </c>
      <c r="H8011" s="16">
        <f t="shared" si="375"/>
        <v>261.5474888989977</v>
      </c>
      <c r="I8011" s="15">
        <f t="shared" si="376"/>
        <v>20.443359028093678</v>
      </c>
      <c r="J8011" s="14">
        <f t="shared" si="377"/>
        <v>0.26691048991707145</v>
      </c>
    </row>
    <row r="8012" spans="1:10" x14ac:dyDescent="0.3">
      <c r="A8012" s="19">
        <v>20201129</v>
      </c>
      <c r="B8012" s="19" t="s">
        <v>38</v>
      </c>
      <c r="C8012" s="19">
        <v>237</v>
      </c>
      <c r="D8012" s="19">
        <v>21.94</v>
      </c>
      <c r="E8012" s="19">
        <v>12.84</v>
      </c>
      <c r="F8012" s="19">
        <v>5.03</v>
      </c>
      <c r="G8012" s="19">
        <v>0</v>
      </c>
      <c r="H8012" s="17">
        <f t="shared" si="375"/>
        <v>634.30813137180655</v>
      </c>
      <c r="I8012" s="18">
        <f t="shared" si="376"/>
        <v>32.662129105368955</v>
      </c>
      <c r="J8012" s="17">
        <f t="shared" si="377"/>
        <v>0.61243745279360406</v>
      </c>
    </row>
    <row r="8013" spans="1:10" x14ac:dyDescent="0.3">
      <c r="A8013" s="2">
        <v>20201129</v>
      </c>
      <c r="B8013" s="2" t="s">
        <v>37</v>
      </c>
      <c r="C8013" s="2">
        <v>137</v>
      </c>
      <c r="D8013" s="2">
        <v>27.24</v>
      </c>
      <c r="E8013" s="2">
        <v>13.6</v>
      </c>
      <c r="F8013" s="2">
        <v>4.76</v>
      </c>
      <c r="G8013" s="2">
        <v>0</v>
      </c>
      <c r="H8013" s="16">
        <f t="shared" si="375"/>
        <v>299.31044201775518</v>
      </c>
      <c r="I8013" s="15">
        <f t="shared" si="376"/>
        <v>22.953451313054849</v>
      </c>
      <c r="J8013" s="14">
        <f t="shared" si="377"/>
        <v>0.30206693228220705</v>
      </c>
    </row>
    <row r="8014" spans="1:10" x14ac:dyDescent="0.3">
      <c r="A8014" s="19">
        <v>20201129</v>
      </c>
      <c r="B8014" s="19" t="s">
        <v>36</v>
      </c>
      <c r="C8014" s="19">
        <v>306</v>
      </c>
      <c r="D8014" s="19">
        <v>29.67</v>
      </c>
      <c r="E8014" s="19">
        <v>14.25</v>
      </c>
      <c r="F8014" s="19">
        <v>4.4800000000000004</v>
      </c>
      <c r="G8014" s="19">
        <v>0</v>
      </c>
      <c r="H8014" s="17">
        <f t="shared" si="375"/>
        <v>618.17708988964716</v>
      </c>
      <c r="I8014" s="18">
        <f t="shared" si="376"/>
        <v>33.56803405905147</v>
      </c>
      <c r="J8014" s="17">
        <f t="shared" si="377"/>
        <v>0.59434255926649793</v>
      </c>
    </row>
    <row r="8015" spans="1:10" x14ac:dyDescent="0.3">
      <c r="A8015" s="2">
        <v>20201129</v>
      </c>
      <c r="B8015" s="2" t="s">
        <v>35</v>
      </c>
      <c r="C8015" s="2">
        <v>146</v>
      </c>
      <c r="D8015" s="2">
        <v>28.88</v>
      </c>
      <c r="E8015" s="2">
        <v>14.57</v>
      </c>
      <c r="F8015" s="2">
        <v>4.34</v>
      </c>
      <c r="G8015" s="2">
        <v>0</v>
      </c>
      <c r="H8015" s="16">
        <f t="shared" si="375"/>
        <v>302.2919783711248</v>
      </c>
      <c r="I8015" s="15">
        <f t="shared" si="376"/>
        <v>24.016624324097648</v>
      </c>
      <c r="J8015" s="14">
        <f t="shared" si="377"/>
        <v>0.30362967797460239</v>
      </c>
    </row>
    <row r="8016" spans="1:10" x14ac:dyDescent="0.3">
      <c r="A8016" s="19">
        <v>20201129</v>
      </c>
      <c r="B8016" s="19" t="s">
        <v>34</v>
      </c>
      <c r="C8016" s="19">
        <v>66</v>
      </c>
      <c r="D8016" s="19">
        <v>24.98</v>
      </c>
      <c r="E8016" s="19">
        <v>14.27</v>
      </c>
      <c r="F8016" s="19">
        <v>4.41</v>
      </c>
      <c r="G8016" s="19">
        <v>0</v>
      </c>
      <c r="H8016" s="17">
        <f t="shared" si="375"/>
        <v>156.28630589295594</v>
      </c>
      <c r="I8016" s="18">
        <f t="shared" si="376"/>
        <v>19.153947059154874</v>
      </c>
      <c r="J8016" s="17">
        <f t="shared" si="377"/>
        <v>0.16039776697476293</v>
      </c>
    </row>
    <row r="8017" spans="1:10" x14ac:dyDescent="0.3">
      <c r="A8017" s="2">
        <v>20201129</v>
      </c>
      <c r="B8017" s="2" t="s">
        <v>33</v>
      </c>
      <c r="C8017" s="2">
        <v>248.01</v>
      </c>
      <c r="D8017" s="2">
        <v>18.5</v>
      </c>
      <c r="E8017" s="2">
        <v>13.27</v>
      </c>
      <c r="F8017" s="2">
        <v>4</v>
      </c>
      <c r="G8017" s="2">
        <v>0</v>
      </c>
      <c r="H8017" s="16">
        <f t="shared" si="375"/>
        <v>781.61475097728783</v>
      </c>
      <c r="I8017" s="15">
        <f t="shared" si="376"/>
        <v>37.695460968040244</v>
      </c>
      <c r="J8017" s="14">
        <f t="shared" si="377"/>
        <v>0.73696143294344285</v>
      </c>
    </row>
    <row r="8018" spans="1:10" x14ac:dyDescent="0.3">
      <c r="A8018" s="19">
        <v>20201129</v>
      </c>
      <c r="B8018" s="19" t="s">
        <v>32</v>
      </c>
      <c r="C8018" s="19">
        <v>114</v>
      </c>
      <c r="D8018" s="19">
        <v>10.09</v>
      </c>
      <c r="E8018" s="19">
        <v>13.27</v>
      </c>
      <c r="F8018" s="19">
        <v>3.66</v>
      </c>
      <c r="G8018" s="19">
        <v>0</v>
      </c>
      <c r="H8018" s="17">
        <f t="shared" si="375"/>
        <v>650.70389104977187</v>
      </c>
      <c r="I8018" s="18">
        <f t="shared" si="376"/>
        <v>33.60449659530537</v>
      </c>
      <c r="J8018" s="17">
        <f t="shared" si="377"/>
        <v>0.62550848368186818</v>
      </c>
    </row>
    <row r="8019" spans="1:10" x14ac:dyDescent="0.3">
      <c r="A8019" s="2">
        <v>20201129</v>
      </c>
      <c r="B8019" s="2" t="s">
        <v>31</v>
      </c>
      <c r="C8019" s="2">
        <v>0</v>
      </c>
      <c r="D8019" s="2">
        <v>0</v>
      </c>
      <c r="E8019" s="2">
        <v>13.27</v>
      </c>
      <c r="F8019" s="2">
        <v>3.52</v>
      </c>
      <c r="G8019" s="2">
        <v>0</v>
      </c>
      <c r="H8019" s="16">
        <f t="shared" ref="H8019:H8082" si="378">IF(D8019&gt;0,C8019/SIN(D8019*PI()/180),0)</f>
        <v>0</v>
      </c>
      <c r="I8019" s="15">
        <f t="shared" si="376"/>
        <v>13.27</v>
      </c>
      <c r="J8019" s="14">
        <f t="shared" si="377"/>
        <v>0</v>
      </c>
    </row>
    <row r="8020" spans="1:10" x14ac:dyDescent="0.3">
      <c r="A8020" s="19">
        <v>20201129</v>
      </c>
      <c r="B8020" s="19" t="s">
        <v>30</v>
      </c>
      <c r="C8020" s="19">
        <v>0</v>
      </c>
      <c r="D8020" s="19">
        <v>0</v>
      </c>
      <c r="E8020" s="19">
        <v>12.97</v>
      </c>
      <c r="F8020" s="19">
        <v>3.52</v>
      </c>
      <c r="G8020" s="19">
        <v>0</v>
      </c>
      <c r="H8020" s="17">
        <f t="shared" si="378"/>
        <v>0</v>
      </c>
      <c r="I8020" s="18">
        <f t="shared" si="376"/>
        <v>12.97</v>
      </c>
      <c r="J8020" s="17">
        <f t="shared" si="377"/>
        <v>0</v>
      </c>
    </row>
    <row r="8021" spans="1:10" x14ac:dyDescent="0.3">
      <c r="A8021" s="2">
        <v>20201129</v>
      </c>
      <c r="B8021" s="2" t="s">
        <v>29</v>
      </c>
      <c r="C8021" s="2">
        <v>0</v>
      </c>
      <c r="D8021" s="2">
        <v>0</v>
      </c>
      <c r="E8021" s="2">
        <v>13</v>
      </c>
      <c r="F8021" s="2">
        <v>3.45</v>
      </c>
      <c r="G8021" s="2">
        <v>0</v>
      </c>
      <c r="H8021" s="16">
        <f t="shared" si="378"/>
        <v>0</v>
      </c>
      <c r="I8021" s="15">
        <f t="shared" si="376"/>
        <v>13</v>
      </c>
      <c r="J8021" s="14">
        <f t="shared" si="377"/>
        <v>0</v>
      </c>
    </row>
    <row r="8022" spans="1:10" x14ac:dyDescent="0.3">
      <c r="A8022" s="19">
        <v>20201129</v>
      </c>
      <c r="B8022" s="19" t="s">
        <v>28</v>
      </c>
      <c r="C8022" s="19">
        <v>0</v>
      </c>
      <c r="D8022" s="19">
        <v>0</v>
      </c>
      <c r="E8022" s="19">
        <v>12.86</v>
      </c>
      <c r="F8022" s="19">
        <v>3.31</v>
      </c>
      <c r="G8022" s="19">
        <v>0</v>
      </c>
      <c r="H8022" s="17">
        <f t="shared" si="378"/>
        <v>0</v>
      </c>
      <c r="I8022" s="18">
        <f t="shared" si="376"/>
        <v>12.86</v>
      </c>
      <c r="J8022" s="17">
        <f t="shared" si="377"/>
        <v>0</v>
      </c>
    </row>
    <row r="8023" spans="1:10" x14ac:dyDescent="0.3">
      <c r="A8023" s="2">
        <v>20201129</v>
      </c>
      <c r="B8023" s="2" t="s">
        <v>27</v>
      </c>
      <c r="C8023" s="2">
        <v>0</v>
      </c>
      <c r="D8023" s="2">
        <v>0</v>
      </c>
      <c r="E8023" s="2">
        <v>12.84</v>
      </c>
      <c r="F8023" s="2">
        <v>3.17</v>
      </c>
      <c r="G8023" s="2">
        <v>0</v>
      </c>
      <c r="H8023" s="16">
        <f t="shared" si="378"/>
        <v>0</v>
      </c>
      <c r="I8023" s="15">
        <f t="shared" si="376"/>
        <v>12.84</v>
      </c>
      <c r="J8023" s="14">
        <f t="shared" si="377"/>
        <v>0</v>
      </c>
    </row>
    <row r="8024" spans="1:10" x14ac:dyDescent="0.3">
      <c r="A8024" s="19">
        <v>20201129</v>
      </c>
      <c r="B8024" s="19" t="s">
        <v>26</v>
      </c>
      <c r="C8024" s="19">
        <v>0</v>
      </c>
      <c r="D8024" s="19">
        <v>0</v>
      </c>
      <c r="E8024" s="19">
        <v>12.6</v>
      </c>
      <c r="F8024" s="19">
        <v>3.24</v>
      </c>
      <c r="G8024" s="19">
        <v>0</v>
      </c>
      <c r="H8024" s="17">
        <f t="shared" si="378"/>
        <v>0</v>
      </c>
      <c r="I8024" s="18">
        <f t="shared" si="376"/>
        <v>12.6</v>
      </c>
      <c r="J8024" s="17">
        <f t="shared" si="377"/>
        <v>0</v>
      </c>
    </row>
    <row r="8025" spans="1:10" x14ac:dyDescent="0.3">
      <c r="A8025" s="2">
        <v>20201129</v>
      </c>
      <c r="B8025" s="2" t="s">
        <v>25</v>
      </c>
      <c r="C8025" s="2">
        <v>0</v>
      </c>
      <c r="D8025" s="2">
        <v>0</v>
      </c>
      <c r="E8025" s="2">
        <v>12.37</v>
      </c>
      <c r="F8025" s="2">
        <v>3.52</v>
      </c>
      <c r="G8025" s="2">
        <v>0</v>
      </c>
      <c r="H8025" s="16">
        <f t="shared" si="378"/>
        <v>0</v>
      </c>
      <c r="I8025" s="15">
        <f t="shared" si="376"/>
        <v>12.37</v>
      </c>
      <c r="J8025" s="14">
        <f t="shared" si="377"/>
        <v>0</v>
      </c>
    </row>
    <row r="8026" spans="1:10" x14ac:dyDescent="0.3">
      <c r="A8026" s="19">
        <v>20201130</v>
      </c>
      <c r="B8026" s="19" t="s">
        <v>48</v>
      </c>
      <c r="C8026" s="19">
        <v>0</v>
      </c>
      <c r="D8026" s="19">
        <v>0</v>
      </c>
      <c r="E8026" s="19">
        <v>12.19</v>
      </c>
      <c r="F8026" s="19">
        <v>3.72</v>
      </c>
      <c r="G8026" s="19">
        <v>0</v>
      </c>
      <c r="H8026" s="17">
        <f t="shared" si="378"/>
        <v>0</v>
      </c>
      <c r="I8026" s="18">
        <f t="shared" si="376"/>
        <v>12.19</v>
      </c>
      <c r="J8026" s="17">
        <f t="shared" si="377"/>
        <v>0</v>
      </c>
    </row>
    <row r="8027" spans="1:10" x14ac:dyDescent="0.3">
      <c r="A8027" s="2">
        <v>20201130</v>
      </c>
      <c r="B8027" s="2" t="s">
        <v>47</v>
      </c>
      <c r="C8027" s="2">
        <v>0</v>
      </c>
      <c r="D8027" s="2">
        <v>0</v>
      </c>
      <c r="E8027" s="2">
        <v>11.96</v>
      </c>
      <c r="F8027" s="2">
        <v>3.86</v>
      </c>
      <c r="G8027" s="2">
        <v>0</v>
      </c>
      <c r="H8027" s="16">
        <f t="shared" si="378"/>
        <v>0</v>
      </c>
      <c r="I8027" s="15">
        <f t="shared" si="376"/>
        <v>11.96</v>
      </c>
      <c r="J8027" s="14">
        <f t="shared" si="377"/>
        <v>0</v>
      </c>
    </row>
    <row r="8028" spans="1:10" x14ac:dyDescent="0.3">
      <c r="A8028" s="19">
        <v>20201130</v>
      </c>
      <c r="B8028" s="19" t="s">
        <v>46</v>
      </c>
      <c r="C8028" s="19">
        <v>0</v>
      </c>
      <c r="D8028" s="19">
        <v>0</v>
      </c>
      <c r="E8028" s="19">
        <v>11.83</v>
      </c>
      <c r="F8028" s="19">
        <v>4.1399999999999997</v>
      </c>
      <c r="G8028" s="19">
        <v>0</v>
      </c>
      <c r="H8028" s="17">
        <f t="shared" si="378"/>
        <v>0</v>
      </c>
      <c r="I8028" s="18">
        <f t="shared" si="376"/>
        <v>11.83</v>
      </c>
      <c r="J8028" s="17">
        <f t="shared" si="377"/>
        <v>0</v>
      </c>
    </row>
    <row r="8029" spans="1:10" x14ac:dyDescent="0.3">
      <c r="A8029" s="2">
        <v>20201130</v>
      </c>
      <c r="B8029" s="2" t="s">
        <v>45</v>
      </c>
      <c r="C8029" s="2">
        <v>0</v>
      </c>
      <c r="D8029" s="2">
        <v>0</v>
      </c>
      <c r="E8029" s="2">
        <v>11.66</v>
      </c>
      <c r="F8029" s="2">
        <v>4.4800000000000004</v>
      </c>
      <c r="G8029" s="2">
        <v>0</v>
      </c>
      <c r="H8029" s="16">
        <f t="shared" si="378"/>
        <v>0</v>
      </c>
      <c r="I8029" s="15">
        <f t="shared" si="376"/>
        <v>11.66</v>
      </c>
      <c r="J8029" s="14">
        <f t="shared" si="377"/>
        <v>0</v>
      </c>
    </row>
    <row r="8030" spans="1:10" x14ac:dyDescent="0.3">
      <c r="A8030" s="19">
        <v>20201130</v>
      </c>
      <c r="B8030" s="19" t="s">
        <v>44</v>
      </c>
      <c r="C8030" s="19">
        <v>0</v>
      </c>
      <c r="D8030" s="19">
        <v>0</v>
      </c>
      <c r="E8030" s="19">
        <v>11.6</v>
      </c>
      <c r="F8030" s="19">
        <v>4.55</v>
      </c>
      <c r="G8030" s="19">
        <v>0</v>
      </c>
      <c r="H8030" s="17">
        <f t="shared" si="378"/>
        <v>0</v>
      </c>
      <c r="I8030" s="18">
        <f t="shared" si="376"/>
        <v>11.6</v>
      </c>
      <c r="J8030" s="17">
        <f t="shared" si="377"/>
        <v>0</v>
      </c>
    </row>
    <row r="8031" spans="1:10" x14ac:dyDescent="0.3">
      <c r="A8031" s="2">
        <v>20201130</v>
      </c>
      <c r="B8031" s="2" t="s">
        <v>43</v>
      </c>
      <c r="C8031" s="2">
        <v>0</v>
      </c>
      <c r="D8031" s="2">
        <v>0</v>
      </c>
      <c r="E8031" s="2">
        <v>11.64</v>
      </c>
      <c r="F8031" s="2">
        <v>4.62</v>
      </c>
      <c r="G8031" s="2">
        <v>0</v>
      </c>
      <c r="H8031" s="16">
        <f t="shared" si="378"/>
        <v>0</v>
      </c>
      <c r="I8031" s="15">
        <f t="shared" si="376"/>
        <v>11.64</v>
      </c>
      <c r="J8031" s="14">
        <f t="shared" si="377"/>
        <v>0</v>
      </c>
    </row>
    <row r="8032" spans="1:10" x14ac:dyDescent="0.3">
      <c r="A8032" s="19">
        <v>20201130</v>
      </c>
      <c r="B8032" s="19" t="s">
        <v>42</v>
      </c>
      <c r="C8032" s="19">
        <v>0</v>
      </c>
      <c r="D8032" s="19">
        <v>0</v>
      </c>
      <c r="E8032" s="19">
        <v>11.85</v>
      </c>
      <c r="F8032" s="19">
        <v>4.6900000000000004</v>
      </c>
      <c r="G8032" s="19">
        <v>0</v>
      </c>
      <c r="H8032" s="17">
        <f t="shared" si="378"/>
        <v>0</v>
      </c>
      <c r="I8032" s="18">
        <f t="shared" si="376"/>
        <v>11.85</v>
      </c>
      <c r="J8032" s="17">
        <f t="shared" si="377"/>
        <v>0</v>
      </c>
    </row>
    <row r="8033" spans="1:10" x14ac:dyDescent="0.3">
      <c r="A8033" s="2">
        <v>20201130</v>
      </c>
      <c r="B8033" s="2" t="s">
        <v>41</v>
      </c>
      <c r="C8033" s="2">
        <v>0</v>
      </c>
      <c r="D8033" s="2">
        <v>0</v>
      </c>
      <c r="E8033" s="2">
        <v>12.48</v>
      </c>
      <c r="F8033" s="2">
        <v>4.83</v>
      </c>
      <c r="G8033" s="2">
        <v>0</v>
      </c>
      <c r="H8033" s="16">
        <f t="shared" si="378"/>
        <v>0</v>
      </c>
      <c r="I8033" s="15">
        <f t="shared" si="376"/>
        <v>12.48</v>
      </c>
      <c r="J8033" s="14">
        <f t="shared" si="377"/>
        <v>0</v>
      </c>
    </row>
    <row r="8034" spans="1:10" x14ac:dyDescent="0.3">
      <c r="A8034" s="19">
        <v>20201130</v>
      </c>
      <c r="B8034" s="19" t="s">
        <v>40</v>
      </c>
      <c r="C8034" s="19">
        <v>47.31</v>
      </c>
      <c r="D8034" s="19">
        <v>5.03</v>
      </c>
      <c r="E8034" s="19">
        <v>12.68</v>
      </c>
      <c r="F8034" s="19">
        <v>4.9000000000000004</v>
      </c>
      <c r="G8034" s="19">
        <v>0</v>
      </c>
      <c r="H8034" s="17">
        <f t="shared" si="378"/>
        <v>539.59211769359126</v>
      </c>
      <c r="I8034" s="18">
        <f t="shared" si="376"/>
        <v>29.542253677924727</v>
      </c>
      <c r="J8034" s="17">
        <f t="shared" si="377"/>
        <v>0.52856277842831312</v>
      </c>
    </row>
    <row r="8035" spans="1:10" x14ac:dyDescent="0.3">
      <c r="A8035" s="2">
        <v>20201130</v>
      </c>
      <c r="B8035" s="2" t="s">
        <v>39</v>
      </c>
      <c r="C8035" s="2">
        <v>216.01</v>
      </c>
      <c r="D8035" s="2">
        <v>14.21</v>
      </c>
      <c r="E8035" s="2">
        <v>13.24</v>
      </c>
      <c r="F8035" s="2">
        <v>4.76</v>
      </c>
      <c r="G8035" s="2">
        <v>0</v>
      </c>
      <c r="H8035" s="16">
        <f t="shared" si="378"/>
        <v>879.96173809567813</v>
      </c>
      <c r="I8035" s="15">
        <f t="shared" si="376"/>
        <v>40.738804315489944</v>
      </c>
      <c r="J8035" s="14">
        <f t="shared" si="377"/>
        <v>0.81763878289114977</v>
      </c>
    </row>
    <row r="8036" spans="1:10" x14ac:dyDescent="0.3">
      <c r="A8036" s="19">
        <v>20201130</v>
      </c>
      <c r="B8036" s="19" t="s">
        <v>38</v>
      </c>
      <c r="C8036" s="19">
        <v>216</v>
      </c>
      <c r="D8036" s="19">
        <v>21.75</v>
      </c>
      <c r="E8036" s="19">
        <v>14.07</v>
      </c>
      <c r="F8036" s="19">
        <v>5.0999999999999996</v>
      </c>
      <c r="G8036" s="19">
        <v>0</v>
      </c>
      <c r="H8036" s="17">
        <f t="shared" si="378"/>
        <v>582.90558530286262</v>
      </c>
      <c r="I8036" s="18">
        <f t="shared" si="376"/>
        <v>32.285799540714457</v>
      </c>
      <c r="J8036" s="17">
        <f t="shared" si="377"/>
        <v>0.56379438569730489</v>
      </c>
    </row>
    <row r="8037" spans="1:10" x14ac:dyDescent="0.3">
      <c r="A8037" s="2">
        <v>20201130</v>
      </c>
      <c r="B8037" s="2" t="s">
        <v>37</v>
      </c>
      <c r="C8037" s="2">
        <v>440.01</v>
      </c>
      <c r="D8037" s="2">
        <v>27.06</v>
      </c>
      <c r="E8037" s="2">
        <v>15.02</v>
      </c>
      <c r="F8037" s="2">
        <v>5.59</v>
      </c>
      <c r="G8037" s="2">
        <v>0</v>
      </c>
      <c r="H8037" s="16">
        <f t="shared" si="378"/>
        <v>967.21796806802934</v>
      </c>
      <c r="I8037" s="15">
        <f t="shared" si="376"/>
        <v>45.245561502125916</v>
      </c>
      <c r="J8037" s="14">
        <f t="shared" si="377"/>
        <v>0.87909954920485778</v>
      </c>
    </row>
    <row r="8038" spans="1:10" x14ac:dyDescent="0.3">
      <c r="A8038" s="19">
        <v>20201130</v>
      </c>
      <c r="B8038" s="19" t="s">
        <v>36</v>
      </c>
      <c r="C8038" s="19">
        <v>495.01</v>
      </c>
      <c r="D8038" s="19">
        <v>29.5</v>
      </c>
      <c r="E8038" s="19">
        <v>16.04</v>
      </c>
      <c r="F8038" s="19">
        <v>5.93</v>
      </c>
      <c r="G8038" s="19">
        <v>0</v>
      </c>
      <c r="H8038" s="17">
        <f t="shared" si="378"/>
        <v>1005.2524698371245</v>
      </c>
      <c r="I8038" s="18">
        <f t="shared" si="376"/>
        <v>47.454139682410144</v>
      </c>
      <c r="J8038" s="17">
        <f t="shared" si="377"/>
        <v>0.90367811265497688</v>
      </c>
    </row>
    <row r="8039" spans="1:10" x14ac:dyDescent="0.3">
      <c r="A8039" s="2">
        <v>20201130</v>
      </c>
      <c r="B8039" s="2" t="s">
        <v>35</v>
      </c>
      <c r="C8039" s="2">
        <v>257</v>
      </c>
      <c r="D8039" s="2">
        <v>28.72</v>
      </c>
      <c r="E8039" s="2">
        <v>16.61</v>
      </c>
      <c r="F8039" s="2">
        <v>5.72</v>
      </c>
      <c r="G8039" s="2">
        <v>0</v>
      </c>
      <c r="H8039" s="16">
        <f t="shared" si="378"/>
        <v>534.82651908339847</v>
      </c>
      <c r="I8039" s="15">
        <f t="shared" si="376"/>
        <v>33.323328721356205</v>
      </c>
      <c r="J8039" s="14">
        <f t="shared" si="377"/>
        <v>0.51479460291086432</v>
      </c>
    </row>
    <row r="8040" spans="1:10" x14ac:dyDescent="0.3">
      <c r="A8040" s="19">
        <v>20201130</v>
      </c>
      <c r="B8040" s="19" t="s">
        <v>34</v>
      </c>
      <c r="C8040" s="19">
        <v>157</v>
      </c>
      <c r="D8040" s="19">
        <v>24.86</v>
      </c>
      <c r="E8040" s="19">
        <v>17.260000000000002</v>
      </c>
      <c r="F8040" s="19">
        <v>5.59</v>
      </c>
      <c r="G8040" s="19">
        <v>0</v>
      </c>
      <c r="H8040" s="17">
        <f t="shared" si="378"/>
        <v>373.45165519407442</v>
      </c>
      <c r="I8040" s="18">
        <f t="shared" si="376"/>
        <v>28.930364224814827</v>
      </c>
      <c r="J8040" s="17">
        <f t="shared" si="377"/>
        <v>0.36684655058034743</v>
      </c>
    </row>
    <row r="8041" spans="1:10" x14ac:dyDescent="0.3">
      <c r="A8041" s="2">
        <v>20201130</v>
      </c>
      <c r="B8041" s="2" t="s">
        <v>33</v>
      </c>
      <c r="C8041" s="2">
        <v>233.01</v>
      </c>
      <c r="D8041" s="2">
        <v>18.41</v>
      </c>
      <c r="E8041" s="2">
        <v>17.55</v>
      </c>
      <c r="F8041" s="2">
        <v>5.24</v>
      </c>
      <c r="G8041" s="2">
        <v>0</v>
      </c>
      <c r="H8041" s="16">
        <f t="shared" si="378"/>
        <v>737.80619652055566</v>
      </c>
      <c r="I8041" s="15">
        <f t="shared" si="376"/>
        <v>40.606443641267361</v>
      </c>
      <c r="J8041" s="14">
        <f t="shared" si="377"/>
        <v>0.68599080781176425</v>
      </c>
    </row>
    <row r="8042" spans="1:10" x14ac:dyDescent="0.3">
      <c r="A8042" s="19">
        <v>20201130</v>
      </c>
      <c r="B8042" s="19" t="s">
        <v>32</v>
      </c>
      <c r="C8042" s="19">
        <v>102</v>
      </c>
      <c r="D8042" s="19">
        <v>10.01</v>
      </c>
      <c r="E8042" s="19">
        <v>17.46</v>
      </c>
      <c r="F8042" s="19">
        <v>4.83</v>
      </c>
      <c r="G8042" s="19">
        <v>0</v>
      </c>
      <c r="H8042" s="17">
        <f t="shared" si="378"/>
        <v>586.81375505816732</v>
      </c>
      <c r="I8042" s="18">
        <f t="shared" si="376"/>
        <v>35.79792984556773</v>
      </c>
      <c r="J8042" s="17">
        <f t="shared" si="377"/>
        <v>0.55830007314027219</v>
      </c>
    </row>
    <row r="8043" spans="1:10" x14ac:dyDescent="0.3">
      <c r="A8043" s="2">
        <v>20201130</v>
      </c>
      <c r="B8043" s="2" t="s">
        <v>31</v>
      </c>
      <c r="C8043" s="2">
        <v>0</v>
      </c>
      <c r="D8043" s="2">
        <v>0</v>
      </c>
      <c r="E8043" s="2">
        <v>16.940000000000001</v>
      </c>
      <c r="F8043" s="2">
        <v>4.83</v>
      </c>
      <c r="G8043" s="2">
        <v>0</v>
      </c>
      <c r="H8043" s="16">
        <f t="shared" si="378"/>
        <v>0</v>
      </c>
      <c r="I8043" s="15">
        <f t="shared" si="376"/>
        <v>16.940000000000001</v>
      </c>
      <c r="J8043" s="14">
        <f t="shared" si="377"/>
        <v>0</v>
      </c>
    </row>
    <row r="8044" spans="1:10" x14ac:dyDescent="0.3">
      <c r="A8044" s="19">
        <v>20201130</v>
      </c>
      <c r="B8044" s="19" t="s">
        <v>30</v>
      </c>
      <c r="C8044" s="19">
        <v>0</v>
      </c>
      <c r="D8044" s="19">
        <v>0</v>
      </c>
      <c r="E8044" s="19">
        <v>16.440000000000001</v>
      </c>
      <c r="F8044" s="19">
        <v>5.0999999999999996</v>
      </c>
      <c r="G8044" s="19">
        <v>0</v>
      </c>
      <c r="H8044" s="17">
        <f t="shared" si="378"/>
        <v>0</v>
      </c>
      <c r="I8044" s="18">
        <f t="shared" si="376"/>
        <v>16.440000000000001</v>
      </c>
      <c r="J8044" s="17">
        <f t="shared" si="377"/>
        <v>0</v>
      </c>
    </row>
    <row r="8045" spans="1:10" x14ac:dyDescent="0.3">
      <c r="A8045" s="2">
        <v>20201130</v>
      </c>
      <c r="B8045" s="2" t="s">
        <v>29</v>
      </c>
      <c r="C8045" s="2">
        <v>0</v>
      </c>
      <c r="D8045" s="2">
        <v>0</v>
      </c>
      <c r="E8045" s="2">
        <v>15.82</v>
      </c>
      <c r="F8045" s="2">
        <v>4.21</v>
      </c>
      <c r="G8045" s="2">
        <v>0</v>
      </c>
      <c r="H8045" s="16">
        <f t="shared" si="378"/>
        <v>0</v>
      </c>
      <c r="I8045" s="15">
        <f t="shared" si="376"/>
        <v>15.82</v>
      </c>
      <c r="J8045" s="14">
        <f t="shared" si="377"/>
        <v>0</v>
      </c>
    </row>
    <row r="8046" spans="1:10" x14ac:dyDescent="0.3">
      <c r="A8046" s="19">
        <v>20201130</v>
      </c>
      <c r="B8046" s="19" t="s">
        <v>28</v>
      </c>
      <c r="C8046" s="19">
        <v>0</v>
      </c>
      <c r="D8046" s="19">
        <v>0</v>
      </c>
      <c r="E8046" s="19">
        <v>15.42</v>
      </c>
      <c r="F8046" s="19">
        <v>4.41</v>
      </c>
      <c r="G8046" s="19">
        <v>0</v>
      </c>
      <c r="H8046" s="17">
        <f t="shared" si="378"/>
        <v>0</v>
      </c>
      <c r="I8046" s="18">
        <f t="shared" si="376"/>
        <v>15.42</v>
      </c>
      <c r="J8046" s="17">
        <f t="shared" si="377"/>
        <v>0</v>
      </c>
    </row>
    <row r="8047" spans="1:10" x14ac:dyDescent="0.3">
      <c r="A8047" s="2">
        <v>20201130</v>
      </c>
      <c r="B8047" s="2" t="s">
        <v>27</v>
      </c>
      <c r="C8047" s="2">
        <v>0</v>
      </c>
      <c r="D8047" s="2">
        <v>0</v>
      </c>
      <c r="E8047" s="2">
        <v>15.01</v>
      </c>
      <c r="F8047" s="2">
        <v>4.28</v>
      </c>
      <c r="G8047" s="2">
        <v>0</v>
      </c>
      <c r="H8047" s="16">
        <f t="shared" si="378"/>
        <v>0</v>
      </c>
      <c r="I8047" s="15">
        <f t="shared" si="376"/>
        <v>15.01</v>
      </c>
      <c r="J8047" s="14">
        <f t="shared" si="377"/>
        <v>0</v>
      </c>
    </row>
    <row r="8048" spans="1:10" x14ac:dyDescent="0.3">
      <c r="A8048" s="19">
        <v>20201130</v>
      </c>
      <c r="B8048" s="19" t="s">
        <v>26</v>
      </c>
      <c r="C8048" s="19">
        <v>0</v>
      </c>
      <c r="D8048" s="19">
        <v>0</v>
      </c>
      <c r="E8048" s="19">
        <v>14.68</v>
      </c>
      <c r="F8048" s="19">
        <v>4.1399999999999997</v>
      </c>
      <c r="G8048" s="19">
        <v>0</v>
      </c>
      <c r="H8048" s="17">
        <f t="shared" si="378"/>
        <v>0</v>
      </c>
      <c r="I8048" s="18">
        <f t="shared" si="376"/>
        <v>14.68</v>
      </c>
      <c r="J8048" s="17">
        <f t="shared" si="377"/>
        <v>0</v>
      </c>
    </row>
    <row r="8049" spans="1:10" x14ac:dyDescent="0.3">
      <c r="A8049" s="2">
        <v>20201130</v>
      </c>
      <c r="B8049" s="2" t="s">
        <v>25</v>
      </c>
      <c r="C8049" s="2">
        <v>0</v>
      </c>
      <c r="D8049" s="2">
        <v>0</v>
      </c>
      <c r="E8049" s="2">
        <v>14.32</v>
      </c>
      <c r="F8049" s="2">
        <v>4.21</v>
      </c>
      <c r="G8049" s="2">
        <v>0</v>
      </c>
      <c r="H8049" s="16">
        <f t="shared" si="378"/>
        <v>0</v>
      </c>
      <c r="I8049" s="15">
        <f t="shared" si="376"/>
        <v>14.32</v>
      </c>
      <c r="J8049" s="14">
        <f t="shared" si="377"/>
        <v>0</v>
      </c>
    </row>
    <row r="8050" spans="1:10" x14ac:dyDescent="0.3">
      <c r="A8050" s="19">
        <v>20201201</v>
      </c>
      <c r="B8050" s="19" t="s">
        <v>48</v>
      </c>
      <c r="C8050" s="19">
        <v>0</v>
      </c>
      <c r="D8050" s="19">
        <v>0</v>
      </c>
      <c r="E8050" s="19">
        <v>14.05</v>
      </c>
      <c r="F8050" s="19">
        <v>4.21</v>
      </c>
      <c r="G8050" s="19">
        <v>0</v>
      </c>
      <c r="H8050" s="17">
        <f t="shared" si="378"/>
        <v>0</v>
      </c>
      <c r="I8050" s="18">
        <f t="shared" si="376"/>
        <v>14.05</v>
      </c>
      <c r="J8050" s="17">
        <f t="shared" si="377"/>
        <v>0</v>
      </c>
    </row>
    <row r="8051" spans="1:10" x14ac:dyDescent="0.3">
      <c r="A8051" s="2">
        <v>20201201</v>
      </c>
      <c r="B8051" s="2" t="s">
        <v>47</v>
      </c>
      <c r="C8051" s="2">
        <v>0</v>
      </c>
      <c r="D8051" s="2">
        <v>0</v>
      </c>
      <c r="E8051" s="2">
        <v>13.8</v>
      </c>
      <c r="F8051" s="2">
        <v>4.1399999999999997</v>
      </c>
      <c r="G8051" s="2">
        <v>0</v>
      </c>
      <c r="H8051" s="16">
        <f t="shared" si="378"/>
        <v>0</v>
      </c>
      <c r="I8051" s="15">
        <f t="shared" si="376"/>
        <v>13.8</v>
      </c>
      <c r="J8051" s="14">
        <f t="shared" si="377"/>
        <v>0</v>
      </c>
    </row>
    <row r="8052" spans="1:10" x14ac:dyDescent="0.3">
      <c r="A8052" s="19">
        <v>20201201</v>
      </c>
      <c r="B8052" s="19" t="s">
        <v>46</v>
      </c>
      <c r="C8052" s="19">
        <v>0</v>
      </c>
      <c r="D8052" s="19">
        <v>0</v>
      </c>
      <c r="E8052" s="19">
        <v>13.51</v>
      </c>
      <c r="F8052" s="19">
        <v>4.1399999999999997</v>
      </c>
      <c r="G8052" s="19">
        <v>0</v>
      </c>
      <c r="H8052" s="17">
        <f t="shared" si="378"/>
        <v>0</v>
      </c>
      <c r="I8052" s="18">
        <f t="shared" si="376"/>
        <v>13.51</v>
      </c>
      <c r="J8052" s="17">
        <f t="shared" si="377"/>
        <v>0</v>
      </c>
    </row>
    <row r="8053" spans="1:10" x14ac:dyDescent="0.3">
      <c r="A8053" s="2">
        <v>20201201</v>
      </c>
      <c r="B8053" s="2" t="s">
        <v>45</v>
      </c>
      <c r="C8053" s="2">
        <v>0</v>
      </c>
      <c r="D8053" s="2">
        <v>0</v>
      </c>
      <c r="E8053" s="2">
        <v>13.24</v>
      </c>
      <c r="F8053" s="2">
        <v>4.21</v>
      </c>
      <c r="G8053" s="2">
        <v>0</v>
      </c>
      <c r="H8053" s="16">
        <f t="shared" si="378"/>
        <v>0</v>
      </c>
      <c r="I8053" s="15">
        <f t="shared" si="376"/>
        <v>13.24</v>
      </c>
      <c r="J8053" s="14">
        <f t="shared" si="377"/>
        <v>0</v>
      </c>
    </row>
    <row r="8054" spans="1:10" x14ac:dyDescent="0.3">
      <c r="A8054" s="19">
        <v>20201201</v>
      </c>
      <c r="B8054" s="19" t="s">
        <v>44</v>
      </c>
      <c r="C8054" s="19">
        <v>0</v>
      </c>
      <c r="D8054" s="19">
        <v>0</v>
      </c>
      <c r="E8054" s="19">
        <v>12.99</v>
      </c>
      <c r="F8054" s="19">
        <v>4.1399999999999997</v>
      </c>
      <c r="G8054" s="19">
        <v>0</v>
      </c>
      <c r="H8054" s="17">
        <f t="shared" si="378"/>
        <v>0</v>
      </c>
      <c r="I8054" s="18">
        <f t="shared" si="376"/>
        <v>12.99</v>
      </c>
      <c r="J8054" s="17">
        <f t="shared" si="377"/>
        <v>0</v>
      </c>
    </row>
    <row r="8055" spans="1:10" x14ac:dyDescent="0.3">
      <c r="A8055" s="2">
        <v>20201201</v>
      </c>
      <c r="B8055" s="2" t="s">
        <v>43</v>
      </c>
      <c r="C8055" s="2">
        <v>0</v>
      </c>
      <c r="D8055" s="2">
        <v>0</v>
      </c>
      <c r="E8055" s="2">
        <v>12.82</v>
      </c>
      <c r="F8055" s="2">
        <v>3.93</v>
      </c>
      <c r="G8055" s="2">
        <v>0</v>
      </c>
      <c r="H8055" s="16">
        <f t="shared" si="378"/>
        <v>0</v>
      </c>
      <c r="I8055" s="15">
        <f t="shared" si="376"/>
        <v>12.82</v>
      </c>
      <c r="J8055" s="14">
        <f t="shared" si="377"/>
        <v>0</v>
      </c>
    </row>
    <row r="8056" spans="1:10" x14ac:dyDescent="0.3">
      <c r="A8056" s="19">
        <v>20201201</v>
      </c>
      <c r="B8056" s="19" t="s">
        <v>42</v>
      </c>
      <c r="C8056" s="19">
        <v>0</v>
      </c>
      <c r="D8056" s="19">
        <v>0</v>
      </c>
      <c r="E8056" s="19">
        <v>12.63</v>
      </c>
      <c r="F8056" s="19">
        <v>3.72</v>
      </c>
      <c r="G8056" s="19">
        <v>0</v>
      </c>
      <c r="H8056" s="17">
        <f t="shared" si="378"/>
        <v>0</v>
      </c>
      <c r="I8056" s="18">
        <f t="shared" si="376"/>
        <v>12.63</v>
      </c>
      <c r="J8056" s="17">
        <f t="shared" si="377"/>
        <v>0</v>
      </c>
    </row>
    <row r="8057" spans="1:10" x14ac:dyDescent="0.3">
      <c r="A8057" s="2">
        <v>20201201</v>
      </c>
      <c r="B8057" s="2" t="s">
        <v>41</v>
      </c>
      <c r="C8057" s="2">
        <v>0</v>
      </c>
      <c r="D8057" s="2">
        <v>0</v>
      </c>
      <c r="E8057" s="2">
        <v>12.54</v>
      </c>
      <c r="F8057" s="2">
        <v>3.72</v>
      </c>
      <c r="G8057" s="2">
        <v>0</v>
      </c>
      <c r="H8057" s="16">
        <f t="shared" si="378"/>
        <v>0</v>
      </c>
      <c r="I8057" s="15">
        <f t="shared" si="376"/>
        <v>12.54</v>
      </c>
      <c r="J8057" s="14">
        <f t="shared" si="377"/>
        <v>0</v>
      </c>
    </row>
    <row r="8058" spans="1:10" x14ac:dyDescent="0.3">
      <c r="A8058" s="19">
        <v>20201201</v>
      </c>
      <c r="B8058" s="19" t="s">
        <v>40</v>
      </c>
      <c r="C8058" s="19">
        <v>41.1</v>
      </c>
      <c r="D8058" s="19">
        <v>4.8600000000000003</v>
      </c>
      <c r="E8058" s="19">
        <v>12.35</v>
      </c>
      <c r="F8058" s="19">
        <v>3.72</v>
      </c>
      <c r="G8058" s="19">
        <v>0</v>
      </c>
      <c r="H8058" s="17">
        <f t="shared" si="378"/>
        <v>485.11990796221698</v>
      </c>
      <c r="I8058" s="18">
        <f t="shared" si="376"/>
        <v>27.509997123819282</v>
      </c>
      <c r="J8058" s="17">
        <f t="shared" si="377"/>
        <v>0.47964048488060013</v>
      </c>
    </row>
    <row r="8059" spans="1:10" x14ac:dyDescent="0.3">
      <c r="A8059" s="2">
        <v>20201201</v>
      </c>
      <c r="B8059" s="2" t="s">
        <v>39</v>
      </c>
      <c r="C8059" s="2">
        <v>203.01</v>
      </c>
      <c r="D8059" s="2">
        <v>14.03</v>
      </c>
      <c r="E8059" s="2">
        <v>13.03</v>
      </c>
      <c r="F8059" s="2">
        <v>3.31</v>
      </c>
      <c r="G8059" s="2">
        <v>0</v>
      </c>
      <c r="H8059" s="16">
        <f t="shared" si="378"/>
        <v>837.39667938404477</v>
      </c>
      <c r="I8059" s="15">
        <f t="shared" si="376"/>
        <v>39.1986462307514</v>
      </c>
      <c r="J8059" s="14">
        <f t="shared" si="377"/>
        <v>0.78389213295983473</v>
      </c>
    </row>
    <row r="8060" spans="1:10" x14ac:dyDescent="0.3">
      <c r="A8060" s="19">
        <v>20201201</v>
      </c>
      <c r="B8060" s="19" t="s">
        <v>38</v>
      </c>
      <c r="C8060" s="19">
        <v>356.01</v>
      </c>
      <c r="D8060" s="19">
        <v>21.57</v>
      </c>
      <c r="E8060" s="19">
        <v>14.3</v>
      </c>
      <c r="F8060" s="19">
        <v>3.24</v>
      </c>
      <c r="G8060" s="19">
        <v>0</v>
      </c>
      <c r="H8060" s="17">
        <f t="shared" si="378"/>
        <v>968.37192353217483</v>
      </c>
      <c r="I8060" s="18">
        <f t="shared" si="376"/>
        <v>44.561622610380468</v>
      </c>
      <c r="J8060" s="17">
        <f t="shared" si="377"/>
        <v>0.88312875601636398</v>
      </c>
    </row>
    <row r="8061" spans="1:10" x14ac:dyDescent="0.3">
      <c r="A8061" s="2">
        <v>20201201</v>
      </c>
      <c r="B8061" s="2" t="s">
        <v>37</v>
      </c>
      <c r="C8061" s="2">
        <v>451.01</v>
      </c>
      <c r="D8061" s="2">
        <v>26.88</v>
      </c>
      <c r="E8061" s="2">
        <v>15.6</v>
      </c>
      <c r="F8061" s="2">
        <v>3.17</v>
      </c>
      <c r="G8061" s="2">
        <v>0</v>
      </c>
      <c r="H8061" s="16">
        <f t="shared" si="378"/>
        <v>997.53742954603274</v>
      </c>
      <c r="I8061" s="15">
        <f t="shared" si="376"/>
        <v>46.773044673313521</v>
      </c>
      <c r="J8061" s="14">
        <f t="shared" si="377"/>
        <v>0.89980000797039617</v>
      </c>
    </row>
    <row r="8062" spans="1:10" x14ac:dyDescent="0.3">
      <c r="A8062" s="19">
        <v>20201201</v>
      </c>
      <c r="B8062" s="19" t="s">
        <v>36</v>
      </c>
      <c r="C8062" s="19">
        <v>499.01</v>
      </c>
      <c r="D8062" s="19">
        <v>29.33</v>
      </c>
      <c r="E8062" s="19">
        <v>16.760000000000002</v>
      </c>
      <c r="F8062" s="19">
        <v>3.24</v>
      </c>
      <c r="G8062" s="19">
        <v>0</v>
      </c>
      <c r="H8062" s="17">
        <f t="shared" si="378"/>
        <v>1018.7224801823673</v>
      </c>
      <c r="I8062" s="18">
        <f t="shared" si="376"/>
        <v>48.595077505698981</v>
      </c>
      <c r="J8062" s="17">
        <f t="shared" si="377"/>
        <v>0.91055671873721356</v>
      </c>
    </row>
    <row r="8063" spans="1:10" x14ac:dyDescent="0.3">
      <c r="A8063" s="2">
        <v>20201201</v>
      </c>
      <c r="B8063" s="2" t="s">
        <v>35</v>
      </c>
      <c r="C8063" s="2">
        <v>475.01</v>
      </c>
      <c r="D8063" s="2">
        <v>28.58</v>
      </c>
      <c r="E8063" s="2">
        <v>17.7</v>
      </c>
      <c r="F8063" s="2">
        <v>2.9</v>
      </c>
      <c r="G8063" s="2">
        <v>0</v>
      </c>
      <c r="H8063" s="16">
        <f t="shared" si="378"/>
        <v>992.94427625205719</v>
      </c>
      <c r="I8063" s="15">
        <f t="shared" si="376"/>
        <v>48.729508632876787</v>
      </c>
      <c r="J8063" s="14">
        <f t="shared" si="377"/>
        <v>0.88691491726325766</v>
      </c>
    </row>
    <row r="8064" spans="1:10" x14ac:dyDescent="0.3">
      <c r="A8064" s="19">
        <v>20201201</v>
      </c>
      <c r="B8064" s="19" t="s">
        <v>34</v>
      </c>
      <c r="C8064" s="19">
        <v>408.01</v>
      </c>
      <c r="D8064" s="19">
        <v>24.74</v>
      </c>
      <c r="E8064" s="19">
        <v>18.37</v>
      </c>
      <c r="F8064" s="19">
        <v>2.41</v>
      </c>
      <c r="G8064" s="19">
        <v>0</v>
      </c>
      <c r="H8064" s="17">
        <f t="shared" si="378"/>
        <v>974.93142309257394</v>
      </c>
      <c r="I8064" s="18">
        <f t="shared" si="376"/>
        <v>48.836606971642937</v>
      </c>
      <c r="J8064" s="17">
        <f t="shared" si="377"/>
        <v>0.87035566588804392</v>
      </c>
    </row>
    <row r="8065" spans="1:10" x14ac:dyDescent="0.3">
      <c r="A8065" s="2">
        <v>20201201</v>
      </c>
      <c r="B8065" s="2" t="s">
        <v>33</v>
      </c>
      <c r="C8065" s="2">
        <v>285.01</v>
      </c>
      <c r="D8065" s="2">
        <v>18.32</v>
      </c>
      <c r="E8065" s="2">
        <v>18.670000000000002</v>
      </c>
      <c r="F8065" s="2">
        <v>1.93</v>
      </c>
      <c r="G8065" s="2">
        <v>0</v>
      </c>
      <c r="H8065" s="16">
        <f t="shared" si="378"/>
        <v>906.73997868499407</v>
      </c>
      <c r="I8065" s="15">
        <f t="shared" si="376"/>
        <v>47.00562433390607</v>
      </c>
      <c r="J8065" s="14">
        <f t="shared" si="377"/>
        <v>0.81694977165735216</v>
      </c>
    </row>
    <row r="8066" spans="1:10" x14ac:dyDescent="0.3">
      <c r="A8066" s="19">
        <v>20201201</v>
      </c>
      <c r="B8066" s="19" t="s">
        <v>32</v>
      </c>
      <c r="C8066" s="19">
        <v>134.01</v>
      </c>
      <c r="D8066" s="19">
        <v>9.9499999999999993</v>
      </c>
      <c r="E8066" s="19">
        <v>18.489999999999998</v>
      </c>
      <c r="F8066" s="19">
        <v>1.38</v>
      </c>
      <c r="G8066" s="19">
        <v>0</v>
      </c>
      <c r="H8066" s="17">
        <f t="shared" si="378"/>
        <v>775.5715292924225</v>
      </c>
      <c r="I8066" s="18">
        <f t="shared" si="376"/>
        <v>42.726610290388201</v>
      </c>
      <c r="J8066" s="17">
        <f t="shared" si="377"/>
        <v>0.71370438515803014</v>
      </c>
    </row>
    <row r="8067" spans="1:10" x14ac:dyDescent="0.3">
      <c r="A8067" s="2">
        <v>20201201</v>
      </c>
      <c r="B8067" s="2" t="s">
        <v>31</v>
      </c>
      <c r="C8067" s="2">
        <v>0</v>
      </c>
      <c r="D8067" s="2">
        <v>0</v>
      </c>
      <c r="E8067" s="2">
        <v>17.48</v>
      </c>
      <c r="F8067" s="2">
        <v>2.0699999999999998</v>
      </c>
      <c r="G8067" s="2">
        <v>0</v>
      </c>
      <c r="H8067" s="16">
        <f t="shared" si="378"/>
        <v>0</v>
      </c>
      <c r="I8067" s="15">
        <f t="shared" si="376"/>
        <v>17.48</v>
      </c>
      <c r="J8067" s="14">
        <f t="shared" si="377"/>
        <v>0</v>
      </c>
    </row>
    <row r="8068" spans="1:10" x14ac:dyDescent="0.3">
      <c r="A8068" s="19">
        <v>20201201</v>
      </c>
      <c r="B8068" s="19" t="s">
        <v>30</v>
      </c>
      <c r="C8068" s="19">
        <v>0</v>
      </c>
      <c r="D8068" s="19">
        <v>0</v>
      </c>
      <c r="E8068" s="19">
        <v>16.059999999999999</v>
      </c>
      <c r="F8068" s="19">
        <v>2.69</v>
      </c>
      <c r="G8068" s="19">
        <v>0</v>
      </c>
      <c r="H8068" s="17">
        <f t="shared" si="378"/>
        <v>0</v>
      </c>
      <c r="I8068" s="18">
        <f t="shared" si="376"/>
        <v>16.059999999999999</v>
      </c>
      <c r="J8068" s="17">
        <f t="shared" si="377"/>
        <v>0</v>
      </c>
    </row>
    <row r="8069" spans="1:10" x14ac:dyDescent="0.3">
      <c r="A8069" s="2">
        <v>20201201</v>
      </c>
      <c r="B8069" s="2" t="s">
        <v>29</v>
      </c>
      <c r="C8069" s="2">
        <v>0</v>
      </c>
      <c r="D8069" s="2">
        <v>0</v>
      </c>
      <c r="E8069" s="2">
        <v>15.31</v>
      </c>
      <c r="F8069" s="2">
        <v>2.2799999999999998</v>
      </c>
      <c r="G8069" s="2">
        <v>0</v>
      </c>
      <c r="H8069" s="16">
        <f t="shared" si="378"/>
        <v>0</v>
      </c>
      <c r="I8069" s="15">
        <f t="shared" si="376"/>
        <v>15.31</v>
      </c>
      <c r="J8069" s="14">
        <f t="shared" si="377"/>
        <v>0</v>
      </c>
    </row>
    <row r="8070" spans="1:10" x14ac:dyDescent="0.3">
      <c r="A8070" s="19">
        <v>20201201</v>
      </c>
      <c r="B8070" s="19" t="s">
        <v>28</v>
      </c>
      <c r="C8070" s="19">
        <v>0</v>
      </c>
      <c r="D8070" s="19">
        <v>0</v>
      </c>
      <c r="E8070" s="19">
        <v>14.58</v>
      </c>
      <c r="F8070" s="19">
        <v>2.48</v>
      </c>
      <c r="G8070" s="19">
        <v>0</v>
      </c>
      <c r="H8070" s="17">
        <f t="shared" si="378"/>
        <v>0</v>
      </c>
      <c r="I8070" s="18">
        <f t="shared" si="376"/>
        <v>14.58</v>
      </c>
      <c r="J8070" s="17">
        <f t="shared" si="377"/>
        <v>0</v>
      </c>
    </row>
    <row r="8071" spans="1:10" x14ac:dyDescent="0.3">
      <c r="A8071" s="2">
        <v>20201201</v>
      </c>
      <c r="B8071" s="2" t="s">
        <v>27</v>
      </c>
      <c r="C8071" s="2">
        <v>0</v>
      </c>
      <c r="D8071" s="2">
        <v>0</v>
      </c>
      <c r="E8071" s="2">
        <v>14.23</v>
      </c>
      <c r="F8071" s="2">
        <v>2.9</v>
      </c>
      <c r="G8071" s="2">
        <v>0</v>
      </c>
      <c r="H8071" s="16">
        <f t="shared" si="378"/>
        <v>0</v>
      </c>
      <c r="I8071" s="15">
        <f t="shared" si="376"/>
        <v>14.23</v>
      </c>
      <c r="J8071" s="14">
        <f t="shared" si="377"/>
        <v>0</v>
      </c>
    </row>
    <row r="8072" spans="1:10" x14ac:dyDescent="0.3">
      <c r="A8072" s="19">
        <v>20201201</v>
      </c>
      <c r="B8072" s="19" t="s">
        <v>26</v>
      </c>
      <c r="C8072" s="19">
        <v>0</v>
      </c>
      <c r="D8072" s="19">
        <v>0</v>
      </c>
      <c r="E8072" s="19">
        <v>14</v>
      </c>
      <c r="F8072" s="19">
        <v>3.1</v>
      </c>
      <c r="G8072" s="19">
        <v>0</v>
      </c>
      <c r="H8072" s="17">
        <f t="shared" si="378"/>
        <v>0</v>
      </c>
      <c r="I8072" s="18">
        <f t="shared" si="376"/>
        <v>14</v>
      </c>
      <c r="J8072" s="17">
        <f t="shared" si="377"/>
        <v>0</v>
      </c>
    </row>
    <row r="8073" spans="1:10" x14ac:dyDescent="0.3">
      <c r="A8073" s="2">
        <v>20201201</v>
      </c>
      <c r="B8073" s="2" t="s">
        <v>25</v>
      </c>
      <c r="C8073" s="2">
        <v>0</v>
      </c>
      <c r="D8073" s="2">
        <v>0</v>
      </c>
      <c r="E8073" s="2">
        <v>13.8</v>
      </c>
      <c r="F8073" s="2">
        <v>3.17</v>
      </c>
      <c r="G8073" s="2">
        <v>0</v>
      </c>
      <c r="H8073" s="16">
        <f t="shared" si="378"/>
        <v>0</v>
      </c>
      <c r="I8073" s="15">
        <f t="shared" si="376"/>
        <v>13.8</v>
      </c>
      <c r="J8073" s="14">
        <f t="shared" si="377"/>
        <v>0</v>
      </c>
    </row>
    <row r="8074" spans="1:10" x14ac:dyDescent="0.3">
      <c r="A8074" s="19">
        <v>20201202</v>
      </c>
      <c r="B8074" s="19" t="s">
        <v>48</v>
      </c>
      <c r="C8074" s="19">
        <v>0</v>
      </c>
      <c r="D8074" s="19">
        <v>0</v>
      </c>
      <c r="E8074" s="19">
        <v>13.62</v>
      </c>
      <c r="F8074" s="19">
        <v>3.31</v>
      </c>
      <c r="G8074" s="19">
        <v>0</v>
      </c>
      <c r="H8074" s="17">
        <f t="shared" si="378"/>
        <v>0</v>
      </c>
      <c r="I8074" s="18">
        <f t="shared" ref="I8074:I8137" si="379">E8074+H8074*((NOCT-20)/(800))</f>
        <v>13.62</v>
      </c>
      <c r="J8074" s="17">
        <f t="shared" ref="J8074:J8137" si="380">P_STC__W*(H8074/1000)*(1+(alpha_p/100)*(I8074-25))</f>
        <v>0</v>
      </c>
    </row>
    <row r="8075" spans="1:10" x14ac:dyDescent="0.3">
      <c r="A8075" s="2">
        <v>20201202</v>
      </c>
      <c r="B8075" s="2" t="s">
        <v>47</v>
      </c>
      <c r="C8075" s="2">
        <v>0</v>
      </c>
      <c r="D8075" s="2">
        <v>0</v>
      </c>
      <c r="E8075" s="2">
        <v>13.45</v>
      </c>
      <c r="F8075" s="2">
        <v>3.52</v>
      </c>
      <c r="G8075" s="2">
        <v>0</v>
      </c>
      <c r="H8075" s="16">
        <f t="shared" si="378"/>
        <v>0</v>
      </c>
      <c r="I8075" s="15">
        <f t="shared" si="379"/>
        <v>13.45</v>
      </c>
      <c r="J8075" s="14">
        <f t="shared" si="380"/>
        <v>0</v>
      </c>
    </row>
    <row r="8076" spans="1:10" x14ac:dyDescent="0.3">
      <c r="A8076" s="19">
        <v>20201202</v>
      </c>
      <c r="B8076" s="19" t="s">
        <v>46</v>
      </c>
      <c r="C8076" s="19">
        <v>0</v>
      </c>
      <c r="D8076" s="19">
        <v>0</v>
      </c>
      <c r="E8076" s="19">
        <v>13.32</v>
      </c>
      <c r="F8076" s="19">
        <v>3.45</v>
      </c>
      <c r="G8076" s="19">
        <v>0</v>
      </c>
      <c r="H8076" s="17">
        <f t="shared" si="378"/>
        <v>0</v>
      </c>
      <c r="I8076" s="18">
        <f t="shared" si="379"/>
        <v>13.32</v>
      </c>
      <c r="J8076" s="17">
        <f t="shared" si="380"/>
        <v>0</v>
      </c>
    </row>
    <row r="8077" spans="1:10" x14ac:dyDescent="0.3">
      <c r="A8077" s="2">
        <v>20201202</v>
      </c>
      <c r="B8077" s="2" t="s">
        <v>45</v>
      </c>
      <c r="C8077" s="2">
        <v>0</v>
      </c>
      <c r="D8077" s="2">
        <v>0</v>
      </c>
      <c r="E8077" s="2">
        <v>13.19</v>
      </c>
      <c r="F8077" s="2">
        <v>3.45</v>
      </c>
      <c r="G8077" s="2">
        <v>0</v>
      </c>
      <c r="H8077" s="16">
        <f t="shared" si="378"/>
        <v>0</v>
      </c>
      <c r="I8077" s="15">
        <f t="shared" si="379"/>
        <v>13.19</v>
      </c>
      <c r="J8077" s="14">
        <f t="shared" si="380"/>
        <v>0</v>
      </c>
    </row>
    <row r="8078" spans="1:10" x14ac:dyDescent="0.3">
      <c r="A8078" s="19">
        <v>20201202</v>
      </c>
      <c r="B8078" s="19" t="s">
        <v>44</v>
      </c>
      <c r="C8078" s="19">
        <v>0</v>
      </c>
      <c r="D8078" s="19">
        <v>0</v>
      </c>
      <c r="E8078" s="19">
        <v>13.03</v>
      </c>
      <c r="F8078" s="19">
        <v>3.59</v>
      </c>
      <c r="G8078" s="19">
        <v>0</v>
      </c>
      <c r="H8078" s="17">
        <f t="shared" si="378"/>
        <v>0</v>
      </c>
      <c r="I8078" s="18">
        <f t="shared" si="379"/>
        <v>13.03</v>
      </c>
      <c r="J8078" s="17">
        <f t="shared" si="380"/>
        <v>0</v>
      </c>
    </row>
    <row r="8079" spans="1:10" x14ac:dyDescent="0.3">
      <c r="A8079" s="2">
        <v>20201202</v>
      </c>
      <c r="B8079" s="2" t="s">
        <v>43</v>
      </c>
      <c r="C8079" s="2">
        <v>0</v>
      </c>
      <c r="D8079" s="2">
        <v>0</v>
      </c>
      <c r="E8079" s="2">
        <v>12.83</v>
      </c>
      <c r="F8079" s="2">
        <v>3.52</v>
      </c>
      <c r="G8079" s="2">
        <v>0</v>
      </c>
      <c r="H8079" s="16">
        <f t="shared" si="378"/>
        <v>0</v>
      </c>
      <c r="I8079" s="15">
        <f t="shared" si="379"/>
        <v>12.83</v>
      </c>
      <c r="J8079" s="14">
        <f t="shared" si="380"/>
        <v>0</v>
      </c>
    </row>
    <row r="8080" spans="1:10" x14ac:dyDescent="0.3">
      <c r="A8080" s="19">
        <v>20201202</v>
      </c>
      <c r="B8080" s="19" t="s">
        <v>42</v>
      </c>
      <c r="C8080" s="19">
        <v>0</v>
      </c>
      <c r="D8080" s="19">
        <v>0</v>
      </c>
      <c r="E8080" s="19">
        <v>12.64</v>
      </c>
      <c r="F8080" s="19">
        <v>3.45</v>
      </c>
      <c r="G8080" s="19">
        <v>0</v>
      </c>
      <c r="H8080" s="17">
        <f t="shared" si="378"/>
        <v>0</v>
      </c>
      <c r="I8080" s="18">
        <f t="shared" si="379"/>
        <v>12.64</v>
      </c>
      <c r="J8080" s="17">
        <f t="shared" si="380"/>
        <v>0</v>
      </c>
    </row>
    <row r="8081" spans="1:10" x14ac:dyDescent="0.3">
      <c r="A8081" s="2">
        <v>20201202</v>
      </c>
      <c r="B8081" s="2" t="s">
        <v>41</v>
      </c>
      <c r="C8081" s="2">
        <v>0</v>
      </c>
      <c r="D8081" s="2">
        <v>0</v>
      </c>
      <c r="E8081" s="2">
        <v>12.49</v>
      </c>
      <c r="F8081" s="2">
        <v>3.59</v>
      </c>
      <c r="G8081" s="2">
        <v>0</v>
      </c>
      <c r="H8081" s="16">
        <f t="shared" si="378"/>
        <v>0</v>
      </c>
      <c r="I8081" s="15">
        <f t="shared" si="379"/>
        <v>12.49</v>
      </c>
      <c r="J8081" s="14">
        <f t="shared" si="380"/>
        <v>0</v>
      </c>
    </row>
    <row r="8082" spans="1:10" x14ac:dyDescent="0.3">
      <c r="A8082" s="19">
        <v>20201202</v>
      </c>
      <c r="B8082" s="19" t="s">
        <v>40</v>
      </c>
      <c r="C8082" s="19">
        <v>37.97</v>
      </c>
      <c r="D8082" s="19">
        <v>4.6900000000000004</v>
      </c>
      <c r="E8082" s="19">
        <v>12.36</v>
      </c>
      <c r="F8082" s="19">
        <v>3.45</v>
      </c>
      <c r="G8082" s="19">
        <v>0</v>
      </c>
      <c r="H8082" s="17">
        <f t="shared" si="378"/>
        <v>464.38211586613943</v>
      </c>
      <c r="I8082" s="18">
        <f t="shared" si="379"/>
        <v>26.871941120816857</v>
      </c>
      <c r="J8082" s="17">
        <f t="shared" si="380"/>
        <v>0.46047028396306144</v>
      </c>
    </row>
    <row r="8083" spans="1:10" x14ac:dyDescent="0.3">
      <c r="A8083" s="2">
        <v>20201202</v>
      </c>
      <c r="B8083" s="2" t="s">
        <v>39</v>
      </c>
      <c r="C8083" s="2">
        <v>200.01</v>
      </c>
      <c r="D8083" s="2">
        <v>13.85</v>
      </c>
      <c r="E8083" s="2">
        <v>13.07</v>
      </c>
      <c r="F8083" s="2">
        <v>3.03</v>
      </c>
      <c r="G8083" s="2">
        <v>0</v>
      </c>
      <c r="H8083" s="16">
        <f t="shared" ref="H8083:H8146" si="381">IF(D8083&gt;0,C8083/SIN(D8083*PI()/180),0)</f>
        <v>835.53052540152976</v>
      </c>
      <c r="I8083" s="15">
        <f t="shared" si="379"/>
        <v>39.180328918797805</v>
      </c>
      <c r="J8083" s="14">
        <f t="shared" si="380"/>
        <v>0.78221408587802632</v>
      </c>
    </row>
    <row r="8084" spans="1:10" x14ac:dyDescent="0.3">
      <c r="A8084" s="19">
        <v>20201202</v>
      </c>
      <c r="B8084" s="19" t="s">
        <v>38</v>
      </c>
      <c r="C8084" s="19">
        <v>351.01</v>
      </c>
      <c r="D8084" s="19">
        <v>21.4</v>
      </c>
      <c r="E8084" s="19">
        <v>14.5</v>
      </c>
      <c r="F8084" s="19">
        <v>3.1</v>
      </c>
      <c r="G8084" s="19">
        <v>0</v>
      </c>
      <c r="H8084" s="17">
        <f t="shared" si="381"/>
        <v>961.99598074513642</v>
      </c>
      <c r="I8084" s="18">
        <f t="shared" si="379"/>
        <v>44.562374398285513</v>
      </c>
      <c r="J8084" s="17">
        <f t="shared" si="380"/>
        <v>0.87731081579271641</v>
      </c>
    </row>
    <row r="8085" spans="1:10" x14ac:dyDescent="0.3">
      <c r="A8085" s="2">
        <v>20201202</v>
      </c>
      <c r="B8085" s="2" t="s">
        <v>37</v>
      </c>
      <c r="C8085" s="2">
        <v>448.01</v>
      </c>
      <c r="D8085" s="2">
        <v>26.71</v>
      </c>
      <c r="E8085" s="2">
        <v>15.59</v>
      </c>
      <c r="F8085" s="2">
        <v>3.59</v>
      </c>
      <c r="G8085" s="2">
        <v>0</v>
      </c>
      <c r="H8085" s="16">
        <f t="shared" si="381"/>
        <v>996.74083147681085</v>
      </c>
      <c r="I8085" s="15">
        <f t="shared" si="379"/>
        <v>46.738150983650343</v>
      </c>
      <c r="J8085" s="14">
        <f t="shared" si="380"/>
        <v>0.89923796938885636</v>
      </c>
    </row>
    <row r="8086" spans="1:10" x14ac:dyDescent="0.3">
      <c r="A8086" s="19">
        <v>20201202</v>
      </c>
      <c r="B8086" s="19" t="s">
        <v>36</v>
      </c>
      <c r="C8086" s="19">
        <v>496.01</v>
      </c>
      <c r="D8086" s="19">
        <v>29.17</v>
      </c>
      <c r="E8086" s="19">
        <v>16.23</v>
      </c>
      <c r="F8086" s="19">
        <v>3.93</v>
      </c>
      <c r="G8086" s="19">
        <v>0</v>
      </c>
      <c r="H8086" s="17">
        <f t="shared" si="381"/>
        <v>1017.6598767800173</v>
      </c>
      <c r="I8086" s="18">
        <f t="shared" si="379"/>
        <v>48.03187114937554</v>
      </c>
      <c r="J8086" s="17">
        <f t="shared" si="380"/>
        <v>0.91218612657852693</v>
      </c>
    </row>
    <row r="8087" spans="1:10" x14ac:dyDescent="0.3">
      <c r="A8087" s="2">
        <v>20201202</v>
      </c>
      <c r="B8087" s="2" t="s">
        <v>35</v>
      </c>
      <c r="C8087" s="2">
        <v>480.01</v>
      </c>
      <c r="D8087" s="2">
        <v>28.45</v>
      </c>
      <c r="E8087" s="2">
        <v>16.53</v>
      </c>
      <c r="F8087" s="2">
        <v>4.21</v>
      </c>
      <c r="G8087" s="2">
        <v>0</v>
      </c>
      <c r="H8087" s="16">
        <f t="shared" si="381"/>
        <v>1007.5952922696658</v>
      </c>
      <c r="I8087" s="15">
        <f t="shared" si="379"/>
        <v>48.017352883427058</v>
      </c>
      <c r="J8087" s="14">
        <f t="shared" si="380"/>
        <v>0.90323049844333758</v>
      </c>
    </row>
    <row r="8088" spans="1:10" x14ac:dyDescent="0.3">
      <c r="A8088" s="19">
        <v>20201202</v>
      </c>
      <c r="B8088" s="19" t="s">
        <v>34</v>
      </c>
      <c r="C8088" s="19">
        <v>367.01</v>
      </c>
      <c r="D8088" s="19">
        <v>24.63</v>
      </c>
      <c r="E8088" s="19">
        <v>16.600000000000001</v>
      </c>
      <c r="F8088" s="19">
        <v>4.4800000000000004</v>
      </c>
      <c r="G8088" s="19">
        <v>0</v>
      </c>
      <c r="H8088" s="17">
        <f t="shared" si="381"/>
        <v>880.63348004185764</v>
      </c>
      <c r="I8088" s="18">
        <f t="shared" si="379"/>
        <v>44.119796251308053</v>
      </c>
      <c r="J8088" s="17">
        <f t="shared" si="380"/>
        <v>0.80486458284469453</v>
      </c>
    </row>
    <row r="8089" spans="1:10" x14ac:dyDescent="0.3">
      <c r="A8089" s="2">
        <v>20201202</v>
      </c>
      <c r="B8089" s="2" t="s">
        <v>33</v>
      </c>
      <c r="C8089" s="2">
        <v>285.01</v>
      </c>
      <c r="D8089" s="2">
        <v>18.239999999999998</v>
      </c>
      <c r="E8089" s="2">
        <v>16.39</v>
      </c>
      <c r="F8089" s="2">
        <v>4.55</v>
      </c>
      <c r="G8089" s="2">
        <v>0</v>
      </c>
      <c r="H8089" s="16">
        <f t="shared" si="381"/>
        <v>910.58075878830061</v>
      </c>
      <c r="I8089" s="15">
        <f t="shared" si="379"/>
        <v>44.845648712134391</v>
      </c>
      <c r="J8089" s="14">
        <f t="shared" si="380"/>
        <v>0.82926096240506431</v>
      </c>
    </row>
    <row r="8090" spans="1:10" x14ac:dyDescent="0.3">
      <c r="A8090" s="19">
        <v>20201202</v>
      </c>
      <c r="B8090" s="19" t="s">
        <v>32</v>
      </c>
      <c r="C8090" s="19">
        <v>142.01</v>
      </c>
      <c r="D8090" s="19">
        <v>9.89</v>
      </c>
      <c r="E8090" s="19">
        <v>16.03</v>
      </c>
      <c r="F8090" s="19">
        <v>4.07</v>
      </c>
      <c r="G8090" s="19">
        <v>0</v>
      </c>
      <c r="H8090" s="17">
        <f t="shared" si="381"/>
        <v>826.80685324978174</v>
      </c>
      <c r="I8090" s="18">
        <f t="shared" si="379"/>
        <v>41.867714164055684</v>
      </c>
      <c r="J8090" s="17">
        <f t="shared" si="380"/>
        <v>0.76404831573703336</v>
      </c>
    </row>
    <row r="8091" spans="1:10" x14ac:dyDescent="0.3">
      <c r="A8091" s="2">
        <v>20201202</v>
      </c>
      <c r="B8091" s="2" t="s">
        <v>31</v>
      </c>
      <c r="C8091" s="2">
        <v>0</v>
      </c>
      <c r="D8091" s="2">
        <v>0</v>
      </c>
      <c r="E8091" s="2">
        <v>15.27</v>
      </c>
      <c r="F8091" s="2">
        <v>3.59</v>
      </c>
      <c r="G8091" s="2">
        <v>0</v>
      </c>
      <c r="H8091" s="16">
        <f t="shared" si="381"/>
        <v>0</v>
      </c>
      <c r="I8091" s="15">
        <f t="shared" si="379"/>
        <v>15.27</v>
      </c>
      <c r="J8091" s="14">
        <f t="shared" si="380"/>
        <v>0</v>
      </c>
    </row>
    <row r="8092" spans="1:10" x14ac:dyDescent="0.3">
      <c r="A8092" s="19">
        <v>20201202</v>
      </c>
      <c r="B8092" s="19" t="s">
        <v>30</v>
      </c>
      <c r="C8092" s="19">
        <v>0</v>
      </c>
      <c r="D8092" s="19">
        <v>0</v>
      </c>
      <c r="E8092" s="19">
        <v>14.48</v>
      </c>
      <c r="F8092" s="19">
        <v>3.72</v>
      </c>
      <c r="G8092" s="19">
        <v>0</v>
      </c>
      <c r="H8092" s="17">
        <f t="shared" si="381"/>
        <v>0</v>
      </c>
      <c r="I8092" s="18">
        <f t="shared" si="379"/>
        <v>14.48</v>
      </c>
      <c r="J8092" s="17">
        <f t="shared" si="380"/>
        <v>0</v>
      </c>
    </row>
    <row r="8093" spans="1:10" x14ac:dyDescent="0.3">
      <c r="A8093" s="2">
        <v>20201202</v>
      </c>
      <c r="B8093" s="2" t="s">
        <v>29</v>
      </c>
      <c r="C8093" s="2">
        <v>0</v>
      </c>
      <c r="D8093" s="2">
        <v>0</v>
      </c>
      <c r="E8093" s="2">
        <v>14.23</v>
      </c>
      <c r="F8093" s="2">
        <v>3.59</v>
      </c>
      <c r="G8093" s="2">
        <v>0</v>
      </c>
      <c r="H8093" s="16">
        <f t="shared" si="381"/>
        <v>0</v>
      </c>
      <c r="I8093" s="15">
        <f t="shared" si="379"/>
        <v>14.23</v>
      </c>
      <c r="J8093" s="14">
        <f t="shared" si="380"/>
        <v>0</v>
      </c>
    </row>
    <row r="8094" spans="1:10" x14ac:dyDescent="0.3">
      <c r="A8094" s="19">
        <v>20201202</v>
      </c>
      <c r="B8094" s="19" t="s">
        <v>28</v>
      </c>
      <c r="C8094" s="19">
        <v>0</v>
      </c>
      <c r="D8094" s="19">
        <v>0</v>
      </c>
      <c r="E8094" s="19">
        <v>13.72</v>
      </c>
      <c r="F8094" s="19">
        <v>3.52</v>
      </c>
      <c r="G8094" s="19">
        <v>0</v>
      </c>
      <c r="H8094" s="17">
        <f t="shared" si="381"/>
        <v>0</v>
      </c>
      <c r="I8094" s="18">
        <f t="shared" si="379"/>
        <v>13.72</v>
      </c>
      <c r="J8094" s="17">
        <f t="shared" si="380"/>
        <v>0</v>
      </c>
    </row>
    <row r="8095" spans="1:10" x14ac:dyDescent="0.3">
      <c r="A8095" s="2">
        <v>20201202</v>
      </c>
      <c r="B8095" s="2" t="s">
        <v>27</v>
      </c>
      <c r="C8095" s="2">
        <v>0</v>
      </c>
      <c r="D8095" s="2">
        <v>0</v>
      </c>
      <c r="E8095" s="2">
        <v>13.23</v>
      </c>
      <c r="F8095" s="2">
        <v>3.79</v>
      </c>
      <c r="G8095" s="2">
        <v>0</v>
      </c>
      <c r="H8095" s="16">
        <f t="shared" si="381"/>
        <v>0</v>
      </c>
      <c r="I8095" s="15">
        <f t="shared" si="379"/>
        <v>13.23</v>
      </c>
      <c r="J8095" s="14">
        <f t="shared" si="380"/>
        <v>0</v>
      </c>
    </row>
    <row r="8096" spans="1:10" x14ac:dyDescent="0.3">
      <c r="A8096" s="19">
        <v>20201202</v>
      </c>
      <c r="B8096" s="19" t="s">
        <v>26</v>
      </c>
      <c r="C8096" s="19">
        <v>0</v>
      </c>
      <c r="D8096" s="19">
        <v>0</v>
      </c>
      <c r="E8096" s="19">
        <v>12.8</v>
      </c>
      <c r="F8096" s="19">
        <v>4.07</v>
      </c>
      <c r="G8096" s="19">
        <v>0</v>
      </c>
      <c r="H8096" s="17">
        <f t="shared" si="381"/>
        <v>0</v>
      </c>
      <c r="I8096" s="18">
        <f t="shared" si="379"/>
        <v>12.8</v>
      </c>
      <c r="J8096" s="17">
        <f t="shared" si="380"/>
        <v>0</v>
      </c>
    </row>
    <row r="8097" spans="1:10" x14ac:dyDescent="0.3">
      <c r="A8097" s="2">
        <v>20201202</v>
      </c>
      <c r="B8097" s="2" t="s">
        <v>25</v>
      </c>
      <c r="C8097" s="2">
        <v>0</v>
      </c>
      <c r="D8097" s="2">
        <v>0</v>
      </c>
      <c r="E8097" s="2">
        <v>12.32</v>
      </c>
      <c r="F8097" s="2">
        <v>4.21</v>
      </c>
      <c r="G8097" s="2">
        <v>0</v>
      </c>
      <c r="H8097" s="16">
        <f t="shared" si="381"/>
        <v>0</v>
      </c>
      <c r="I8097" s="15">
        <f t="shared" si="379"/>
        <v>12.32</v>
      </c>
      <c r="J8097" s="14">
        <f t="shared" si="380"/>
        <v>0</v>
      </c>
    </row>
    <row r="8098" spans="1:10" x14ac:dyDescent="0.3">
      <c r="A8098" s="19">
        <v>20201203</v>
      </c>
      <c r="B8098" s="19" t="s">
        <v>48</v>
      </c>
      <c r="C8098" s="19">
        <v>0</v>
      </c>
      <c r="D8098" s="19">
        <v>0</v>
      </c>
      <c r="E8098" s="19">
        <v>11.77</v>
      </c>
      <c r="F8098" s="19">
        <v>4.07</v>
      </c>
      <c r="G8098" s="19">
        <v>0</v>
      </c>
      <c r="H8098" s="17">
        <f t="shared" si="381"/>
        <v>0</v>
      </c>
      <c r="I8098" s="18">
        <f t="shared" si="379"/>
        <v>11.77</v>
      </c>
      <c r="J8098" s="17">
        <f t="shared" si="380"/>
        <v>0</v>
      </c>
    </row>
    <row r="8099" spans="1:10" x14ac:dyDescent="0.3">
      <c r="A8099" s="2">
        <v>20201203</v>
      </c>
      <c r="B8099" s="2" t="s">
        <v>47</v>
      </c>
      <c r="C8099" s="2">
        <v>0</v>
      </c>
      <c r="D8099" s="2">
        <v>0</v>
      </c>
      <c r="E8099" s="2">
        <v>11.3</v>
      </c>
      <c r="F8099" s="2">
        <v>3.66</v>
      </c>
      <c r="G8099" s="2">
        <v>0</v>
      </c>
      <c r="H8099" s="16">
        <f t="shared" si="381"/>
        <v>0</v>
      </c>
      <c r="I8099" s="15">
        <f t="shared" si="379"/>
        <v>11.3</v>
      </c>
      <c r="J8099" s="14">
        <f t="shared" si="380"/>
        <v>0</v>
      </c>
    </row>
    <row r="8100" spans="1:10" x14ac:dyDescent="0.3">
      <c r="A8100" s="19">
        <v>20201203</v>
      </c>
      <c r="B8100" s="19" t="s">
        <v>46</v>
      </c>
      <c r="C8100" s="19">
        <v>0</v>
      </c>
      <c r="D8100" s="19">
        <v>0</v>
      </c>
      <c r="E8100" s="19">
        <v>10.92</v>
      </c>
      <c r="F8100" s="19">
        <v>3.52</v>
      </c>
      <c r="G8100" s="19">
        <v>0</v>
      </c>
      <c r="H8100" s="17">
        <f t="shared" si="381"/>
        <v>0</v>
      </c>
      <c r="I8100" s="18">
        <f t="shared" si="379"/>
        <v>10.92</v>
      </c>
      <c r="J8100" s="17">
        <f t="shared" si="380"/>
        <v>0</v>
      </c>
    </row>
    <row r="8101" spans="1:10" x14ac:dyDescent="0.3">
      <c r="A8101" s="2">
        <v>20201203</v>
      </c>
      <c r="B8101" s="2" t="s">
        <v>45</v>
      </c>
      <c r="C8101" s="2">
        <v>0</v>
      </c>
      <c r="D8101" s="2">
        <v>0</v>
      </c>
      <c r="E8101" s="2">
        <v>10.58</v>
      </c>
      <c r="F8101" s="2">
        <v>3.59</v>
      </c>
      <c r="G8101" s="2">
        <v>0</v>
      </c>
      <c r="H8101" s="16">
        <f t="shared" si="381"/>
        <v>0</v>
      </c>
      <c r="I8101" s="15">
        <f t="shared" si="379"/>
        <v>10.58</v>
      </c>
      <c r="J8101" s="14">
        <f t="shared" si="380"/>
        <v>0</v>
      </c>
    </row>
    <row r="8102" spans="1:10" x14ac:dyDescent="0.3">
      <c r="A8102" s="19">
        <v>20201203</v>
      </c>
      <c r="B8102" s="19" t="s">
        <v>44</v>
      </c>
      <c r="C8102" s="19">
        <v>0</v>
      </c>
      <c r="D8102" s="19">
        <v>0</v>
      </c>
      <c r="E8102" s="19">
        <v>10.28</v>
      </c>
      <c r="F8102" s="19">
        <v>3.59</v>
      </c>
      <c r="G8102" s="19">
        <v>0</v>
      </c>
      <c r="H8102" s="17">
        <f t="shared" si="381"/>
        <v>0</v>
      </c>
      <c r="I8102" s="18">
        <f t="shared" si="379"/>
        <v>10.28</v>
      </c>
      <c r="J8102" s="17">
        <f t="shared" si="380"/>
        <v>0</v>
      </c>
    </row>
    <row r="8103" spans="1:10" x14ac:dyDescent="0.3">
      <c r="A8103" s="2">
        <v>20201203</v>
      </c>
      <c r="B8103" s="2" t="s">
        <v>43</v>
      </c>
      <c r="C8103" s="2">
        <v>0</v>
      </c>
      <c r="D8103" s="2">
        <v>0</v>
      </c>
      <c r="E8103" s="2">
        <v>9.99</v>
      </c>
      <c r="F8103" s="2">
        <v>3.59</v>
      </c>
      <c r="G8103" s="2">
        <v>0</v>
      </c>
      <c r="H8103" s="16">
        <f t="shared" si="381"/>
        <v>0</v>
      </c>
      <c r="I8103" s="15">
        <f t="shared" si="379"/>
        <v>9.99</v>
      </c>
      <c r="J8103" s="14">
        <f t="shared" si="380"/>
        <v>0</v>
      </c>
    </row>
    <row r="8104" spans="1:10" x14ac:dyDescent="0.3">
      <c r="A8104" s="19">
        <v>20201203</v>
      </c>
      <c r="B8104" s="19" t="s">
        <v>42</v>
      </c>
      <c r="C8104" s="19">
        <v>0</v>
      </c>
      <c r="D8104" s="19">
        <v>0</v>
      </c>
      <c r="E8104" s="19">
        <v>9.7200000000000006</v>
      </c>
      <c r="F8104" s="19">
        <v>3.52</v>
      </c>
      <c r="G8104" s="19">
        <v>0</v>
      </c>
      <c r="H8104" s="17">
        <f t="shared" si="381"/>
        <v>0</v>
      </c>
      <c r="I8104" s="18">
        <f t="shared" si="379"/>
        <v>9.7200000000000006</v>
      </c>
      <c r="J8104" s="17">
        <f t="shared" si="380"/>
        <v>0</v>
      </c>
    </row>
    <row r="8105" spans="1:10" x14ac:dyDescent="0.3">
      <c r="A8105" s="2">
        <v>20201203</v>
      </c>
      <c r="B8105" s="2" t="s">
        <v>41</v>
      </c>
      <c r="C8105" s="2">
        <v>0</v>
      </c>
      <c r="D8105" s="2">
        <v>0</v>
      </c>
      <c r="E8105" s="2">
        <v>9.3699999999999992</v>
      </c>
      <c r="F8105" s="2">
        <v>3.24</v>
      </c>
      <c r="G8105" s="2">
        <v>0</v>
      </c>
      <c r="H8105" s="16">
        <f t="shared" si="381"/>
        <v>0</v>
      </c>
      <c r="I8105" s="15">
        <f t="shared" si="379"/>
        <v>9.3699999999999992</v>
      </c>
      <c r="J8105" s="14">
        <f t="shared" si="380"/>
        <v>0</v>
      </c>
    </row>
    <row r="8106" spans="1:10" x14ac:dyDescent="0.3">
      <c r="A8106" s="19">
        <v>20201203</v>
      </c>
      <c r="B8106" s="19" t="s">
        <v>40</v>
      </c>
      <c r="C8106" s="19">
        <v>36.08</v>
      </c>
      <c r="D8106" s="19">
        <v>4.5199999999999996</v>
      </c>
      <c r="E8106" s="19">
        <v>9.09</v>
      </c>
      <c r="F8106" s="19">
        <v>3.38</v>
      </c>
      <c r="G8106" s="19">
        <v>0</v>
      </c>
      <c r="H8106" s="17">
        <f t="shared" si="381"/>
        <v>457.82688131932281</v>
      </c>
      <c r="I8106" s="18">
        <f t="shared" si="379"/>
        <v>23.397090041228836</v>
      </c>
      <c r="J8106" s="17">
        <f t="shared" si="380"/>
        <v>0.4611292300228923</v>
      </c>
    </row>
    <row r="8107" spans="1:10" x14ac:dyDescent="0.3">
      <c r="A8107" s="2">
        <v>20201203</v>
      </c>
      <c r="B8107" s="2" t="s">
        <v>39</v>
      </c>
      <c r="C8107" s="2">
        <v>199.01</v>
      </c>
      <c r="D8107" s="2">
        <v>13.68</v>
      </c>
      <c r="E8107" s="2">
        <v>9.52</v>
      </c>
      <c r="F8107" s="2">
        <v>3.1</v>
      </c>
      <c r="G8107" s="2">
        <v>0</v>
      </c>
      <c r="H8107" s="16">
        <f t="shared" si="381"/>
        <v>841.48348409289895</v>
      </c>
      <c r="I8107" s="15">
        <f t="shared" si="379"/>
        <v>35.816358877903092</v>
      </c>
      <c r="J8107" s="14">
        <f t="shared" si="380"/>
        <v>0.80052544100090228</v>
      </c>
    </row>
    <row r="8108" spans="1:10" x14ac:dyDescent="0.3">
      <c r="A8108" s="19">
        <v>20201203</v>
      </c>
      <c r="B8108" s="19" t="s">
        <v>38</v>
      </c>
      <c r="C8108" s="19">
        <v>352.01</v>
      </c>
      <c r="D8108" s="19">
        <v>21.22</v>
      </c>
      <c r="E8108" s="19">
        <v>10.68</v>
      </c>
      <c r="F8108" s="19">
        <v>2.21</v>
      </c>
      <c r="G8108" s="19">
        <v>0</v>
      </c>
      <c r="H8108" s="17">
        <f t="shared" si="381"/>
        <v>972.53766899575214</v>
      </c>
      <c r="I8108" s="18">
        <f t="shared" si="379"/>
        <v>41.071802156117258</v>
      </c>
      <c r="J8108" s="17">
        <f t="shared" si="380"/>
        <v>0.90220072047113187</v>
      </c>
    </row>
    <row r="8109" spans="1:10" x14ac:dyDescent="0.3">
      <c r="A8109" s="2">
        <v>20201203</v>
      </c>
      <c r="B8109" s="2" t="s">
        <v>37</v>
      </c>
      <c r="C8109" s="2">
        <v>448.01</v>
      </c>
      <c r="D8109" s="2">
        <v>26.54</v>
      </c>
      <c r="E8109" s="2">
        <v>11.99</v>
      </c>
      <c r="F8109" s="2">
        <v>1.17</v>
      </c>
      <c r="G8109" s="2">
        <v>0</v>
      </c>
      <c r="H8109" s="16">
        <f t="shared" si="381"/>
        <v>1002.6576854677039</v>
      </c>
      <c r="I8109" s="15">
        <f t="shared" si="379"/>
        <v>43.323052670865749</v>
      </c>
      <c r="J8109" s="14">
        <f t="shared" si="380"/>
        <v>0.91998481235017493</v>
      </c>
    </row>
    <row r="8110" spans="1:10" x14ac:dyDescent="0.3">
      <c r="A8110" s="19">
        <v>20201203</v>
      </c>
      <c r="B8110" s="19" t="s">
        <v>36</v>
      </c>
      <c r="C8110" s="19">
        <v>494.01</v>
      </c>
      <c r="D8110" s="19">
        <v>29.02</v>
      </c>
      <c r="E8110" s="19">
        <v>13.21</v>
      </c>
      <c r="F8110" s="19">
        <v>1.31</v>
      </c>
      <c r="G8110" s="19">
        <v>0</v>
      </c>
      <c r="H8110" s="17">
        <f t="shared" si="381"/>
        <v>1018.3360882073722</v>
      </c>
      <c r="I8110" s="18">
        <f t="shared" si="379"/>
        <v>45.033002756480386</v>
      </c>
      <c r="J8110" s="17">
        <f t="shared" si="380"/>
        <v>0.92653460472800431</v>
      </c>
    </row>
    <row r="8111" spans="1:10" x14ac:dyDescent="0.3">
      <c r="A8111" s="2">
        <v>20201203</v>
      </c>
      <c r="B8111" s="2" t="s">
        <v>35</v>
      </c>
      <c r="C8111" s="2">
        <v>484.01</v>
      </c>
      <c r="D8111" s="2">
        <v>28.32</v>
      </c>
      <c r="E8111" s="2">
        <v>14.06</v>
      </c>
      <c r="F8111" s="2">
        <v>1.93</v>
      </c>
      <c r="G8111" s="2">
        <v>0</v>
      </c>
      <c r="H8111" s="16">
        <f t="shared" si="381"/>
        <v>1020.2667916639036</v>
      </c>
      <c r="I8111" s="15">
        <f t="shared" si="379"/>
        <v>45.943337239496991</v>
      </c>
      <c r="J8111" s="14">
        <f t="shared" si="380"/>
        <v>0.92411172994955826</v>
      </c>
    </row>
    <row r="8112" spans="1:10" x14ac:dyDescent="0.3">
      <c r="A8112" s="19">
        <v>20201203</v>
      </c>
      <c r="B8112" s="19" t="s">
        <v>34</v>
      </c>
      <c r="C8112" s="19">
        <v>409.01</v>
      </c>
      <c r="D8112" s="19">
        <v>24.53</v>
      </c>
      <c r="E8112" s="19">
        <v>14.56</v>
      </c>
      <c r="F8112" s="19">
        <v>3.52</v>
      </c>
      <c r="G8112" s="19">
        <v>0</v>
      </c>
      <c r="H8112" s="17">
        <f t="shared" si="381"/>
        <v>985.16355774327167</v>
      </c>
      <c r="I8112" s="18">
        <f t="shared" si="379"/>
        <v>45.346361179477242</v>
      </c>
      <c r="J8112" s="17">
        <f t="shared" si="380"/>
        <v>0.89496333669310646</v>
      </c>
    </row>
    <row r="8113" spans="1:10" x14ac:dyDescent="0.3">
      <c r="A8113" s="2">
        <v>20201203</v>
      </c>
      <c r="B8113" s="2" t="s">
        <v>33</v>
      </c>
      <c r="C8113" s="2">
        <v>273.01</v>
      </c>
      <c r="D8113" s="2">
        <v>18.16</v>
      </c>
      <c r="E8113" s="2">
        <v>14.56</v>
      </c>
      <c r="F8113" s="2">
        <v>3.93</v>
      </c>
      <c r="G8113" s="2">
        <v>0</v>
      </c>
      <c r="H8113" s="16">
        <f t="shared" si="381"/>
        <v>875.95394550834897</v>
      </c>
      <c r="I8113" s="15">
        <f t="shared" si="379"/>
        <v>41.933560797135904</v>
      </c>
      <c r="J8113" s="14">
        <f t="shared" si="380"/>
        <v>0.80920535824544382</v>
      </c>
    </row>
    <row r="8114" spans="1:10" x14ac:dyDescent="0.3">
      <c r="A8114" s="19">
        <v>20201203</v>
      </c>
      <c r="B8114" s="19" t="s">
        <v>32</v>
      </c>
      <c r="C8114" s="19">
        <v>125.01</v>
      </c>
      <c r="D8114" s="19">
        <v>9.84</v>
      </c>
      <c r="E8114" s="19">
        <v>14.43</v>
      </c>
      <c r="F8114" s="19">
        <v>4.21</v>
      </c>
      <c r="G8114" s="19">
        <v>0</v>
      </c>
      <c r="H8114" s="17">
        <f t="shared" si="381"/>
        <v>731.49151740659102</v>
      </c>
      <c r="I8114" s="18">
        <f t="shared" si="379"/>
        <v>37.289109918955972</v>
      </c>
      <c r="J8114" s="17">
        <f t="shared" si="380"/>
        <v>0.69103930892672027</v>
      </c>
    </row>
    <row r="8115" spans="1:10" x14ac:dyDescent="0.3">
      <c r="A8115" s="2">
        <v>20201203</v>
      </c>
      <c r="B8115" s="2" t="s">
        <v>31</v>
      </c>
      <c r="C8115" s="2">
        <v>0</v>
      </c>
      <c r="D8115" s="2">
        <v>0</v>
      </c>
      <c r="E8115" s="2">
        <v>14.05</v>
      </c>
      <c r="F8115" s="2">
        <v>4.62</v>
      </c>
      <c r="G8115" s="2">
        <v>0</v>
      </c>
      <c r="H8115" s="16">
        <f t="shared" si="381"/>
        <v>0</v>
      </c>
      <c r="I8115" s="15">
        <f t="shared" si="379"/>
        <v>14.05</v>
      </c>
      <c r="J8115" s="14">
        <f t="shared" si="380"/>
        <v>0</v>
      </c>
    </row>
    <row r="8116" spans="1:10" x14ac:dyDescent="0.3">
      <c r="A8116" s="19">
        <v>20201203</v>
      </c>
      <c r="B8116" s="19" t="s">
        <v>30</v>
      </c>
      <c r="C8116" s="19">
        <v>0</v>
      </c>
      <c r="D8116" s="19">
        <v>0</v>
      </c>
      <c r="E8116" s="19">
        <v>13.99</v>
      </c>
      <c r="F8116" s="19">
        <v>5.0999999999999996</v>
      </c>
      <c r="G8116" s="19">
        <v>0</v>
      </c>
      <c r="H8116" s="17">
        <f t="shared" si="381"/>
        <v>0</v>
      </c>
      <c r="I8116" s="18">
        <f t="shared" si="379"/>
        <v>13.99</v>
      </c>
      <c r="J8116" s="17">
        <f t="shared" si="380"/>
        <v>0</v>
      </c>
    </row>
    <row r="8117" spans="1:10" x14ac:dyDescent="0.3">
      <c r="A8117" s="2">
        <v>20201203</v>
      </c>
      <c r="B8117" s="2" t="s">
        <v>29</v>
      </c>
      <c r="C8117" s="2">
        <v>0</v>
      </c>
      <c r="D8117" s="2">
        <v>0</v>
      </c>
      <c r="E8117" s="2">
        <v>14.36</v>
      </c>
      <c r="F8117" s="2">
        <v>6</v>
      </c>
      <c r="G8117" s="2">
        <v>0</v>
      </c>
      <c r="H8117" s="16">
        <f t="shared" si="381"/>
        <v>0</v>
      </c>
      <c r="I8117" s="15">
        <f t="shared" si="379"/>
        <v>14.36</v>
      </c>
      <c r="J8117" s="14">
        <f t="shared" si="380"/>
        <v>0</v>
      </c>
    </row>
    <row r="8118" spans="1:10" x14ac:dyDescent="0.3">
      <c r="A8118" s="19">
        <v>20201203</v>
      </c>
      <c r="B8118" s="19" t="s">
        <v>28</v>
      </c>
      <c r="C8118" s="19">
        <v>0</v>
      </c>
      <c r="D8118" s="19">
        <v>0</v>
      </c>
      <c r="E8118" s="19">
        <v>14.48</v>
      </c>
      <c r="F8118" s="19">
        <v>6.14</v>
      </c>
      <c r="G8118" s="19">
        <v>0</v>
      </c>
      <c r="H8118" s="17">
        <f t="shared" si="381"/>
        <v>0</v>
      </c>
      <c r="I8118" s="18">
        <f t="shared" si="379"/>
        <v>14.48</v>
      </c>
      <c r="J8118" s="17">
        <f t="shared" si="380"/>
        <v>0</v>
      </c>
    </row>
    <row r="8119" spans="1:10" x14ac:dyDescent="0.3">
      <c r="A8119" s="2">
        <v>20201203</v>
      </c>
      <c r="B8119" s="2" t="s">
        <v>27</v>
      </c>
      <c r="C8119" s="2">
        <v>0</v>
      </c>
      <c r="D8119" s="2">
        <v>0</v>
      </c>
      <c r="E8119" s="2">
        <v>14.48</v>
      </c>
      <c r="F8119" s="2">
        <v>6.62</v>
      </c>
      <c r="G8119" s="2">
        <v>0</v>
      </c>
      <c r="H8119" s="16">
        <f t="shared" si="381"/>
        <v>0</v>
      </c>
      <c r="I8119" s="15">
        <f t="shared" si="379"/>
        <v>14.48</v>
      </c>
      <c r="J8119" s="14">
        <f t="shared" si="380"/>
        <v>0</v>
      </c>
    </row>
    <row r="8120" spans="1:10" x14ac:dyDescent="0.3">
      <c r="A8120" s="19">
        <v>20201203</v>
      </c>
      <c r="B8120" s="19" t="s">
        <v>26</v>
      </c>
      <c r="C8120" s="19">
        <v>0</v>
      </c>
      <c r="D8120" s="19">
        <v>0</v>
      </c>
      <c r="E8120" s="19">
        <v>14.56</v>
      </c>
      <c r="F8120" s="19">
        <v>7.03</v>
      </c>
      <c r="G8120" s="19">
        <v>0</v>
      </c>
      <c r="H8120" s="17">
        <f t="shared" si="381"/>
        <v>0</v>
      </c>
      <c r="I8120" s="18">
        <f t="shared" si="379"/>
        <v>14.56</v>
      </c>
      <c r="J8120" s="17">
        <f t="shared" si="380"/>
        <v>0</v>
      </c>
    </row>
    <row r="8121" spans="1:10" x14ac:dyDescent="0.3">
      <c r="A8121" s="2">
        <v>20201203</v>
      </c>
      <c r="B8121" s="2" t="s">
        <v>25</v>
      </c>
      <c r="C8121" s="2">
        <v>0</v>
      </c>
      <c r="D8121" s="2">
        <v>0</v>
      </c>
      <c r="E8121" s="2">
        <v>14.48</v>
      </c>
      <c r="F8121" s="2">
        <v>7.66</v>
      </c>
      <c r="G8121" s="2">
        <v>0</v>
      </c>
      <c r="H8121" s="16">
        <f t="shared" si="381"/>
        <v>0</v>
      </c>
      <c r="I8121" s="15">
        <f t="shared" si="379"/>
        <v>14.48</v>
      </c>
      <c r="J8121" s="14">
        <f t="shared" si="380"/>
        <v>0</v>
      </c>
    </row>
    <row r="8122" spans="1:10" x14ac:dyDescent="0.3">
      <c r="A8122" s="19">
        <v>20201204</v>
      </c>
      <c r="B8122" s="19" t="s">
        <v>48</v>
      </c>
      <c r="C8122" s="19">
        <v>0</v>
      </c>
      <c r="D8122" s="19">
        <v>0</v>
      </c>
      <c r="E8122" s="19">
        <v>14.36</v>
      </c>
      <c r="F8122" s="19">
        <v>8.6199999999999992</v>
      </c>
      <c r="G8122" s="19">
        <v>0</v>
      </c>
      <c r="H8122" s="17">
        <f t="shared" si="381"/>
        <v>0</v>
      </c>
      <c r="I8122" s="18">
        <f t="shared" si="379"/>
        <v>14.36</v>
      </c>
      <c r="J8122" s="17">
        <f t="shared" si="380"/>
        <v>0</v>
      </c>
    </row>
    <row r="8123" spans="1:10" x14ac:dyDescent="0.3">
      <c r="A8123" s="2">
        <v>20201204</v>
      </c>
      <c r="B8123" s="2" t="s">
        <v>47</v>
      </c>
      <c r="C8123" s="2">
        <v>0</v>
      </c>
      <c r="D8123" s="2">
        <v>0</v>
      </c>
      <c r="E8123" s="2">
        <v>13.81</v>
      </c>
      <c r="F8123" s="2">
        <v>8.9700000000000006</v>
      </c>
      <c r="G8123" s="2">
        <v>0</v>
      </c>
      <c r="H8123" s="16">
        <f t="shared" si="381"/>
        <v>0</v>
      </c>
      <c r="I8123" s="15">
        <f t="shared" si="379"/>
        <v>13.81</v>
      </c>
      <c r="J8123" s="14">
        <f t="shared" si="380"/>
        <v>0</v>
      </c>
    </row>
    <row r="8124" spans="1:10" x14ac:dyDescent="0.3">
      <c r="A8124" s="19">
        <v>20201204</v>
      </c>
      <c r="B8124" s="19" t="s">
        <v>46</v>
      </c>
      <c r="C8124" s="19">
        <v>0</v>
      </c>
      <c r="D8124" s="19">
        <v>0</v>
      </c>
      <c r="E8124" s="19">
        <v>13.59</v>
      </c>
      <c r="F8124" s="19">
        <v>9.66</v>
      </c>
      <c r="G8124" s="19">
        <v>0</v>
      </c>
      <c r="H8124" s="17">
        <f t="shared" si="381"/>
        <v>0</v>
      </c>
      <c r="I8124" s="18">
        <f t="shared" si="379"/>
        <v>13.59</v>
      </c>
      <c r="J8124" s="17">
        <f t="shared" si="380"/>
        <v>0</v>
      </c>
    </row>
    <row r="8125" spans="1:10" x14ac:dyDescent="0.3">
      <c r="A8125" s="2">
        <v>20201204</v>
      </c>
      <c r="B8125" s="2" t="s">
        <v>45</v>
      </c>
      <c r="C8125" s="2">
        <v>0</v>
      </c>
      <c r="D8125" s="2">
        <v>0</v>
      </c>
      <c r="E8125" s="2">
        <v>13.41</v>
      </c>
      <c r="F8125" s="2">
        <v>9.93</v>
      </c>
      <c r="G8125" s="2">
        <v>0</v>
      </c>
      <c r="H8125" s="16">
        <f t="shared" si="381"/>
        <v>0</v>
      </c>
      <c r="I8125" s="15">
        <f t="shared" si="379"/>
        <v>13.41</v>
      </c>
      <c r="J8125" s="14">
        <f t="shared" si="380"/>
        <v>0</v>
      </c>
    </row>
    <row r="8126" spans="1:10" x14ac:dyDescent="0.3">
      <c r="A8126" s="19">
        <v>20201204</v>
      </c>
      <c r="B8126" s="19" t="s">
        <v>44</v>
      </c>
      <c r="C8126" s="19">
        <v>0</v>
      </c>
      <c r="D8126" s="19">
        <v>0</v>
      </c>
      <c r="E8126" s="19">
        <v>12.94</v>
      </c>
      <c r="F8126" s="19">
        <v>9.31</v>
      </c>
      <c r="G8126" s="19">
        <v>0</v>
      </c>
      <c r="H8126" s="17">
        <f t="shared" si="381"/>
        <v>0</v>
      </c>
      <c r="I8126" s="18">
        <f t="shared" si="379"/>
        <v>12.94</v>
      </c>
      <c r="J8126" s="17">
        <f t="shared" si="380"/>
        <v>0</v>
      </c>
    </row>
    <row r="8127" spans="1:10" x14ac:dyDescent="0.3">
      <c r="A8127" s="2">
        <v>20201204</v>
      </c>
      <c r="B8127" s="2" t="s">
        <v>43</v>
      </c>
      <c r="C8127" s="2">
        <v>0</v>
      </c>
      <c r="D8127" s="2">
        <v>0</v>
      </c>
      <c r="E8127" s="2">
        <v>12.56</v>
      </c>
      <c r="F8127" s="2">
        <v>9.17</v>
      </c>
      <c r="G8127" s="2">
        <v>0</v>
      </c>
      <c r="H8127" s="16">
        <f t="shared" si="381"/>
        <v>0</v>
      </c>
      <c r="I8127" s="15">
        <f t="shared" si="379"/>
        <v>12.56</v>
      </c>
      <c r="J8127" s="14">
        <f t="shared" si="380"/>
        <v>0</v>
      </c>
    </row>
    <row r="8128" spans="1:10" x14ac:dyDescent="0.3">
      <c r="A8128" s="19">
        <v>20201204</v>
      </c>
      <c r="B8128" s="19" t="s">
        <v>42</v>
      </c>
      <c r="C8128" s="19">
        <v>0</v>
      </c>
      <c r="D8128" s="19">
        <v>0</v>
      </c>
      <c r="E8128" s="19">
        <v>12.34</v>
      </c>
      <c r="F8128" s="19">
        <v>9.52</v>
      </c>
      <c r="G8128" s="19">
        <v>0</v>
      </c>
      <c r="H8128" s="17">
        <f t="shared" si="381"/>
        <v>0</v>
      </c>
      <c r="I8128" s="18">
        <f t="shared" si="379"/>
        <v>12.34</v>
      </c>
      <c r="J8128" s="17">
        <f t="shared" si="380"/>
        <v>0</v>
      </c>
    </row>
    <row r="8129" spans="1:10" x14ac:dyDescent="0.3">
      <c r="A8129" s="2">
        <v>20201204</v>
      </c>
      <c r="B8129" s="2" t="s">
        <v>41</v>
      </c>
      <c r="C8129" s="2">
        <v>0</v>
      </c>
      <c r="D8129" s="2">
        <v>0</v>
      </c>
      <c r="E8129" s="2">
        <v>12.22</v>
      </c>
      <c r="F8129" s="2">
        <v>10</v>
      </c>
      <c r="G8129" s="2">
        <v>0</v>
      </c>
      <c r="H8129" s="16">
        <f t="shared" si="381"/>
        <v>0</v>
      </c>
      <c r="I8129" s="15">
        <f t="shared" si="379"/>
        <v>12.22</v>
      </c>
      <c r="J8129" s="14">
        <f t="shared" si="380"/>
        <v>0</v>
      </c>
    </row>
    <row r="8130" spans="1:10" x14ac:dyDescent="0.3">
      <c r="A8130" s="19">
        <v>20201204</v>
      </c>
      <c r="B8130" s="19" t="s">
        <v>40</v>
      </c>
      <c r="C8130" s="19">
        <v>23.59</v>
      </c>
      <c r="D8130" s="19">
        <v>4.3600000000000003</v>
      </c>
      <c r="E8130" s="19">
        <v>11.68</v>
      </c>
      <c r="F8130" s="19">
        <v>10.07</v>
      </c>
      <c r="G8130" s="19">
        <v>0</v>
      </c>
      <c r="H8130" s="17">
        <f t="shared" si="381"/>
        <v>310.30109387707131</v>
      </c>
      <c r="I8130" s="18">
        <f t="shared" si="379"/>
        <v>21.376909183658476</v>
      </c>
      <c r="J8130" s="17">
        <f t="shared" si="380"/>
        <v>0.31536021457294167</v>
      </c>
    </row>
    <row r="8131" spans="1:10" x14ac:dyDescent="0.3">
      <c r="A8131" s="2">
        <v>20201204</v>
      </c>
      <c r="B8131" s="2" t="s">
        <v>39</v>
      </c>
      <c r="C8131" s="2">
        <v>190.01</v>
      </c>
      <c r="D8131" s="2">
        <v>13.52</v>
      </c>
      <c r="E8131" s="2">
        <v>11</v>
      </c>
      <c r="F8131" s="2">
        <v>10.14</v>
      </c>
      <c r="G8131" s="2">
        <v>0</v>
      </c>
      <c r="H8131" s="16">
        <f t="shared" si="381"/>
        <v>812.75610632124597</v>
      </c>
      <c r="I8131" s="15">
        <f t="shared" si="379"/>
        <v>36.39862832253894</v>
      </c>
      <c r="J8131" s="14">
        <f t="shared" si="380"/>
        <v>0.77106673484351174</v>
      </c>
    </row>
    <row r="8132" spans="1:10" x14ac:dyDescent="0.3">
      <c r="A8132" s="19">
        <v>20201204</v>
      </c>
      <c r="B8132" s="19" t="s">
        <v>38</v>
      </c>
      <c r="C8132" s="19">
        <v>232</v>
      </c>
      <c r="D8132" s="19">
        <v>21.06</v>
      </c>
      <c r="E8132" s="19">
        <v>10.86</v>
      </c>
      <c r="F8132" s="19">
        <v>9.86</v>
      </c>
      <c r="G8132" s="19">
        <v>0</v>
      </c>
      <c r="H8132" s="17">
        <f t="shared" si="381"/>
        <v>645.61840106669092</v>
      </c>
      <c r="I8132" s="18">
        <f t="shared" si="379"/>
        <v>31.035575033334091</v>
      </c>
      <c r="J8132" s="17">
        <f t="shared" si="380"/>
        <v>0.6280833487052645</v>
      </c>
    </row>
    <row r="8133" spans="1:10" x14ac:dyDescent="0.3">
      <c r="A8133" s="2">
        <v>20201204</v>
      </c>
      <c r="B8133" s="2" t="s">
        <v>37</v>
      </c>
      <c r="C8133" s="2">
        <v>420.01</v>
      </c>
      <c r="D8133" s="2">
        <v>26.38</v>
      </c>
      <c r="E8133" s="2">
        <v>10.77</v>
      </c>
      <c r="F8133" s="2">
        <v>10.28</v>
      </c>
      <c r="G8133" s="2">
        <v>0</v>
      </c>
      <c r="H8133" s="16">
        <f t="shared" si="381"/>
        <v>945.28188359127705</v>
      </c>
      <c r="I8133" s="15">
        <f t="shared" si="379"/>
        <v>40.310058862227407</v>
      </c>
      <c r="J8133" s="14">
        <f t="shared" si="380"/>
        <v>0.88015643783496855</v>
      </c>
    </row>
    <row r="8134" spans="1:10" x14ac:dyDescent="0.3">
      <c r="A8134" s="19">
        <v>20201204</v>
      </c>
      <c r="B8134" s="19" t="s">
        <v>36</v>
      </c>
      <c r="C8134" s="19">
        <v>394.01</v>
      </c>
      <c r="D8134" s="19">
        <v>28.88</v>
      </c>
      <c r="E8134" s="19">
        <v>11.08</v>
      </c>
      <c r="F8134" s="19">
        <v>9.7200000000000006</v>
      </c>
      <c r="G8134" s="19">
        <v>0</v>
      </c>
      <c r="H8134" s="17">
        <f t="shared" si="381"/>
        <v>815.79494793155402</v>
      </c>
      <c r="I8134" s="18">
        <f t="shared" si="379"/>
        <v>36.573592122861065</v>
      </c>
      <c r="J8134" s="17">
        <f t="shared" si="380"/>
        <v>0.77330739700692686</v>
      </c>
    </row>
    <row r="8135" spans="1:10" x14ac:dyDescent="0.3">
      <c r="A8135" s="2">
        <v>20201204</v>
      </c>
      <c r="B8135" s="2" t="s">
        <v>35</v>
      </c>
      <c r="C8135" s="2">
        <v>113</v>
      </c>
      <c r="D8135" s="2">
        <v>28.19</v>
      </c>
      <c r="E8135" s="2">
        <v>10.48</v>
      </c>
      <c r="F8135" s="2">
        <v>10.48</v>
      </c>
      <c r="G8135" s="2">
        <v>0</v>
      </c>
      <c r="H8135" s="16">
        <f t="shared" si="381"/>
        <v>239.20561321213501</v>
      </c>
      <c r="I8135" s="15">
        <f t="shared" si="379"/>
        <v>17.955175412879221</v>
      </c>
      <c r="J8135" s="14">
        <f t="shared" si="380"/>
        <v>0.24678884034613868</v>
      </c>
    </row>
    <row r="8136" spans="1:10" x14ac:dyDescent="0.3">
      <c r="A8136" s="19">
        <v>20201204</v>
      </c>
      <c r="B8136" s="19" t="s">
        <v>34</v>
      </c>
      <c r="C8136" s="19">
        <v>362.01</v>
      </c>
      <c r="D8136" s="19">
        <v>24.43</v>
      </c>
      <c r="E8136" s="19">
        <v>10.67</v>
      </c>
      <c r="F8136" s="19">
        <v>10.48</v>
      </c>
      <c r="G8136" s="19">
        <v>0</v>
      </c>
      <c r="H8136" s="17">
        <f t="shared" si="381"/>
        <v>875.30573132009056</v>
      </c>
      <c r="I8136" s="18">
        <f t="shared" si="379"/>
        <v>38.023304103752828</v>
      </c>
      <c r="J8136" s="17">
        <f t="shared" si="380"/>
        <v>0.82400855406776374</v>
      </c>
    </row>
    <row r="8137" spans="1:10" x14ac:dyDescent="0.3">
      <c r="A8137" s="2">
        <v>20201204</v>
      </c>
      <c r="B8137" s="2" t="s">
        <v>33</v>
      </c>
      <c r="C8137" s="2">
        <v>26</v>
      </c>
      <c r="D8137" s="2">
        <v>18.09</v>
      </c>
      <c r="E8137" s="2">
        <v>10.039999999999999</v>
      </c>
      <c r="F8137" s="2">
        <v>11.45</v>
      </c>
      <c r="G8137" s="2">
        <v>0</v>
      </c>
      <c r="H8137" s="16">
        <f t="shared" si="381"/>
        <v>83.733070554821964</v>
      </c>
      <c r="I8137" s="15">
        <f t="shared" si="379"/>
        <v>12.656658454838185</v>
      </c>
      <c r="J8137" s="14">
        <f t="shared" si="380"/>
        <v>8.8384027052996805E-2</v>
      </c>
    </row>
    <row r="8138" spans="1:10" x14ac:dyDescent="0.3">
      <c r="A8138" s="19">
        <v>20201204</v>
      </c>
      <c r="B8138" s="19" t="s">
        <v>32</v>
      </c>
      <c r="C8138" s="19">
        <v>146.01</v>
      </c>
      <c r="D8138" s="19">
        <v>9.7899999999999991</v>
      </c>
      <c r="E8138" s="19">
        <v>9.57</v>
      </c>
      <c r="F8138" s="19">
        <v>10.69</v>
      </c>
      <c r="G8138" s="19">
        <v>0</v>
      </c>
      <c r="H8138" s="17">
        <f t="shared" si="381"/>
        <v>858.6928826019647</v>
      </c>
      <c r="I8138" s="18">
        <f t="shared" ref="I8138:I8201" si="382">E8138+H8138*((NOCT-20)/(800))</f>
        <v>36.404152581311394</v>
      </c>
      <c r="J8138" s="17">
        <f t="shared" ref="J8138:J8201" si="383">P_STC__W*(H8138/1000)*(1+(alpha_p/100)*(I8138-25))</f>
        <v>0.81462589166040966</v>
      </c>
    </row>
    <row r="8139" spans="1:10" x14ac:dyDescent="0.3">
      <c r="A8139" s="2">
        <v>20201204</v>
      </c>
      <c r="B8139" s="2" t="s">
        <v>31</v>
      </c>
      <c r="C8139" s="2">
        <v>0</v>
      </c>
      <c r="D8139" s="2">
        <v>0</v>
      </c>
      <c r="E8139" s="2">
        <v>9.5299999999999994</v>
      </c>
      <c r="F8139" s="2">
        <v>9.86</v>
      </c>
      <c r="G8139" s="2">
        <v>0</v>
      </c>
      <c r="H8139" s="16">
        <f t="shared" si="381"/>
        <v>0</v>
      </c>
      <c r="I8139" s="15">
        <f t="shared" si="382"/>
        <v>9.5299999999999994</v>
      </c>
      <c r="J8139" s="14">
        <f t="shared" si="383"/>
        <v>0</v>
      </c>
    </row>
    <row r="8140" spans="1:10" x14ac:dyDescent="0.3">
      <c r="A8140" s="19">
        <v>20201204</v>
      </c>
      <c r="B8140" s="19" t="s">
        <v>30</v>
      </c>
      <c r="C8140" s="19">
        <v>0</v>
      </c>
      <c r="D8140" s="19">
        <v>0</v>
      </c>
      <c r="E8140" s="19">
        <v>9.74</v>
      </c>
      <c r="F8140" s="19">
        <v>9.59</v>
      </c>
      <c r="G8140" s="19">
        <v>0</v>
      </c>
      <c r="H8140" s="17">
        <f t="shared" si="381"/>
        <v>0</v>
      </c>
      <c r="I8140" s="18">
        <f t="shared" si="382"/>
        <v>9.74</v>
      </c>
      <c r="J8140" s="17">
        <f t="shared" si="383"/>
        <v>0</v>
      </c>
    </row>
    <row r="8141" spans="1:10" x14ac:dyDescent="0.3">
      <c r="A8141" s="2">
        <v>20201204</v>
      </c>
      <c r="B8141" s="2" t="s">
        <v>29</v>
      </c>
      <c r="C8141" s="2">
        <v>0</v>
      </c>
      <c r="D8141" s="2">
        <v>0</v>
      </c>
      <c r="E8141" s="2">
        <v>9.09</v>
      </c>
      <c r="F8141" s="2">
        <v>8.6199999999999992</v>
      </c>
      <c r="G8141" s="2">
        <v>0</v>
      </c>
      <c r="H8141" s="16">
        <f t="shared" si="381"/>
        <v>0</v>
      </c>
      <c r="I8141" s="15">
        <f t="shared" si="382"/>
        <v>9.09</v>
      </c>
      <c r="J8141" s="14">
        <f t="shared" si="383"/>
        <v>0</v>
      </c>
    </row>
    <row r="8142" spans="1:10" x14ac:dyDescent="0.3">
      <c r="A8142" s="19">
        <v>20201204</v>
      </c>
      <c r="B8142" s="19" t="s">
        <v>28</v>
      </c>
      <c r="C8142" s="19">
        <v>0</v>
      </c>
      <c r="D8142" s="19">
        <v>0</v>
      </c>
      <c r="E8142" s="19">
        <v>9.2200000000000006</v>
      </c>
      <c r="F8142" s="19">
        <v>8.69</v>
      </c>
      <c r="G8142" s="19">
        <v>0</v>
      </c>
      <c r="H8142" s="17">
        <f t="shared" si="381"/>
        <v>0</v>
      </c>
      <c r="I8142" s="18">
        <f t="shared" si="382"/>
        <v>9.2200000000000006</v>
      </c>
      <c r="J8142" s="17">
        <f t="shared" si="383"/>
        <v>0</v>
      </c>
    </row>
    <row r="8143" spans="1:10" x14ac:dyDescent="0.3">
      <c r="A8143" s="2">
        <v>20201204</v>
      </c>
      <c r="B8143" s="2" t="s">
        <v>27</v>
      </c>
      <c r="C8143" s="2">
        <v>0</v>
      </c>
      <c r="D8143" s="2">
        <v>0</v>
      </c>
      <c r="E8143" s="2">
        <v>9.02</v>
      </c>
      <c r="F8143" s="2">
        <v>9.1</v>
      </c>
      <c r="G8143" s="2">
        <v>0</v>
      </c>
      <c r="H8143" s="16">
        <f t="shared" si="381"/>
        <v>0</v>
      </c>
      <c r="I8143" s="15">
        <f t="shared" si="382"/>
        <v>9.02</v>
      </c>
      <c r="J8143" s="14">
        <f t="shared" si="383"/>
        <v>0</v>
      </c>
    </row>
    <row r="8144" spans="1:10" x14ac:dyDescent="0.3">
      <c r="A8144" s="19">
        <v>20201204</v>
      </c>
      <c r="B8144" s="19" t="s">
        <v>26</v>
      </c>
      <c r="C8144" s="19">
        <v>0</v>
      </c>
      <c r="D8144" s="19">
        <v>0</v>
      </c>
      <c r="E8144" s="19">
        <v>8.36</v>
      </c>
      <c r="F8144" s="19">
        <v>8.83</v>
      </c>
      <c r="G8144" s="19">
        <v>0</v>
      </c>
      <c r="H8144" s="17">
        <f t="shared" si="381"/>
        <v>0</v>
      </c>
      <c r="I8144" s="18">
        <f t="shared" si="382"/>
        <v>8.36</v>
      </c>
      <c r="J8144" s="17">
        <f t="shared" si="383"/>
        <v>0</v>
      </c>
    </row>
    <row r="8145" spans="1:10" x14ac:dyDescent="0.3">
      <c r="A8145" s="2">
        <v>20201204</v>
      </c>
      <c r="B8145" s="2" t="s">
        <v>25</v>
      </c>
      <c r="C8145" s="2">
        <v>0</v>
      </c>
      <c r="D8145" s="2">
        <v>0</v>
      </c>
      <c r="E8145" s="2">
        <v>8.16</v>
      </c>
      <c r="F8145" s="2">
        <v>8.83</v>
      </c>
      <c r="G8145" s="2">
        <v>0</v>
      </c>
      <c r="H8145" s="16">
        <f t="shared" si="381"/>
        <v>0</v>
      </c>
      <c r="I8145" s="15">
        <f t="shared" si="382"/>
        <v>8.16</v>
      </c>
      <c r="J8145" s="14">
        <f t="shared" si="383"/>
        <v>0</v>
      </c>
    </row>
    <row r="8146" spans="1:10" x14ac:dyDescent="0.3">
      <c r="A8146" s="19">
        <v>20201205</v>
      </c>
      <c r="B8146" s="19" t="s">
        <v>48</v>
      </c>
      <c r="C8146" s="19">
        <v>0</v>
      </c>
      <c r="D8146" s="19">
        <v>0</v>
      </c>
      <c r="E8146" s="19">
        <v>8.33</v>
      </c>
      <c r="F8146" s="19">
        <v>8.34</v>
      </c>
      <c r="G8146" s="19">
        <v>0</v>
      </c>
      <c r="H8146" s="17">
        <f t="shared" si="381"/>
        <v>0</v>
      </c>
      <c r="I8146" s="18">
        <f t="shared" si="382"/>
        <v>8.33</v>
      </c>
      <c r="J8146" s="17">
        <f t="shared" si="383"/>
        <v>0</v>
      </c>
    </row>
    <row r="8147" spans="1:10" x14ac:dyDescent="0.3">
      <c r="A8147" s="2">
        <v>20201205</v>
      </c>
      <c r="B8147" s="2" t="s">
        <v>47</v>
      </c>
      <c r="C8147" s="2">
        <v>0</v>
      </c>
      <c r="D8147" s="2">
        <v>0</v>
      </c>
      <c r="E8147" s="2">
        <v>8.56</v>
      </c>
      <c r="F8147" s="2">
        <v>8.2799999999999994</v>
      </c>
      <c r="G8147" s="2">
        <v>0</v>
      </c>
      <c r="H8147" s="16">
        <f t="shared" ref="H8147:H8210" si="384">IF(D8147&gt;0,C8147/SIN(D8147*PI()/180),0)</f>
        <v>0</v>
      </c>
      <c r="I8147" s="15">
        <f t="shared" si="382"/>
        <v>8.56</v>
      </c>
      <c r="J8147" s="14">
        <f t="shared" si="383"/>
        <v>0</v>
      </c>
    </row>
    <row r="8148" spans="1:10" x14ac:dyDescent="0.3">
      <c r="A8148" s="19">
        <v>20201205</v>
      </c>
      <c r="B8148" s="19" t="s">
        <v>46</v>
      </c>
      <c r="C8148" s="19">
        <v>0</v>
      </c>
      <c r="D8148" s="19">
        <v>0</v>
      </c>
      <c r="E8148" s="19">
        <v>8.58</v>
      </c>
      <c r="F8148" s="19">
        <v>7.79</v>
      </c>
      <c r="G8148" s="19">
        <v>0</v>
      </c>
      <c r="H8148" s="17">
        <f t="shared" si="384"/>
        <v>0</v>
      </c>
      <c r="I8148" s="18">
        <f t="shared" si="382"/>
        <v>8.58</v>
      </c>
      <c r="J8148" s="17">
        <f t="shared" si="383"/>
        <v>0</v>
      </c>
    </row>
    <row r="8149" spans="1:10" x14ac:dyDescent="0.3">
      <c r="A8149" s="2">
        <v>20201205</v>
      </c>
      <c r="B8149" s="2" t="s">
        <v>45</v>
      </c>
      <c r="C8149" s="2">
        <v>0</v>
      </c>
      <c r="D8149" s="2">
        <v>0</v>
      </c>
      <c r="E8149" s="2">
        <v>8.73</v>
      </c>
      <c r="F8149" s="2">
        <v>7.17</v>
      </c>
      <c r="G8149" s="2">
        <v>0</v>
      </c>
      <c r="H8149" s="16">
        <f t="shared" si="384"/>
        <v>0</v>
      </c>
      <c r="I8149" s="15">
        <f t="shared" si="382"/>
        <v>8.73</v>
      </c>
      <c r="J8149" s="14">
        <f t="shared" si="383"/>
        <v>0</v>
      </c>
    </row>
    <row r="8150" spans="1:10" x14ac:dyDescent="0.3">
      <c r="A8150" s="19">
        <v>20201205</v>
      </c>
      <c r="B8150" s="19" t="s">
        <v>44</v>
      </c>
      <c r="C8150" s="19">
        <v>0</v>
      </c>
      <c r="D8150" s="19">
        <v>0</v>
      </c>
      <c r="E8150" s="19">
        <v>8.89</v>
      </c>
      <c r="F8150" s="19">
        <v>6.55</v>
      </c>
      <c r="G8150" s="19">
        <v>0</v>
      </c>
      <c r="H8150" s="17">
        <f t="shared" si="384"/>
        <v>0</v>
      </c>
      <c r="I8150" s="18">
        <f t="shared" si="382"/>
        <v>8.89</v>
      </c>
      <c r="J8150" s="17">
        <f t="shared" si="383"/>
        <v>0</v>
      </c>
    </row>
    <row r="8151" spans="1:10" x14ac:dyDescent="0.3">
      <c r="A8151" s="2">
        <v>20201205</v>
      </c>
      <c r="B8151" s="2" t="s">
        <v>43</v>
      </c>
      <c r="C8151" s="2">
        <v>0</v>
      </c>
      <c r="D8151" s="2">
        <v>0</v>
      </c>
      <c r="E8151" s="2">
        <v>8.9499999999999993</v>
      </c>
      <c r="F8151" s="2">
        <v>5.79</v>
      </c>
      <c r="G8151" s="2">
        <v>0</v>
      </c>
      <c r="H8151" s="16">
        <f t="shared" si="384"/>
        <v>0</v>
      </c>
      <c r="I8151" s="15">
        <f t="shared" si="382"/>
        <v>8.9499999999999993</v>
      </c>
      <c r="J8151" s="14">
        <f t="shared" si="383"/>
        <v>0</v>
      </c>
    </row>
    <row r="8152" spans="1:10" x14ac:dyDescent="0.3">
      <c r="A8152" s="19">
        <v>20201205</v>
      </c>
      <c r="B8152" s="19" t="s">
        <v>42</v>
      </c>
      <c r="C8152" s="19">
        <v>0</v>
      </c>
      <c r="D8152" s="19">
        <v>0</v>
      </c>
      <c r="E8152" s="19">
        <v>9.1300000000000008</v>
      </c>
      <c r="F8152" s="19">
        <v>5.38</v>
      </c>
      <c r="G8152" s="19">
        <v>0</v>
      </c>
      <c r="H8152" s="17">
        <f t="shared" si="384"/>
        <v>0</v>
      </c>
      <c r="I8152" s="18">
        <f t="shared" si="382"/>
        <v>9.1300000000000008</v>
      </c>
      <c r="J8152" s="17">
        <f t="shared" si="383"/>
        <v>0</v>
      </c>
    </row>
    <row r="8153" spans="1:10" x14ac:dyDescent="0.3">
      <c r="A8153" s="2">
        <v>20201205</v>
      </c>
      <c r="B8153" s="2" t="s">
        <v>41</v>
      </c>
      <c r="C8153" s="2">
        <v>0</v>
      </c>
      <c r="D8153" s="2">
        <v>0</v>
      </c>
      <c r="E8153" s="2">
        <v>8.73</v>
      </c>
      <c r="F8153" s="2">
        <v>5.79</v>
      </c>
      <c r="G8153" s="2">
        <v>0</v>
      </c>
      <c r="H8153" s="16">
        <f t="shared" si="384"/>
        <v>0</v>
      </c>
      <c r="I8153" s="15">
        <f t="shared" si="382"/>
        <v>8.73</v>
      </c>
      <c r="J8153" s="14">
        <f t="shared" si="383"/>
        <v>0</v>
      </c>
    </row>
    <row r="8154" spans="1:10" x14ac:dyDescent="0.3">
      <c r="A8154" s="19">
        <v>20201205</v>
      </c>
      <c r="B8154" s="19" t="s">
        <v>40</v>
      </c>
      <c r="C8154" s="19">
        <v>29.55</v>
      </c>
      <c r="D8154" s="19">
        <v>4.2</v>
      </c>
      <c r="E8154" s="19">
        <v>8.9700000000000006</v>
      </c>
      <c r="F8154" s="19">
        <v>5.66</v>
      </c>
      <c r="G8154" s="19">
        <v>0</v>
      </c>
      <c r="H8154" s="17">
        <f t="shared" si="384"/>
        <v>403.47798224065269</v>
      </c>
      <c r="I8154" s="18">
        <f t="shared" si="382"/>
        <v>21.578686945020397</v>
      </c>
      <c r="J8154" s="17">
        <f t="shared" si="383"/>
        <v>0.40968989243681819</v>
      </c>
    </row>
    <row r="8155" spans="1:10" x14ac:dyDescent="0.3">
      <c r="A8155" s="2">
        <v>20201205</v>
      </c>
      <c r="B8155" s="2" t="s">
        <v>39</v>
      </c>
      <c r="C8155" s="2">
        <v>203.01</v>
      </c>
      <c r="D8155" s="2">
        <v>13.35</v>
      </c>
      <c r="E8155" s="2">
        <v>9.6199999999999992</v>
      </c>
      <c r="F8155" s="2">
        <v>6.55</v>
      </c>
      <c r="G8155" s="2">
        <v>0</v>
      </c>
      <c r="H8155" s="16">
        <f t="shared" si="384"/>
        <v>879.21593709140325</v>
      </c>
      <c r="I8155" s="15">
        <f t="shared" si="382"/>
        <v>37.095498034106349</v>
      </c>
      <c r="J8155" s="14">
        <f t="shared" si="383"/>
        <v>0.83136044121750508</v>
      </c>
    </row>
    <row r="8156" spans="1:10" x14ac:dyDescent="0.3">
      <c r="A8156" s="19">
        <v>20201205</v>
      </c>
      <c r="B8156" s="19" t="s">
        <v>38</v>
      </c>
      <c r="C8156" s="19">
        <v>348.01</v>
      </c>
      <c r="D8156" s="19">
        <v>20.9</v>
      </c>
      <c r="E8156" s="19">
        <v>10.58</v>
      </c>
      <c r="F8156" s="19">
        <v>7.1</v>
      </c>
      <c r="G8156" s="19">
        <v>0</v>
      </c>
      <c r="H8156" s="17">
        <f t="shared" si="384"/>
        <v>975.53386705012826</v>
      </c>
      <c r="I8156" s="18">
        <f t="shared" si="382"/>
        <v>41.065433345316507</v>
      </c>
      <c r="J8156" s="17">
        <f t="shared" si="383"/>
        <v>0.90500818262276106</v>
      </c>
    </row>
    <row r="8157" spans="1:10" x14ac:dyDescent="0.3">
      <c r="A8157" s="2">
        <v>20201205</v>
      </c>
      <c r="B8157" s="2" t="s">
        <v>37</v>
      </c>
      <c r="C8157" s="2">
        <v>443.01</v>
      </c>
      <c r="D8157" s="2">
        <v>26.23</v>
      </c>
      <c r="E8157" s="2">
        <v>11.58</v>
      </c>
      <c r="F8157" s="2">
        <v>7.38</v>
      </c>
      <c r="G8157" s="2">
        <v>0</v>
      </c>
      <c r="H8157" s="16">
        <f t="shared" si="384"/>
        <v>1002.3404105947275</v>
      </c>
      <c r="I8157" s="15">
        <f t="shared" si="382"/>
        <v>42.903137831085232</v>
      </c>
      <c r="J8157" s="14">
        <f t="shared" si="383"/>
        <v>0.92158773723427967</v>
      </c>
    </row>
    <row r="8158" spans="1:10" x14ac:dyDescent="0.3">
      <c r="A8158" s="19">
        <v>20201205</v>
      </c>
      <c r="B8158" s="19" t="s">
        <v>36</v>
      </c>
      <c r="C8158" s="19">
        <v>428.01</v>
      </c>
      <c r="D8158" s="19">
        <v>28.74</v>
      </c>
      <c r="E8158" s="19">
        <v>12.24</v>
      </c>
      <c r="F8158" s="19">
        <v>7.86</v>
      </c>
      <c r="G8158" s="19">
        <v>0</v>
      </c>
      <c r="H8158" s="17">
        <f t="shared" si="384"/>
        <v>890.13765183187274</v>
      </c>
      <c r="I8158" s="18">
        <f t="shared" si="382"/>
        <v>40.056801619746025</v>
      </c>
      <c r="J8158" s="17">
        <f t="shared" si="383"/>
        <v>0.82982583466132698</v>
      </c>
    </row>
    <row r="8159" spans="1:10" x14ac:dyDescent="0.3">
      <c r="A8159" s="2">
        <v>20201205</v>
      </c>
      <c r="B8159" s="2" t="s">
        <v>35</v>
      </c>
      <c r="C8159" s="2">
        <v>478.01</v>
      </c>
      <c r="D8159" s="2">
        <v>28.08</v>
      </c>
      <c r="E8159" s="2">
        <v>12.51</v>
      </c>
      <c r="F8159" s="2">
        <v>8</v>
      </c>
      <c r="G8159" s="2">
        <v>0</v>
      </c>
      <c r="H8159" s="16">
        <f t="shared" si="384"/>
        <v>1015.521578077876</v>
      </c>
      <c r="I8159" s="15">
        <f t="shared" si="382"/>
        <v>44.245049314933624</v>
      </c>
      <c r="J8159" s="14">
        <f t="shared" si="383"/>
        <v>0.92757464525068034</v>
      </c>
    </row>
    <row r="8160" spans="1:10" x14ac:dyDescent="0.3">
      <c r="A8160" s="19">
        <v>20201205</v>
      </c>
      <c r="B8160" s="19" t="s">
        <v>34</v>
      </c>
      <c r="C8160" s="19">
        <v>411.01</v>
      </c>
      <c r="D8160" s="19">
        <v>24.35</v>
      </c>
      <c r="E8160" s="19">
        <v>12.66</v>
      </c>
      <c r="F8160" s="19">
        <v>8.2799999999999994</v>
      </c>
      <c r="G8160" s="19">
        <v>0</v>
      </c>
      <c r="H8160" s="17">
        <f t="shared" si="384"/>
        <v>996.84811761736057</v>
      </c>
      <c r="I8160" s="18">
        <f t="shared" si="382"/>
        <v>43.811503675542518</v>
      </c>
      <c r="J8160" s="17">
        <f t="shared" si="383"/>
        <v>0.91246316348903578</v>
      </c>
    </row>
    <row r="8161" spans="1:10" x14ac:dyDescent="0.3">
      <c r="A8161" s="2">
        <v>20201205</v>
      </c>
      <c r="B8161" s="2" t="s">
        <v>33</v>
      </c>
      <c r="C8161" s="2">
        <v>306.01</v>
      </c>
      <c r="D8161" s="2">
        <v>18.03</v>
      </c>
      <c r="E8161" s="2">
        <v>12.66</v>
      </c>
      <c r="F8161" s="2">
        <v>8.34</v>
      </c>
      <c r="G8161" s="2">
        <v>0</v>
      </c>
      <c r="H8161" s="16">
        <f t="shared" si="384"/>
        <v>988.67607424306175</v>
      </c>
      <c r="I8161" s="15">
        <f t="shared" si="382"/>
        <v>43.556127320095683</v>
      </c>
      <c r="J8161" s="14">
        <f t="shared" si="383"/>
        <v>0.90611907823912186</v>
      </c>
    </row>
    <row r="8162" spans="1:10" x14ac:dyDescent="0.3">
      <c r="A8162" s="19">
        <v>20201205</v>
      </c>
      <c r="B8162" s="19" t="s">
        <v>32</v>
      </c>
      <c r="C8162" s="19">
        <v>134.01</v>
      </c>
      <c r="D8162" s="19">
        <v>9.75</v>
      </c>
      <c r="E8162" s="19">
        <v>12.36</v>
      </c>
      <c r="F8162" s="19">
        <v>7.72</v>
      </c>
      <c r="G8162" s="19">
        <v>0</v>
      </c>
      <c r="H8162" s="17">
        <f t="shared" si="384"/>
        <v>791.32207035853003</v>
      </c>
      <c r="I8162" s="18">
        <f t="shared" si="382"/>
        <v>37.088814698704063</v>
      </c>
      <c r="J8162" s="17">
        <f t="shared" si="383"/>
        <v>0.7482744139185139</v>
      </c>
    </row>
    <row r="8163" spans="1:10" x14ac:dyDescent="0.3">
      <c r="A8163" s="2">
        <v>20201205</v>
      </c>
      <c r="B8163" s="2" t="s">
        <v>31</v>
      </c>
      <c r="C8163" s="2">
        <v>0</v>
      </c>
      <c r="D8163" s="2">
        <v>0</v>
      </c>
      <c r="E8163" s="2">
        <v>11.71</v>
      </c>
      <c r="F8163" s="2">
        <v>6.83</v>
      </c>
      <c r="G8163" s="2">
        <v>0</v>
      </c>
      <c r="H8163" s="16">
        <f t="shared" si="384"/>
        <v>0</v>
      </c>
      <c r="I8163" s="15">
        <f t="shared" si="382"/>
        <v>11.71</v>
      </c>
      <c r="J8163" s="14">
        <f t="shared" si="383"/>
        <v>0</v>
      </c>
    </row>
    <row r="8164" spans="1:10" x14ac:dyDescent="0.3">
      <c r="A8164" s="19">
        <v>20201205</v>
      </c>
      <c r="B8164" s="19" t="s">
        <v>30</v>
      </c>
      <c r="C8164" s="19">
        <v>0</v>
      </c>
      <c r="D8164" s="19">
        <v>0</v>
      </c>
      <c r="E8164" s="19">
        <v>11.2</v>
      </c>
      <c r="F8164" s="19">
        <v>6.28</v>
      </c>
      <c r="G8164" s="19">
        <v>0</v>
      </c>
      <c r="H8164" s="17">
        <f t="shared" si="384"/>
        <v>0</v>
      </c>
      <c r="I8164" s="18">
        <f t="shared" si="382"/>
        <v>11.2</v>
      </c>
      <c r="J8164" s="17">
        <f t="shared" si="383"/>
        <v>0</v>
      </c>
    </row>
    <row r="8165" spans="1:10" x14ac:dyDescent="0.3">
      <c r="A8165" s="2">
        <v>20201205</v>
      </c>
      <c r="B8165" s="2" t="s">
        <v>29</v>
      </c>
      <c r="C8165" s="2">
        <v>0</v>
      </c>
      <c r="D8165" s="2">
        <v>0</v>
      </c>
      <c r="E8165" s="2">
        <v>10.77</v>
      </c>
      <c r="F8165" s="2">
        <v>5.93</v>
      </c>
      <c r="G8165" s="2">
        <v>0</v>
      </c>
      <c r="H8165" s="16">
        <f t="shared" si="384"/>
        <v>0</v>
      </c>
      <c r="I8165" s="15">
        <f t="shared" si="382"/>
        <v>10.77</v>
      </c>
      <c r="J8165" s="14">
        <f t="shared" si="383"/>
        <v>0</v>
      </c>
    </row>
    <row r="8166" spans="1:10" x14ac:dyDescent="0.3">
      <c r="A8166" s="19">
        <v>20201205</v>
      </c>
      <c r="B8166" s="19" t="s">
        <v>28</v>
      </c>
      <c r="C8166" s="19">
        <v>0</v>
      </c>
      <c r="D8166" s="19">
        <v>0</v>
      </c>
      <c r="E8166" s="19">
        <v>10.67</v>
      </c>
      <c r="F8166" s="19">
        <v>5.86</v>
      </c>
      <c r="G8166" s="19">
        <v>0</v>
      </c>
      <c r="H8166" s="17">
        <f t="shared" si="384"/>
        <v>0</v>
      </c>
      <c r="I8166" s="18">
        <f t="shared" si="382"/>
        <v>10.67</v>
      </c>
      <c r="J8166" s="17">
        <f t="shared" si="383"/>
        <v>0</v>
      </c>
    </row>
    <row r="8167" spans="1:10" x14ac:dyDescent="0.3">
      <c r="A8167" s="2">
        <v>20201205</v>
      </c>
      <c r="B8167" s="2" t="s">
        <v>27</v>
      </c>
      <c r="C8167" s="2">
        <v>0</v>
      </c>
      <c r="D8167" s="2">
        <v>0</v>
      </c>
      <c r="E8167" s="2">
        <v>10.74</v>
      </c>
      <c r="F8167" s="2">
        <v>5.86</v>
      </c>
      <c r="G8167" s="2">
        <v>0</v>
      </c>
      <c r="H8167" s="16">
        <f t="shared" si="384"/>
        <v>0</v>
      </c>
      <c r="I8167" s="15">
        <f t="shared" si="382"/>
        <v>10.74</v>
      </c>
      <c r="J8167" s="14">
        <f t="shared" si="383"/>
        <v>0</v>
      </c>
    </row>
    <row r="8168" spans="1:10" x14ac:dyDescent="0.3">
      <c r="A8168" s="19">
        <v>20201205</v>
      </c>
      <c r="B8168" s="19" t="s">
        <v>26</v>
      </c>
      <c r="C8168" s="19">
        <v>0</v>
      </c>
      <c r="D8168" s="19">
        <v>0</v>
      </c>
      <c r="E8168" s="19">
        <v>11.03</v>
      </c>
      <c r="F8168" s="19">
        <v>6.07</v>
      </c>
      <c r="G8168" s="19">
        <v>0</v>
      </c>
      <c r="H8168" s="17">
        <f t="shared" si="384"/>
        <v>0</v>
      </c>
      <c r="I8168" s="18">
        <f t="shared" si="382"/>
        <v>11.03</v>
      </c>
      <c r="J8168" s="17">
        <f t="shared" si="383"/>
        <v>0</v>
      </c>
    </row>
    <row r="8169" spans="1:10" x14ac:dyDescent="0.3">
      <c r="A8169" s="2">
        <v>20201205</v>
      </c>
      <c r="B8169" s="2" t="s">
        <v>25</v>
      </c>
      <c r="C8169" s="2">
        <v>0</v>
      </c>
      <c r="D8169" s="2">
        <v>0</v>
      </c>
      <c r="E8169" s="2">
        <v>11.19</v>
      </c>
      <c r="F8169" s="2">
        <v>6.48</v>
      </c>
      <c r="G8169" s="2">
        <v>0</v>
      </c>
      <c r="H8169" s="16">
        <f t="shared" si="384"/>
        <v>0</v>
      </c>
      <c r="I8169" s="15">
        <f t="shared" si="382"/>
        <v>11.19</v>
      </c>
      <c r="J8169" s="14">
        <f t="shared" si="383"/>
        <v>0</v>
      </c>
    </row>
    <row r="8170" spans="1:10" x14ac:dyDescent="0.3">
      <c r="A8170" s="19">
        <v>20201206</v>
      </c>
      <c r="B8170" s="19" t="s">
        <v>48</v>
      </c>
      <c r="C8170" s="19">
        <v>0</v>
      </c>
      <c r="D8170" s="19">
        <v>0</v>
      </c>
      <c r="E8170" s="19">
        <v>11.15</v>
      </c>
      <c r="F8170" s="19">
        <v>6</v>
      </c>
      <c r="G8170" s="19">
        <v>0</v>
      </c>
      <c r="H8170" s="17">
        <f t="shared" si="384"/>
        <v>0</v>
      </c>
      <c r="I8170" s="18">
        <f t="shared" si="382"/>
        <v>11.15</v>
      </c>
      <c r="J8170" s="17">
        <f t="shared" si="383"/>
        <v>0</v>
      </c>
    </row>
    <row r="8171" spans="1:10" x14ac:dyDescent="0.3">
      <c r="A8171" s="2">
        <v>20201206</v>
      </c>
      <c r="B8171" s="2" t="s">
        <v>47</v>
      </c>
      <c r="C8171" s="2">
        <v>0</v>
      </c>
      <c r="D8171" s="2">
        <v>0</v>
      </c>
      <c r="E8171" s="2">
        <v>10.98</v>
      </c>
      <c r="F8171" s="2">
        <v>5.0999999999999996</v>
      </c>
      <c r="G8171" s="2">
        <v>0</v>
      </c>
      <c r="H8171" s="16">
        <f t="shared" si="384"/>
        <v>0</v>
      </c>
      <c r="I8171" s="15">
        <f t="shared" si="382"/>
        <v>10.98</v>
      </c>
      <c r="J8171" s="14">
        <f t="shared" si="383"/>
        <v>0</v>
      </c>
    </row>
    <row r="8172" spans="1:10" x14ac:dyDescent="0.3">
      <c r="A8172" s="19">
        <v>20201206</v>
      </c>
      <c r="B8172" s="19" t="s">
        <v>46</v>
      </c>
      <c r="C8172" s="19">
        <v>0</v>
      </c>
      <c r="D8172" s="19">
        <v>0</v>
      </c>
      <c r="E8172" s="19">
        <v>10.77</v>
      </c>
      <c r="F8172" s="19">
        <v>4.55</v>
      </c>
      <c r="G8172" s="19">
        <v>0</v>
      </c>
      <c r="H8172" s="17">
        <f t="shared" si="384"/>
        <v>0</v>
      </c>
      <c r="I8172" s="18">
        <f t="shared" si="382"/>
        <v>10.77</v>
      </c>
      <c r="J8172" s="17">
        <f t="shared" si="383"/>
        <v>0</v>
      </c>
    </row>
    <row r="8173" spans="1:10" x14ac:dyDescent="0.3">
      <c r="A8173" s="2">
        <v>20201206</v>
      </c>
      <c r="B8173" s="2" t="s">
        <v>45</v>
      </c>
      <c r="C8173" s="2">
        <v>0</v>
      </c>
      <c r="D8173" s="2">
        <v>0</v>
      </c>
      <c r="E8173" s="2">
        <v>10.7</v>
      </c>
      <c r="F8173" s="2">
        <v>4.28</v>
      </c>
      <c r="G8173" s="2">
        <v>0</v>
      </c>
      <c r="H8173" s="16">
        <f t="shared" si="384"/>
        <v>0</v>
      </c>
      <c r="I8173" s="15">
        <f t="shared" si="382"/>
        <v>10.7</v>
      </c>
      <c r="J8173" s="14">
        <f t="shared" si="383"/>
        <v>0</v>
      </c>
    </row>
    <row r="8174" spans="1:10" x14ac:dyDescent="0.3">
      <c r="A8174" s="19">
        <v>20201206</v>
      </c>
      <c r="B8174" s="19" t="s">
        <v>44</v>
      </c>
      <c r="C8174" s="19">
        <v>0</v>
      </c>
      <c r="D8174" s="19">
        <v>0</v>
      </c>
      <c r="E8174" s="19">
        <v>10.89</v>
      </c>
      <c r="F8174" s="19">
        <v>4.1399999999999997</v>
      </c>
      <c r="G8174" s="19">
        <v>0</v>
      </c>
      <c r="H8174" s="17">
        <f t="shared" si="384"/>
        <v>0</v>
      </c>
      <c r="I8174" s="18">
        <f t="shared" si="382"/>
        <v>10.89</v>
      </c>
      <c r="J8174" s="17">
        <f t="shared" si="383"/>
        <v>0</v>
      </c>
    </row>
    <row r="8175" spans="1:10" x14ac:dyDescent="0.3">
      <c r="A8175" s="2">
        <v>20201206</v>
      </c>
      <c r="B8175" s="2" t="s">
        <v>43</v>
      </c>
      <c r="C8175" s="2">
        <v>0</v>
      </c>
      <c r="D8175" s="2">
        <v>0</v>
      </c>
      <c r="E8175" s="2">
        <v>11.1</v>
      </c>
      <c r="F8175" s="2">
        <v>4.1399999999999997</v>
      </c>
      <c r="G8175" s="2">
        <v>0</v>
      </c>
      <c r="H8175" s="16">
        <f t="shared" si="384"/>
        <v>0</v>
      </c>
      <c r="I8175" s="15">
        <f t="shared" si="382"/>
        <v>11.1</v>
      </c>
      <c r="J8175" s="14">
        <f t="shared" si="383"/>
        <v>0</v>
      </c>
    </row>
    <row r="8176" spans="1:10" x14ac:dyDescent="0.3">
      <c r="A8176" s="19">
        <v>20201206</v>
      </c>
      <c r="B8176" s="19" t="s">
        <v>42</v>
      </c>
      <c r="C8176" s="19">
        <v>0</v>
      </c>
      <c r="D8176" s="19">
        <v>0</v>
      </c>
      <c r="E8176" s="19">
        <v>11.28</v>
      </c>
      <c r="F8176" s="19">
        <v>4.28</v>
      </c>
      <c r="G8176" s="19">
        <v>0</v>
      </c>
      <c r="H8176" s="17">
        <f t="shared" si="384"/>
        <v>0</v>
      </c>
      <c r="I8176" s="18">
        <f t="shared" si="382"/>
        <v>11.28</v>
      </c>
      <c r="J8176" s="17">
        <f t="shared" si="383"/>
        <v>0</v>
      </c>
    </row>
    <row r="8177" spans="1:10" x14ac:dyDescent="0.3">
      <c r="A8177" s="2">
        <v>20201206</v>
      </c>
      <c r="B8177" s="2" t="s">
        <v>41</v>
      </c>
      <c r="C8177" s="2">
        <v>0</v>
      </c>
      <c r="D8177" s="2">
        <v>0</v>
      </c>
      <c r="E8177" s="2">
        <v>11.11</v>
      </c>
      <c r="F8177" s="2">
        <v>5.0999999999999996</v>
      </c>
      <c r="G8177" s="2">
        <v>0</v>
      </c>
      <c r="H8177" s="16">
        <f t="shared" si="384"/>
        <v>0</v>
      </c>
      <c r="I8177" s="15">
        <f t="shared" si="382"/>
        <v>11.11</v>
      </c>
      <c r="J8177" s="14">
        <f t="shared" si="383"/>
        <v>0</v>
      </c>
    </row>
    <row r="8178" spans="1:10" x14ac:dyDescent="0.3">
      <c r="A8178" s="19">
        <v>20201206</v>
      </c>
      <c r="B8178" s="19" t="s">
        <v>40</v>
      </c>
      <c r="C8178" s="19">
        <v>32.99</v>
      </c>
      <c r="D8178" s="19">
        <v>4.05</v>
      </c>
      <c r="E8178" s="19">
        <v>11.26</v>
      </c>
      <c r="F8178" s="19">
        <v>4.9000000000000004</v>
      </c>
      <c r="G8178" s="19">
        <v>0</v>
      </c>
      <c r="H8178" s="17">
        <f t="shared" si="384"/>
        <v>467.10190963199517</v>
      </c>
      <c r="I8178" s="18">
        <f t="shared" si="382"/>
        <v>25.856934675999849</v>
      </c>
      <c r="J8178" s="17">
        <f t="shared" si="383"/>
        <v>0.46530066842584283</v>
      </c>
    </row>
    <row r="8179" spans="1:10" x14ac:dyDescent="0.3">
      <c r="A8179" s="2">
        <v>20201206</v>
      </c>
      <c r="B8179" s="2" t="s">
        <v>39</v>
      </c>
      <c r="C8179" s="2">
        <v>187.01</v>
      </c>
      <c r="D8179" s="2">
        <v>13.2</v>
      </c>
      <c r="E8179" s="2">
        <v>11.91</v>
      </c>
      <c r="F8179" s="2">
        <v>4.34</v>
      </c>
      <c r="G8179" s="2">
        <v>0</v>
      </c>
      <c r="H8179" s="16">
        <f t="shared" si="384"/>
        <v>818.95899897108995</v>
      </c>
      <c r="I8179" s="15">
        <f t="shared" si="382"/>
        <v>37.502468717846561</v>
      </c>
      <c r="J8179" s="14">
        <f t="shared" si="383"/>
        <v>0.77288345727483243</v>
      </c>
    </row>
    <row r="8180" spans="1:10" x14ac:dyDescent="0.3">
      <c r="A8180" s="19">
        <v>20201206</v>
      </c>
      <c r="B8180" s="19" t="s">
        <v>38</v>
      </c>
      <c r="C8180" s="19">
        <v>255</v>
      </c>
      <c r="D8180" s="19">
        <v>20.74</v>
      </c>
      <c r="E8180" s="19">
        <v>12.54</v>
      </c>
      <c r="F8180" s="19">
        <v>4.21</v>
      </c>
      <c r="G8180" s="19">
        <v>0</v>
      </c>
      <c r="H8180" s="17">
        <f t="shared" si="384"/>
        <v>720.07898018975675</v>
      </c>
      <c r="I8180" s="18">
        <f t="shared" si="382"/>
        <v>35.042468130929898</v>
      </c>
      <c r="J8180" s="17">
        <f t="shared" si="383"/>
        <v>0.68753781424337013</v>
      </c>
    </row>
    <row r="8181" spans="1:10" x14ac:dyDescent="0.3">
      <c r="A8181" s="2">
        <v>20201206</v>
      </c>
      <c r="B8181" s="2" t="s">
        <v>37</v>
      </c>
      <c r="C8181" s="2">
        <v>312</v>
      </c>
      <c r="D8181" s="2">
        <v>26.08</v>
      </c>
      <c r="E8181" s="2">
        <v>13.24</v>
      </c>
      <c r="F8181" s="2">
        <v>4.34</v>
      </c>
      <c r="G8181" s="2">
        <v>0</v>
      </c>
      <c r="H8181" s="16">
        <f t="shared" si="384"/>
        <v>709.6946781281722</v>
      </c>
      <c r="I8181" s="15">
        <f t="shared" si="382"/>
        <v>35.417958691505383</v>
      </c>
      <c r="J8181" s="14">
        <f t="shared" si="383"/>
        <v>0.67642361384672989</v>
      </c>
    </row>
    <row r="8182" spans="1:10" x14ac:dyDescent="0.3">
      <c r="A8182" s="19">
        <v>20201206</v>
      </c>
      <c r="B8182" s="19" t="s">
        <v>36</v>
      </c>
      <c r="C8182" s="19">
        <v>371.01</v>
      </c>
      <c r="D8182" s="19">
        <v>28.61</v>
      </c>
      <c r="E8182" s="19">
        <v>13.82</v>
      </c>
      <c r="F8182" s="19">
        <v>4.1399999999999997</v>
      </c>
      <c r="G8182" s="19">
        <v>0</v>
      </c>
      <c r="H8182" s="17">
        <f t="shared" si="384"/>
        <v>774.80172527286402</v>
      </c>
      <c r="I8182" s="18">
        <f t="shared" si="382"/>
        <v>38.032553914776997</v>
      </c>
      <c r="J8182" s="17">
        <f t="shared" si="383"/>
        <v>0.72936232161240033</v>
      </c>
    </row>
    <row r="8183" spans="1:10" x14ac:dyDescent="0.3">
      <c r="A8183" s="2">
        <v>20201206</v>
      </c>
      <c r="B8183" s="2" t="s">
        <v>35</v>
      </c>
      <c r="C8183" s="2">
        <v>301</v>
      </c>
      <c r="D8183" s="2">
        <v>27.97</v>
      </c>
      <c r="E8183" s="2">
        <v>14.26</v>
      </c>
      <c r="F8183" s="2">
        <v>4.41</v>
      </c>
      <c r="G8183" s="2">
        <v>0</v>
      </c>
      <c r="H8183" s="16">
        <f t="shared" si="384"/>
        <v>641.77847170046982</v>
      </c>
      <c r="I8183" s="15">
        <f t="shared" si="382"/>
        <v>34.315577240639684</v>
      </c>
      <c r="J8183" s="14">
        <f t="shared" si="383"/>
        <v>0.6148750555401955</v>
      </c>
    </row>
    <row r="8184" spans="1:10" x14ac:dyDescent="0.3">
      <c r="A8184" s="19">
        <v>20201206</v>
      </c>
      <c r="B8184" s="19" t="s">
        <v>34</v>
      </c>
      <c r="C8184" s="19">
        <v>144</v>
      </c>
      <c r="D8184" s="19">
        <v>24.27</v>
      </c>
      <c r="E8184" s="19">
        <v>14.36</v>
      </c>
      <c r="F8184" s="19">
        <v>5.38</v>
      </c>
      <c r="G8184" s="19">
        <v>0</v>
      </c>
      <c r="H8184" s="17">
        <f t="shared" si="384"/>
        <v>350.33334606603995</v>
      </c>
      <c r="I8184" s="18">
        <f t="shared" si="382"/>
        <v>25.307917064563746</v>
      </c>
      <c r="J8184" s="17">
        <f t="shared" si="383"/>
        <v>0.34984791479611238</v>
      </c>
    </row>
    <row r="8185" spans="1:10" x14ac:dyDescent="0.3">
      <c r="A8185" s="2">
        <v>20201206</v>
      </c>
      <c r="B8185" s="2" t="s">
        <v>33</v>
      </c>
      <c r="C8185" s="2">
        <v>151</v>
      </c>
      <c r="D8185" s="2">
        <v>17.97</v>
      </c>
      <c r="E8185" s="2">
        <v>13.85</v>
      </c>
      <c r="F8185" s="2">
        <v>5.31</v>
      </c>
      <c r="G8185" s="2">
        <v>0</v>
      </c>
      <c r="H8185" s="16">
        <f t="shared" si="384"/>
        <v>489.43504219637674</v>
      </c>
      <c r="I8185" s="15">
        <f t="shared" si="382"/>
        <v>29.144845068636773</v>
      </c>
      <c r="J8185" s="14">
        <f t="shared" si="383"/>
        <v>0.48030619630158117</v>
      </c>
    </row>
    <row r="8186" spans="1:10" x14ac:dyDescent="0.3">
      <c r="A8186" s="19">
        <v>20201206</v>
      </c>
      <c r="B8186" s="19" t="s">
        <v>32</v>
      </c>
      <c r="C8186" s="19">
        <v>69</v>
      </c>
      <c r="D8186" s="19">
        <v>9.7200000000000006</v>
      </c>
      <c r="E8186" s="19">
        <v>13.15</v>
      </c>
      <c r="F8186" s="19">
        <v>4.21</v>
      </c>
      <c r="G8186" s="19">
        <v>0</v>
      </c>
      <c r="H8186" s="17">
        <f t="shared" si="384"/>
        <v>408.68679850370802</v>
      </c>
      <c r="I8186" s="18">
        <f t="shared" si="382"/>
        <v>25.921462453240878</v>
      </c>
      <c r="J8186" s="17">
        <f t="shared" si="383"/>
        <v>0.40699214557390428</v>
      </c>
    </row>
    <row r="8187" spans="1:10" x14ac:dyDescent="0.3">
      <c r="A8187" s="2">
        <v>20201206</v>
      </c>
      <c r="B8187" s="2" t="s">
        <v>31</v>
      </c>
      <c r="C8187" s="2">
        <v>0</v>
      </c>
      <c r="D8187" s="2">
        <v>0</v>
      </c>
      <c r="E8187" s="2">
        <v>12.95</v>
      </c>
      <c r="F8187" s="2">
        <v>3.79</v>
      </c>
      <c r="G8187" s="2">
        <v>0</v>
      </c>
      <c r="H8187" s="16">
        <f t="shared" si="384"/>
        <v>0</v>
      </c>
      <c r="I8187" s="15">
        <f t="shared" si="382"/>
        <v>12.95</v>
      </c>
      <c r="J8187" s="14">
        <f t="shared" si="383"/>
        <v>0</v>
      </c>
    </row>
    <row r="8188" spans="1:10" x14ac:dyDescent="0.3">
      <c r="A8188" s="19">
        <v>20201206</v>
      </c>
      <c r="B8188" s="19" t="s">
        <v>30</v>
      </c>
      <c r="C8188" s="19">
        <v>0</v>
      </c>
      <c r="D8188" s="19">
        <v>0</v>
      </c>
      <c r="E8188" s="19">
        <v>12.94</v>
      </c>
      <c r="F8188" s="19">
        <v>3.72</v>
      </c>
      <c r="G8188" s="19">
        <v>0</v>
      </c>
      <c r="H8188" s="17">
        <f t="shared" si="384"/>
        <v>0</v>
      </c>
      <c r="I8188" s="18">
        <f t="shared" si="382"/>
        <v>12.94</v>
      </c>
      <c r="J8188" s="17">
        <f t="shared" si="383"/>
        <v>0</v>
      </c>
    </row>
    <row r="8189" spans="1:10" x14ac:dyDescent="0.3">
      <c r="A8189" s="2">
        <v>20201206</v>
      </c>
      <c r="B8189" s="2" t="s">
        <v>29</v>
      </c>
      <c r="C8189" s="2">
        <v>0</v>
      </c>
      <c r="D8189" s="2">
        <v>0</v>
      </c>
      <c r="E8189" s="2">
        <v>12.78</v>
      </c>
      <c r="F8189" s="2">
        <v>4.41</v>
      </c>
      <c r="G8189" s="2">
        <v>0</v>
      </c>
      <c r="H8189" s="16">
        <f t="shared" si="384"/>
        <v>0</v>
      </c>
      <c r="I8189" s="15">
        <f t="shared" si="382"/>
        <v>12.78</v>
      </c>
      <c r="J8189" s="14">
        <f t="shared" si="383"/>
        <v>0</v>
      </c>
    </row>
    <row r="8190" spans="1:10" x14ac:dyDescent="0.3">
      <c r="A8190" s="19">
        <v>20201206</v>
      </c>
      <c r="B8190" s="19" t="s">
        <v>28</v>
      </c>
      <c r="C8190" s="19">
        <v>0</v>
      </c>
      <c r="D8190" s="19">
        <v>0</v>
      </c>
      <c r="E8190" s="19">
        <v>12.89</v>
      </c>
      <c r="F8190" s="19">
        <v>4.62</v>
      </c>
      <c r="G8190" s="19">
        <v>0</v>
      </c>
      <c r="H8190" s="17">
        <f t="shared" si="384"/>
        <v>0</v>
      </c>
      <c r="I8190" s="18">
        <f t="shared" si="382"/>
        <v>12.89</v>
      </c>
      <c r="J8190" s="17">
        <f t="shared" si="383"/>
        <v>0</v>
      </c>
    </row>
    <row r="8191" spans="1:10" x14ac:dyDescent="0.3">
      <c r="A8191" s="2">
        <v>20201206</v>
      </c>
      <c r="B8191" s="2" t="s">
        <v>27</v>
      </c>
      <c r="C8191" s="2">
        <v>0</v>
      </c>
      <c r="D8191" s="2">
        <v>0</v>
      </c>
      <c r="E8191" s="2">
        <v>13.18</v>
      </c>
      <c r="F8191" s="2">
        <v>4.28</v>
      </c>
      <c r="G8191" s="2">
        <v>0</v>
      </c>
      <c r="H8191" s="16">
        <f t="shared" si="384"/>
        <v>0</v>
      </c>
      <c r="I8191" s="15">
        <f t="shared" si="382"/>
        <v>13.18</v>
      </c>
      <c r="J8191" s="14">
        <f t="shared" si="383"/>
        <v>0</v>
      </c>
    </row>
    <row r="8192" spans="1:10" x14ac:dyDescent="0.3">
      <c r="A8192" s="19">
        <v>20201206</v>
      </c>
      <c r="B8192" s="19" t="s">
        <v>26</v>
      </c>
      <c r="C8192" s="19">
        <v>0</v>
      </c>
      <c r="D8192" s="19">
        <v>0</v>
      </c>
      <c r="E8192" s="19">
        <v>13.65</v>
      </c>
      <c r="F8192" s="19">
        <v>3.93</v>
      </c>
      <c r="G8192" s="19">
        <v>0</v>
      </c>
      <c r="H8192" s="17">
        <f t="shared" si="384"/>
        <v>0</v>
      </c>
      <c r="I8192" s="18">
        <f t="shared" si="382"/>
        <v>13.65</v>
      </c>
      <c r="J8192" s="17">
        <f t="shared" si="383"/>
        <v>0</v>
      </c>
    </row>
    <row r="8193" spans="1:10" x14ac:dyDescent="0.3">
      <c r="A8193" s="2">
        <v>20201206</v>
      </c>
      <c r="B8193" s="2" t="s">
        <v>25</v>
      </c>
      <c r="C8193" s="2">
        <v>0</v>
      </c>
      <c r="D8193" s="2">
        <v>0</v>
      </c>
      <c r="E8193" s="2">
        <v>13.92</v>
      </c>
      <c r="F8193" s="2">
        <v>4.4800000000000004</v>
      </c>
      <c r="G8193" s="2">
        <v>0</v>
      </c>
      <c r="H8193" s="16">
        <f t="shared" si="384"/>
        <v>0</v>
      </c>
      <c r="I8193" s="15">
        <f t="shared" si="382"/>
        <v>13.92</v>
      </c>
      <c r="J8193" s="14">
        <f t="shared" si="383"/>
        <v>0</v>
      </c>
    </row>
    <row r="8194" spans="1:10" x14ac:dyDescent="0.3">
      <c r="A8194" s="19">
        <v>20201207</v>
      </c>
      <c r="B8194" s="19" t="s">
        <v>48</v>
      </c>
      <c r="C8194" s="19">
        <v>0</v>
      </c>
      <c r="D8194" s="19">
        <v>0</v>
      </c>
      <c r="E8194" s="19">
        <v>13.92</v>
      </c>
      <c r="F8194" s="19">
        <v>5.0999999999999996</v>
      </c>
      <c r="G8194" s="19">
        <v>0</v>
      </c>
      <c r="H8194" s="17">
        <f t="shared" si="384"/>
        <v>0</v>
      </c>
      <c r="I8194" s="18">
        <f t="shared" si="382"/>
        <v>13.92</v>
      </c>
      <c r="J8194" s="17">
        <f t="shared" si="383"/>
        <v>0</v>
      </c>
    </row>
    <row r="8195" spans="1:10" x14ac:dyDescent="0.3">
      <c r="A8195" s="2">
        <v>20201207</v>
      </c>
      <c r="B8195" s="2" t="s">
        <v>47</v>
      </c>
      <c r="C8195" s="2">
        <v>0</v>
      </c>
      <c r="D8195" s="2">
        <v>0</v>
      </c>
      <c r="E8195" s="2">
        <v>13.92</v>
      </c>
      <c r="F8195" s="2">
        <v>5.52</v>
      </c>
      <c r="G8195" s="2">
        <v>0</v>
      </c>
      <c r="H8195" s="16">
        <f t="shared" si="384"/>
        <v>0</v>
      </c>
      <c r="I8195" s="15">
        <f t="shared" si="382"/>
        <v>13.92</v>
      </c>
      <c r="J8195" s="14">
        <f t="shared" si="383"/>
        <v>0</v>
      </c>
    </row>
    <row r="8196" spans="1:10" x14ac:dyDescent="0.3">
      <c r="A8196" s="19">
        <v>20201207</v>
      </c>
      <c r="B8196" s="19" t="s">
        <v>46</v>
      </c>
      <c r="C8196" s="19">
        <v>0</v>
      </c>
      <c r="D8196" s="19">
        <v>0</v>
      </c>
      <c r="E8196" s="19">
        <v>14.06</v>
      </c>
      <c r="F8196" s="19">
        <v>6</v>
      </c>
      <c r="G8196" s="19">
        <v>0</v>
      </c>
      <c r="H8196" s="17">
        <f t="shared" si="384"/>
        <v>0</v>
      </c>
      <c r="I8196" s="18">
        <f t="shared" si="382"/>
        <v>14.06</v>
      </c>
      <c r="J8196" s="17">
        <f t="shared" si="383"/>
        <v>0</v>
      </c>
    </row>
    <row r="8197" spans="1:10" x14ac:dyDescent="0.3">
      <c r="A8197" s="2">
        <v>20201207</v>
      </c>
      <c r="B8197" s="2" t="s">
        <v>45</v>
      </c>
      <c r="C8197" s="2">
        <v>0</v>
      </c>
      <c r="D8197" s="2">
        <v>0</v>
      </c>
      <c r="E8197" s="2">
        <v>14.27</v>
      </c>
      <c r="F8197" s="2">
        <v>6.14</v>
      </c>
      <c r="G8197" s="2">
        <v>0</v>
      </c>
      <c r="H8197" s="16">
        <f t="shared" si="384"/>
        <v>0</v>
      </c>
      <c r="I8197" s="15">
        <f t="shared" si="382"/>
        <v>14.27</v>
      </c>
      <c r="J8197" s="14">
        <f t="shared" si="383"/>
        <v>0</v>
      </c>
    </row>
    <row r="8198" spans="1:10" x14ac:dyDescent="0.3">
      <c r="A8198" s="19">
        <v>20201207</v>
      </c>
      <c r="B8198" s="19" t="s">
        <v>44</v>
      </c>
      <c r="C8198" s="19">
        <v>0</v>
      </c>
      <c r="D8198" s="19">
        <v>0</v>
      </c>
      <c r="E8198" s="19">
        <v>14.34</v>
      </c>
      <c r="F8198" s="19">
        <v>6.28</v>
      </c>
      <c r="G8198" s="19">
        <v>0</v>
      </c>
      <c r="H8198" s="17">
        <f t="shared" si="384"/>
        <v>0</v>
      </c>
      <c r="I8198" s="18">
        <f t="shared" si="382"/>
        <v>14.34</v>
      </c>
      <c r="J8198" s="17">
        <f t="shared" si="383"/>
        <v>0</v>
      </c>
    </row>
    <row r="8199" spans="1:10" x14ac:dyDescent="0.3">
      <c r="A8199" s="2">
        <v>20201207</v>
      </c>
      <c r="B8199" s="2" t="s">
        <v>43</v>
      </c>
      <c r="C8199" s="2">
        <v>0</v>
      </c>
      <c r="D8199" s="2">
        <v>0</v>
      </c>
      <c r="E8199" s="2">
        <v>14.17</v>
      </c>
      <c r="F8199" s="2">
        <v>6.34</v>
      </c>
      <c r="G8199" s="2">
        <v>0</v>
      </c>
      <c r="H8199" s="16">
        <f t="shared" si="384"/>
        <v>0</v>
      </c>
      <c r="I8199" s="15">
        <f t="shared" si="382"/>
        <v>14.17</v>
      </c>
      <c r="J8199" s="14">
        <f t="shared" si="383"/>
        <v>0</v>
      </c>
    </row>
    <row r="8200" spans="1:10" x14ac:dyDescent="0.3">
      <c r="A8200" s="19">
        <v>20201207</v>
      </c>
      <c r="B8200" s="19" t="s">
        <v>42</v>
      </c>
      <c r="C8200" s="19">
        <v>0</v>
      </c>
      <c r="D8200" s="19">
        <v>0</v>
      </c>
      <c r="E8200" s="19">
        <v>13.81</v>
      </c>
      <c r="F8200" s="19">
        <v>6.21</v>
      </c>
      <c r="G8200" s="19">
        <v>0</v>
      </c>
      <c r="H8200" s="17">
        <f t="shared" si="384"/>
        <v>0</v>
      </c>
      <c r="I8200" s="18">
        <f t="shared" si="382"/>
        <v>13.81</v>
      </c>
      <c r="J8200" s="17">
        <f t="shared" si="383"/>
        <v>0</v>
      </c>
    </row>
    <row r="8201" spans="1:10" x14ac:dyDescent="0.3">
      <c r="A8201" s="2">
        <v>20201207</v>
      </c>
      <c r="B8201" s="2" t="s">
        <v>41</v>
      </c>
      <c r="C8201" s="2">
        <v>0</v>
      </c>
      <c r="D8201" s="2">
        <v>0</v>
      </c>
      <c r="E8201" s="2">
        <v>13.85</v>
      </c>
      <c r="F8201" s="2">
        <v>6.34</v>
      </c>
      <c r="G8201" s="2">
        <v>0</v>
      </c>
      <c r="H8201" s="16">
        <f t="shared" si="384"/>
        <v>0</v>
      </c>
      <c r="I8201" s="15">
        <f t="shared" si="382"/>
        <v>13.85</v>
      </c>
      <c r="J8201" s="14">
        <f t="shared" si="383"/>
        <v>0</v>
      </c>
    </row>
    <row r="8202" spans="1:10" x14ac:dyDescent="0.3">
      <c r="A8202" s="19">
        <v>20201207</v>
      </c>
      <c r="B8202" s="19" t="s">
        <v>40</v>
      </c>
      <c r="C8202" s="19">
        <v>11</v>
      </c>
      <c r="D8202" s="19">
        <v>3.89</v>
      </c>
      <c r="E8202" s="19">
        <v>13.92</v>
      </c>
      <c r="F8202" s="19">
        <v>6.28</v>
      </c>
      <c r="G8202" s="19">
        <v>0</v>
      </c>
      <c r="H8202" s="17">
        <f t="shared" si="384"/>
        <v>162.14345182468949</v>
      </c>
      <c r="I8202" s="18">
        <f t="shared" ref="I8202:I8265" si="385">E8202+H8202*((NOCT-20)/(800))</f>
        <v>18.986982869521547</v>
      </c>
      <c r="J8202" s="17">
        <f t="shared" ref="J8202:J8265" si="386">P_STC__W*(H8202/1000)*(1+(alpha_p/100)*(I8202-25))</f>
        <v>0.16653082291506494</v>
      </c>
    </row>
    <row r="8203" spans="1:10" x14ac:dyDescent="0.3">
      <c r="A8203" s="2">
        <v>20201207</v>
      </c>
      <c r="B8203" s="2" t="s">
        <v>39</v>
      </c>
      <c r="C8203" s="2">
        <v>103</v>
      </c>
      <c r="D8203" s="2">
        <v>13.05</v>
      </c>
      <c r="E8203" s="2">
        <v>14.27</v>
      </c>
      <c r="F8203" s="2">
        <v>6.62</v>
      </c>
      <c r="G8203" s="2">
        <v>0</v>
      </c>
      <c r="H8203" s="16">
        <f t="shared" si="384"/>
        <v>456.15333088325309</v>
      </c>
      <c r="I8203" s="15">
        <f t="shared" si="385"/>
        <v>28.524791590101657</v>
      </c>
      <c r="J8203" s="14">
        <f t="shared" si="386"/>
        <v>0.44891802647302947</v>
      </c>
    </row>
    <row r="8204" spans="1:10" x14ac:dyDescent="0.3">
      <c r="A8204" s="19">
        <v>20201207</v>
      </c>
      <c r="B8204" s="19" t="s">
        <v>38</v>
      </c>
      <c r="C8204" s="19">
        <v>200</v>
      </c>
      <c r="D8204" s="19">
        <v>20.6</v>
      </c>
      <c r="E8204" s="19">
        <v>14.85</v>
      </c>
      <c r="F8204" s="19">
        <v>6.62</v>
      </c>
      <c r="G8204" s="19">
        <v>0</v>
      </c>
      <c r="H8204" s="17">
        <f t="shared" si="384"/>
        <v>568.43753690567155</v>
      </c>
      <c r="I8204" s="18">
        <f t="shared" si="385"/>
        <v>32.613673028302237</v>
      </c>
      <c r="J8204" s="17">
        <f t="shared" si="386"/>
        <v>0.54896199796211187</v>
      </c>
    </row>
    <row r="8205" spans="1:10" x14ac:dyDescent="0.3">
      <c r="A8205" s="2">
        <v>20201207</v>
      </c>
      <c r="B8205" s="2" t="s">
        <v>37</v>
      </c>
      <c r="C8205" s="2">
        <v>84</v>
      </c>
      <c r="D8205" s="2">
        <v>25.94</v>
      </c>
      <c r="E8205" s="2">
        <v>15.23</v>
      </c>
      <c r="F8205" s="2">
        <v>7.31</v>
      </c>
      <c r="G8205" s="2">
        <v>0</v>
      </c>
      <c r="H8205" s="16">
        <f t="shared" si="384"/>
        <v>192.0308602709276</v>
      </c>
      <c r="I8205" s="15">
        <f t="shared" si="385"/>
        <v>21.230964383466489</v>
      </c>
      <c r="J8205" s="14">
        <f t="shared" si="386"/>
        <v>0.19528783045418374</v>
      </c>
    </row>
    <row r="8206" spans="1:10" x14ac:dyDescent="0.3">
      <c r="A8206" s="19">
        <v>20201207</v>
      </c>
      <c r="B8206" s="19" t="s">
        <v>36</v>
      </c>
      <c r="C8206" s="19">
        <v>131</v>
      </c>
      <c r="D8206" s="19">
        <v>28.48</v>
      </c>
      <c r="E8206" s="19">
        <v>15.61</v>
      </c>
      <c r="F8206" s="19">
        <v>7.79</v>
      </c>
      <c r="G8206" s="19">
        <v>0</v>
      </c>
      <c r="H8206" s="17">
        <f t="shared" si="384"/>
        <v>274.71838075214907</v>
      </c>
      <c r="I8206" s="18">
        <f t="shared" si="385"/>
        <v>24.194949398504658</v>
      </c>
      <c r="J8206" s="17">
        <f t="shared" si="386"/>
        <v>0.27571361064164762</v>
      </c>
    </row>
    <row r="8207" spans="1:10" x14ac:dyDescent="0.3">
      <c r="A8207" s="2">
        <v>20201207</v>
      </c>
      <c r="B8207" s="2" t="s">
        <v>35</v>
      </c>
      <c r="C8207" s="2">
        <v>346.01</v>
      </c>
      <c r="D8207" s="2">
        <v>27.87</v>
      </c>
      <c r="E8207" s="2">
        <v>15.85</v>
      </c>
      <c r="F8207" s="2">
        <v>8.34</v>
      </c>
      <c r="G8207" s="2">
        <v>0</v>
      </c>
      <c r="H8207" s="16">
        <f t="shared" si="384"/>
        <v>740.18057202000796</v>
      </c>
      <c r="I8207" s="15">
        <f t="shared" si="385"/>
        <v>38.98064287562525</v>
      </c>
      <c r="J8207" s="14">
        <f t="shared" si="386"/>
        <v>0.69361367093601312</v>
      </c>
    </row>
    <row r="8208" spans="1:10" x14ac:dyDescent="0.3">
      <c r="A8208" s="19">
        <v>20201207</v>
      </c>
      <c r="B8208" s="19" t="s">
        <v>34</v>
      </c>
      <c r="C8208" s="19">
        <v>142</v>
      </c>
      <c r="D8208" s="19">
        <v>24.19</v>
      </c>
      <c r="E8208" s="19">
        <v>15.81</v>
      </c>
      <c r="F8208" s="19">
        <v>7.86</v>
      </c>
      <c r="G8208" s="19">
        <v>0</v>
      </c>
      <c r="H8208" s="17">
        <f t="shared" si="384"/>
        <v>346.54107732399524</v>
      </c>
      <c r="I8208" s="18">
        <f t="shared" si="385"/>
        <v>26.639408666374852</v>
      </c>
      <c r="J8208" s="17">
        <f t="shared" si="386"/>
        <v>0.34398452631960597</v>
      </c>
    </row>
    <row r="8209" spans="1:10" x14ac:dyDescent="0.3">
      <c r="A8209" s="2">
        <v>20201207</v>
      </c>
      <c r="B8209" s="2" t="s">
        <v>33</v>
      </c>
      <c r="C8209" s="2">
        <v>257.01</v>
      </c>
      <c r="D8209" s="2">
        <v>17.93</v>
      </c>
      <c r="E8209" s="2">
        <v>15.86</v>
      </c>
      <c r="F8209" s="2">
        <v>7.86</v>
      </c>
      <c r="G8209" s="2">
        <v>0</v>
      </c>
      <c r="H8209" s="16">
        <f t="shared" si="384"/>
        <v>834.84154065746623</v>
      </c>
      <c r="I8209" s="15">
        <f t="shared" si="385"/>
        <v>41.948798145545823</v>
      </c>
      <c r="J8209" s="14">
        <f t="shared" si="386"/>
        <v>0.77116851725492674</v>
      </c>
    </row>
    <row r="8210" spans="1:10" x14ac:dyDescent="0.3">
      <c r="A8210" s="19">
        <v>20201207</v>
      </c>
      <c r="B8210" s="19" t="s">
        <v>32</v>
      </c>
      <c r="C8210" s="19">
        <v>85</v>
      </c>
      <c r="D8210" s="19">
        <v>9.69</v>
      </c>
      <c r="E8210" s="19">
        <v>15.7</v>
      </c>
      <c r="F8210" s="19">
        <v>7.72</v>
      </c>
      <c r="G8210" s="19">
        <v>0</v>
      </c>
      <c r="H8210" s="17">
        <f t="shared" si="384"/>
        <v>504.99847703541161</v>
      </c>
      <c r="I8210" s="18">
        <f t="shared" si="385"/>
        <v>31.481202407356612</v>
      </c>
      <c r="J8210" s="17">
        <f t="shared" si="386"/>
        <v>0.49026998898258156</v>
      </c>
    </row>
    <row r="8211" spans="1:10" x14ac:dyDescent="0.3">
      <c r="A8211" s="2">
        <v>20201207</v>
      </c>
      <c r="B8211" s="2" t="s">
        <v>31</v>
      </c>
      <c r="C8211" s="2">
        <v>0</v>
      </c>
      <c r="D8211" s="2">
        <v>0</v>
      </c>
      <c r="E8211" s="2">
        <v>15.35</v>
      </c>
      <c r="F8211" s="2">
        <v>7.38</v>
      </c>
      <c r="G8211" s="2">
        <v>0</v>
      </c>
      <c r="H8211" s="16">
        <f t="shared" ref="H8211:H8274" si="387">IF(D8211&gt;0,C8211/SIN(D8211*PI()/180),0)</f>
        <v>0</v>
      </c>
      <c r="I8211" s="15">
        <f t="shared" si="385"/>
        <v>15.35</v>
      </c>
      <c r="J8211" s="14">
        <f t="shared" si="386"/>
        <v>0</v>
      </c>
    </row>
    <row r="8212" spans="1:10" x14ac:dyDescent="0.3">
      <c r="A8212" s="19">
        <v>20201207</v>
      </c>
      <c r="B8212" s="19" t="s">
        <v>30</v>
      </c>
      <c r="C8212" s="19">
        <v>0</v>
      </c>
      <c r="D8212" s="19">
        <v>0</v>
      </c>
      <c r="E8212" s="19">
        <v>15.1</v>
      </c>
      <c r="F8212" s="19">
        <v>7.31</v>
      </c>
      <c r="G8212" s="19">
        <v>0</v>
      </c>
      <c r="H8212" s="17">
        <f t="shared" si="387"/>
        <v>0</v>
      </c>
      <c r="I8212" s="18">
        <f t="shared" si="385"/>
        <v>15.1</v>
      </c>
      <c r="J8212" s="17">
        <f t="shared" si="386"/>
        <v>0</v>
      </c>
    </row>
    <row r="8213" spans="1:10" x14ac:dyDescent="0.3">
      <c r="A8213" s="2">
        <v>20201207</v>
      </c>
      <c r="B8213" s="2" t="s">
        <v>29</v>
      </c>
      <c r="C8213" s="2">
        <v>0</v>
      </c>
      <c r="D8213" s="2">
        <v>0</v>
      </c>
      <c r="E8213" s="2">
        <v>15.16</v>
      </c>
      <c r="F8213" s="2">
        <v>7.79</v>
      </c>
      <c r="G8213" s="2">
        <v>0</v>
      </c>
      <c r="H8213" s="16">
        <f t="shared" si="387"/>
        <v>0</v>
      </c>
      <c r="I8213" s="15">
        <f t="shared" si="385"/>
        <v>15.16</v>
      </c>
      <c r="J8213" s="14">
        <f t="shared" si="386"/>
        <v>0</v>
      </c>
    </row>
    <row r="8214" spans="1:10" x14ac:dyDescent="0.3">
      <c r="A8214" s="19">
        <v>20201207</v>
      </c>
      <c r="B8214" s="19" t="s">
        <v>28</v>
      </c>
      <c r="C8214" s="19">
        <v>0</v>
      </c>
      <c r="D8214" s="19">
        <v>0</v>
      </c>
      <c r="E8214" s="19">
        <v>15.19</v>
      </c>
      <c r="F8214" s="19">
        <v>8.07</v>
      </c>
      <c r="G8214" s="19">
        <v>0</v>
      </c>
      <c r="H8214" s="17">
        <f t="shared" si="387"/>
        <v>0</v>
      </c>
      <c r="I8214" s="18">
        <f t="shared" si="385"/>
        <v>15.19</v>
      </c>
      <c r="J8214" s="17">
        <f t="shared" si="386"/>
        <v>0</v>
      </c>
    </row>
    <row r="8215" spans="1:10" x14ac:dyDescent="0.3">
      <c r="A8215" s="2">
        <v>20201207</v>
      </c>
      <c r="B8215" s="2" t="s">
        <v>27</v>
      </c>
      <c r="C8215" s="2">
        <v>0</v>
      </c>
      <c r="D8215" s="2">
        <v>0</v>
      </c>
      <c r="E8215" s="2">
        <v>15.03</v>
      </c>
      <c r="F8215" s="2">
        <v>8.14</v>
      </c>
      <c r="G8215" s="2">
        <v>0</v>
      </c>
      <c r="H8215" s="16">
        <f t="shared" si="387"/>
        <v>0</v>
      </c>
      <c r="I8215" s="15">
        <f t="shared" si="385"/>
        <v>15.03</v>
      </c>
      <c r="J8215" s="14">
        <f t="shared" si="386"/>
        <v>0</v>
      </c>
    </row>
    <row r="8216" spans="1:10" x14ac:dyDescent="0.3">
      <c r="A8216" s="19">
        <v>20201207</v>
      </c>
      <c r="B8216" s="19" t="s">
        <v>26</v>
      </c>
      <c r="C8216" s="19">
        <v>0</v>
      </c>
      <c r="D8216" s="19">
        <v>0</v>
      </c>
      <c r="E8216" s="19">
        <v>14.99</v>
      </c>
      <c r="F8216" s="19">
        <v>8.2799999999999994</v>
      </c>
      <c r="G8216" s="19">
        <v>0</v>
      </c>
      <c r="H8216" s="17">
        <f t="shared" si="387"/>
        <v>0</v>
      </c>
      <c r="I8216" s="18">
        <f t="shared" si="385"/>
        <v>14.99</v>
      </c>
      <c r="J8216" s="17">
        <f t="shared" si="386"/>
        <v>0</v>
      </c>
    </row>
    <row r="8217" spans="1:10" x14ac:dyDescent="0.3">
      <c r="A8217" s="2">
        <v>20201207</v>
      </c>
      <c r="B8217" s="2" t="s">
        <v>25</v>
      </c>
      <c r="C8217" s="2">
        <v>0</v>
      </c>
      <c r="D8217" s="2">
        <v>0</v>
      </c>
      <c r="E8217" s="2">
        <v>14.86</v>
      </c>
      <c r="F8217" s="2">
        <v>8.34</v>
      </c>
      <c r="G8217" s="2">
        <v>0</v>
      </c>
      <c r="H8217" s="16">
        <f t="shared" si="387"/>
        <v>0</v>
      </c>
      <c r="I8217" s="15">
        <f t="shared" si="385"/>
        <v>14.86</v>
      </c>
      <c r="J8217" s="14">
        <f t="shared" si="386"/>
        <v>0</v>
      </c>
    </row>
    <row r="8218" spans="1:10" x14ac:dyDescent="0.3">
      <c r="A8218" s="19">
        <v>20201208</v>
      </c>
      <c r="B8218" s="19" t="s">
        <v>48</v>
      </c>
      <c r="C8218" s="19">
        <v>0</v>
      </c>
      <c r="D8218" s="19">
        <v>0</v>
      </c>
      <c r="E8218" s="19">
        <v>14.9</v>
      </c>
      <c r="F8218" s="19">
        <v>8.34</v>
      </c>
      <c r="G8218" s="19">
        <v>0</v>
      </c>
      <c r="H8218" s="17">
        <f t="shared" si="387"/>
        <v>0</v>
      </c>
      <c r="I8218" s="18">
        <f t="shared" si="385"/>
        <v>14.9</v>
      </c>
      <c r="J8218" s="17">
        <f t="shared" si="386"/>
        <v>0</v>
      </c>
    </row>
    <row r="8219" spans="1:10" x14ac:dyDescent="0.3">
      <c r="A8219" s="2">
        <v>20201208</v>
      </c>
      <c r="B8219" s="2" t="s">
        <v>47</v>
      </c>
      <c r="C8219" s="2">
        <v>0</v>
      </c>
      <c r="D8219" s="2">
        <v>0</v>
      </c>
      <c r="E8219" s="2">
        <v>14.85</v>
      </c>
      <c r="F8219" s="2">
        <v>8.14</v>
      </c>
      <c r="G8219" s="2">
        <v>0</v>
      </c>
      <c r="H8219" s="16">
        <f t="shared" si="387"/>
        <v>0</v>
      </c>
      <c r="I8219" s="15">
        <f t="shared" si="385"/>
        <v>14.85</v>
      </c>
      <c r="J8219" s="14">
        <f t="shared" si="386"/>
        <v>0</v>
      </c>
    </row>
    <row r="8220" spans="1:10" x14ac:dyDescent="0.3">
      <c r="A8220" s="19">
        <v>20201208</v>
      </c>
      <c r="B8220" s="19" t="s">
        <v>46</v>
      </c>
      <c r="C8220" s="19">
        <v>0</v>
      </c>
      <c r="D8220" s="19">
        <v>0</v>
      </c>
      <c r="E8220" s="19">
        <v>14.71</v>
      </c>
      <c r="F8220" s="19">
        <v>8.07</v>
      </c>
      <c r="G8220" s="19">
        <v>0</v>
      </c>
      <c r="H8220" s="17">
        <f t="shared" si="387"/>
        <v>0</v>
      </c>
      <c r="I8220" s="18">
        <f t="shared" si="385"/>
        <v>14.71</v>
      </c>
      <c r="J8220" s="17">
        <f t="shared" si="386"/>
        <v>0</v>
      </c>
    </row>
    <row r="8221" spans="1:10" x14ac:dyDescent="0.3">
      <c r="A8221" s="2">
        <v>20201208</v>
      </c>
      <c r="B8221" s="2" t="s">
        <v>45</v>
      </c>
      <c r="C8221" s="2">
        <v>0</v>
      </c>
      <c r="D8221" s="2">
        <v>0</v>
      </c>
      <c r="E8221" s="2">
        <v>14.6</v>
      </c>
      <c r="F8221" s="2">
        <v>8</v>
      </c>
      <c r="G8221" s="2">
        <v>0</v>
      </c>
      <c r="H8221" s="16">
        <f t="shared" si="387"/>
        <v>0</v>
      </c>
      <c r="I8221" s="15">
        <f t="shared" si="385"/>
        <v>14.6</v>
      </c>
      <c r="J8221" s="14">
        <f t="shared" si="386"/>
        <v>0</v>
      </c>
    </row>
    <row r="8222" spans="1:10" x14ac:dyDescent="0.3">
      <c r="A8222" s="19">
        <v>20201208</v>
      </c>
      <c r="B8222" s="19" t="s">
        <v>44</v>
      </c>
      <c r="C8222" s="19">
        <v>0</v>
      </c>
      <c r="D8222" s="19">
        <v>0</v>
      </c>
      <c r="E8222" s="19">
        <v>14.52</v>
      </c>
      <c r="F8222" s="19">
        <v>7.86</v>
      </c>
      <c r="G8222" s="19">
        <v>0</v>
      </c>
      <c r="H8222" s="17">
        <f t="shared" si="387"/>
        <v>0</v>
      </c>
      <c r="I8222" s="18">
        <f t="shared" si="385"/>
        <v>14.52</v>
      </c>
      <c r="J8222" s="17">
        <f t="shared" si="386"/>
        <v>0</v>
      </c>
    </row>
    <row r="8223" spans="1:10" x14ac:dyDescent="0.3">
      <c r="A8223" s="2">
        <v>20201208</v>
      </c>
      <c r="B8223" s="2" t="s">
        <v>43</v>
      </c>
      <c r="C8223" s="2">
        <v>0</v>
      </c>
      <c r="D8223" s="2">
        <v>0</v>
      </c>
      <c r="E8223" s="2">
        <v>14.38</v>
      </c>
      <c r="F8223" s="2">
        <v>7.86</v>
      </c>
      <c r="G8223" s="2">
        <v>0</v>
      </c>
      <c r="H8223" s="16">
        <f t="shared" si="387"/>
        <v>0</v>
      </c>
      <c r="I8223" s="15">
        <f t="shared" si="385"/>
        <v>14.38</v>
      </c>
      <c r="J8223" s="14">
        <f t="shared" si="386"/>
        <v>0</v>
      </c>
    </row>
    <row r="8224" spans="1:10" x14ac:dyDescent="0.3">
      <c r="A8224" s="19">
        <v>20201208</v>
      </c>
      <c r="B8224" s="19" t="s">
        <v>42</v>
      </c>
      <c r="C8224" s="19">
        <v>0</v>
      </c>
      <c r="D8224" s="19">
        <v>0</v>
      </c>
      <c r="E8224" s="19">
        <v>14.11</v>
      </c>
      <c r="F8224" s="19">
        <v>7.72</v>
      </c>
      <c r="G8224" s="19">
        <v>0</v>
      </c>
      <c r="H8224" s="17">
        <f t="shared" si="387"/>
        <v>0</v>
      </c>
      <c r="I8224" s="18">
        <f t="shared" si="385"/>
        <v>14.11</v>
      </c>
      <c r="J8224" s="17">
        <f t="shared" si="386"/>
        <v>0</v>
      </c>
    </row>
    <row r="8225" spans="1:10" x14ac:dyDescent="0.3">
      <c r="A8225" s="2">
        <v>20201208</v>
      </c>
      <c r="B8225" s="2" t="s">
        <v>41</v>
      </c>
      <c r="C8225" s="2">
        <v>0</v>
      </c>
      <c r="D8225" s="2">
        <v>0</v>
      </c>
      <c r="E8225" s="2">
        <v>14.32</v>
      </c>
      <c r="F8225" s="2">
        <v>7.59</v>
      </c>
      <c r="G8225" s="2">
        <v>0</v>
      </c>
      <c r="H8225" s="16">
        <f t="shared" si="387"/>
        <v>0</v>
      </c>
      <c r="I8225" s="15">
        <f t="shared" si="385"/>
        <v>14.32</v>
      </c>
      <c r="J8225" s="14">
        <f t="shared" si="386"/>
        <v>0</v>
      </c>
    </row>
    <row r="8226" spans="1:10" x14ac:dyDescent="0.3">
      <c r="A8226" s="19">
        <v>20201208</v>
      </c>
      <c r="B8226" s="19" t="s">
        <v>40</v>
      </c>
      <c r="C8226" s="19">
        <v>28.85</v>
      </c>
      <c r="D8226" s="19">
        <v>3.75</v>
      </c>
      <c r="E8226" s="19">
        <v>14.19</v>
      </c>
      <c r="F8226" s="19">
        <v>7.31</v>
      </c>
      <c r="G8226" s="19">
        <v>0</v>
      </c>
      <c r="H8226" s="17">
        <f t="shared" si="387"/>
        <v>441.11039241687513</v>
      </c>
      <c r="I8226" s="18">
        <f t="shared" si="385"/>
        <v>27.974699763027346</v>
      </c>
      <c r="J8226" s="17">
        <f t="shared" si="386"/>
        <v>0.4352056230078139</v>
      </c>
    </row>
    <row r="8227" spans="1:10" x14ac:dyDescent="0.3">
      <c r="A8227" s="2">
        <v>20201208</v>
      </c>
      <c r="B8227" s="2" t="s">
        <v>39</v>
      </c>
      <c r="C8227" s="2">
        <v>55</v>
      </c>
      <c r="D8227" s="2">
        <v>12.9</v>
      </c>
      <c r="E8227" s="2">
        <v>14.4</v>
      </c>
      <c r="F8227" s="2">
        <v>7.31</v>
      </c>
      <c r="G8227" s="2">
        <v>0</v>
      </c>
      <c r="H8227" s="16">
        <f t="shared" si="387"/>
        <v>246.36045428662626</v>
      </c>
      <c r="I8227" s="15">
        <f t="shared" si="385"/>
        <v>22.098764196457072</v>
      </c>
      <c r="J8227" s="14">
        <f t="shared" si="386"/>
        <v>0.24957682825411681</v>
      </c>
    </row>
    <row r="8228" spans="1:10" x14ac:dyDescent="0.3">
      <c r="A8228" s="19">
        <v>20201208</v>
      </c>
      <c r="B8228" s="19" t="s">
        <v>38</v>
      </c>
      <c r="C8228" s="19">
        <v>144</v>
      </c>
      <c r="D8228" s="19">
        <v>20.45</v>
      </c>
      <c r="E8228" s="19">
        <v>14.5</v>
      </c>
      <c r="F8228" s="19">
        <v>7.38</v>
      </c>
      <c r="G8228" s="19">
        <v>0</v>
      </c>
      <c r="H8228" s="17">
        <f t="shared" si="387"/>
        <v>412.14706466453373</v>
      </c>
      <c r="I8228" s="18">
        <f t="shared" si="385"/>
        <v>27.379595770766677</v>
      </c>
      <c r="J8228" s="17">
        <f t="shared" si="386"/>
        <v>0.40773371931049041</v>
      </c>
    </row>
    <row r="8229" spans="1:10" x14ac:dyDescent="0.3">
      <c r="A8229" s="2">
        <v>20201208</v>
      </c>
      <c r="B8229" s="2" t="s">
        <v>37</v>
      </c>
      <c r="C8229" s="2">
        <v>337.01</v>
      </c>
      <c r="D8229" s="2">
        <v>25.81</v>
      </c>
      <c r="E8229" s="2">
        <v>14.89</v>
      </c>
      <c r="F8229" s="2">
        <v>7.59</v>
      </c>
      <c r="G8229" s="2">
        <v>0</v>
      </c>
      <c r="H8229" s="16">
        <f t="shared" si="387"/>
        <v>774.04481407155174</v>
      </c>
      <c r="I8229" s="15">
        <f t="shared" si="385"/>
        <v>39.078900439735989</v>
      </c>
      <c r="J8229" s="14">
        <f t="shared" si="386"/>
        <v>0.72500516464211873</v>
      </c>
    </row>
    <row r="8230" spans="1:10" x14ac:dyDescent="0.3">
      <c r="A8230" s="19">
        <v>20201208</v>
      </c>
      <c r="B8230" s="19" t="s">
        <v>36</v>
      </c>
      <c r="C8230" s="19">
        <v>369.01</v>
      </c>
      <c r="D8230" s="19">
        <v>28.37</v>
      </c>
      <c r="E8230" s="19">
        <v>15.1</v>
      </c>
      <c r="F8230" s="19">
        <v>7.93</v>
      </c>
      <c r="G8230" s="19">
        <v>0</v>
      </c>
      <c r="H8230" s="17">
        <f t="shared" si="387"/>
        <v>776.59574576895648</v>
      </c>
      <c r="I8230" s="18">
        <f t="shared" si="385"/>
        <v>39.368617055279891</v>
      </c>
      <c r="J8230" s="17">
        <f t="shared" si="386"/>
        <v>0.72638201481924514</v>
      </c>
    </row>
    <row r="8231" spans="1:10" x14ac:dyDescent="0.3">
      <c r="A8231" s="2">
        <v>20201208</v>
      </c>
      <c r="B8231" s="2" t="s">
        <v>35</v>
      </c>
      <c r="C8231" s="2">
        <v>293</v>
      </c>
      <c r="D8231" s="2">
        <v>27.78</v>
      </c>
      <c r="E8231" s="2">
        <v>15.08</v>
      </c>
      <c r="F8231" s="2">
        <v>8.14</v>
      </c>
      <c r="G8231" s="2">
        <v>0</v>
      </c>
      <c r="H8231" s="16">
        <f t="shared" si="387"/>
        <v>628.65036276418448</v>
      </c>
      <c r="I8231" s="15">
        <f t="shared" si="385"/>
        <v>34.725323836380767</v>
      </c>
      <c r="J8231" s="14">
        <f t="shared" si="386"/>
        <v>0.60113813515435477</v>
      </c>
    </row>
    <row r="8232" spans="1:10" x14ac:dyDescent="0.3">
      <c r="A8232" s="19">
        <v>20201208</v>
      </c>
      <c r="B8232" s="19" t="s">
        <v>34</v>
      </c>
      <c r="C8232" s="19">
        <v>206</v>
      </c>
      <c r="D8232" s="19">
        <v>24.12</v>
      </c>
      <c r="E8232" s="19">
        <v>14.87</v>
      </c>
      <c r="F8232" s="19">
        <v>8</v>
      </c>
      <c r="G8232" s="19">
        <v>0</v>
      </c>
      <c r="H8232" s="17">
        <f t="shared" si="387"/>
        <v>504.10000348809416</v>
      </c>
      <c r="I8232" s="18">
        <f t="shared" si="385"/>
        <v>30.623125109002942</v>
      </c>
      <c r="J8232" s="17">
        <f t="shared" si="386"/>
        <v>0.49134422524631344</v>
      </c>
    </row>
    <row r="8233" spans="1:10" x14ac:dyDescent="0.3">
      <c r="A8233" s="2">
        <v>20201208</v>
      </c>
      <c r="B8233" s="2" t="s">
        <v>33</v>
      </c>
      <c r="C8233" s="2">
        <v>160</v>
      </c>
      <c r="D8233" s="2">
        <v>17.88</v>
      </c>
      <c r="E8233" s="2">
        <v>14.47</v>
      </c>
      <c r="F8233" s="2">
        <v>7.38</v>
      </c>
      <c r="G8233" s="2">
        <v>0</v>
      </c>
      <c r="H8233" s="16">
        <f t="shared" si="387"/>
        <v>521.13116866581743</v>
      </c>
      <c r="I8233" s="15">
        <f t="shared" si="385"/>
        <v>30.755349020806797</v>
      </c>
      <c r="J8233" s="14">
        <f t="shared" si="386"/>
        <v>0.50763435574000015</v>
      </c>
    </row>
    <row r="8234" spans="1:10" x14ac:dyDescent="0.3">
      <c r="A8234" s="19">
        <v>20201208</v>
      </c>
      <c r="B8234" s="19" t="s">
        <v>32</v>
      </c>
      <c r="C8234" s="19">
        <v>87</v>
      </c>
      <c r="D8234" s="19">
        <v>9.67</v>
      </c>
      <c r="E8234" s="19">
        <v>14.32</v>
      </c>
      <c r="F8234" s="19">
        <v>6.62</v>
      </c>
      <c r="G8234" s="19">
        <v>0</v>
      </c>
      <c r="H8234" s="17">
        <f t="shared" si="387"/>
        <v>517.93963287376494</v>
      </c>
      <c r="I8234" s="18">
        <f t="shared" si="385"/>
        <v>30.505613527305155</v>
      </c>
      <c r="J8234" s="17">
        <f t="shared" si="386"/>
        <v>0.5051075433529173</v>
      </c>
    </row>
    <row r="8235" spans="1:10" x14ac:dyDescent="0.3">
      <c r="A8235" s="2">
        <v>20201208</v>
      </c>
      <c r="B8235" s="2" t="s">
        <v>31</v>
      </c>
      <c r="C8235" s="2">
        <v>0</v>
      </c>
      <c r="D8235" s="2">
        <v>0</v>
      </c>
      <c r="E8235" s="2">
        <v>13.89</v>
      </c>
      <c r="F8235" s="2">
        <v>5.93</v>
      </c>
      <c r="G8235" s="2">
        <v>0</v>
      </c>
      <c r="H8235" s="16">
        <f t="shared" si="387"/>
        <v>0</v>
      </c>
      <c r="I8235" s="15">
        <f t="shared" si="385"/>
        <v>13.89</v>
      </c>
      <c r="J8235" s="14">
        <f t="shared" si="386"/>
        <v>0</v>
      </c>
    </row>
    <row r="8236" spans="1:10" x14ac:dyDescent="0.3">
      <c r="A8236" s="19">
        <v>20201208</v>
      </c>
      <c r="B8236" s="19" t="s">
        <v>30</v>
      </c>
      <c r="C8236" s="19">
        <v>0</v>
      </c>
      <c r="D8236" s="19">
        <v>0</v>
      </c>
      <c r="E8236" s="19">
        <v>13.4</v>
      </c>
      <c r="F8236" s="19">
        <v>5.45</v>
      </c>
      <c r="G8236" s="19">
        <v>0</v>
      </c>
      <c r="H8236" s="17">
        <f t="shared" si="387"/>
        <v>0</v>
      </c>
      <c r="I8236" s="18">
        <f t="shared" si="385"/>
        <v>13.4</v>
      </c>
      <c r="J8236" s="17">
        <f t="shared" si="386"/>
        <v>0</v>
      </c>
    </row>
    <row r="8237" spans="1:10" x14ac:dyDescent="0.3">
      <c r="A8237" s="2">
        <v>20201208</v>
      </c>
      <c r="B8237" s="2" t="s">
        <v>29</v>
      </c>
      <c r="C8237" s="2">
        <v>0</v>
      </c>
      <c r="D8237" s="2">
        <v>0</v>
      </c>
      <c r="E8237" s="2">
        <v>13.47</v>
      </c>
      <c r="F8237" s="2">
        <v>5.0999999999999996</v>
      </c>
      <c r="G8237" s="2">
        <v>0</v>
      </c>
      <c r="H8237" s="16">
        <f t="shared" si="387"/>
        <v>0</v>
      </c>
      <c r="I8237" s="15">
        <f t="shared" si="385"/>
        <v>13.47</v>
      </c>
      <c r="J8237" s="14">
        <f t="shared" si="386"/>
        <v>0</v>
      </c>
    </row>
    <row r="8238" spans="1:10" x14ac:dyDescent="0.3">
      <c r="A8238" s="19">
        <v>20201208</v>
      </c>
      <c r="B8238" s="19" t="s">
        <v>28</v>
      </c>
      <c r="C8238" s="19">
        <v>0</v>
      </c>
      <c r="D8238" s="19">
        <v>0</v>
      </c>
      <c r="E8238" s="19">
        <v>13.46</v>
      </c>
      <c r="F8238" s="19">
        <v>4.83</v>
      </c>
      <c r="G8238" s="19">
        <v>0</v>
      </c>
      <c r="H8238" s="17">
        <f t="shared" si="387"/>
        <v>0</v>
      </c>
      <c r="I8238" s="18">
        <f t="shared" si="385"/>
        <v>13.46</v>
      </c>
      <c r="J8238" s="17">
        <f t="shared" si="386"/>
        <v>0</v>
      </c>
    </row>
    <row r="8239" spans="1:10" x14ac:dyDescent="0.3">
      <c r="A8239" s="2">
        <v>20201208</v>
      </c>
      <c r="B8239" s="2" t="s">
        <v>27</v>
      </c>
      <c r="C8239" s="2">
        <v>0</v>
      </c>
      <c r="D8239" s="2">
        <v>0</v>
      </c>
      <c r="E8239" s="2">
        <v>13.42</v>
      </c>
      <c r="F8239" s="2">
        <v>4.4800000000000004</v>
      </c>
      <c r="G8239" s="2">
        <v>0</v>
      </c>
      <c r="H8239" s="16">
        <f t="shared" si="387"/>
        <v>0</v>
      </c>
      <c r="I8239" s="15">
        <f t="shared" si="385"/>
        <v>13.42</v>
      </c>
      <c r="J8239" s="14">
        <f t="shared" si="386"/>
        <v>0</v>
      </c>
    </row>
    <row r="8240" spans="1:10" x14ac:dyDescent="0.3">
      <c r="A8240" s="19">
        <v>20201208</v>
      </c>
      <c r="B8240" s="19" t="s">
        <v>26</v>
      </c>
      <c r="C8240" s="19">
        <v>0</v>
      </c>
      <c r="D8240" s="19">
        <v>0</v>
      </c>
      <c r="E8240" s="19">
        <v>13.38</v>
      </c>
      <c r="F8240" s="19">
        <v>4</v>
      </c>
      <c r="G8240" s="19">
        <v>0</v>
      </c>
      <c r="H8240" s="17">
        <f t="shared" si="387"/>
        <v>0</v>
      </c>
      <c r="I8240" s="18">
        <f t="shared" si="385"/>
        <v>13.38</v>
      </c>
      <c r="J8240" s="17">
        <f t="shared" si="386"/>
        <v>0</v>
      </c>
    </row>
    <row r="8241" spans="1:10" x14ac:dyDescent="0.3">
      <c r="A8241" s="2">
        <v>20201208</v>
      </c>
      <c r="B8241" s="2" t="s">
        <v>25</v>
      </c>
      <c r="C8241" s="2">
        <v>0</v>
      </c>
      <c r="D8241" s="2">
        <v>0</v>
      </c>
      <c r="E8241" s="2">
        <v>13.38</v>
      </c>
      <c r="F8241" s="2">
        <v>3.59</v>
      </c>
      <c r="G8241" s="2">
        <v>0</v>
      </c>
      <c r="H8241" s="16">
        <f t="shared" si="387"/>
        <v>0</v>
      </c>
      <c r="I8241" s="15">
        <f t="shared" si="385"/>
        <v>13.38</v>
      </c>
      <c r="J8241" s="14">
        <f t="shared" si="386"/>
        <v>0</v>
      </c>
    </row>
    <row r="8242" spans="1:10" x14ac:dyDescent="0.3">
      <c r="A8242" s="19">
        <v>20201209</v>
      </c>
      <c r="B8242" s="19" t="s">
        <v>48</v>
      </c>
      <c r="C8242" s="19">
        <v>0</v>
      </c>
      <c r="D8242" s="19">
        <v>0</v>
      </c>
      <c r="E8242" s="19">
        <v>13.48</v>
      </c>
      <c r="F8242" s="19">
        <v>3.17</v>
      </c>
      <c r="G8242" s="19">
        <v>0</v>
      </c>
      <c r="H8242" s="17">
        <f t="shared" si="387"/>
        <v>0</v>
      </c>
      <c r="I8242" s="18">
        <f t="shared" si="385"/>
        <v>13.48</v>
      </c>
      <c r="J8242" s="17">
        <f t="shared" si="386"/>
        <v>0</v>
      </c>
    </row>
    <row r="8243" spans="1:10" x14ac:dyDescent="0.3">
      <c r="A8243" s="2">
        <v>20201209</v>
      </c>
      <c r="B8243" s="2" t="s">
        <v>47</v>
      </c>
      <c r="C8243" s="2">
        <v>0</v>
      </c>
      <c r="D8243" s="2">
        <v>0</v>
      </c>
      <c r="E8243" s="2">
        <v>13.53</v>
      </c>
      <c r="F8243" s="2">
        <v>2.9</v>
      </c>
      <c r="G8243" s="2">
        <v>0</v>
      </c>
      <c r="H8243" s="16">
        <f t="shared" si="387"/>
        <v>0</v>
      </c>
      <c r="I8243" s="15">
        <f t="shared" si="385"/>
        <v>13.53</v>
      </c>
      <c r="J8243" s="14">
        <f t="shared" si="386"/>
        <v>0</v>
      </c>
    </row>
    <row r="8244" spans="1:10" x14ac:dyDescent="0.3">
      <c r="A8244" s="19">
        <v>20201209</v>
      </c>
      <c r="B8244" s="19" t="s">
        <v>46</v>
      </c>
      <c r="C8244" s="19">
        <v>0</v>
      </c>
      <c r="D8244" s="19">
        <v>0</v>
      </c>
      <c r="E8244" s="19">
        <v>13.52</v>
      </c>
      <c r="F8244" s="19">
        <v>2.83</v>
      </c>
      <c r="G8244" s="19">
        <v>0</v>
      </c>
      <c r="H8244" s="17">
        <f t="shared" si="387"/>
        <v>0</v>
      </c>
      <c r="I8244" s="18">
        <f t="shared" si="385"/>
        <v>13.52</v>
      </c>
      <c r="J8244" s="17">
        <f t="shared" si="386"/>
        <v>0</v>
      </c>
    </row>
    <row r="8245" spans="1:10" x14ac:dyDescent="0.3">
      <c r="A8245" s="2">
        <v>20201209</v>
      </c>
      <c r="B8245" s="2" t="s">
        <v>45</v>
      </c>
      <c r="C8245" s="2">
        <v>0</v>
      </c>
      <c r="D8245" s="2">
        <v>0</v>
      </c>
      <c r="E8245" s="2">
        <v>13.44</v>
      </c>
      <c r="F8245" s="2">
        <v>2.14</v>
      </c>
      <c r="G8245" s="2">
        <v>0</v>
      </c>
      <c r="H8245" s="16">
        <f t="shared" si="387"/>
        <v>0</v>
      </c>
      <c r="I8245" s="15">
        <f t="shared" si="385"/>
        <v>13.44</v>
      </c>
      <c r="J8245" s="14">
        <f t="shared" si="386"/>
        <v>0</v>
      </c>
    </row>
    <row r="8246" spans="1:10" x14ac:dyDescent="0.3">
      <c r="A8246" s="19">
        <v>20201209</v>
      </c>
      <c r="B8246" s="19" t="s">
        <v>44</v>
      </c>
      <c r="C8246" s="19">
        <v>0</v>
      </c>
      <c r="D8246" s="19">
        <v>0</v>
      </c>
      <c r="E8246" s="19">
        <v>13.17</v>
      </c>
      <c r="F8246" s="19">
        <v>1.24</v>
      </c>
      <c r="G8246" s="19">
        <v>0</v>
      </c>
      <c r="H8246" s="17">
        <f t="shared" si="387"/>
        <v>0</v>
      </c>
      <c r="I8246" s="18">
        <f t="shared" si="385"/>
        <v>13.17</v>
      </c>
      <c r="J8246" s="17">
        <f t="shared" si="386"/>
        <v>0</v>
      </c>
    </row>
    <row r="8247" spans="1:10" x14ac:dyDescent="0.3">
      <c r="A8247" s="2">
        <v>20201209</v>
      </c>
      <c r="B8247" s="2" t="s">
        <v>43</v>
      </c>
      <c r="C8247" s="2">
        <v>0</v>
      </c>
      <c r="D8247" s="2">
        <v>0</v>
      </c>
      <c r="E8247" s="2">
        <v>12.83</v>
      </c>
      <c r="F8247" s="2">
        <v>0.76</v>
      </c>
      <c r="G8247" s="2">
        <v>0</v>
      </c>
      <c r="H8247" s="16">
        <f t="shared" si="387"/>
        <v>0</v>
      </c>
      <c r="I8247" s="15">
        <f t="shared" si="385"/>
        <v>12.83</v>
      </c>
      <c r="J8247" s="14">
        <f t="shared" si="386"/>
        <v>0</v>
      </c>
    </row>
    <row r="8248" spans="1:10" x14ac:dyDescent="0.3">
      <c r="A8248" s="19">
        <v>20201209</v>
      </c>
      <c r="B8248" s="19" t="s">
        <v>42</v>
      </c>
      <c r="C8248" s="19">
        <v>0</v>
      </c>
      <c r="D8248" s="19">
        <v>0</v>
      </c>
      <c r="E8248" s="19">
        <v>13.37</v>
      </c>
      <c r="F8248" s="19">
        <v>0.34</v>
      </c>
      <c r="G8248" s="19">
        <v>0</v>
      </c>
      <c r="H8248" s="17">
        <f t="shared" si="387"/>
        <v>0</v>
      </c>
      <c r="I8248" s="18">
        <f t="shared" si="385"/>
        <v>13.37</v>
      </c>
      <c r="J8248" s="17">
        <f t="shared" si="386"/>
        <v>0</v>
      </c>
    </row>
    <row r="8249" spans="1:10" x14ac:dyDescent="0.3">
      <c r="A8249" s="2">
        <v>20201209</v>
      </c>
      <c r="B8249" s="2" t="s">
        <v>41</v>
      </c>
      <c r="C8249" s="2">
        <v>0</v>
      </c>
      <c r="D8249" s="2">
        <v>0</v>
      </c>
      <c r="E8249" s="2">
        <v>12.63</v>
      </c>
      <c r="F8249" s="2">
        <v>1.03</v>
      </c>
      <c r="G8249" s="2">
        <v>0</v>
      </c>
      <c r="H8249" s="16">
        <f t="shared" si="387"/>
        <v>0</v>
      </c>
      <c r="I8249" s="15">
        <f t="shared" si="385"/>
        <v>12.63</v>
      </c>
      <c r="J8249" s="14">
        <f t="shared" si="386"/>
        <v>0</v>
      </c>
    </row>
    <row r="8250" spans="1:10" x14ac:dyDescent="0.3">
      <c r="A8250" s="19">
        <v>20201209</v>
      </c>
      <c r="B8250" s="19" t="s">
        <v>40</v>
      </c>
      <c r="C8250" s="19">
        <v>13</v>
      </c>
      <c r="D8250" s="19">
        <v>3.61</v>
      </c>
      <c r="E8250" s="19">
        <v>12.66</v>
      </c>
      <c r="F8250" s="19">
        <v>1.17</v>
      </c>
      <c r="G8250" s="19">
        <v>0</v>
      </c>
      <c r="H8250" s="17">
        <f t="shared" si="387"/>
        <v>206.46486896371627</v>
      </c>
      <c r="I8250" s="18">
        <f t="shared" si="385"/>
        <v>19.112027155116134</v>
      </c>
      <c r="J8250" s="17">
        <f t="shared" si="386"/>
        <v>0.21193533690218019</v>
      </c>
    </row>
    <row r="8251" spans="1:10" x14ac:dyDescent="0.3">
      <c r="A8251" s="2">
        <v>20201209</v>
      </c>
      <c r="B8251" s="2" t="s">
        <v>39</v>
      </c>
      <c r="C8251" s="2">
        <v>82</v>
      </c>
      <c r="D8251" s="2">
        <v>12.76</v>
      </c>
      <c r="E8251" s="2">
        <v>13.68</v>
      </c>
      <c r="F8251" s="2">
        <v>1.79</v>
      </c>
      <c r="G8251" s="2">
        <v>0</v>
      </c>
      <c r="H8251" s="16">
        <f t="shared" si="387"/>
        <v>371.26304333534171</v>
      </c>
      <c r="I8251" s="15">
        <f t="shared" si="385"/>
        <v>25.28197010422943</v>
      </c>
      <c r="J8251" s="14">
        <f t="shared" si="386"/>
        <v>0.37079196047972557</v>
      </c>
    </row>
    <row r="8252" spans="1:10" x14ac:dyDescent="0.3">
      <c r="A8252" s="19">
        <v>20201209</v>
      </c>
      <c r="B8252" s="19" t="s">
        <v>38</v>
      </c>
      <c r="C8252" s="19">
        <v>238</v>
      </c>
      <c r="D8252" s="19">
        <v>20.32</v>
      </c>
      <c r="E8252" s="19">
        <v>14.54</v>
      </c>
      <c r="F8252" s="19">
        <v>2.76</v>
      </c>
      <c r="G8252" s="19">
        <v>0</v>
      </c>
      <c r="H8252" s="17">
        <f t="shared" si="387"/>
        <v>685.35948092900685</v>
      </c>
      <c r="I8252" s="18">
        <f t="shared" si="385"/>
        <v>35.957483779031463</v>
      </c>
      <c r="J8252" s="17">
        <f t="shared" si="386"/>
        <v>0.6515653116511243</v>
      </c>
    </row>
    <row r="8253" spans="1:10" x14ac:dyDescent="0.3">
      <c r="A8253" s="2">
        <v>20201209</v>
      </c>
      <c r="B8253" s="2" t="s">
        <v>37</v>
      </c>
      <c r="C8253" s="2">
        <v>248</v>
      </c>
      <c r="D8253" s="2">
        <v>25.68</v>
      </c>
      <c r="E8253" s="2">
        <v>15.42</v>
      </c>
      <c r="F8253" s="2">
        <v>3.72</v>
      </c>
      <c r="G8253" s="2">
        <v>0</v>
      </c>
      <c r="H8253" s="16">
        <f t="shared" si="387"/>
        <v>572.29291444050739</v>
      </c>
      <c r="I8253" s="15">
        <f t="shared" si="385"/>
        <v>33.304153576265854</v>
      </c>
      <c r="J8253" s="14">
        <f t="shared" si="386"/>
        <v>0.55090707730595501</v>
      </c>
    </row>
    <row r="8254" spans="1:10" x14ac:dyDescent="0.3">
      <c r="A8254" s="19">
        <v>20201209</v>
      </c>
      <c r="B8254" s="19" t="s">
        <v>36</v>
      </c>
      <c r="C8254" s="19">
        <v>265</v>
      </c>
      <c r="D8254" s="19">
        <v>28.26</v>
      </c>
      <c r="E8254" s="19">
        <v>15.86</v>
      </c>
      <c r="F8254" s="19">
        <v>4.1399999999999997</v>
      </c>
      <c r="G8254" s="19">
        <v>0</v>
      </c>
      <c r="H8254" s="17">
        <f t="shared" si="387"/>
        <v>559.69352772607181</v>
      </c>
      <c r="I8254" s="18">
        <f t="shared" si="385"/>
        <v>33.350422741439743</v>
      </c>
      <c r="J8254" s="17">
        <f t="shared" si="386"/>
        <v>0.53866197869634991</v>
      </c>
    </row>
    <row r="8255" spans="1:10" x14ac:dyDescent="0.3">
      <c r="A8255" s="2">
        <v>20201209</v>
      </c>
      <c r="B8255" s="2" t="s">
        <v>35</v>
      </c>
      <c r="C8255" s="2">
        <v>377.01</v>
      </c>
      <c r="D8255" s="2">
        <v>27.69</v>
      </c>
      <c r="E8255" s="2">
        <v>16.100000000000001</v>
      </c>
      <c r="F8255" s="2">
        <v>5.72</v>
      </c>
      <c r="G8255" s="2">
        <v>0</v>
      </c>
      <c r="H8255" s="16">
        <f t="shared" si="387"/>
        <v>811.31942060240829</v>
      </c>
      <c r="I8255" s="15">
        <f t="shared" si="385"/>
        <v>41.453731893825264</v>
      </c>
      <c r="J8255" s="14">
        <f t="shared" si="386"/>
        <v>0.75124787558160266</v>
      </c>
    </row>
    <row r="8256" spans="1:10" x14ac:dyDescent="0.3">
      <c r="A8256" s="19">
        <v>20201209</v>
      </c>
      <c r="B8256" s="19" t="s">
        <v>34</v>
      </c>
      <c r="C8256" s="19">
        <v>300.01</v>
      </c>
      <c r="D8256" s="19">
        <v>24.07</v>
      </c>
      <c r="E8256" s="19">
        <v>16.3</v>
      </c>
      <c r="F8256" s="19">
        <v>6.41</v>
      </c>
      <c r="G8256" s="19">
        <v>0</v>
      </c>
      <c r="H8256" s="17">
        <f t="shared" si="387"/>
        <v>735.58465385384977</v>
      </c>
      <c r="I8256" s="18">
        <f t="shared" si="385"/>
        <v>39.287020432932806</v>
      </c>
      <c r="J8256" s="17">
        <f t="shared" si="386"/>
        <v>0.68829274544492181</v>
      </c>
    </row>
    <row r="8257" spans="1:10" x14ac:dyDescent="0.3">
      <c r="A8257" s="2">
        <v>20201209</v>
      </c>
      <c r="B8257" s="2" t="s">
        <v>33</v>
      </c>
      <c r="C8257" s="2">
        <v>184</v>
      </c>
      <c r="D8257" s="2">
        <v>17.850000000000001</v>
      </c>
      <c r="E8257" s="2">
        <v>16.27</v>
      </c>
      <c r="F8257" s="2">
        <v>5.93</v>
      </c>
      <c r="G8257" s="2">
        <v>0</v>
      </c>
      <c r="H8257" s="16">
        <f t="shared" si="387"/>
        <v>600.27519074972929</v>
      </c>
      <c r="I8257" s="15">
        <f t="shared" si="385"/>
        <v>35.028599710929043</v>
      </c>
      <c r="J8257" s="14">
        <f t="shared" si="386"/>
        <v>0.57318555252979153</v>
      </c>
    </row>
    <row r="8258" spans="1:10" x14ac:dyDescent="0.3">
      <c r="A8258" s="19">
        <v>20201209</v>
      </c>
      <c r="B8258" s="19" t="s">
        <v>32</v>
      </c>
      <c r="C8258" s="19">
        <v>110</v>
      </c>
      <c r="D8258" s="19">
        <v>9.66</v>
      </c>
      <c r="E8258" s="19">
        <v>15.87</v>
      </c>
      <c r="F8258" s="19">
        <v>5.03</v>
      </c>
      <c r="G8258" s="19">
        <v>0</v>
      </c>
      <c r="H8258" s="17">
        <f t="shared" si="387"/>
        <v>655.53767225075876</v>
      </c>
      <c r="I8258" s="18">
        <f t="shared" si="385"/>
        <v>36.355552257836209</v>
      </c>
      <c r="J8258" s="17">
        <f t="shared" si="386"/>
        <v>0.6220397069267517</v>
      </c>
    </row>
    <row r="8259" spans="1:10" x14ac:dyDescent="0.3">
      <c r="A8259" s="2">
        <v>20201209</v>
      </c>
      <c r="B8259" s="2" t="s">
        <v>31</v>
      </c>
      <c r="C8259" s="2">
        <v>0</v>
      </c>
      <c r="D8259" s="2">
        <v>0</v>
      </c>
      <c r="E8259" s="2">
        <v>15.28</v>
      </c>
      <c r="F8259" s="2">
        <v>4.34</v>
      </c>
      <c r="G8259" s="2">
        <v>0</v>
      </c>
      <c r="H8259" s="16">
        <f t="shared" si="387"/>
        <v>0</v>
      </c>
      <c r="I8259" s="15">
        <f t="shared" si="385"/>
        <v>15.28</v>
      </c>
      <c r="J8259" s="14">
        <f t="shared" si="386"/>
        <v>0</v>
      </c>
    </row>
    <row r="8260" spans="1:10" x14ac:dyDescent="0.3">
      <c r="A8260" s="19">
        <v>20201209</v>
      </c>
      <c r="B8260" s="19" t="s">
        <v>30</v>
      </c>
      <c r="C8260" s="19">
        <v>0</v>
      </c>
      <c r="D8260" s="19">
        <v>0</v>
      </c>
      <c r="E8260" s="19">
        <v>14.62</v>
      </c>
      <c r="F8260" s="19">
        <v>3.79</v>
      </c>
      <c r="G8260" s="19">
        <v>0</v>
      </c>
      <c r="H8260" s="17">
        <f t="shared" si="387"/>
        <v>0</v>
      </c>
      <c r="I8260" s="18">
        <f t="shared" si="385"/>
        <v>14.62</v>
      </c>
      <c r="J8260" s="17">
        <f t="shared" si="386"/>
        <v>0</v>
      </c>
    </row>
    <row r="8261" spans="1:10" x14ac:dyDescent="0.3">
      <c r="A8261" s="2">
        <v>20201209</v>
      </c>
      <c r="B8261" s="2" t="s">
        <v>29</v>
      </c>
      <c r="C8261" s="2">
        <v>0</v>
      </c>
      <c r="D8261" s="2">
        <v>0</v>
      </c>
      <c r="E8261" s="2">
        <v>14.36</v>
      </c>
      <c r="F8261" s="2">
        <v>3.03</v>
      </c>
      <c r="G8261" s="2">
        <v>0</v>
      </c>
      <c r="H8261" s="16">
        <f t="shared" si="387"/>
        <v>0</v>
      </c>
      <c r="I8261" s="15">
        <f t="shared" si="385"/>
        <v>14.36</v>
      </c>
      <c r="J8261" s="14">
        <f t="shared" si="386"/>
        <v>0</v>
      </c>
    </row>
    <row r="8262" spans="1:10" x14ac:dyDescent="0.3">
      <c r="A8262" s="19">
        <v>20201209</v>
      </c>
      <c r="B8262" s="19" t="s">
        <v>28</v>
      </c>
      <c r="C8262" s="19">
        <v>0</v>
      </c>
      <c r="D8262" s="19">
        <v>0</v>
      </c>
      <c r="E8262" s="19">
        <v>14.27</v>
      </c>
      <c r="F8262" s="19">
        <v>3.66</v>
      </c>
      <c r="G8262" s="19">
        <v>0</v>
      </c>
      <c r="H8262" s="17">
        <f t="shared" si="387"/>
        <v>0</v>
      </c>
      <c r="I8262" s="18">
        <f t="shared" si="385"/>
        <v>14.27</v>
      </c>
      <c r="J8262" s="17">
        <f t="shared" si="386"/>
        <v>0</v>
      </c>
    </row>
    <row r="8263" spans="1:10" x14ac:dyDescent="0.3">
      <c r="A8263" s="2">
        <v>20201209</v>
      </c>
      <c r="B8263" s="2" t="s">
        <v>27</v>
      </c>
      <c r="C8263" s="2">
        <v>0</v>
      </c>
      <c r="D8263" s="2">
        <v>0</v>
      </c>
      <c r="E8263" s="2">
        <v>14.61</v>
      </c>
      <c r="F8263" s="2">
        <v>4.21</v>
      </c>
      <c r="G8263" s="2">
        <v>0</v>
      </c>
      <c r="H8263" s="16">
        <f t="shared" si="387"/>
        <v>0</v>
      </c>
      <c r="I8263" s="15">
        <f t="shared" si="385"/>
        <v>14.61</v>
      </c>
      <c r="J8263" s="14">
        <f t="shared" si="386"/>
        <v>0</v>
      </c>
    </row>
    <row r="8264" spans="1:10" x14ac:dyDescent="0.3">
      <c r="A8264" s="19">
        <v>20201209</v>
      </c>
      <c r="B8264" s="19" t="s">
        <v>26</v>
      </c>
      <c r="C8264" s="19">
        <v>0</v>
      </c>
      <c r="D8264" s="19">
        <v>0</v>
      </c>
      <c r="E8264" s="19">
        <v>14.8</v>
      </c>
      <c r="F8264" s="19">
        <v>4.28</v>
      </c>
      <c r="G8264" s="19">
        <v>0</v>
      </c>
      <c r="H8264" s="17">
        <f t="shared" si="387"/>
        <v>0</v>
      </c>
      <c r="I8264" s="18">
        <f t="shared" si="385"/>
        <v>14.8</v>
      </c>
      <c r="J8264" s="17">
        <f t="shared" si="386"/>
        <v>0</v>
      </c>
    </row>
    <row r="8265" spans="1:10" x14ac:dyDescent="0.3">
      <c r="A8265" s="2">
        <v>20201209</v>
      </c>
      <c r="B8265" s="2" t="s">
        <v>25</v>
      </c>
      <c r="C8265" s="2">
        <v>0</v>
      </c>
      <c r="D8265" s="2">
        <v>0</v>
      </c>
      <c r="E8265" s="2">
        <v>14.76</v>
      </c>
      <c r="F8265" s="2">
        <v>4.62</v>
      </c>
      <c r="G8265" s="2">
        <v>0</v>
      </c>
      <c r="H8265" s="16">
        <f t="shared" si="387"/>
        <v>0</v>
      </c>
      <c r="I8265" s="15">
        <f t="shared" si="385"/>
        <v>14.76</v>
      </c>
      <c r="J8265" s="14">
        <f t="shared" si="386"/>
        <v>0</v>
      </c>
    </row>
    <row r="8266" spans="1:10" x14ac:dyDescent="0.3">
      <c r="A8266" s="19">
        <v>20201210</v>
      </c>
      <c r="B8266" s="19" t="s">
        <v>48</v>
      </c>
      <c r="C8266" s="19">
        <v>0</v>
      </c>
      <c r="D8266" s="19">
        <v>0</v>
      </c>
      <c r="E8266" s="19">
        <v>14.93</v>
      </c>
      <c r="F8266" s="19">
        <v>5.03</v>
      </c>
      <c r="G8266" s="19">
        <v>0</v>
      </c>
      <c r="H8266" s="17">
        <f t="shared" si="387"/>
        <v>0</v>
      </c>
      <c r="I8266" s="18">
        <f t="shared" ref="I8266:I8329" si="388">E8266+H8266*((NOCT-20)/(800))</f>
        <v>14.93</v>
      </c>
      <c r="J8266" s="17">
        <f t="shared" ref="J8266:J8329" si="389">P_STC__W*(H8266/1000)*(1+(alpha_p/100)*(I8266-25))</f>
        <v>0</v>
      </c>
    </row>
    <row r="8267" spans="1:10" x14ac:dyDescent="0.3">
      <c r="A8267" s="2">
        <v>20201210</v>
      </c>
      <c r="B8267" s="2" t="s">
        <v>47</v>
      </c>
      <c r="C8267" s="2">
        <v>0</v>
      </c>
      <c r="D8267" s="2">
        <v>0</v>
      </c>
      <c r="E8267" s="2">
        <v>15.15</v>
      </c>
      <c r="F8267" s="2">
        <v>5.31</v>
      </c>
      <c r="G8267" s="2">
        <v>0</v>
      </c>
      <c r="H8267" s="16">
        <f t="shared" si="387"/>
        <v>0</v>
      </c>
      <c r="I8267" s="15">
        <f t="shared" si="388"/>
        <v>15.15</v>
      </c>
      <c r="J8267" s="14">
        <f t="shared" si="389"/>
        <v>0</v>
      </c>
    </row>
    <row r="8268" spans="1:10" x14ac:dyDescent="0.3">
      <c r="A8268" s="19">
        <v>20201210</v>
      </c>
      <c r="B8268" s="19" t="s">
        <v>46</v>
      </c>
      <c r="C8268" s="19">
        <v>0</v>
      </c>
      <c r="D8268" s="19">
        <v>0</v>
      </c>
      <c r="E8268" s="19">
        <v>15.38</v>
      </c>
      <c r="F8268" s="19">
        <v>5.86</v>
      </c>
      <c r="G8268" s="19">
        <v>0</v>
      </c>
      <c r="H8268" s="17">
        <f t="shared" si="387"/>
        <v>0</v>
      </c>
      <c r="I8268" s="18">
        <f t="shared" si="388"/>
        <v>15.38</v>
      </c>
      <c r="J8268" s="17">
        <f t="shared" si="389"/>
        <v>0</v>
      </c>
    </row>
    <row r="8269" spans="1:10" x14ac:dyDescent="0.3">
      <c r="A8269" s="2">
        <v>20201210</v>
      </c>
      <c r="B8269" s="2" t="s">
        <v>45</v>
      </c>
      <c r="C8269" s="2">
        <v>0</v>
      </c>
      <c r="D8269" s="2">
        <v>0</v>
      </c>
      <c r="E8269" s="2">
        <v>15.51</v>
      </c>
      <c r="F8269" s="2">
        <v>6.48</v>
      </c>
      <c r="G8269" s="2">
        <v>0</v>
      </c>
      <c r="H8269" s="16">
        <f t="shared" si="387"/>
        <v>0</v>
      </c>
      <c r="I8269" s="15">
        <f t="shared" si="388"/>
        <v>15.51</v>
      </c>
      <c r="J8269" s="14">
        <f t="shared" si="389"/>
        <v>0</v>
      </c>
    </row>
    <row r="8270" spans="1:10" x14ac:dyDescent="0.3">
      <c r="A8270" s="19">
        <v>20201210</v>
      </c>
      <c r="B8270" s="19" t="s">
        <v>44</v>
      </c>
      <c r="C8270" s="19">
        <v>0</v>
      </c>
      <c r="D8270" s="19">
        <v>0</v>
      </c>
      <c r="E8270" s="19">
        <v>15.38</v>
      </c>
      <c r="F8270" s="19">
        <v>6.34</v>
      </c>
      <c r="G8270" s="19">
        <v>0</v>
      </c>
      <c r="H8270" s="17">
        <f t="shared" si="387"/>
        <v>0</v>
      </c>
      <c r="I8270" s="18">
        <f t="shared" si="388"/>
        <v>15.38</v>
      </c>
      <c r="J8270" s="17">
        <f t="shared" si="389"/>
        <v>0</v>
      </c>
    </row>
    <row r="8271" spans="1:10" x14ac:dyDescent="0.3">
      <c r="A8271" s="2">
        <v>20201210</v>
      </c>
      <c r="B8271" s="2" t="s">
        <v>43</v>
      </c>
      <c r="C8271" s="2">
        <v>0</v>
      </c>
      <c r="D8271" s="2">
        <v>0</v>
      </c>
      <c r="E8271" s="2">
        <v>15.5</v>
      </c>
      <c r="F8271" s="2">
        <v>5.66</v>
      </c>
      <c r="G8271" s="2">
        <v>0</v>
      </c>
      <c r="H8271" s="16">
        <f t="shared" si="387"/>
        <v>0</v>
      </c>
      <c r="I8271" s="15">
        <f t="shared" si="388"/>
        <v>15.5</v>
      </c>
      <c r="J8271" s="14">
        <f t="shared" si="389"/>
        <v>0</v>
      </c>
    </row>
    <row r="8272" spans="1:10" x14ac:dyDescent="0.3">
      <c r="A8272" s="19">
        <v>20201210</v>
      </c>
      <c r="B8272" s="19" t="s">
        <v>42</v>
      </c>
      <c r="C8272" s="19">
        <v>0</v>
      </c>
      <c r="D8272" s="19">
        <v>0</v>
      </c>
      <c r="E8272" s="19">
        <v>15.47</v>
      </c>
      <c r="F8272" s="19">
        <v>5.45</v>
      </c>
      <c r="G8272" s="19">
        <v>0</v>
      </c>
      <c r="H8272" s="17">
        <f t="shared" si="387"/>
        <v>0</v>
      </c>
      <c r="I8272" s="18">
        <f t="shared" si="388"/>
        <v>15.47</v>
      </c>
      <c r="J8272" s="17">
        <f t="shared" si="389"/>
        <v>0</v>
      </c>
    </row>
    <row r="8273" spans="1:10" x14ac:dyDescent="0.3">
      <c r="A8273" s="2">
        <v>20201210</v>
      </c>
      <c r="B8273" s="2" t="s">
        <v>41</v>
      </c>
      <c r="C8273" s="2">
        <v>0</v>
      </c>
      <c r="D8273" s="2">
        <v>0</v>
      </c>
      <c r="E8273" s="2">
        <v>16.11</v>
      </c>
      <c r="F8273" s="2">
        <v>7.24</v>
      </c>
      <c r="G8273" s="2">
        <v>0</v>
      </c>
      <c r="H8273" s="16">
        <f t="shared" si="387"/>
        <v>0</v>
      </c>
      <c r="I8273" s="15">
        <f t="shared" si="388"/>
        <v>16.11</v>
      </c>
      <c r="J8273" s="14">
        <f t="shared" si="389"/>
        <v>0</v>
      </c>
    </row>
    <row r="8274" spans="1:10" x14ac:dyDescent="0.3">
      <c r="A8274" s="19">
        <v>20201210</v>
      </c>
      <c r="B8274" s="19" t="s">
        <v>40</v>
      </c>
      <c r="C8274" s="19">
        <v>17.8</v>
      </c>
      <c r="D8274" s="19">
        <v>3.47</v>
      </c>
      <c r="E8274" s="19">
        <v>16.100000000000001</v>
      </c>
      <c r="F8274" s="19">
        <v>7.1</v>
      </c>
      <c r="G8274" s="19">
        <v>0</v>
      </c>
      <c r="H8274" s="17">
        <f t="shared" si="387"/>
        <v>294.08893289961702</v>
      </c>
      <c r="I8274" s="18">
        <f t="shared" si="388"/>
        <v>25.290279153113033</v>
      </c>
      <c r="J8274" s="17">
        <f t="shared" si="389"/>
        <v>0.29370477741089795</v>
      </c>
    </row>
    <row r="8275" spans="1:10" x14ac:dyDescent="0.3">
      <c r="A8275" s="2">
        <v>20201210</v>
      </c>
      <c r="B8275" s="2" t="s">
        <v>39</v>
      </c>
      <c r="C8275" s="2">
        <v>112</v>
      </c>
      <c r="D8275" s="2">
        <v>12.62</v>
      </c>
      <c r="E8275" s="2">
        <v>16.190000000000001</v>
      </c>
      <c r="F8275" s="2">
        <v>5.93</v>
      </c>
      <c r="G8275" s="2">
        <v>0</v>
      </c>
      <c r="H8275" s="16">
        <f t="shared" ref="H8275:H8338" si="390">IF(D8275&gt;0,C8275/SIN(D8275*PI()/180),0)</f>
        <v>512.6236143859644</v>
      </c>
      <c r="I8275" s="15">
        <f t="shared" si="388"/>
        <v>32.209487949561392</v>
      </c>
      <c r="J8275" s="14">
        <f t="shared" si="389"/>
        <v>0.49599272241837139</v>
      </c>
    </row>
    <row r="8276" spans="1:10" x14ac:dyDescent="0.3">
      <c r="A8276" s="19">
        <v>20201210</v>
      </c>
      <c r="B8276" s="19" t="s">
        <v>38</v>
      </c>
      <c r="C8276" s="19">
        <v>268.01</v>
      </c>
      <c r="D8276" s="19">
        <v>20.190000000000001</v>
      </c>
      <c r="E8276" s="19">
        <v>16.7</v>
      </c>
      <c r="F8276" s="19">
        <v>5.52</v>
      </c>
      <c r="G8276" s="19">
        <v>0</v>
      </c>
      <c r="H8276" s="17">
        <f t="shared" si="390"/>
        <v>776.53807692172393</v>
      </c>
      <c r="I8276" s="18">
        <f t="shared" si="388"/>
        <v>40.966814903803872</v>
      </c>
      <c r="J8276" s="17">
        <f t="shared" si="389"/>
        <v>0.72074329809188153</v>
      </c>
    </row>
    <row r="8277" spans="1:10" x14ac:dyDescent="0.3">
      <c r="A8277" s="2">
        <v>20201210</v>
      </c>
      <c r="B8277" s="2" t="s">
        <v>37</v>
      </c>
      <c r="C8277" s="2">
        <v>243</v>
      </c>
      <c r="D8277" s="2">
        <v>25.56</v>
      </c>
      <c r="E8277" s="2">
        <v>17.03</v>
      </c>
      <c r="F8277" s="2">
        <v>5.93</v>
      </c>
      <c r="G8277" s="2">
        <v>0</v>
      </c>
      <c r="H8277" s="16">
        <f t="shared" si="390"/>
        <v>563.20916680279151</v>
      </c>
      <c r="I8277" s="15">
        <f t="shared" si="388"/>
        <v>34.630286462587236</v>
      </c>
      <c r="J8277" s="14">
        <f t="shared" si="389"/>
        <v>0.53880177153679476</v>
      </c>
    </row>
    <row r="8278" spans="1:10" x14ac:dyDescent="0.3">
      <c r="A8278" s="19">
        <v>20201210</v>
      </c>
      <c r="B8278" s="19" t="s">
        <v>36</v>
      </c>
      <c r="C8278" s="19">
        <v>207</v>
      </c>
      <c r="D8278" s="19">
        <v>28.16</v>
      </c>
      <c r="E8278" s="19">
        <v>17</v>
      </c>
      <c r="F8278" s="19">
        <v>6.34</v>
      </c>
      <c r="G8278" s="19">
        <v>0</v>
      </c>
      <c r="H8278" s="17">
        <f t="shared" si="390"/>
        <v>438.61936839038759</v>
      </c>
      <c r="I8278" s="18">
        <f t="shared" si="388"/>
        <v>30.70685526219961</v>
      </c>
      <c r="J8278" s="17">
        <f t="shared" si="389"/>
        <v>0.42735525076268144</v>
      </c>
    </row>
    <row r="8279" spans="1:10" x14ac:dyDescent="0.3">
      <c r="A8279" s="2">
        <v>20201210</v>
      </c>
      <c r="B8279" s="2" t="s">
        <v>35</v>
      </c>
      <c r="C8279" s="2">
        <v>121</v>
      </c>
      <c r="D8279" s="2">
        <v>27.61</v>
      </c>
      <c r="E8279" s="2">
        <v>16.82</v>
      </c>
      <c r="F8279" s="2">
        <v>6.14</v>
      </c>
      <c r="G8279" s="2">
        <v>0</v>
      </c>
      <c r="H8279" s="16">
        <f t="shared" si="390"/>
        <v>261.08494401060892</v>
      </c>
      <c r="I8279" s="15">
        <f t="shared" si="388"/>
        <v>24.978904500331531</v>
      </c>
      <c r="J8279" s="14">
        <f t="shared" si="389"/>
        <v>0.26110972873868316</v>
      </c>
    </row>
    <row r="8280" spans="1:10" x14ac:dyDescent="0.3">
      <c r="A8280" s="19">
        <v>20201210</v>
      </c>
      <c r="B8280" s="19" t="s">
        <v>34</v>
      </c>
      <c r="C8280" s="19">
        <v>165</v>
      </c>
      <c r="D8280" s="19">
        <v>24.01</v>
      </c>
      <c r="E8280" s="19">
        <v>16.68</v>
      </c>
      <c r="F8280" s="19">
        <v>5.52</v>
      </c>
      <c r="G8280" s="19">
        <v>0</v>
      </c>
      <c r="H8280" s="17">
        <f t="shared" si="390"/>
        <v>405.50894405284873</v>
      </c>
      <c r="I8280" s="18">
        <f t="shared" si="388"/>
        <v>29.352154501651523</v>
      </c>
      <c r="J8280" s="17">
        <f t="shared" si="389"/>
        <v>0.39756717495941069</v>
      </c>
    </row>
    <row r="8281" spans="1:10" x14ac:dyDescent="0.3">
      <c r="A8281" s="2">
        <v>20201210</v>
      </c>
      <c r="B8281" s="2" t="s">
        <v>33</v>
      </c>
      <c r="C8281" s="2">
        <v>182</v>
      </c>
      <c r="D8281" s="2">
        <v>17.82</v>
      </c>
      <c r="E8281" s="2">
        <v>16.64</v>
      </c>
      <c r="F8281" s="2">
        <v>5.45</v>
      </c>
      <c r="G8281" s="2">
        <v>0</v>
      </c>
      <c r="H8281" s="16">
        <f t="shared" si="390"/>
        <v>594.71751864785904</v>
      </c>
      <c r="I8281" s="15">
        <f t="shared" si="388"/>
        <v>35.224922457745592</v>
      </c>
      <c r="J8281" s="14">
        <f t="shared" si="389"/>
        <v>0.56735328634189153</v>
      </c>
    </row>
    <row r="8282" spans="1:10" x14ac:dyDescent="0.3">
      <c r="A8282" s="19">
        <v>20201210</v>
      </c>
      <c r="B8282" s="19" t="s">
        <v>32</v>
      </c>
      <c r="C8282" s="19">
        <v>63</v>
      </c>
      <c r="D8282" s="19">
        <v>9.65</v>
      </c>
      <c r="E8282" s="19">
        <v>16.63</v>
      </c>
      <c r="F8282" s="19">
        <v>5.38</v>
      </c>
      <c r="G8282" s="19">
        <v>0</v>
      </c>
      <c r="H8282" s="17">
        <f t="shared" si="390"/>
        <v>375.8296731549226</v>
      </c>
      <c r="I8282" s="18">
        <f t="shared" si="388"/>
        <v>28.37467728609133</v>
      </c>
      <c r="J8282" s="17">
        <f t="shared" si="389"/>
        <v>0.37012230577846489</v>
      </c>
    </row>
    <row r="8283" spans="1:10" x14ac:dyDescent="0.3">
      <c r="A8283" s="2">
        <v>20201210</v>
      </c>
      <c r="B8283" s="2" t="s">
        <v>31</v>
      </c>
      <c r="C8283" s="2">
        <v>0</v>
      </c>
      <c r="D8283" s="2">
        <v>0</v>
      </c>
      <c r="E8283" s="2">
        <v>16.55</v>
      </c>
      <c r="F8283" s="2">
        <v>6.07</v>
      </c>
      <c r="G8283" s="2">
        <v>0</v>
      </c>
      <c r="H8283" s="16">
        <f t="shared" si="390"/>
        <v>0</v>
      </c>
      <c r="I8283" s="15">
        <f t="shared" si="388"/>
        <v>16.55</v>
      </c>
      <c r="J8283" s="14">
        <f t="shared" si="389"/>
        <v>0</v>
      </c>
    </row>
    <row r="8284" spans="1:10" x14ac:dyDescent="0.3">
      <c r="A8284" s="19">
        <v>20201210</v>
      </c>
      <c r="B8284" s="19" t="s">
        <v>30</v>
      </c>
      <c r="C8284" s="19">
        <v>0</v>
      </c>
      <c r="D8284" s="19">
        <v>0</v>
      </c>
      <c r="E8284" s="19">
        <v>16.53</v>
      </c>
      <c r="F8284" s="19">
        <v>6.21</v>
      </c>
      <c r="G8284" s="19">
        <v>0</v>
      </c>
      <c r="H8284" s="17">
        <f t="shared" si="390"/>
        <v>0</v>
      </c>
      <c r="I8284" s="18">
        <f t="shared" si="388"/>
        <v>16.53</v>
      </c>
      <c r="J8284" s="17">
        <f t="shared" si="389"/>
        <v>0</v>
      </c>
    </row>
    <row r="8285" spans="1:10" x14ac:dyDescent="0.3">
      <c r="A8285" s="2">
        <v>20201210</v>
      </c>
      <c r="B8285" s="2" t="s">
        <v>29</v>
      </c>
      <c r="C8285" s="2">
        <v>0</v>
      </c>
      <c r="D8285" s="2">
        <v>0</v>
      </c>
      <c r="E8285" s="2">
        <v>16.55</v>
      </c>
      <c r="F8285" s="2">
        <v>6.48</v>
      </c>
      <c r="G8285" s="2">
        <v>0</v>
      </c>
      <c r="H8285" s="16">
        <f t="shared" si="390"/>
        <v>0</v>
      </c>
      <c r="I8285" s="15">
        <f t="shared" si="388"/>
        <v>16.55</v>
      </c>
      <c r="J8285" s="14">
        <f t="shared" si="389"/>
        <v>0</v>
      </c>
    </row>
    <row r="8286" spans="1:10" x14ac:dyDescent="0.3">
      <c r="A8286" s="19">
        <v>20201210</v>
      </c>
      <c r="B8286" s="19" t="s">
        <v>28</v>
      </c>
      <c r="C8286" s="19">
        <v>0</v>
      </c>
      <c r="D8286" s="19">
        <v>0</v>
      </c>
      <c r="E8286" s="19">
        <v>16.59</v>
      </c>
      <c r="F8286" s="19">
        <v>6.55</v>
      </c>
      <c r="G8286" s="19">
        <v>0</v>
      </c>
      <c r="H8286" s="17">
        <f t="shared" si="390"/>
        <v>0</v>
      </c>
      <c r="I8286" s="18">
        <f t="shared" si="388"/>
        <v>16.59</v>
      </c>
      <c r="J8286" s="17">
        <f t="shared" si="389"/>
        <v>0</v>
      </c>
    </row>
    <row r="8287" spans="1:10" x14ac:dyDescent="0.3">
      <c r="A8287" s="2">
        <v>20201210</v>
      </c>
      <c r="B8287" s="2" t="s">
        <v>27</v>
      </c>
      <c r="C8287" s="2">
        <v>0</v>
      </c>
      <c r="D8287" s="2">
        <v>0</v>
      </c>
      <c r="E8287" s="2">
        <v>16.59</v>
      </c>
      <c r="F8287" s="2">
        <v>6.28</v>
      </c>
      <c r="G8287" s="2">
        <v>0</v>
      </c>
      <c r="H8287" s="16">
        <f t="shared" si="390"/>
        <v>0</v>
      </c>
      <c r="I8287" s="15">
        <f t="shared" si="388"/>
        <v>16.59</v>
      </c>
      <c r="J8287" s="14">
        <f t="shared" si="389"/>
        <v>0</v>
      </c>
    </row>
    <row r="8288" spans="1:10" x14ac:dyDescent="0.3">
      <c r="A8288" s="19">
        <v>20201210</v>
      </c>
      <c r="B8288" s="19" t="s">
        <v>26</v>
      </c>
      <c r="C8288" s="19">
        <v>0</v>
      </c>
      <c r="D8288" s="19">
        <v>0</v>
      </c>
      <c r="E8288" s="19">
        <v>16.579999999999998</v>
      </c>
      <c r="F8288" s="19">
        <v>6.62</v>
      </c>
      <c r="G8288" s="19">
        <v>0</v>
      </c>
      <c r="H8288" s="17">
        <f t="shared" si="390"/>
        <v>0</v>
      </c>
      <c r="I8288" s="18">
        <f t="shared" si="388"/>
        <v>16.579999999999998</v>
      </c>
      <c r="J8288" s="17">
        <f t="shared" si="389"/>
        <v>0</v>
      </c>
    </row>
    <row r="8289" spans="1:10" x14ac:dyDescent="0.3">
      <c r="A8289" s="2">
        <v>20201210</v>
      </c>
      <c r="B8289" s="2" t="s">
        <v>25</v>
      </c>
      <c r="C8289" s="2">
        <v>0</v>
      </c>
      <c r="D8289" s="2">
        <v>0</v>
      </c>
      <c r="E8289" s="2">
        <v>16.61</v>
      </c>
      <c r="F8289" s="2">
        <v>6.48</v>
      </c>
      <c r="G8289" s="2">
        <v>0</v>
      </c>
      <c r="H8289" s="16">
        <f t="shared" si="390"/>
        <v>0</v>
      </c>
      <c r="I8289" s="15">
        <f t="shared" si="388"/>
        <v>16.61</v>
      </c>
      <c r="J8289" s="14">
        <f t="shared" si="389"/>
        <v>0</v>
      </c>
    </row>
    <row r="8290" spans="1:10" x14ac:dyDescent="0.3">
      <c r="A8290" s="19">
        <v>20201211</v>
      </c>
      <c r="B8290" s="19" t="s">
        <v>48</v>
      </c>
      <c r="C8290" s="19">
        <v>0</v>
      </c>
      <c r="D8290" s="19">
        <v>0</v>
      </c>
      <c r="E8290" s="19">
        <v>16.579999999999998</v>
      </c>
      <c r="F8290" s="19">
        <v>6.28</v>
      </c>
      <c r="G8290" s="19">
        <v>0</v>
      </c>
      <c r="H8290" s="17">
        <f t="shared" si="390"/>
        <v>0</v>
      </c>
      <c r="I8290" s="18">
        <f t="shared" si="388"/>
        <v>16.579999999999998</v>
      </c>
      <c r="J8290" s="17">
        <f t="shared" si="389"/>
        <v>0</v>
      </c>
    </row>
    <row r="8291" spans="1:10" x14ac:dyDescent="0.3">
      <c r="A8291" s="2">
        <v>20201211</v>
      </c>
      <c r="B8291" s="2" t="s">
        <v>47</v>
      </c>
      <c r="C8291" s="2">
        <v>0</v>
      </c>
      <c r="D8291" s="2">
        <v>0</v>
      </c>
      <c r="E8291" s="2">
        <v>16.440000000000001</v>
      </c>
      <c r="F8291" s="2">
        <v>6.48</v>
      </c>
      <c r="G8291" s="2">
        <v>0</v>
      </c>
      <c r="H8291" s="16">
        <f t="shared" si="390"/>
        <v>0</v>
      </c>
      <c r="I8291" s="15">
        <f t="shared" si="388"/>
        <v>16.440000000000001</v>
      </c>
      <c r="J8291" s="14">
        <f t="shared" si="389"/>
        <v>0</v>
      </c>
    </row>
    <row r="8292" spans="1:10" x14ac:dyDescent="0.3">
      <c r="A8292" s="19">
        <v>20201211</v>
      </c>
      <c r="B8292" s="19" t="s">
        <v>46</v>
      </c>
      <c r="C8292" s="19">
        <v>0</v>
      </c>
      <c r="D8292" s="19">
        <v>0</v>
      </c>
      <c r="E8292" s="19">
        <v>16.36</v>
      </c>
      <c r="F8292" s="19">
        <v>6.9</v>
      </c>
      <c r="G8292" s="19">
        <v>0</v>
      </c>
      <c r="H8292" s="17">
        <f t="shared" si="390"/>
        <v>0</v>
      </c>
      <c r="I8292" s="18">
        <f t="shared" si="388"/>
        <v>16.36</v>
      </c>
      <c r="J8292" s="17">
        <f t="shared" si="389"/>
        <v>0</v>
      </c>
    </row>
    <row r="8293" spans="1:10" x14ac:dyDescent="0.3">
      <c r="A8293" s="2">
        <v>20201211</v>
      </c>
      <c r="B8293" s="2" t="s">
        <v>45</v>
      </c>
      <c r="C8293" s="2">
        <v>0</v>
      </c>
      <c r="D8293" s="2">
        <v>0</v>
      </c>
      <c r="E8293" s="2">
        <v>16.25</v>
      </c>
      <c r="F8293" s="2">
        <v>7.1</v>
      </c>
      <c r="G8293" s="2">
        <v>0</v>
      </c>
      <c r="H8293" s="16">
        <f t="shared" si="390"/>
        <v>0</v>
      </c>
      <c r="I8293" s="15">
        <f t="shared" si="388"/>
        <v>16.25</v>
      </c>
      <c r="J8293" s="14">
        <f t="shared" si="389"/>
        <v>0</v>
      </c>
    </row>
    <row r="8294" spans="1:10" x14ac:dyDescent="0.3">
      <c r="A8294" s="19">
        <v>20201211</v>
      </c>
      <c r="B8294" s="19" t="s">
        <v>44</v>
      </c>
      <c r="C8294" s="19">
        <v>0</v>
      </c>
      <c r="D8294" s="19">
        <v>0</v>
      </c>
      <c r="E8294" s="19">
        <v>16.12</v>
      </c>
      <c r="F8294" s="19">
        <v>7.03</v>
      </c>
      <c r="G8294" s="19">
        <v>0</v>
      </c>
      <c r="H8294" s="17">
        <f t="shared" si="390"/>
        <v>0</v>
      </c>
      <c r="I8294" s="18">
        <f t="shared" si="388"/>
        <v>16.12</v>
      </c>
      <c r="J8294" s="17">
        <f t="shared" si="389"/>
        <v>0</v>
      </c>
    </row>
    <row r="8295" spans="1:10" x14ac:dyDescent="0.3">
      <c r="A8295" s="2">
        <v>20201211</v>
      </c>
      <c r="B8295" s="2" t="s">
        <v>43</v>
      </c>
      <c r="C8295" s="2">
        <v>0</v>
      </c>
      <c r="D8295" s="2">
        <v>0</v>
      </c>
      <c r="E8295" s="2">
        <v>16.010000000000002</v>
      </c>
      <c r="F8295" s="2">
        <v>6.9</v>
      </c>
      <c r="G8295" s="2">
        <v>0</v>
      </c>
      <c r="H8295" s="16">
        <f t="shared" si="390"/>
        <v>0</v>
      </c>
      <c r="I8295" s="15">
        <f t="shared" si="388"/>
        <v>16.010000000000002</v>
      </c>
      <c r="J8295" s="14">
        <f t="shared" si="389"/>
        <v>0</v>
      </c>
    </row>
    <row r="8296" spans="1:10" x14ac:dyDescent="0.3">
      <c r="A8296" s="19">
        <v>20201211</v>
      </c>
      <c r="B8296" s="19" t="s">
        <v>42</v>
      </c>
      <c r="C8296" s="19">
        <v>0</v>
      </c>
      <c r="D8296" s="19">
        <v>0</v>
      </c>
      <c r="E8296" s="19">
        <v>15.98</v>
      </c>
      <c r="F8296" s="19">
        <v>6.83</v>
      </c>
      <c r="G8296" s="19">
        <v>0</v>
      </c>
      <c r="H8296" s="17">
        <f t="shared" si="390"/>
        <v>0</v>
      </c>
      <c r="I8296" s="18">
        <f t="shared" si="388"/>
        <v>15.98</v>
      </c>
      <c r="J8296" s="17">
        <f t="shared" si="389"/>
        <v>0</v>
      </c>
    </row>
    <row r="8297" spans="1:10" x14ac:dyDescent="0.3">
      <c r="A8297" s="2">
        <v>20201211</v>
      </c>
      <c r="B8297" s="2" t="s">
        <v>41</v>
      </c>
      <c r="C8297" s="2">
        <v>0</v>
      </c>
      <c r="D8297" s="2">
        <v>0</v>
      </c>
      <c r="E8297" s="2">
        <v>15.74</v>
      </c>
      <c r="F8297" s="2">
        <v>6.97</v>
      </c>
      <c r="G8297" s="2">
        <v>0</v>
      </c>
      <c r="H8297" s="16">
        <f t="shared" si="390"/>
        <v>0</v>
      </c>
      <c r="I8297" s="15">
        <f t="shared" si="388"/>
        <v>15.74</v>
      </c>
      <c r="J8297" s="14">
        <f t="shared" si="389"/>
        <v>0</v>
      </c>
    </row>
    <row r="8298" spans="1:10" x14ac:dyDescent="0.3">
      <c r="A8298" s="19">
        <v>20201211</v>
      </c>
      <c r="B8298" s="19" t="s">
        <v>40</v>
      </c>
      <c r="C8298" s="19">
        <v>10</v>
      </c>
      <c r="D8298" s="19">
        <v>3.34</v>
      </c>
      <c r="E8298" s="19">
        <v>15.78</v>
      </c>
      <c r="F8298" s="19">
        <v>6.9</v>
      </c>
      <c r="G8298" s="19">
        <v>0</v>
      </c>
      <c r="H8298" s="17">
        <f t="shared" si="390"/>
        <v>171.64144523296326</v>
      </c>
      <c r="I8298" s="18">
        <f t="shared" si="388"/>
        <v>21.1437951635301</v>
      </c>
      <c r="J8298" s="17">
        <f t="shared" si="389"/>
        <v>0.17461992580357044</v>
      </c>
    </row>
    <row r="8299" spans="1:10" x14ac:dyDescent="0.3">
      <c r="A8299" s="2">
        <v>20201211</v>
      </c>
      <c r="B8299" s="2" t="s">
        <v>39</v>
      </c>
      <c r="C8299" s="2">
        <v>107</v>
      </c>
      <c r="D8299" s="2">
        <v>12.49</v>
      </c>
      <c r="E8299" s="2">
        <v>15.98</v>
      </c>
      <c r="F8299" s="2">
        <v>7.03</v>
      </c>
      <c r="G8299" s="2">
        <v>0</v>
      </c>
      <c r="H8299" s="16">
        <f t="shared" si="390"/>
        <v>494.75372663175057</v>
      </c>
      <c r="I8299" s="15">
        <f t="shared" si="388"/>
        <v>31.441053957242204</v>
      </c>
      <c r="J8299" s="14">
        <f t="shared" si="389"/>
        <v>0.48041341711223262</v>
      </c>
    </row>
    <row r="8300" spans="1:10" x14ac:dyDescent="0.3">
      <c r="A8300" s="19">
        <v>20201211</v>
      </c>
      <c r="B8300" s="19" t="s">
        <v>38</v>
      </c>
      <c r="C8300" s="19">
        <v>182</v>
      </c>
      <c r="D8300" s="19">
        <v>20.059999999999999</v>
      </c>
      <c r="E8300" s="19">
        <v>16.29</v>
      </c>
      <c r="F8300" s="19">
        <v>7.24</v>
      </c>
      <c r="G8300" s="19">
        <v>0</v>
      </c>
      <c r="H8300" s="17">
        <f t="shared" si="390"/>
        <v>530.60605796377115</v>
      </c>
      <c r="I8300" s="18">
        <f t="shared" si="388"/>
        <v>32.871439311367851</v>
      </c>
      <c r="J8300" s="17">
        <f t="shared" si="389"/>
        <v>0.51181120773799427</v>
      </c>
    </row>
    <row r="8301" spans="1:10" x14ac:dyDescent="0.3">
      <c r="A8301" s="2">
        <v>20201211</v>
      </c>
      <c r="B8301" s="2" t="s">
        <v>37</v>
      </c>
      <c r="C8301" s="2">
        <v>259</v>
      </c>
      <c r="D8301" s="2">
        <v>25.45</v>
      </c>
      <c r="E8301" s="2">
        <v>16.489999999999998</v>
      </c>
      <c r="F8301" s="2">
        <v>7.72</v>
      </c>
      <c r="G8301" s="2">
        <v>0</v>
      </c>
      <c r="H8301" s="16">
        <f t="shared" si="390"/>
        <v>602.71345030252201</v>
      </c>
      <c r="I8301" s="15">
        <f t="shared" si="388"/>
        <v>35.324795321953815</v>
      </c>
      <c r="J8301" s="14">
        <f t="shared" si="389"/>
        <v>0.57471043174779246</v>
      </c>
    </row>
    <row r="8302" spans="1:10" x14ac:dyDescent="0.3">
      <c r="A8302" s="19">
        <v>20201211</v>
      </c>
      <c r="B8302" s="19" t="s">
        <v>36</v>
      </c>
      <c r="C8302" s="19">
        <v>281</v>
      </c>
      <c r="D8302" s="19">
        <v>28.06</v>
      </c>
      <c r="E8302" s="19">
        <v>16.63</v>
      </c>
      <c r="F8302" s="19">
        <v>7.93</v>
      </c>
      <c r="G8302" s="19">
        <v>0</v>
      </c>
      <c r="H8302" s="17">
        <f t="shared" si="390"/>
        <v>597.3691195295695</v>
      </c>
      <c r="I8302" s="18">
        <f t="shared" si="388"/>
        <v>35.297784985299046</v>
      </c>
      <c r="J8302" s="17">
        <f t="shared" si="389"/>
        <v>0.56968701515559139</v>
      </c>
    </row>
    <row r="8303" spans="1:10" x14ac:dyDescent="0.3">
      <c r="A8303" s="2">
        <v>20201211</v>
      </c>
      <c r="B8303" s="2" t="s">
        <v>35</v>
      </c>
      <c r="C8303" s="2">
        <v>133</v>
      </c>
      <c r="D8303" s="2">
        <v>27.54</v>
      </c>
      <c r="E8303" s="2">
        <v>16.78</v>
      </c>
      <c r="F8303" s="2">
        <v>7.86</v>
      </c>
      <c r="G8303" s="2">
        <v>0</v>
      </c>
      <c r="H8303" s="16">
        <f t="shared" si="390"/>
        <v>287.64981921978534</v>
      </c>
      <c r="I8303" s="15">
        <f t="shared" si="388"/>
        <v>25.769056850618291</v>
      </c>
      <c r="J8303" s="14">
        <f t="shared" si="389"/>
        <v>0.28665433343155994</v>
      </c>
    </row>
    <row r="8304" spans="1:10" x14ac:dyDescent="0.3">
      <c r="A8304" s="19">
        <v>20201211</v>
      </c>
      <c r="B8304" s="19" t="s">
        <v>34</v>
      </c>
      <c r="C8304" s="19">
        <v>168</v>
      </c>
      <c r="D8304" s="19">
        <v>23.97</v>
      </c>
      <c r="E8304" s="19">
        <v>16.68</v>
      </c>
      <c r="F8304" s="19">
        <v>7.59</v>
      </c>
      <c r="G8304" s="19">
        <v>0</v>
      </c>
      <c r="H8304" s="17">
        <f t="shared" si="390"/>
        <v>413.53005752869461</v>
      </c>
      <c r="I8304" s="18">
        <f t="shared" si="388"/>
        <v>29.602814297771708</v>
      </c>
      <c r="J8304" s="17">
        <f t="shared" si="389"/>
        <v>0.40496474825261314</v>
      </c>
    </row>
    <row r="8305" spans="1:10" x14ac:dyDescent="0.3">
      <c r="A8305" s="2">
        <v>20201211</v>
      </c>
      <c r="B8305" s="2" t="s">
        <v>33</v>
      </c>
      <c r="C8305" s="2">
        <v>134</v>
      </c>
      <c r="D8305" s="2">
        <v>17.8</v>
      </c>
      <c r="E8305" s="2">
        <v>16.71</v>
      </c>
      <c r="F8305" s="2">
        <v>7.72</v>
      </c>
      <c r="G8305" s="2">
        <v>0</v>
      </c>
      <c r="H8305" s="16">
        <f t="shared" si="390"/>
        <v>438.34497234484007</v>
      </c>
      <c r="I8305" s="15">
        <f t="shared" si="388"/>
        <v>30.408280385776251</v>
      </c>
      <c r="J8305" s="14">
        <f t="shared" si="389"/>
        <v>0.42767685602222705</v>
      </c>
    </row>
    <row r="8306" spans="1:10" x14ac:dyDescent="0.3">
      <c r="A8306" s="19">
        <v>20201211</v>
      </c>
      <c r="B8306" s="19" t="s">
        <v>32</v>
      </c>
      <c r="C8306" s="19">
        <v>75</v>
      </c>
      <c r="D8306" s="19">
        <v>9.65</v>
      </c>
      <c r="E8306" s="19">
        <v>16.54</v>
      </c>
      <c r="F8306" s="19">
        <v>6.97</v>
      </c>
      <c r="G8306" s="19">
        <v>0</v>
      </c>
      <c r="H8306" s="17">
        <f t="shared" si="390"/>
        <v>447.41627756538406</v>
      </c>
      <c r="I8306" s="18">
        <f t="shared" si="388"/>
        <v>30.521758673918249</v>
      </c>
      <c r="J8306" s="17">
        <f t="shared" si="389"/>
        <v>0.4362989163636391</v>
      </c>
    </row>
    <row r="8307" spans="1:10" x14ac:dyDescent="0.3">
      <c r="A8307" s="2">
        <v>20201211</v>
      </c>
      <c r="B8307" s="2" t="s">
        <v>31</v>
      </c>
      <c r="C8307" s="2">
        <v>0</v>
      </c>
      <c r="D8307" s="2">
        <v>0</v>
      </c>
      <c r="E8307" s="2">
        <v>16.440000000000001</v>
      </c>
      <c r="F8307" s="2">
        <v>7.17</v>
      </c>
      <c r="G8307" s="2">
        <v>0</v>
      </c>
      <c r="H8307" s="16">
        <f t="shared" si="390"/>
        <v>0</v>
      </c>
      <c r="I8307" s="15">
        <f t="shared" si="388"/>
        <v>16.440000000000001</v>
      </c>
      <c r="J8307" s="14">
        <f t="shared" si="389"/>
        <v>0</v>
      </c>
    </row>
    <row r="8308" spans="1:10" x14ac:dyDescent="0.3">
      <c r="A8308" s="19">
        <v>20201211</v>
      </c>
      <c r="B8308" s="19" t="s">
        <v>30</v>
      </c>
      <c r="C8308" s="19">
        <v>0</v>
      </c>
      <c r="D8308" s="19">
        <v>0</v>
      </c>
      <c r="E8308" s="19">
        <v>16.45</v>
      </c>
      <c r="F8308" s="19">
        <v>7.24</v>
      </c>
      <c r="G8308" s="19">
        <v>0</v>
      </c>
      <c r="H8308" s="17">
        <f t="shared" si="390"/>
        <v>0</v>
      </c>
      <c r="I8308" s="18">
        <f t="shared" si="388"/>
        <v>16.45</v>
      </c>
      <c r="J8308" s="17">
        <f t="shared" si="389"/>
        <v>0</v>
      </c>
    </row>
    <row r="8309" spans="1:10" x14ac:dyDescent="0.3">
      <c r="A8309" s="2">
        <v>20201211</v>
      </c>
      <c r="B8309" s="2" t="s">
        <v>29</v>
      </c>
      <c r="C8309" s="2">
        <v>0</v>
      </c>
      <c r="D8309" s="2">
        <v>0</v>
      </c>
      <c r="E8309" s="2">
        <v>16.43</v>
      </c>
      <c r="F8309" s="2">
        <v>7.17</v>
      </c>
      <c r="G8309" s="2">
        <v>0</v>
      </c>
      <c r="H8309" s="16">
        <f t="shared" si="390"/>
        <v>0</v>
      </c>
      <c r="I8309" s="15">
        <f t="shared" si="388"/>
        <v>16.43</v>
      </c>
      <c r="J8309" s="14">
        <f t="shared" si="389"/>
        <v>0</v>
      </c>
    </row>
    <row r="8310" spans="1:10" x14ac:dyDescent="0.3">
      <c r="A8310" s="19">
        <v>20201211</v>
      </c>
      <c r="B8310" s="19" t="s">
        <v>28</v>
      </c>
      <c r="C8310" s="19">
        <v>0</v>
      </c>
      <c r="D8310" s="19">
        <v>0</v>
      </c>
      <c r="E8310" s="19">
        <v>16.43</v>
      </c>
      <c r="F8310" s="19">
        <v>6.97</v>
      </c>
      <c r="G8310" s="19">
        <v>0</v>
      </c>
      <c r="H8310" s="17">
        <f t="shared" si="390"/>
        <v>0</v>
      </c>
      <c r="I8310" s="18">
        <f t="shared" si="388"/>
        <v>16.43</v>
      </c>
      <c r="J8310" s="17">
        <f t="shared" si="389"/>
        <v>0</v>
      </c>
    </row>
    <row r="8311" spans="1:10" x14ac:dyDescent="0.3">
      <c r="A8311" s="2">
        <v>20201211</v>
      </c>
      <c r="B8311" s="2" t="s">
        <v>27</v>
      </c>
      <c r="C8311" s="2">
        <v>0</v>
      </c>
      <c r="D8311" s="2">
        <v>0</v>
      </c>
      <c r="E8311" s="2">
        <v>16.41</v>
      </c>
      <c r="F8311" s="2">
        <v>6.69</v>
      </c>
      <c r="G8311" s="2">
        <v>0</v>
      </c>
      <c r="H8311" s="16">
        <f t="shared" si="390"/>
        <v>0</v>
      </c>
      <c r="I8311" s="15">
        <f t="shared" si="388"/>
        <v>16.41</v>
      </c>
      <c r="J8311" s="14">
        <f t="shared" si="389"/>
        <v>0</v>
      </c>
    </row>
    <row r="8312" spans="1:10" x14ac:dyDescent="0.3">
      <c r="A8312" s="19">
        <v>20201211</v>
      </c>
      <c r="B8312" s="19" t="s">
        <v>26</v>
      </c>
      <c r="C8312" s="19">
        <v>0</v>
      </c>
      <c r="D8312" s="19">
        <v>0</v>
      </c>
      <c r="E8312" s="19">
        <v>16.32</v>
      </c>
      <c r="F8312" s="19">
        <v>6.21</v>
      </c>
      <c r="G8312" s="19">
        <v>0</v>
      </c>
      <c r="H8312" s="17">
        <f t="shared" si="390"/>
        <v>0</v>
      </c>
      <c r="I8312" s="18">
        <f t="shared" si="388"/>
        <v>16.32</v>
      </c>
      <c r="J8312" s="17">
        <f t="shared" si="389"/>
        <v>0</v>
      </c>
    </row>
    <row r="8313" spans="1:10" x14ac:dyDescent="0.3">
      <c r="A8313" s="2">
        <v>20201211</v>
      </c>
      <c r="B8313" s="2" t="s">
        <v>25</v>
      </c>
      <c r="C8313" s="2">
        <v>0</v>
      </c>
      <c r="D8313" s="2">
        <v>0</v>
      </c>
      <c r="E8313" s="2">
        <v>16.29</v>
      </c>
      <c r="F8313" s="2">
        <v>5.86</v>
      </c>
      <c r="G8313" s="2">
        <v>0</v>
      </c>
      <c r="H8313" s="16">
        <f t="shared" si="390"/>
        <v>0</v>
      </c>
      <c r="I8313" s="15">
        <f t="shared" si="388"/>
        <v>16.29</v>
      </c>
      <c r="J8313" s="14">
        <f t="shared" si="389"/>
        <v>0</v>
      </c>
    </row>
    <row r="8314" spans="1:10" x14ac:dyDescent="0.3">
      <c r="A8314" s="19">
        <v>20201212</v>
      </c>
      <c r="B8314" s="19" t="s">
        <v>48</v>
      </c>
      <c r="C8314" s="19">
        <v>0</v>
      </c>
      <c r="D8314" s="19">
        <v>0</v>
      </c>
      <c r="E8314" s="19">
        <v>16.28</v>
      </c>
      <c r="F8314" s="19">
        <v>5.66</v>
      </c>
      <c r="G8314" s="19">
        <v>0</v>
      </c>
      <c r="H8314" s="17">
        <f t="shared" si="390"/>
        <v>0</v>
      </c>
      <c r="I8314" s="18">
        <f t="shared" si="388"/>
        <v>16.28</v>
      </c>
      <c r="J8314" s="17">
        <f t="shared" si="389"/>
        <v>0</v>
      </c>
    </row>
    <row r="8315" spans="1:10" x14ac:dyDescent="0.3">
      <c r="A8315" s="2">
        <v>20201212</v>
      </c>
      <c r="B8315" s="2" t="s">
        <v>47</v>
      </c>
      <c r="C8315" s="2">
        <v>0</v>
      </c>
      <c r="D8315" s="2">
        <v>0</v>
      </c>
      <c r="E8315" s="2">
        <v>16.350000000000001</v>
      </c>
      <c r="F8315" s="2">
        <v>5.66</v>
      </c>
      <c r="G8315" s="2">
        <v>0</v>
      </c>
      <c r="H8315" s="16">
        <f t="shared" si="390"/>
        <v>0</v>
      </c>
      <c r="I8315" s="15">
        <f t="shared" si="388"/>
        <v>16.350000000000001</v>
      </c>
      <c r="J8315" s="14">
        <f t="shared" si="389"/>
        <v>0</v>
      </c>
    </row>
    <row r="8316" spans="1:10" x14ac:dyDescent="0.3">
      <c r="A8316" s="19">
        <v>20201212</v>
      </c>
      <c r="B8316" s="19" t="s">
        <v>46</v>
      </c>
      <c r="C8316" s="19">
        <v>0</v>
      </c>
      <c r="D8316" s="19">
        <v>0</v>
      </c>
      <c r="E8316" s="19">
        <v>16.350000000000001</v>
      </c>
      <c r="F8316" s="19">
        <v>5.86</v>
      </c>
      <c r="G8316" s="19">
        <v>0</v>
      </c>
      <c r="H8316" s="17">
        <f t="shared" si="390"/>
        <v>0</v>
      </c>
      <c r="I8316" s="18">
        <f t="shared" si="388"/>
        <v>16.350000000000001</v>
      </c>
      <c r="J8316" s="17">
        <f t="shared" si="389"/>
        <v>0</v>
      </c>
    </row>
    <row r="8317" spans="1:10" x14ac:dyDescent="0.3">
      <c r="A8317" s="2">
        <v>20201212</v>
      </c>
      <c r="B8317" s="2" t="s">
        <v>45</v>
      </c>
      <c r="C8317" s="2">
        <v>0</v>
      </c>
      <c r="D8317" s="2">
        <v>0</v>
      </c>
      <c r="E8317" s="2">
        <v>16.37</v>
      </c>
      <c r="F8317" s="2">
        <v>6.07</v>
      </c>
      <c r="G8317" s="2">
        <v>0</v>
      </c>
      <c r="H8317" s="16">
        <f t="shared" si="390"/>
        <v>0</v>
      </c>
      <c r="I8317" s="15">
        <f t="shared" si="388"/>
        <v>16.37</v>
      </c>
      <c r="J8317" s="14">
        <f t="shared" si="389"/>
        <v>0</v>
      </c>
    </row>
    <row r="8318" spans="1:10" x14ac:dyDescent="0.3">
      <c r="A8318" s="19">
        <v>20201212</v>
      </c>
      <c r="B8318" s="19" t="s">
        <v>44</v>
      </c>
      <c r="C8318" s="19">
        <v>0</v>
      </c>
      <c r="D8318" s="19">
        <v>0</v>
      </c>
      <c r="E8318" s="19">
        <v>16.38</v>
      </c>
      <c r="F8318" s="19">
        <v>6.14</v>
      </c>
      <c r="G8318" s="19">
        <v>0</v>
      </c>
      <c r="H8318" s="17">
        <f t="shared" si="390"/>
        <v>0</v>
      </c>
      <c r="I8318" s="18">
        <f t="shared" si="388"/>
        <v>16.38</v>
      </c>
      <c r="J8318" s="17">
        <f t="shared" si="389"/>
        <v>0</v>
      </c>
    </row>
    <row r="8319" spans="1:10" x14ac:dyDescent="0.3">
      <c r="A8319" s="2">
        <v>20201212</v>
      </c>
      <c r="B8319" s="2" t="s">
        <v>43</v>
      </c>
      <c r="C8319" s="2">
        <v>0</v>
      </c>
      <c r="D8319" s="2">
        <v>0</v>
      </c>
      <c r="E8319" s="2">
        <v>16.350000000000001</v>
      </c>
      <c r="F8319" s="2">
        <v>6.14</v>
      </c>
      <c r="G8319" s="2">
        <v>0</v>
      </c>
      <c r="H8319" s="16">
        <f t="shared" si="390"/>
        <v>0</v>
      </c>
      <c r="I8319" s="15">
        <f t="shared" si="388"/>
        <v>16.350000000000001</v>
      </c>
      <c r="J8319" s="14">
        <f t="shared" si="389"/>
        <v>0</v>
      </c>
    </row>
    <row r="8320" spans="1:10" x14ac:dyDescent="0.3">
      <c r="A8320" s="19">
        <v>20201212</v>
      </c>
      <c r="B8320" s="19" t="s">
        <v>42</v>
      </c>
      <c r="C8320" s="19">
        <v>0</v>
      </c>
      <c r="D8320" s="19">
        <v>0</v>
      </c>
      <c r="E8320" s="19">
        <v>16.37</v>
      </c>
      <c r="F8320" s="19">
        <v>5.86</v>
      </c>
      <c r="G8320" s="19">
        <v>0</v>
      </c>
      <c r="H8320" s="17">
        <f t="shared" si="390"/>
        <v>0</v>
      </c>
      <c r="I8320" s="18">
        <f t="shared" si="388"/>
        <v>16.37</v>
      </c>
      <c r="J8320" s="17">
        <f t="shared" si="389"/>
        <v>0</v>
      </c>
    </row>
    <row r="8321" spans="1:10" x14ac:dyDescent="0.3">
      <c r="A8321" s="2">
        <v>20201212</v>
      </c>
      <c r="B8321" s="2" t="s">
        <v>41</v>
      </c>
      <c r="C8321" s="2">
        <v>0</v>
      </c>
      <c r="D8321" s="2">
        <v>0</v>
      </c>
      <c r="E8321" s="2">
        <v>16.16</v>
      </c>
      <c r="F8321" s="2">
        <v>5.38</v>
      </c>
      <c r="G8321" s="2">
        <v>0</v>
      </c>
      <c r="H8321" s="16">
        <f t="shared" si="390"/>
        <v>0</v>
      </c>
      <c r="I8321" s="15">
        <f t="shared" si="388"/>
        <v>16.16</v>
      </c>
      <c r="J8321" s="14">
        <f t="shared" si="389"/>
        <v>0</v>
      </c>
    </row>
    <row r="8322" spans="1:10" x14ac:dyDescent="0.3">
      <c r="A8322" s="19">
        <v>20201212</v>
      </c>
      <c r="B8322" s="19" t="s">
        <v>40</v>
      </c>
      <c r="C8322" s="19">
        <v>18.39</v>
      </c>
      <c r="D8322" s="19">
        <v>3.21</v>
      </c>
      <c r="E8322" s="19">
        <v>16.12</v>
      </c>
      <c r="F8322" s="19">
        <v>5.0999999999999996</v>
      </c>
      <c r="G8322" s="19">
        <v>0</v>
      </c>
      <c r="H8322" s="17">
        <f t="shared" si="390"/>
        <v>328.41769414572167</v>
      </c>
      <c r="I8322" s="18">
        <f t="shared" si="388"/>
        <v>26.383052942053801</v>
      </c>
      <c r="J8322" s="17">
        <f t="shared" si="389"/>
        <v>0.32637370838422325</v>
      </c>
    </row>
    <row r="8323" spans="1:10" x14ac:dyDescent="0.3">
      <c r="A8323" s="2">
        <v>20201212</v>
      </c>
      <c r="B8323" s="2" t="s">
        <v>39</v>
      </c>
      <c r="C8323" s="2">
        <v>134</v>
      </c>
      <c r="D8323" s="2">
        <v>12.37</v>
      </c>
      <c r="E8323" s="2">
        <v>16.170000000000002</v>
      </c>
      <c r="F8323" s="2">
        <v>4.83</v>
      </c>
      <c r="G8323" s="2">
        <v>0</v>
      </c>
      <c r="H8323" s="16">
        <f t="shared" si="390"/>
        <v>625.51373423772645</v>
      </c>
      <c r="I8323" s="15">
        <f t="shared" si="388"/>
        <v>35.717304194928957</v>
      </c>
      <c r="J8323" s="14">
        <f t="shared" si="389"/>
        <v>0.59534653988203401</v>
      </c>
    </row>
    <row r="8324" spans="1:10" x14ac:dyDescent="0.3">
      <c r="A8324" s="19">
        <v>20201212</v>
      </c>
      <c r="B8324" s="19" t="s">
        <v>38</v>
      </c>
      <c r="C8324" s="19">
        <v>303.01</v>
      </c>
      <c r="D8324" s="19">
        <v>19.940000000000001</v>
      </c>
      <c r="E8324" s="19">
        <v>16.36</v>
      </c>
      <c r="F8324" s="19">
        <v>4.83</v>
      </c>
      <c r="G8324" s="19">
        <v>0</v>
      </c>
      <c r="H8324" s="17">
        <f t="shared" si="390"/>
        <v>888.498803777783</v>
      </c>
      <c r="I8324" s="18">
        <f t="shared" si="388"/>
        <v>44.125587618055718</v>
      </c>
      <c r="J8324" s="17">
        <f t="shared" si="389"/>
        <v>0.81203002603692942</v>
      </c>
    </row>
    <row r="8325" spans="1:10" x14ac:dyDescent="0.3">
      <c r="A8325" s="2">
        <v>20201212</v>
      </c>
      <c r="B8325" s="2" t="s">
        <v>37</v>
      </c>
      <c r="C8325" s="2">
        <v>315.01</v>
      </c>
      <c r="D8325" s="2">
        <v>25.34</v>
      </c>
      <c r="E8325" s="2">
        <v>16.5</v>
      </c>
      <c r="F8325" s="2">
        <v>4.62</v>
      </c>
      <c r="G8325" s="2">
        <v>0</v>
      </c>
      <c r="H8325" s="16">
        <f t="shared" si="390"/>
        <v>736.02371341886317</v>
      </c>
      <c r="I8325" s="15">
        <f t="shared" si="388"/>
        <v>39.500741044339478</v>
      </c>
      <c r="J8325" s="14">
        <f t="shared" si="389"/>
        <v>0.6879957117003529</v>
      </c>
    </row>
    <row r="8326" spans="1:10" x14ac:dyDescent="0.3">
      <c r="A8326" s="19">
        <v>20201212</v>
      </c>
      <c r="B8326" s="19" t="s">
        <v>36</v>
      </c>
      <c r="C8326" s="19">
        <v>288</v>
      </c>
      <c r="D8326" s="19">
        <v>27.97</v>
      </c>
      <c r="E8326" s="19">
        <v>16.559999999999999</v>
      </c>
      <c r="F8326" s="19">
        <v>4.28</v>
      </c>
      <c r="G8326" s="19">
        <v>0</v>
      </c>
      <c r="H8326" s="17">
        <f t="shared" si="390"/>
        <v>614.0604646170608</v>
      </c>
      <c r="I8326" s="18">
        <f t="shared" si="388"/>
        <v>35.749389519283149</v>
      </c>
      <c r="J8326" s="17">
        <f t="shared" si="389"/>
        <v>0.58435697656553731</v>
      </c>
    </row>
    <row r="8327" spans="1:10" x14ac:dyDescent="0.3">
      <c r="A8327" s="2">
        <v>20201212</v>
      </c>
      <c r="B8327" s="2" t="s">
        <v>35</v>
      </c>
      <c r="C8327" s="2">
        <v>268</v>
      </c>
      <c r="D8327" s="2">
        <v>27.48</v>
      </c>
      <c r="E8327" s="2">
        <v>16.55</v>
      </c>
      <c r="F8327" s="2">
        <v>3.93</v>
      </c>
      <c r="G8327" s="2">
        <v>0</v>
      </c>
      <c r="H8327" s="16">
        <f t="shared" si="390"/>
        <v>580.79187775330661</v>
      </c>
      <c r="I8327" s="15">
        <f t="shared" si="388"/>
        <v>34.699746179790836</v>
      </c>
      <c r="J8327" s="14">
        <f t="shared" si="389"/>
        <v>0.55544097566459627</v>
      </c>
    </row>
    <row r="8328" spans="1:10" x14ac:dyDescent="0.3">
      <c r="A8328" s="19">
        <v>20201212</v>
      </c>
      <c r="B8328" s="19" t="s">
        <v>34</v>
      </c>
      <c r="C8328" s="19">
        <v>265</v>
      </c>
      <c r="D8328" s="19">
        <v>23.93</v>
      </c>
      <c r="E8328" s="19">
        <v>16.55</v>
      </c>
      <c r="F8328" s="19">
        <v>3.86</v>
      </c>
      <c r="G8328" s="19">
        <v>0</v>
      </c>
      <c r="H8328" s="17">
        <f t="shared" si="390"/>
        <v>653.320466118328</v>
      </c>
      <c r="I8328" s="18">
        <f t="shared" si="388"/>
        <v>36.966264566197751</v>
      </c>
      <c r="J8328" s="17">
        <f t="shared" si="389"/>
        <v>0.61814034116995198</v>
      </c>
    </row>
    <row r="8329" spans="1:10" x14ac:dyDescent="0.3">
      <c r="A8329" s="2">
        <v>20201212</v>
      </c>
      <c r="B8329" s="2" t="s">
        <v>33</v>
      </c>
      <c r="C8329" s="2">
        <v>188</v>
      </c>
      <c r="D8329" s="2">
        <v>17.79</v>
      </c>
      <c r="E8329" s="2">
        <v>16.53</v>
      </c>
      <c r="F8329" s="2">
        <v>3.66</v>
      </c>
      <c r="G8329" s="2">
        <v>0</v>
      </c>
      <c r="H8329" s="16">
        <f t="shared" si="390"/>
        <v>615.3259582445379</v>
      </c>
      <c r="I8329" s="15">
        <f t="shared" si="388"/>
        <v>35.758936195141814</v>
      </c>
      <c r="J8329" s="14">
        <f t="shared" si="389"/>
        <v>0.5855348209866843</v>
      </c>
    </row>
    <row r="8330" spans="1:10" x14ac:dyDescent="0.3">
      <c r="A8330" s="19">
        <v>20201212</v>
      </c>
      <c r="B8330" s="19" t="s">
        <v>32</v>
      </c>
      <c r="C8330" s="19">
        <v>85</v>
      </c>
      <c r="D8330" s="19">
        <v>9.66</v>
      </c>
      <c r="E8330" s="19">
        <v>16.489999999999998</v>
      </c>
      <c r="F8330" s="19">
        <v>3.31</v>
      </c>
      <c r="G8330" s="19">
        <v>0</v>
      </c>
      <c r="H8330" s="17">
        <f t="shared" si="390"/>
        <v>506.55183764831355</v>
      </c>
      <c r="I8330" s="18">
        <f t="shared" ref="I8330:I8393" si="391">E8330+H8330*((NOCT-20)/(800))</f>
        <v>32.319744926509799</v>
      </c>
      <c r="J8330" s="17">
        <f t="shared" ref="J8330:J8393" si="392">P_STC__W*(H8330/1000)*(1+(alpha_p/100)*(I8330-25))</f>
        <v>0.48986660155193146</v>
      </c>
    </row>
    <row r="8331" spans="1:10" x14ac:dyDescent="0.3">
      <c r="A8331" s="2">
        <v>20201212</v>
      </c>
      <c r="B8331" s="2" t="s">
        <v>31</v>
      </c>
      <c r="C8331" s="2">
        <v>0</v>
      </c>
      <c r="D8331" s="2">
        <v>0</v>
      </c>
      <c r="E8331" s="2">
        <v>16.239999999999998</v>
      </c>
      <c r="F8331" s="2">
        <v>2.69</v>
      </c>
      <c r="G8331" s="2">
        <v>0</v>
      </c>
      <c r="H8331" s="16">
        <f t="shared" si="390"/>
        <v>0</v>
      </c>
      <c r="I8331" s="15">
        <f t="shared" si="391"/>
        <v>16.239999999999998</v>
      </c>
      <c r="J8331" s="14">
        <f t="shared" si="392"/>
        <v>0</v>
      </c>
    </row>
    <row r="8332" spans="1:10" x14ac:dyDescent="0.3">
      <c r="A8332" s="19">
        <v>20201212</v>
      </c>
      <c r="B8332" s="19" t="s">
        <v>30</v>
      </c>
      <c r="C8332" s="19">
        <v>0</v>
      </c>
      <c r="D8332" s="19">
        <v>0</v>
      </c>
      <c r="E8332" s="19">
        <v>16.03</v>
      </c>
      <c r="F8332" s="19">
        <v>2.2799999999999998</v>
      </c>
      <c r="G8332" s="19">
        <v>0</v>
      </c>
      <c r="H8332" s="17">
        <f t="shared" si="390"/>
        <v>0</v>
      </c>
      <c r="I8332" s="18">
        <f t="shared" si="391"/>
        <v>16.03</v>
      </c>
      <c r="J8332" s="17">
        <f t="shared" si="392"/>
        <v>0</v>
      </c>
    </row>
    <row r="8333" spans="1:10" x14ac:dyDescent="0.3">
      <c r="A8333" s="2">
        <v>20201212</v>
      </c>
      <c r="B8333" s="2" t="s">
        <v>29</v>
      </c>
      <c r="C8333" s="2">
        <v>0</v>
      </c>
      <c r="D8333" s="2">
        <v>0</v>
      </c>
      <c r="E8333" s="2">
        <v>15.54</v>
      </c>
      <c r="F8333" s="2">
        <v>2.21</v>
      </c>
      <c r="G8333" s="2">
        <v>0</v>
      </c>
      <c r="H8333" s="16">
        <f t="shared" si="390"/>
        <v>0</v>
      </c>
      <c r="I8333" s="15">
        <f t="shared" si="391"/>
        <v>15.54</v>
      </c>
      <c r="J8333" s="14">
        <f t="shared" si="392"/>
        <v>0</v>
      </c>
    </row>
    <row r="8334" spans="1:10" x14ac:dyDescent="0.3">
      <c r="A8334" s="19">
        <v>20201212</v>
      </c>
      <c r="B8334" s="19" t="s">
        <v>28</v>
      </c>
      <c r="C8334" s="19">
        <v>0</v>
      </c>
      <c r="D8334" s="19">
        <v>0</v>
      </c>
      <c r="E8334" s="19">
        <v>15.48</v>
      </c>
      <c r="F8334" s="19">
        <v>2.41</v>
      </c>
      <c r="G8334" s="19">
        <v>0</v>
      </c>
      <c r="H8334" s="17">
        <f t="shared" si="390"/>
        <v>0</v>
      </c>
      <c r="I8334" s="18">
        <f t="shared" si="391"/>
        <v>15.48</v>
      </c>
      <c r="J8334" s="17">
        <f t="shared" si="392"/>
        <v>0</v>
      </c>
    </row>
    <row r="8335" spans="1:10" x14ac:dyDescent="0.3">
      <c r="A8335" s="2">
        <v>20201212</v>
      </c>
      <c r="B8335" s="2" t="s">
        <v>27</v>
      </c>
      <c r="C8335" s="2">
        <v>0</v>
      </c>
      <c r="D8335" s="2">
        <v>0</v>
      </c>
      <c r="E8335" s="2">
        <v>15.51</v>
      </c>
      <c r="F8335" s="2">
        <v>2.34</v>
      </c>
      <c r="G8335" s="2">
        <v>0</v>
      </c>
      <c r="H8335" s="16">
        <f t="shared" si="390"/>
        <v>0</v>
      </c>
      <c r="I8335" s="15">
        <f t="shared" si="391"/>
        <v>15.51</v>
      </c>
      <c r="J8335" s="14">
        <f t="shared" si="392"/>
        <v>0</v>
      </c>
    </row>
    <row r="8336" spans="1:10" x14ac:dyDescent="0.3">
      <c r="A8336" s="19">
        <v>20201212</v>
      </c>
      <c r="B8336" s="19" t="s">
        <v>26</v>
      </c>
      <c r="C8336" s="19">
        <v>0</v>
      </c>
      <c r="D8336" s="19">
        <v>0</v>
      </c>
      <c r="E8336" s="19">
        <v>15.6</v>
      </c>
      <c r="F8336" s="19">
        <v>2.14</v>
      </c>
      <c r="G8336" s="19">
        <v>0</v>
      </c>
      <c r="H8336" s="17">
        <f t="shared" si="390"/>
        <v>0</v>
      </c>
      <c r="I8336" s="18">
        <f t="shared" si="391"/>
        <v>15.6</v>
      </c>
      <c r="J8336" s="17">
        <f t="shared" si="392"/>
        <v>0</v>
      </c>
    </row>
    <row r="8337" spans="1:10" x14ac:dyDescent="0.3">
      <c r="A8337" s="2">
        <v>20201212</v>
      </c>
      <c r="B8337" s="2" t="s">
        <v>25</v>
      </c>
      <c r="C8337" s="2">
        <v>0</v>
      </c>
      <c r="D8337" s="2">
        <v>0</v>
      </c>
      <c r="E8337" s="2">
        <v>15.62</v>
      </c>
      <c r="F8337" s="2">
        <v>1.93</v>
      </c>
      <c r="G8337" s="2">
        <v>0</v>
      </c>
      <c r="H8337" s="16">
        <f t="shared" si="390"/>
        <v>0</v>
      </c>
      <c r="I8337" s="15">
        <f t="shared" si="391"/>
        <v>15.62</v>
      </c>
      <c r="J8337" s="14">
        <f t="shared" si="392"/>
        <v>0</v>
      </c>
    </row>
    <row r="8338" spans="1:10" x14ac:dyDescent="0.3">
      <c r="A8338" s="19">
        <v>20201213</v>
      </c>
      <c r="B8338" s="19" t="s">
        <v>48</v>
      </c>
      <c r="C8338" s="19">
        <v>0</v>
      </c>
      <c r="D8338" s="19">
        <v>0</v>
      </c>
      <c r="E8338" s="19">
        <v>15.63</v>
      </c>
      <c r="F8338" s="19">
        <v>1.93</v>
      </c>
      <c r="G8338" s="19">
        <v>0</v>
      </c>
      <c r="H8338" s="17">
        <f t="shared" si="390"/>
        <v>0</v>
      </c>
      <c r="I8338" s="18">
        <f t="shared" si="391"/>
        <v>15.63</v>
      </c>
      <c r="J8338" s="17">
        <f t="shared" si="392"/>
        <v>0</v>
      </c>
    </row>
    <row r="8339" spans="1:10" x14ac:dyDescent="0.3">
      <c r="A8339" s="2">
        <v>20201213</v>
      </c>
      <c r="B8339" s="2" t="s">
        <v>47</v>
      </c>
      <c r="C8339" s="2">
        <v>0</v>
      </c>
      <c r="D8339" s="2">
        <v>0</v>
      </c>
      <c r="E8339" s="2">
        <v>15.61</v>
      </c>
      <c r="F8339" s="2">
        <v>2.0699999999999998</v>
      </c>
      <c r="G8339" s="2">
        <v>0</v>
      </c>
      <c r="H8339" s="16">
        <f t="shared" ref="H8339:H8402" si="393">IF(D8339&gt;0,C8339/SIN(D8339*PI()/180),0)</f>
        <v>0</v>
      </c>
      <c r="I8339" s="15">
        <f t="shared" si="391"/>
        <v>15.61</v>
      </c>
      <c r="J8339" s="14">
        <f t="shared" si="392"/>
        <v>0</v>
      </c>
    </row>
    <row r="8340" spans="1:10" x14ac:dyDescent="0.3">
      <c r="A8340" s="19">
        <v>20201213</v>
      </c>
      <c r="B8340" s="19" t="s">
        <v>46</v>
      </c>
      <c r="C8340" s="19">
        <v>0</v>
      </c>
      <c r="D8340" s="19">
        <v>0</v>
      </c>
      <c r="E8340" s="19">
        <v>15.6</v>
      </c>
      <c r="F8340" s="19">
        <v>2.2799999999999998</v>
      </c>
      <c r="G8340" s="19">
        <v>0</v>
      </c>
      <c r="H8340" s="17">
        <f t="shared" si="393"/>
        <v>0</v>
      </c>
      <c r="I8340" s="18">
        <f t="shared" si="391"/>
        <v>15.6</v>
      </c>
      <c r="J8340" s="17">
        <f t="shared" si="392"/>
        <v>0</v>
      </c>
    </row>
    <row r="8341" spans="1:10" x14ac:dyDescent="0.3">
      <c r="A8341" s="2">
        <v>20201213</v>
      </c>
      <c r="B8341" s="2" t="s">
        <v>45</v>
      </c>
      <c r="C8341" s="2">
        <v>0</v>
      </c>
      <c r="D8341" s="2">
        <v>0</v>
      </c>
      <c r="E8341" s="2">
        <v>15.61</v>
      </c>
      <c r="F8341" s="2">
        <v>2.34</v>
      </c>
      <c r="G8341" s="2">
        <v>0</v>
      </c>
      <c r="H8341" s="16">
        <f t="shared" si="393"/>
        <v>0</v>
      </c>
      <c r="I8341" s="15">
        <f t="shared" si="391"/>
        <v>15.61</v>
      </c>
      <c r="J8341" s="14">
        <f t="shared" si="392"/>
        <v>0</v>
      </c>
    </row>
    <row r="8342" spans="1:10" x14ac:dyDescent="0.3">
      <c r="A8342" s="19">
        <v>20201213</v>
      </c>
      <c r="B8342" s="19" t="s">
        <v>44</v>
      </c>
      <c r="C8342" s="19">
        <v>0</v>
      </c>
      <c r="D8342" s="19">
        <v>0</v>
      </c>
      <c r="E8342" s="19">
        <v>15.62</v>
      </c>
      <c r="F8342" s="19">
        <v>2.34</v>
      </c>
      <c r="G8342" s="19">
        <v>0</v>
      </c>
      <c r="H8342" s="17">
        <f t="shared" si="393"/>
        <v>0</v>
      </c>
      <c r="I8342" s="18">
        <f t="shared" si="391"/>
        <v>15.62</v>
      </c>
      <c r="J8342" s="17">
        <f t="shared" si="392"/>
        <v>0</v>
      </c>
    </row>
    <row r="8343" spans="1:10" x14ac:dyDescent="0.3">
      <c r="A8343" s="2">
        <v>20201213</v>
      </c>
      <c r="B8343" s="2" t="s">
        <v>43</v>
      </c>
      <c r="C8343" s="2">
        <v>0</v>
      </c>
      <c r="D8343" s="2">
        <v>0</v>
      </c>
      <c r="E8343" s="2">
        <v>15.59</v>
      </c>
      <c r="F8343" s="2">
        <v>2.21</v>
      </c>
      <c r="G8343" s="2">
        <v>0</v>
      </c>
      <c r="H8343" s="16">
        <f t="shared" si="393"/>
        <v>0</v>
      </c>
      <c r="I8343" s="15">
        <f t="shared" si="391"/>
        <v>15.59</v>
      </c>
      <c r="J8343" s="14">
        <f t="shared" si="392"/>
        <v>0</v>
      </c>
    </row>
    <row r="8344" spans="1:10" x14ac:dyDescent="0.3">
      <c r="A8344" s="19">
        <v>20201213</v>
      </c>
      <c r="B8344" s="19" t="s">
        <v>42</v>
      </c>
      <c r="C8344" s="19">
        <v>0</v>
      </c>
      <c r="D8344" s="19">
        <v>0</v>
      </c>
      <c r="E8344" s="19">
        <v>15.47</v>
      </c>
      <c r="F8344" s="19">
        <v>1.86</v>
      </c>
      <c r="G8344" s="19">
        <v>0</v>
      </c>
      <c r="H8344" s="17">
        <f t="shared" si="393"/>
        <v>0</v>
      </c>
      <c r="I8344" s="18">
        <f t="shared" si="391"/>
        <v>15.47</v>
      </c>
      <c r="J8344" s="17">
        <f t="shared" si="392"/>
        <v>0</v>
      </c>
    </row>
    <row r="8345" spans="1:10" x14ac:dyDescent="0.3">
      <c r="A8345" s="2">
        <v>20201213</v>
      </c>
      <c r="B8345" s="2" t="s">
        <v>41</v>
      </c>
      <c r="C8345" s="2">
        <v>0</v>
      </c>
      <c r="D8345" s="2">
        <v>0</v>
      </c>
      <c r="E8345" s="2">
        <v>15.46</v>
      </c>
      <c r="F8345" s="2">
        <v>1.86</v>
      </c>
      <c r="G8345" s="2">
        <v>0</v>
      </c>
      <c r="H8345" s="16">
        <f t="shared" si="393"/>
        <v>0</v>
      </c>
      <c r="I8345" s="15">
        <f t="shared" si="391"/>
        <v>15.46</v>
      </c>
      <c r="J8345" s="14">
        <f t="shared" si="392"/>
        <v>0</v>
      </c>
    </row>
    <row r="8346" spans="1:10" x14ac:dyDescent="0.3">
      <c r="A8346" s="19">
        <v>20201213</v>
      </c>
      <c r="B8346" s="19" t="s">
        <v>40</v>
      </c>
      <c r="C8346" s="19">
        <v>3</v>
      </c>
      <c r="D8346" s="19">
        <v>3.08</v>
      </c>
      <c r="E8346" s="19">
        <v>15.37</v>
      </c>
      <c r="F8346" s="19">
        <v>2</v>
      </c>
      <c r="G8346" s="19">
        <v>0</v>
      </c>
      <c r="H8346" s="17">
        <f t="shared" si="393"/>
        <v>55.834464582569872</v>
      </c>
      <c r="I8346" s="18">
        <f t="shared" si="391"/>
        <v>17.114827018205307</v>
      </c>
      <c r="J8346" s="17">
        <f t="shared" si="392"/>
        <v>5.7815654434677406E-2</v>
      </c>
    </row>
    <row r="8347" spans="1:10" x14ac:dyDescent="0.3">
      <c r="A8347" s="2">
        <v>20201213</v>
      </c>
      <c r="B8347" s="2" t="s">
        <v>39</v>
      </c>
      <c r="C8347" s="2">
        <v>103</v>
      </c>
      <c r="D8347" s="2">
        <v>12.25</v>
      </c>
      <c r="E8347" s="2">
        <v>15.73</v>
      </c>
      <c r="F8347" s="2">
        <v>2.34</v>
      </c>
      <c r="G8347" s="2">
        <v>0</v>
      </c>
      <c r="H8347" s="16">
        <f t="shared" si="393"/>
        <v>485.44221902884476</v>
      </c>
      <c r="I8347" s="15">
        <f t="shared" si="391"/>
        <v>30.900069344651399</v>
      </c>
      <c r="J8347" s="14">
        <f t="shared" si="392"/>
        <v>0.47255357663093239</v>
      </c>
    </row>
    <row r="8348" spans="1:10" x14ac:dyDescent="0.3">
      <c r="A8348" s="19">
        <v>20201213</v>
      </c>
      <c r="B8348" s="19" t="s">
        <v>38</v>
      </c>
      <c r="C8348" s="19">
        <v>156</v>
      </c>
      <c r="D8348" s="19">
        <v>19.829999999999998</v>
      </c>
      <c r="E8348" s="19">
        <v>15.92</v>
      </c>
      <c r="F8348" s="19">
        <v>2.83</v>
      </c>
      <c r="G8348" s="19">
        <v>0</v>
      </c>
      <c r="H8348" s="17">
        <f t="shared" si="393"/>
        <v>459.86428640929881</v>
      </c>
      <c r="I8348" s="18">
        <f t="shared" si="391"/>
        <v>30.290758950290588</v>
      </c>
      <c r="J8348" s="17">
        <f t="shared" si="392"/>
        <v>0.44891564650772336</v>
      </c>
    </row>
    <row r="8349" spans="1:10" x14ac:dyDescent="0.3">
      <c r="A8349" s="2">
        <v>20201213</v>
      </c>
      <c r="B8349" s="2" t="s">
        <v>37</v>
      </c>
      <c r="C8349" s="2">
        <v>241</v>
      </c>
      <c r="D8349" s="2">
        <v>25.24</v>
      </c>
      <c r="E8349" s="2">
        <v>16.350000000000001</v>
      </c>
      <c r="F8349" s="2">
        <v>3.24</v>
      </c>
      <c r="G8349" s="2">
        <v>0</v>
      </c>
      <c r="H8349" s="16">
        <f t="shared" si="393"/>
        <v>565.1825819875869</v>
      </c>
      <c r="I8349" s="15">
        <f t="shared" si="391"/>
        <v>34.011955687112092</v>
      </c>
      <c r="J8349" s="14">
        <f t="shared" si="392"/>
        <v>0.54226228025958811</v>
      </c>
    </row>
    <row r="8350" spans="1:10" x14ac:dyDescent="0.3">
      <c r="A8350" s="19">
        <v>20201213</v>
      </c>
      <c r="B8350" s="19" t="s">
        <v>36</v>
      </c>
      <c r="C8350" s="19">
        <v>274</v>
      </c>
      <c r="D8350" s="19">
        <v>27.89</v>
      </c>
      <c r="E8350" s="19">
        <v>16.62</v>
      </c>
      <c r="F8350" s="19">
        <v>3.59</v>
      </c>
      <c r="G8350" s="19">
        <v>0</v>
      </c>
      <c r="H8350" s="17">
        <f t="shared" si="393"/>
        <v>585.75099445777937</v>
      </c>
      <c r="I8350" s="18">
        <f t="shared" si="391"/>
        <v>34.924718576805603</v>
      </c>
      <c r="J8350" s="17">
        <f t="shared" si="392"/>
        <v>0.55959063246543073</v>
      </c>
    </row>
    <row r="8351" spans="1:10" x14ac:dyDescent="0.3">
      <c r="A8351" s="2">
        <v>20201213</v>
      </c>
      <c r="B8351" s="2" t="s">
        <v>35</v>
      </c>
      <c r="C8351" s="2">
        <v>271</v>
      </c>
      <c r="D8351" s="2">
        <v>27.42</v>
      </c>
      <c r="E8351" s="2">
        <v>16.73</v>
      </c>
      <c r="F8351" s="2">
        <v>3.79</v>
      </c>
      <c r="G8351" s="2">
        <v>0</v>
      </c>
      <c r="H8351" s="16">
        <f t="shared" si="393"/>
        <v>588.47842272874982</v>
      </c>
      <c r="I8351" s="15">
        <f t="shared" si="391"/>
        <v>35.119950710273429</v>
      </c>
      <c r="J8351" s="14">
        <f t="shared" si="392"/>
        <v>0.56167924588441498</v>
      </c>
    </row>
    <row r="8352" spans="1:10" x14ac:dyDescent="0.3">
      <c r="A8352" s="19">
        <v>20201213</v>
      </c>
      <c r="B8352" s="19" t="s">
        <v>34</v>
      </c>
      <c r="C8352" s="19">
        <v>265</v>
      </c>
      <c r="D8352" s="19">
        <v>23.9</v>
      </c>
      <c r="E8352" s="19">
        <v>16.600000000000001</v>
      </c>
      <c r="F8352" s="19">
        <v>3.79</v>
      </c>
      <c r="G8352" s="19">
        <v>0</v>
      </c>
      <c r="H8352" s="17">
        <f t="shared" si="393"/>
        <v>654.09231895019025</v>
      </c>
      <c r="I8352" s="18">
        <f t="shared" si="391"/>
        <v>37.040384967193447</v>
      </c>
      <c r="J8352" s="17">
        <f t="shared" si="392"/>
        <v>0.61865246399108964</v>
      </c>
    </row>
    <row r="8353" spans="1:10" x14ac:dyDescent="0.3">
      <c r="A8353" s="2">
        <v>20201213</v>
      </c>
      <c r="B8353" s="2" t="s">
        <v>33</v>
      </c>
      <c r="C8353" s="2">
        <v>160</v>
      </c>
      <c r="D8353" s="2">
        <v>17.78</v>
      </c>
      <c r="E8353" s="2">
        <v>16.47</v>
      </c>
      <c r="F8353" s="2">
        <v>3.45</v>
      </c>
      <c r="G8353" s="2">
        <v>0</v>
      </c>
      <c r="H8353" s="16">
        <f t="shared" si="393"/>
        <v>523.96667710593374</v>
      </c>
      <c r="I8353" s="15">
        <f t="shared" si="391"/>
        <v>32.843958659560428</v>
      </c>
      <c r="J8353" s="14">
        <f t="shared" si="392"/>
        <v>0.50547179881200588</v>
      </c>
    </row>
    <row r="8354" spans="1:10" x14ac:dyDescent="0.3">
      <c r="A8354" s="19">
        <v>20201213</v>
      </c>
      <c r="B8354" s="19" t="s">
        <v>32</v>
      </c>
      <c r="C8354" s="19">
        <v>68</v>
      </c>
      <c r="D8354" s="19">
        <v>9.67</v>
      </c>
      <c r="E8354" s="19">
        <v>16.23</v>
      </c>
      <c r="F8354" s="19">
        <v>2.9</v>
      </c>
      <c r="G8354" s="19">
        <v>0</v>
      </c>
      <c r="H8354" s="17">
        <f t="shared" si="393"/>
        <v>404.82637971742548</v>
      </c>
      <c r="I8354" s="18">
        <f t="shared" si="391"/>
        <v>28.880824366169549</v>
      </c>
      <c r="J8354" s="17">
        <f t="shared" si="392"/>
        <v>0.39775660936428531</v>
      </c>
    </row>
    <row r="8355" spans="1:10" x14ac:dyDescent="0.3">
      <c r="A8355" s="2">
        <v>20201213</v>
      </c>
      <c r="B8355" s="2" t="s">
        <v>31</v>
      </c>
      <c r="C8355" s="2">
        <v>0</v>
      </c>
      <c r="D8355" s="2">
        <v>0</v>
      </c>
      <c r="E8355" s="2">
        <v>15.81</v>
      </c>
      <c r="F8355" s="2">
        <v>2.5499999999999998</v>
      </c>
      <c r="G8355" s="2">
        <v>0</v>
      </c>
      <c r="H8355" s="16">
        <f t="shared" si="393"/>
        <v>0</v>
      </c>
      <c r="I8355" s="15">
        <f t="shared" si="391"/>
        <v>15.81</v>
      </c>
      <c r="J8355" s="14">
        <f t="shared" si="392"/>
        <v>0</v>
      </c>
    </row>
    <row r="8356" spans="1:10" x14ac:dyDescent="0.3">
      <c r="A8356" s="19">
        <v>20201213</v>
      </c>
      <c r="B8356" s="19" t="s">
        <v>30</v>
      </c>
      <c r="C8356" s="19">
        <v>0</v>
      </c>
      <c r="D8356" s="19">
        <v>0</v>
      </c>
      <c r="E8356" s="19">
        <v>15.38</v>
      </c>
      <c r="F8356" s="19">
        <v>2.41</v>
      </c>
      <c r="G8356" s="19">
        <v>0</v>
      </c>
      <c r="H8356" s="17">
        <f t="shared" si="393"/>
        <v>0</v>
      </c>
      <c r="I8356" s="18">
        <f t="shared" si="391"/>
        <v>15.38</v>
      </c>
      <c r="J8356" s="17">
        <f t="shared" si="392"/>
        <v>0</v>
      </c>
    </row>
    <row r="8357" spans="1:10" x14ac:dyDescent="0.3">
      <c r="A8357" s="2">
        <v>20201213</v>
      </c>
      <c r="B8357" s="2" t="s">
        <v>29</v>
      </c>
      <c r="C8357" s="2">
        <v>0</v>
      </c>
      <c r="D8357" s="2">
        <v>0</v>
      </c>
      <c r="E8357" s="2">
        <v>15.15</v>
      </c>
      <c r="F8357" s="2">
        <v>2.5499999999999998</v>
      </c>
      <c r="G8357" s="2">
        <v>0</v>
      </c>
      <c r="H8357" s="16">
        <f t="shared" si="393"/>
        <v>0</v>
      </c>
      <c r="I8357" s="15">
        <f t="shared" si="391"/>
        <v>15.15</v>
      </c>
      <c r="J8357" s="14">
        <f t="shared" si="392"/>
        <v>0</v>
      </c>
    </row>
    <row r="8358" spans="1:10" x14ac:dyDescent="0.3">
      <c r="A8358" s="19">
        <v>20201213</v>
      </c>
      <c r="B8358" s="19" t="s">
        <v>28</v>
      </c>
      <c r="C8358" s="19">
        <v>0</v>
      </c>
      <c r="D8358" s="19">
        <v>0</v>
      </c>
      <c r="E8358" s="19">
        <v>15.03</v>
      </c>
      <c r="F8358" s="19">
        <v>2.48</v>
      </c>
      <c r="G8358" s="19">
        <v>0</v>
      </c>
      <c r="H8358" s="17">
        <f t="shared" si="393"/>
        <v>0</v>
      </c>
      <c r="I8358" s="18">
        <f t="shared" si="391"/>
        <v>15.03</v>
      </c>
      <c r="J8358" s="17">
        <f t="shared" si="392"/>
        <v>0</v>
      </c>
    </row>
    <row r="8359" spans="1:10" x14ac:dyDescent="0.3">
      <c r="A8359" s="2">
        <v>20201213</v>
      </c>
      <c r="B8359" s="2" t="s">
        <v>27</v>
      </c>
      <c r="C8359" s="2">
        <v>0</v>
      </c>
      <c r="D8359" s="2">
        <v>0</v>
      </c>
      <c r="E8359" s="2">
        <v>15.03</v>
      </c>
      <c r="F8359" s="2">
        <v>2.62</v>
      </c>
      <c r="G8359" s="2">
        <v>0</v>
      </c>
      <c r="H8359" s="16">
        <f t="shared" si="393"/>
        <v>0</v>
      </c>
      <c r="I8359" s="15">
        <f t="shared" si="391"/>
        <v>15.03</v>
      </c>
      <c r="J8359" s="14">
        <f t="shared" si="392"/>
        <v>0</v>
      </c>
    </row>
    <row r="8360" spans="1:10" x14ac:dyDescent="0.3">
      <c r="A8360" s="19">
        <v>20201213</v>
      </c>
      <c r="B8360" s="19" t="s">
        <v>26</v>
      </c>
      <c r="C8360" s="19">
        <v>0</v>
      </c>
      <c r="D8360" s="19">
        <v>0</v>
      </c>
      <c r="E8360" s="19">
        <v>14.89</v>
      </c>
      <c r="F8360" s="19">
        <v>2.76</v>
      </c>
      <c r="G8360" s="19">
        <v>0</v>
      </c>
      <c r="H8360" s="17">
        <f t="shared" si="393"/>
        <v>0</v>
      </c>
      <c r="I8360" s="18">
        <f t="shared" si="391"/>
        <v>14.89</v>
      </c>
      <c r="J8360" s="17">
        <f t="shared" si="392"/>
        <v>0</v>
      </c>
    </row>
    <row r="8361" spans="1:10" x14ac:dyDescent="0.3">
      <c r="A8361" s="2">
        <v>20201213</v>
      </c>
      <c r="B8361" s="2" t="s">
        <v>25</v>
      </c>
      <c r="C8361" s="2">
        <v>0</v>
      </c>
      <c r="D8361" s="2">
        <v>0</v>
      </c>
      <c r="E8361" s="2">
        <v>15.05</v>
      </c>
      <c r="F8361" s="2">
        <v>2.83</v>
      </c>
      <c r="G8361" s="2">
        <v>0</v>
      </c>
      <c r="H8361" s="16">
        <f t="shared" si="393"/>
        <v>0</v>
      </c>
      <c r="I8361" s="15">
        <f t="shared" si="391"/>
        <v>15.05</v>
      </c>
      <c r="J8361" s="14">
        <f t="shared" si="392"/>
        <v>0</v>
      </c>
    </row>
    <row r="8362" spans="1:10" x14ac:dyDescent="0.3">
      <c r="A8362" s="19">
        <v>20201214</v>
      </c>
      <c r="B8362" s="19" t="s">
        <v>48</v>
      </c>
      <c r="C8362" s="19">
        <v>0</v>
      </c>
      <c r="D8362" s="19">
        <v>0</v>
      </c>
      <c r="E8362" s="19">
        <v>15.16</v>
      </c>
      <c r="F8362" s="19">
        <v>2.97</v>
      </c>
      <c r="G8362" s="19">
        <v>0</v>
      </c>
      <c r="H8362" s="17">
        <f t="shared" si="393"/>
        <v>0</v>
      </c>
      <c r="I8362" s="18">
        <f t="shared" si="391"/>
        <v>15.16</v>
      </c>
      <c r="J8362" s="17">
        <f t="shared" si="392"/>
        <v>0</v>
      </c>
    </row>
    <row r="8363" spans="1:10" x14ac:dyDescent="0.3">
      <c r="A8363" s="2">
        <v>20201214</v>
      </c>
      <c r="B8363" s="2" t="s">
        <v>47</v>
      </c>
      <c r="C8363" s="2">
        <v>0</v>
      </c>
      <c r="D8363" s="2">
        <v>0</v>
      </c>
      <c r="E8363" s="2">
        <v>15.21</v>
      </c>
      <c r="F8363" s="2">
        <v>3.24</v>
      </c>
      <c r="G8363" s="2">
        <v>0</v>
      </c>
      <c r="H8363" s="16">
        <f t="shared" si="393"/>
        <v>0</v>
      </c>
      <c r="I8363" s="15">
        <f t="shared" si="391"/>
        <v>15.21</v>
      </c>
      <c r="J8363" s="14">
        <f t="shared" si="392"/>
        <v>0</v>
      </c>
    </row>
    <row r="8364" spans="1:10" x14ac:dyDescent="0.3">
      <c r="A8364" s="19">
        <v>20201214</v>
      </c>
      <c r="B8364" s="19" t="s">
        <v>46</v>
      </c>
      <c r="C8364" s="19">
        <v>0</v>
      </c>
      <c r="D8364" s="19">
        <v>0</v>
      </c>
      <c r="E8364" s="19">
        <v>15.21</v>
      </c>
      <c r="F8364" s="19">
        <v>3.59</v>
      </c>
      <c r="G8364" s="19">
        <v>0</v>
      </c>
      <c r="H8364" s="17">
        <f t="shared" si="393"/>
        <v>0</v>
      </c>
      <c r="I8364" s="18">
        <f t="shared" si="391"/>
        <v>15.21</v>
      </c>
      <c r="J8364" s="17">
        <f t="shared" si="392"/>
        <v>0</v>
      </c>
    </row>
    <row r="8365" spans="1:10" x14ac:dyDescent="0.3">
      <c r="A8365" s="2">
        <v>20201214</v>
      </c>
      <c r="B8365" s="2" t="s">
        <v>45</v>
      </c>
      <c r="C8365" s="2">
        <v>0</v>
      </c>
      <c r="D8365" s="2">
        <v>0</v>
      </c>
      <c r="E8365" s="2">
        <v>15.17</v>
      </c>
      <c r="F8365" s="2">
        <v>3.72</v>
      </c>
      <c r="G8365" s="2">
        <v>0</v>
      </c>
      <c r="H8365" s="16">
        <f t="shared" si="393"/>
        <v>0</v>
      </c>
      <c r="I8365" s="15">
        <f t="shared" si="391"/>
        <v>15.17</v>
      </c>
      <c r="J8365" s="14">
        <f t="shared" si="392"/>
        <v>0</v>
      </c>
    </row>
    <row r="8366" spans="1:10" x14ac:dyDescent="0.3">
      <c r="A8366" s="19">
        <v>20201214</v>
      </c>
      <c r="B8366" s="19" t="s">
        <v>44</v>
      </c>
      <c r="C8366" s="19">
        <v>0</v>
      </c>
      <c r="D8366" s="19">
        <v>0</v>
      </c>
      <c r="E8366" s="19">
        <v>15.14</v>
      </c>
      <c r="F8366" s="19">
        <v>3.93</v>
      </c>
      <c r="G8366" s="19">
        <v>0</v>
      </c>
      <c r="H8366" s="17">
        <f t="shared" si="393"/>
        <v>0</v>
      </c>
      <c r="I8366" s="18">
        <f t="shared" si="391"/>
        <v>15.14</v>
      </c>
      <c r="J8366" s="17">
        <f t="shared" si="392"/>
        <v>0</v>
      </c>
    </row>
    <row r="8367" spans="1:10" x14ac:dyDescent="0.3">
      <c r="A8367" s="2">
        <v>20201214</v>
      </c>
      <c r="B8367" s="2" t="s">
        <v>43</v>
      </c>
      <c r="C8367" s="2">
        <v>0</v>
      </c>
      <c r="D8367" s="2">
        <v>0</v>
      </c>
      <c r="E8367" s="2">
        <v>15.06</v>
      </c>
      <c r="F8367" s="2">
        <v>3.93</v>
      </c>
      <c r="G8367" s="2">
        <v>0</v>
      </c>
      <c r="H8367" s="16">
        <f t="shared" si="393"/>
        <v>0</v>
      </c>
      <c r="I8367" s="15">
        <f t="shared" si="391"/>
        <v>15.06</v>
      </c>
      <c r="J8367" s="14">
        <f t="shared" si="392"/>
        <v>0</v>
      </c>
    </row>
    <row r="8368" spans="1:10" x14ac:dyDescent="0.3">
      <c r="A8368" s="19">
        <v>20201214</v>
      </c>
      <c r="B8368" s="19" t="s">
        <v>42</v>
      </c>
      <c r="C8368" s="19">
        <v>0</v>
      </c>
      <c r="D8368" s="19">
        <v>0</v>
      </c>
      <c r="E8368" s="19">
        <v>14.99</v>
      </c>
      <c r="F8368" s="19">
        <v>4.41</v>
      </c>
      <c r="G8368" s="19">
        <v>0</v>
      </c>
      <c r="H8368" s="17">
        <f t="shared" si="393"/>
        <v>0</v>
      </c>
      <c r="I8368" s="18">
        <f t="shared" si="391"/>
        <v>14.99</v>
      </c>
      <c r="J8368" s="17">
        <f t="shared" si="392"/>
        <v>0</v>
      </c>
    </row>
    <row r="8369" spans="1:10" x14ac:dyDescent="0.3">
      <c r="A8369" s="2">
        <v>20201214</v>
      </c>
      <c r="B8369" s="2" t="s">
        <v>41</v>
      </c>
      <c r="C8369" s="2">
        <v>0</v>
      </c>
      <c r="D8369" s="2">
        <v>0</v>
      </c>
      <c r="E8369" s="2">
        <v>15.05</v>
      </c>
      <c r="F8369" s="2">
        <v>4.4800000000000004</v>
      </c>
      <c r="G8369" s="2">
        <v>0</v>
      </c>
      <c r="H8369" s="16">
        <f t="shared" si="393"/>
        <v>0</v>
      </c>
      <c r="I8369" s="15">
        <f t="shared" si="391"/>
        <v>15.05</v>
      </c>
      <c r="J8369" s="14">
        <f t="shared" si="392"/>
        <v>0</v>
      </c>
    </row>
    <row r="8370" spans="1:10" x14ac:dyDescent="0.3">
      <c r="A8370" s="19">
        <v>20201214</v>
      </c>
      <c r="B8370" s="19" t="s">
        <v>40</v>
      </c>
      <c r="C8370" s="19">
        <v>14.81</v>
      </c>
      <c r="D8370" s="19">
        <v>2.96</v>
      </c>
      <c r="E8370" s="19">
        <v>15.17</v>
      </c>
      <c r="F8370" s="19">
        <v>4.4800000000000004</v>
      </c>
      <c r="G8370" s="19">
        <v>0</v>
      </c>
      <c r="H8370" s="17">
        <f t="shared" si="393"/>
        <v>286.80002251478504</v>
      </c>
      <c r="I8370" s="18">
        <f t="shared" si="391"/>
        <v>24.132500703587034</v>
      </c>
      <c r="J8370" s="17">
        <f t="shared" si="392"/>
        <v>0.28791961719462761</v>
      </c>
    </row>
    <row r="8371" spans="1:10" x14ac:dyDescent="0.3">
      <c r="A8371" s="2">
        <v>20201214</v>
      </c>
      <c r="B8371" s="2" t="s">
        <v>39</v>
      </c>
      <c r="C8371" s="2">
        <v>119</v>
      </c>
      <c r="D8371" s="2">
        <v>12.13</v>
      </c>
      <c r="E8371" s="2">
        <v>15.32</v>
      </c>
      <c r="F8371" s="2">
        <v>3.86</v>
      </c>
      <c r="G8371" s="2">
        <v>0</v>
      </c>
      <c r="H8371" s="16">
        <f t="shared" si="393"/>
        <v>566.31474182626641</v>
      </c>
      <c r="I8371" s="15">
        <f t="shared" si="391"/>
        <v>33.017335682070822</v>
      </c>
      <c r="J8371" s="14">
        <f t="shared" si="392"/>
        <v>0.54588323258509741</v>
      </c>
    </row>
    <row r="8372" spans="1:10" x14ac:dyDescent="0.3">
      <c r="A8372" s="19">
        <v>20201214</v>
      </c>
      <c r="B8372" s="19" t="s">
        <v>38</v>
      </c>
      <c r="C8372" s="19">
        <v>128</v>
      </c>
      <c r="D8372" s="19">
        <v>19.72</v>
      </c>
      <c r="E8372" s="19">
        <v>15.44</v>
      </c>
      <c r="F8372" s="19">
        <v>3.38</v>
      </c>
      <c r="G8372" s="19">
        <v>0</v>
      </c>
      <c r="H8372" s="17">
        <f t="shared" si="393"/>
        <v>379.34482473230668</v>
      </c>
      <c r="I8372" s="18">
        <f t="shared" si="391"/>
        <v>27.294525772884583</v>
      </c>
      <c r="J8372" s="17">
        <f t="shared" si="392"/>
        <v>0.37542795058509271</v>
      </c>
    </row>
    <row r="8373" spans="1:10" x14ac:dyDescent="0.3">
      <c r="A8373" s="2">
        <v>20201214</v>
      </c>
      <c r="B8373" s="2" t="s">
        <v>37</v>
      </c>
      <c r="C8373" s="2">
        <v>311.01</v>
      </c>
      <c r="D8373" s="2">
        <v>25.15</v>
      </c>
      <c r="E8373" s="2">
        <v>15.61</v>
      </c>
      <c r="F8373" s="2">
        <v>3.38</v>
      </c>
      <c r="G8373" s="2">
        <v>0</v>
      </c>
      <c r="H8373" s="16">
        <f t="shared" si="393"/>
        <v>731.80628253374948</v>
      </c>
      <c r="I8373" s="15">
        <f t="shared" si="391"/>
        <v>38.478946329179671</v>
      </c>
      <c r="J8373" s="14">
        <f t="shared" si="392"/>
        <v>0.68741838330841942</v>
      </c>
    </row>
    <row r="8374" spans="1:10" x14ac:dyDescent="0.3">
      <c r="A8374" s="19">
        <v>20201214</v>
      </c>
      <c r="B8374" s="19" t="s">
        <v>36</v>
      </c>
      <c r="C8374" s="19">
        <v>420.01</v>
      </c>
      <c r="D8374" s="19">
        <v>27.82</v>
      </c>
      <c r="E8374" s="19">
        <v>16.27</v>
      </c>
      <c r="F8374" s="19">
        <v>4.28</v>
      </c>
      <c r="G8374" s="19">
        <v>0</v>
      </c>
      <c r="H8374" s="17">
        <f t="shared" si="393"/>
        <v>899.96603772514197</v>
      </c>
      <c r="I8374" s="18">
        <f t="shared" si="391"/>
        <v>44.393938678910686</v>
      </c>
      <c r="J8374" s="17">
        <f t="shared" si="392"/>
        <v>0.82142355005579559</v>
      </c>
    </row>
    <row r="8375" spans="1:10" x14ac:dyDescent="0.3">
      <c r="A8375" s="2">
        <v>20201214</v>
      </c>
      <c r="B8375" s="2" t="s">
        <v>35</v>
      </c>
      <c r="C8375" s="2">
        <v>259</v>
      </c>
      <c r="D8375" s="2">
        <v>27.37</v>
      </c>
      <c r="E8375" s="2">
        <v>16.47</v>
      </c>
      <c r="F8375" s="2">
        <v>5.24</v>
      </c>
      <c r="G8375" s="2">
        <v>0</v>
      </c>
      <c r="H8375" s="16">
        <f t="shared" si="393"/>
        <v>563.36819551590054</v>
      </c>
      <c r="I8375" s="15">
        <f t="shared" si="391"/>
        <v>34.075256109871887</v>
      </c>
      <c r="J8375" s="14">
        <f t="shared" si="392"/>
        <v>0.54036099755281619</v>
      </c>
    </row>
    <row r="8376" spans="1:10" x14ac:dyDescent="0.3">
      <c r="A8376" s="19">
        <v>20201214</v>
      </c>
      <c r="B8376" s="19" t="s">
        <v>34</v>
      </c>
      <c r="C8376" s="19">
        <v>202</v>
      </c>
      <c r="D8376" s="19">
        <v>23.88</v>
      </c>
      <c r="E8376" s="19">
        <v>16.07</v>
      </c>
      <c r="F8376" s="19">
        <v>5.52</v>
      </c>
      <c r="G8376" s="19">
        <v>0</v>
      </c>
      <c r="H8376" s="17">
        <f t="shared" si="393"/>
        <v>498.98421231885567</v>
      </c>
      <c r="I8376" s="18">
        <f t="shared" si="391"/>
        <v>31.663256634964242</v>
      </c>
      <c r="J8376" s="17">
        <f t="shared" si="392"/>
        <v>0.4840223429332135</v>
      </c>
    </row>
    <row r="8377" spans="1:10" x14ac:dyDescent="0.3">
      <c r="A8377" s="2">
        <v>20201214</v>
      </c>
      <c r="B8377" s="2" t="s">
        <v>33</v>
      </c>
      <c r="C8377" s="2">
        <v>192</v>
      </c>
      <c r="D8377" s="2">
        <v>17.78</v>
      </c>
      <c r="E8377" s="2">
        <v>15.38</v>
      </c>
      <c r="F8377" s="2">
        <v>5.59</v>
      </c>
      <c r="G8377" s="2">
        <v>0</v>
      </c>
      <c r="H8377" s="16">
        <f t="shared" si="393"/>
        <v>628.76001252712047</v>
      </c>
      <c r="I8377" s="15">
        <f t="shared" si="391"/>
        <v>35.028750391472514</v>
      </c>
      <c r="J8377" s="14">
        <f t="shared" si="392"/>
        <v>0.60038446502913911</v>
      </c>
    </row>
    <row r="8378" spans="1:10" x14ac:dyDescent="0.3">
      <c r="A8378" s="19">
        <v>20201214</v>
      </c>
      <c r="B8378" s="19" t="s">
        <v>32</v>
      </c>
      <c r="C8378" s="19">
        <v>93</v>
      </c>
      <c r="D8378" s="19">
        <v>9.69</v>
      </c>
      <c r="E8378" s="19">
        <v>15.06</v>
      </c>
      <c r="F8378" s="19">
        <v>5.03</v>
      </c>
      <c r="G8378" s="19">
        <v>0</v>
      </c>
      <c r="H8378" s="17">
        <f t="shared" si="393"/>
        <v>552.52774546227386</v>
      </c>
      <c r="I8378" s="18">
        <f t="shared" si="391"/>
        <v>32.326492045696057</v>
      </c>
      <c r="J8378" s="17">
        <f t="shared" si="392"/>
        <v>0.53431133986757318</v>
      </c>
    </row>
    <row r="8379" spans="1:10" x14ac:dyDescent="0.3">
      <c r="A8379" s="2">
        <v>20201214</v>
      </c>
      <c r="B8379" s="2" t="s">
        <v>31</v>
      </c>
      <c r="C8379" s="2">
        <v>0</v>
      </c>
      <c r="D8379" s="2">
        <v>0</v>
      </c>
      <c r="E8379" s="2">
        <v>14.66</v>
      </c>
      <c r="F8379" s="2">
        <v>4.9000000000000004</v>
      </c>
      <c r="G8379" s="2">
        <v>0</v>
      </c>
      <c r="H8379" s="16">
        <f t="shared" si="393"/>
        <v>0</v>
      </c>
      <c r="I8379" s="15">
        <f t="shared" si="391"/>
        <v>14.66</v>
      </c>
      <c r="J8379" s="14">
        <f t="shared" si="392"/>
        <v>0</v>
      </c>
    </row>
    <row r="8380" spans="1:10" x14ac:dyDescent="0.3">
      <c r="A8380" s="19">
        <v>20201214</v>
      </c>
      <c r="B8380" s="19" t="s">
        <v>30</v>
      </c>
      <c r="C8380" s="19">
        <v>0</v>
      </c>
      <c r="D8380" s="19">
        <v>0</v>
      </c>
      <c r="E8380" s="19">
        <v>14.27</v>
      </c>
      <c r="F8380" s="19">
        <v>4.28</v>
      </c>
      <c r="G8380" s="19">
        <v>0</v>
      </c>
      <c r="H8380" s="17">
        <f t="shared" si="393"/>
        <v>0</v>
      </c>
      <c r="I8380" s="18">
        <f t="shared" si="391"/>
        <v>14.27</v>
      </c>
      <c r="J8380" s="17">
        <f t="shared" si="392"/>
        <v>0</v>
      </c>
    </row>
    <row r="8381" spans="1:10" x14ac:dyDescent="0.3">
      <c r="A8381" s="2">
        <v>20201214</v>
      </c>
      <c r="B8381" s="2" t="s">
        <v>29</v>
      </c>
      <c r="C8381" s="2">
        <v>0</v>
      </c>
      <c r="D8381" s="2">
        <v>0</v>
      </c>
      <c r="E8381" s="2">
        <v>13.73</v>
      </c>
      <c r="F8381" s="2">
        <v>4.62</v>
      </c>
      <c r="G8381" s="2">
        <v>0</v>
      </c>
      <c r="H8381" s="16">
        <f t="shared" si="393"/>
        <v>0</v>
      </c>
      <c r="I8381" s="15">
        <f t="shared" si="391"/>
        <v>13.73</v>
      </c>
      <c r="J8381" s="14">
        <f t="shared" si="392"/>
        <v>0</v>
      </c>
    </row>
    <row r="8382" spans="1:10" x14ac:dyDescent="0.3">
      <c r="A8382" s="19">
        <v>20201214</v>
      </c>
      <c r="B8382" s="19" t="s">
        <v>28</v>
      </c>
      <c r="C8382" s="19">
        <v>0</v>
      </c>
      <c r="D8382" s="19">
        <v>0</v>
      </c>
      <c r="E8382" s="19">
        <v>13.56</v>
      </c>
      <c r="F8382" s="19">
        <v>3.86</v>
      </c>
      <c r="G8382" s="19">
        <v>0</v>
      </c>
      <c r="H8382" s="17">
        <f t="shared" si="393"/>
        <v>0</v>
      </c>
      <c r="I8382" s="18">
        <f t="shared" si="391"/>
        <v>13.56</v>
      </c>
      <c r="J8382" s="17">
        <f t="shared" si="392"/>
        <v>0</v>
      </c>
    </row>
    <row r="8383" spans="1:10" x14ac:dyDescent="0.3">
      <c r="A8383" s="2">
        <v>20201214</v>
      </c>
      <c r="B8383" s="2" t="s">
        <v>27</v>
      </c>
      <c r="C8383" s="2">
        <v>0</v>
      </c>
      <c r="D8383" s="2">
        <v>0</v>
      </c>
      <c r="E8383" s="2">
        <v>13.45</v>
      </c>
      <c r="F8383" s="2">
        <v>3.79</v>
      </c>
      <c r="G8383" s="2">
        <v>0</v>
      </c>
      <c r="H8383" s="16">
        <f t="shared" si="393"/>
        <v>0</v>
      </c>
      <c r="I8383" s="15">
        <f t="shared" si="391"/>
        <v>13.45</v>
      </c>
      <c r="J8383" s="14">
        <f t="shared" si="392"/>
        <v>0</v>
      </c>
    </row>
    <row r="8384" spans="1:10" x14ac:dyDescent="0.3">
      <c r="A8384" s="19">
        <v>20201214</v>
      </c>
      <c r="B8384" s="19" t="s">
        <v>26</v>
      </c>
      <c r="C8384" s="19">
        <v>0</v>
      </c>
      <c r="D8384" s="19">
        <v>0</v>
      </c>
      <c r="E8384" s="19">
        <v>13.38</v>
      </c>
      <c r="F8384" s="19">
        <v>4.21</v>
      </c>
      <c r="G8384" s="19">
        <v>0</v>
      </c>
      <c r="H8384" s="17">
        <f t="shared" si="393"/>
        <v>0</v>
      </c>
      <c r="I8384" s="18">
        <f t="shared" si="391"/>
        <v>13.38</v>
      </c>
      <c r="J8384" s="17">
        <f t="shared" si="392"/>
        <v>0</v>
      </c>
    </row>
    <row r="8385" spans="1:10" x14ac:dyDescent="0.3">
      <c r="A8385" s="2">
        <v>20201214</v>
      </c>
      <c r="B8385" s="2" t="s">
        <v>25</v>
      </c>
      <c r="C8385" s="2">
        <v>0</v>
      </c>
      <c r="D8385" s="2">
        <v>0</v>
      </c>
      <c r="E8385" s="2">
        <v>13.48</v>
      </c>
      <c r="F8385" s="2">
        <v>4.97</v>
      </c>
      <c r="G8385" s="2">
        <v>0</v>
      </c>
      <c r="H8385" s="16">
        <f t="shared" si="393"/>
        <v>0</v>
      </c>
      <c r="I8385" s="15">
        <f t="shared" si="391"/>
        <v>13.48</v>
      </c>
      <c r="J8385" s="14">
        <f t="shared" si="392"/>
        <v>0</v>
      </c>
    </row>
    <row r="8386" spans="1:10" x14ac:dyDescent="0.3">
      <c r="A8386" s="19">
        <v>20201215</v>
      </c>
      <c r="B8386" s="19" t="s">
        <v>48</v>
      </c>
      <c r="C8386" s="19">
        <v>0</v>
      </c>
      <c r="D8386" s="19">
        <v>0</v>
      </c>
      <c r="E8386" s="19">
        <v>13.29</v>
      </c>
      <c r="F8386" s="19">
        <v>4.9000000000000004</v>
      </c>
      <c r="G8386" s="19">
        <v>0</v>
      </c>
      <c r="H8386" s="17">
        <f t="shared" si="393"/>
        <v>0</v>
      </c>
      <c r="I8386" s="18">
        <f t="shared" si="391"/>
        <v>13.29</v>
      </c>
      <c r="J8386" s="17">
        <f t="shared" si="392"/>
        <v>0</v>
      </c>
    </row>
    <row r="8387" spans="1:10" x14ac:dyDescent="0.3">
      <c r="A8387" s="2">
        <v>20201215</v>
      </c>
      <c r="B8387" s="2" t="s">
        <v>47</v>
      </c>
      <c r="C8387" s="2">
        <v>0</v>
      </c>
      <c r="D8387" s="2">
        <v>0</v>
      </c>
      <c r="E8387" s="2">
        <v>13</v>
      </c>
      <c r="F8387" s="2">
        <v>4.4800000000000004</v>
      </c>
      <c r="G8387" s="2">
        <v>0</v>
      </c>
      <c r="H8387" s="16">
        <f t="shared" si="393"/>
        <v>0</v>
      </c>
      <c r="I8387" s="15">
        <f t="shared" si="391"/>
        <v>13</v>
      </c>
      <c r="J8387" s="14">
        <f t="shared" si="392"/>
        <v>0</v>
      </c>
    </row>
    <row r="8388" spans="1:10" x14ac:dyDescent="0.3">
      <c r="A8388" s="19">
        <v>20201215</v>
      </c>
      <c r="B8388" s="19" t="s">
        <v>46</v>
      </c>
      <c r="C8388" s="19">
        <v>0</v>
      </c>
      <c r="D8388" s="19">
        <v>0</v>
      </c>
      <c r="E8388" s="19">
        <v>12.88</v>
      </c>
      <c r="F8388" s="19">
        <v>3.86</v>
      </c>
      <c r="G8388" s="19">
        <v>0</v>
      </c>
      <c r="H8388" s="17">
        <f t="shared" si="393"/>
        <v>0</v>
      </c>
      <c r="I8388" s="18">
        <f t="shared" si="391"/>
        <v>12.88</v>
      </c>
      <c r="J8388" s="17">
        <f t="shared" si="392"/>
        <v>0</v>
      </c>
    </row>
    <row r="8389" spans="1:10" x14ac:dyDescent="0.3">
      <c r="A8389" s="2">
        <v>20201215</v>
      </c>
      <c r="B8389" s="2" t="s">
        <v>45</v>
      </c>
      <c r="C8389" s="2">
        <v>0</v>
      </c>
      <c r="D8389" s="2">
        <v>0</v>
      </c>
      <c r="E8389" s="2">
        <v>12.77</v>
      </c>
      <c r="F8389" s="2">
        <v>3.59</v>
      </c>
      <c r="G8389" s="2">
        <v>0</v>
      </c>
      <c r="H8389" s="16">
        <f t="shared" si="393"/>
        <v>0</v>
      </c>
      <c r="I8389" s="15">
        <f t="shared" si="391"/>
        <v>12.77</v>
      </c>
      <c r="J8389" s="14">
        <f t="shared" si="392"/>
        <v>0</v>
      </c>
    </row>
    <row r="8390" spans="1:10" x14ac:dyDescent="0.3">
      <c r="A8390" s="19">
        <v>20201215</v>
      </c>
      <c r="B8390" s="19" t="s">
        <v>44</v>
      </c>
      <c r="C8390" s="19">
        <v>0</v>
      </c>
      <c r="D8390" s="19">
        <v>0</v>
      </c>
      <c r="E8390" s="19">
        <v>12.65</v>
      </c>
      <c r="F8390" s="19">
        <v>3.45</v>
      </c>
      <c r="G8390" s="19">
        <v>0</v>
      </c>
      <c r="H8390" s="17">
        <f t="shared" si="393"/>
        <v>0</v>
      </c>
      <c r="I8390" s="18">
        <f t="shared" si="391"/>
        <v>12.65</v>
      </c>
      <c r="J8390" s="17">
        <f t="shared" si="392"/>
        <v>0</v>
      </c>
    </row>
    <row r="8391" spans="1:10" x14ac:dyDescent="0.3">
      <c r="A8391" s="2">
        <v>20201215</v>
      </c>
      <c r="B8391" s="2" t="s">
        <v>43</v>
      </c>
      <c r="C8391" s="2">
        <v>0</v>
      </c>
      <c r="D8391" s="2">
        <v>0</v>
      </c>
      <c r="E8391" s="2">
        <v>12.65</v>
      </c>
      <c r="F8391" s="2">
        <v>3.1</v>
      </c>
      <c r="G8391" s="2">
        <v>0</v>
      </c>
      <c r="H8391" s="16">
        <f t="shared" si="393"/>
        <v>0</v>
      </c>
      <c r="I8391" s="15">
        <f t="shared" si="391"/>
        <v>12.65</v>
      </c>
      <c r="J8391" s="14">
        <f t="shared" si="392"/>
        <v>0</v>
      </c>
    </row>
    <row r="8392" spans="1:10" x14ac:dyDescent="0.3">
      <c r="A8392" s="19">
        <v>20201215</v>
      </c>
      <c r="B8392" s="19" t="s">
        <v>42</v>
      </c>
      <c r="C8392" s="19">
        <v>0</v>
      </c>
      <c r="D8392" s="19">
        <v>0</v>
      </c>
      <c r="E8392" s="19">
        <v>12.51</v>
      </c>
      <c r="F8392" s="19">
        <v>2.69</v>
      </c>
      <c r="G8392" s="19">
        <v>0</v>
      </c>
      <c r="H8392" s="17">
        <f t="shared" si="393"/>
        <v>0</v>
      </c>
      <c r="I8392" s="18">
        <f t="shared" si="391"/>
        <v>12.51</v>
      </c>
      <c r="J8392" s="17">
        <f t="shared" si="392"/>
        <v>0</v>
      </c>
    </row>
    <row r="8393" spans="1:10" x14ac:dyDescent="0.3">
      <c r="A8393" s="2">
        <v>20201215</v>
      </c>
      <c r="B8393" s="2" t="s">
        <v>41</v>
      </c>
      <c r="C8393" s="2">
        <v>0</v>
      </c>
      <c r="D8393" s="2">
        <v>0</v>
      </c>
      <c r="E8393" s="2">
        <v>12.57</v>
      </c>
      <c r="F8393" s="2">
        <v>2.41</v>
      </c>
      <c r="G8393" s="2">
        <v>0</v>
      </c>
      <c r="H8393" s="16">
        <f t="shared" si="393"/>
        <v>0</v>
      </c>
      <c r="I8393" s="15">
        <f t="shared" si="391"/>
        <v>12.57</v>
      </c>
      <c r="J8393" s="14">
        <f t="shared" si="392"/>
        <v>0</v>
      </c>
    </row>
    <row r="8394" spans="1:10" x14ac:dyDescent="0.3">
      <c r="A8394" s="19">
        <v>20201215</v>
      </c>
      <c r="B8394" s="19" t="s">
        <v>40</v>
      </c>
      <c r="C8394" s="19">
        <v>19.72</v>
      </c>
      <c r="D8394" s="19">
        <v>2.85</v>
      </c>
      <c r="E8394" s="19">
        <v>11.76</v>
      </c>
      <c r="F8394" s="19">
        <v>1.79</v>
      </c>
      <c r="G8394" s="19">
        <v>0</v>
      </c>
      <c r="H8394" s="17">
        <f t="shared" si="393"/>
        <v>396.61011886138988</v>
      </c>
      <c r="I8394" s="18">
        <f t="shared" ref="I8394:I8457" si="394">E8394+H8394*((NOCT-20)/(800))</f>
        <v>24.154066214418435</v>
      </c>
      <c r="J8394" s="17">
        <f t="shared" ref="J8394:J8457" si="395">P_STC__W*(H8394/1000)*(1+(alpha_p/100)*(I8394-25))</f>
        <v>0.39811989540800757</v>
      </c>
    </row>
    <row r="8395" spans="1:10" x14ac:dyDescent="0.3">
      <c r="A8395" s="2">
        <v>20201215</v>
      </c>
      <c r="B8395" s="2" t="s">
        <v>39</v>
      </c>
      <c r="C8395" s="2">
        <v>175.01</v>
      </c>
      <c r="D8395" s="2">
        <v>12.02</v>
      </c>
      <c r="E8395" s="2">
        <v>12.46</v>
      </c>
      <c r="F8395" s="2">
        <v>1.86</v>
      </c>
      <c r="G8395" s="2">
        <v>0</v>
      </c>
      <c r="H8395" s="16">
        <f t="shared" si="393"/>
        <v>840.37157908695008</v>
      </c>
      <c r="I8395" s="15">
        <f t="shared" si="394"/>
        <v>38.721611846467191</v>
      </c>
      <c r="J8395" s="14">
        <f t="shared" si="395"/>
        <v>0.78848094231929777</v>
      </c>
    </row>
    <row r="8396" spans="1:10" x14ac:dyDescent="0.3">
      <c r="A8396" s="19">
        <v>20201215</v>
      </c>
      <c r="B8396" s="19" t="s">
        <v>38</v>
      </c>
      <c r="C8396" s="19">
        <v>319.01</v>
      </c>
      <c r="D8396" s="19">
        <v>19.62</v>
      </c>
      <c r="E8396" s="19">
        <v>14.29</v>
      </c>
      <c r="F8396" s="19">
        <v>2.41</v>
      </c>
      <c r="G8396" s="19">
        <v>0</v>
      </c>
      <c r="H8396" s="17">
        <f t="shared" si="393"/>
        <v>950.05548292168601</v>
      </c>
      <c r="I8396" s="18">
        <f t="shared" si="394"/>
        <v>43.979233841302687</v>
      </c>
      <c r="J8396" s="17">
        <f t="shared" si="395"/>
        <v>0.86891451964506494</v>
      </c>
    </row>
    <row r="8397" spans="1:10" x14ac:dyDescent="0.3">
      <c r="A8397" s="2">
        <v>20201215</v>
      </c>
      <c r="B8397" s="2" t="s">
        <v>37</v>
      </c>
      <c r="C8397" s="2">
        <v>394.01</v>
      </c>
      <c r="D8397" s="2">
        <v>25.06</v>
      </c>
      <c r="E8397" s="2">
        <v>14.91</v>
      </c>
      <c r="F8397" s="2">
        <v>3.86</v>
      </c>
      <c r="G8397" s="2">
        <v>0</v>
      </c>
      <c r="H8397" s="16">
        <f t="shared" si="393"/>
        <v>930.21858350323907</v>
      </c>
      <c r="I8397" s="15">
        <f t="shared" si="394"/>
        <v>43.979330734476221</v>
      </c>
      <c r="J8397" s="14">
        <f t="shared" si="395"/>
        <v>0.85077141582075122</v>
      </c>
    </row>
    <row r="8398" spans="1:10" x14ac:dyDescent="0.3">
      <c r="A8398" s="19">
        <v>20201215</v>
      </c>
      <c r="B8398" s="19" t="s">
        <v>36</v>
      </c>
      <c r="C8398" s="19">
        <v>407.01</v>
      </c>
      <c r="D8398" s="19">
        <v>27.75</v>
      </c>
      <c r="E8398" s="19">
        <v>15.38</v>
      </c>
      <c r="F8398" s="19">
        <v>5.24</v>
      </c>
      <c r="G8398" s="19">
        <v>0</v>
      </c>
      <c r="H8398" s="17">
        <f t="shared" si="393"/>
        <v>874.13511012459128</v>
      </c>
      <c r="I8398" s="18">
        <f t="shared" si="394"/>
        <v>42.696722191393476</v>
      </c>
      <c r="J8398" s="17">
        <f t="shared" si="395"/>
        <v>0.80452314221731014</v>
      </c>
    </row>
    <row r="8399" spans="1:10" x14ac:dyDescent="0.3">
      <c r="A8399" s="2">
        <v>20201215</v>
      </c>
      <c r="B8399" s="2" t="s">
        <v>35</v>
      </c>
      <c r="C8399" s="2">
        <v>445.01</v>
      </c>
      <c r="D8399" s="2">
        <v>27.33</v>
      </c>
      <c r="E8399" s="2">
        <v>15.6</v>
      </c>
      <c r="F8399" s="2">
        <v>5.66</v>
      </c>
      <c r="G8399" s="2">
        <v>0</v>
      </c>
      <c r="H8399" s="16">
        <f t="shared" si="393"/>
        <v>969.27833432065802</v>
      </c>
      <c r="I8399" s="15">
        <f t="shared" si="394"/>
        <v>45.889947947520561</v>
      </c>
      <c r="J8399" s="14">
        <f t="shared" si="395"/>
        <v>0.87816155154287712</v>
      </c>
    </row>
    <row r="8400" spans="1:10" x14ac:dyDescent="0.3">
      <c r="A8400" s="19">
        <v>20201215</v>
      </c>
      <c r="B8400" s="19" t="s">
        <v>34</v>
      </c>
      <c r="C8400" s="19">
        <v>322.01</v>
      </c>
      <c r="D8400" s="19">
        <v>23.86</v>
      </c>
      <c r="E8400" s="19">
        <v>15.68</v>
      </c>
      <c r="F8400" s="19">
        <v>5.59</v>
      </c>
      <c r="G8400" s="19">
        <v>0</v>
      </c>
      <c r="H8400" s="17">
        <f t="shared" si="393"/>
        <v>796.06288733097938</v>
      </c>
      <c r="I8400" s="18">
        <f t="shared" si="394"/>
        <v>40.556965229093109</v>
      </c>
      <c r="J8400" s="17">
        <f t="shared" si="395"/>
        <v>0.74033343536827156</v>
      </c>
    </row>
    <row r="8401" spans="1:10" x14ac:dyDescent="0.3">
      <c r="A8401" s="2">
        <v>20201215</v>
      </c>
      <c r="B8401" s="2" t="s">
        <v>33</v>
      </c>
      <c r="C8401" s="2">
        <v>234.01</v>
      </c>
      <c r="D8401" s="2">
        <v>17.78</v>
      </c>
      <c r="E8401" s="2">
        <v>15.61</v>
      </c>
      <c r="F8401" s="2">
        <v>5.45</v>
      </c>
      <c r="G8401" s="2">
        <v>0</v>
      </c>
      <c r="H8401" s="16">
        <f t="shared" si="393"/>
        <v>766.33401318474716</v>
      </c>
      <c r="I8401" s="15">
        <f t="shared" si="394"/>
        <v>39.557937912023348</v>
      </c>
      <c r="J8401" s="14">
        <f t="shared" si="395"/>
        <v>0.71613091975757859</v>
      </c>
    </row>
    <row r="8402" spans="1:10" x14ac:dyDescent="0.3">
      <c r="A8402" s="19">
        <v>20201215</v>
      </c>
      <c r="B8402" s="19" t="s">
        <v>32</v>
      </c>
      <c r="C8402" s="19">
        <v>118</v>
      </c>
      <c r="D8402" s="19">
        <v>9.7100000000000009</v>
      </c>
      <c r="E8402" s="19">
        <v>15.49</v>
      </c>
      <c r="F8402" s="19">
        <v>5.31</v>
      </c>
      <c r="G8402" s="19">
        <v>0</v>
      </c>
      <c r="H8402" s="17">
        <f t="shared" si="393"/>
        <v>699.62652812133058</v>
      </c>
      <c r="I8402" s="18">
        <f t="shared" si="394"/>
        <v>37.353329003791579</v>
      </c>
      <c r="J8402" s="17">
        <f t="shared" si="395"/>
        <v>0.66073430305384595</v>
      </c>
    </row>
    <row r="8403" spans="1:10" x14ac:dyDescent="0.3">
      <c r="A8403" s="2">
        <v>20201215</v>
      </c>
      <c r="B8403" s="2" t="s">
        <v>31</v>
      </c>
      <c r="C8403" s="2">
        <v>0</v>
      </c>
      <c r="D8403" s="2">
        <v>0</v>
      </c>
      <c r="E8403" s="2">
        <v>15.15</v>
      </c>
      <c r="F8403" s="2">
        <v>5.31</v>
      </c>
      <c r="G8403" s="2">
        <v>0</v>
      </c>
      <c r="H8403" s="16">
        <f t="shared" ref="H8403:H8466" si="396">IF(D8403&gt;0,C8403/SIN(D8403*PI()/180),0)</f>
        <v>0</v>
      </c>
      <c r="I8403" s="15">
        <f t="shared" si="394"/>
        <v>15.15</v>
      </c>
      <c r="J8403" s="14">
        <f t="shared" si="395"/>
        <v>0</v>
      </c>
    </row>
    <row r="8404" spans="1:10" x14ac:dyDescent="0.3">
      <c r="A8404" s="19">
        <v>20201215</v>
      </c>
      <c r="B8404" s="19" t="s">
        <v>30</v>
      </c>
      <c r="C8404" s="19">
        <v>0</v>
      </c>
      <c r="D8404" s="19">
        <v>0</v>
      </c>
      <c r="E8404" s="19">
        <v>15.07</v>
      </c>
      <c r="F8404" s="19">
        <v>5.52</v>
      </c>
      <c r="G8404" s="19">
        <v>0</v>
      </c>
      <c r="H8404" s="17">
        <f t="shared" si="396"/>
        <v>0</v>
      </c>
      <c r="I8404" s="18">
        <f t="shared" si="394"/>
        <v>15.07</v>
      </c>
      <c r="J8404" s="17">
        <f t="shared" si="395"/>
        <v>0</v>
      </c>
    </row>
    <row r="8405" spans="1:10" x14ac:dyDescent="0.3">
      <c r="A8405" s="2">
        <v>20201215</v>
      </c>
      <c r="B8405" s="2" t="s">
        <v>29</v>
      </c>
      <c r="C8405" s="2">
        <v>0</v>
      </c>
      <c r="D8405" s="2">
        <v>0</v>
      </c>
      <c r="E8405" s="2">
        <v>15.38</v>
      </c>
      <c r="F8405" s="2">
        <v>6</v>
      </c>
      <c r="G8405" s="2">
        <v>0</v>
      </c>
      <c r="H8405" s="16">
        <f t="shared" si="396"/>
        <v>0</v>
      </c>
      <c r="I8405" s="15">
        <f t="shared" si="394"/>
        <v>15.38</v>
      </c>
      <c r="J8405" s="14">
        <f t="shared" si="395"/>
        <v>0</v>
      </c>
    </row>
    <row r="8406" spans="1:10" x14ac:dyDescent="0.3">
      <c r="A8406" s="19">
        <v>20201215</v>
      </c>
      <c r="B8406" s="19" t="s">
        <v>28</v>
      </c>
      <c r="C8406" s="19">
        <v>0</v>
      </c>
      <c r="D8406" s="19">
        <v>0</v>
      </c>
      <c r="E8406" s="19">
        <v>15.47</v>
      </c>
      <c r="F8406" s="19">
        <v>6.48</v>
      </c>
      <c r="G8406" s="19">
        <v>0</v>
      </c>
      <c r="H8406" s="17">
        <f t="shared" si="396"/>
        <v>0</v>
      </c>
      <c r="I8406" s="18">
        <f t="shared" si="394"/>
        <v>15.47</v>
      </c>
      <c r="J8406" s="17">
        <f t="shared" si="395"/>
        <v>0</v>
      </c>
    </row>
    <row r="8407" spans="1:10" x14ac:dyDescent="0.3">
      <c r="A8407" s="2">
        <v>20201215</v>
      </c>
      <c r="B8407" s="2" t="s">
        <v>27</v>
      </c>
      <c r="C8407" s="2">
        <v>0</v>
      </c>
      <c r="D8407" s="2">
        <v>0</v>
      </c>
      <c r="E8407" s="2">
        <v>15.65</v>
      </c>
      <c r="F8407" s="2">
        <v>7.03</v>
      </c>
      <c r="G8407" s="2">
        <v>0</v>
      </c>
      <c r="H8407" s="16">
        <f t="shared" si="396"/>
        <v>0</v>
      </c>
      <c r="I8407" s="15">
        <f t="shared" si="394"/>
        <v>15.65</v>
      </c>
      <c r="J8407" s="14">
        <f t="shared" si="395"/>
        <v>0</v>
      </c>
    </row>
    <row r="8408" spans="1:10" x14ac:dyDescent="0.3">
      <c r="A8408" s="19">
        <v>20201215</v>
      </c>
      <c r="B8408" s="19" t="s">
        <v>26</v>
      </c>
      <c r="C8408" s="19">
        <v>0</v>
      </c>
      <c r="D8408" s="19">
        <v>0</v>
      </c>
      <c r="E8408" s="19">
        <v>15.67</v>
      </c>
      <c r="F8408" s="19">
        <v>7.59</v>
      </c>
      <c r="G8408" s="19">
        <v>0</v>
      </c>
      <c r="H8408" s="17">
        <f t="shared" si="396"/>
        <v>0</v>
      </c>
      <c r="I8408" s="18">
        <f t="shared" si="394"/>
        <v>15.67</v>
      </c>
      <c r="J8408" s="17">
        <f t="shared" si="395"/>
        <v>0</v>
      </c>
    </row>
    <row r="8409" spans="1:10" x14ac:dyDescent="0.3">
      <c r="A8409" s="2">
        <v>20201215</v>
      </c>
      <c r="B8409" s="2" t="s">
        <v>25</v>
      </c>
      <c r="C8409" s="2">
        <v>0</v>
      </c>
      <c r="D8409" s="2">
        <v>0</v>
      </c>
      <c r="E8409" s="2">
        <v>15.8</v>
      </c>
      <c r="F8409" s="2">
        <v>8.14</v>
      </c>
      <c r="G8409" s="2">
        <v>0</v>
      </c>
      <c r="H8409" s="16">
        <f t="shared" si="396"/>
        <v>0</v>
      </c>
      <c r="I8409" s="15">
        <f t="shared" si="394"/>
        <v>15.8</v>
      </c>
      <c r="J8409" s="14">
        <f t="shared" si="395"/>
        <v>0</v>
      </c>
    </row>
    <row r="8410" spans="1:10" x14ac:dyDescent="0.3">
      <c r="A8410" s="19">
        <v>20201216</v>
      </c>
      <c r="B8410" s="19" t="s">
        <v>48</v>
      </c>
      <c r="C8410" s="19">
        <v>0</v>
      </c>
      <c r="D8410" s="19">
        <v>0</v>
      </c>
      <c r="E8410" s="19">
        <v>15.84</v>
      </c>
      <c r="F8410" s="19">
        <v>8.34</v>
      </c>
      <c r="G8410" s="19">
        <v>0</v>
      </c>
      <c r="H8410" s="17">
        <f t="shared" si="396"/>
        <v>0</v>
      </c>
      <c r="I8410" s="18">
        <f t="shared" si="394"/>
        <v>15.84</v>
      </c>
      <c r="J8410" s="17">
        <f t="shared" si="395"/>
        <v>0</v>
      </c>
    </row>
    <row r="8411" spans="1:10" x14ac:dyDescent="0.3">
      <c r="A8411" s="2">
        <v>20201216</v>
      </c>
      <c r="B8411" s="2" t="s">
        <v>47</v>
      </c>
      <c r="C8411" s="2">
        <v>0</v>
      </c>
      <c r="D8411" s="2">
        <v>0</v>
      </c>
      <c r="E8411" s="2">
        <v>15.75</v>
      </c>
      <c r="F8411" s="2">
        <v>8.5500000000000007</v>
      </c>
      <c r="G8411" s="2">
        <v>0</v>
      </c>
      <c r="H8411" s="16">
        <f t="shared" si="396"/>
        <v>0</v>
      </c>
      <c r="I8411" s="15">
        <f t="shared" si="394"/>
        <v>15.75</v>
      </c>
      <c r="J8411" s="14">
        <f t="shared" si="395"/>
        <v>0</v>
      </c>
    </row>
    <row r="8412" spans="1:10" x14ac:dyDescent="0.3">
      <c r="A8412" s="19">
        <v>20201216</v>
      </c>
      <c r="B8412" s="19" t="s">
        <v>46</v>
      </c>
      <c r="C8412" s="19">
        <v>0</v>
      </c>
      <c r="D8412" s="19">
        <v>0</v>
      </c>
      <c r="E8412" s="19">
        <v>15.66</v>
      </c>
      <c r="F8412" s="19">
        <v>8.83</v>
      </c>
      <c r="G8412" s="19">
        <v>0</v>
      </c>
      <c r="H8412" s="17">
        <f t="shared" si="396"/>
        <v>0</v>
      </c>
      <c r="I8412" s="18">
        <f t="shared" si="394"/>
        <v>15.66</v>
      </c>
      <c r="J8412" s="17">
        <f t="shared" si="395"/>
        <v>0</v>
      </c>
    </row>
    <row r="8413" spans="1:10" x14ac:dyDescent="0.3">
      <c r="A8413" s="2">
        <v>20201216</v>
      </c>
      <c r="B8413" s="2" t="s">
        <v>45</v>
      </c>
      <c r="C8413" s="2">
        <v>0</v>
      </c>
      <c r="D8413" s="2">
        <v>0</v>
      </c>
      <c r="E8413" s="2">
        <v>15.61</v>
      </c>
      <c r="F8413" s="2">
        <v>8.9700000000000006</v>
      </c>
      <c r="G8413" s="2">
        <v>0</v>
      </c>
      <c r="H8413" s="16">
        <f t="shared" si="396"/>
        <v>0</v>
      </c>
      <c r="I8413" s="15">
        <f t="shared" si="394"/>
        <v>15.61</v>
      </c>
      <c r="J8413" s="14">
        <f t="shared" si="395"/>
        <v>0</v>
      </c>
    </row>
    <row r="8414" spans="1:10" x14ac:dyDescent="0.3">
      <c r="A8414" s="19">
        <v>20201216</v>
      </c>
      <c r="B8414" s="19" t="s">
        <v>44</v>
      </c>
      <c r="C8414" s="19">
        <v>0</v>
      </c>
      <c r="D8414" s="19">
        <v>0</v>
      </c>
      <c r="E8414" s="19">
        <v>15.45</v>
      </c>
      <c r="F8414" s="19">
        <v>8.69</v>
      </c>
      <c r="G8414" s="19">
        <v>0</v>
      </c>
      <c r="H8414" s="17">
        <f t="shared" si="396"/>
        <v>0</v>
      </c>
      <c r="I8414" s="18">
        <f t="shared" si="394"/>
        <v>15.45</v>
      </c>
      <c r="J8414" s="17">
        <f t="shared" si="395"/>
        <v>0</v>
      </c>
    </row>
    <row r="8415" spans="1:10" x14ac:dyDescent="0.3">
      <c r="A8415" s="2">
        <v>20201216</v>
      </c>
      <c r="B8415" s="2" t="s">
        <v>43</v>
      </c>
      <c r="C8415" s="2">
        <v>0</v>
      </c>
      <c r="D8415" s="2">
        <v>0</v>
      </c>
      <c r="E8415" s="2">
        <v>14.85</v>
      </c>
      <c r="F8415" s="2">
        <v>9.17</v>
      </c>
      <c r="G8415" s="2">
        <v>0</v>
      </c>
      <c r="H8415" s="16">
        <f t="shared" si="396"/>
        <v>0</v>
      </c>
      <c r="I8415" s="15">
        <f t="shared" si="394"/>
        <v>14.85</v>
      </c>
      <c r="J8415" s="14">
        <f t="shared" si="395"/>
        <v>0</v>
      </c>
    </row>
    <row r="8416" spans="1:10" x14ac:dyDescent="0.3">
      <c r="A8416" s="19">
        <v>20201216</v>
      </c>
      <c r="B8416" s="19" t="s">
        <v>42</v>
      </c>
      <c r="C8416" s="19">
        <v>0</v>
      </c>
      <c r="D8416" s="19">
        <v>0</v>
      </c>
      <c r="E8416" s="19">
        <v>14.79</v>
      </c>
      <c r="F8416" s="19">
        <v>9.1</v>
      </c>
      <c r="G8416" s="19">
        <v>0</v>
      </c>
      <c r="H8416" s="17">
        <f t="shared" si="396"/>
        <v>0</v>
      </c>
      <c r="I8416" s="18">
        <f t="shared" si="394"/>
        <v>14.79</v>
      </c>
      <c r="J8416" s="17">
        <f t="shared" si="395"/>
        <v>0</v>
      </c>
    </row>
    <row r="8417" spans="1:10" x14ac:dyDescent="0.3">
      <c r="A8417" s="2">
        <v>20201216</v>
      </c>
      <c r="B8417" s="2" t="s">
        <v>41</v>
      </c>
      <c r="C8417" s="2">
        <v>0</v>
      </c>
      <c r="D8417" s="2">
        <v>0</v>
      </c>
      <c r="E8417" s="2">
        <v>14.53</v>
      </c>
      <c r="F8417" s="2">
        <v>7.17</v>
      </c>
      <c r="G8417" s="2">
        <v>0</v>
      </c>
      <c r="H8417" s="16">
        <f t="shared" si="396"/>
        <v>0</v>
      </c>
      <c r="I8417" s="15">
        <f t="shared" si="394"/>
        <v>14.53</v>
      </c>
      <c r="J8417" s="14">
        <f t="shared" si="395"/>
        <v>0</v>
      </c>
    </row>
    <row r="8418" spans="1:10" x14ac:dyDescent="0.3">
      <c r="A8418" s="19">
        <v>20201216</v>
      </c>
      <c r="B8418" s="19" t="s">
        <v>40</v>
      </c>
      <c r="C8418" s="19">
        <v>11.84</v>
      </c>
      <c r="D8418" s="19">
        <v>2.74</v>
      </c>
      <c r="E8418" s="19">
        <v>14.26</v>
      </c>
      <c r="F8418" s="19">
        <v>4.76</v>
      </c>
      <c r="G8418" s="19">
        <v>0</v>
      </c>
      <c r="H8418" s="17">
        <f t="shared" si="396"/>
        <v>247.67907624925283</v>
      </c>
      <c r="I8418" s="18">
        <f t="shared" si="394"/>
        <v>21.999971132789149</v>
      </c>
      <c r="J8418" s="17">
        <f t="shared" si="395"/>
        <v>0.25102277595273631</v>
      </c>
    </row>
    <row r="8419" spans="1:10" x14ac:dyDescent="0.3">
      <c r="A8419" s="2">
        <v>20201216</v>
      </c>
      <c r="B8419" s="2" t="s">
        <v>39</v>
      </c>
      <c r="C8419" s="2">
        <v>79</v>
      </c>
      <c r="D8419" s="2">
        <v>11.92</v>
      </c>
      <c r="E8419" s="2">
        <v>13.76</v>
      </c>
      <c r="F8419" s="2">
        <v>4.07</v>
      </c>
      <c r="G8419" s="2">
        <v>0</v>
      </c>
      <c r="H8419" s="16">
        <f t="shared" si="396"/>
        <v>382.48187150434472</v>
      </c>
      <c r="I8419" s="15">
        <f t="shared" si="394"/>
        <v>25.712558484510772</v>
      </c>
      <c r="J8419" s="14">
        <f t="shared" si="395"/>
        <v>0.38125543834214076</v>
      </c>
    </row>
    <row r="8420" spans="1:10" x14ac:dyDescent="0.3">
      <c r="A8420" s="19">
        <v>20201216</v>
      </c>
      <c r="B8420" s="19" t="s">
        <v>38</v>
      </c>
      <c r="C8420" s="19">
        <v>163</v>
      </c>
      <c r="D8420" s="19">
        <v>19.53</v>
      </c>
      <c r="E8420" s="19">
        <v>13.58</v>
      </c>
      <c r="F8420" s="19">
        <v>4.62</v>
      </c>
      <c r="G8420" s="19">
        <v>0</v>
      </c>
      <c r="H8420" s="17">
        <f t="shared" si="396"/>
        <v>487.58544725622352</v>
      </c>
      <c r="I8420" s="18">
        <f t="shared" si="394"/>
        <v>28.817045226756985</v>
      </c>
      <c r="J8420" s="17">
        <f t="shared" si="395"/>
        <v>0.47921033658783857</v>
      </c>
    </row>
    <row r="8421" spans="1:10" x14ac:dyDescent="0.3">
      <c r="A8421" s="2">
        <v>20201216</v>
      </c>
      <c r="B8421" s="2" t="s">
        <v>37</v>
      </c>
      <c r="C8421" s="2">
        <v>216</v>
      </c>
      <c r="D8421" s="2">
        <v>24.98</v>
      </c>
      <c r="E8421" s="2">
        <v>13.24</v>
      </c>
      <c r="F8421" s="2">
        <v>4.6900000000000004</v>
      </c>
      <c r="G8421" s="2">
        <v>0</v>
      </c>
      <c r="H8421" s="16">
        <f t="shared" si="396"/>
        <v>511.48245564967397</v>
      </c>
      <c r="I8421" s="15">
        <f t="shared" si="394"/>
        <v>29.223826739052313</v>
      </c>
      <c r="J8421" s="14">
        <f t="shared" si="395"/>
        <v>0.50176059592239242</v>
      </c>
    </row>
    <row r="8422" spans="1:10" x14ac:dyDescent="0.3">
      <c r="A8422" s="19">
        <v>20201216</v>
      </c>
      <c r="B8422" s="19" t="s">
        <v>36</v>
      </c>
      <c r="C8422" s="19">
        <v>412.01</v>
      </c>
      <c r="D8422" s="19">
        <v>27.7</v>
      </c>
      <c r="E8422" s="19">
        <v>13.4</v>
      </c>
      <c r="F8422" s="19">
        <v>5.0999999999999996</v>
      </c>
      <c r="G8422" s="19">
        <v>0</v>
      </c>
      <c r="H8422" s="17">
        <f t="shared" si="396"/>
        <v>886.34408997520381</v>
      </c>
      <c r="I8422" s="18">
        <f t="shared" si="394"/>
        <v>41.098252811725118</v>
      </c>
      <c r="J8422" s="17">
        <f t="shared" si="395"/>
        <v>0.82213542940150708</v>
      </c>
    </row>
    <row r="8423" spans="1:10" x14ac:dyDescent="0.3">
      <c r="A8423" s="2">
        <v>20201216</v>
      </c>
      <c r="B8423" s="2" t="s">
        <v>35</v>
      </c>
      <c r="C8423" s="2">
        <v>337.01</v>
      </c>
      <c r="D8423" s="2">
        <v>27.3</v>
      </c>
      <c r="E8423" s="2">
        <v>13.61</v>
      </c>
      <c r="F8423" s="2">
        <v>5.03</v>
      </c>
      <c r="G8423" s="2">
        <v>0</v>
      </c>
      <c r="H8423" s="16">
        <f t="shared" si="396"/>
        <v>734.78758826860519</v>
      </c>
      <c r="I8423" s="15">
        <f t="shared" si="394"/>
        <v>36.572112133393915</v>
      </c>
      <c r="J8423" s="14">
        <f t="shared" si="395"/>
        <v>0.69652388862308856</v>
      </c>
    </row>
    <row r="8424" spans="1:10" x14ac:dyDescent="0.3">
      <c r="A8424" s="19">
        <v>20201216</v>
      </c>
      <c r="B8424" s="19" t="s">
        <v>34</v>
      </c>
      <c r="C8424" s="19">
        <v>344.01</v>
      </c>
      <c r="D8424" s="19">
        <v>23.85</v>
      </c>
      <c r="E8424" s="19">
        <v>13.77</v>
      </c>
      <c r="F8424" s="19">
        <v>5.24</v>
      </c>
      <c r="G8424" s="19">
        <v>0</v>
      </c>
      <c r="H8424" s="17">
        <f t="shared" si="396"/>
        <v>850.7863208520738</v>
      </c>
      <c r="I8424" s="18">
        <f t="shared" si="394"/>
        <v>40.357072526627306</v>
      </c>
      <c r="J8424" s="17">
        <f t="shared" si="395"/>
        <v>0.79199117829912913</v>
      </c>
    </row>
    <row r="8425" spans="1:10" x14ac:dyDescent="0.3">
      <c r="A8425" s="2">
        <v>20201216</v>
      </c>
      <c r="B8425" s="2" t="s">
        <v>33</v>
      </c>
      <c r="C8425" s="2">
        <v>295.01</v>
      </c>
      <c r="D8425" s="2">
        <v>17.8</v>
      </c>
      <c r="E8425" s="2">
        <v>13.49</v>
      </c>
      <c r="F8425" s="2">
        <v>5.86</v>
      </c>
      <c r="G8425" s="2">
        <v>0</v>
      </c>
      <c r="H8425" s="16">
        <f t="shared" si="396"/>
        <v>965.04589769739755</v>
      </c>
      <c r="I8425" s="15">
        <f t="shared" si="394"/>
        <v>43.647684303043675</v>
      </c>
      <c r="J8425" s="14">
        <f t="shared" si="395"/>
        <v>0.88406447712545955</v>
      </c>
    </row>
    <row r="8426" spans="1:10" x14ac:dyDescent="0.3">
      <c r="A8426" s="19">
        <v>20201216</v>
      </c>
      <c r="B8426" s="19" t="s">
        <v>32</v>
      </c>
      <c r="C8426" s="19">
        <v>131.01</v>
      </c>
      <c r="D8426" s="19">
        <v>9.74</v>
      </c>
      <c r="E8426" s="19">
        <v>13.39</v>
      </c>
      <c r="F8426" s="19">
        <v>6.07</v>
      </c>
      <c r="G8426" s="19">
        <v>0</v>
      </c>
      <c r="H8426" s="17">
        <f t="shared" si="396"/>
        <v>774.39380706550673</v>
      </c>
      <c r="I8426" s="18">
        <f t="shared" si="394"/>
        <v>37.589806470797086</v>
      </c>
      <c r="J8426" s="17">
        <f t="shared" si="395"/>
        <v>0.73052120033138346</v>
      </c>
    </row>
    <row r="8427" spans="1:10" x14ac:dyDescent="0.3">
      <c r="A8427" s="2">
        <v>20201216</v>
      </c>
      <c r="B8427" s="2" t="s">
        <v>31</v>
      </c>
      <c r="C8427" s="2">
        <v>0</v>
      </c>
      <c r="D8427" s="2">
        <v>0</v>
      </c>
      <c r="E8427" s="2">
        <v>13.13</v>
      </c>
      <c r="F8427" s="2">
        <v>5.17</v>
      </c>
      <c r="G8427" s="2">
        <v>0</v>
      </c>
      <c r="H8427" s="16">
        <f t="shared" si="396"/>
        <v>0</v>
      </c>
      <c r="I8427" s="15">
        <f t="shared" si="394"/>
        <v>13.13</v>
      </c>
      <c r="J8427" s="14">
        <f t="shared" si="395"/>
        <v>0</v>
      </c>
    </row>
    <row r="8428" spans="1:10" x14ac:dyDescent="0.3">
      <c r="A8428" s="19">
        <v>20201216</v>
      </c>
      <c r="B8428" s="19" t="s">
        <v>30</v>
      </c>
      <c r="C8428" s="19">
        <v>0</v>
      </c>
      <c r="D8428" s="19">
        <v>0</v>
      </c>
      <c r="E8428" s="19">
        <v>12.64</v>
      </c>
      <c r="F8428" s="19">
        <v>4.76</v>
      </c>
      <c r="G8428" s="19">
        <v>0</v>
      </c>
      <c r="H8428" s="17">
        <f t="shared" si="396"/>
        <v>0</v>
      </c>
      <c r="I8428" s="18">
        <f t="shared" si="394"/>
        <v>12.64</v>
      </c>
      <c r="J8428" s="17">
        <f t="shared" si="395"/>
        <v>0</v>
      </c>
    </row>
    <row r="8429" spans="1:10" x14ac:dyDescent="0.3">
      <c r="A8429" s="2">
        <v>20201216</v>
      </c>
      <c r="B8429" s="2" t="s">
        <v>29</v>
      </c>
      <c r="C8429" s="2">
        <v>0</v>
      </c>
      <c r="D8429" s="2">
        <v>0</v>
      </c>
      <c r="E8429" s="2">
        <v>12.67</v>
      </c>
      <c r="F8429" s="2">
        <v>6.14</v>
      </c>
      <c r="G8429" s="2">
        <v>0</v>
      </c>
      <c r="H8429" s="16">
        <f t="shared" si="396"/>
        <v>0</v>
      </c>
      <c r="I8429" s="15">
        <f t="shared" si="394"/>
        <v>12.67</v>
      </c>
      <c r="J8429" s="14">
        <f t="shared" si="395"/>
        <v>0</v>
      </c>
    </row>
    <row r="8430" spans="1:10" x14ac:dyDescent="0.3">
      <c r="A8430" s="19">
        <v>20201216</v>
      </c>
      <c r="B8430" s="19" t="s">
        <v>28</v>
      </c>
      <c r="C8430" s="19">
        <v>0</v>
      </c>
      <c r="D8430" s="19">
        <v>0</v>
      </c>
      <c r="E8430" s="19">
        <v>12.58</v>
      </c>
      <c r="F8430" s="19">
        <v>5.93</v>
      </c>
      <c r="G8430" s="19">
        <v>0</v>
      </c>
      <c r="H8430" s="17">
        <f t="shared" si="396"/>
        <v>0</v>
      </c>
      <c r="I8430" s="18">
        <f t="shared" si="394"/>
        <v>12.58</v>
      </c>
      <c r="J8430" s="17">
        <f t="shared" si="395"/>
        <v>0</v>
      </c>
    </row>
    <row r="8431" spans="1:10" x14ac:dyDescent="0.3">
      <c r="A8431" s="2">
        <v>20201216</v>
      </c>
      <c r="B8431" s="2" t="s">
        <v>27</v>
      </c>
      <c r="C8431" s="2">
        <v>0</v>
      </c>
      <c r="D8431" s="2">
        <v>0</v>
      </c>
      <c r="E8431" s="2">
        <v>12.55</v>
      </c>
      <c r="F8431" s="2">
        <v>5.59</v>
      </c>
      <c r="G8431" s="2">
        <v>0</v>
      </c>
      <c r="H8431" s="16">
        <f t="shared" si="396"/>
        <v>0</v>
      </c>
      <c r="I8431" s="15">
        <f t="shared" si="394"/>
        <v>12.55</v>
      </c>
      <c r="J8431" s="14">
        <f t="shared" si="395"/>
        <v>0</v>
      </c>
    </row>
    <row r="8432" spans="1:10" x14ac:dyDescent="0.3">
      <c r="A8432" s="19">
        <v>20201216</v>
      </c>
      <c r="B8432" s="19" t="s">
        <v>26</v>
      </c>
      <c r="C8432" s="19">
        <v>0</v>
      </c>
      <c r="D8432" s="19">
        <v>0</v>
      </c>
      <c r="E8432" s="19">
        <v>12.44</v>
      </c>
      <c r="F8432" s="19">
        <v>4.9000000000000004</v>
      </c>
      <c r="G8432" s="19">
        <v>0</v>
      </c>
      <c r="H8432" s="17">
        <f t="shared" si="396"/>
        <v>0</v>
      </c>
      <c r="I8432" s="18">
        <f t="shared" si="394"/>
        <v>12.44</v>
      </c>
      <c r="J8432" s="17">
        <f t="shared" si="395"/>
        <v>0</v>
      </c>
    </row>
    <row r="8433" spans="1:10" x14ac:dyDescent="0.3">
      <c r="A8433" s="2">
        <v>20201216</v>
      </c>
      <c r="B8433" s="2" t="s">
        <v>25</v>
      </c>
      <c r="C8433" s="2">
        <v>0</v>
      </c>
      <c r="D8433" s="2">
        <v>0</v>
      </c>
      <c r="E8433" s="2">
        <v>12.22</v>
      </c>
      <c r="F8433" s="2">
        <v>4.21</v>
      </c>
      <c r="G8433" s="2">
        <v>0</v>
      </c>
      <c r="H8433" s="16">
        <f t="shared" si="396"/>
        <v>0</v>
      </c>
      <c r="I8433" s="15">
        <f t="shared" si="394"/>
        <v>12.22</v>
      </c>
      <c r="J8433" s="14">
        <f t="shared" si="395"/>
        <v>0</v>
      </c>
    </row>
    <row r="8434" spans="1:10" x14ac:dyDescent="0.3">
      <c r="A8434" s="19">
        <v>20201217</v>
      </c>
      <c r="B8434" s="19" t="s">
        <v>48</v>
      </c>
      <c r="C8434" s="19">
        <v>0</v>
      </c>
      <c r="D8434" s="19">
        <v>0</v>
      </c>
      <c r="E8434" s="19">
        <v>12.02</v>
      </c>
      <c r="F8434" s="19">
        <v>3.72</v>
      </c>
      <c r="G8434" s="19">
        <v>0</v>
      </c>
      <c r="H8434" s="17">
        <f t="shared" si="396"/>
        <v>0</v>
      </c>
      <c r="I8434" s="18">
        <f t="shared" si="394"/>
        <v>12.02</v>
      </c>
      <c r="J8434" s="17">
        <f t="shared" si="395"/>
        <v>0</v>
      </c>
    </row>
    <row r="8435" spans="1:10" x14ac:dyDescent="0.3">
      <c r="A8435" s="2">
        <v>20201217</v>
      </c>
      <c r="B8435" s="2" t="s">
        <v>47</v>
      </c>
      <c r="C8435" s="2">
        <v>0</v>
      </c>
      <c r="D8435" s="2">
        <v>0</v>
      </c>
      <c r="E8435" s="2">
        <v>11.82</v>
      </c>
      <c r="F8435" s="2">
        <v>3.24</v>
      </c>
      <c r="G8435" s="2">
        <v>0</v>
      </c>
      <c r="H8435" s="16">
        <f t="shared" si="396"/>
        <v>0</v>
      </c>
      <c r="I8435" s="15">
        <f t="shared" si="394"/>
        <v>11.82</v>
      </c>
      <c r="J8435" s="14">
        <f t="shared" si="395"/>
        <v>0</v>
      </c>
    </row>
    <row r="8436" spans="1:10" x14ac:dyDescent="0.3">
      <c r="A8436" s="19">
        <v>20201217</v>
      </c>
      <c r="B8436" s="19" t="s">
        <v>46</v>
      </c>
      <c r="C8436" s="19">
        <v>0</v>
      </c>
      <c r="D8436" s="19">
        <v>0</v>
      </c>
      <c r="E8436" s="19">
        <v>11.64</v>
      </c>
      <c r="F8436" s="19">
        <v>2.9</v>
      </c>
      <c r="G8436" s="19">
        <v>0</v>
      </c>
      <c r="H8436" s="17">
        <f t="shared" si="396"/>
        <v>0</v>
      </c>
      <c r="I8436" s="18">
        <f t="shared" si="394"/>
        <v>11.64</v>
      </c>
      <c r="J8436" s="17">
        <f t="shared" si="395"/>
        <v>0</v>
      </c>
    </row>
    <row r="8437" spans="1:10" x14ac:dyDescent="0.3">
      <c r="A8437" s="2">
        <v>20201217</v>
      </c>
      <c r="B8437" s="2" t="s">
        <v>45</v>
      </c>
      <c r="C8437" s="2">
        <v>0</v>
      </c>
      <c r="D8437" s="2">
        <v>0</v>
      </c>
      <c r="E8437" s="2">
        <v>11.48</v>
      </c>
      <c r="F8437" s="2">
        <v>2.76</v>
      </c>
      <c r="G8437" s="2">
        <v>0</v>
      </c>
      <c r="H8437" s="16">
        <f t="shared" si="396"/>
        <v>0</v>
      </c>
      <c r="I8437" s="15">
        <f t="shared" si="394"/>
        <v>11.48</v>
      </c>
      <c r="J8437" s="14">
        <f t="shared" si="395"/>
        <v>0</v>
      </c>
    </row>
    <row r="8438" spans="1:10" x14ac:dyDescent="0.3">
      <c r="A8438" s="19">
        <v>20201217</v>
      </c>
      <c r="B8438" s="19" t="s">
        <v>44</v>
      </c>
      <c r="C8438" s="19">
        <v>0</v>
      </c>
      <c r="D8438" s="19">
        <v>0</v>
      </c>
      <c r="E8438" s="19">
        <v>11.2</v>
      </c>
      <c r="F8438" s="19">
        <v>2.48</v>
      </c>
      <c r="G8438" s="19">
        <v>0</v>
      </c>
      <c r="H8438" s="17">
        <f t="shared" si="396"/>
        <v>0</v>
      </c>
      <c r="I8438" s="18">
        <f t="shared" si="394"/>
        <v>11.2</v>
      </c>
      <c r="J8438" s="17">
        <f t="shared" si="395"/>
        <v>0</v>
      </c>
    </row>
    <row r="8439" spans="1:10" x14ac:dyDescent="0.3">
      <c r="A8439" s="2">
        <v>20201217</v>
      </c>
      <c r="B8439" s="2" t="s">
        <v>43</v>
      </c>
      <c r="C8439" s="2">
        <v>0</v>
      </c>
      <c r="D8439" s="2">
        <v>0</v>
      </c>
      <c r="E8439" s="2">
        <v>10.6</v>
      </c>
      <c r="F8439" s="2">
        <v>2</v>
      </c>
      <c r="G8439" s="2">
        <v>0</v>
      </c>
      <c r="H8439" s="16">
        <f t="shared" si="396"/>
        <v>0</v>
      </c>
      <c r="I8439" s="15">
        <f t="shared" si="394"/>
        <v>10.6</v>
      </c>
      <c r="J8439" s="14">
        <f t="shared" si="395"/>
        <v>0</v>
      </c>
    </row>
    <row r="8440" spans="1:10" x14ac:dyDescent="0.3">
      <c r="A8440" s="19">
        <v>20201217</v>
      </c>
      <c r="B8440" s="19" t="s">
        <v>42</v>
      </c>
      <c r="C8440" s="19">
        <v>0</v>
      </c>
      <c r="D8440" s="19">
        <v>0</v>
      </c>
      <c r="E8440" s="19">
        <v>9.65</v>
      </c>
      <c r="F8440" s="19">
        <v>1.72</v>
      </c>
      <c r="G8440" s="19">
        <v>0</v>
      </c>
      <c r="H8440" s="17">
        <f t="shared" si="396"/>
        <v>0</v>
      </c>
      <c r="I8440" s="18">
        <f t="shared" si="394"/>
        <v>9.65</v>
      </c>
      <c r="J8440" s="17">
        <f t="shared" si="395"/>
        <v>0</v>
      </c>
    </row>
    <row r="8441" spans="1:10" x14ac:dyDescent="0.3">
      <c r="A8441" s="2">
        <v>20201217</v>
      </c>
      <c r="B8441" s="2" t="s">
        <v>41</v>
      </c>
      <c r="C8441" s="2">
        <v>0</v>
      </c>
      <c r="D8441" s="2">
        <v>0</v>
      </c>
      <c r="E8441" s="2">
        <v>9.49</v>
      </c>
      <c r="F8441" s="2">
        <v>2.0699999999999998</v>
      </c>
      <c r="G8441" s="2">
        <v>0</v>
      </c>
      <c r="H8441" s="16">
        <f t="shared" si="396"/>
        <v>0</v>
      </c>
      <c r="I8441" s="15">
        <f t="shared" si="394"/>
        <v>9.49</v>
      </c>
      <c r="J8441" s="14">
        <f t="shared" si="395"/>
        <v>0</v>
      </c>
    </row>
    <row r="8442" spans="1:10" x14ac:dyDescent="0.3">
      <c r="A8442" s="19">
        <v>20201217</v>
      </c>
      <c r="B8442" s="19" t="s">
        <v>40</v>
      </c>
      <c r="C8442" s="19">
        <v>17</v>
      </c>
      <c r="D8442" s="19">
        <v>2.63</v>
      </c>
      <c r="E8442" s="19">
        <v>9.0399999999999991</v>
      </c>
      <c r="F8442" s="19">
        <v>1.86</v>
      </c>
      <c r="G8442" s="19">
        <v>0</v>
      </c>
      <c r="H8442" s="17">
        <f t="shared" si="396"/>
        <v>370.48303551825063</v>
      </c>
      <c r="I8442" s="18">
        <f t="shared" si="394"/>
        <v>20.617594859945331</v>
      </c>
      <c r="J8442" s="17">
        <f t="shared" si="395"/>
        <v>0.37778926593446266</v>
      </c>
    </row>
    <row r="8443" spans="1:10" x14ac:dyDescent="0.3">
      <c r="A8443" s="2">
        <v>20201217</v>
      </c>
      <c r="B8443" s="2" t="s">
        <v>39</v>
      </c>
      <c r="C8443" s="2">
        <v>167.01</v>
      </c>
      <c r="D8443" s="2">
        <v>11.82</v>
      </c>
      <c r="E8443" s="2">
        <v>10.24</v>
      </c>
      <c r="F8443" s="2">
        <v>1.59</v>
      </c>
      <c r="G8443" s="2">
        <v>0</v>
      </c>
      <c r="H8443" s="16">
        <f t="shared" si="396"/>
        <v>815.32831465760069</v>
      </c>
      <c r="I8443" s="15">
        <f t="shared" si="394"/>
        <v>35.719009833050023</v>
      </c>
      <c r="J8443" s="14">
        <f t="shared" si="395"/>
        <v>0.77600050965869549</v>
      </c>
    </row>
    <row r="8444" spans="1:10" x14ac:dyDescent="0.3">
      <c r="A8444" s="19">
        <v>20201217</v>
      </c>
      <c r="B8444" s="19" t="s">
        <v>38</v>
      </c>
      <c r="C8444" s="19">
        <v>318.01</v>
      </c>
      <c r="D8444" s="19">
        <v>19.440000000000001</v>
      </c>
      <c r="E8444" s="19">
        <v>13.12</v>
      </c>
      <c r="F8444" s="19">
        <v>1.31</v>
      </c>
      <c r="G8444" s="19">
        <v>0</v>
      </c>
      <c r="H8444" s="17">
        <f t="shared" si="396"/>
        <v>955.50277990971836</v>
      </c>
      <c r="I8444" s="18">
        <f t="shared" si="394"/>
        <v>42.979461872178696</v>
      </c>
      <c r="J8444" s="17">
        <f t="shared" si="395"/>
        <v>0.8781953638090545</v>
      </c>
    </row>
    <row r="8445" spans="1:10" x14ac:dyDescent="0.3">
      <c r="A8445" s="2">
        <v>20201217</v>
      </c>
      <c r="B8445" s="2" t="s">
        <v>37</v>
      </c>
      <c r="C8445" s="2">
        <v>423.01</v>
      </c>
      <c r="D8445" s="2">
        <v>24.91</v>
      </c>
      <c r="E8445" s="2">
        <v>14.19</v>
      </c>
      <c r="F8445" s="2">
        <v>1.17</v>
      </c>
      <c r="G8445" s="2">
        <v>0</v>
      </c>
      <c r="H8445" s="16">
        <f t="shared" si="396"/>
        <v>1004.3112758036726</v>
      </c>
      <c r="I8445" s="15">
        <f t="shared" si="394"/>
        <v>45.574727368864771</v>
      </c>
      <c r="J8445" s="14">
        <f t="shared" si="395"/>
        <v>0.91132583768455466</v>
      </c>
    </row>
    <row r="8446" spans="1:10" x14ac:dyDescent="0.3">
      <c r="A8446" s="19">
        <v>20201217</v>
      </c>
      <c r="B8446" s="19" t="s">
        <v>36</v>
      </c>
      <c r="C8446" s="19">
        <v>461.01</v>
      </c>
      <c r="D8446" s="19">
        <v>27.65</v>
      </c>
      <c r="E8446" s="19">
        <v>15.04</v>
      </c>
      <c r="F8446" s="19">
        <v>1.17</v>
      </c>
      <c r="G8446" s="19">
        <v>0</v>
      </c>
      <c r="H8446" s="17">
        <f t="shared" si="396"/>
        <v>993.40784302473196</v>
      </c>
      <c r="I8446" s="18">
        <f t="shared" si="394"/>
        <v>46.083995094522876</v>
      </c>
      <c r="J8446" s="17">
        <f t="shared" si="395"/>
        <v>0.89915531562335904</v>
      </c>
    </row>
    <row r="8447" spans="1:10" x14ac:dyDescent="0.3">
      <c r="A8447" s="2">
        <v>20201217</v>
      </c>
      <c r="B8447" s="2" t="s">
        <v>35</v>
      </c>
      <c r="C8447" s="2">
        <v>457.01</v>
      </c>
      <c r="D8447" s="2">
        <v>27.27</v>
      </c>
      <c r="E8447" s="2">
        <v>15.57</v>
      </c>
      <c r="F8447" s="2">
        <v>1.45</v>
      </c>
      <c r="G8447" s="2">
        <v>0</v>
      </c>
      <c r="H8447" s="16">
        <f t="shared" si="396"/>
        <v>997.43724749294381</v>
      </c>
      <c r="I8447" s="15">
        <f t="shared" si="394"/>
        <v>46.739913984154498</v>
      </c>
      <c r="J8447" s="14">
        <f t="shared" si="395"/>
        <v>0.89985834765004591</v>
      </c>
    </row>
    <row r="8448" spans="1:10" x14ac:dyDescent="0.3">
      <c r="A8448" s="19">
        <v>20201217</v>
      </c>
      <c r="B8448" s="19" t="s">
        <v>34</v>
      </c>
      <c r="C8448" s="19">
        <v>378.01</v>
      </c>
      <c r="D8448" s="19">
        <v>23.85</v>
      </c>
      <c r="E8448" s="19">
        <v>15.74</v>
      </c>
      <c r="F8448" s="19">
        <v>1.52</v>
      </c>
      <c r="G8448" s="19">
        <v>0</v>
      </c>
      <c r="H8448" s="17">
        <f t="shared" si="396"/>
        <v>934.87322213102061</v>
      </c>
      <c r="I8448" s="18">
        <f t="shared" si="394"/>
        <v>44.954788191594396</v>
      </c>
      <c r="J8448" s="17">
        <f t="shared" si="395"/>
        <v>0.85092483502974015</v>
      </c>
    </row>
    <row r="8449" spans="1:10" x14ac:dyDescent="0.3">
      <c r="A8449" s="2">
        <v>20201217</v>
      </c>
      <c r="B8449" s="2" t="s">
        <v>33</v>
      </c>
      <c r="C8449" s="2">
        <v>241.01</v>
      </c>
      <c r="D8449" s="2">
        <v>17.82</v>
      </c>
      <c r="E8449" s="2">
        <v>15.77</v>
      </c>
      <c r="F8449" s="2">
        <v>1.66</v>
      </c>
      <c r="G8449" s="2">
        <v>0</v>
      </c>
      <c r="H8449" s="16">
        <f t="shared" si="396"/>
        <v>787.54323719406864</v>
      </c>
      <c r="I8449" s="15">
        <f t="shared" si="394"/>
        <v>40.380726162314645</v>
      </c>
      <c r="J8449" s="14">
        <f t="shared" si="395"/>
        <v>0.73303479626887713</v>
      </c>
    </row>
    <row r="8450" spans="1:10" x14ac:dyDescent="0.3">
      <c r="A8450" s="19">
        <v>20201217</v>
      </c>
      <c r="B8450" s="19" t="s">
        <v>32</v>
      </c>
      <c r="C8450" s="19">
        <v>115</v>
      </c>
      <c r="D8450" s="19">
        <v>9.7799999999999994</v>
      </c>
      <c r="E8450" s="19">
        <v>15.44</v>
      </c>
      <c r="F8450" s="19">
        <v>1.52</v>
      </c>
      <c r="G8450" s="19">
        <v>0</v>
      </c>
      <c r="H8450" s="17">
        <f t="shared" si="396"/>
        <v>677.00615363732823</v>
      </c>
      <c r="I8450" s="18">
        <f t="shared" si="394"/>
        <v>36.596442301166505</v>
      </c>
      <c r="J8450" s="17">
        <f t="shared" si="395"/>
        <v>0.64167727104547345</v>
      </c>
    </row>
    <row r="8451" spans="1:10" x14ac:dyDescent="0.3">
      <c r="A8451" s="2">
        <v>20201217</v>
      </c>
      <c r="B8451" s="2" t="s">
        <v>31</v>
      </c>
      <c r="C8451" s="2">
        <v>0</v>
      </c>
      <c r="D8451" s="2">
        <v>0</v>
      </c>
      <c r="E8451" s="2">
        <v>14.75</v>
      </c>
      <c r="F8451" s="2">
        <v>1.45</v>
      </c>
      <c r="G8451" s="2">
        <v>0</v>
      </c>
      <c r="H8451" s="16">
        <f t="shared" si="396"/>
        <v>0</v>
      </c>
      <c r="I8451" s="15">
        <f t="shared" si="394"/>
        <v>14.75</v>
      </c>
      <c r="J8451" s="14">
        <f t="shared" si="395"/>
        <v>0</v>
      </c>
    </row>
    <row r="8452" spans="1:10" x14ac:dyDescent="0.3">
      <c r="A8452" s="19">
        <v>20201217</v>
      </c>
      <c r="B8452" s="19" t="s">
        <v>30</v>
      </c>
      <c r="C8452" s="19">
        <v>0</v>
      </c>
      <c r="D8452" s="19">
        <v>0</v>
      </c>
      <c r="E8452" s="19">
        <v>13.48</v>
      </c>
      <c r="F8452" s="19">
        <v>1.45</v>
      </c>
      <c r="G8452" s="19">
        <v>0</v>
      </c>
      <c r="H8452" s="17">
        <f t="shared" si="396"/>
        <v>0</v>
      </c>
      <c r="I8452" s="18">
        <f t="shared" si="394"/>
        <v>13.48</v>
      </c>
      <c r="J8452" s="17">
        <f t="shared" si="395"/>
        <v>0</v>
      </c>
    </row>
    <row r="8453" spans="1:10" x14ac:dyDescent="0.3">
      <c r="A8453" s="2">
        <v>20201217</v>
      </c>
      <c r="B8453" s="2" t="s">
        <v>29</v>
      </c>
      <c r="C8453" s="2">
        <v>0</v>
      </c>
      <c r="D8453" s="2">
        <v>0</v>
      </c>
      <c r="E8453" s="2">
        <v>13.01</v>
      </c>
      <c r="F8453" s="2">
        <v>1.93</v>
      </c>
      <c r="G8453" s="2">
        <v>0</v>
      </c>
      <c r="H8453" s="16">
        <f t="shared" si="396"/>
        <v>0</v>
      </c>
      <c r="I8453" s="15">
        <f t="shared" si="394"/>
        <v>13.01</v>
      </c>
      <c r="J8453" s="14">
        <f t="shared" si="395"/>
        <v>0</v>
      </c>
    </row>
    <row r="8454" spans="1:10" x14ac:dyDescent="0.3">
      <c r="A8454" s="19">
        <v>20201217</v>
      </c>
      <c r="B8454" s="19" t="s">
        <v>28</v>
      </c>
      <c r="C8454" s="19">
        <v>0</v>
      </c>
      <c r="D8454" s="19">
        <v>0</v>
      </c>
      <c r="E8454" s="19">
        <v>12.68</v>
      </c>
      <c r="F8454" s="19">
        <v>1.86</v>
      </c>
      <c r="G8454" s="19">
        <v>0</v>
      </c>
      <c r="H8454" s="17">
        <f t="shared" si="396"/>
        <v>0</v>
      </c>
      <c r="I8454" s="18">
        <f t="shared" si="394"/>
        <v>12.68</v>
      </c>
      <c r="J8454" s="17">
        <f t="shared" si="395"/>
        <v>0</v>
      </c>
    </row>
    <row r="8455" spans="1:10" x14ac:dyDescent="0.3">
      <c r="A8455" s="2">
        <v>20201217</v>
      </c>
      <c r="B8455" s="2" t="s">
        <v>27</v>
      </c>
      <c r="C8455" s="2">
        <v>0</v>
      </c>
      <c r="D8455" s="2">
        <v>0</v>
      </c>
      <c r="E8455" s="2">
        <v>12.41</v>
      </c>
      <c r="F8455" s="2">
        <v>1.52</v>
      </c>
      <c r="G8455" s="2">
        <v>0</v>
      </c>
      <c r="H8455" s="16">
        <f t="shared" si="396"/>
        <v>0</v>
      </c>
      <c r="I8455" s="15">
        <f t="shared" si="394"/>
        <v>12.41</v>
      </c>
      <c r="J8455" s="14">
        <f t="shared" si="395"/>
        <v>0</v>
      </c>
    </row>
    <row r="8456" spans="1:10" x14ac:dyDescent="0.3">
      <c r="A8456" s="19">
        <v>20201217</v>
      </c>
      <c r="B8456" s="19" t="s">
        <v>26</v>
      </c>
      <c r="C8456" s="19">
        <v>0</v>
      </c>
      <c r="D8456" s="19">
        <v>0</v>
      </c>
      <c r="E8456" s="19">
        <v>13.39</v>
      </c>
      <c r="F8456" s="19">
        <v>0.9</v>
      </c>
      <c r="G8456" s="19">
        <v>0</v>
      </c>
      <c r="H8456" s="17">
        <f t="shared" si="396"/>
        <v>0</v>
      </c>
      <c r="I8456" s="18">
        <f t="shared" si="394"/>
        <v>13.39</v>
      </c>
      <c r="J8456" s="17">
        <f t="shared" si="395"/>
        <v>0</v>
      </c>
    </row>
    <row r="8457" spans="1:10" x14ac:dyDescent="0.3">
      <c r="A8457" s="2">
        <v>20201217</v>
      </c>
      <c r="B8457" s="2" t="s">
        <v>25</v>
      </c>
      <c r="C8457" s="2">
        <v>0</v>
      </c>
      <c r="D8457" s="2">
        <v>0</v>
      </c>
      <c r="E8457" s="2">
        <v>13.68</v>
      </c>
      <c r="F8457" s="2">
        <v>0.14000000000000001</v>
      </c>
      <c r="G8457" s="2">
        <v>0</v>
      </c>
      <c r="H8457" s="16">
        <f t="shared" si="396"/>
        <v>0</v>
      </c>
      <c r="I8457" s="15">
        <f t="shared" si="394"/>
        <v>13.68</v>
      </c>
      <c r="J8457" s="14">
        <f t="shared" si="395"/>
        <v>0</v>
      </c>
    </row>
    <row r="8458" spans="1:10" x14ac:dyDescent="0.3">
      <c r="A8458" s="19">
        <v>20201218</v>
      </c>
      <c r="B8458" s="19" t="s">
        <v>48</v>
      </c>
      <c r="C8458" s="19">
        <v>0</v>
      </c>
      <c r="D8458" s="19">
        <v>0</v>
      </c>
      <c r="E8458" s="19">
        <v>13.27</v>
      </c>
      <c r="F8458" s="19">
        <v>0.69</v>
      </c>
      <c r="G8458" s="19">
        <v>0</v>
      </c>
      <c r="H8458" s="17">
        <f t="shared" si="396"/>
        <v>0</v>
      </c>
      <c r="I8458" s="18">
        <f t="shared" ref="I8458:I8521" si="397">E8458+H8458*((NOCT-20)/(800))</f>
        <v>13.27</v>
      </c>
      <c r="J8458" s="17">
        <f t="shared" ref="J8458:J8521" si="398">P_STC__W*(H8458/1000)*(1+(alpha_p/100)*(I8458-25))</f>
        <v>0</v>
      </c>
    </row>
    <row r="8459" spans="1:10" x14ac:dyDescent="0.3">
      <c r="A8459" s="2">
        <v>20201218</v>
      </c>
      <c r="B8459" s="2" t="s">
        <v>47</v>
      </c>
      <c r="C8459" s="2">
        <v>0</v>
      </c>
      <c r="D8459" s="2">
        <v>0</v>
      </c>
      <c r="E8459" s="2">
        <v>12.28</v>
      </c>
      <c r="F8459" s="2">
        <v>1.17</v>
      </c>
      <c r="G8459" s="2">
        <v>0</v>
      </c>
      <c r="H8459" s="16">
        <f t="shared" si="396"/>
        <v>0</v>
      </c>
      <c r="I8459" s="15">
        <f t="shared" si="397"/>
        <v>12.28</v>
      </c>
      <c r="J8459" s="14">
        <f t="shared" si="398"/>
        <v>0</v>
      </c>
    </row>
    <row r="8460" spans="1:10" x14ac:dyDescent="0.3">
      <c r="A8460" s="19">
        <v>20201218</v>
      </c>
      <c r="B8460" s="19" t="s">
        <v>46</v>
      </c>
      <c r="C8460" s="19">
        <v>0</v>
      </c>
      <c r="D8460" s="19">
        <v>0</v>
      </c>
      <c r="E8460" s="19">
        <v>9.73</v>
      </c>
      <c r="F8460" s="19">
        <v>1.79</v>
      </c>
      <c r="G8460" s="19">
        <v>0</v>
      </c>
      <c r="H8460" s="17">
        <f t="shared" si="396"/>
        <v>0</v>
      </c>
      <c r="I8460" s="18">
        <f t="shared" si="397"/>
        <v>9.73</v>
      </c>
      <c r="J8460" s="17">
        <f t="shared" si="398"/>
        <v>0</v>
      </c>
    </row>
    <row r="8461" spans="1:10" x14ac:dyDescent="0.3">
      <c r="A8461" s="2">
        <v>20201218</v>
      </c>
      <c r="B8461" s="2" t="s">
        <v>45</v>
      </c>
      <c r="C8461" s="2">
        <v>0</v>
      </c>
      <c r="D8461" s="2">
        <v>0</v>
      </c>
      <c r="E8461" s="2">
        <v>10.029999999999999</v>
      </c>
      <c r="F8461" s="2">
        <v>2.34</v>
      </c>
      <c r="G8461" s="2">
        <v>0</v>
      </c>
      <c r="H8461" s="16">
        <f t="shared" si="396"/>
        <v>0</v>
      </c>
      <c r="I8461" s="15">
        <f t="shared" si="397"/>
        <v>10.029999999999999</v>
      </c>
      <c r="J8461" s="14">
        <f t="shared" si="398"/>
        <v>0</v>
      </c>
    </row>
    <row r="8462" spans="1:10" x14ac:dyDescent="0.3">
      <c r="A8462" s="19">
        <v>20201218</v>
      </c>
      <c r="B8462" s="19" t="s">
        <v>44</v>
      </c>
      <c r="C8462" s="19">
        <v>0</v>
      </c>
      <c r="D8462" s="19">
        <v>0</v>
      </c>
      <c r="E8462" s="19">
        <v>10.130000000000001</v>
      </c>
      <c r="F8462" s="19">
        <v>2.21</v>
      </c>
      <c r="G8462" s="19">
        <v>0</v>
      </c>
      <c r="H8462" s="17">
        <f t="shared" si="396"/>
        <v>0</v>
      </c>
      <c r="I8462" s="18">
        <f t="shared" si="397"/>
        <v>10.130000000000001</v>
      </c>
      <c r="J8462" s="17">
        <f t="shared" si="398"/>
        <v>0</v>
      </c>
    </row>
    <row r="8463" spans="1:10" x14ac:dyDescent="0.3">
      <c r="A8463" s="2">
        <v>20201218</v>
      </c>
      <c r="B8463" s="2" t="s">
        <v>43</v>
      </c>
      <c r="C8463" s="2">
        <v>0</v>
      </c>
      <c r="D8463" s="2">
        <v>0</v>
      </c>
      <c r="E8463" s="2">
        <v>10.55</v>
      </c>
      <c r="F8463" s="2">
        <v>2.21</v>
      </c>
      <c r="G8463" s="2">
        <v>0</v>
      </c>
      <c r="H8463" s="16">
        <f t="shared" si="396"/>
        <v>0</v>
      </c>
      <c r="I8463" s="15">
        <f t="shared" si="397"/>
        <v>10.55</v>
      </c>
      <c r="J8463" s="14">
        <f t="shared" si="398"/>
        <v>0</v>
      </c>
    </row>
    <row r="8464" spans="1:10" x14ac:dyDescent="0.3">
      <c r="A8464" s="19">
        <v>20201218</v>
      </c>
      <c r="B8464" s="19" t="s">
        <v>42</v>
      </c>
      <c r="C8464" s="19">
        <v>0</v>
      </c>
      <c r="D8464" s="19">
        <v>0</v>
      </c>
      <c r="E8464" s="19">
        <v>11.61</v>
      </c>
      <c r="F8464" s="19">
        <v>2.5499999999999998</v>
      </c>
      <c r="G8464" s="19">
        <v>0</v>
      </c>
      <c r="H8464" s="17">
        <f t="shared" si="396"/>
        <v>0</v>
      </c>
      <c r="I8464" s="18">
        <f t="shared" si="397"/>
        <v>11.61</v>
      </c>
      <c r="J8464" s="17">
        <f t="shared" si="398"/>
        <v>0</v>
      </c>
    </row>
    <row r="8465" spans="1:10" x14ac:dyDescent="0.3">
      <c r="A8465" s="2">
        <v>20201218</v>
      </c>
      <c r="B8465" s="2" t="s">
        <v>41</v>
      </c>
      <c r="C8465" s="2">
        <v>0</v>
      </c>
      <c r="D8465" s="2">
        <v>0</v>
      </c>
      <c r="E8465" s="2">
        <v>11.73</v>
      </c>
      <c r="F8465" s="2">
        <v>2.83</v>
      </c>
      <c r="G8465" s="2">
        <v>0</v>
      </c>
      <c r="H8465" s="16">
        <f t="shared" si="396"/>
        <v>0</v>
      </c>
      <c r="I8465" s="15">
        <f t="shared" si="397"/>
        <v>11.73</v>
      </c>
      <c r="J8465" s="14">
        <f t="shared" si="398"/>
        <v>0</v>
      </c>
    </row>
    <row r="8466" spans="1:10" x14ac:dyDescent="0.3">
      <c r="A8466" s="19">
        <v>20201218</v>
      </c>
      <c r="B8466" s="19" t="s">
        <v>40</v>
      </c>
      <c r="C8466" s="19">
        <v>3</v>
      </c>
      <c r="D8466" s="19">
        <v>2.54</v>
      </c>
      <c r="E8466" s="19">
        <v>11.82</v>
      </c>
      <c r="F8466" s="19">
        <v>2.9</v>
      </c>
      <c r="G8466" s="19">
        <v>0</v>
      </c>
      <c r="H8466" s="17">
        <f t="shared" si="396"/>
        <v>67.694351291996298</v>
      </c>
      <c r="I8466" s="18">
        <f t="shared" si="397"/>
        <v>13.935448477874885</v>
      </c>
      <c r="J8466" s="17">
        <f t="shared" si="398"/>
        <v>7.1064885661318383E-2</v>
      </c>
    </row>
    <row r="8467" spans="1:10" x14ac:dyDescent="0.3">
      <c r="A8467" s="2">
        <v>20201218</v>
      </c>
      <c r="B8467" s="2" t="s">
        <v>39</v>
      </c>
      <c r="C8467" s="2">
        <v>140</v>
      </c>
      <c r="D8467" s="2">
        <v>11.73</v>
      </c>
      <c r="E8467" s="2">
        <v>12.24</v>
      </c>
      <c r="F8467" s="2">
        <v>3.1</v>
      </c>
      <c r="G8467" s="2">
        <v>0</v>
      </c>
      <c r="H8467" s="16">
        <f t="shared" ref="H8467:H8530" si="399">IF(D8467&gt;0,C8467/SIN(D8467*PI()/180),0)</f>
        <v>688.6375242338886</v>
      </c>
      <c r="I8467" s="15">
        <f t="shared" si="397"/>
        <v>33.759922632309021</v>
      </c>
      <c r="J8467" s="14">
        <f t="shared" si="398"/>
        <v>0.66149167278091692</v>
      </c>
    </row>
    <row r="8468" spans="1:10" x14ac:dyDescent="0.3">
      <c r="A8468" s="19">
        <v>20201218</v>
      </c>
      <c r="B8468" s="19" t="s">
        <v>38</v>
      </c>
      <c r="C8468" s="19">
        <v>268.01</v>
      </c>
      <c r="D8468" s="19">
        <v>19.36</v>
      </c>
      <c r="E8468" s="19">
        <v>13.18</v>
      </c>
      <c r="F8468" s="19">
        <v>3.66</v>
      </c>
      <c r="G8468" s="19">
        <v>0</v>
      </c>
      <c r="H8468" s="17">
        <f t="shared" si="399"/>
        <v>808.47038448187129</v>
      </c>
      <c r="I8468" s="18">
        <f t="shared" si="397"/>
        <v>38.444699515058474</v>
      </c>
      <c r="J8468" s="17">
        <f t="shared" si="398"/>
        <v>0.75955699824404976</v>
      </c>
    </row>
    <row r="8469" spans="1:10" x14ac:dyDescent="0.3">
      <c r="A8469" s="2">
        <v>20201218</v>
      </c>
      <c r="B8469" s="2" t="s">
        <v>37</v>
      </c>
      <c r="C8469" s="2">
        <v>358.01</v>
      </c>
      <c r="D8469" s="2">
        <v>24.85</v>
      </c>
      <c r="E8469" s="2">
        <v>14</v>
      </c>
      <c r="F8469" s="2">
        <v>4.07</v>
      </c>
      <c r="G8469" s="2">
        <v>0</v>
      </c>
      <c r="H8469" s="16">
        <f t="shared" si="399"/>
        <v>851.90962407214602</v>
      </c>
      <c r="I8469" s="15">
        <f t="shared" si="397"/>
        <v>40.622175752254563</v>
      </c>
      <c r="J8469" s="14">
        <f t="shared" si="398"/>
        <v>0.79202055564683127</v>
      </c>
    </row>
    <row r="8470" spans="1:10" x14ac:dyDescent="0.3">
      <c r="A8470" s="19">
        <v>20201218</v>
      </c>
      <c r="B8470" s="19" t="s">
        <v>36</v>
      </c>
      <c r="C8470" s="19">
        <v>427.01</v>
      </c>
      <c r="D8470" s="19">
        <v>27.6</v>
      </c>
      <c r="E8470" s="19">
        <v>14.81</v>
      </c>
      <c r="F8470" s="19">
        <v>4.76</v>
      </c>
      <c r="G8470" s="19">
        <v>0</v>
      </c>
      <c r="H8470" s="17">
        <f t="shared" si="399"/>
        <v>921.67851142849952</v>
      </c>
      <c r="I8470" s="18">
        <f t="shared" si="397"/>
        <v>43.612453482140609</v>
      </c>
      <c r="J8470" s="17">
        <f t="shared" si="398"/>
        <v>0.84448236854096759</v>
      </c>
    </row>
    <row r="8471" spans="1:10" x14ac:dyDescent="0.3">
      <c r="A8471" s="2">
        <v>20201218</v>
      </c>
      <c r="B8471" s="2" t="s">
        <v>35</v>
      </c>
      <c r="C8471" s="2">
        <v>306</v>
      </c>
      <c r="D8471" s="2">
        <v>27.26</v>
      </c>
      <c r="E8471" s="2">
        <v>15.17</v>
      </c>
      <c r="F8471" s="2">
        <v>4.83</v>
      </c>
      <c r="G8471" s="2">
        <v>0</v>
      </c>
      <c r="H8471" s="16">
        <f t="shared" si="399"/>
        <v>668.07986531433608</v>
      </c>
      <c r="I8471" s="15">
        <f t="shared" si="397"/>
        <v>36.047495791073004</v>
      </c>
      <c r="J8471" s="14">
        <f t="shared" si="398"/>
        <v>0.63486712256361266</v>
      </c>
    </row>
    <row r="8472" spans="1:10" x14ac:dyDescent="0.3">
      <c r="A8472" s="19">
        <v>20201218</v>
      </c>
      <c r="B8472" s="19" t="s">
        <v>34</v>
      </c>
      <c r="C8472" s="19">
        <v>304.01</v>
      </c>
      <c r="D8472" s="19">
        <v>23.86</v>
      </c>
      <c r="E8472" s="19">
        <v>15.32</v>
      </c>
      <c r="F8472" s="19">
        <v>4.97</v>
      </c>
      <c r="G8472" s="19">
        <v>0</v>
      </c>
      <c r="H8472" s="17">
        <f t="shared" si="399"/>
        <v>751.56385943756732</v>
      </c>
      <c r="I8472" s="18">
        <f t="shared" si="397"/>
        <v>38.806370607423979</v>
      </c>
      <c r="J8472" s="17">
        <f t="shared" si="398"/>
        <v>0.7048701981341331</v>
      </c>
    </row>
    <row r="8473" spans="1:10" x14ac:dyDescent="0.3">
      <c r="A8473" s="2">
        <v>20201218</v>
      </c>
      <c r="B8473" s="2" t="s">
        <v>33</v>
      </c>
      <c r="C8473" s="2">
        <v>165</v>
      </c>
      <c r="D8473" s="2">
        <v>17.84</v>
      </c>
      <c r="E8473" s="2">
        <v>15.47</v>
      </c>
      <c r="F8473" s="2">
        <v>5.03</v>
      </c>
      <c r="G8473" s="2">
        <v>0</v>
      </c>
      <c r="H8473" s="16">
        <f t="shared" si="399"/>
        <v>538.58216206505745</v>
      </c>
      <c r="I8473" s="15">
        <f t="shared" si="397"/>
        <v>32.300692564533044</v>
      </c>
      <c r="J8473" s="14">
        <f t="shared" si="398"/>
        <v>0.52088805952815431</v>
      </c>
    </row>
    <row r="8474" spans="1:10" x14ac:dyDescent="0.3">
      <c r="A8474" s="19">
        <v>20201218</v>
      </c>
      <c r="B8474" s="19" t="s">
        <v>32</v>
      </c>
      <c r="C8474" s="19">
        <v>74</v>
      </c>
      <c r="D8474" s="19">
        <v>9.82</v>
      </c>
      <c r="E8474" s="19">
        <v>15.25</v>
      </c>
      <c r="F8474" s="19">
        <v>4.6900000000000004</v>
      </c>
      <c r="G8474" s="19">
        <v>0</v>
      </c>
      <c r="H8474" s="17">
        <f t="shared" si="399"/>
        <v>433.88154981302637</v>
      </c>
      <c r="I8474" s="18">
        <f t="shared" si="397"/>
        <v>28.808798431657074</v>
      </c>
      <c r="J8474" s="17">
        <f t="shared" si="398"/>
        <v>0.42644499666398877</v>
      </c>
    </row>
    <row r="8475" spans="1:10" x14ac:dyDescent="0.3">
      <c r="A8475" s="2">
        <v>20201218</v>
      </c>
      <c r="B8475" s="2" t="s">
        <v>31</v>
      </c>
      <c r="C8475" s="2">
        <v>0</v>
      </c>
      <c r="D8475" s="2">
        <v>0</v>
      </c>
      <c r="E8475" s="2">
        <v>14.8</v>
      </c>
      <c r="F8475" s="2">
        <v>4.62</v>
      </c>
      <c r="G8475" s="2">
        <v>0</v>
      </c>
      <c r="H8475" s="16">
        <f t="shared" si="399"/>
        <v>0</v>
      </c>
      <c r="I8475" s="15">
        <f t="shared" si="397"/>
        <v>14.8</v>
      </c>
      <c r="J8475" s="14">
        <f t="shared" si="398"/>
        <v>0</v>
      </c>
    </row>
    <row r="8476" spans="1:10" x14ac:dyDescent="0.3">
      <c r="A8476" s="19">
        <v>20201218</v>
      </c>
      <c r="B8476" s="19" t="s">
        <v>30</v>
      </c>
      <c r="C8476" s="19">
        <v>0</v>
      </c>
      <c r="D8476" s="19">
        <v>0</v>
      </c>
      <c r="E8476" s="19">
        <v>14.42</v>
      </c>
      <c r="F8476" s="19">
        <v>4.76</v>
      </c>
      <c r="G8476" s="19">
        <v>0</v>
      </c>
      <c r="H8476" s="17">
        <f t="shared" si="399"/>
        <v>0</v>
      </c>
      <c r="I8476" s="18">
        <f t="shared" si="397"/>
        <v>14.42</v>
      </c>
      <c r="J8476" s="17">
        <f t="shared" si="398"/>
        <v>0</v>
      </c>
    </row>
    <row r="8477" spans="1:10" x14ac:dyDescent="0.3">
      <c r="A8477" s="2">
        <v>20201218</v>
      </c>
      <c r="B8477" s="2" t="s">
        <v>29</v>
      </c>
      <c r="C8477" s="2">
        <v>0</v>
      </c>
      <c r="D8477" s="2">
        <v>0</v>
      </c>
      <c r="E8477" s="2">
        <v>14.87</v>
      </c>
      <c r="F8477" s="2">
        <v>5.66</v>
      </c>
      <c r="G8477" s="2">
        <v>0</v>
      </c>
      <c r="H8477" s="16">
        <f t="shared" si="399"/>
        <v>0</v>
      </c>
      <c r="I8477" s="15">
        <f t="shared" si="397"/>
        <v>14.87</v>
      </c>
      <c r="J8477" s="14">
        <f t="shared" si="398"/>
        <v>0</v>
      </c>
    </row>
    <row r="8478" spans="1:10" x14ac:dyDescent="0.3">
      <c r="A8478" s="19">
        <v>20201218</v>
      </c>
      <c r="B8478" s="19" t="s">
        <v>28</v>
      </c>
      <c r="C8478" s="19">
        <v>0</v>
      </c>
      <c r="D8478" s="19">
        <v>0</v>
      </c>
      <c r="E8478" s="19">
        <v>15.12</v>
      </c>
      <c r="F8478" s="19">
        <v>5.52</v>
      </c>
      <c r="G8478" s="19">
        <v>0</v>
      </c>
      <c r="H8478" s="17">
        <f t="shared" si="399"/>
        <v>0</v>
      </c>
      <c r="I8478" s="18">
        <f t="shared" si="397"/>
        <v>15.12</v>
      </c>
      <c r="J8478" s="17">
        <f t="shared" si="398"/>
        <v>0</v>
      </c>
    </row>
    <row r="8479" spans="1:10" x14ac:dyDescent="0.3">
      <c r="A8479" s="2">
        <v>20201218</v>
      </c>
      <c r="B8479" s="2" t="s">
        <v>27</v>
      </c>
      <c r="C8479" s="2">
        <v>0</v>
      </c>
      <c r="D8479" s="2">
        <v>0</v>
      </c>
      <c r="E8479" s="2">
        <v>15.14</v>
      </c>
      <c r="F8479" s="2">
        <v>5.72</v>
      </c>
      <c r="G8479" s="2">
        <v>0</v>
      </c>
      <c r="H8479" s="16">
        <f t="shared" si="399"/>
        <v>0</v>
      </c>
      <c r="I8479" s="15">
        <f t="shared" si="397"/>
        <v>15.14</v>
      </c>
      <c r="J8479" s="14">
        <f t="shared" si="398"/>
        <v>0</v>
      </c>
    </row>
    <row r="8480" spans="1:10" x14ac:dyDescent="0.3">
      <c r="A8480" s="19">
        <v>20201218</v>
      </c>
      <c r="B8480" s="19" t="s">
        <v>26</v>
      </c>
      <c r="C8480" s="19">
        <v>0</v>
      </c>
      <c r="D8480" s="19">
        <v>0</v>
      </c>
      <c r="E8480" s="19">
        <v>15.03</v>
      </c>
      <c r="F8480" s="19">
        <v>6.55</v>
      </c>
      <c r="G8480" s="19">
        <v>0</v>
      </c>
      <c r="H8480" s="17">
        <f t="shared" si="399"/>
        <v>0</v>
      </c>
      <c r="I8480" s="18">
        <f t="shared" si="397"/>
        <v>15.03</v>
      </c>
      <c r="J8480" s="17">
        <f t="shared" si="398"/>
        <v>0</v>
      </c>
    </row>
    <row r="8481" spans="1:10" x14ac:dyDescent="0.3">
      <c r="A8481" s="2">
        <v>20201218</v>
      </c>
      <c r="B8481" s="2" t="s">
        <v>25</v>
      </c>
      <c r="C8481" s="2">
        <v>0</v>
      </c>
      <c r="D8481" s="2">
        <v>0</v>
      </c>
      <c r="E8481" s="2">
        <v>15.06</v>
      </c>
      <c r="F8481" s="2">
        <v>6.83</v>
      </c>
      <c r="G8481" s="2">
        <v>0</v>
      </c>
      <c r="H8481" s="16">
        <f t="shared" si="399"/>
        <v>0</v>
      </c>
      <c r="I8481" s="15">
        <f t="shared" si="397"/>
        <v>15.06</v>
      </c>
      <c r="J8481" s="14">
        <f t="shared" si="398"/>
        <v>0</v>
      </c>
    </row>
    <row r="8482" spans="1:10" x14ac:dyDescent="0.3">
      <c r="A8482" s="19">
        <v>20201219</v>
      </c>
      <c r="B8482" s="19" t="s">
        <v>48</v>
      </c>
      <c r="C8482" s="19">
        <v>0</v>
      </c>
      <c r="D8482" s="19">
        <v>0</v>
      </c>
      <c r="E8482" s="19">
        <v>15.25</v>
      </c>
      <c r="F8482" s="19">
        <v>7.03</v>
      </c>
      <c r="G8482" s="19">
        <v>0</v>
      </c>
      <c r="H8482" s="17">
        <f t="shared" si="399"/>
        <v>0</v>
      </c>
      <c r="I8482" s="18">
        <f t="shared" si="397"/>
        <v>15.25</v>
      </c>
      <c r="J8482" s="17">
        <f t="shared" si="398"/>
        <v>0</v>
      </c>
    </row>
    <row r="8483" spans="1:10" x14ac:dyDescent="0.3">
      <c r="A8483" s="2">
        <v>20201219</v>
      </c>
      <c r="B8483" s="2" t="s">
        <v>47</v>
      </c>
      <c r="C8483" s="2">
        <v>0</v>
      </c>
      <c r="D8483" s="2">
        <v>0</v>
      </c>
      <c r="E8483" s="2">
        <v>15.15</v>
      </c>
      <c r="F8483" s="2">
        <v>6.97</v>
      </c>
      <c r="G8483" s="2">
        <v>0</v>
      </c>
      <c r="H8483" s="16">
        <f t="shared" si="399"/>
        <v>0</v>
      </c>
      <c r="I8483" s="15">
        <f t="shared" si="397"/>
        <v>15.15</v>
      </c>
      <c r="J8483" s="14">
        <f t="shared" si="398"/>
        <v>0</v>
      </c>
    </row>
    <row r="8484" spans="1:10" x14ac:dyDescent="0.3">
      <c r="A8484" s="19">
        <v>20201219</v>
      </c>
      <c r="B8484" s="19" t="s">
        <v>46</v>
      </c>
      <c r="C8484" s="19">
        <v>0</v>
      </c>
      <c r="D8484" s="19">
        <v>0</v>
      </c>
      <c r="E8484" s="19">
        <v>15.19</v>
      </c>
      <c r="F8484" s="19">
        <v>7.17</v>
      </c>
      <c r="G8484" s="19">
        <v>0</v>
      </c>
      <c r="H8484" s="17">
        <f t="shared" si="399"/>
        <v>0</v>
      </c>
      <c r="I8484" s="18">
        <f t="shared" si="397"/>
        <v>15.19</v>
      </c>
      <c r="J8484" s="17">
        <f t="shared" si="398"/>
        <v>0</v>
      </c>
    </row>
    <row r="8485" spans="1:10" x14ac:dyDescent="0.3">
      <c r="A8485" s="2">
        <v>20201219</v>
      </c>
      <c r="B8485" s="2" t="s">
        <v>45</v>
      </c>
      <c r="C8485" s="2">
        <v>0</v>
      </c>
      <c r="D8485" s="2">
        <v>0</v>
      </c>
      <c r="E8485" s="2">
        <v>15.28</v>
      </c>
      <c r="F8485" s="2">
        <v>6.9</v>
      </c>
      <c r="G8485" s="2">
        <v>0</v>
      </c>
      <c r="H8485" s="16">
        <f t="shared" si="399"/>
        <v>0</v>
      </c>
      <c r="I8485" s="15">
        <f t="shared" si="397"/>
        <v>15.28</v>
      </c>
      <c r="J8485" s="14">
        <f t="shared" si="398"/>
        <v>0</v>
      </c>
    </row>
    <row r="8486" spans="1:10" x14ac:dyDescent="0.3">
      <c r="A8486" s="19">
        <v>20201219</v>
      </c>
      <c r="B8486" s="19" t="s">
        <v>44</v>
      </c>
      <c r="C8486" s="19">
        <v>0</v>
      </c>
      <c r="D8486" s="19">
        <v>0</v>
      </c>
      <c r="E8486" s="19">
        <v>15.29</v>
      </c>
      <c r="F8486" s="19">
        <v>6.76</v>
      </c>
      <c r="G8486" s="19">
        <v>0</v>
      </c>
      <c r="H8486" s="17">
        <f t="shared" si="399"/>
        <v>0</v>
      </c>
      <c r="I8486" s="18">
        <f t="shared" si="397"/>
        <v>15.29</v>
      </c>
      <c r="J8486" s="17">
        <f t="shared" si="398"/>
        <v>0</v>
      </c>
    </row>
    <row r="8487" spans="1:10" x14ac:dyDescent="0.3">
      <c r="A8487" s="2">
        <v>20201219</v>
      </c>
      <c r="B8487" s="2" t="s">
        <v>43</v>
      </c>
      <c r="C8487" s="2">
        <v>0</v>
      </c>
      <c r="D8487" s="2">
        <v>0</v>
      </c>
      <c r="E8487" s="2">
        <v>15.23</v>
      </c>
      <c r="F8487" s="2">
        <v>6.21</v>
      </c>
      <c r="G8487" s="2">
        <v>0</v>
      </c>
      <c r="H8487" s="16">
        <f t="shared" si="399"/>
        <v>0</v>
      </c>
      <c r="I8487" s="15">
        <f t="shared" si="397"/>
        <v>15.23</v>
      </c>
      <c r="J8487" s="14">
        <f t="shared" si="398"/>
        <v>0</v>
      </c>
    </row>
    <row r="8488" spans="1:10" x14ac:dyDescent="0.3">
      <c r="A8488" s="19">
        <v>20201219</v>
      </c>
      <c r="B8488" s="19" t="s">
        <v>42</v>
      </c>
      <c r="C8488" s="19">
        <v>0</v>
      </c>
      <c r="D8488" s="19">
        <v>0</v>
      </c>
      <c r="E8488" s="19">
        <v>15.16</v>
      </c>
      <c r="F8488" s="19">
        <v>4.55</v>
      </c>
      <c r="G8488" s="19">
        <v>0</v>
      </c>
      <c r="H8488" s="17">
        <f t="shared" si="399"/>
        <v>0</v>
      </c>
      <c r="I8488" s="18">
        <f t="shared" si="397"/>
        <v>15.16</v>
      </c>
      <c r="J8488" s="17">
        <f t="shared" si="398"/>
        <v>0</v>
      </c>
    </row>
    <row r="8489" spans="1:10" x14ac:dyDescent="0.3">
      <c r="A8489" s="2">
        <v>20201219</v>
      </c>
      <c r="B8489" s="2" t="s">
        <v>41</v>
      </c>
      <c r="C8489" s="2">
        <v>0</v>
      </c>
      <c r="D8489" s="2">
        <v>0</v>
      </c>
      <c r="E8489" s="2">
        <v>14.47</v>
      </c>
      <c r="F8489" s="2">
        <v>3.52</v>
      </c>
      <c r="G8489" s="2">
        <v>0</v>
      </c>
      <c r="H8489" s="16">
        <f t="shared" si="399"/>
        <v>0</v>
      </c>
      <c r="I8489" s="15">
        <f t="shared" si="397"/>
        <v>14.47</v>
      </c>
      <c r="J8489" s="14">
        <f t="shared" si="398"/>
        <v>0</v>
      </c>
    </row>
    <row r="8490" spans="1:10" x14ac:dyDescent="0.3">
      <c r="A8490" s="19">
        <v>20201219</v>
      </c>
      <c r="B8490" s="19" t="s">
        <v>40</v>
      </c>
      <c r="C8490" s="19">
        <v>13.6</v>
      </c>
      <c r="D8490" s="19">
        <v>2.44</v>
      </c>
      <c r="E8490" s="19">
        <v>14.05</v>
      </c>
      <c r="F8490" s="19">
        <v>3.24</v>
      </c>
      <c r="G8490" s="19">
        <v>0</v>
      </c>
      <c r="H8490" s="17">
        <f t="shared" si="399"/>
        <v>319.45007392573052</v>
      </c>
      <c r="I8490" s="18">
        <f t="shared" si="397"/>
        <v>24.03281481017908</v>
      </c>
      <c r="J8490" s="17">
        <f t="shared" si="398"/>
        <v>0.32084042713747729</v>
      </c>
    </row>
    <row r="8491" spans="1:10" x14ac:dyDescent="0.3">
      <c r="A8491" s="2">
        <v>20201219</v>
      </c>
      <c r="B8491" s="2" t="s">
        <v>39</v>
      </c>
      <c r="C8491" s="2">
        <v>102</v>
      </c>
      <c r="D8491" s="2">
        <v>11.64</v>
      </c>
      <c r="E8491" s="2">
        <v>14.03</v>
      </c>
      <c r="F8491" s="2">
        <v>2.97</v>
      </c>
      <c r="G8491" s="2">
        <v>0</v>
      </c>
      <c r="H8491" s="16">
        <f t="shared" si="399"/>
        <v>505.54677840480656</v>
      </c>
      <c r="I8491" s="15">
        <f t="shared" si="397"/>
        <v>29.828336825150203</v>
      </c>
      <c r="J8491" s="14">
        <f t="shared" si="398"/>
        <v>0.49456250283327069</v>
      </c>
    </row>
    <row r="8492" spans="1:10" x14ac:dyDescent="0.3">
      <c r="A8492" s="19">
        <v>20201219</v>
      </c>
      <c r="B8492" s="19" t="s">
        <v>38</v>
      </c>
      <c r="C8492" s="19">
        <v>159</v>
      </c>
      <c r="D8492" s="19">
        <v>19.29</v>
      </c>
      <c r="E8492" s="19">
        <v>14.75</v>
      </c>
      <c r="F8492" s="19">
        <v>3.1</v>
      </c>
      <c r="G8492" s="19">
        <v>0</v>
      </c>
      <c r="H8492" s="17">
        <f t="shared" si="399"/>
        <v>481.30819445323192</v>
      </c>
      <c r="I8492" s="18">
        <f t="shared" si="397"/>
        <v>29.790881076663496</v>
      </c>
      <c r="J8492" s="17">
        <f t="shared" si="398"/>
        <v>0.4709316880094111</v>
      </c>
    </row>
    <row r="8493" spans="1:10" x14ac:dyDescent="0.3">
      <c r="A8493" s="2">
        <v>20201219</v>
      </c>
      <c r="B8493" s="2" t="s">
        <v>37</v>
      </c>
      <c r="C8493" s="2">
        <v>296</v>
      </c>
      <c r="D8493" s="2">
        <v>24.79</v>
      </c>
      <c r="E8493" s="2">
        <v>15.32</v>
      </c>
      <c r="F8493" s="2">
        <v>3.24</v>
      </c>
      <c r="G8493" s="2">
        <v>0</v>
      </c>
      <c r="H8493" s="16">
        <f t="shared" si="399"/>
        <v>705.94917849512296</v>
      </c>
      <c r="I8493" s="15">
        <f t="shared" si="397"/>
        <v>37.380911827972596</v>
      </c>
      <c r="J8493" s="14">
        <f t="shared" si="398"/>
        <v>0.66661785309222288</v>
      </c>
    </row>
    <row r="8494" spans="1:10" x14ac:dyDescent="0.3">
      <c r="A8494" s="19">
        <v>20201219</v>
      </c>
      <c r="B8494" s="19" t="s">
        <v>36</v>
      </c>
      <c r="C8494" s="19">
        <v>418.01</v>
      </c>
      <c r="D8494" s="19">
        <v>27.57</v>
      </c>
      <c r="E8494" s="19">
        <v>15.6</v>
      </c>
      <c r="F8494" s="19">
        <v>3.03</v>
      </c>
      <c r="G8494" s="19">
        <v>0</v>
      </c>
      <c r="H8494" s="17">
        <f t="shared" si="399"/>
        <v>903.15716991321483</v>
      </c>
      <c r="I8494" s="18">
        <f t="shared" si="397"/>
        <v>43.823661559787965</v>
      </c>
      <c r="J8494" s="17">
        <f t="shared" si="398"/>
        <v>0.82665390785537463</v>
      </c>
    </row>
    <row r="8495" spans="1:10" x14ac:dyDescent="0.3">
      <c r="A8495" s="2">
        <v>20201219</v>
      </c>
      <c r="B8495" s="2" t="s">
        <v>35</v>
      </c>
      <c r="C8495" s="2">
        <v>428.01</v>
      </c>
      <c r="D8495" s="2">
        <v>27.25</v>
      </c>
      <c r="E8495" s="2">
        <v>15.81</v>
      </c>
      <c r="F8495" s="2">
        <v>2.9</v>
      </c>
      <c r="G8495" s="2">
        <v>0</v>
      </c>
      <c r="H8495" s="16">
        <f t="shared" si="399"/>
        <v>934.77698962316208</v>
      </c>
      <c r="I8495" s="15">
        <f t="shared" si="397"/>
        <v>45.021780925723817</v>
      </c>
      <c r="J8495" s="14">
        <f t="shared" si="398"/>
        <v>0.85055543917027054</v>
      </c>
    </row>
    <row r="8496" spans="1:10" x14ac:dyDescent="0.3">
      <c r="A8496" s="19">
        <v>20201219</v>
      </c>
      <c r="B8496" s="19" t="s">
        <v>34</v>
      </c>
      <c r="C8496" s="19">
        <v>312.01</v>
      </c>
      <c r="D8496" s="19">
        <v>23.87</v>
      </c>
      <c r="E8496" s="19">
        <v>15.95</v>
      </c>
      <c r="F8496" s="19">
        <v>3.52</v>
      </c>
      <c r="G8496" s="19">
        <v>0</v>
      </c>
      <c r="H8496" s="17">
        <f t="shared" si="399"/>
        <v>771.03696615783576</v>
      </c>
      <c r="I8496" s="18">
        <f t="shared" si="397"/>
        <v>40.044905192432367</v>
      </c>
      <c r="J8496" s="17">
        <f t="shared" si="398"/>
        <v>0.71883616490716185</v>
      </c>
    </row>
    <row r="8497" spans="1:10" x14ac:dyDescent="0.3">
      <c r="A8497" s="2">
        <v>20201219</v>
      </c>
      <c r="B8497" s="2" t="s">
        <v>33</v>
      </c>
      <c r="C8497" s="2">
        <v>183</v>
      </c>
      <c r="D8497" s="2">
        <v>17.88</v>
      </c>
      <c r="E8497" s="2">
        <v>15.77</v>
      </c>
      <c r="F8497" s="2">
        <v>4.1399999999999997</v>
      </c>
      <c r="G8497" s="2">
        <v>0</v>
      </c>
      <c r="H8497" s="16">
        <f t="shared" si="399"/>
        <v>596.04377416152875</v>
      </c>
      <c r="I8497" s="15">
        <f t="shared" si="397"/>
        <v>34.396367942547769</v>
      </c>
      <c r="J8497" s="14">
        <f t="shared" si="398"/>
        <v>0.57084086440803916</v>
      </c>
    </row>
    <row r="8498" spans="1:10" x14ac:dyDescent="0.3">
      <c r="A8498" s="19">
        <v>20201219</v>
      </c>
      <c r="B8498" s="19" t="s">
        <v>32</v>
      </c>
      <c r="C8498" s="19">
        <v>134.01</v>
      </c>
      <c r="D8498" s="19">
        <v>9.8699999999999992</v>
      </c>
      <c r="E8498" s="19">
        <v>15.33</v>
      </c>
      <c r="F8498" s="19">
        <v>4</v>
      </c>
      <c r="G8498" s="19">
        <v>0</v>
      </c>
      <c r="H8498" s="17">
        <f t="shared" si="399"/>
        <v>781.79476027083967</v>
      </c>
      <c r="I8498" s="18">
        <f t="shared" si="397"/>
        <v>39.761086258463742</v>
      </c>
      <c r="J8498" s="17">
        <f t="shared" si="398"/>
        <v>0.72986413075336187</v>
      </c>
    </row>
    <row r="8499" spans="1:10" x14ac:dyDescent="0.3">
      <c r="A8499" s="2">
        <v>20201219</v>
      </c>
      <c r="B8499" s="2" t="s">
        <v>31</v>
      </c>
      <c r="C8499" s="2">
        <v>0</v>
      </c>
      <c r="D8499" s="2">
        <v>0</v>
      </c>
      <c r="E8499" s="2">
        <v>14.73</v>
      </c>
      <c r="F8499" s="2">
        <v>3.66</v>
      </c>
      <c r="G8499" s="2">
        <v>0</v>
      </c>
      <c r="H8499" s="16">
        <f t="shared" si="399"/>
        <v>0</v>
      </c>
      <c r="I8499" s="15">
        <f t="shared" si="397"/>
        <v>14.73</v>
      </c>
      <c r="J8499" s="14">
        <f t="shared" si="398"/>
        <v>0</v>
      </c>
    </row>
    <row r="8500" spans="1:10" x14ac:dyDescent="0.3">
      <c r="A8500" s="19">
        <v>20201219</v>
      </c>
      <c r="B8500" s="19" t="s">
        <v>30</v>
      </c>
      <c r="C8500" s="19">
        <v>0</v>
      </c>
      <c r="D8500" s="19">
        <v>0</v>
      </c>
      <c r="E8500" s="19">
        <v>13.88</v>
      </c>
      <c r="F8500" s="19">
        <v>3.38</v>
      </c>
      <c r="G8500" s="19">
        <v>0</v>
      </c>
      <c r="H8500" s="17">
        <f t="shared" si="399"/>
        <v>0</v>
      </c>
      <c r="I8500" s="18">
        <f t="shared" si="397"/>
        <v>13.88</v>
      </c>
      <c r="J8500" s="17">
        <f t="shared" si="398"/>
        <v>0</v>
      </c>
    </row>
    <row r="8501" spans="1:10" x14ac:dyDescent="0.3">
      <c r="A8501" s="2">
        <v>20201219</v>
      </c>
      <c r="B8501" s="2" t="s">
        <v>29</v>
      </c>
      <c r="C8501" s="2">
        <v>0</v>
      </c>
      <c r="D8501" s="2">
        <v>0</v>
      </c>
      <c r="E8501" s="2">
        <v>13.73</v>
      </c>
      <c r="F8501" s="2">
        <v>3.66</v>
      </c>
      <c r="G8501" s="2">
        <v>0</v>
      </c>
      <c r="H8501" s="16">
        <f t="shared" si="399"/>
        <v>0</v>
      </c>
      <c r="I8501" s="15">
        <f t="shared" si="397"/>
        <v>13.73</v>
      </c>
      <c r="J8501" s="14">
        <f t="shared" si="398"/>
        <v>0</v>
      </c>
    </row>
    <row r="8502" spans="1:10" x14ac:dyDescent="0.3">
      <c r="A8502" s="19">
        <v>20201219</v>
      </c>
      <c r="B8502" s="19" t="s">
        <v>28</v>
      </c>
      <c r="C8502" s="19">
        <v>0</v>
      </c>
      <c r="D8502" s="19">
        <v>0</v>
      </c>
      <c r="E8502" s="19">
        <v>13.46</v>
      </c>
      <c r="F8502" s="19">
        <v>3.17</v>
      </c>
      <c r="G8502" s="19">
        <v>0</v>
      </c>
      <c r="H8502" s="17">
        <f t="shared" si="399"/>
        <v>0</v>
      </c>
      <c r="I8502" s="18">
        <f t="shared" si="397"/>
        <v>13.46</v>
      </c>
      <c r="J8502" s="17">
        <f t="shared" si="398"/>
        <v>0</v>
      </c>
    </row>
    <row r="8503" spans="1:10" x14ac:dyDescent="0.3">
      <c r="A8503" s="2">
        <v>20201219</v>
      </c>
      <c r="B8503" s="2" t="s">
        <v>27</v>
      </c>
      <c r="C8503" s="2">
        <v>0</v>
      </c>
      <c r="D8503" s="2">
        <v>0</v>
      </c>
      <c r="E8503" s="2">
        <v>13.1</v>
      </c>
      <c r="F8503" s="2">
        <v>2.83</v>
      </c>
      <c r="G8503" s="2">
        <v>0</v>
      </c>
      <c r="H8503" s="16">
        <f t="shared" si="399"/>
        <v>0</v>
      </c>
      <c r="I8503" s="15">
        <f t="shared" si="397"/>
        <v>13.1</v>
      </c>
      <c r="J8503" s="14">
        <f t="shared" si="398"/>
        <v>0</v>
      </c>
    </row>
    <row r="8504" spans="1:10" x14ac:dyDescent="0.3">
      <c r="A8504" s="19">
        <v>20201219</v>
      </c>
      <c r="B8504" s="19" t="s">
        <v>26</v>
      </c>
      <c r="C8504" s="19">
        <v>0</v>
      </c>
      <c r="D8504" s="19">
        <v>0</v>
      </c>
      <c r="E8504" s="19">
        <v>12.75</v>
      </c>
      <c r="F8504" s="19">
        <v>2.48</v>
      </c>
      <c r="G8504" s="19">
        <v>0</v>
      </c>
      <c r="H8504" s="17">
        <f t="shared" si="399"/>
        <v>0</v>
      </c>
      <c r="I8504" s="18">
        <f t="shared" si="397"/>
        <v>12.75</v>
      </c>
      <c r="J8504" s="17">
        <f t="shared" si="398"/>
        <v>0</v>
      </c>
    </row>
    <row r="8505" spans="1:10" x14ac:dyDescent="0.3">
      <c r="A8505" s="2">
        <v>20201219</v>
      </c>
      <c r="B8505" s="2" t="s">
        <v>25</v>
      </c>
      <c r="C8505" s="2">
        <v>0</v>
      </c>
      <c r="D8505" s="2">
        <v>0</v>
      </c>
      <c r="E8505" s="2">
        <v>12.25</v>
      </c>
      <c r="F8505" s="2">
        <v>2.14</v>
      </c>
      <c r="G8505" s="2">
        <v>0</v>
      </c>
      <c r="H8505" s="16">
        <f t="shared" si="399"/>
        <v>0</v>
      </c>
      <c r="I8505" s="15">
        <f t="shared" si="397"/>
        <v>12.25</v>
      </c>
      <c r="J8505" s="14">
        <f t="shared" si="398"/>
        <v>0</v>
      </c>
    </row>
    <row r="8506" spans="1:10" x14ac:dyDescent="0.3">
      <c r="A8506" s="19">
        <v>20201220</v>
      </c>
      <c r="B8506" s="19" t="s">
        <v>48</v>
      </c>
      <c r="C8506" s="19">
        <v>0</v>
      </c>
      <c r="D8506" s="19">
        <v>0</v>
      </c>
      <c r="E8506" s="19">
        <v>11.88</v>
      </c>
      <c r="F8506" s="19">
        <v>2.21</v>
      </c>
      <c r="G8506" s="19">
        <v>0</v>
      </c>
      <c r="H8506" s="17">
        <f t="shared" si="399"/>
        <v>0</v>
      </c>
      <c r="I8506" s="18">
        <f t="shared" si="397"/>
        <v>11.88</v>
      </c>
      <c r="J8506" s="17">
        <f t="shared" si="398"/>
        <v>0</v>
      </c>
    </row>
    <row r="8507" spans="1:10" x14ac:dyDescent="0.3">
      <c r="A8507" s="2">
        <v>20201220</v>
      </c>
      <c r="B8507" s="2" t="s">
        <v>47</v>
      </c>
      <c r="C8507" s="2">
        <v>0</v>
      </c>
      <c r="D8507" s="2">
        <v>0</v>
      </c>
      <c r="E8507" s="2">
        <v>11.48</v>
      </c>
      <c r="F8507" s="2">
        <v>2.0699999999999998</v>
      </c>
      <c r="G8507" s="2">
        <v>0</v>
      </c>
      <c r="H8507" s="16">
        <f t="shared" si="399"/>
        <v>0</v>
      </c>
      <c r="I8507" s="15">
        <f t="shared" si="397"/>
        <v>11.48</v>
      </c>
      <c r="J8507" s="14">
        <f t="shared" si="398"/>
        <v>0</v>
      </c>
    </row>
    <row r="8508" spans="1:10" x14ac:dyDescent="0.3">
      <c r="A8508" s="19">
        <v>20201220</v>
      </c>
      <c r="B8508" s="19" t="s">
        <v>46</v>
      </c>
      <c r="C8508" s="19">
        <v>0</v>
      </c>
      <c r="D8508" s="19">
        <v>0</v>
      </c>
      <c r="E8508" s="19">
        <v>11.31</v>
      </c>
      <c r="F8508" s="19">
        <v>2.2799999999999998</v>
      </c>
      <c r="G8508" s="19">
        <v>0</v>
      </c>
      <c r="H8508" s="17">
        <f t="shared" si="399"/>
        <v>0</v>
      </c>
      <c r="I8508" s="18">
        <f t="shared" si="397"/>
        <v>11.31</v>
      </c>
      <c r="J8508" s="17">
        <f t="shared" si="398"/>
        <v>0</v>
      </c>
    </row>
    <row r="8509" spans="1:10" x14ac:dyDescent="0.3">
      <c r="A8509" s="2">
        <v>20201220</v>
      </c>
      <c r="B8509" s="2" t="s">
        <v>45</v>
      </c>
      <c r="C8509" s="2">
        <v>0</v>
      </c>
      <c r="D8509" s="2">
        <v>0</v>
      </c>
      <c r="E8509" s="2">
        <v>10.86</v>
      </c>
      <c r="F8509" s="2">
        <v>1.93</v>
      </c>
      <c r="G8509" s="2">
        <v>0</v>
      </c>
      <c r="H8509" s="16">
        <f t="shared" si="399"/>
        <v>0</v>
      </c>
      <c r="I8509" s="15">
        <f t="shared" si="397"/>
        <v>10.86</v>
      </c>
      <c r="J8509" s="14">
        <f t="shared" si="398"/>
        <v>0</v>
      </c>
    </row>
    <row r="8510" spans="1:10" x14ac:dyDescent="0.3">
      <c r="A8510" s="19">
        <v>20201220</v>
      </c>
      <c r="B8510" s="19" t="s">
        <v>44</v>
      </c>
      <c r="C8510" s="19">
        <v>0</v>
      </c>
      <c r="D8510" s="19">
        <v>0</v>
      </c>
      <c r="E8510" s="19">
        <v>11.76</v>
      </c>
      <c r="F8510" s="19">
        <v>1.24</v>
      </c>
      <c r="G8510" s="19">
        <v>0</v>
      </c>
      <c r="H8510" s="17">
        <f t="shared" si="399"/>
        <v>0</v>
      </c>
      <c r="I8510" s="18">
        <f t="shared" si="397"/>
        <v>11.76</v>
      </c>
      <c r="J8510" s="17">
        <f t="shared" si="398"/>
        <v>0</v>
      </c>
    </row>
    <row r="8511" spans="1:10" x14ac:dyDescent="0.3">
      <c r="A8511" s="2">
        <v>20201220</v>
      </c>
      <c r="B8511" s="2" t="s">
        <v>43</v>
      </c>
      <c r="C8511" s="2">
        <v>0</v>
      </c>
      <c r="D8511" s="2">
        <v>0</v>
      </c>
      <c r="E8511" s="2">
        <v>12.23</v>
      </c>
      <c r="F8511" s="2">
        <v>1.1000000000000001</v>
      </c>
      <c r="G8511" s="2">
        <v>0</v>
      </c>
      <c r="H8511" s="16">
        <f t="shared" si="399"/>
        <v>0</v>
      </c>
      <c r="I8511" s="15">
        <f t="shared" si="397"/>
        <v>12.23</v>
      </c>
      <c r="J8511" s="14">
        <f t="shared" si="398"/>
        <v>0</v>
      </c>
    </row>
    <row r="8512" spans="1:10" x14ac:dyDescent="0.3">
      <c r="A8512" s="19">
        <v>20201220</v>
      </c>
      <c r="B8512" s="19" t="s">
        <v>42</v>
      </c>
      <c r="C8512" s="19">
        <v>0</v>
      </c>
      <c r="D8512" s="19">
        <v>0</v>
      </c>
      <c r="E8512" s="19">
        <v>12.65</v>
      </c>
      <c r="F8512" s="19">
        <v>1.03</v>
      </c>
      <c r="G8512" s="19">
        <v>0</v>
      </c>
      <c r="H8512" s="17">
        <f t="shared" si="399"/>
        <v>0</v>
      </c>
      <c r="I8512" s="18">
        <f t="shared" si="397"/>
        <v>12.65</v>
      </c>
      <c r="J8512" s="17">
        <f t="shared" si="398"/>
        <v>0</v>
      </c>
    </row>
    <row r="8513" spans="1:10" x14ac:dyDescent="0.3">
      <c r="A8513" s="2">
        <v>20201220</v>
      </c>
      <c r="B8513" s="2" t="s">
        <v>41</v>
      </c>
      <c r="C8513" s="2">
        <v>0</v>
      </c>
      <c r="D8513" s="2">
        <v>0</v>
      </c>
      <c r="E8513" s="2">
        <v>12.86</v>
      </c>
      <c r="F8513" s="2">
        <v>0.97</v>
      </c>
      <c r="G8513" s="2">
        <v>0</v>
      </c>
      <c r="H8513" s="16">
        <f t="shared" si="399"/>
        <v>0</v>
      </c>
      <c r="I8513" s="15">
        <f t="shared" si="397"/>
        <v>12.86</v>
      </c>
      <c r="J8513" s="14">
        <f t="shared" si="398"/>
        <v>0</v>
      </c>
    </row>
    <row r="8514" spans="1:10" x14ac:dyDescent="0.3">
      <c r="A8514" s="19">
        <v>20201220</v>
      </c>
      <c r="B8514" s="19" t="s">
        <v>40</v>
      </c>
      <c r="C8514" s="19">
        <v>13.43</v>
      </c>
      <c r="D8514" s="19">
        <v>2.35</v>
      </c>
      <c r="E8514" s="19">
        <v>12.87</v>
      </c>
      <c r="F8514" s="19">
        <v>0.48</v>
      </c>
      <c r="G8514" s="19">
        <v>0</v>
      </c>
      <c r="H8514" s="17">
        <f t="shared" si="399"/>
        <v>327.53110841589245</v>
      </c>
      <c r="I8514" s="18">
        <f t="shared" si="397"/>
        <v>23.105347137996638</v>
      </c>
      <c r="J8514" s="17">
        <f t="shared" si="398"/>
        <v>0.33032361829969137</v>
      </c>
    </row>
    <row r="8515" spans="1:10" x14ac:dyDescent="0.3">
      <c r="A8515" s="2">
        <v>20201220</v>
      </c>
      <c r="B8515" s="2" t="s">
        <v>39</v>
      </c>
      <c r="C8515" s="2">
        <v>127</v>
      </c>
      <c r="D8515" s="2">
        <v>11.56</v>
      </c>
      <c r="E8515" s="2">
        <v>13.05</v>
      </c>
      <c r="F8515" s="2">
        <v>0.69</v>
      </c>
      <c r="G8515" s="2">
        <v>0</v>
      </c>
      <c r="H8515" s="16">
        <f t="shared" si="399"/>
        <v>633.75151058572317</v>
      </c>
      <c r="I8515" s="15">
        <f t="shared" si="397"/>
        <v>32.85473470580385</v>
      </c>
      <c r="J8515" s="14">
        <f t="shared" si="398"/>
        <v>0.61135073565298337</v>
      </c>
    </row>
    <row r="8516" spans="1:10" x14ac:dyDescent="0.3">
      <c r="A8516" s="19">
        <v>20201220</v>
      </c>
      <c r="B8516" s="19" t="s">
        <v>38</v>
      </c>
      <c r="C8516" s="19">
        <v>304.01</v>
      </c>
      <c r="D8516" s="19">
        <v>19.22</v>
      </c>
      <c r="E8516" s="19">
        <v>14.26</v>
      </c>
      <c r="F8516" s="19">
        <v>0.83</v>
      </c>
      <c r="G8516" s="19">
        <v>0</v>
      </c>
      <c r="H8516" s="17">
        <f t="shared" si="399"/>
        <v>923.4916125878924</v>
      </c>
      <c r="I8516" s="18">
        <f t="shared" si="397"/>
        <v>43.119112893371636</v>
      </c>
      <c r="J8516" s="17">
        <f t="shared" si="398"/>
        <v>0.84819379305736409</v>
      </c>
    </row>
    <row r="8517" spans="1:10" x14ac:dyDescent="0.3">
      <c r="A8517" s="2">
        <v>20201220</v>
      </c>
      <c r="B8517" s="2" t="s">
        <v>37</v>
      </c>
      <c r="C8517" s="2">
        <v>415.01</v>
      </c>
      <c r="D8517" s="2">
        <v>24.74</v>
      </c>
      <c r="E8517" s="2">
        <v>15.38</v>
      </c>
      <c r="F8517" s="2">
        <v>1.17</v>
      </c>
      <c r="G8517" s="2">
        <v>0</v>
      </c>
      <c r="H8517" s="16">
        <f t="shared" si="399"/>
        <v>991.65777774478352</v>
      </c>
      <c r="I8517" s="15">
        <f t="shared" si="397"/>
        <v>46.369305554524487</v>
      </c>
      <c r="J8517" s="14">
        <f t="shared" si="398"/>
        <v>0.89629810648311292</v>
      </c>
    </row>
    <row r="8518" spans="1:10" x14ac:dyDescent="0.3">
      <c r="A8518" s="19">
        <v>20201220</v>
      </c>
      <c r="B8518" s="19" t="s">
        <v>36</v>
      </c>
      <c r="C8518" s="19">
        <v>373.01</v>
      </c>
      <c r="D8518" s="19">
        <v>27.54</v>
      </c>
      <c r="E8518" s="19">
        <v>16.02</v>
      </c>
      <c r="F8518" s="19">
        <v>2.21</v>
      </c>
      <c r="G8518" s="19">
        <v>0</v>
      </c>
      <c r="H8518" s="17">
        <f t="shared" si="399"/>
        <v>806.73878997873783</v>
      </c>
      <c r="I8518" s="18">
        <f t="shared" si="397"/>
        <v>41.230587186835557</v>
      </c>
      <c r="J8518" s="17">
        <f t="shared" si="398"/>
        <v>0.74781649077385326</v>
      </c>
    </row>
    <row r="8519" spans="1:10" x14ac:dyDescent="0.3">
      <c r="A8519" s="2">
        <v>20201220</v>
      </c>
      <c r="B8519" s="2" t="s">
        <v>35</v>
      </c>
      <c r="C8519" s="2">
        <v>396.01</v>
      </c>
      <c r="D8519" s="2">
        <v>27.24</v>
      </c>
      <c r="E8519" s="2">
        <v>15.98</v>
      </c>
      <c r="F8519" s="2">
        <v>2.69</v>
      </c>
      <c r="G8519" s="2">
        <v>0</v>
      </c>
      <c r="H8519" s="16">
        <f t="shared" si="399"/>
        <v>865.18195725146893</v>
      </c>
      <c r="I8519" s="15">
        <f t="shared" si="397"/>
        <v>43.016936164108401</v>
      </c>
      <c r="J8519" s="14">
        <f t="shared" si="398"/>
        <v>0.7950362808278475</v>
      </c>
    </row>
    <row r="8520" spans="1:10" x14ac:dyDescent="0.3">
      <c r="A8520" s="19">
        <v>20201220</v>
      </c>
      <c r="B8520" s="19" t="s">
        <v>34</v>
      </c>
      <c r="C8520" s="19">
        <v>382.01</v>
      </c>
      <c r="D8520" s="19">
        <v>23.89</v>
      </c>
      <c r="E8520" s="19">
        <v>16.18</v>
      </c>
      <c r="F8520" s="19">
        <v>3.03</v>
      </c>
      <c r="G8520" s="19">
        <v>0</v>
      </c>
      <c r="H8520" s="17">
        <f t="shared" si="399"/>
        <v>943.27646057235347</v>
      </c>
      <c r="I8520" s="18">
        <f t="shared" si="397"/>
        <v>45.657389392886046</v>
      </c>
      <c r="J8520" s="17">
        <f t="shared" si="398"/>
        <v>0.85559112939201454</v>
      </c>
    </row>
    <row r="8521" spans="1:10" x14ac:dyDescent="0.3">
      <c r="A8521" s="2">
        <v>20201220</v>
      </c>
      <c r="B8521" s="2" t="s">
        <v>33</v>
      </c>
      <c r="C8521" s="2">
        <v>270.01</v>
      </c>
      <c r="D8521" s="2">
        <v>17.920000000000002</v>
      </c>
      <c r="E8521" s="2">
        <v>16.11</v>
      </c>
      <c r="F8521" s="2">
        <v>3.03</v>
      </c>
      <c r="G8521" s="2">
        <v>0</v>
      </c>
      <c r="H8521" s="16">
        <f t="shared" si="399"/>
        <v>877.54259474334799</v>
      </c>
      <c r="I8521" s="15">
        <f t="shared" si="397"/>
        <v>43.533206085729624</v>
      </c>
      <c r="J8521" s="14">
        <f t="shared" si="398"/>
        <v>0.80435604483511824</v>
      </c>
    </row>
    <row r="8522" spans="1:10" x14ac:dyDescent="0.3">
      <c r="A8522" s="19">
        <v>20201220</v>
      </c>
      <c r="B8522" s="19" t="s">
        <v>32</v>
      </c>
      <c r="C8522" s="19">
        <v>111</v>
      </c>
      <c r="D8522" s="19">
        <v>9.92</v>
      </c>
      <c r="E8522" s="19">
        <v>15.82</v>
      </c>
      <c r="F8522" s="19">
        <v>2.69</v>
      </c>
      <c r="G8522" s="19">
        <v>0</v>
      </c>
      <c r="H8522" s="17">
        <f t="shared" si="399"/>
        <v>644.32631448934944</v>
      </c>
      <c r="I8522" s="18">
        <f t="shared" ref="I8522:I8585" si="400">E8522+H8522*((NOCT-20)/(800))</f>
        <v>35.95519732779217</v>
      </c>
      <c r="J8522" s="17">
        <f t="shared" ref="J8522:J8585" si="401">P_STC__W*(H8522/1000)*(1+(alpha_p/100)*(I8522-25))</f>
        <v>0.61256206585510986</v>
      </c>
    </row>
    <row r="8523" spans="1:10" x14ac:dyDescent="0.3">
      <c r="A8523" s="2">
        <v>20201220</v>
      </c>
      <c r="B8523" s="2" t="s">
        <v>31</v>
      </c>
      <c r="C8523" s="2">
        <v>0</v>
      </c>
      <c r="D8523" s="2">
        <v>0</v>
      </c>
      <c r="E8523" s="2">
        <v>15.1</v>
      </c>
      <c r="F8523" s="2">
        <v>2.34</v>
      </c>
      <c r="G8523" s="2">
        <v>0</v>
      </c>
      <c r="H8523" s="16">
        <f t="shared" si="399"/>
        <v>0</v>
      </c>
      <c r="I8523" s="15">
        <f t="shared" si="400"/>
        <v>15.1</v>
      </c>
      <c r="J8523" s="14">
        <f t="shared" si="401"/>
        <v>0</v>
      </c>
    </row>
    <row r="8524" spans="1:10" x14ac:dyDescent="0.3">
      <c r="A8524" s="19">
        <v>20201220</v>
      </c>
      <c r="B8524" s="19" t="s">
        <v>30</v>
      </c>
      <c r="C8524" s="19">
        <v>0</v>
      </c>
      <c r="D8524" s="19">
        <v>0</v>
      </c>
      <c r="E8524" s="19">
        <v>14.46</v>
      </c>
      <c r="F8524" s="19">
        <v>1.93</v>
      </c>
      <c r="G8524" s="19">
        <v>0</v>
      </c>
      <c r="H8524" s="17">
        <f t="shared" si="399"/>
        <v>0</v>
      </c>
      <c r="I8524" s="18">
        <f t="shared" si="400"/>
        <v>14.46</v>
      </c>
      <c r="J8524" s="17">
        <f t="shared" si="401"/>
        <v>0</v>
      </c>
    </row>
    <row r="8525" spans="1:10" x14ac:dyDescent="0.3">
      <c r="A8525" s="2">
        <v>20201220</v>
      </c>
      <c r="B8525" s="2" t="s">
        <v>29</v>
      </c>
      <c r="C8525" s="2">
        <v>0</v>
      </c>
      <c r="D8525" s="2">
        <v>0</v>
      </c>
      <c r="E8525" s="2">
        <v>14.23</v>
      </c>
      <c r="F8525" s="2">
        <v>2.48</v>
      </c>
      <c r="G8525" s="2">
        <v>0</v>
      </c>
      <c r="H8525" s="16">
        <f t="shared" si="399"/>
        <v>0</v>
      </c>
      <c r="I8525" s="15">
        <f t="shared" si="400"/>
        <v>14.23</v>
      </c>
      <c r="J8525" s="14">
        <f t="shared" si="401"/>
        <v>0</v>
      </c>
    </row>
    <row r="8526" spans="1:10" x14ac:dyDescent="0.3">
      <c r="A8526" s="19">
        <v>20201220</v>
      </c>
      <c r="B8526" s="19" t="s">
        <v>28</v>
      </c>
      <c r="C8526" s="19">
        <v>0</v>
      </c>
      <c r="D8526" s="19">
        <v>0</v>
      </c>
      <c r="E8526" s="19">
        <v>14.03</v>
      </c>
      <c r="F8526" s="19">
        <v>2.62</v>
      </c>
      <c r="G8526" s="19">
        <v>0</v>
      </c>
      <c r="H8526" s="17">
        <f t="shared" si="399"/>
        <v>0</v>
      </c>
      <c r="I8526" s="18">
        <f t="shared" si="400"/>
        <v>14.03</v>
      </c>
      <c r="J8526" s="17">
        <f t="shared" si="401"/>
        <v>0</v>
      </c>
    </row>
    <row r="8527" spans="1:10" x14ac:dyDescent="0.3">
      <c r="A8527" s="2">
        <v>20201220</v>
      </c>
      <c r="B8527" s="2" t="s">
        <v>27</v>
      </c>
      <c r="C8527" s="2">
        <v>0</v>
      </c>
      <c r="D8527" s="2">
        <v>0</v>
      </c>
      <c r="E8527" s="2">
        <v>13.89</v>
      </c>
      <c r="F8527" s="2">
        <v>2.69</v>
      </c>
      <c r="G8527" s="2">
        <v>0</v>
      </c>
      <c r="H8527" s="16">
        <f t="shared" si="399"/>
        <v>0</v>
      </c>
      <c r="I8527" s="15">
        <f t="shared" si="400"/>
        <v>13.89</v>
      </c>
      <c r="J8527" s="14">
        <f t="shared" si="401"/>
        <v>0</v>
      </c>
    </row>
    <row r="8528" spans="1:10" x14ac:dyDescent="0.3">
      <c r="A8528" s="19">
        <v>20201220</v>
      </c>
      <c r="B8528" s="19" t="s">
        <v>26</v>
      </c>
      <c r="C8528" s="19">
        <v>0</v>
      </c>
      <c r="D8528" s="19">
        <v>0</v>
      </c>
      <c r="E8528" s="19">
        <v>13.73</v>
      </c>
      <c r="F8528" s="19">
        <v>2.62</v>
      </c>
      <c r="G8528" s="19">
        <v>0</v>
      </c>
      <c r="H8528" s="17">
        <f t="shared" si="399"/>
        <v>0</v>
      </c>
      <c r="I8528" s="18">
        <f t="shared" si="400"/>
        <v>13.73</v>
      </c>
      <c r="J8528" s="17">
        <f t="shared" si="401"/>
        <v>0</v>
      </c>
    </row>
    <row r="8529" spans="1:10" x14ac:dyDescent="0.3">
      <c r="A8529" s="2">
        <v>20201220</v>
      </c>
      <c r="B8529" s="2" t="s">
        <v>25</v>
      </c>
      <c r="C8529" s="2">
        <v>0</v>
      </c>
      <c r="D8529" s="2">
        <v>0</v>
      </c>
      <c r="E8529" s="2">
        <v>13.59</v>
      </c>
      <c r="F8529" s="2">
        <v>2.62</v>
      </c>
      <c r="G8529" s="2">
        <v>0</v>
      </c>
      <c r="H8529" s="16">
        <f t="shared" si="399"/>
        <v>0</v>
      </c>
      <c r="I8529" s="15">
        <f t="shared" si="400"/>
        <v>13.59</v>
      </c>
      <c r="J8529" s="14">
        <f t="shared" si="401"/>
        <v>0</v>
      </c>
    </row>
    <row r="8530" spans="1:10" x14ac:dyDescent="0.3">
      <c r="A8530" s="19">
        <v>20201221</v>
      </c>
      <c r="B8530" s="19" t="s">
        <v>48</v>
      </c>
      <c r="C8530" s="19">
        <v>0</v>
      </c>
      <c r="D8530" s="19">
        <v>0</v>
      </c>
      <c r="E8530" s="19">
        <v>13.62</v>
      </c>
      <c r="F8530" s="19">
        <v>2.69</v>
      </c>
      <c r="G8530" s="19">
        <v>0</v>
      </c>
      <c r="H8530" s="17">
        <f t="shared" si="399"/>
        <v>0</v>
      </c>
      <c r="I8530" s="18">
        <f t="shared" si="400"/>
        <v>13.62</v>
      </c>
      <c r="J8530" s="17">
        <f t="shared" si="401"/>
        <v>0</v>
      </c>
    </row>
    <row r="8531" spans="1:10" x14ac:dyDescent="0.3">
      <c r="A8531" s="2">
        <v>20201221</v>
      </c>
      <c r="B8531" s="2" t="s">
        <v>47</v>
      </c>
      <c r="C8531" s="2">
        <v>0</v>
      </c>
      <c r="D8531" s="2">
        <v>0</v>
      </c>
      <c r="E8531" s="2">
        <v>13.55</v>
      </c>
      <c r="F8531" s="2">
        <v>2.76</v>
      </c>
      <c r="G8531" s="2">
        <v>0</v>
      </c>
      <c r="H8531" s="16">
        <f t="shared" ref="H8531:H8594" si="402">IF(D8531&gt;0,C8531/SIN(D8531*PI()/180),0)</f>
        <v>0</v>
      </c>
      <c r="I8531" s="15">
        <f t="shared" si="400"/>
        <v>13.55</v>
      </c>
      <c r="J8531" s="14">
        <f t="shared" si="401"/>
        <v>0</v>
      </c>
    </row>
    <row r="8532" spans="1:10" x14ac:dyDescent="0.3">
      <c r="A8532" s="19">
        <v>20201221</v>
      </c>
      <c r="B8532" s="19" t="s">
        <v>46</v>
      </c>
      <c r="C8532" s="19">
        <v>0</v>
      </c>
      <c r="D8532" s="19">
        <v>0</v>
      </c>
      <c r="E8532" s="19">
        <v>13.59</v>
      </c>
      <c r="F8532" s="19">
        <v>2.76</v>
      </c>
      <c r="G8532" s="19">
        <v>0</v>
      </c>
      <c r="H8532" s="17">
        <f t="shared" si="402"/>
        <v>0</v>
      </c>
      <c r="I8532" s="18">
        <f t="shared" si="400"/>
        <v>13.59</v>
      </c>
      <c r="J8532" s="17">
        <f t="shared" si="401"/>
        <v>0</v>
      </c>
    </row>
    <row r="8533" spans="1:10" x14ac:dyDescent="0.3">
      <c r="A8533" s="2">
        <v>20201221</v>
      </c>
      <c r="B8533" s="2" t="s">
        <v>45</v>
      </c>
      <c r="C8533" s="2">
        <v>0</v>
      </c>
      <c r="D8533" s="2">
        <v>0</v>
      </c>
      <c r="E8533" s="2">
        <v>13.62</v>
      </c>
      <c r="F8533" s="2">
        <v>2.76</v>
      </c>
      <c r="G8533" s="2">
        <v>0</v>
      </c>
      <c r="H8533" s="16">
        <f t="shared" si="402"/>
        <v>0</v>
      </c>
      <c r="I8533" s="15">
        <f t="shared" si="400"/>
        <v>13.62</v>
      </c>
      <c r="J8533" s="14">
        <f t="shared" si="401"/>
        <v>0</v>
      </c>
    </row>
    <row r="8534" spans="1:10" x14ac:dyDescent="0.3">
      <c r="A8534" s="19">
        <v>20201221</v>
      </c>
      <c r="B8534" s="19" t="s">
        <v>44</v>
      </c>
      <c r="C8534" s="19">
        <v>0</v>
      </c>
      <c r="D8534" s="19">
        <v>0</v>
      </c>
      <c r="E8534" s="19">
        <v>13.78</v>
      </c>
      <c r="F8534" s="19">
        <v>2.62</v>
      </c>
      <c r="G8534" s="19">
        <v>0</v>
      </c>
      <c r="H8534" s="17">
        <f t="shared" si="402"/>
        <v>0</v>
      </c>
      <c r="I8534" s="18">
        <f t="shared" si="400"/>
        <v>13.78</v>
      </c>
      <c r="J8534" s="17">
        <f t="shared" si="401"/>
        <v>0</v>
      </c>
    </row>
    <row r="8535" spans="1:10" x14ac:dyDescent="0.3">
      <c r="A8535" s="2">
        <v>20201221</v>
      </c>
      <c r="B8535" s="2" t="s">
        <v>43</v>
      </c>
      <c r="C8535" s="2">
        <v>0</v>
      </c>
      <c r="D8535" s="2">
        <v>0</v>
      </c>
      <c r="E8535" s="2">
        <v>13.93</v>
      </c>
      <c r="F8535" s="2">
        <v>2.48</v>
      </c>
      <c r="G8535" s="2">
        <v>0</v>
      </c>
      <c r="H8535" s="16">
        <f t="shared" si="402"/>
        <v>0</v>
      </c>
      <c r="I8535" s="15">
        <f t="shared" si="400"/>
        <v>13.93</v>
      </c>
      <c r="J8535" s="14">
        <f t="shared" si="401"/>
        <v>0</v>
      </c>
    </row>
    <row r="8536" spans="1:10" x14ac:dyDescent="0.3">
      <c r="A8536" s="19">
        <v>20201221</v>
      </c>
      <c r="B8536" s="19" t="s">
        <v>42</v>
      </c>
      <c r="C8536" s="19">
        <v>0</v>
      </c>
      <c r="D8536" s="19">
        <v>0</v>
      </c>
      <c r="E8536" s="19">
        <v>13.99</v>
      </c>
      <c r="F8536" s="19">
        <v>2.48</v>
      </c>
      <c r="G8536" s="19">
        <v>0</v>
      </c>
      <c r="H8536" s="17">
        <f t="shared" si="402"/>
        <v>0</v>
      </c>
      <c r="I8536" s="18">
        <f t="shared" si="400"/>
        <v>13.99</v>
      </c>
      <c r="J8536" s="17">
        <f t="shared" si="401"/>
        <v>0</v>
      </c>
    </row>
    <row r="8537" spans="1:10" x14ac:dyDescent="0.3">
      <c r="A8537" s="2">
        <v>20201221</v>
      </c>
      <c r="B8537" s="2" t="s">
        <v>41</v>
      </c>
      <c r="C8537" s="2">
        <v>0</v>
      </c>
      <c r="D8537" s="2">
        <v>0</v>
      </c>
      <c r="E8537" s="2">
        <v>14.07</v>
      </c>
      <c r="F8537" s="2">
        <v>2.69</v>
      </c>
      <c r="G8537" s="2">
        <v>0</v>
      </c>
      <c r="H8537" s="16">
        <f t="shared" si="402"/>
        <v>0</v>
      </c>
      <c r="I8537" s="15">
        <f t="shared" si="400"/>
        <v>14.07</v>
      </c>
      <c r="J8537" s="14">
        <f t="shared" si="401"/>
        <v>0</v>
      </c>
    </row>
    <row r="8538" spans="1:10" x14ac:dyDescent="0.3">
      <c r="A8538" s="19">
        <v>20201221</v>
      </c>
      <c r="B8538" s="19" t="s">
        <v>40</v>
      </c>
      <c r="C8538" s="19">
        <v>0</v>
      </c>
      <c r="D8538" s="19">
        <v>0</v>
      </c>
      <c r="E8538" s="19">
        <v>14.1</v>
      </c>
      <c r="F8538" s="19">
        <v>2.69</v>
      </c>
      <c r="G8538" s="19">
        <v>0</v>
      </c>
      <c r="H8538" s="17">
        <f t="shared" si="402"/>
        <v>0</v>
      </c>
      <c r="I8538" s="18">
        <f t="shared" si="400"/>
        <v>14.1</v>
      </c>
      <c r="J8538" s="17">
        <f t="shared" si="401"/>
        <v>0</v>
      </c>
    </row>
    <row r="8539" spans="1:10" x14ac:dyDescent="0.3">
      <c r="A8539" s="2">
        <v>20201221</v>
      </c>
      <c r="B8539" s="2" t="s">
        <v>39</v>
      </c>
      <c r="C8539" s="2">
        <v>83</v>
      </c>
      <c r="D8539" s="2">
        <v>11.49</v>
      </c>
      <c r="E8539" s="2">
        <v>14.38</v>
      </c>
      <c r="F8539" s="2">
        <v>2.69</v>
      </c>
      <c r="G8539" s="2">
        <v>0</v>
      </c>
      <c r="H8539" s="16">
        <f t="shared" si="402"/>
        <v>416.67314631824792</v>
      </c>
      <c r="I8539" s="15">
        <f t="shared" si="400"/>
        <v>27.401035822445248</v>
      </c>
      <c r="J8539" s="14">
        <f t="shared" si="401"/>
        <v>0.41217113414072304</v>
      </c>
    </row>
    <row r="8540" spans="1:10" x14ac:dyDescent="0.3">
      <c r="A8540" s="19">
        <v>20201221</v>
      </c>
      <c r="B8540" s="19" t="s">
        <v>38</v>
      </c>
      <c r="C8540" s="19">
        <v>169</v>
      </c>
      <c r="D8540" s="19">
        <v>19.16</v>
      </c>
      <c r="E8540" s="19">
        <v>14.92</v>
      </c>
      <c r="F8540" s="19">
        <v>2.9</v>
      </c>
      <c r="G8540" s="19">
        <v>0</v>
      </c>
      <c r="H8540" s="17">
        <f t="shared" si="402"/>
        <v>514.91851857026563</v>
      </c>
      <c r="I8540" s="18">
        <f t="shared" si="400"/>
        <v>31.011203705320803</v>
      </c>
      <c r="J8540" s="17">
        <f t="shared" si="401"/>
        <v>0.50098975808981017</v>
      </c>
    </row>
    <row r="8541" spans="1:10" x14ac:dyDescent="0.3">
      <c r="A8541" s="2">
        <v>20201221</v>
      </c>
      <c r="B8541" s="2" t="s">
        <v>37</v>
      </c>
      <c r="C8541" s="2">
        <v>213</v>
      </c>
      <c r="D8541" s="2">
        <v>24.7</v>
      </c>
      <c r="E8541" s="2">
        <v>15.49</v>
      </c>
      <c r="F8541" s="2">
        <v>3.31</v>
      </c>
      <c r="G8541" s="2">
        <v>0</v>
      </c>
      <c r="H8541" s="16">
        <f t="shared" si="402"/>
        <v>509.7314752810542</v>
      </c>
      <c r="I8541" s="15">
        <f t="shared" si="400"/>
        <v>31.419108602532944</v>
      </c>
      <c r="J8541" s="14">
        <f t="shared" si="401"/>
        <v>0.49500737764024133</v>
      </c>
    </row>
    <row r="8542" spans="1:10" x14ac:dyDescent="0.3">
      <c r="A8542" s="19">
        <v>20201221</v>
      </c>
      <c r="B8542" s="19" t="s">
        <v>36</v>
      </c>
      <c r="C8542" s="19">
        <v>328</v>
      </c>
      <c r="D8542" s="19">
        <v>27.52</v>
      </c>
      <c r="E8542" s="19">
        <v>15.86</v>
      </c>
      <c r="F8542" s="19">
        <v>3.24</v>
      </c>
      <c r="G8542" s="19">
        <v>0</v>
      </c>
      <c r="H8542" s="17">
        <f t="shared" si="402"/>
        <v>709.8672693109603</v>
      </c>
      <c r="I8542" s="18">
        <f t="shared" si="400"/>
        <v>38.043352165967505</v>
      </c>
      <c r="J8542" s="17">
        <f t="shared" si="401"/>
        <v>0.66820154977973578</v>
      </c>
    </row>
    <row r="8543" spans="1:10" x14ac:dyDescent="0.3">
      <c r="A8543" s="2">
        <v>20201221</v>
      </c>
      <c r="B8543" s="2" t="s">
        <v>35</v>
      </c>
      <c r="C8543" s="2">
        <v>295</v>
      </c>
      <c r="D8543" s="2">
        <v>27.25</v>
      </c>
      <c r="E8543" s="2">
        <v>15.92</v>
      </c>
      <c r="F8543" s="2">
        <v>2.97</v>
      </c>
      <c r="G8543" s="2">
        <v>0</v>
      </c>
      <c r="H8543" s="16">
        <f t="shared" si="402"/>
        <v>644.2821708344029</v>
      </c>
      <c r="I8543" s="15">
        <f t="shared" si="400"/>
        <v>36.053817838575092</v>
      </c>
      <c r="J8543" s="14">
        <f t="shared" si="401"/>
        <v>0.61223417094569943</v>
      </c>
    </row>
    <row r="8544" spans="1:10" x14ac:dyDescent="0.3">
      <c r="A8544" s="19">
        <v>20201221</v>
      </c>
      <c r="B8544" s="19" t="s">
        <v>34</v>
      </c>
      <c r="C8544" s="19">
        <v>122</v>
      </c>
      <c r="D8544" s="19">
        <v>23.92</v>
      </c>
      <c r="E8544" s="19">
        <v>16.09</v>
      </c>
      <c r="F8544" s="19">
        <v>2.9</v>
      </c>
      <c r="G8544" s="19">
        <v>0</v>
      </c>
      <c r="H8544" s="17">
        <f t="shared" si="402"/>
        <v>300.89229591230651</v>
      </c>
      <c r="I8544" s="18">
        <f t="shared" si="400"/>
        <v>25.492884247259578</v>
      </c>
      <c r="J8544" s="17">
        <f t="shared" si="401"/>
        <v>0.30022492308481025</v>
      </c>
    </row>
    <row r="8545" spans="1:10" x14ac:dyDescent="0.3">
      <c r="A8545" s="2">
        <v>20201221</v>
      </c>
      <c r="B8545" s="2" t="s">
        <v>33</v>
      </c>
      <c r="C8545" s="2">
        <v>127</v>
      </c>
      <c r="D8545" s="2">
        <v>17.96</v>
      </c>
      <c r="E8545" s="2">
        <v>16.16</v>
      </c>
      <c r="F8545" s="2">
        <v>2.9</v>
      </c>
      <c r="G8545" s="2">
        <v>0</v>
      </c>
      <c r="H8545" s="16">
        <f t="shared" si="402"/>
        <v>411.86567975368888</v>
      </c>
      <c r="I8545" s="15">
        <f t="shared" si="400"/>
        <v>29.030802492302776</v>
      </c>
      <c r="J8545" s="14">
        <f t="shared" si="401"/>
        <v>0.4043950083156857</v>
      </c>
    </row>
    <row r="8546" spans="1:10" x14ac:dyDescent="0.3">
      <c r="A8546" s="19">
        <v>20201221</v>
      </c>
      <c r="B8546" s="19" t="s">
        <v>32</v>
      </c>
      <c r="C8546" s="19">
        <v>78</v>
      </c>
      <c r="D8546" s="19">
        <v>9.99</v>
      </c>
      <c r="E8546" s="19">
        <v>15.78</v>
      </c>
      <c r="F8546" s="19">
        <v>2.69</v>
      </c>
      <c r="G8546" s="19">
        <v>0</v>
      </c>
      <c r="H8546" s="17">
        <f t="shared" si="402"/>
        <v>449.62915889576487</v>
      </c>
      <c r="I8546" s="18">
        <f t="shared" si="400"/>
        <v>29.830911215492652</v>
      </c>
      <c r="J8546" s="17">
        <f t="shared" si="401"/>
        <v>0.43985462543641551</v>
      </c>
    </row>
    <row r="8547" spans="1:10" x14ac:dyDescent="0.3">
      <c r="A8547" s="2">
        <v>20201221</v>
      </c>
      <c r="B8547" s="2" t="s">
        <v>31</v>
      </c>
      <c r="C8547" s="2">
        <v>0</v>
      </c>
      <c r="D8547" s="2">
        <v>0</v>
      </c>
      <c r="E8547" s="2">
        <v>15.16</v>
      </c>
      <c r="F8547" s="2">
        <v>2.14</v>
      </c>
      <c r="G8547" s="2">
        <v>0</v>
      </c>
      <c r="H8547" s="16">
        <f t="shared" si="402"/>
        <v>0</v>
      </c>
      <c r="I8547" s="15">
        <f t="shared" si="400"/>
        <v>15.16</v>
      </c>
      <c r="J8547" s="14">
        <f t="shared" si="401"/>
        <v>0</v>
      </c>
    </row>
    <row r="8548" spans="1:10" x14ac:dyDescent="0.3">
      <c r="A8548" s="19">
        <v>20201221</v>
      </c>
      <c r="B8548" s="19" t="s">
        <v>30</v>
      </c>
      <c r="C8548" s="19">
        <v>0</v>
      </c>
      <c r="D8548" s="19">
        <v>0</v>
      </c>
      <c r="E8548" s="19">
        <v>14.27</v>
      </c>
      <c r="F8548" s="19">
        <v>1.59</v>
      </c>
      <c r="G8548" s="19">
        <v>0</v>
      </c>
      <c r="H8548" s="17">
        <f t="shared" si="402"/>
        <v>0</v>
      </c>
      <c r="I8548" s="18">
        <f t="shared" si="400"/>
        <v>14.27</v>
      </c>
      <c r="J8548" s="17">
        <f t="shared" si="401"/>
        <v>0</v>
      </c>
    </row>
    <row r="8549" spans="1:10" x14ac:dyDescent="0.3">
      <c r="A8549" s="2">
        <v>20201221</v>
      </c>
      <c r="B8549" s="2" t="s">
        <v>29</v>
      </c>
      <c r="C8549" s="2">
        <v>0</v>
      </c>
      <c r="D8549" s="2">
        <v>0</v>
      </c>
      <c r="E8549" s="2">
        <v>14.13</v>
      </c>
      <c r="F8549" s="2">
        <v>1.72</v>
      </c>
      <c r="G8549" s="2">
        <v>0</v>
      </c>
      <c r="H8549" s="16">
        <f t="shared" si="402"/>
        <v>0</v>
      </c>
      <c r="I8549" s="15">
        <f t="shared" si="400"/>
        <v>14.13</v>
      </c>
      <c r="J8549" s="14">
        <f t="shared" si="401"/>
        <v>0</v>
      </c>
    </row>
    <row r="8550" spans="1:10" x14ac:dyDescent="0.3">
      <c r="A8550" s="19">
        <v>20201221</v>
      </c>
      <c r="B8550" s="19" t="s">
        <v>28</v>
      </c>
      <c r="C8550" s="19">
        <v>0</v>
      </c>
      <c r="D8550" s="19">
        <v>0</v>
      </c>
      <c r="E8550" s="19">
        <v>13.73</v>
      </c>
      <c r="F8550" s="19">
        <v>1.31</v>
      </c>
      <c r="G8550" s="19">
        <v>0</v>
      </c>
      <c r="H8550" s="17">
        <f t="shared" si="402"/>
        <v>0</v>
      </c>
      <c r="I8550" s="18">
        <f t="shared" si="400"/>
        <v>13.73</v>
      </c>
      <c r="J8550" s="17">
        <f t="shared" si="401"/>
        <v>0</v>
      </c>
    </row>
    <row r="8551" spans="1:10" x14ac:dyDescent="0.3">
      <c r="A8551" s="2">
        <v>20201221</v>
      </c>
      <c r="B8551" s="2" t="s">
        <v>27</v>
      </c>
      <c r="C8551" s="2">
        <v>0</v>
      </c>
      <c r="D8551" s="2">
        <v>0</v>
      </c>
      <c r="E8551" s="2">
        <v>13.15</v>
      </c>
      <c r="F8551" s="2">
        <v>1.03</v>
      </c>
      <c r="G8551" s="2">
        <v>0</v>
      </c>
      <c r="H8551" s="16">
        <f t="shared" si="402"/>
        <v>0</v>
      </c>
      <c r="I8551" s="15">
        <f t="shared" si="400"/>
        <v>13.15</v>
      </c>
      <c r="J8551" s="14">
        <f t="shared" si="401"/>
        <v>0</v>
      </c>
    </row>
    <row r="8552" spans="1:10" x14ac:dyDescent="0.3">
      <c r="A8552" s="19">
        <v>20201221</v>
      </c>
      <c r="B8552" s="19" t="s">
        <v>26</v>
      </c>
      <c r="C8552" s="19">
        <v>0</v>
      </c>
      <c r="D8552" s="19">
        <v>0</v>
      </c>
      <c r="E8552" s="19">
        <v>12.38</v>
      </c>
      <c r="F8552" s="19">
        <v>1.24</v>
      </c>
      <c r="G8552" s="19">
        <v>0</v>
      </c>
      <c r="H8552" s="17">
        <f t="shared" si="402"/>
        <v>0</v>
      </c>
      <c r="I8552" s="18">
        <f t="shared" si="400"/>
        <v>12.38</v>
      </c>
      <c r="J8552" s="17">
        <f t="shared" si="401"/>
        <v>0</v>
      </c>
    </row>
    <row r="8553" spans="1:10" x14ac:dyDescent="0.3">
      <c r="A8553" s="2">
        <v>20201221</v>
      </c>
      <c r="B8553" s="2" t="s">
        <v>25</v>
      </c>
      <c r="C8553" s="2">
        <v>0</v>
      </c>
      <c r="D8553" s="2">
        <v>0</v>
      </c>
      <c r="E8553" s="2">
        <v>11.76</v>
      </c>
      <c r="F8553" s="2">
        <v>1.72</v>
      </c>
      <c r="G8553" s="2">
        <v>0</v>
      </c>
      <c r="H8553" s="16">
        <f t="shared" si="402"/>
        <v>0</v>
      </c>
      <c r="I8553" s="15">
        <f t="shared" si="400"/>
        <v>11.76</v>
      </c>
      <c r="J8553" s="14">
        <f t="shared" si="401"/>
        <v>0</v>
      </c>
    </row>
    <row r="8554" spans="1:10" x14ac:dyDescent="0.3">
      <c r="A8554" s="19">
        <v>20201222</v>
      </c>
      <c r="B8554" s="19" t="s">
        <v>48</v>
      </c>
      <c r="C8554" s="19">
        <v>0</v>
      </c>
      <c r="D8554" s="19">
        <v>0</v>
      </c>
      <c r="E8554" s="19">
        <v>11.39</v>
      </c>
      <c r="F8554" s="19">
        <v>2</v>
      </c>
      <c r="G8554" s="19">
        <v>0</v>
      </c>
      <c r="H8554" s="17">
        <f t="shared" si="402"/>
        <v>0</v>
      </c>
      <c r="I8554" s="18">
        <f t="shared" si="400"/>
        <v>11.39</v>
      </c>
      <c r="J8554" s="17">
        <f t="shared" si="401"/>
        <v>0</v>
      </c>
    </row>
    <row r="8555" spans="1:10" x14ac:dyDescent="0.3">
      <c r="A8555" s="2">
        <v>20201222</v>
      </c>
      <c r="B8555" s="2" t="s">
        <v>47</v>
      </c>
      <c r="C8555" s="2">
        <v>0</v>
      </c>
      <c r="D8555" s="2">
        <v>0</v>
      </c>
      <c r="E8555" s="2">
        <v>11.13</v>
      </c>
      <c r="F8555" s="2">
        <v>2.0699999999999998</v>
      </c>
      <c r="G8555" s="2">
        <v>0</v>
      </c>
      <c r="H8555" s="16">
        <f t="shared" si="402"/>
        <v>0</v>
      </c>
      <c r="I8555" s="15">
        <f t="shared" si="400"/>
        <v>11.13</v>
      </c>
      <c r="J8555" s="14">
        <f t="shared" si="401"/>
        <v>0</v>
      </c>
    </row>
    <row r="8556" spans="1:10" x14ac:dyDescent="0.3">
      <c r="A8556" s="19">
        <v>20201222</v>
      </c>
      <c r="B8556" s="19" t="s">
        <v>46</v>
      </c>
      <c r="C8556" s="19">
        <v>0</v>
      </c>
      <c r="D8556" s="19">
        <v>0</v>
      </c>
      <c r="E8556" s="19">
        <v>10.85</v>
      </c>
      <c r="F8556" s="19">
        <v>2.0699999999999998</v>
      </c>
      <c r="G8556" s="19">
        <v>0</v>
      </c>
      <c r="H8556" s="17">
        <f t="shared" si="402"/>
        <v>0</v>
      </c>
      <c r="I8556" s="18">
        <f t="shared" si="400"/>
        <v>10.85</v>
      </c>
      <c r="J8556" s="17">
        <f t="shared" si="401"/>
        <v>0</v>
      </c>
    </row>
    <row r="8557" spans="1:10" x14ac:dyDescent="0.3">
      <c r="A8557" s="2">
        <v>20201222</v>
      </c>
      <c r="B8557" s="2" t="s">
        <v>45</v>
      </c>
      <c r="C8557" s="2">
        <v>0</v>
      </c>
      <c r="D8557" s="2">
        <v>0</v>
      </c>
      <c r="E8557" s="2">
        <v>10.74</v>
      </c>
      <c r="F8557" s="2">
        <v>2.2799999999999998</v>
      </c>
      <c r="G8557" s="2">
        <v>0</v>
      </c>
      <c r="H8557" s="16">
        <f t="shared" si="402"/>
        <v>0</v>
      </c>
      <c r="I8557" s="15">
        <f t="shared" si="400"/>
        <v>10.74</v>
      </c>
      <c r="J8557" s="14">
        <f t="shared" si="401"/>
        <v>0</v>
      </c>
    </row>
    <row r="8558" spans="1:10" x14ac:dyDescent="0.3">
      <c r="A8558" s="19">
        <v>20201222</v>
      </c>
      <c r="B8558" s="19" t="s">
        <v>44</v>
      </c>
      <c r="C8558" s="19">
        <v>0</v>
      </c>
      <c r="D8558" s="19">
        <v>0</v>
      </c>
      <c r="E8558" s="19">
        <v>10.72</v>
      </c>
      <c r="F8558" s="19">
        <v>2.5499999999999998</v>
      </c>
      <c r="G8558" s="19">
        <v>0</v>
      </c>
      <c r="H8558" s="17">
        <f t="shared" si="402"/>
        <v>0</v>
      </c>
      <c r="I8558" s="18">
        <f t="shared" si="400"/>
        <v>10.72</v>
      </c>
      <c r="J8558" s="17">
        <f t="shared" si="401"/>
        <v>0</v>
      </c>
    </row>
    <row r="8559" spans="1:10" x14ac:dyDescent="0.3">
      <c r="A8559" s="2">
        <v>20201222</v>
      </c>
      <c r="B8559" s="2" t="s">
        <v>43</v>
      </c>
      <c r="C8559" s="2">
        <v>0</v>
      </c>
      <c r="D8559" s="2">
        <v>0</v>
      </c>
      <c r="E8559" s="2">
        <v>10.7</v>
      </c>
      <c r="F8559" s="2">
        <v>2.83</v>
      </c>
      <c r="G8559" s="2">
        <v>0</v>
      </c>
      <c r="H8559" s="16">
        <f t="shared" si="402"/>
        <v>0</v>
      </c>
      <c r="I8559" s="15">
        <f t="shared" si="400"/>
        <v>10.7</v>
      </c>
      <c r="J8559" s="14">
        <f t="shared" si="401"/>
        <v>0</v>
      </c>
    </row>
    <row r="8560" spans="1:10" x14ac:dyDescent="0.3">
      <c r="A8560" s="19">
        <v>20201222</v>
      </c>
      <c r="B8560" s="19" t="s">
        <v>42</v>
      </c>
      <c r="C8560" s="19">
        <v>0</v>
      </c>
      <c r="D8560" s="19">
        <v>0</v>
      </c>
      <c r="E8560" s="19">
        <v>10.62</v>
      </c>
      <c r="F8560" s="19">
        <v>2.9</v>
      </c>
      <c r="G8560" s="19">
        <v>0</v>
      </c>
      <c r="H8560" s="17">
        <f t="shared" si="402"/>
        <v>0</v>
      </c>
      <c r="I8560" s="18">
        <f t="shared" si="400"/>
        <v>10.62</v>
      </c>
      <c r="J8560" s="17">
        <f t="shared" si="401"/>
        <v>0</v>
      </c>
    </row>
    <row r="8561" spans="1:10" x14ac:dyDescent="0.3">
      <c r="A8561" s="2">
        <v>20201222</v>
      </c>
      <c r="B8561" s="2" t="s">
        <v>41</v>
      </c>
      <c r="C8561" s="2">
        <v>0</v>
      </c>
      <c r="D8561" s="2">
        <v>0</v>
      </c>
      <c r="E8561" s="2">
        <v>10</v>
      </c>
      <c r="F8561" s="2">
        <v>2.62</v>
      </c>
      <c r="G8561" s="2">
        <v>0</v>
      </c>
      <c r="H8561" s="16">
        <f t="shared" si="402"/>
        <v>0</v>
      </c>
      <c r="I8561" s="15">
        <f t="shared" si="400"/>
        <v>10</v>
      </c>
      <c r="J8561" s="14">
        <f t="shared" si="401"/>
        <v>0</v>
      </c>
    </row>
    <row r="8562" spans="1:10" x14ac:dyDescent="0.3">
      <c r="A8562" s="19">
        <v>20201222</v>
      </c>
      <c r="B8562" s="19" t="s">
        <v>40</v>
      </c>
      <c r="C8562" s="19">
        <v>0</v>
      </c>
      <c r="D8562" s="19">
        <v>0</v>
      </c>
      <c r="E8562" s="19">
        <v>9.98</v>
      </c>
      <c r="F8562" s="19">
        <v>2.69</v>
      </c>
      <c r="G8562" s="19">
        <v>0</v>
      </c>
      <c r="H8562" s="17">
        <f t="shared" si="402"/>
        <v>0</v>
      </c>
      <c r="I8562" s="18">
        <f t="shared" si="400"/>
        <v>9.98</v>
      </c>
      <c r="J8562" s="17">
        <f t="shared" si="401"/>
        <v>0</v>
      </c>
    </row>
    <row r="8563" spans="1:10" x14ac:dyDescent="0.3">
      <c r="A8563" s="2">
        <v>20201222</v>
      </c>
      <c r="B8563" s="2" t="s">
        <v>39</v>
      </c>
      <c r="C8563" s="2">
        <v>138</v>
      </c>
      <c r="D8563" s="2">
        <v>11.42</v>
      </c>
      <c r="E8563" s="2">
        <v>10.19</v>
      </c>
      <c r="F8563" s="2">
        <v>2.9</v>
      </c>
      <c r="G8563" s="2">
        <v>0</v>
      </c>
      <c r="H8563" s="16">
        <f t="shared" si="402"/>
        <v>696.97143052281945</v>
      </c>
      <c r="I8563" s="15">
        <f t="shared" si="400"/>
        <v>31.970357203838105</v>
      </c>
      <c r="J8563" s="14">
        <f t="shared" si="401"/>
        <v>0.67510980128055598</v>
      </c>
    </row>
    <row r="8564" spans="1:10" x14ac:dyDescent="0.3">
      <c r="A8564" s="19">
        <v>20201222</v>
      </c>
      <c r="B8564" s="19" t="s">
        <v>38</v>
      </c>
      <c r="C8564" s="19">
        <v>273.01</v>
      </c>
      <c r="D8564" s="19">
        <v>19.100000000000001</v>
      </c>
      <c r="E8564" s="19">
        <v>11.21</v>
      </c>
      <c r="F8564" s="19">
        <v>3.17</v>
      </c>
      <c r="G8564" s="19">
        <v>0</v>
      </c>
      <c r="H8564" s="17">
        <f t="shared" si="402"/>
        <v>834.33699944829232</v>
      </c>
      <c r="I8564" s="18">
        <f t="shared" si="400"/>
        <v>37.283031232759136</v>
      </c>
      <c r="J8564" s="17">
        <f t="shared" si="401"/>
        <v>0.78822015604537765</v>
      </c>
    </row>
    <row r="8565" spans="1:10" x14ac:dyDescent="0.3">
      <c r="A8565" s="2">
        <v>20201222</v>
      </c>
      <c r="B8565" s="2" t="s">
        <v>37</v>
      </c>
      <c r="C8565" s="2">
        <v>407.01</v>
      </c>
      <c r="D8565" s="2">
        <v>24.66</v>
      </c>
      <c r="E8565" s="2">
        <v>12.81</v>
      </c>
      <c r="F8565" s="2">
        <v>3.38</v>
      </c>
      <c r="G8565" s="2">
        <v>0</v>
      </c>
      <c r="H8565" s="16">
        <f t="shared" si="402"/>
        <v>975.49877244272739</v>
      </c>
      <c r="I8565" s="15">
        <f t="shared" si="400"/>
        <v>43.294336638835233</v>
      </c>
      <c r="J8565" s="14">
        <f t="shared" si="401"/>
        <v>0.89519130924045742</v>
      </c>
    </row>
    <row r="8566" spans="1:10" x14ac:dyDescent="0.3">
      <c r="A8566" s="19">
        <v>20201222</v>
      </c>
      <c r="B8566" s="19" t="s">
        <v>36</v>
      </c>
      <c r="C8566" s="19">
        <v>460.01</v>
      </c>
      <c r="D8566" s="19">
        <v>27.51</v>
      </c>
      <c r="E8566" s="19">
        <v>14.5</v>
      </c>
      <c r="F8566" s="19">
        <v>3.52</v>
      </c>
      <c r="G8566" s="19">
        <v>0</v>
      </c>
      <c r="H8566" s="17">
        <f t="shared" si="402"/>
        <v>995.90083398441891</v>
      </c>
      <c r="I8566" s="18">
        <f t="shared" si="400"/>
        <v>45.621901062013094</v>
      </c>
      <c r="J8566" s="17">
        <f t="shared" si="401"/>
        <v>0.90348267588740527</v>
      </c>
    </row>
    <row r="8567" spans="1:10" x14ac:dyDescent="0.3">
      <c r="A8567" s="2">
        <v>20201222</v>
      </c>
      <c r="B8567" s="2" t="s">
        <v>35</v>
      </c>
      <c r="C8567" s="2">
        <v>458.01</v>
      </c>
      <c r="D8567" s="2">
        <v>27.26</v>
      </c>
      <c r="E8567" s="2">
        <v>15.71</v>
      </c>
      <c r="F8567" s="2">
        <v>3.66</v>
      </c>
      <c r="G8567" s="2">
        <v>0</v>
      </c>
      <c r="H8567" s="16">
        <f t="shared" si="402"/>
        <v>999.95836311313417</v>
      </c>
      <c r="I8567" s="15">
        <f t="shared" si="400"/>
        <v>46.958698847285447</v>
      </c>
      <c r="J8567" s="14">
        <f t="shared" si="401"/>
        <v>0.90114833261371796</v>
      </c>
    </row>
    <row r="8568" spans="1:10" x14ac:dyDescent="0.3">
      <c r="A8568" s="19">
        <v>20201222</v>
      </c>
      <c r="B8568" s="19" t="s">
        <v>34</v>
      </c>
      <c r="C8568" s="19">
        <v>397.01</v>
      </c>
      <c r="D8568" s="19">
        <v>23.95</v>
      </c>
      <c r="E8568" s="19">
        <v>16.260000000000002</v>
      </c>
      <c r="F8568" s="19">
        <v>3.66</v>
      </c>
      <c r="G8568" s="19">
        <v>0</v>
      </c>
      <c r="H8568" s="17">
        <f t="shared" si="402"/>
        <v>978.00343507274113</v>
      </c>
      <c r="I8568" s="18">
        <f t="shared" si="400"/>
        <v>46.822607346023162</v>
      </c>
      <c r="J8568" s="17">
        <f t="shared" si="401"/>
        <v>0.88196180281279679</v>
      </c>
    </row>
    <row r="8569" spans="1:10" x14ac:dyDescent="0.3">
      <c r="A8569" s="2">
        <v>20201222</v>
      </c>
      <c r="B8569" s="2" t="s">
        <v>33</v>
      </c>
      <c r="C8569" s="2">
        <v>263.01</v>
      </c>
      <c r="D8569" s="2">
        <v>18.02</v>
      </c>
      <c r="E8569" s="2">
        <v>16.29</v>
      </c>
      <c r="F8569" s="2">
        <v>3.59</v>
      </c>
      <c r="G8569" s="2">
        <v>0</v>
      </c>
      <c r="H8569" s="16">
        <f t="shared" si="402"/>
        <v>850.20490335963143</v>
      </c>
      <c r="I8569" s="15">
        <f t="shared" si="400"/>
        <v>42.858903229988485</v>
      </c>
      <c r="J8569" s="14">
        <f t="shared" si="401"/>
        <v>0.78187813143320528</v>
      </c>
    </row>
    <row r="8570" spans="1:10" x14ac:dyDescent="0.3">
      <c r="A8570" s="19">
        <v>20201222</v>
      </c>
      <c r="B8570" s="19" t="s">
        <v>32</v>
      </c>
      <c r="C8570" s="19">
        <v>111</v>
      </c>
      <c r="D8570" s="19">
        <v>10.050000000000001</v>
      </c>
      <c r="E8570" s="19">
        <v>15.93</v>
      </c>
      <c r="F8570" s="19">
        <v>3.1</v>
      </c>
      <c r="G8570" s="19">
        <v>0</v>
      </c>
      <c r="H8570" s="17">
        <f t="shared" si="402"/>
        <v>636.07574655900123</v>
      </c>
      <c r="I8570" s="18">
        <f t="shared" si="400"/>
        <v>35.807367079968785</v>
      </c>
      <c r="J8570" s="17">
        <f t="shared" si="401"/>
        <v>0.6051413781822238</v>
      </c>
    </row>
    <row r="8571" spans="1:10" x14ac:dyDescent="0.3">
      <c r="A8571" s="2">
        <v>20201222</v>
      </c>
      <c r="B8571" s="2" t="s">
        <v>31</v>
      </c>
      <c r="C8571" s="2">
        <v>0</v>
      </c>
      <c r="D8571" s="2">
        <v>0</v>
      </c>
      <c r="E8571" s="2">
        <v>15.16</v>
      </c>
      <c r="F8571" s="2">
        <v>2.69</v>
      </c>
      <c r="G8571" s="2">
        <v>0</v>
      </c>
      <c r="H8571" s="16">
        <f t="shared" si="402"/>
        <v>0</v>
      </c>
      <c r="I8571" s="15">
        <f t="shared" si="400"/>
        <v>15.16</v>
      </c>
      <c r="J8571" s="14">
        <f t="shared" si="401"/>
        <v>0</v>
      </c>
    </row>
    <row r="8572" spans="1:10" x14ac:dyDescent="0.3">
      <c r="A8572" s="19">
        <v>20201222</v>
      </c>
      <c r="B8572" s="19" t="s">
        <v>30</v>
      </c>
      <c r="C8572" s="19">
        <v>0</v>
      </c>
      <c r="D8572" s="19">
        <v>0</v>
      </c>
      <c r="E8572" s="19">
        <v>14.38</v>
      </c>
      <c r="F8572" s="19">
        <v>2.41</v>
      </c>
      <c r="G8572" s="19">
        <v>0</v>
      </c>
      <c r="H8572" s="17">
        <f t="shared" si="402"/>
        <v>0</v>
      </c>
      <c r="I8572" s="18">
        <f t="shared" si="400"/>
        <v>14.38</v>
      </c>
      <c r="J8572" s="17">
        <f t="shared" si="401"/>
        <v>0</v>
      </c>
    </row>
    <row r="8573" spans="1:10" x14ac:dyDescent="0.3">
      <c r="A8573" s="2">
        <v>20201222</v>
      </c>
      <c r="B8573" s="2" t="s">
        <v>29</v>
      </c>
      <c r="C8573" s="2">
        <v>0</v>
      </c>
      <c r="D8573" s="2">
        <v>0</v>
      </c>
      <c r="E8573" s="2">
        <v>13.81</v>
      </c>
      <c r="F8573" s="2">
        <v>2.41</v>
      </c>
      <c r="G8573" s="2">
        <v>0</v>
      </c>
      <c r="H8573" s="16">
        <f t="shared" si="402"/>
        <v>0</v>
      </c>
      <c r="I8573" s="15">
        <f t="shared" si="400"/>
        <v>13.81</v>
      </c>
      <c r="J8573" s="14">
        <f t="shared" si="401"/>
        <v>0</v>
      </c>
    </row>
    <row r="8574" spans="1:10" x14ac:dyDescent="0.3">
      <c r="A8574" s="19">
        <v>20201222</v>
      </c>
      <c r="B8574" s="19" t="s">
        <v>28</v>
      </c>
      <c r="C8574" s="19">
        <v>0</v>
      </c>
      <c r="D8574" s="19">
        <v>0</v>
      </c>
      <c r="E8574" s="19">
        <v>13.48</v>
      </c>
      <c r="F8574" s="19">
        <v>2.2799999999999998</v>
      </c>
      <c r="G8574" s="19">
        <v>0</v>
      </c>
      <c r="H8574" s="17">
        <f t="shared" si="402"/>
        <v>0</v>
      </c>
      <c r="I8574" s="18">
        <f t="shared" si="400"/>
        <v>13.48</v>
      </c>
      <c r="J8574" s="17">
        <f t="shared" si="401"/>
        <v>0</v>
      </c>
    </row>
    <row r="8575" spans="1:10" x14ac:dyDescent="0.3">
      <c r="A8575" s="2">
        <v>20201222</v>
      </c>
      <c r="B8575" s="2" t="s">
        <v>27</v>
      </c>
      <c r="C8575" s="2">
        <v>0</v>
      </c>
      <c r="D8575" s="2">
        <v>0</v>
      </c>
      <c r="E8575" s="2">
        <v>13.18</v>
      </c>
      <c r="F8575" s="2">
        <v>2.0699999999999998</v>
      </c>
      <c r="G8575" s="2">
        <v>0</v>
      </c>
      <c r="H8575" s="16">
        <f t="shared" si="402"/>
        <v>0</v>
      </c>
      <c r="I8575" s="15">
        <f t="shared" si="400"/>
        <v>13.18</v>
      </c>
      <c r="J8575" s="14">
        <f t="shared" si="401"/>
        <v>0</v>
      </c>
    </row>
    <row r="8576" spans="1:10" x14ac:dyDescent="0.3">
      <c r="A8576" s="19">
        <v>20201222</v>
      </c>
      <c r="B8576" s="19" t="s">
        <v>26</v>
      </c>
      <c r="C8576" s="19">
        <v>0</v>
      </c>
      <c r="D8576" s="19">
        <v>0</v>
      </c>
      <c r="E8576" s="19">
        <v>12.85</v>
      </c>
      <c r="F8576" s="19">
        <v>2.0699999999999998</v>
      </c>
      <c r="G8576" s="19">
        <v>0</v>
      </c>
      <c r="H8576" s="17">
        <f t="shared" si="402"/>
        <v>0</v>
      </c>
      <c r="I8576" s="18">
        <f t="shared" si="400"/>
        <v>12.85</v>
      </c>
      <c r="J8576" s="17">
        <f t="shared" si="401"/>
        <v>0</v>
      </c>
    </row>
    <row r="8577" spans="1:10" x14ac:dyDescent="0.3">
      <c r="A8577" s="2">
        <v>20201222</v>
      </c>
      <c r="B8577" s="2" t="s">
        <v>25</v>
      </c>
      <c r="C8577" s="2">
        <v>0</v>
      </c>
      <c r="D8577" s="2">
        <v>0</v>
      </c>
      <c r="E8577" s="2">
        <v>12.8</v>
      </c>
      <c r="F8577" s="2">
        <v>2.21</v>
      </c>
      <c r="G8577" s="2">
        <v>0</v>
      </c>
      <c r="H8577" s="16">
        <f t="shared" si="402"/>
        <v>0</v>
      </c>
      <c r="I8577" s="15">
        <f t="shared" si="400"/>
        <v>12.8</v>
      </c>
      <c r="J8577" s="14">
        <f t="shared" si="401"/>
        <v>0</v>
      </c>
    </row>
    <row r="8578" spans="1:10" x14ac:dyDescent="0.3">
      <c r="A8578" s="19">
        <v>20201223</v>
      </c>
      <c r="B8578" s="19" t="s">
        <v>48</v>
      </c>
      <c r="C8578" s="19">
        <v>0</v>
      </c>
      <c r="D8578" s="19">
        <v>0</v>
      </c>
      <c r="E8578" s="19">
        <v>12.6</v>
      </c>
      <c r="F8578" s="19">
        <v>1.93</v>
      </c>
      <c r="G8578" s="19">
        <v>0</v>
      </c>
      <c r="H8578" s="17">
        <f t="shared" si="402"/>
        <v>0</v>
      </c>
      <c r="I8578" s="18">
        <f t="shared" si="400"/>
        <v>12.6</v>
      </c>
      <c r="J8578" s="17">
        <f t="shared" si="401"/>
        <v>0</v>
      </c>
    </row>
    <row r="8579" spans="1:10" x14ac:dyDescent="0.3">
      <c r="A8579" s="2">
        <v>20201223</v>
      </c>
      <c r="B8579" s="2" t="s">
        <v>47</v>
      </c>
      <c r="C8579" s="2">
        <v>0</v>
      </c>
      <c r="D8579" s="2">
        <v>0</v>
      </c>
      <c r="E8579" s="2">
        <v>12.15</v>
      </c>
      <c r="F8579" s="2">
        <v>1.59</v>
      </c>
      <c r="G8579" s="2">
        <v>0</v>
      </c>
      <c r="H8579" s="16">
        <f t="shared" si="402"/>
        <v>0</v>
      </c>
      <c r="I8579" s="15">
        <f t="shared" si="400"/>
        <v>12.15</v>
      </c>
      <c r="J8579" s="14">
        <f t="shared" si="401"/>
        <v>0</v>
      </c>
    </row>
    <row r="8580" spans="1:10" x14ac:dyDescent="0.3">
      <c r="A8580" s="19">
        <v>20201223</v>
      </c>
      <c r="B8580" s="19" t="s">
        <v>46</v>
      </c>
      <c r="C8580" s="19">
        <v>0</v>
      </c>
      <c r="D8580" s="19">
        <v>0</v>
      </c>
      <c r="E8580" s="19">
        <v>13.25</v>
      </c>
      <c r="F8580" s="19">
        <v>1.03</v>
      </c>
      <c r="G8580" s="19">
        <v>0</v>
      </c>
      <c r="H8580" s="17">
        <f t="shared" si="402"/>
        <v>0</v>
      </c>
      <c r="I8580" s="18">
        <f t="shared" si="400"/>
        <v>13.25</v>
      </c>
      <c r="J8580" s="17">
        <f t="shared" si="401"/>
        <v>0</v>
      </c>
    </row>
    <row r="8581" spans="1:10" x14ac:dyDescent="0.3">
      <c r="A8581" s="2">
        <v>20201223</v>
      </c>
      <c r="B8581" s="2" t="s">
        <v>45</v>
      </c>
      <c r="C8581" s="2">
        <v>0</v>
      </c>
      <c r="D8581" s="2">
        <v>0</v>
      </c>
      <c r="E8581" s="2">
        <v>13.76</v>
      </c>
      <c r="F8581" s="2">
        <v>0.34</v>
      </c>
      <c r="G8581" s="2">
        <v>0</v>
      </c>
      <c r="H8581" s="16">
        <f t="shared" si="402"/>
        <v>0</v>
      </c>
      <c r="I8581" s="15">
        <f t="shared" si="400"/>
        <v>13.76</v>
      </c>
      <c r="J8581" s="14">
        <f t="shared" si="401"/>
        <v>0</v>
      </c>
    </row>
    <row r="8582" spans="1:10" x14ac:dyDescent="0.3">
      <c r="A8582" s="19">
        <v>20201223</v>
      </c>
      <c r="B8582" s="19" t="s">
        <v>44</v>
      </c>
      <c r="C8582" s="19">
        <v>0</v>
      </c>
      <c r="D8582" s="19">
        <v>0</v>
      </c>
      <c r="E8582" s="19">
        <v>13.52</v>
      </c>
      <c r="F8582" s="19">
        <v>0.48</v>
      </c>
      <c r="G8582" s="19">
        <v>0</v>
      </c>
      <c r="H8582" s="17">
        <f t="shared" si="402"/>
        <v>0</v>
      </c>
      <c r="I8582" s="18">
        <f t="shared" si="400"/>
        <v>13.52</v>
      </c>
      <c r="J8582" s="17">
        <f t="shared" si="401"/>
        <v>0</v>
      </c>
    </row>
    <row r="8583" spans="1:10" x14ac:dyDescent="0.3">
      <c r="A8583" s="2">
        <v>20201223</v>
      </c>
      <c r="B8583" s="2" t="s">
        <v>43</v>
      </c>
      <c r="C8583" s="2">
        <v>0</v>
      </c>
      <c r="D8583" s="2">
        <v>0</v>
      </c>
      <c r="E8583" s="2">
        <v>12.74</v>
      </c>
      <c r="F8583" s="2">
        <v>0.76</v>
      </c>
      <c r="G8583" s="2">
        <v>0</v>
      </c>
      <c r="H8583" s="16">
        <f t="shared" si="402"/>
        <v>0</v>
      </c>
      <c r="I8583" s="15">
        <f t="shared" si="400"/>
        <v>12.74</v>
      </c>
      <c r="J8583" s="14">
        <f t="shared" si="401"/>
        <v>0</v>
      </c>
    </row>
    <row r="8584" spans="1:10" x14ac:dyDescent="0.3">
      <c r="A8584" s="19">
        <v>20201223</v>
      </c>
      <c r="B8584" s="19" t="s">
        <v>42</v>
      </c>
      <c r="C8584" s="19">
        <v>0</v>
      </c>
      <c r="D8584" s="19">
        <v>0</v>
      </c>
      <c r="E8584" s="19">
        <v>11.2</v>
      </c>
      <c r="F8584" s="19">
        <v>0.97</v>
      </c>
      <c r="G8584" s="19">
        <v>0</v>
      </c>
      <c r="H8584" s="17">
        <f t="shared" si="402"/>
        <v>0</v>
      </c>
      <c r="I8584" s="18">
        <f t="shared" si="400"/>
        <v>11.2</v>
      </c>
      <c r="J8584" s="17">
        <f t="shared" si="401"/>
        <v>0</v>
      </c>
    </row>
    <row r="8585" spans="1:10" x14ac:dyDescent="0.3">
      <c r="A8585" s="2">
        <v>20201223</v>
      </c>
      <c r="B8585" s="2" t="s">
        <v>41</v>
      </c>
      <c r="C8585" s="2">
        <v>0</v>
      </c>
      <c r="D8585" s="2">
        <v>0</v>
      </c>
      <c r="E8585" s="2">
        <v>11.56</v>
      </c>
      <c r="F8585" s="2">
        <v>1.38</v>
      </c>
      <c r="G8585" s="2">
        <v>0</v>
      </c>
      <c r="H8585" s="16">
        <f t="shared" si="402"/>
        <v>0</v>
      </c>
      <c r="I8585" s="15">
        <f t="shared" si="400"/>
        <v>11.56</v>
      </c>
      <c r="J8585" s="14">
        <f t="shared" si="401"/>
        <v>0</v>
      </c>
    </row>
    <row r="8586" spans="1:10" x14ac:dyDescent="0.3">
      <c r="A8586" s="19">
        <v>20201223</v>
      </c>
      <c r="B8586" s="19" t="s">
        <v>40</v>
      </c>
      <c r="C8586" s="19">
        <v>0</v>
      </c>
      <c r="D8586" s="19">
        <v>0</v>
      </c>
      <c r="E8586" s="19">
        <v>11.79</v>
      </c>
      <c r="F8586" s="19">
        <v>1.31</v>
      </c>
      <c r="G8586" s="19">
        <v>0</v>
      </c>
      <c r="H8586" s="17">
        <f t="shared" si="402"/>
        <v>0</v>
      </c>
      <c r="I8586" s="18">
        <f t="shared" ref="I8586:I8649" si="403">E8586+H8586*((NOCT-20)/(800))</f>
        <v>11.79</v>
      </c>
      <c r="J8586" s="17">
        <f t="shared" ref="J8586:J8649" si="404">P_STC__W*(H8586/1000)*(1+(alpha_p/100)*(I8586-25))</f>
        <v>0</v>
      </c>
    </row>
    <row r="8587" spans="1:10" x14ac:dyDescent="0.3">
      <c r="A8587" s="2">
        <v>20201223</v>
      </c>
      <c r="B8587" s="2" t="s">
        <v>39</v>
      </c>
      <c r="C8587" s="2">
        <v>123</v>
      </c>
      <c r="D8587" s="2">
        <v>11.36</v>
      </c>
      <c r="E8587" s="2">
        <v>12.67</v>
      </c>
      <c r="F8587" s="2">
        <v>1.59</v>
      </c>
      <c r="G8587" s="2">
        <v>0</v>
      </c>
      <c r="H8587" s="16">
        <f t="shared" si="402"/>
        <v>624.45127649954179</v>
      </c>
      <c r="I8587" s="15">
        <f t="shared" si="403"/>
        <v>32.184102390610683</v>
      </c>
      <c r="J8587" s="14">
        <f t="shared" si="404"/>
        <v>0.6042637279121007</v>
      </c>
    </row>
    <row r="8588" spans="1:10" x14ac:dyDescent="0.3">
      <c r="A8588" s="19">
        <v>20201223</v>
      </c>
      <c r="B8588" s="19" t="s">
        <v>38</v>
      </c>
      <c r="C8588" s="19">
        <v>273.01</v>
      </c>
      <c r="D8588" s="19">
        <v>19.059999999999999</v>
      </c>
      <c r="E8588" s="19">
        <v>13.88</v>
      </c>
      <c r="F8588" s="19">
        <v>1.79</v>
      </c>
      <c r="G8588" s="19">
        <v>0</v>
      </c>
      <c r="H8588" s="17">
        <f t="shared" si="402"/>
        <v>836.02269507675669</v>
      </c>
      <c r="I8588" s="18">
        <f t="shared" si="403"/>
        <v>40.005709221148649</v>
      </c>
      <c r="J8588" s="17">
        <f t="shared" si="404"/>
        <v>0.77956968448604391</v>
      </c>
    </row>
    <row r="8589" spans="1:10" x14ac:dyDescent="0.3">
      <c r="A8589" s="2">
        <v>20201223</v>
      </c>
      <c r="B8589" s="2" t="s">
        <v>37</v>
      </c>
      <c r="C8589" s="2">
        <v>386.01</v>
      </c>
      <c r="D8589" s="2">
        <v>24.63</v>
      </c>
      <c r="E8589" s="2">
        <v>14.5</v>
      </c>
      <c r="F8589" s="2">
        <v>1.93</v>
      </c>
      <c r="G8589" s="2">
        <v>0</v>
      </c>
      <c r="H8589" s="16">
        <f t="shared" si="402"/>
        <v>926.22361687953321</v>
      </c>
      <c r="I8589" s="15">
        <f t="shared" si="403"/>
        <v>43.444488027485413</v>
      </c>
      <c r="J8589" s="14">
        <f t="shared" si="404"/>
        <v>0.84934687502414374</v>
      </c>
    </row>
    <row r="8590" spans="1:10" x14ac:dyDescent="0.3">
      <c r="A8590" s="19">
        <v>20201223</v>
      </c>
      <c r="B8590" s="19" t="s">
        <v>36</v>
      </c>
      <c r="C8590" s="19">
        <v>305</v>
      </c>
      <c r="D8590" s="19">
        <v>27.5</v>
      </c>
      <c r="E8590" s="19">
        <v>15.45</v>
      </c>
      <c r="F8590" s="19">
        <v>2.0699999999999998</v>
      </c>
      <c r="G8590" s="19">
        <v>0</v>
      </c>
      <c r="H8590" s="17">
        <f t="shared" si="402"/>
        <v>660.53257391106115</v>
      </c>
      <c r="I8590" s="18">
        <f t="shared" si="403"/>
        <v>36.09164293472066</v>
      </c>
      <c r="J8590" s="17">
        <f t="shared" si="404"/>
        <v>0.62756381235648051</v>
      </c>
    </row>
    <row r="8591" spans="1:10" x14ac:dyDescent="0.3">
      <c r="A8591" s="2">
        <v>20201223</v>
      </c>
      <c r="B8591" s="2" t="s">
        <v>35</v>
      </c>
      <c r="C8591" s="2">
        <v>219</v>
      </c>
      <c r="D8591" s="2">
        <v>27.28</v>
      </c>
      <c r="E8591" s="2">
        <v>15.86</v>
      </c>
      <c r="F8591" s="2">
        <v>2.2799999999999998</v>
      </c>
      <c r="G8591" s="2">
        <v>0</v>
      </c>
      <c r="H8591" s="16">
        <f t="shared" si="402"/>
        <v>477.81191923143518</v>
      </c>
      <c r="I8591" s="15">
        <f t="shared" si="403"/>
        <v>30.791622475982351</v>
      </c>
      <c r="J8591" s="14">
        <f t="shared" si="404"/>
        <v>0.46535904110322651</v>
      </c>
    </row>
    <row r="8592" spans="1:10" x14ac:dyDescent="0.3">
      <c r="A8592" s="19">
        <v>20201223</v>
      </c>
      <c r="B8592" s="19" t="s">
        <v>34</v>
      </c>
      <c r="C8592" s="19">
        <v>119</v>
      </c>
      <c r="D8592" s="19">
        <v>24</v>
      </c>
      <c r="E8592" s="19">
        <v>15.98</v>
      </c>
      <c r="F8592" s="19">
        <v>2.41</v>
      </c>
      <c r="G8592" s="19">
        <v>0</v>
      </c>
      <c r="H8592" s="17">
        <f t="shared" si="402"/>
        <v>292.57260693333438</v>
      </c>
      <c r="I8592" s="18">
        <f t="shared" si="403"/>
        <v>25.122893966666702</v>
      </c>
      <c r="J8592" s="17">
        <f t="shared" si="404"/>
        <v>0.29241080759641613</v>
      </c>
    </row>
    <row r="8593" spans="1:10" x14ac:dyDescent="0.3">
      <c r="A8593" s="2">
        <v>20201223</v>
      </c>
      <c r="B8593" s="2" t="s">
        <v>33</v>
      </c>
      <c r="C8593" s="2">
        <v>124</v>
      </c>
      <c r="D8593" s="2">
        <v>18.079999999999998</v>
      </c>
      <c r="E8593" s="2">
        <v>15.89</v>
      </c>
      <c r="F8593" s="2">
        <v>2.2799999999999998</v>
      </c>
      <c r="G8593" s="2">
        <v>0</v>
      </c>
      <c r="H8593" s="16">
        <f t="shared" si="402"/>
        <v>399.55582522438414</v>
      </c>
      <c r="I8593" s="15">
        <f t="shared" si="403"/>
        <v>28.376119538262003</v>
      </c>
      <c r="J8593" s="14">
        <f t="shared" si="404"/>
        <v>0.39348555819763514</v>
      </c>
    </row>
    <row r="8594" spans="1:10" x14ac:dyDescent="0.3">
      <c r="A8594" s="19">
        <v>20201223</v>
      </c>
      <c r="B8594" s="19" t="s">
        <v>32</v>
      </c>
      <c r="C8594" s="19">
        <v>64</v>
      </c>
      <c r="D8594" s="19">
        <v>10.130000000000001</v>
      </c>
      <c r="E8594" s="19">
        <v>15.54</v>
      </c>
      <c r="F8594" s="19">
        <v>1.59</v>
      </c>
      <c r="G8594" s="19">
        <v>0</v>
      </c>
      <c r="H8594" s="17">
        <f t="shared" si="402"/>
        <v>363.87994261813645</v>
      </c>
      <c r="I8594" s="18">
        <f t="shared" si="403"/>
        <v>26.911248206816765</v>
      </c>
      <c r="J8594" s="17">
        <f t="shared" si="404"/>
        <v>0.36075035062292166</v>
      </c>
    </row>
    <row r="8595" spans="1:10" x14ac:dyDescent="0.3">
      <c r="A8595" s="2">
        <v>20201223</v>
      </c>
      <c r="B8595" s="2" t="s">
        <v>31</v>
      </c>
      <c r="C8595" s="2">
        <v>0</v>
      </c>
      <c r="D8595" s="2">
        <v>0</v>
      </c>
      <c r="E8595" s="2">
        <v>15.03</v>
      </c>
      <c r="F8595" s="2">
        <v>1.59</v>
      </c>
      <c r="G8595" s="2">
        <v>0</v>
      </c>
      <c r="H8595" s="16">
        <f t="shared" ref="H8595:H8658" si="405">IF(D8595&gt;0,C8595/SIN(D8595*PI()/180),0)</f>
        <v>0</v>
      </c>
      <c r="I8595" s="15">
        <f t="shared" si="403"/>
        <v>15.03</v>
      </c>
      <c r="J8595" s="14">
        <f t="shared" si="404"/>
        <v>0</v>
      </c>
    </row>
    <row r="8596" spans="1:10" x14ac:dyDescent="0.3">
      <c r="A8596" s="19">
        <v>20201223</v>
      </c>
      <c r="B8596" s="19" t="s">
        <v>30</v>
      </c>
      <c r="C8596" s="19">
        <v>0</v>
      </c>
      <c r="D8596" s="19">
        <v>0</v>
      </c>
      <c r="E8596" s="19">
        <v>14.56</v>
      </c>
      <c r="F8596" s="19">
        <v>2.69</v>
      </c>
      <c r="G8596" s="19">
        <v>0</v>
      </c>
      <c r="H8596" s="17">
        <f t="shared" si="405"/>
        <v>0</v>
      </c>
      <c r="I8596" s="18">
        <f t="shared" si="403"/>
        <v>14.56</v>
      </c>
      <c r="J8596" s="17">
        <f t="shared" si="404"/>
        <v>0</v>
      </c>
    </row>
    <row r="8597" spans="1:10" x14ac:dyDescent="0.3">
      <c r="A8597" s="2">
        <v>20201223</v>
      </c>
      <c r="B8597" s="2" t="s">
        <v>29</v>
      </c>
      <c r="C8597" s="2">
        <v>0</v>
      </c>
      <c r="D8597" s="2">
        <v>0</v>
      </c>
      <c r="E8597" s="2">
        <v>14.05</v>
      </c>
      <c r="F8597" s="2">
        <v>4.28</v>
      </c>
      <c r="G8597" s="2">
        <v>0</v>
      </c>
      <c r="H8597" s="16">
        <f t="shared" si="405"/>
        <v>0</v>
      </c>
      <c r="I8597" s="15">
        <f t="shared" si="403"/>
        <v>14.05</v>
      </c>
      <c r="J8597" s="14">
        <f t="shared" si="404"/>
        <v>0</v>
      </c>
    </row>
    <row r="8598" spans="1:10" x14ac:dyDescent="0.3">
      <c r="A8598" s="19">
        <v>20201223</v>
      </c>
      <c r="B8598" s="19" t="s">
        <v>28</v>
      </c>
      <c r="C8598" s="19">
        <v>0</v>
      </c>
      <c r="D8598" s="19">
        <v>0</v>
      </c>
      <c r="E8598" s="19">
        <v>13.76</v>
      </c>
      <c r="F8598" s="19">
        <v>4.97</v>
      </c>
      <c r="G8598" s="19">
        <v>0</v>
      </c>
      <c r="H8598" s="17">
        <f t="shared" si="405"/>
        <v>0</v>
      </c>
      <c r="I8598" s="18">
        <f t="shared" si="403"/>
        <v>13.76</v>
      </c>
      <c r="J8598" s="17">
        <f t="shared" si="404"/>
        <v>0</v>
      </c>
    </row>
    <row r="8599" spans="1:10" x14ac:dyDescent="0.3">
      <c r="A8599" s="2">
        <v>20201223</v>
      </c>
      <c r="B8599" s="2" t="s">
        <v>27</v>
      </c>
      <c r="C8599" s="2">
        <v>0</v>
      </c>
      <c r="D8599" s="2">
        <v>0</v>
      </c>
      <c r="E8599" s="2">
        <v>13.45</v>
      </c>
      <c r="F8599" s="2">
        <v>5.0999999999999996</v>
      </c>
      <c r="G8599" s="2">
        <v>0</v>
      </c>
      <c r="H8599" s="16">
        <f t="shared" si="405"/>
        <v>0</v>
      </c>
      <c r="I8599" s="15">
        <f t="shared" si="403"/>
        <v>13.45</v>
      </c>
      <c r="J8599" s="14">
        <f t="shared" si="404"/>
        <v>0</v>
      </c>
    </row>
    <row r="8600" spans="1:10" x14ac:dyDescent="0.3">
      <c r="A8600" s="19">
        <v>20201223</v>
      </c>
      <c r="B8600" s="19" t="s">
        <v>26</v>
      </c>
      <c r="C8600" s="19">
        <v>0</v>
      </c>
      <c r="D8600" s="19">
        <v>0</v>
      </c>
      <c r="E8600" s="19">
        <v>13.14</v>
      </c>
      <c r="F8600" s="19">
        <v>4.97</v>
      </c>
      <c r="G8600" s="19">
        <v>0</v>
      </c>
      <c r="H8600" s="17">
        <f t="shared" si="405"/>
        <v>0</v>
      </c>
      <c r="I8600" s="18">
        <f t="shared" si="403"/>
        <v>13.14</v>
      </c>
      <c r="J8600" s="17">
        <f t="shared" si="404"/>
        <v>0</v>
      </c>
    </row>
    <row r="8601" spans="1:10" x14ac:dyDescent="0.3">
      <c r="A8601" s="2">
        <v>20201223</v>
      </c>
      <c r="B8601" s="2" t="s">
        <v>25</v>
      </c>
      <c r="C8601" s="2">
        <v>0</v>
      </c>
      <c r="D8601" s="2">
        <v>0</v>
      </c>
      <c r="E8601" s="2">
        <v>12.91</v>
      </c>
      <c r="F8601" s="2">
        <v>4.62</v>
      </c>
      <c r="G8601" s="2">
        <v>0</v>
      </c>
      <c r="H8601" s="16">
        <f t="shared" si="405"/>
        <v>0</v>
      </c>
      <c r="I8601" s="15">
        <f t="shared" si="403"/>
        <v>12.91</v>
      </c>
      <c r="J8601" s="14">
        <f t="shared" si="404"/>
        <v>0</v>
      </c>
    </row>
    <row r="8602" spans="1:10" x14ac:dyDescent="0.3">
      <c r="A8602" s="19">
        <v>20201224</v>
      </c>
      <c r="B8602" s="19" t="s">
        <v>48</v>
      </c>
      <c r="C8602" s="19">
        <v>0</v>
      </c>
      <c r="D8602" s="19">
        <v>0</v>
      </c>
      <c r="E8602" s="19">
        <v>12.78</v>
      </c>
      <c r="F8602" s="19">
        <v>4.62</v>
      </c>
      <c r="G8602" s="19">
        <v>0</v>
      </c>
      <c r="H8602" s="17">
        <f t="shared" si="405"/>
        <v>0</v>
      </c>
      <c r="I8602" s="18">
        <f t="shared" si="403"/>
        <v>12.78</v>
      </c>
      <c r="J8602" s="17">
        <f t="shared" si="404"/>
        <v>0</v>
      </c>
    </row>
    <row r="8603" spans="1:10" x14ac:dyDescent="0.3">
      <c r="A8603" s="2">
        <v>20201224</v>
      </c>
      <c r="B8603" s="2" t="s">
        <v>47</v>
      </c>
      <c r="C8603" s="2">
        <v>0</v>
      </c>
      <c r="D8603" s="2">
        <v>0</v>
      </c>
      <c r="E8603" s="2">
        <v>12.68</v>
      </c>
      <c r="F8603" s="2">
        <v>4.62</v>
      </c>
      <c r="G8603" s="2">
        <v>0</v>
      </c>
      <c r="H8603" s="16">
        <f t="shared" si="405"/>
        <v>0</v>
      </c>
      <c r="I8603" s="15">
        <f t="shared" si="403"/>
        <v>12.68</v>
      </c>
      <c r="J8603" s="14">
        <f t="shared" si="404"/>
        <v>0</v>
      </c>
    </row>
    <row r="8604" spans="1:10" x14ac:dyDescent="0.3">
      <c r="A8604" s="19">
        <v>20201224</v>
      </c>
      <c r="B8604" s="19" t="s">
        <v>46</v>
      </c>
      <c r="C8604" s="19">
        <v>0</v>
      </c>
      <c r="D8604" s="19">
        <v>0</v>
      </c>
      <c r="E8604" s="19">
        <v>12.55</v>
      </c>
      <c r="F8604" s="19">
        <v>4.6900000000000004</v>
      </c>
      <c r="G8604" s="19">
        <v>0</v>
      </c>
      <c r="H8604" s="17">
        <f t="shared" si="405"/>
        <v>0</v>
      </c>
      <c r="I8604" s="18">
        <f t="shared" si="403"/>
        <v>12.55</v>
      </c>
      <c r="J8604" s="17">
        <f t="shared" si="404"/>
        <v>0</v>
      </c>
    </row>
    <row r="8605" spans="1:10" x14ac:dyDescent="0.3">
      <c r="A8605" s="2">
        <v>20201224</v>
      </c>
      <c r="B8605" s="2" t="s">
        <v>45</v>
      </c>
      <c r="C8605" s="2">
        <v>0</v>
      </c>
      <c r="D8605" s="2">
        <v>0</v>
      </c>
      <c r="E8605" s="2">
        <v>12.43</v>
      </c>
      <c r="F8605" s="2">
        <v>4.6900000000000004</v>
      </c>
      <c r="G8605" s="2">
        <v>0</v>
      </c>
      <c r="H8605" s="16">
        <f t="shared" si="405"/>
        <v>0</v>
      </c>
      <c r="I8605" s="15">
        <f t="shared" si="403"/>
        <v>12.43</v>
      </c>
      <c r="J8605" s="14">
        <f t="shared" si="404"/>
        <v>0</v>
      </c>
    </row>
    <row r="8606" spans="1:10" x14ac:dyDescent="0.3">
      <c r="A8606" s="19">
        <v>20201224</v>
      </c>
      <c r="B8606" s="19" t="s">
        <v>44</v>
      </c>
      <c r="C8606" s="19">
        <v>0</v>
      </c>
      <c r="D8606" s="19">
        <v>0</v>
      </c>
      <c r="E8606" s="19">
        <v>12.29</v>
      </c>
      <c r="F8606" s="19">
        <v>4.62</v>
      </c>
      <c r="G8606" s="19">
        <v>0</v>
      </c>
      <c r="H8606" s="17">
        <f t="shared" si="405"/>
        <v>0</v>
      </c>
      <c r="I8606" s="18">
        <f t="shared" si="403"/>
        <v>12.29</v>
      </c>
      <c r="J8606" s="17">
        <f t="shared" si="404"/>
        <v>0</v>
      </c>
    </row>
    <row r="8607" spans="1:10" x14ac:dyDescent="0.3">
      <c r="A8607" s="2">
        <v>20201224</v>
      </c>
      <c r="B8607" s="2" t="s">
        <v>43</v>
      </c>
      <c r="C8607" s="2">
        <v>0</v>
      </c>
      <c r="D8607" s="2">
        <v>0</v>
      </c>
      <c r="E8607" s="2">
        <v>12.13</v>
      </c>
      <c r="F8607" s="2">
        <v>4.55</v>
      </c>
      <c r="G8607" s="2">
        <v>0</v>
      </c>
      <c r="H8607" s="16">
        <f t="shared" si="405"/>
        <v>0</v>
      </c>
      <c r="I8607" s="15">
        <f t="shared" si="403"/>
        <v>12.13</v>
      </c>
      <c r="J8607" s="14">
        <f t="shared" si="404"/>
        <v>0</v>
      </c>
    </row>
    <row r="8608" spans="1:10" x14ac:dyDescent="0.3">
      <c r="A8608" s="19">
        <v>20201224</v>
      </c>
      <c r="B8608" s="19" t="s">
        <v>42</v>
      </c>
      <c r="C8608" s="19">
        <v>0</v>
      </c>
      <c r="D8608" s="19">
        <v>0</v>
      </c>
      <c r="E8608" s="19">
        <v>11.82</v>
      </c>
      <c r="F8608" s="19">
        <v>4.6900000000000004</v>
      </c>
      <c r="G8608" s="19">
        <v>0</v>
      </c>
      <c r="H8608" s="17">
        <f t="shared" si="405"/>
        <v>0</v>
      </c>
      <c r="I8608" s="18">
        <f t="shared" si="403"/>
        <v>11.82</v>
      </c>
      <c r="J8608" s="17">
        <f t="shared" si="404"/>
        <v>0</v>
      </c>
    </row>
    <row r="8609" spans="1:10" x14ac:dyDescent="0.3">
      <c r="A8609" s="2">
        <v>20201224</v>
      </c>
      <c r="B8609" s="2" t="s">
        <v>41</v>
      </c>
      <c r="C8609" s="2">
        <v>0</v>
      </c>
      <c r="D8609" s="2">
        <v>0</v>
      </c>
      <c r="E8609" s="2">
        <v>11.07</v>
      </c>
      <c r="F8609" s="2">
        <v>5.31</v>
      </c>
      <c r="G8609" s="2">
        <v>0</v>
      </c>
      <c r="H8609" s="16">
        <f t="shared" si="405"/>
        <v>0</v>
      </c>
      <c r="I8609" s="15">
        <f t="shared" si="403"/>
        <v>11.07</v>
      </c>
      <c r="J8609" s="14">
        <f t="shared" si="404"/>
        <v>0</v>
      </c>
    </row>
    <row r="8610" spans="1:10" x14ac:dyDescent="0.3">
      <c r="A8610" s="19">
        <v>20201224</v>
      </c>
      <c r="B8610" s="19" t="s">
        <v>40</v>
      </c>
      <c r="C8610" s="19">
        <v>0</v>
      </c>
      <c r="D8610" s="19">
        <v>0</v>
      </c>
      <c r="E8610" s="19">
        <v>10.85</v>
      </c>
      <c r="F8610" s="19">
        <v>5.24</v>
      </c>
      <c r="G8610" s="19">
        <v>0</v>
      </c>
      <c r="H8610" s="17">
        <f t="shared" si="405"/>
        <v>0</v>
      </c>
      <c r="I8610" s="18">
        <f t="shared" si="403"/>
        <v>10.85</v>
      </c>
      <c r="J8610" s="17">
        <f t="shared" si="404"/>
        <v>0</v>
      </c>
    </row>
    <row r="8611" spans="1:10" x14ac:dyDescent="0.3">
      <c r="A8611" s="2">
        <v>20201224</v>
      </c>
      <c r="B8611" s="2" t="s">
        <v>39</v>
      </c>
      <c r="C8611" s="2">
        <v>126</v>
      </c>
      <c r="D8611" s="2">
        <v>11.3</v>
      </c>
      <c r="E8611" s="2">
        <v>10.87</v>
      </c>
      <c r="F8611" s="2">
        <v>5.31</v>
      </c>
      <c r="G8611" s="2">
        <v>0</v>
      </c>
      <c r="H8611" s="16">
        <f t="shared" si="405"/>
        <v>643.03383201076372</v>
      </c>
      <c r="I8611" s="15">
        <f t="shared" si="403"/>
        <v>30.964807250336364</v>
      </c>
      <c r="J8611" s="14">
        <f t="shared" si="404"/>
        <v>0.62577375412551151</v>
      </c>
    </row>
    <row r="8612" spans="1:10" x14ac:dyDescent="0.3">
      <c r="A8612" s="19">
        <v>20201224</v>
      </c>
      <c r="B8612" s="19" t="s">
        <v>38</v>
      </c>
      <c r="C8612" s="19">
        <v>163</v>
      </c>
      <c r="D8612" s="19">
        <v>19.010000000000002</v>
      </c>
      <c r="E8612" s="19">
        <v>11.47</v>
      </c>
      <c r="F8612" s="19">
        <v>5.86</v>
      </c>
      <c r="G8612" s="19">
        <v>0</v>
      </c>
      <c r="H8612" s="17">
        <f t="shared" si="405"/>
        <v>500.4095781473103</v>
      </c>
      <c r="I8612" s="18">
        <f t="shared" si="403"/>
        <v>27.107799317103449</v>
      </c>
      <c r="J8612" s="17">
        <f t="shared" si="404"/>
        <v>0.49566314479540119</v>
      </c>
    </row>
    <row r="8613" spans="1:10" x14ac:dyDescent="0.3">
      <c r="A8613" s="2">
        <v>20201224</v>
      </c>
      <c r="B8613" s="2" t="s">
        <v>37</v>
      </c>
      <c r="C8613" s="2">
        <v>442.02</v>
      </c>
      <c r="D8613" s="2">
        <v>24.61</v>
      </c>
      <c r="E8613" s="2">
        <v>12.08</v>
      </c>
      <c r="F8613" s="2">
        <v>6.34</v>
      </c>
      <c r="G8613" s="2">
        <v>0</v>
      </c>
      <c r="H8613" s="16">
        <f t="shared" si="405"/>
        <v>1061.4267470341067</v>
      </c>
      <c r="I8613" s="15">
        <f t="shared" si="403"/>
        <v>45.249585844815833</v>
      </c>
      <c r="J8613" s="14">
        <f t="shared" si="404"/>
        <v>0.96470621288987835</v>
      </c>
    </row>
    <row r="8614" spans="1:10" x14ac:dyDescent="0.3">
      <c r="A8614" s="19">
        <v>20201224</v>
      </c>
      <c r="B8614" s="19" t="s">
        <v>36</v>
      </c>
      <c r="C8614" s="19">
        <v>477.01</v>
      </c>
      <c r="D8614" s="19">
        <v>27.51</v>
      </c>
      <c r="E8614" s="19">
        <v>12.57</v>
      </c>
      <c r="F8614" s="19">
        <v>6.55</v>
      </c>
      <c r="G8614" s="19">
        <v>0</v>
      </c>
      <c r="H8614" s="17">
        <f t="shared" si="405"/>
        <v>1032.7050647136098</v>
      </c>
      <c r="I8614" s="18">
        <f t="shared" si="403"/>
        <v>44.842033272300306</v>
      </c>
      <c r="J8614" s="17">
        <f t="shared" si="404"/>
        <v>0.94049570756826761</v>
      </c>
    </row>
    <row r="8615" spans="1:10" x14ac:dyDescent="0.3">
      <c r="A8615" s="2">
        <v>20201224</v>
      </c>
      <c r="B8615" s="2" t="s">
        <v>35</v>
      </c>
      <c r="C8615" s="2">
        <v>445.01</v>
      </c>
      <c r="D8615" s="2">
        <v>27.31</v>
      </c>
      <c r="E8615" s="2">
        <v>12.85</v>
      </c>
      <c r="F8615" s="2">
        <v>6.62</v>
      </c>
      <c r="G8615" s="2">
        <v>0</v>
      </c>
      <c r="H8615" s="16">
        <f t="shared" si="405"/>
        <v>969.93352018197629</v>
      </c>
      <c r="I8615" s="15">
        <f t="shared" si="403"/>
        <v>43.160422505686761</v>
      </c>
      <c r="J8615" s="14">
        <f t="shared" si="404"/>
        <v>0.89066870880177895</v>
      </c>
    </row>
    <row r="8616" spans="1:10" x14ac:dyDescent="0.3">
      <c r="A8616" s="19">
        <v>20201224</v>
      </c>
      <c r="B8616" s="19" t="s">
        <v>34</v>
      </c>
      <c r="C8616" s="19">
        <v>423.01</v>
      </c>
      <c r="D8616" s="19">
        <v>24.04</v>
      </c>
      <c r="E8616" s="19">
        <v>12.94</v>
      </c>
      <c r="F8616" s="19">
        <v>6.55</v>
      </c>
      <c r="G8616" s="19">
        <v>0</v>
      </c>
      <c r="H8616" s="17">
        <f t="shared" si="405"/>
        <v>1038.3816070966416</v>
      </c>
      <c r="I8616" s="18">
        <f t="shared" si="403"/>
        <v>45.389425221770047</v>
      </c>
      <c r="J8616" s="17">
        <f t="shared" si="404"/>
        <v>0.94310758851362886</v>
      </c>
    </row>
    <row r="8617" spans="1:10" x14ac:dyDescent="0.3">
      <c r="A8617" s="2">
        <v>20201224</v>
      </c>
      <c r="B8617" s="2" t="s">
        <v>33</v>
      </c>
      <c r="C8617" s="2">
        <v>281.01</v>
      </c>
      <c r="D8617" s="2">
        <v>18.14</v>
      </c>
      <c r="E8617" s="2">
        <v>12.75</v>
      </c>
      <c r="F8617" s="2">
        <v>6.62</v>
      </c>
      <c r="G8617" s="2">
        <v>0</v>
      </c>
      <c r="H8617" s="16">
        <f t="shared" si="405"/>
        <v>902.58256256617472</v>
      </c>
      <c r="I8617" s="15">
        <f t="shared" si="403"/>
        <v>40.955705080192956</v>
      </c>
      <c r="J8617" s="14">
        <f t="shared" si="404"/>
        <v>0.83777652726143659</v>
      </c>
    </row>
    <row r="8618" spans="1:10" x14ac:dyDescent="0.3">
      <c r="A8618" s="19">
        <v>20201224</v>
      </c>
      <c r="B8618" s="19" t="s">
        <v>32</v>
      </c>
      <c r="C8618" s="19">
        <v>112</v>
      </c>
      <c r="D8618" s="19">
        <v>10.210000000000001</v>
      </c>
      <c r="E8618" s="19">
        <v>12.33</v>
      </c>
      <c r="F8618" s="19">
        <v>6.41</v>
      </c>
      <c r="G8618" s="19">
        <v>0</v>
      </c>
      <c r="H8618" s="17">
        <f t="shared" si="405"/>
        <v>631.85266727415842</v>
      </c>
      <c r="I8618" s="18">
        <f t="shared" si="403"/>
        <v>32.075395852317449</v>
      </c>
      <c r="J8618" s="17">
        <f t="shared" si="404"/>
        <v>0.61173493243827559</v>
      </c>
    </row>
    <row r="8619" spans="1:10" x14ac:dyDescent="0.3">
      <c r="A8619" s="2">
        <v>20201224</v>
      </c>
      <c r="B8619" s="2" t="s">
        <v>31</v>
      </c>
      <c r="C8619" s="2">
        <v>0</v>
      </c>
      <c r="D8619" s="2">
        <v>0</v>
      </c>
      <c r="E8619" s="2">
        <v>11.67</v>
      </c>
      <c r="F8619" s="2">
        <v>5.93</v>
      </c>
      <c r="G8619" s="2">
        <v>0</v>
      </c>
      <c r="H8619" s="16">
        <f t="shared" si="405"/>
        <v>0</v>
      </c>
      <c r="I8619" s="15">
        <f t="shared" si="403"/>
        <v>11.67</v>
      </c>
      <c r="J8619" s="14">
        <f t="shared" si="404"/>
        <v>0</v>
      </c>
    </row>
    <row r="8620" spans="1:10" x14ac:dyDescent="0.3">
      <c r="A8620" s="19">
        <v>20201224</v>
      </c>
      <c r="B8620" s="19" t="s">
        <v>30</v>
      </c>
      <c r="C8620" s="19">
        <v>0</v>
      </c>
      <c r="D8620" s="19">
        <v>0</v>
      </c>
      <c r="E8620" s="19">
        <v>10.97</v>
      </c>
      <c r="F8620" s="19">
        <v>5.72</v>
      </c>
      <c r="G8620" s="19">
        <v>0</v>
      </c>
      <c r="H8620" s="17">
        <f t="shared" si="405"/>
        <v>0</v>
      </c>
      <c r="I8620" s="18">
        <f t="shared" si="403"/>
        <v>10.97</v>
      </c>
      <c r="J8620" s="17">
        <f t="shared" si="404"/>
        <v>0</v>
      </c>
    </row>
    <row r="8621" spans="1:10" x14ac:dyDescent="0.3">
      <c r="A8621" s="2">
        <v>20201224</v>
      </c>
      <c r="B8621" s="2" t="s">
        <v>29</v>
      </c>
      <c r="C8621" s="2">
        <v>0</v>
      </c>
      <c r="D8621" s="2">
        <v>0</v>
      </c>
      <c r="E8621" s="2">
        <v>10.66</v>
      </c>
      <c r="F8621" s="2">
        <v>5.38</v>
      </c>
      <c r="G8621" s="2">
        <v>0</v>
      </c>
      <c r="H8621" s="16">
        <f t="shared" si="405"/>
        <v>0</v>
      </c>
      <c r="I8621" s="15">
        <f t="shared" si="403"/>
        <v>10.66</v>
      </c>
      <c r="J8621" s="14">
        <f t="shared" si="404"/>
        <v>0</v>
      </c>
    </row>
    <row r="8622" spans="1:10" x14ac:dyDescent="0.3">
      <c r="A8622" s="19">
        <v>20201224</v>
      </c>
      <c r="B8622" s="19" t="s">
        <v>28</v>
      </c>
      <c r="C8622" s="19">
        <v>0</v>
      </c>
      <c r="D8622" s="19">
        <v>0</v>
      </c>
      <c r="E8622" s="19">
        <v>10.37</v>
      </c>
      <c r="F8622" s="19">
        <v>5.24</v>
      </c>
      <c r="G8622" s="19">
        <v>0</v>
      </c>
      <c r="H8622" s="17">
        <f t="shared" si="405"/>
        <v>0</v>
      </c>
      <c r="I8622" s="18">
        <f t="shared" si="403"/>
        <v>10.37</v>
      </c>
      <c r="J8622" s="17">
        <f t="shared" si="404"/>
        <v>0</v>
      </c>
    </row>
    <row r="8623" spans="1:10" x14ac:dyDescent="0.3">
      <c r="A8623" s="2">
        <v>20201224</v>
      </c>
      <c r="B8623" s="2" t="s">
        <v>27</v>
      </c>
      <c r="C8623" s="2">
        <v>0</v>
      </c>
      <c r="D8623" s="2">
        <v>0</v>
      </c>
      <c r="E8623" s="2">
        <v>10.210000000000001</v>
      </c>
      <c r="F8623" s="2">
        <v>5.24</v>
      </c>
      <c r="G8623" s="2">
        <v>0</v>
      </c>
      <c r="H8623" s="16">
        <f t="shared" si="405"/>
        <v>0</v>
      </c>
      <c r="I8623" s="15">
        <f t="shared" si="403"/>
        <v>10.210000000000001</v>
      </c>
      <c r="J8623" s="14">
        <f t="shared" si="404"/>
        <v>0</v>
      </c>
    </row>
    <row r="8624" spans="1:10" x14ac:dyDescent="0.3">
      <c r="A8624" s="19">
        <v>20201224</v>
      </c>
      <c r="B8624" s="19" t="s">
        <v>26</v>
      </c>
      <c r="C8624" s="19">
        <v>0</v>
      </c>
      <c r="D8624" s="19">
        <v>0</v>
      </c>
      <c r="E8624" s="19">
        <v>10.09</v>
      </c>
      <c r="F8624" s="19">
        <v>5.03</v>
      </c>
      <c r="G8624" s="19">
        <v>0</v>
      </c>
      <c r="H8624" s="17">
        <f t="shared" si="405"/>
        <v>0</v>
      </c>
      <c r="I8624" s="18">
        <f t="shared" si="403"/>
        <v>10.09</v>
      </c>
      <c r="J8624" s="17">
        <f t="shared" si="404"/>
        <v>0</v>
      </c>
    </row>
    <row r="8625" spans="1:10" x14ac:dyDescent="0.3">
      <c r="A8625" s="2">
        <v>20201224</v>
      </c>
      <c r="B8625" s="2" t="s">
        <v>25</v>
      </c>
      <c r="C8625" s="2">
        <v>0</v>
      </c>
      <c r="D8625" s="2">
        <v>0</v>
      </c>
      <c r="E8625" s="2">
        <v>9.9499999999999993</v>
      </c>
      <c r="F8625" s="2">
        <v>4.9000000000000004</v>
      </c>
      <c r="G8625" s="2">
        <v>0</v>
      </c>
      <c r="H8625" s="16">
        <f t="shared" si="405"/>
        <v>0</v>
      </c>
      <c r="I8625" s="15">
        <f t="shared" si="403"/>
        <v>9.9499999999999993</v>
      </c>
      <c r="J8625" s="14">
        <f t="shared" si="404"/>
        <v>0</v>
      </c>
    </row>
    <row r="8626" spans="1:10" x14ac:dyDescent="0.3">
      <c r="A8626" s="19">
        <v>20201225</v>
      </c>
      <c r="B8626" s="19" t="s">
        <v>48</v>
      </c>
      <c r="C8626" s="19">
        <v>0</v>
      </c>
      <c r="D8626" s="19">
        <v>0</v>
      </c>
      <c r="E8626" s="19">
        <v>9.8000000000000007</v>
      </c>
      <c r="F8626" s="19">
        <v>4.9000000000000004</v>
      </c>
      <c r="G8626" s="19">
        <v>0</v>
      </c>
      <c r="H8626" s="17">
        <f t="shared" si="405"/>
        <v>0</v>
      </c>
      <c r="I8626" s="18">
        <f t="shared" si="403"/>
        <v>9.8000000000000007</v>
      </c>
      <c r="J8626" s="17">
        <f t="shared" si="404"/>
        <v>0</v>
      </c>
    </row>
    <row r="8627" spans="1:10" x14ac:dyDescent="0.3">
      <c r="A8627" s="2">
        <v>20201225</v>
      </c>
      <c r="B8627" s="2" t="s">
        <v>47</v>
      </c>
      <c r="C8627" s="2">
        <v>0</v>
      </c>
      <c r="D8627" s="2">
        <v>0</v>
      </c>
      <c r="E8627" s="2">
        <v>9.5500000000000007</v>
      </c>
      <c r="F8627" s="2">
        <v>4.83</v>
      </c>
      <c r="G8627" s="2">
        <v>0</v>
      </c>
      <c r="H8627" s="16">
        <f t="shared" si="405"/>
        <v>0</v>
      </c>
      <c r="I8627" s="15">
        <f t="shared" si="403"/>
        <v>9.5500000000000007</v>
      </c>
      <c r="J8627" s="14">
        <f t="shared" si="404"/>
        <v>0</v>
      </c>
    </row>
    <row r="8628" spans="1:10" x14ac:dyDescent="0.3">
      <c r="A8628" s="19">
        <v>20201225</v>
      </c>
      <c r="B8628" s="19" t="s">
        <v>46</v>
      </c>
      <c r="C8628" s="19">
        <v>0</v>
      </c>
      <c r="D8628" s="19">
        <v>0</v>
      </c>
      <c r="E8628" s="19">
        <v>9.3699999999999992</v>
      </c>
      <c r="F8628" s="19">
        <v>4.76</v>
      </c>
      <c r="G8628" s="19">
        <v>0</v>
      </c>
      <c r="H8628" s="17">
        <f t="shared" si="405"/>
        <v>0</v>
      </c>
      <c r="I8628" s="18">
        <f t="shared" si="403"/>
        <v>9.3699999999999992</v>
      </c>
      <c r="J8628" s="17">
        <f t="shared" si="404"/>
        <v>0</v>
      </c>
    </row>
    <row r="8629" spans="1:10" x14ac:dyDescent="0.3">
      <c r="A8629" s="2">
        <v>20201225</v>
      </c>
      <c r="B8629" s="2" t="s">
        <v>45</v>
      </c>
      <c r="C8629" s="2">
        <v>0</v>
      </c>
      <c r="D8629" s="2">
        <v>0</v>
      </c>
      <c r="E8629" s="2">
        <v>9.18</v>
      </c>
      <c r="F8629" s="2">
        <v>4.76</v>
      </c>
      <c r="G8629" s="2">
        <v>0</v>
      </c>
      <c r="H8629" s="16">
        <f t="shared" si="405"/>
        <v>0</v>
      </c>
      <c r="I8629" s="15">
        <f t="shared" si="403"/>
        <v>9.18</v>
      </c>
      <c r="J8629" s="14">
        <f t="shared" si="404"/>
        <v>0</v>
      </c>
    </row>
    <row r="8630" spans="1:10" x14ac:dyDescent="0.3">
      <c r="A8630" s="19">
        <v>20201225</v>
      </c>
      <c r="B8630" s="19" t="s">
        <v>44</v>
      </c>
      <c r="C8630" s="19">
        <v>0</v>
      </c>
      <c r="D8630" s="19">
        <v>0</v>
      </c>
      <c r="E8630" s="19">
        <v>8.86</v>
      </c>
      <c r="F8630" s="19">
        <v>4.76</v>
      </c>
      <c r="G8630" s="19">
        <v>0</v>
      </c>
      <c r="H8630" s="17">
        <f t="shared" si="405"/>
        <v>0</v>
      </c>
      <c r="I8630" s="18">
        <f t="shared" si="403"/>
        <v>8.86</v>
      </c>
      <c r="J8630" s="17">
        <f t="shared" si="404"/>
        <v>0</v>
      </c>
    </row>
    <row r="8631" spans="1:10" x14ac:dyDescent="0.3">
      <c r="A8631" s="2">
        <v>20201225</v>
      </c>
      <c r="B8631" s="2" t="s">
        <v>43</v>
      </c>
      <c r="C8631" s="2">
        <v>0</v>
      </c>
      <c r="D8631" s="2">
        <v>0</v>
      </c>
      <c r="E8631" s="2">
        <v>8.4700000000000006</v>
      </c>
      <c r="F8631" s="2">
        <v>4.76</v>
      </c>
      <c r="G8631" s="2">
        <v>0</v>
      </c>
      <c r="H8631" s="16">
        <f t="shared" si="405"/>
        <v>0</v>
      </c>
      <c r="I8631" s="15">
        <f t="shared" si="403"/>
        <v>8.4700000000000006</v>
      </c>
      <c r="J8631" s="14">
        <f t="shared" si="404"/>
        <v>0</v>
      </c>
    </row>
    <row r="8632" spans="1:10" x14ac:dyDescent="0.3">
      <c r="A8632" s="19">
        <v>20201225</v>
      </c>
      <c r="B8632" s="19" t="s">
        <v>42</v>
      </c>
      <c r="C8632" s="19">
        <v>0</v>
      </c>
      <c r="D8632" s="19">
        <v>0</v>
      </c>
      <c r="E8632" s="19">
        <v>8.1999999999999993</v>
      </c>
      <c r="F8632" s="19">
        <v>4.76</v>
      </c>
      <c r="G8632" s="19">
        <v>0</v>
      </c>
      <c r="H8632" s="17">
        <f t="shared" si="405"/>
        <v>0</v>
      </c>
      <c r="I8632" s="18">
        <f t="shared" si="403"/>
        <v>8.1999999999999993</v>
      </c>
      <c r="J8632" s="17">
        <f t="shared" si="404"/>
        <v>0</v>
      </c>
    </row>
    <row r="8633" spans="1:10" x14ac:dyDescent="0.3">
      <c r="A8633" s="2">
        <v>20201225</v>
      </c>
      <c r="B8633" s="2" t="s">
        <v>41</v>
      </c>
      <c r="C8633" s="2">
        <v>0</v>
      </c>
      <c r="D8633" s="2">
        <v>0</v>
      </c>
      <c r="E8633" s="2">
        <v>7.95</v>
      </c>
      <c r="F8633" s="2">
        <v>4.55</v>
      </c>
      <c r="G8633" s="2">
        <v>0</v>
      </c>
      <c r="H8633" s="16">
        <f t="shared" si="405"/>
        <v>0</v>
      </c>
      <c r="I8633" s="15">
        <f t="shared" si="403"/>
        <v>7.95</v>
      </c>
      <c r="J8633" s="14">
        <f t="shared" si="404"/>
        <v>0</v>
      </c>
    </row>
    <row r="8634" spans="1:10" x14ac:dyDescent="0.3">
      <c r="A8634" s="19">
        <v>20201225</v>
      </c>
      <c r="B8634" s="19" t="s">
        <v>40</v>
      </c>
      <c r="C8634" s="19">
        <v>0</v>
      </c>
      <c r="D8634" s="19">
        <v>0</v>
      </c>
      <c r="E8634" s="19">
        <v>7.96</v>
      </c>
      <c r="F8634" s="19">
        <v>4.9000000000000004</v>
      </c>
      <c r="G8634" s="19">
        <v>0</v>
      </c>
      <c r="H8634" s="17">
        <f t="shared" si="405"/>
        <v>0</v>
      </c>
      <c r="I8634" s="18">
        <f t="shared" si="403"/>
        <v>7.96</v>
      </c>
      <c r="J8634" s="17">
        <f t="shared" si="404"/>
        <v>0</v>
      </c>
    </row>
    <row r="8635" spans="1:10" x14ac:dyDescent="0.3">
      <c r="A8635" s="2">
        <v>20201225</v>
      </c>
      <c r="B8635" s="2" t="s">
        <v>39</v>
      </c>
      <c r="C8635" s="2">
        <v>164.01</v>
      </c>
      <c r="D8635" s="2">
        <v>11.25</v>
      </c>
      <c r="E8635" s="2">
        <v>8.52</v>
      </c>
      <c r="F8635" s="2">
        <v>5.24</v>
      </c>
      <c r="G8635" s="2">
        <v>0</v>
      </c>
      <c r="H8635" s="16">
        <f t="shared" si="405"/>
        <v>840.68752516816892</v>
      </c>
      <c r="I8635" s="15">
        <f t="shared" si="403"/>
        <v>34.791485161505278</v>
      </c>
      <c r="J8635" s="14">
        <f t="shared" si="404"/>
        <v>0.80364541774150866</v>
      </c>
    </row>
    <row r="8636" spans="1:10" x14ac:dyDescent="0.3">
      <c r="A8636" s="19">
        <v>20201225</v>
      </c>
      <c r="B8636" s="19" t="s">
        <v>38</v>
      </c>
      <c r="C8636" s="19">
        <v>309.01</v>
      </c>
      <c r="D8636" s="19">
        <v>18.98</v>
      </c>
      <c r="E8636" s="19">
        <v>9.94</v>
      </c>
      <c r="F8636" s="19">
        <v>5.52</v>
      </c>
      <c r="G8636" s="19">
        <v>0</v>
      </c>
      <c r="H8636" s="17">
        <f t="shared" si="405"/>
        <v>950.10397901455826</v>
      </c>
      <c r="I8636" s="18">
        <f t="shared" si="403"/>
        <v>39.630749344204943</v>
      </c>
      <c r="J8636" s="17">
        <f t="shared" si="404"/>
        <v>0.88755067975903634</v>
      </c>
    </row>
    <row r="8637" spans="1:10" x14ac:dyDescent="0.3">
      <c r="A8637" s="2">
        <v>20201225</v>
      </c>
      <c r="B8637" s="2" t="s">
        <v>37</v>
      </c>
      <c r="C8637" s="2">
        <v>408.01</v>
      </c>
      <c r="D8637" s="2">
        <v>24.6</v>
      </c>
      <c r="E8637" s="2">
        <v>11.5</v>
      </c>
      <c r="F8637" s="2">
        <v>5.86</v>
      </c>
      <c r="G8637" s="2">
        <v>0</v>
      </c>
      <c r="H8637" s="16">
        <f t="shared" si="405"/>
        <v>980.13169856939373</v>
      </c>
      <c r="I8637" s="15">
        <f t="shared" si="403"/>
        <v>42.129115580293558</v>
      </c>
      <c r="J8637" s="14">
        <f t="shared" si="404"/>
        <v>0.90458214740022314</v>
      </c>
    </row>
    <row r="8638" spans="1:10" x14ac:dyDescent="0.3">
      <c r="A8638" s="19">
        <v>20201225</v>
      </c>
      <c r="B8638" s="19" t="s">
        <v>36</v>
      </c>
      <c r="C8638" s="19">
        <v>466.01</v>
      </c>
      <c r="D8638" s="19">
        <v>27.52</v>
      </c>
      <c r="E8638" s="19">
        <v>12.81</v>
      </c>
      <c r="F8638" s="19">
        <v>6</v>
      </c>
      <c r="G8638" s="19">
        <v>0</v>
      </c>
      <c r="H8638" s="17">
        <f t="shared" si="405"/>
        <v>1008.5525797914652</v>
      </c>
      <c r="I8638" s="18">
        <f t="shared" si="403"/>
        <v>44.327268118483289</v>
      </c>
      <c r="J8638" s="17">
        <f t="shared" si="404"/>
        <v>0.92083603224598576</v>
      </c>
    </row>
    <row r="8639" spans="1:10" x14ac:dyDescent="0.3">
      <c r="A8639" s="2">
        <v>20201225</v>
      </c>
      <c r="B8639" s="2" t="s">
        <v>35</v>
      </c>
      <c r="C8639" s="2">
        <v>461.01</v>
      </c>
      <c r="D8639" s="2">
        <v>27.34</v>
      </c>
      <c r="E8639" s="2">
        <v>13.77</v>
      </c>
      <c r="F8639" s="2">
        <v>6.21</v>
      </c>
      <c r="G8639" s="2">
        <v>0</v>
      </c>
      <c r="H8639" s="16">
        <f t="shared" si="405"/>
        <v>1003.789026452788</v>
      </c>
      <c r="I8639" s="15">
        <f t="shared" si="403"/>
        <v>45.138407076649628</v>
      </c>
      <c r="J8639" s="14">
        <f t="shared" si="404"/>
        <v>0.91282282230077771</v>
      </c>
    </row>
    <row r="8640" spans="1:10" x14ac:dyDescent="0.3">
      <c r="A8640" s="19">
        <v>20201225</v>
      </c>
      <c r="B8640" s="19" t="s">
        <v>34</v>
      </c>
      <c r="C8640" s="19">
        <v>413.01</v>
      </c>
      <c r="D8640" s="19">
        <v>24.1</v>
      </c>
      <c r="E8640" s="19">
        <v>14.32</v>
      </c>
      <c r="F8640" s="19">
        <v>6.48</v>
      </c>
      <c r="G8640" s="19">
        <v>0</v>
      </c>
      <c r="H8640" s="17">
        <f t="shared" si="405"/>
        <v>1011.4601776567057</v>
      </c>
      <c r="I8640" s="18">
        <f t="shared" si="403"/>
        <v>45.928130551772057</v>
      </c>
      <c r="J8640" s="17">
        <f t="shared" si="404"/>
        <v>0.91620430975007416</v>
      </c>
    </row>
    <row r="8641" spans="1:10" x14ac:dyDescent="0.3">
      <c r="A8641" s="2">
        <v>20201225</v>
      </c>
      <c r="B8641" s="2" t="s">
        <v>33</v>
      </c>
      <c r="C8641" s="2">
        <v>271.01</v>
      </c>
      <c r="D8641" s="2">
        <v>18.22</v>
      </c>
      <c r="E8641" s="2">
        <v>14.42</v>
      </c>
      <c r="F8641" s="2">
        <v>6.14</v>
      </c>
      <c r="G8641" s="2">
        <v>0</v>
      </c>
      <c r="H8641" s="16">
        <f t="shared" si="405"/>
        <v>866.7701785277327</v>
      </c>
      <c r="I8641" s="15">
        <f t="shared" si="403"/>
        <v>41.506568078991648</v>
      </c>
      <c r="J8641" s="14">
        <f t="shared" si="404"/>
        <v>0.8023868742045478</v>
      </c>
    </row>
    <row r="8642" spans="1:10" x14ac:dyDescent="0.3">
      <c r="A8642" s="19">
        <v>20201225</v>
      </c>
      <c r="B8642" s="19" t="s">
        <v>32</v>
      </c>
      <c r="C8642" s="19">
        <v>137.01</v>
      </c>
      <c r="D8642" s="19">
        <v>10.29</v>
      </c>
      <c r="E8642" s="19">
        <v>14.15</v>
      </c>
      <c r="F8642" s="19">
        <v>5.59</v>
      </c>
      <c r="G8642" s="19">
        <v>0</v>
      </c>
      <c r="H8642" s="17">
        <f t="shared" si="405"/>
        <v>767.00230973916678</v>
      </c>
      <c r="I8642" s="18">
        <f t="shared" si="403"/>
        <v>38.11882217934896</v>
      </c>
      <c r="J8642" s="17">
        <f t="shared" si="404"/>
        <v>0.72172255863238544</v>
      </c>
    </row>
    <row r="8643" spans="1:10" x14ac:dyDescent="0.3">
      <c r="A8643" s="2">
        <v>20201225</v>
      </c>
      <c r="B8643" s="2" t="s">
        <v>31</v>
      </c>
      <c r="C8643" s="2">
        <v>0</v>
      </c>
      <c r="D8643" s="2">
        <v>0</v>
      </c>
      <c r="E8643" s="2">
        <v>13.35</v>
      </c>
      <c r="F8643" s="2">
        <v>5.66</v>
      </c>
      <c r="G8643" s="2">
        <v>0</v>
      </c>
      <c r="H8643" s="16">
        <f t="shared" si="405"/>
        <v>0</v>
      </c>
      <c r="I8643" s="15">
        <f t="shared" si="403"/>
        <v>13.35</v>
      </c>
      <c r="J8643" s="14">
        <f t="shared" si="404"/>
        <v>0</v>
      </c>
    </row>
    <row r="8644" spans="1:10" x14ac:dyDescent="0.3">
      <c r="A8644" s="19">
        <v>20201225</v>
      </c>
      <c r="B8644" s="19" t="s">
        <v>30</v>
      </c>
      <c r="C8644" s="19">
        <v>0</v>
      </c>
      <c r="D8644" s="19">
        <v>0</v>
      </c>
      <c r="E8644" s="19">
        <v>12.48</v>
      </c>
      <c r="F8644" s="19">
        <v>5.72</v>
      </c>
      <c r="G8644" s="19">
        <v>0</v>
      </c>
      <c r="H8644" s="17">
        <f t="shared" si="405"/>
        <v>0</v>
      </c>
      <c r="I8644" s="18">
        <f t="shared" si="403"/>
        <v>12.48</v>
      </c>
      <c r="J8644" s="17">
        <f t="shared" si="404"/>
        <v>0</v>
      </c>
    </row>
    <row r="8645" spans="1:10" x14ac:dyDescent="0.3">
      <c r="A8645" s="2">
        <v>20201225</v>
      </c>
      <c r="B8645" s="2" t="s">
        <v>29</v>
      </c>
      <c r="C8645" s="2">
        <v>0</v>
      </c>
      <c r="D8645" s="2">
        <v>0</v>
      </c>
      <c r="E8645" s="2">
        <v>11.79</v>
      </c>
      <c r="F8645" s="2">
        <v>5.93</v>
      </c>
      <c r="G8645" s="2">
        <v>0</v>
      </c>
      <c r="H8645" s="16">
        <f t="shared" si="405"/>
        <v>0</v>
      </c>
      <c r="I8645" s="15">
        <f t="shared" si="403"/>
        <v>11.79</v>
      </c>
      <c r="J8645" s="14">
        <f t="shared" si="404"/>
        <v>0</v>
      </c>
    </row>
    <row r="8646" spans="1:10" x14ac:dyDescent="0.3">
      <c r="A8646" s="19">
        <v>20201225</v>
      </c>
      <c r="B8646" s="19" t="s">
        <v>28</v>
      </c>
      <c r="C8646" s="19">
        <v>0</v>
      </c>
      <c r="D8646" s="19">
        <v>0</v>
      </c>
      <c r="E8646" s="19">
        <v>11.27</v>
      </c>
      <c r="F8646" s="19">
        <v>6</v>
      </c>
      <c r="G8646" s="19">
        <v>0</v>
      </c>
      <c r="H8646" s="17">
        <f t="shared" si="405"/>
        <v>0</v>
      </c>
      <c r="I8646" s="18">
        <f t="shared" si="403"/>
        <v>11.27</v>
      </c>
      <c r="J8646" s="17">
        <f t="shared" si="404"/>
        <v>0</v>
      </c>
    </row>
    <row r="8647" spans="1:10" x14ac:dyDescent="0.3">
      <c r="A8647" s="2">
        <v>20201225</v>
      </c>
      <c r="B8647" s="2" t="s">
        <v>27</v>
      </c>
      <c r="C8647" s="2">
        <v>0</v>
      </c>
      <c r="D8647" s="2">
        <v>0</v>
      </c>
      <c r="E8647" s="2">
        <v>10.78</v>
      </c>
      <c r="F8647" s="2">
        <v>6.21</v>
      </c>
      <c r="G8647" s="2">
        <v>0</v>
      </c>
      <c r="H8647" s="16">
        <f t="shared" si="405"/>
        <v>0</v>
      </c>
      <c r="I8647" s="15">
        <f t="shared" si="403"/>
        <v>10.78</v>
      </c>
      <c r="J8647" s="14">
        <f t="shared" si="404"/>
        <v>0</v>
      </c>
    </row>
    <row r="8648" spans="1:10" x14ac:dyDescent="0.3">
      <c r="A8648" s="19">
        <v>20201225</v>
      </c>
      <c r="B8648" s="19" t="s">
        <v>26</v>
      </c>
      <c r="C8648" s="19">
        <v>0</v>
      </c>
      <c r="D8648" s="19">
        <v>0</v>
      </c>
      <c r="E8648" s="19">
        <v>10.3</v>
      </c>
      <c r="F8648" s="19">
        <v>6.34</v>
      </c>
      <c r="G8648" s="19">
        <v>0</v>
      </c>
      <c r="H8648" s="17">
        <f t="shared" si="405"/>
        <v>0</v>
      </c>
      <c r="I8648" s="18">
        <f t="shared" si="403"/>
        <v>10.3</v>
      </c>
      <c r="J8648" s="17">
        <f t="shared" si="404"/>
        <v>0</v>
      </c>
    </row>
    <row r="8649" spans="1:10" x14ac:dyDescent="0.3">
      <c r="A8649" s="2">
        <v>20201225</v>
      </c>
      <c r="B8649" s="2" t="s">
        <v>25</v>
      </c>
      <c r="C8649" s="2">
        <v>0</v>
      </c>
      <c r="D8649" s="2">
        <v>0</v>
      </c>
      <c r="E8649" s="2">
        <v>9.89</v>
      </c>
      <c r="F8649" s="2">
        <v>6.28</v>
      </c>
      <c r="G8649" s="2">
        <v>0</v>
      </c>
      <c r="H8649" s="16">
        <f t="shared" si="405"/>
        <v>0</v>
      </c>
      <c r="I8649" s="15">
        <f t="shared" si="403"/>
        <v>9.89</v>
      </c>
      <c r="J8649" s="14">
        <f t="shared" si="404"/>
        <v>0</v>
      </c>
    </row>
    <row r="8650" spans="1:10" x14ac:dyDescent="0.3">
      <c r="A8650" s="19">
        <v>20201226</v>
      </c>
      <c r="B8650" s="19" t="s">
        <v>48</v>
      </c>
      <c r="C8650" s="19">
        <v>0</v>
      </c>
      <c r="D8650" s="19">
        <v>0</v>
      </c>
      <c r="E8650" s="19">
        <v>9.52</v>
      </c>
      <c r="F8650" s="19">
        <v>6.14</v>
      </c>
      <c r="G8650" s="19">
        <v>0</v>
      </c>
      <c r="H8650" s="17">
        <f t="shared" si="405"/>
        <v>0</v>
      </c>
      <c r="I8650" s="18">
        <f t="shared" ref="I8650:I8713" si="406">E8650+H8650*((NOCT-20)/(800))</f>
        <v>9.52</v>
      </c>
      <c r="J8650" s="17">
        <f t="shared" ref="J8650:J8713" si="407">P_STC__W*(H8650/1000)*(1+(alpha_p/100)*(I8650-25))</f>
        <v>0</v>
      </c>
    </row>
    <row r="8651" spans="1:10" x14ac:dyDescent="0.3">
      <c r="A8651" s="2">
        <v>20201226</v>
      </c>
      <c r="B8651" s="2" t="s">
        <v>47</v>
      </c>
      <c r="C8651" s="2">
        <v>0</v>
      </c>
      <c r="D8651" s="2">
        <v>0</v>
      </c>
      <c r="E8651" s="2">
        <v>9.0299999999999994</v>
      </c>
      <c r="F8651" s="2">
        <v>5.93</v>
      </c>
      <c r="G8651" s="2">
        <v>0</v>
      </c>
      <c r="H8651" s="16">
        <f t="shared" si="405"/>
        <v>0</v>
      </c>
      <c r="I8651" s="15">
        <f t="shared" si="406"/>
        <v>9.0299999999999994</v>
      </c>
      <c r="J8651" s="14">
        <f t="shared" si="407"/>
        <v>0</v>
      </c>
    </row>
    <row r="8652" spans="1:10" x14ac:dyDescent="0.3">
      <c r="A8652" s="19">
        <v>20201226</v>
      </c>
      <c r="B8652" s="19" t="s">
        <v>46</v>
      </c>
      <c r="C8652" s="19">
        <v>0</v>
      </c>
      <c r="D8652" s="19">
        <v>0</v>
      </c>
      <c r="E8652" s="19">
        <v>8.51</v>
      </c>
      <c r="F8652" s="19">
        <v>5.66</v>
      </c>
      <c r="G8652" s="19">
        <v>0</v>
      </c>
      <c r="H8652" s="17">
        <f t="shared" si="405"/>
        <v>0</v>
      </c>
      <c r="I8652" s="18">
        <f t="shared" si="406"/>
        <v>8.51</v>
      </c>
      <c r="J8652" s="17">
        <f t="shared" si="407"/>
        <v>0</v>
      </c>
    </row>
    <row r="8653" spans="1:10" x14ac:dyDescent="0.3">
      <c r="A8653" s="2">
        <v>20201226</v>
      </c>
      <c r="B8653" s="2" t="s">
        <v>45</v>
      </c>
      <c r="C8653" s="2">
        <v>0</v>
      </c>
      <c r="D8653" s="2">
        <v>0</v>
      </c>
      <c r="E8653" s="2">
        <v>8.08</v>
      </c>
      <c r="F8653" s="2">
        <v>5.86</v>
      </c>
      <c r="G8653" s="2">
        <v>0</v>
      </c>
      <c r="H8653" s="16">
        <f t="shared" si="405"/>
        <v>0</v>
      </c>
      <c r="I8653" s="15">
        <f t="shared" si="406"/>
        <v>8.08</v>
      </c>
      <c r="J8653" s="14">
        <f t="shared" si="407"/>
        <v>0</v>
      </c>
    </row>
    <row r="8654" spans="1:10" x14ac:dyDescent="0.3">
      <c r="A8654" s="19">
        <v>20201226</v>
      </c>
      <c r="B8654" s="19" t="s">
        <v>44</v>
      </c>
      <c r="C8654" s="19">
        <v>0</v>
      </c>
      <c r="D8654" s="19">
        <v>0</v>
      </c>
      <c r="E8654" s="19">
        <v>7.73</v>
      </c>
      <c r="F8654" s="19">
        <v>6</v>
      </c>
      <c r="G8654" s="19">
        <v>0</v>
      </c>
      <c r="H8654" s="17">
        <f t="shared" si="405"/>
        <v>0</v>
      </c>
      <c r="I8654" s="18">
        <f t="shared" si="406"/>
        <v>7.73</v>
      </c>
      <c r="J8654" s="17">
        <f t="shared" si="407"/>
        <v>0</v>
      </c>
    </row>
    <row r="8655" spans="1:10" x14ac:dyDescent="0.3">
      <c r="A8655" s="2">
        <v>20201226</v>
      </c>
      <c r="B8655" s="2" t="s">
        <v>43</v>
      </c>
      <c r="C8655" s="2">
        <v>0</v>
      </c>
      <c r="D8655" s="2">
        <v>0</v>
      </c>
      <c r="E8655" s="2">
        <v>7.41</v>
      </c>
      <c r="F8655" s="2">
        <v>6.14</v>
      </c>
      <c r="G8655" s="2">
        <v>0</v>
      </c>
      <c r="H8655" s="16">
        <f t="shared" si="405"/>
        <v>0</v>
      </c>
      <c r="I8655" s="15">
        <f t="shared" si="406"/>
        <v>7.41</v>
      </c>
      <c r="J8655" s="14">
        <f t="shared" si="407"/>
        <v>0</v>
      </c>
    </row>
    <row r="8656" spans="1:10" x14ac:dyDescent="0.3">
      <c r="A8656" s="19">
        <v>20201226</v>
      </c>
      <c r="B8656" s="19" t="s">
        <v>42</v>
      </c>
      <c r="C8656" s="19">
        <v>0</v>
      </c>
      <c r="D8656" s="19">
        <v>0</v>
      </c>
      <c r="E8656" s="19">
        <v>7.15</v>
      </c>
      <c r="F8656" s="19">
        <v>6.14</v>
      </c>
      <c r="G8656" s="19">
        <v>0</v>
      </c>
      <c r="H8656" s="17">
        <f t="shared" si="405"/>
        <v>0</v>
      </c>
      <c r="I8656" s="18">
        <f t="shared" si="406"/>
        <v>7.15</v>
      </c>
      <c r="J8656" s="17">
        <f t="shared" si="407"/>
        <v>0</v>
      </c>
    </row>
    <row r="8657" spans="1:10" x14ac:dyDescent="0.3">
      <c r="A8657" s="2">
        <v>20201226</v>
      </c>
      <c r="B8657" s="2" t="s">
        <v>41</v>
      </c>
      <c r="C8657" s="2">
        <v>0</v>
      </c>
      <c r="D8657" s="2">
        <v>0</v>
      </c>
      <c r="E8657" s="2">
        <v>6.6</v>
      </c>
      <c r="F8657" s="2">
        <v>6.14</v>
      </c>
      <c r="G8657" s="2">
        <v>0</v>
      </c>
      <c r="H8657" s="16">
        <f t="shared" si="405"/>
        <v>0</v>
      </c>
      <c r="I8657" s="15">
        <f t="shared" si="406"/>
        <v>6.6</v>
      </c>
      <c r="J8657" s="14">
        <f t="shared" si="407"/>
        <v>0</v>
      </c>
    </row>
    <row r="8658" spans="1:10" x14ac:dyDescent="0.3">
      <c r="A8658" s="19">
        <v>20201226</v>
      </c>
      <c r="B8658" s="19" t="s">
        <v>40</v>
      </c>
      <c r="C8658" s="19">
        <v>0</v>
      </c>
      <c r="D8658" s="19">
        <v>0</v>
      </c>
      <c r="E8658" s="19">
        <v>6.42</v>
      </c>
      <c r="F8658" s="19">
        <v>6.14</v>
      </c>
      <c r="G8658" s="19">
        <v>0</v>
      </c>
      <c r="H8658" s="17">
        <f t="shared" si="405"/>
        <v>0</v>
      </c>
      <c r="I8658" s="18">
        <f t="shared" si="406"/>
        <v>6.42</v>
      </c>
      <c r="J8658" s="17">
        <f t="shared" si="407"/>
        <v>0</v>
      </c>
    </row>
    <row r="8659" spans="1:10" x14ac:dyDescent="0.3">
      <c r="A8659" s="2">
        <v>20201226</v>
      </c>
      <c r="B8659" s="2" t="s">
        <v>39</v>
      </c>
      <c r="C8659" s="2">
        <v>167.01</v>
      </c>
      <c r="D8659" s="2">
        <v>11.21</v>
      </c>
      <c r="E8659" s="2">
        <v>6.63</v>
      </c>
      <c r="F8659" s="2">
        <v>5.93</v>
      </c>
      <c r="G8659" s="2">
        <v>0</v>
      </c>
      <c r="H8659" s="16">
        <f t="shared" ref="H8659:H8722" si="408">IF(D8659&gt;0,C8659/SIN(D8659*PI()/180),0)</f>
        <v>859.08038009123015</v>
      </c>
      <c r="I8659" s="15">
        <f t="shared" si="406"/>
        <v>33.476261877850945</v>
      </c>
      <c r="J8659" s="14">
        <f t="shared" si="407"/>
        <v>0.82631232385023368</v>
      </c>
    </row>
    <row r="8660" spans="1:10" x14ac:dyDescent="0.3">
      <c r="A8660" s="19">
        <v>20201226</v>
      </c>
      <c r="B8660" s="19" t="s">
        <v>38</v>
      </c>
      <c r="C8660" s="19">
        <v>319.01</v>
      </c>
      <c r="D8660" s="19">
        <v>18.95</v>
      </c>
      <c r="E8660" s="19">
        <v>7.52</v>
      </c>
      <c r="F8660" s="19">
        <v>6</v>
      </c>
      <c r="G8660" s="19">
        <v>0</v>
      </c>
      <c r="H8660" s="17">
        <f t="shared" si="408"/>
        <v>982.34631209986333</v>
      </c>
      <c r="I8660" s="18">
        <f t="shared" si="406"/>
        <v>38.218322253120732</v>
      </c>
      <c r="J8660" s="17">
        <f t="shared" si="407"/>
        <v>0.92391394657111015</v>
      </c>
    </row>
    <row r="8661" spans="1:10" x14ac:dyDescent="0.3">
      <c r="A8661" s="2">
        <v>20201226</v>
      </c>
      <c r="B8661" s="2" t="s">
        <v>37</v>
      </c>
      <c r="C8661" s="2">
        <v>421.01</v>
      </c>
      <c r="D8661" s="2">
        <v>24.59</v>
      </c>
      <c r="E8661" s="2">
        <v>8.77</v>
      </c>
      <c r="F8661" s="2">
        <v>5.93</v>
      </c>
      <c r="G8661" s="2">
        <v>0</v>
      </c>
      <c r="H8661" s="16">
        <f t="shared" si="408"/>
        <v>1011.7463258598233</v>
      </c>
      <c r="I8661" s="15">
        <f t="shared" si="406"/>
        <v>40.387072683119477</v>
      </c>
      <c r="J8661" s="14">
        <f t="shared" si="407"/>
        <v>0.94169116172184453</v>
      </c>
    </row>
    <row r="8662" spans="1:10" x14ac:dyDescent="0.3">
      <c r="A8662" s="19">
        <v>20201226</v>
      </c>
      <c r="B8662" s="19" t="s">
        <v>36</v>
      </c>
      <c r="C8662" s="19">
        <v>487.01</v>
      </c>
      <c r="D8662" s="19">
        <v>27.54</v>
      </c>
      <c r="E8662" s="19">
        <v>10.01</v>
      </c>
      <c r="F8662" s="19">
        <v>5.72</v>
      </c>
      <c r="G8662" s="19">
        <v>0</v>
      </c>
      <c r="H8662" s="17">
        <f t="shared" si="408"/>
        <v>1053.2957778814109</v>
      </c>
      <c r="I8662" s="18">
        <f t="shared" si="406"/>
        <v>42.925493058794089</v>
      </c>
      <c r="J8662" s="17">
        <f t="shared" si="407"/>
        <v>0.96833197018269435</v>
      </c>
    </row>
    <row r="8663" spans="1:10" x14ac:dyDescent="0.3">
      <c r="A8663" s="2">
        <v>20201226</v>
      </c>
      <c r="B8663" s="2" t="s">
        <v>35</v>
      </c>
      <c r="C8663" s="2">
        <v>486.02</v>
      </c>
      <c r="D8663" s="2">
        <v>27.39</v>
      </c>
      <c r="E8663" s="2">
        <v>11</v>
      </c>
      <c r="F8663" s="2">
        <v>5.52</v>
      </c>
      <c r="G8663" s="2">
        <v>0</v>
      </c>
      <c r="H8663" s="16">
        <f t="shared" si="408"/>
        <v>1056.4622702894371</v>
      </c>
      <c r="I8663" s="15">
        <f t="shared" si="406"/>
        <v>44.01444594654491</v>
      </c>
      <c r="J8663" s="14">
        <f t="shared" si="407"/>
        <v>0.96606606899101521</v>
      </c>
    </row>
    <row r="8664" spans="1:10" x14ac:dyDescent="0.3">
      <c r="A8664" s="19">
        <v>20201226</v>
      </c>
      <c r="B8664" s="19" t="s">
        <v>34</v>
      </c>
      <c r="C8664" s="19">
        <v>427.01</v>
      </c>
      <c r="D8664" s="19">
        <v>24.17</v>
      </c>
      <c r="E8664" s="19">
        <v>11.65</v>
      </c>
      <c r="F8664" s="19">
        <v>5.24</v>
      </c>
      <c r="G8664" s="19">
        <v>0</v>
      </c>
      <c r="H8664" s="17">
        <f t="shared" si="408"/>
        <v>1042.898534498921</v>
      </c>
      <c r="I8664" s="18">
        <f t="shared" si="406"/>
        <v>44.240579203091279</v>
      </c>
      <c r="J8664" s="17">
        <f t="shared" si="407"/>
        <v>0.9526016611567566</v>
      </c>
    </row>
    <row r="8665" spans="1:10" x14ac:dyDescent="0.3">
      <c r="A8665" s="2">
        <v>20201226</v>
      </c>
      <c r="B8665" s="2" t="s">
        <v>33</v>
      </c>
      <c r="C8665" s="2">
        <v>297.01</v>
      </c>
      <c r="D8665" s="2">
        <v>18.3</v>
      </c>
      <c r="E8665" s="2">
        <v>11.92</v>
      </c>
      <c r="F8665" s="2">
        <v>4.97</v>
      </c>
      <c r="G8665" s="2">
        <v>0</v>
      </c>
      <c r="H8665" s="16">
        <f t="shared" si="408"/>
        <v>945.91444588984689</v>
      </c>
      <c r="I8665" s="15">
        <f t="shared" si="406"/>
        <v>41.479826434057713</v>
      </c>
      <c r="J8665" s="14">
        <f t="shared" si="407"/>
        <v>0.87576616938605034</v>
      </c>
    </row>
    <row r="8666" spans="1:10" x14ac:dyDescent="0.3">
      <c r="A8666" s="19">
        <v>20201226</v>
      </c>
      <c r="B8666" s="19" t="s">
        <v>32</v>
      </c>
      <c r="C8666" s="19">
        <v>137.01</v>
      </c>
      <c r="D8666" s="19">
        <v>10.38</v>
      </c>
      <c r="E8666" s="19">
        <v>11.77</v>
      </c>
      <c r="F8666" s="19">
        <v>4.55</v>
      </c>
      <c r="G8666" s="19">
        <v>0</v>
      </c>
      <c r="H8666" s="17">
        <f t="shared" si="408"/>
        <v>760.42397304403642</v>
      </c>
      <c r="I8666" s="18">
        <f t="shared" si="406"/>
        <v>35.533249157626138</v>
      </c>
      <c r="J8666" s="17">
        <f t="shared" si="407"/>
        <v>0.72438016476326472</v>
      </c>
    </row>
    <row r="8667" spans="1:10" x14ac:dyDescent="0.3">
      <c r="A8667" s="2">
        <v>20201226</v>
      </c>
      <c r="B8667" s="2" t="s">
        <v>31</v>
      </c>
      <c r="C8667" s="2">
        <v>0</v>
      </c>
      <c r="D8667" s="2">
        <v>0</v>
      </c>
      <c r="E8667" s="2">
        <v>11.07</v>
      </c>
      <c r="F8667" s="2">
        <v>4.1399999999999997</v>
      </c>
      <c r="G8667" s="2">
        <v>0</v>
      </c>
      <c r="H8667" s="16">
        <f t="shared" si="408"/>
        <v>0</v>
      </c>
      <c r="I8667" s="15">
        <f t="shared" si="406"/>
        <v>11.07</v>
      </c>
      <c r="J8667" s="14">
        <f t="shared" si="407"/>
        <v>0</v>
      </c>
    </row>
    <row r="8668" spans="1:10" x14ac:dyDescent="0.3">
      <c r="A8668" s="19">
        <v>20201226</v>
      </c>
      <c r="B8668" s="19" t="s">
        <v>30</v>
      </c>
      <c r="C8668" s="19">
        <v>0</v>
      </c>
      <c r="D8668" s="19">
        <v>0</v>
      </c>
      <c r="E8668" s="19">
        <v>10.19</v>
      </c>
      <c r="F8668" s="19">
        <v>4.34</v>
      </c>
      <c r="G8668" s="19">
        <v>0</v>
      </c>
      <c r="H8668" s="17">
        <f t="shared" si="408"/>
        <v>0</v>
      </c>
      <c r="I8668" s="18">
        <f t="shared" si="406"/>
        <v>10.19</v>
      </c>
      <c r="J8668" s="17">
        <f t="shared" si="407"/>
        <v>0</v>
      </c>
    </row>
    <row r="8669" spans="1:10" x14ac:dyDescent="0.3">
      <c r="A8669" s="2">
        <v>20201226</v>
      </c>
      <c r="B8669" s="2" t="s">
        <v>29</v>
      </c>
      <c r="C8669" s="2">
        <v>0</v>
      </c>
      <c r="D8669" s="2">
        <v>0</v>
      </c>
      <c r="E8669" s="2">
        <v>9.5</v>
      </c>
      <c r="F8669" s="2">
        <v>4.41</v>
      </c>
      <c r="G8669" s="2">
        <v>0</v>
      </c>
      <c r="H8669" s="16">
        <f t="shared" si="408"/>
        <v>0</v>
      </c>
      <c r="I8669" s="15">
        <f t="shared" si="406"/>
        <v>9.5</v>
      </c>
      <c r="J8669" s="14">
        <f t="shared" si="407"/>
        <v>0</v>
      </c>
    </row>
    <row r="8670" spans="1:10" x14ac:dyDescent="0.3">
      <c r="A8670" s="19">
        <v>20201226</v>
      </c>
      <c r="B8670" s="19" t="s">
        <v>28</v>
      </c>
      <c r="C8670" s="19">
        <v>0</v>
      </c>
      <c r="D8670" s="19">
        <v>0</v>
      </c>
      <c r="E8670" s="19">
        <v>9.07</v>
      </c>
      <c r="F8670" s="19">
        <v>4.41</v>
      </c>
      <c r="G8670" s="19">
        <v>0</v>
      </c>
      <c r="H8670" s="17">
        <f t="shared" si="408"/>
        <v>0</v>
      </c>
      <c r="I8670" s="18">
        <f t="shared" si="406"/>
        <v>9.07</v>
      </c>
      <c r="J8670" s="17">
        <f t="shared" si="407"/>
        <v>0</v>
      </c>
    </row>
    <row r="8671" spans="1:10" x14ac:dyDescent="0.3">
      <c r="A8671" s="2">
        <v>20201226</v>
      </c>
      <c r="B8671" s="2" t="s">
        <v>27</v>
      </c>
      <c r="C8671" s="2">
        <v>0</v>
      </c>
      <c r="D8671" s="2">
        <v>0</v>
      </c>
      <c r="E8671" s="2">
        <v>8.75</v>
      </c>
      <c r="F8671" s="2">
        <v>4.07</v>
      </c>
      <c r="G8671" s="2">
        <v>0</v>
      </c>
      <c r="H8671" s="16">
        <f t="shared" si="408"/>
        <v>0</v>
      </c>
      <c r="I8671" s="15">
        <f t="shared" si="406"/>
        <v>8.75</v>
      </c>
      <c r="J8671" s="14">
        <f t="shared" si="407"/>
        <v>0</v>
      </c>
    </row>
    <row r="8672" spans="1:10" x14ac:dyDescent="0.3">
      <c r="A8672" s="19">
        <v>20201226</v>
      </c>
      <c r="B8672" s="19" t="s">
        <v>26</v>
      </c>
      <c r="C8672" s="19">
        <v>0</v>
      </c>
      <c r="D8672" s="19">
        <v>0</v>
      </c>
      <c r="E8672" s="19">
        <v>8.4700000000000006</v>
      </c>
      <c r="F8672" s="19">
        <v>3.72</v>
      </c>
      <c r="G8672" s="19">
        <v>0</v>
      </c>
      <c r="H8672" s="17">
        <f t="shared" si="408"/>
        <v>0</v>
      </c>
      <c r="I8672" s="18">
        <f t="shared" si="406"/>
        <v>8.4700000000000006</v>
      </c>
      <c r="J8672" s="17">
        <f t="shared" si="407"/>
        <v>0</v>
      </c>
    </row>
    <row r="8673" spans="1:10" x14ac:dyDescent="0.3">
      <c r="A8673" s="2">
        <v>20201226</v>
      </c>
      <c r="B8673" s="2" t="s">
        <v>25</v>
      </c>
      <c r="C8673" s="2">
        <v>0</v>
      </c>
      <c r="D8673" s="2">
        <v>0</v>
      </c>
      <c r="E8673" s="2">
        <v>8.25</v>
      </c>
      <c r="F8673" s="2">
        <v>2.83</v>
      </c>
      <c r="G8673" s="2">
        <v>0</v>
      </c>
      <c r="H8673" s="16">
        <f t="shared" si="408"/>
        <v>0</v>
      </c>
      <c r="I8673" s="15">
        <f t="shared" si="406"/>
        <v>8.25</v>
      </c>
      <c r="J8673" s="14">
        <f t="shared" si="407"/>
        <v>0</v>
      </c>
    </row>
    <row r="8674" spans="1:10" x14ac:dyDescent="0.3">
      <c r="A8674" s="19">
        <v>20201227</v>
      </c>
      <c r="B8674" s="19" t="s">
        <v>48</v>
      </c>
      <c r="C8674" s="19">
        <v>0</v>
      </c>
      <c r="D8674" s="19">
        <v>0</v>
      </c>
      <c r="E8674" s="19">
        <v>7.91</v>
      </c>
      <c r="F8674" s="19">
        <v>2.48</v>
      </c>
      <c r="G8674" s="19">
        <v>0</v>
      </c>
      <c r="H8674" s="17">
        <f t="shared" si="408"/>
        <v>0</v>
      </c>
      <c r="I8674" s="18">
        <f t="shared" si="406"/>
        <v>7.91</v>
      </c>
      <c r="J8674" s="17">
        <f t="shared" si="407"/>
        <v>0</v>
      </c>
    </row>
    <row r="8675" spans="1:10" x14ac:dyDescent="0.3">
      <c r="A8675" s="2">
        <v>20201227</v>
      </c>
      <c r="B8675" s="2" t="s">
        <v>47</v>
      </c>
      <c r="C8675" s="2">
        <v>0</v>
      </c>
      <c r="D8675" s="2">
        <v>0</v>
      </c>
      <c r="E8675" s="2">
        <v>7.4</v>
      </c>
      <c r="F8675" s="2">
        <v>2.76</v>
      </c>
      <c r="G8675" s="2">
        <v>0</v>
      </c>
      <c r="H8675" s="16">
        <f t="shared" si="408"/>
        <v>0</v>
      </c>
      <c r="I8675" s="15">
        <f t="shared" si="406"/>
        <v>7.4</v>
      </c>
      <c r="J8675" s="14">
        <f t="shared" si="407"/>
        <v>0</v>
      </c>
    </row>
    <row r="8676" spans="1:10" x14ac:dyDescent="0.3">
      <c r="A8676" s="19">
        <v>20201227</v>
      </c>
      <c r="B8676" s="19" t="s">
        <v>46</v>
      </c>
      <c r="C8676" s="19">
        <v>0</v>
      </c>
      <c r="D8676" s="19">
        <v>0</v>
      </c>
      <c r="E8676" s="19">
        <v>6.97</v>
      </c>
      <c r="F8676" s="19">
        <v>2.2799999999999998</v>
      </c>
      <c r="G8676" s="19">
        <v>0</v>
      </c>
      <c r="H8676" s="17">
        <f t="shared" si="408"/>
        <v>0</v>
      </c>
      <c r="I8676" s="18">
        <f t="shared" si="406"/>
        <v>6.97</v>
      </c>
      <c r="J8676" s="17">
        <f t="shared" si="407"/>
        <v>0</v>
      </c>
    </row>
    <row r="8677" spans="1:10" x14ac:dyDescent="0.3">
      <c r="A8677" s="2">
        <v>20201227</v>
      </c>
      <c r="B8677" s="2" t="s">
        <v>45</v>
      </c>
      <c r="C8677" s="2">
        <v>0</v>
      </c>
      <c r="D8677" s="2">
        <v>0</v>
      </c>
      <c r="E8677" s="2">
        <v>6.18</v>
      </c>
      <c r="F8677" s="2">
        <v>2.0699999999999998</v>
      </c>
      <c r="G8677" s="2">
        <v>0</v>
      </c>
      <c r="H8677" s="16">
        <f t="shared" si="408"/>
        <v>0</v>
      </c>
      <c r="I8677" s="15">
        <f t="shared" si="406"/>
        <v>6.18</v>
      </c>
      <c r="J8677" s="14">
        <f t="shared" si="407"/>
        <v>0</v>
      </c>
    </row>
    <row r="8678" spans="1:10" x14ac:dyDescent="0.3">
      <c r="A8678" s="19">
        <v>20201227</v>
      </c>
      <c r="B8678" s="19" t="s">
        <v>44</v>
      </c>
      <c r="C8678" s="19">
        <v>0</v>
      </c>
      <c r="D8678" s="19">
        <v>0</v>
      </c>
      <c r="E8678" s="19">
        <v>6.54</v>
      </c>
      <c r="F8678" s="19">
        <v>1.38</v>
      </c>
      <c r="G8678" s="19">
        <v>0</v>
      </c>
      <c r="H8678" s="17">
        <f t="shared" si="408"/>
        <v>0</v>
      </c>
      <c r="I8678" s="18">
        <f t="shared" si="406"/>
        <v>6.54</v>
      </c>
      <c r="J8678" s="17">
        <f t="shared" si="407"/>
        <v>0</v>
      </c>
    </row>
    <row r="8679" spans="1:10" x14ac:dyDescent="0.3">
      <c r="A8679" s="2">
        <v>20201227</v>
      </c>
      <c r="B8679" s="2" t="s">
        <v>43</v>
      </c>
      <c r="C8679" s="2">
        <v>0</v>
      </c>
      <c r="D8679" s="2">
        <v>0</v>
      </c>
      <c r="E8679" s="2">
        <v>8.25</v>
      </c>
      <c r="F8679" s="2">
        <v>1.1000000000000001</v>
      </c>
      <c r="G8679" s="2">
        <v>0</v>
      </c>
      <c r="H8679" s="16">
        <f t="shared" si="408"/>
        <v>0</v>
      </c>
      <c r="I8679" s="15">
        <f t="shared" si="406"/>
        <v>8.25</v>
      </c>
      <c r="J8679" s="14">
        <f t="shared" si="407"/>
        <v>0</v>
      </c>
    </row>
    <row r="8680" spans="1:10" x14ac:dyDescent="0.3">
      <c r="A8680" s="19">
        <v>20201227</v>
      </c>
      <c r="B8680" s="19" t="s">
        <v>42</v>
      </c>
      <c r="C8680" s="19">
        <v>0</v>
      </c>
      <c r="D8680" s="19">
        <v>0</v>
      </c>
      <c r="E8680" s="19">
        <v>4.25</v>
      </c>
      <c r="F8680" s="19">
        <v>1.86</v>
      </c>
      <c r="G8680" s="19">
        <v>0</v>
      </c>
      <c r="H8680" s="17">
        <f t="shared" si="408"/>
        <v>0</v>
      </c>
      <c r="I8680" s="18">
        <f t="shared" si="406"/>
        <v>4.25</v>
      </c>
      <c r="J8680" s="17">
        <f t="shared" si="407"/>
        <v>0</v>
      </c>
    </row>
    <row r="8681" spans="1:10" x14ac:dyDescent="0.3">
      <c r="A8681" s="2">
        <v>20201227</v>
      </c>
      <c r="B8681" s="2" t="s">
        <v>41</v>
      </c>
      <c r="C8681" s="2">
        <v>0</v>
      </c>
      <c r="D8681" s="2">
        <v>0</v>
      </c>
      <c r="E8681" s="2">
        <v>8.33</v>
      </c>
      <c r="F8681" s="2">
        <v>0.69</v>
      </c>
      <c r="G8681" s="2">
        <v>0</v>
      </c>
      <c r="H8681" s="16">
        <f t="shared" si="408"/>
        <v>0</v>
      </c>
      <c r="I8681" s="15">
        <f t="shared" si="406"/>
        <v>8.33</v>
      </c>
      <c r="J8681" s="14">
        <f t="shared" si="407"/>
        <v>0</v>
      </c>
    </row>
    <row r="8682" spans="1:10" x14ac:dyDescent="0.3">
      <c r="A8682" s="19">
        <v>20201227</v>
      </c>
      <c r="B8682" s="19" t="s">
        <v>40</v>
      </c>
      <c r="C8682" s="19">
        <v>0</v>
      </c>
      <c r="D8682" s="19">
        <v>0</v>
      </c>
      <c r="E8682" s="19">
        <v>7.21</v>
      </c>
      <c r="F8682" s="19">
        <v>1.38</v>
      </c>
      <c r="G8682" s="19">
        <v>0</v>
      </c>
      <c r="H8682" s="17">
        <f t="shared" si="408"/>
        <v>0</v>
      </c>
      <c r="I8682" s="18">
        <f t="shared" si="406"/>
        <v>7.21</v>
      </c>
      <c r="J8682" s="17">
        <f t="shared" si="407"/>
        <v>0</v>
      </c>
    </row>
    <row r="8683" spans="1:10" x14ac:dyDescent="0.3">
      <c r="A8683" s="2">
        <v>20201227</v>
      </c>
      <c r="B8683" s="2" t="s">
        <v>39</v>
      </c>
      <c r="C8683" s="2">
        <v>165.01</v>
      </c>
      <c r="D8683" s="2">
        <v>11.17</v>
      </c>
      <c r="E8683" s="2">
        <v>8.6999999999999993</v>
      </c>
      <c r="F8683" s="2">
        <v>0.48</v>
      </c>
      <c r="G8683" s="2">
        <v>0</v>
      </c>
      <c r="H8683" s="16">
        <f t="shared" si="408"/>
        <v>851.793339375502</v>
      </c>
      <c r="I8683" s="15">
        <f t="shared" si="406"/>
        <v>35.31854185548444</v>
      </c>
      <c r="J8683" s="14">
        <f t="shared" si="407"/>
        <v>0.81224164586494152</v>
      </c>
    </row>
    <row r="8684" spans="1:10" x14ac:dyDescent="0.3">
      <c r="A8684" s="19">
        <v>20201227</v>
      </c>
      <c r="B8684" s="19" t="s">
        <v>38</v>
      </c>
      <c r="C8684" s="19">
        <v>314.01</v>
      </c>
      <c r="D8684" s="19">
        <v>18.93</v>
      </c>
      <c r="E8684" s="19">
        <v>9.52</v>
      </c>
      <c r="F8684" s="19">
        <v>0.9</v>
      </c>
      <c r="G8684" s="19">
        <v>0</v>
      </c>
      <c r="H8684" s="17">
        <f t="shared" si="408"/>
        <v>967.9336180945761</v>
      </c>
      <c r="I8684" s="18">
        <f t="shared" si="406"/>
        <v>39.767925565455499</v>
      </c>
      <c r="J8684" s="17">
        <f t="shared" si="407"/>
        <v>0.90360894578512374</v>
      </c>
    </row>
    <row r="8685" spans="1:10" x14ac:dyDescent="0.3">
      <c r="A8685" s="2">
        <v>20201227</v>
      </c>
      <c r="B8685" s="2" t="s">
        <v>37</v>
      </c>
      <c r="C8685" s="2">
        <v>417.01</v>
      </c>
      <c r="D8685" s="2">
        <v>24.6</v>
      </c>
      <c r="E8685" s="2">
        <v>11.43</v>
      </c>
      <c r="F8685" s="2">
        <v>1.79</v>
      </c>
      <c r="G8685" s="2">
        <v>0</v>
      </c>
      <c r="H8685" s="16">
        <f t="shared" si="408"/>
        <v>1001.751720841212</v>
      </c>
      <c r="I8685" s="15">
        <f t="shared" si="406"/>
        <v>42.734741276287878</v>
      </c>
      <c r="J8685" s="14">
        <f t="shared" si="407"/>
        <v>0.92180558667633417</v>
      </c>
    </row>
    <row r="8686" spans="1:10" x14ac:dyDescent="0.3">
      <c r="A8686" s="19">
        <v>20201227</v>
      </c>
      <c r="B8686" s="19" t="s">
        <v>36</v>
      </c>
      <c r="C8686" s="19">
        <v>470.01</v>
      </c>
      <c r="D8686" s="19">
        <v>27.56</v>
      </c>
      <c r="E8686" s="19">
        <v>12.36</v>
      </c>
      <c r="F8686" s="19">
        <v>3.03</v>
      </c>
      <c r="G8686" s="19">
        <v>0</v>
      </c>
      <c r="H8686" s="17">
        <f t="shared" si="408"/>
        <v>1015.8485526894601</v>
      </c>
      <c r="I8686" s="18">
        <f t="shared" si="406"/>
        <v>44.105267271545628</v>
      </c>
      <c r="J8686" s="17">
        <f t="shared" si="407"/>
        <v>0.92851229121000778</v>
      </c>
    </row>
    <row r="8687" spans="1:10" x14ac:dyDescent="0.3">
      <c r="A8687" s="2">
        <v>20201227</v>
      </c>
      <c r="B8687" s="2" t="s">
        <v>35</v>
      </c>
      <c r="C8687" s="2">
        <v>452.01</v>
      </c>
      <c r="D8687" s="2">
        <v>27.44</v>
      </c>
      <c r="E8687" s="2">
        <v>12.83</v>
      </c>
      <c r="F8687" s="2">
        <v>3.86</v>
      </c>
      <c r="G8687" s="2">
        <v>0</v>
      </c>
      <c r="H8687" s="16">
        <f t="shared" si="408"/>
        <v>980.88300311972773</v>
      </c>
      <c r="I8687" s="15">
        <f t="shared" si="406"/>
        <v>43.482593847491493</v>
      </c>
      <c r="J8687" s="14">
        <f t="shared" si="407"/>
        <v>0.89930132340616431</v>
      </c>
    </row>
    <row r="8688" spans="1:10" x14ac:dyDescent="0.3">
      <c r="A8688" s="19">
        <v>20201227</v>
      </c>
      <c r="B8688" s="19" t="s">
        <v>34</v>
      </c>
      <c r="C8688" s="19">
        <v>366.01</v>
      </c>
      <c r="D8688" s="19">
        <v>24.24</v>
      </c>
      <c r="E8688" s="19">
        <v>12.96</v>
      </c>
      <c r="F8688" s="19">
        <v>4.34</v>
      </c>
      <c r="G8688" s="19">
        <v>0</v>
      </c>
      <c r="H8688" s="17">
        <f t="shared" si="408"/>
        <v>891.49029396223602</v>
      </c>
      <c r="I8688" s="18">
        <f t="shared" si="406"/>
        <v>40.819071686319873</v>
      </c>
      <c r="J8688" s="17">
        <f t="shared" si="407"/>
        <v>0.82802882405692457</v>
      </c>
    </row>
    <row r="8689" spans="1:10" x14ac:dyDescent="0.3">
      <c r="A8689" s="2">
        <v>20201227</v>
      </c>
      <c r="B8689" s="2" t="s">
        <v>33</v>
      </c>
      <c r="C8689" s="2">
        <v>231</v>
      </c>
      <c r="D8689" s="2">
        <v>18.38</v>
      </c>
      <c r="E8689" s="2">
        <v>12.84</v>
      </c>
      <c r="F8689" s="2">
        <v>5.0999999999999996</v>
      </c>
      <c r="G8689" s="2">
        <v>0</v>
      </c>
      <c r="H8689" s="16">
        <f t="shared" si="408"/>
        <v>732.5942329392393</v>
      </c>
      <c r="I8689" s="15">
        <f t="shared" si="406"/>
        <v>35.733569779351228</v>
      </c>
      <c r="J8689" s="14">
        <f t="shared" si="407"/>
        <v>0.69720915200282307</v>
      </c>
    </row>
    <row r="8690" spans="1:10" x14ac:dyDescent="0.3">
      <c r="A8690" s="19">
        <v>20201227</v>
      </c>
      <c r="B8690" s="19" t="s">
        <v>32</v>
      </c>
      <c r="C8690" s="19">
        <v>69</v>
      </c>
      <c r="D8690" s="19">
        <v>10.48</v>
      </c>
      <c r="E8690" s="19">
        <v>12.45</v>
      </c>
      <c r="F8690" s="19">
        <v>5.38</v>
      </c>
      <c r="G8690" s="19">
        <v>0</v>
      </c>
      <c r="H8690" s="17">
        <f t="shared" si="408"/>
        <v>379.3453730317371</v>
      </c>
      <c r="I8690" s="18">
        <f t="shared" si="406"/>
        <v>24.304542907241782</v>
      </c>
      <c r="J8690" s="17">
        <f t="shared" si="407"/>
        <v>0.38053255596799679</v>
      </c>
    </row>
    <row r="8691" spans="1:10" x14ac:dyDescent="0.3">
      <c r="A8691" s="2">
        <v>20201227</v>
      </c>
      <c r="B8691" s="2" t="s">
        <v>31</v>
      </c>
      <c r="C8691" s="2">
        <v>0</v>
      </c>
      <c r="D8691" s="2">
        <v>0</v>
      </c>
      <c r="E8691" s="2">
        <v>12.07</v>
      </c>
      <c r="F8691" s="2">
        <v>5.24</v>
      </c>
      <c r="G8691" s="2">
        <v>0</v>
      </c>
      <c r="H8691" s="16">
        <f t="shared" si="408"/>
        <v>0</v>
      </c>
      <c r="I8691" s="15">
        <f t="shared" si="406"/>
        <v>12.07</v>
      </c>
      <c r="J8691" s="14">
        <f t="shared" si="407"/>
        <v>0</v>
      </c>
    </row>
    <row r="8692" spans="1:10" x14ac:dyDescent="0.3">
      <c r="A8692" s="19">
        <v>20201227</v>
      </c>
      <c r="B8692" s="19" t="s">
        <v>30</v>
      </c>
      <c r="C8692" s="19">
        <v>0</v>
      </c>
      <c r="D8692" s="19">
        <v>0</v>
      </c>
      <c r="E8692" s="19">
        <v>11.9</v>
      </c>
      <c r="F8692" s="19">
        <v>5.45</v>
      </c>
      <c r="G8692" s="19">
        <v>0</v>
      </c>
      <c r="H8692" s="17">
        <f t="shared" si="408"/>
        <v>0</v>
      </c>
      <c r="I8692" s="18">
        <f t="shared" si="406"/>
        <v>11.9</v>
      </c>
      <c r="J8692" s="17">
        <f t="shared" si="407"/>
        <v>0</v>
      </c>
    </row>
    <row r="8693" spans="1:10" x14ac:dyDescent="0.3">
      <c r="A8693" s="2">
        <v>20201227</v>
      </c>
      <c r="B8693" s="2" t="s">
        <v>29</v>
      </c>
      <c r="C8693" s="2">
        <v>0</v>
      </c>
      <c r="D8693" s="2">
        <v>0</v>
      </c>
      <c r="E8693" s="2">
        <v>11.99</v>
      </c>
      <c r="F8693" s="2">
        <v>5.93</v>
      </c>
      <c r="G8693" s="2">
        <v>0</v>
      </c>
      <c r="H8693" s="16">
        <f t="shared" si="408"/>
        <v>0</v>
      </c>
      <c r="I8693" s="15">
        <f t="shared" si="406"/>
        <v>11.99</v>
      </c>
      <c r="J8693" s="14">
        <f t="shared" si="407"/>
        <v>0</v>
      </c>
    </row>
    <row r="8694" spans="1:10" x14ac:dyDescent="0.3">
      <c r="A8694" s="19">
        <v>20201227</v>
      </c>
      <c r="B8694" s="19" t="s">
        <v>28</v>
      </c>
      <c r="C8694" s="19">
        <v>0</v>
      </c>
      <c r="D8694" s="19">
        <v>0</v>
      </c>
      <c r="E8694" s="19">
        <v>12.3</v>
      </c>
      <c r="F8694" s="19">
        <v>6.41</v>
      </c>
      <c r="G8694" s="19">
        <v>0</v>
      </c>
      <c r="H8694" s="17">
        <f t="shared" si="408"/>
        <v>0</v>
      </c>
      <c r="I8694" s="18">
        <f t="shared" si="406"/>
        <v>12.3</v>
      </c>
      <c r="J8694" s="17">
        <f t="shared" si="407"/>
        <v>0</v>
      </c>
    </row>
    <row r="8695" spans="1:10" x14ac:dyDescent="0.3">
      <c r="A8695" s="2">
        <v>20201227</v>
      </c>
      <c r="B8695" s="2" t="s">
        <v>27</v>
      </c>
      <c r="C8695" s="2">
        <v>0</v>
      </c>
      <c r="D8695" s="2">
        <v>0</v>
      </c>
      <c r="E8695" s="2">
        <v>12.58</v>
      </c>
      <c r="F8695" s="2">
        <v>6.9</v>
      </c>
      <c r="G8695" s="2">
        <v>0</v>
      </c>
      <c r="H8695" s="16">
        <f t="shared" si="408"/>
        <v>0</v>
      </c>
      <c r="I8695" s="15">
        <f t="shared" si="406"/>
        <v>12.58</v>
      </c>
      <c r="J8695" s="14">
        <f t="shared" si="407"/>
        <v>0</v>
      </c>
    </row>
    <row r="8696" spans="1:10" x14ac:dyDescent="0.3">
      <c r="A8696" s="19">
        <v>20201227</v>
      </c>
      <c r="B8696" s="19" t="s">
        <v>26</v>
      </c>
      <c r="C8696" s="19">
        <v>0</v>
      </c>
      <c r="D8696" s="19">
        <v>0</v>
      </c>
      <c r="E8696" s="19">
        <v>12.95</v>
      </c>
      <c r="F8696" s="19">
        <v>7.52</v>
      </c>
      <c r="G8696" s="19">
        <v>0</v>
      </c>
      <c r="H8696" s="17">
        <f t="shared" si="408"/>
        <v>0</v>
      </c>
      <c r="I8696" s="18">
        <f t="shared" si="406"/>
        <v>12.95</v>
      </c>
      <c r="J8696" s="17">
        <f t="shared" si="407"/>
        <v>0</v>
      </c>
    </row>
    <row r="8697" spans="1:10" x14ac:dyDescent="0.3">
      <c r="A8697" s="2">
        <v>20201227</v>
      </c>
      <c r="B8697" s="2" t="s">
        <v>25</v>
      </c>
      <c r="C8697" s="2">
        <v>0</v>
      </c>
      <c r="D8697" s="2">
        <v>0</v>
      </c>
      <c r="E8697" s="2">
        <v>13.15</v>
      </c>
      <c r="F8697" s="2">
        <v>7.93</v>
      </c>
      <c r="G8697" s="2">
        <v>0</v>
      </c>
      <c r="H8697" s="16">
        <f t="shared" si="408"/>
        <v>0</v>
      </c>
      <c r="I8697" s="15">
        <f t="shared" si="406"/>
        <v>13.15</v>
      </c>
      <c r="J8697" s="14">
        <f t="shared" si="407"/>
        <v>0</v>
      </c>
    </row>
    <row r="8698" spans="1:10" x14ac:dyDescent="0.3">
      <c r="A8698" s="19">
        <v>20201228</v>
      </c>
      <c r="B8698" s="19" t="s">
        <v>48</v>
      </c>
      <c r="C8698" s="19">
        <v>0</v>
      </c>
      <c r="D8698" s="19">
        <v>0</v>
      </c>
      <c r="E8698" s="19">
        <v>13.28</v>
      </c>
      <c r="F8698" s="19">
        <v>8.2799999999999994</v>
      </c>
      <c r="G8698" s="19">
        <v>0</v>
      </c>
      <c r="H8698" s="17">
        <f t="shared" si="408"/>
        <v>0</v>
      </c>
      <c r="I8698" s="18">
        <f t="shared" si="406"/>
        <v>13.28</v>
      </c>
      <c r="J8698" s="17">
        <f t="shared" si="407"/>
        <v>0</v>
      </c>
    </row>
    <row r="8699" spans="1:10" x14ac:dyDescent="0.3">
      <c r="A8699" s="2">
        <v>20201228</v>
      </c>
      <c r="B8699" s="2" t="s">
        <v>47</v>
      </c>
      <c r="C8699" s="2">
        <v>0</v>
      </c>
      <c r="D8699" s="2">
        <v>0</v>
      </c>
      <c r="E8699" s="2">
        <v>13.72</v>
      </c>
      <c r="F8699" s="2">
        <v>8.2799999999999994</v>
      </c>
      <c r="G8699" s="2">
        <v>0</v>
      </c>
      <c r="H8699" s="16">
        <f t="shared" si="408"/>
        <v>0</v>
      </c>
      <c r="I8699" s="15">
        <f t="shared" si="406"/>
        <v>13.72</v>
      </c>
      <c r="J8699" s="14">
        <f t="shared" si="407"/>
        <v>0</v>
      </c>
    </row>
    <row r="8700" spans="1:10" x14ac:dyDescent="0.3">
      <c r="A8700" s="19">
        <v>20201228</v>
      </c>
      <c r="B8700" s="19" t="s">
        <v>46</v>
      </c>
      <c r="C8700" s="19">
        <v>0</v>
      </c>
      <c r="D8700" s="19">
        <v>0</v>
      </c>
      <c r="E8700" s="19">
        <v>13.95</v>
      </c>
      <c r="F8700" s="19">
        <v>8.76</v>
      </c>
      <c r="G8700" s="19">
        <v>0</v>
      </c>
      <c r="H8700" s="17">
        <f t="shared" si="408"/>
        <v>0</v>
      </c>
      <c r="I8700" s="18">
        <f t="shared" si="406"/>
        <v>13.95</v>
      </c>
      <c r="J8700" s="17">
        <f t="shared" si="407"/>
        <v>0</v>
      </c>
    </row>
    <row r="8701" spans="1:10" x14ac:dyDescent="0.3">
      <c r="A8701" s="2">
        <v>20201228</v>
      </c>
      <c r="B8701" s="2" t="s">
        <v>45</v>
      </c>
      <c r="C8701" s="2">
        <v>0</v>
      </c>
      <c r="D8701" s="2">
        <v>0</v>
      </c>
      <c r="E8701" s="2">
        <v>13.83</v>
      </c>
      <c r="F8701" s="2">
        <v>9.31</v>
      </c>
      <c r="G8701" s="2">
        <v>0</v>
      </c>
      <c r="H8701" s="16">
        <f t="shared" si="408"/>
        <v>0</v>
      </c>
      <c r="I8701" s="15">
        <f t="shared" si="406"/>
        <v>13.83</v>
      </c>
      <c r="J8701" s="14">
        <f t="shared" si="407"/>
        <v>0</v>
      </c>
    </row>
    <row r="8702" spans="1:10" x14ac:dyDescent="0.3">
      <c r="A8702" s="19">
        <v>20201228</v>
      </c>
      <c r="B8702" s="19" t="s">
        <v>44</v>
      </c>
      <c r="C8702" s="19">
        <v>0</v>
      </c>
      <c r="D8702" s="19">
        <v>0</v>
      </c>
      <c r="E8702" s="19">
        <v>13.47</v>
      </c>
      <c r="F8702" s="19">
        <v>8.9700000000000006</v>
      </c>
      <c r="G8702" s="19">
        <v>0</v>
      </c>
      <c r="H8702" s="17">
        <f t="shared" si="408"/>
        <v>0</v>
      </c>
      <c r="I8702" s="18">
        <f t="shared" si="406"/>
        <v>13.47</v>
      </c>
      <c r="J8702" s="17">
        <f t="shared" si="407"/>
        <v>0</v>
      </c>
    </row>
    <row r="8703" spans="1:10" x14ac:dyDescent="0.3">
      <c r="A8703" s="2">
        <v>20201228</v>
      </c>
      <c r="B8703" s="2" t="s">
        <v>43</v>
      </c>
      <c r="C8703" s="2">
        <v>0</v>
      </c>
      <c r="D8703" s="2">
        <v>0</v>
      </c>
      <c r="E8703" s="2">
        <v>13.48</v>
      </c>
      <c r="F8703" s="2">
        <v>8.5500000000000007</v>
      </c>
      <c r="G8703" s="2">
        <v>0</v>
      </c>
      <c r="H8703" s="16">
        <f t="shared" si="408"/>
        <v>0</v>
      </c>
      <c r="I8703" s="15">
        <f t="shared" si="406"/>
        <v>13.48</v>
      </c>
      <c r="J8703" s="14">
        <f t="shared" si="407"/>
        <v>0</v>
      </c>
    </row>
    <row r="8704" spans="1:10" x14ac:dyDescent="0.3">
      <c r="A8704" s="19">
        <v>20201228</v>
      </c>
      <c r="B8704" s="19" t="s">
        <v>42</v>
      </c>
      <c r="C8704" s="19">
        <v>0</v>
      </c>
      <c r="D8704" s="19">
        <v>0</v>
      </c>
      <c r="E8704" s="19">
        <v>13.19</v>
      </c>
      <c r="F8704" s="19">
        <v>8.14</v>
      </c>
      <c r="G8704" s="19">
        <v>0</v>
      </c>
      <c r="H8704" s="17">
        <f t="shared" si="408"/>
        <v>0</v>
      </c>
      <c r="I8704" s="18">
        <f t="shared" si="406"/>
        <v>13.19</v>
      </c>
      <c r="J8704" s="17">
        <f t="shared" si="407"/>
        <v>0</v>
      </c>
    </row>
    <row r="8705" spans="1:10" x14ac:dyDescent="0.3">
      <c r="A8705" s="2">
        <v>20201228</v>
      </c>
      <c r="B8705" s="2" t="s">
        <v>41</v>
      </c>
      <c r="C8705" s="2">
        <v>0</v>
      </c>
      <c r="D8705" s="2">
        <v>0</v>
      </c>
      <c r="E8705" s="2">
        <v>13.32</v>
      </c>
      <c r="F8705" s="2">
        <v>7.72</v>
      </c>
      <c r="G8705" s="2">
        <v>0</v>
      </c>
      <c r="H8705" s="16">
        <f t="shared" si="408"/>
        <v>0</v>
      </c>
      <c r="I8705" s="15">
        <f t="shared" si="406"/>
        <v>13.32</v>
      </c>
      <c r="J8705" s="14">
        <f t="shared" si="407"/>
        <v>0</v>
      </c>
    </row>
    <row r="8706" spans="1:10" x14ac:dyDescent="0.3">
      <c r="A8706" s="19">
        <v>20201228</v>
      </c>
      <c r="B8706" s="19" t="s">
        <v>40</v>
      </c>
      <c r="C8706" s="19">
        <v>0</v>
      </c>
      <c r="D8706" s="19">
        <v>0</v>
      </c>
      <c r="E8706" s="19">
        <v>12.75</v>
      </c>
      <c r="F8706" s="19">
        <v>6.62</v>
      </c>
      <c r="G8706" s="19">
        <v>0</v>
      </c>
      <c r="H8706" s="17">
        <f t="shared" si="408"/>
        <v>0</v>
      </c>
      <c r="I8706" s="18">
        <f t="shared" si="406"/>
        <v>12.75</v>
      </c>
      <c r="J8706" s="17">
        <f t="shared" si="407"/>
        <v>0</v>
      </c>
    </row>
    <row r="8707" spans="1:10" x14ac:dyDescent="0.3">
      <c r="A8707" s="2">
        <v>20201228</v>
      </c>
      <c r="B8707" s="2" t="s">
        <v>39</v>
      </c>
      <c r="C8707" s="2">
        <v>97</v>
      </c>
      <c r="D8707" s="2">
        <v>11.14</v>
      </c>
      <c r="E8707" s="2">
        <v>12.54</v>
      </c>
      <c r="F8707" s="2">
        <v>5.93</v>
      </c>
      <c r="G8707" s="2">
        <v>0</v>
      </c>
      <c r="H8707" s="16">
        <f t="shared" si="408"/>
        <v>502.05222628148528</v>
      </c>
      <c r="I8707" s="15">
        <f t="shared" si="406"/>
        <v>28.229132071296412</v>
      </c>
      <c r="J8707" s="14">
        <f t="shared" si="407"/>
        <v>0.49475685802740438</v>
      </c>
    </row>
    <row r="8708" spans="1:10" x14ac:dyDescent="0.3">
      <c r="A8708" s="19">
        <v>20201228</v>
      </c>
      <c r="B8708" s="19" t="s">
        <v>38</v>
      </c>
      <c r="C8708" s="19">
        <v>300.01</v>
      </c>
      <c r="D8708" s="19">
        <v>18.920000000000002</v>
      </c>
      <c r="E8708" s="19">
        <v>12.7</v>
      </c>
      <c r="F8708" s="19">
        <v>5.93</v>
      </c>
      <c r="G8708" s="19">
        <v>0</v>
      </c>
      <c r="H8708" s="17">
        <f t="shared" si="408"/>
        <v>925.24958945681169</v>
      </c>
      <c r="I8708" s="18">
        <f t="shared" si="406"/>
        <v>41.614049670525361</v>
      </c>
      <c r="J8708" s="17">
        <f t="shared" si="407"/>
        <v>0.85607494759090275</v>
      </c>
    </row>
    <row r="8709" spans="1:10" x14ac:dyDescent="0.3">
      <c r="A8709" s="2">
        <v>20201228</v>
      </c>
      <c r="B8709" s="2" t="s">
        <v>37</v>
      </c>
      <c r="C8709" s="2">
        <v>343.01</v>
      </c>
      <c r="D8709" s="2">
        <v>24.6</v>
      </c>
      <c r="E8709" s="2">
        <v>12.9</v>
      </c>
      <c r="F8709" s="2">
        <v>6.07</v>
      </c>
      <c r="G8709" s="2">
        <v>0</v>
      </c>
      <c r="H8709" s="16">
        <f t="shared" si="408"/>
        <v>823.98709327292897</v>
      </c>
      <c r="I8709" s="15">
        <f t="shared" si="406"/>
        <v>38.649596664779033</v>
      </c>
      <c r="J8709" s="14">
        <f t="shared" si="407"/>
        <v>0.77337518161221286</v>
      </c>
    </row>
    <row r="8710" spans="1:10" x14ac:dyDescent="0.3">
      <c r="A8710" s="19">
        <v>20201228</v>
      </c>
      <c r="B8710" s="19" t="s">
        <v>36</v>
      </c>
      <c r="C8710" s="19">
        <v>315</v>
      </c>
      <c r="D8710" s="19">
        <v>27.59</v>
      </c>
      <c r="E8710" s="19">
        <v>13.11</v>
      </c>
      <c r="F8710" s="19">
        <v>6.41</v>
      </c>
      <c r="G8710" s="19">
        <v>0</v>
      </c>
      <c r="H8710" s="17">
        <f t="shared" si="408"/>
        <v>680.13792263092</v>
      </c>
      <c r="I8710" s="18">
        <f t="shared" si="406"/>
        <v>34.364310082216249</v>
      </c>
      <c r="J8710" s="17">
        <f t="shared" si="407"/>
        <v>0.6514773218030635</v>
      </c>
    </row>
    <row r="8711" spans="1:10" x14ac:dyDescent="0.3">
      <c r="A8711" s="2">
        <v>20201228</v>
      </c>
      <c r="B8711" s="2" t="s">
        <v>35</v>
      </c>
      <c r="C8711" s="2">
        <v>367.01</v>
      </c>
      <c r="D8711" s="2">
        <v>27.49</v>
      </c>
      <c r="E8711" s="2">
        <v>13.05</v>
      </c>
      <c r="F8711" s="2">
        <v>6.48</v>
      </c>
      <c r="G8711" s="2">
        <v>0</v>
      </c>
      <c r="H8711" s="16">
        <f t="shared" si="408"/>
        <v>795.09301269332911</v>
      </c>
      <c r="I8711" s="15">
        <f t="shared" si="406"/>
        <v>37.896656646666536</v>
      </c>
      <c r="J8711" s="14">
        <f t="shared" si="407"/>
        <v>0.74894982555241618</v>
      </c>
    </row>
    <row r="8712" spans="1:10" x14ac:dyDescent="0.3">
      <c r="A8712" s="19">
        <v>20201228</v>
      </c>
      <c r="B8712" s="19" t="s">
        <v>34</v>
      </c>
      <c r="C8712" s="19">
        <v>404.01</v>
      </c>
      <c r="D8712" s="19">
        <v>24.31</v>
      </c>
      <c r="E8712" s="19">
        <v>12.95</v>
      </c>
      <c r="F8712" s="19">
        <v>6.14</v>
      </c>
      <c r="G8712" s="19">
        <v>0</v>
      </c>
      <c r="H8712" s="17">
        <f t="shared" si="408"/>
        <v>981.38470495562706</v>
      </c>
      <c r="I8712" s="18">
        <f t="shared" si="406"/>
        <v>43.618272029863348</v>
      </c>
      <c r="J8712" s="17">
        <f t="shared" si="407"/>
        <v>0.89916211164297732</v>
      </c>
    </row>
    <row r="8713" spans="1:10" x14ac:dyDescent="0.3">
      <c r="A8713" s="2">
        <v>20201228</v>
      </c>
      <c r="B8713" s="2" t="s">
        <v>33</v>
      </c>
      <c r="C8713" s="2">
        <v>252.01</v>
      </c>
      <c r="D8713" s="2">
        <v>18.48</v>
      </c>
      <c r="E8713" s="2">
        <v>13.08</v>
      </c>
      <c r="F8713" s="2">
        <v>5.79</v>
      </c>
      <c r="G8713" s="2">
        <v>0</v>
      </c>
      <c r="H8713" s="16">
        <f t="shared" si="408"/>
        <v>795.05041525861316</v>
      </c>
      <c r="I8713" s="15">
        <f t="shared" si="406"/>
        <v>37.925325476831659</v>
      </c>
      <c r="J8713" s="14">
        <f t="shared" si="407"/>
        <v>0.74880713101392837</v>
      </c>
    </row>
    <row r="8714" spans="1:10" x14ac:dyDescent="0.3">
      <c r="A8714" s="19">
        <v>20201228</v>
      </c>
      <c r="B8714" s="19" t="s">
        <v>32</v>
      </c>
      <c r="C8714" s="19">
        <v>137.01</v>
      </c>
      <c r="D8714" s="19">
        <v>10.58</v>
      </c>
      <c r="E8714" s="19">
        <v>13.2</v>
      </c>
      <c r="F8714" s="19">
        <v>5.24</v>
      </c>
      <c r="G8714" s="19">
        <v>0</v>
      </c>
      <c r="H8714" s="17">
        <f t="shared" si="408"/>
        <v>746.20837973357811</v>
      </c>
      <c r="I8714" s="18">
        <f t="shared" ref="I8714:I8777" si="409">E8714+H8714*((NOCT-20)/(800))</f>
        <v>36.519011866674319</v>
      </c>
      <c r="J8714" s="17">
        <f t="shared" ref="J8714:J8777" si="410">P_STC__W*(H8714/1000)*(1+(alpha_p/100)*(I8714-25))</f>
        <v>0.70752825541834508</v>
      </c>
    </row>
    <row r="8715" spans="1:10" x14ac:dyDescent="0.3">
      <c r="A8715" s="2">
        <v>20201228</v>
      </c>
      <c r="B8715" s="2" t="s">
        <v>31</v>
      </c>
      <c r="C8715" s="2">
        <v>0</v>
      </c>
      <c r="D8715" s="2">
        <v>0</v>
      </c>
      <c r="E8715" s="2">
        <v>13.04</v>
      </c>
      <c r="F8715" s="2">
        <v>5.03</v>
      </c>
      <c r="G8715" s="2">
        <v>0</v>
      </c>
      <c r="H8715" s="16">
        <f t="shared" si="408"/>
        <v>0</v>
      </c>
      <c r="I8715" s="15">
        <f t="shared" si="409"/>
        <v>13.04</v>
      </c>
      <c r="J8715" s="14">
        <f t="shared" si="410"/>
        <v>0</v>
      </c>
    </row>
    <row r="8716" spans="1:10" x14ac:dyDescent="0.3">
      <c r="A8716" s="19">
        <v>20201228</v>
      </c>
      <c r="B8716" s="19" t="s">
        <v>30</v>
      </c>
      <c r="C8716" s="19">
        <v>0</v>
      </c>
      <c r="D8716" s="19">
        <v>0</v>
      </c>
      <c r="E8716" s="19">
        <v>12.67</v>
      </c>
      <c r="F8716" s="19">
        <v>5.38</v>
      </c>
      <c r="G8716" s="19">
        <v>0</v>
      </c>
      <c r="H8716" s="17">
        <f t="shared" si="408"/>
        <v>0</v>
      </c>
      <c r="I8716" s="18">
        <f t="shared" si="409"/>
        <v>12.67</v>
      </c>
      <c r="J8716" s="17">
        <f t="shared" si="410"/>
        <v>0</v>
      </c>
    </row>
    <row r="8717" spans="1:10" x14ac:dyDescent="0.3">
      <c r="A8717" s="2">
        <v>20201228</v>
      </c>
      <c r="B8717" s="2" t="s">
        <v>29</v>
      </c>
      <c r="C8717" s="2">
        <v>0</v>
      </c>
      <c r="D8717" s="2">
        <v>0</v>
      </c>
      <c r="E8717" s="2">
        <v>12.05</v>
      </c>
      <c r="F8717" s="2">
        <v>5.86</v>
      </c>
      <c r="G8717" s="2">
        <v>0</v>
      </c>
      <c r="H8717" s="16">
        <f t="shared" si="408"/>
        <v>0</v>
      </c>
      <c r="I8717" s="15">
        <f t="shared" si="409"/>
        <v>12.05</v>
      </c>
      <c r="J8717" s="14">
        <f t="shared" si="410"/>
        <v>0</v>
      </c>
    </row>
    <row r="8718" spans="1:10" x14ac:dyDescent="0.3">
      <c r="A8718" s="19">
        <v>20201228</v>
      </c>
      <c r="B8718" s="19" t="s">
        <v>28</v>
      </c>
      <c r="C8718" s="19">
        <v>0</v>
      </c>
      <c r="D8718" s="19">
        <v>0</v>
      </c>
      <c r="E8718" s="19">
        <v>12.03</v>
      </c>
      <c r="F8718" s="19">
        <v>5.66</v>
      </c>
      <c r="G8718" s="19">
        <v>0</v>
      </c>
      <c r="H8718" s="17">
        <f t="shared" si="408"/>
        <v>0</v>
      </c>
      <c r="I8718" s="18">
        <f t="shared" si="409"/>
        <v>12.03</v>
      </c>
      <c r="J8718" s="17">
        <f t="shared" si="410"/>
        <v>0</v>
      </c>
    </row>
    <row r="8719" spans="1:10" x14ac:dyDescent="0.3">
      <c r="A8719" s="2">
        <v>20201228</v>
      </c>
      <c r="B8719" s="2" t="s">
        <v>27</v>
      </c>
      <c r="C8719" s="2">
        <v>0</v>
      </c>
      <c r="D8719" s="2">
        <v>0</v>
      </c>
      <c r="E8719" s="2">
        <v>11.95</v>
      </c>
      <c r="F8719" s="2">
        <v>5.59</v>
      </c>
      <c r="G8719" s="2">
        <v>0</v>
      </c>
      <c r="H8719" s="16">
        <f t="shared" si="408"/>
        <v>0</v>
      </c>
      <c r="I8719" s="15">
        <f t="shared" si="409"/>
        <v>11.95</v>
      </c>
      <c r="J8719" s="14">
        <f t="shared" si="410"/>
        <v>0</v>
      </c>
    </row>
    <row r="8720" spans="1:10" x14ac:dyDescent="0.3">
      <c r="A8720" s="19">
        <v>20201228</v>
      </c>
      <c r="B8720" s="19" t="s">
        <v>26</v>
      </c>
      <c r="C8720" s="19">
        <v>0</v>
      </c>
      <c r="D8720" s="19">
        <v>0</v>
      </c>
      <c r="E8720" s="19">
        <v>12.02</v>
      </c>
      <c r="F8720" s="19">
        <v>5.52</v>
      </c>
      <c r="G8720" s="19">
        <v>0</v>
      </c>
      <c r="H8720" s="17">
        <f t="shared" si="408"/>
        <v>0</v>
      </c>
      <c r="I8720" s="18">
        <f t="shared" si="409"/>
        <v>12.02</v>
      </c>
      <c r="J8720" s="17">
        <f t="shared" si="410"/>
        <v>0</v>
      </c>
    </row>
    <row r="8721" spans="1:10" x14ac:dyDescent="0.3">
      <c r="A8721" s="2">
        <v>20201228</v>
      </c>
      <c r="B8721" s="2" t="s">
        <v>25</v>
      </c>
      <c r="C8721" s="2">
        <v>0</v>
      </c>
      <c r="D8721" s="2">
        <v>0</v>
      </c>
      <c r="E8721" s="2">
        <v>11.71</v>
      </c>
      <c r="F8721" s="2">
        <v>5.31</v>
      </c>
      <c r="G8721" s="2">
        <v>0</v>
      </c>
      <c r="H8721" s="16">
        <f t="shared" si="408"/>
        <v>0</v>
      </c>
      <c r="I8721" s="15">
        <f t="shared" si="409"/>
        <v>11.71</v>
      </c>
      <c r="J8721" s="14">
        <f t="shared" si="410"/>
        <v>0</v>
      </c>
    </row>
    <row r="8722" spans="1:10" x14ac:dyDescent="0.3">
      <c r="A8722" s="19">
        <v>20201229</v>
      </c>
      <c r="B8722" s="19" t="s">
        <v>48</v>
      </c>
      <c r="C8722" s="19">
        <v>0</v>
      </c>
      <c r="D8722" s="19">
        <v>0</v>
      </c>
      <c r="E8722" s="19">
        <v>11.65</v>
      </c>
      <c r="F8722" s="19">
        <v>5.0999999999999996</v>
      </c>
      <c r="G8722" s="19">
        <v>0</v>
      </c>
      <c r="H8722" s="17">
        <f t="shared" si="408"/>
        <v>0</v>
      </c>
      <c r="I8722" s="18">
        <f t="shared" si="409"/>
        <v>11.65</v>
      </c>
      <c r="J8722" s="17">
        <f t="shared" si="410"/>
        <v>0</v>
      </c>
    </row>
    <row r="8723" spans="1:10" x14ac:dyDescent="0.3">
      <c r="A8723" s="2">
        <v>20201229</v>
      </c>
      <c r="B8723" s="2" t="s">
        <v>47</v>
      </c>
      <c r="C8723" s="2">
        <v>0</v>
      </c>
      <c r="D8723" s="2">
        <v>0</v>
      </c>
      <c r="E8723" s="2">
        <v>11.68</v>
      </c>
      <c r="F8723" s="2">
        <v>5.31</v>
      </c>
      <c r="G8723" s="2">
        <v>0</v>
      </c>
      <c r="H8723" s="16">
        <f t="shared" ref="H8723:H8786" si="411">IF(D8723&gt;0,C8723/SIN(D8723*PI()/180),0)</f>
        <v>0</v>
      </c>
      <c r="I8723" s="15">
        <f t="shared" si="409"/>
        <v>11.68</v>
      </c>
      <c r="J8723" s="14">
        <f t="shared" si="410"/>
        <v>0</v>
      </c>
    </row>
    <row r="8724" spans="1:10" x14ac:dyDescent="0.3">
      <c r="A8724" s="19">
        <v>20201229</v>
      </c>
      <c r="B8724" s="19" t="s">
        <v>46</v>
      </c>
      <c r="C8724" s="19">
        <v>0</v>
      </c>
      <c r="D8724" s="19">
        <v>0</v>
      </c>
      <c r="E8724" s="19">
        <v>11.74</v>
      </c>
      <c r="F8724" s="19">
        <v>5.79</v>
      </c>
      <c r="G8724" s="19">
        <v>0</v>
      </c>
      <c r="H8724" s="17">
        <f t="shared" si="411"/>
        <v>0</v>
      </c>
      <c r="I8724" s="18">
        <f t="shared" si="409"/>
        <v>11.74</v>
      </c>
      <c r="J8724" s="17">
        <f t="shared" si="410"/>
        <v>0</v>
      </c>
    </row>
    <row r="8725" spans="1:10" x14ac:dyDescent="0.3">
      <c r="A8725" s="2">
        <v>20201229</v>
      </c>
      <c r="B8725" s="2" t="s">
        <v>45</v>
      </c>
      <c r="C8725" s="2">
        <v>0</v>
      </c>
      <c r="D8725" s="2">
        <v>0</v>
      </c>
      <c r="E8725" s="2">
        <v>11.7</v>
      </c>
      <c r="F8725" s="2">
        <v>5.93</v>
      </c>
      <c r="G8725" s="2">
        <v>0</v>
      </c>
      <c r="H8725" s="16">
        <f t="shared" si="411"/>
        <v>0</v>
      </c>
      <c r="I8725" s="15">
        <f t="shared" si="409"/>
        <v>11.7</v>
      </c>
      <c r="J8725" s="14">
        <f t="shared" si="410"/>
        <v>0</v>
      </c>
    </row>
    <row r="8726" spans="1:10" x14ac:dyDescent="0.3">
      <c r="A8726" s="19">
        <v>20201229</v>
      </c>
      <c r="B8726" s="19" t="s">
        <v>44</v>
      </c>
      <c r="C8726" s="19">
        <v>0</v>
      </c>
      <c r="D8726" s="19">
        <v>0</v>
      </c>
      <c r="E8726" s="19">
        <v>11.23</v>
      </c>
      <c r="F8726" s="19">
        <v>6.21</v>
      </c>
      <c r="G8726" s="19">
        <v>0</v>
      </c>
      <c r="H8726" s="17">
        <f t="shared" si="411"/>
        <v>0</v>
      </c>
      <c r="I8726" s="18">
        <f t="shared" si="409"/>
        <v>11.23</v>
      </c>
      <c r="J8726" s="17">
        <f t="shared" si="410"/>
        <v>0</v>
      </c>
    </row>
    <row r="8727" spans="1:10" x14ac:dyDescent="0.3">
      <c r="A8727" s="2">
        <v>20201229</v>
      </c>
      <c r="B8727" s="2" t="s">
        <v>43</v>
      </c>
      <c r="C8727" s="2">
        <v>0</v>
      </c>
      <c r="D8727" s="2">
        <v>0</v>
      </c>
      <c r="E8727" s="2">
        <v>10.89</v>
      </c>
      <c r="F8727" s="2">
        <v>6.48</v>
      </c>
      <c r="G8727" s="2">
        <v>0</v>
      </c>
      <c r="H8727" s="16">
        <f t="shared" si="411"/>
        <v>0</v>
      </c>
      <c r="I8727" s="15">
        <f t="shared" si="409"/>
        <v>10.89</v>
      </c>
      <c r="J8727" s="14">
        <f t="shared" si="410"/>
        <v>0</v>
      </c>
    </row>
    <row r="8728" spans="1:10" x14ac:dyDescent="0.3">
      <c r="A8728" s="19">
        <v>20201229</v>
      </c>
      <c r="B8728" s="19" t="s">
        <v>42</v>
      </c>
      <c r="C8728" s="19">
        <v>0</v>
      </c>
      <c r="D8728" s="19">
        <v>0</v>
      </c>
      <c r="E8728" s="19">
        <v>10.65</v>
      </c>
      <c r="F8728" s="19">
        <v>6.97</v>
      </c>
      <c r="G8728" s="19">
        <v>0</v>
      </c>
      <c r="H8728" s="17">
        <f t="shared" si="411"/>
        <v>0</v>
      </c>
      <c r="I8728" s="18">
        <f t="shared" si="409"/>
        <v>10.65</v>
      </c>
      <c r="J8728" s="17">
        <f t="shared" si="410"/>
        <v>0</v>
      </c>
    </row>
    <row r="8729" spans="1:10" x14ac:dyDescent="0.3">
      <c r="A8729" s="2">
        <v>20201229</v>
      </c>
      <c r="B8729" s="2" t="s">
        <v>41</v>
      </c>
      <c r="C8729" s="2">
        <v>0</v>
      </c>
      <c r="D8729" s="2">
        <v>0</v>
      </c>
      <c r="E8729" s="2">
        <v>10.65</v>
      </c>
      <c r="F8729" s="2">
        <v>7.03</v>
      </c>
      <c r="G8729" s="2">
        <v>0</v>
      </c>
      <c r="H8729" s="16">
        <f t="shared" si="411"/>
        <v>0</v>
      </c>
      <c r="I8729" s="15">
        <f t="shared" si="409"/>
        <v>10.65</v>
      </c>
      <c r="J8729" s="14">
        <f t="shared" si="410"/>
        <v>0</v>
      </c>
    </row>
    <row r="8730" spans="1:10" x14ac:dyDescent="0.3">
      <c r="A8730" s="19">
        <v>20201229</v>
      </c>
      <c r="B8730" s="19" t="s">
        <v>40</v>
      </c>
      <c r="C8730" s="19">
        <v>0</v>
      </c>
      <c r="D8730" s="19">
        <v>0</v>
      </c>
      <c r="E8730" s="19">
        <v>10.43</v>
      </c>
      <c r="F8730" s="19">
        <v>7.03</v>
      </c>
      <c r="G8730" s="19">
        <v>0</v>
      </c>
      <c r="H8730" s="17">
        <f t="shared" si="411"/>
        <v>0</v>
      </c>
      <c r="I8730" s="18">
        <f t="shared" si="409"/>
        <v>10.43</v>
      </c>
      <c r="J8730" s="17">
        <f t="shared" si="410"/>
        <v>0</v>
      </c>
    </row>
    <row r="8731" spans="1:10" x14ac:dyDescent="0.3">
      <c r="A8731" s="2">
        <v>20201229</v>
      </c>
      <c r="B8731" s="2" t="s">
        <v>39</v>
      </c>
      <c r="C8731" s="2">
        <v>44</v>
      </c>
      <c r="D8731" s="2">
        <v>11.11</v>
      </c>
      <c r="E8731" s="2">
        <v>10.81</v>
      </c>
      <c r="F8731" s="2">
        <v>6.48</v>
      </c>
      <c r="G8731" s="2">
        <v>0</v>
      </c>
      <c r="H8731" s="16">
        <f t="shared" si="411"/>
        <v>228.34221868566294</v>
      </c>
      <c r="I8731" s="15">
        <f t="shared" si="409"/>
        <v>17.945694333926966</v>
      </c>
      <c r="J8731" s="14">
        <f t="shared" si="410"/>
        <v>0.23559079981751371</v>
      </c>
    </row>
    <row r="8732" spans="1:10" x14ac:dyDescent="0.3">
      <c r="A8732" s="19">
        <v>20201229</v>
      </c>
      <c r="B8732" s="19" t="s">
        <v>38</v>
      </c>
      <c r="C8732" s="19">
        <v>175</v>
      </c>
      <c r="D8732" s="19">
        <v>18.91</v>
      </c>
      <c r="E8732" s="19">
        <v>11.47</v>
      </c>
      <c r="F8732" s="19">
        <v>6.14</v>
      </c>
      <c r="G8732" s="19">
        <v>0</v>
      </c>
      <c r="H8732" s="17">
        <f t="shared" si="411"/>
        <v>539.98589986712977</v>
      </c>
      <c r="I8732" s="18">
        <f t="shared" si="409"/>
        <v>28.344559370847804</v>
      </c>
      <c r="J8732" s="17">
        <f t="shared" si="410"/>
        <v>0.53185883281026147</v>
      </c>
    </row>
    <row r="8733" spans="1:10" x14ac:dyDescent="0.3">
      <c r="A8733" s="2">
        <v>20201229</v>
      </c>
      <c r="B8733" s="2" t="s">
        <v>37</v>
      </c>
      <c r="C8733" s="2">
        <v>286</v>
      </c>
      <c r="D8733" s="2">
        <v>24.62</v>
      </c>
      <c r="E8733" s="2">
        <v>12.01</v>
      </c>
      <c r="F8733" s="2">
        <v>6.69</v>
      </c>
      <c r="G8733" s="2">
        <v>0</v>
      </c>
      <c r="H8733" s="16">
        <f t="shared" si="411"/>
        <v>686.51288990232308</v>
      </c>
      <c r="I8733" s="15">
        <f t="shared" si="409"/>
        <v>33.463527809447598</v>
      </c>
      <c r="J8733" s="14">
        <f t="shared" si="410"/>
        <v>0.66036644569377667</v>
      </c>
    </row>
    <row r="8734" spans="1:10" x14ac:dyDescent="0.3">
      <c r="A8734" s="19">
        <v>20201229</v>
      </c>
      <c r="B8734" s="19" t="s">
        <v>36</v>
      </c>
      <c r="C8734" s="19">
        <v>493.02</v>
      </c>
      <c r="D8734" s="19">
        <v>27.64</v>
      </c>
      <c r="E8734" s="19">
        <v>12.46</v>
      </c>
      <c r="F8734" s="19">
        <v>6.83</v>
      </c>
      <c r="G8734" s="19">
        <v>0</v>
      </c>
      <c r="H8734" s="17">
        <f t="shared" si="411"/>
        <v>1062.7386817691445</v>
      </c>
      <c r="I8734" s="18">
        <f t="shared" si="409"/>
        <v>45.670583805285766</v>
      </c>
      <c r="J8734" s="17">
        <f t="shared" si="410"/>
        <v>0.96388525133831837</v>
      </c>
    </row>
    <row r="8735" spans="1:10" x14ac:dyDescent="0.3">
      <c r="A8735" s="2">
        <v>20201229</v>
      </c>
      <c r="B8735" s="2" t="s">
        <v>35</v>
      </c>
      <c r="C8735" s="2">
        <v>482.02</v>
      </c>
      <c r="D8735" s="2">
        <v>27.56</v>
      </c>
      <c r="E8735" s="2">
        <v>12.46</v>
      </c>
      <c r="F8735" s="2">
        <v>7.24</v>
      </c>
      <c r="G8735" s="2">
        <v>0</v>
      </c>
      <c r="H8735" s="16">
        <f t="shared" si="411"/>
        <v>1041.8061729907313</v>
      </c>
      <c r="I8735" s="15">
        <f t="shared" si="409"/>
        <v>45.016442905960353</v>
      </c>
      <c r="J8735" s="14">
        <f t="shared" si="410"/>
        <v>0.94796653097737416</v>
      </c>
    </row>
    <row r="8736" spans="1:10" x14ac:dyDescent="0.3">
      <c r="A8736" s="19">
        <v>20201229</v>
      </c>
      <c r="B8736" s="19" t="s">
        <v>34</v>
      </c>
      <c r="C8736" s="19">
        <v>386.01</v>
      </c>
      <c r="D8736" s="19">
        <v>24.4</v>
      </c>
      <c r="E8736" s="19">
        <v>12.38</v>
      </c>
      <c r="F8736" s="19">
        <v>7.52</v>
      </c>
      <c r="G8736" s="19">
        <v>0</v>
      </c>
      <c r="H8736" s="17">
        <f t="shared" si="411"/>
        <v>934.41263789872801</v>
      </c>
      <c r="I8736" s="18">
        <f t="shared" si="409"/>
        <v>41.580394934335253</v>
      </c>
      <c r="J8736" s="17">
        <f t="shared" si="410"/>
        <v>0.86469445034275094</v>
      </c>
    </row>
    <row r="8737" spans="1:10" x14ac:dyDescent="0.3">
      <c r="A8737" s="2">
        <v>20201229</v>
      </c>
      <c r="B8737" s="2" t="s">
        <v>33</v>
      </c>
      <c r="C8737" s="2">
        <v>247.01</v>
      </c>
      <c r="D8737" s="2">
        <v>18.579999999999998</v>
      </c>
      <c r="E8737" s="2">
        <v>12.01</v>
      </c>
      <c r="F8737" s="2">
        <v>7.72</v>
      </c>
      <c r="G8737" s="2">
        <v>0</v>
      </c>
      <c r="H8737" s="16">
        <f t="shared" si="411"/>
        <v>775.22893867890025</v>
      </c>
      <c r="I8737" s="15">
        <f t="shared" si="409"/>
        <v>36.235904333715631</v>
      </c>
      <c r="J8737" s="14">
        <f t="shared" si="410"/>
        <v>0.73603214681614226</v>
      </c>
    </row>
    <row r="8738" spans="1:10" x14ac:dyDescent="0.3">
      <c r="A8738" s="19">
        <v>20201229</v>
      </c>
      <c r="B8738" s="19" t="s">
        <v>32</v>
      </c>
      <c r="C8738" s="19">
        <v>83</v>
      </c>
      <c r="D8738" s="19">
        <v>10.69</v>
      </c>
      <c r="E8738" s="19">
        <v>11.67</v>
      </c>
      <c r="F8738" s="19">
        <v>7.45</v>
      </c>
      <c r="G8738" s="19">
        <v>0</v>
      </c>
      <c r="H8738" s="17">
        <f t="shared" si="411"/>
        <v>447.45113813567343</v>
      </c>
      <c r="I8738" s="18">
        <f t="shared" si="409"/>
        <v>25.652848066739793</v>
      </c>
      <c r="J8738" s="17">
        <f t="shared" si="410"/>
        <v>0.44613660888845769</v>
      </c>
    </row>
    <row r="8739" spans="1:10" x14ac:dyDescent="0.3">
      <c r="A8739" s="2">
        <v>20201229</v>
      </c>
      <c r="B8739" s="2" t="s">
        <v>31</v>
      </c>
      <c r="C8739" s="2">
        <v>0</v>
      </c>
      <c r="D8739" s="2">
        <v>0</v>
      </c>
      <c r="E8739" s="2">
        <v>11.23</v>
      </c>
      <c r="F8739" s="2">
        <v>6.69</v>
      </c>
      <c r="G8739" s="2">
        <v>0</v>
      </c>
      <c r="H8739" s="16">
        <f t="shared" si="411"/>
        <v>0</v>
      </c>
      <c r="I8739" s="15">
        <f t="shared" si="409"/>
        <v>11.23</v>
      </c>
      <c r="J8739" s="14">
        <f t="shared" si="410"/>
        <v>0</v>
      </c>
    </row>
    <row r="8740" spans="1:10" x14ac:dyDescent="0.3">
      <c r="A8740" s="19">
        <v>20201229</v>
      </c>
      <c r="B8740" s="19" t="s">
        <v>30</v>
      </c>
      <c r="C8740" s="19">
        <v>0</v>
      </c>
      <c r="D8740" s="19">
        <v>0</v>
      </c>
      <c r="E8740" s="19">
        <v>10.8</v>
      </c>
      <c r="F8740" s="19">
        <v>6.34</v>
      </c>
      <c r="G8740" s="19">
        <v>0</v>
      </c>
      <c r="H8740" s="17">
        <f t="shared" si="411"/>
        <v>0</v>
      </c>
      <c r="I8740" s="18">
        <f t="shared" si="409"/>
        <v>10.8</v>
      </c>
      <c r="J8740" s="17">
        <f t="shared" si="410"/>
        <v>0</v>
      </c>
    </row>
    <row r="8741" spans="1:10" x14ac:dyDescent="0.3">
      <c r="A8741" s="2">
        <v>20201229</v>
      </c>
      <c r="B8741" s="2" t="s">
        <v>29</v>
      </c>
      <c r="C8741" s="2">
        <v>0</v>
      </c>
      <c r="D8741" s="2">
        <v>0</v>
      </c>
      <c r="E8741" s="2">
        <v>10.72</v>
      </c>
      <c r="F8741" s="2">
        <v>5.59</v>
      </c>
      <c r="G8741" s="2">
        <v>0</v>
      </c>
      <c r="H8741" s="16">
        <f t="shared" si="411"/>
        <v>0</v>
      </c>
      <c r="I8741" s="15">
        <f t="shared" si="409"/>
        <v>10.72</v>
      </c>
      <c r="J8741" s="14">
        <f t="shared" si="410"/>
        <v>0</v>
      </c>
    </row>
    <row r="8742" spans="1:10" x14ac:dyDescent="0.3">
      <c r="A8742" s="19">
        <v>20201229</v>
      </c>
      <c r="B8742" s="19" t="s">
        <v>28</v>
      </c>
      <c r="C8742" s="19">
        <v>0</v>
      </c>
      <c r="D8742" s="19">
        <v>0</v>
      </c>
      <c r="E8742" s="19">
        <v>10.37</v>
      </c>
      <c r="F8742" s="19">
        <v>5.24</v>
      </c>
      <c r="G8742" s="19">
        <v>0</v>
      </c>
      <c r="H8742" s="17">
        <f t="shared" si="411"/>
        <v>0</v>
      </c>
      <c r="I8742" s="18">
        <f t="shared" si="409"/>
        <v>10.37</v>
      </c>
      <c r="J8742" s="17">
        <f t="shared" si="410"/>
        <v>0</v>
      </c>
    </row>
    <row r="8743" spans="1:10" x14ac:dyDescent="0.3">
      <c r="A8743" s="2">
        <v>20201229</v>
      </c>
      <c r="B8743" s="2" t="s">
        <v>27</v>
      </c>
      <c r="C8743" s="2">
        <v>0</v>
      </c>
      <c r="D8743" s="2">
        <v>0</v>
      </c>
      <c r="E8743" s="2">
        <v>10.27</v>
      </c>
      <c r="F8743" s="2">
        <v>4.9000000000000004</v>
      </c>
      <c r="G8743" s="2">
        <v>0</v>
      </c>
      <c r="H8743" s="16">
        <f t="shared" si="411"/>
        <v>0</v>
      </c>
      <c r="I8743" s="15">
        <f t="shared" si="409"/>
        <v>10.27</v>
      </c>
      <c r="J8743" s="14">
        <f t="shared" si="410"/>
        <v>0</v>
      </c>
    </row>
    <row r="8744" spans="1:10" x14ac:dyDescent="0.3">
      <c r="A8744" s="19">
        <v>20201229</v>
      </c>
      <c r="B8744" s="19" t="s">
        <v>26</v>
      </c>
      <c r="C8744" s="19">
        <v>0</v>
      </c>
      <c r="D8744" s="19">
        <v>0</v>
      </c>
      <c r="E8744" s="19">
        <v>10.23</v>
      </c>
      <c r="F8744" s="19">
        <v>4.41</v>
      </c>
      <c r="G8744" s="19">
        <v>0</v>
      </c>
      <c r="H8744" s="17">
        <f t="shared" si="411"/>
        <v>0</v>
      </c>
      <c r="I8744" s="18">
        <f t="shared" si="409"/>
        <v>10.23</v>
      </c>
      <c r="J8744" s="17">
        <f t="shared" si="410"/>
        <v>0</v>
      </c>
    </row>
    <row r="8745" spans="1:10" x14ac:dyDescent="0.3">
      <c r="A8745" s="2">
        <v>20201229</v>
      </c>
      <c r="B8745" s="2" t="s">
        <v>25</v>
      </c>
      <c r="C8745" s="2">
        <v>0</v>
      </c>
      <c r="D8745" s="2">
        <v>0</v>
      </c>
      <c r="E8745" s="2">
        <v>10.01</v>
      </c>
      <c r="F8745" s="2">
        <v>4</v>
      </c>
      <c r="G8745" s="2">
        <v>0</v>
      </c>
      <c r="H8745" s="16">
        <f t="shared" si="411"/>
        <v>0</v>
      </c>
      <c r="I8745" s="15">
        <f t="shared" si="409"/>
        <v>10.01</v>
      </c>
      <c r="J8745" s="14">
        <f t="shared" si="410"/>
        <v>0</v>
      </c>
    </row>
    <row r="8746" spans="1:10" x14ac:dyDescent="0.3">
      <c r="A8746" s="19">
        <v>20201230</v>
      </c>
      <c r="B8746" s="19" t="s">
        <v>48</v>
      </c>
      <c r="C8746" s="19">
        <v>0</v>
      </c>
      <c r="D8746" s="19">
        <v>0</v>
      </c>
      <c r="E8746" s="19">
        <v>9.89</v>
      </c>
      <c r="F8746" s="19">
        <v>3.93</v>
      </c>
      <c r="G8746" s="19">
        <v>0</v>
      </c>
      <c r="H8746" s="17">
        <f t="shared" si="411"/>
        <v>0</v>
      </c>
      <c r="I8746" s="18">
        <f t="shared" si="409"/>
        <v>9.89</v>
      </c>
      <c r="J8746" s="17">
        <f t="shared" si="410"/>
        <v>0</v>
      </c>
    </row>
    <row r="8747" spans="1:10" x14ac:dyDescent="0.3">
      <c r="A8747" s="2">
        <v>20201230</v>
      </c>
      <c r="B8747" s="2" t="s">
        <v>47</v>
      </c>
      <c r="C8747" s="2">
        <v>0</v>
      </c>
      <c r="D8747" s="2">
        <v>0</v>
      </c>
      <c r="E8747" s="2">
        <v>9.64</v>
      </c>
      <c r="F8747" s="2">
        <v>3.86</v>
      </c>
      <c r="G8747" s="2">
        <v>0</v>
      </c>
      <c r="H8747" s="16">
        <f t="shared" si="411"/>
        <v>0</v>
      </c>
      <c r="I8747" s="15">
        <f t="shared" si="409"/>
        <v>9.64</v>
      </c>
      <c r="J8747" s="14">
        <f t="shared" si="410"/>
        <v>0</v>
      </c>
    </row>
    <row r="8748" spans="1:10" x14ac:dyDescent="0.3">
      <c r="A8748" s="19">
        <v>20201230</v>
      </c>
      <c r="B8748" s="19" t="s">
        <v>46</v>
      </c>
      <c r="C8748" s="19">
        <v>0</v>
      </c>
      <c r="D8748" s="19">
        <v>0</v>
      </c>
      <c r="E8748" s="19">
        <v>9.48</v>
      </c>
      <c r="F8748" s="19">
        <v>3.72</v>
      </c>
      <c r="G8748" s="19">
        <v>0</v>
      </c>
      <c r="H8748" s="17">
        <f t="shared" si="411"/>
        <v>0</v>
      </c>
      <c r="I8748" s="18">
        <f t="shared" si="409"/>
        <v>9.48</v>
      </c>
      <c r="J8748" s="17">
        <f t="shared" si="410"/>
        <v>0</v>
      </c>
    </row>
    <row r="8749" spans="1:10" x14ac:dyDescent="0.3">
      <c r="A8749" s="2">
        <v>20201230</v>
      </c>
      <c r="B8749" s="2" t="s">
        <v>45</v>
      </c>
      <c r="C8749" s="2">
        <v>0</v>
      </c>
      <c r="D8749" s="2">
        <v>0</v>
      </c>
      <c r="E8749" s="2">
        <v>9.42</v>
      </c>
      <c r="F8749" s="2">
        <v>3.52</v>
      </c>
      <c r="G8749" s="2">
        <v>0</v>
      </c>
      <c r="H8749" s="16">
        <f t="shared" si="411"/>
        <v>0</v>
      </c>
      <c r="I8749" s="15">
        <f t="shared" si="409"/>
        <v>9.42</v>
      </c>
      <c r="J8749" s="14">
        <f t="shared" si="410"/>
        <v>0</v>
      </c>
    </row>
    <row r="8750" spans="1:10" x14ac:dyDescent="0.3">
      <c r="A8750" s="19">
        <v>20201230</v>
      </c>
      <c r="B8750" s="19" t="s">
        <v>44</v>
      </c>
      <c r="C8750" s="19">
        <v>0</v>
      </c>
      <c r="D8750" s="19">
        <v>0</v>
      </c>
      <c r="E8750" s="19">
        <v>9.2799999999999994</v>
      </c>
      <c r="F8750" s="19">
        <v>3.45</v>
      </c>
      <c r="G8750" s="19">
        <v>0</v>
      </c>
      <c r="H8750" s="17">
        <f t="shared" si="411"/>
        <v>0</v>
      </c>
      <c r="I8750" s="18">
        <f t="shared" si="409"/>
        <v>9.2799999999999994</v>
      </c>
      <c r="J8750" s="17">
        <f t="shared" si="410"/>
        <v>0</v>
      </c>
    </row>
    <row r="8751" spans="1:10" x14ac:dyDescent="0.3">
      <c r="A8751" s="2">
        <v>20201230</v>
      </c>
      <c r="B8751" s="2" t="s">
        <v>43</v>
      </c>
      <c r="C8751" s="2">
        <v>0</v>
      </c>
      <c r="D8751" s="2">
        <v>0</v>
      </c>
      <c r="E8751" s="2">
        <v>9.11</v>
      </c>
      <c r="F8751" s="2">
        <v>3.38</v>
      </c>
      <c r="G8751" s="2">
        <v>0</v>
      </c>
      <c r="H8751" s="16">
        <f t="shared" si="411"/>
        <v>0</v>
      </c>
      <c r="I8751" s="15">
        <f t="shared" si="409"/>
        <v>9.11</v>
      </c>
      <c r="J8751" s="14">
        <f t="shared" si="410"/>
        <v>0</v>
      </c>
    </row>
    <row r="8752" spans="1:10" x14ac:dyDescent="0.3">
      <c r="A8752" s="19">
        <v>20201230</v>
      </c>
      <c r="B8752" s="19" t="s">
        <v>42</v>
      </c>
      <c r="C8752" s="19">
        <v>0</v>
      </c>
      <c r="D8752" s="19">
        <v>0</v>
      </c>
      <c r="E8752" s="19">
        <v>9.01</v>
      </c>
      <c r="F8752" s="19">
        <v>3.31</v>
      </c>
      <c r="G8752" s="19">
        <v>0</v>
      </c>
      <c r="H8752" s="17">
        <f t="shared" si="411"/>
        <v>0</v>
      </c>
      <c r="I8752" s="18">
        <f t="shared" si="409"/>
        <v>9.01</v>
      </c>
      <c r="J8752" s="17">
        <f t="shared" si="410"/>
        <v>0</v>
      </c>
    </row>
    <row r="8753" spans="1:10" x14ac:dyDescent="0.3">
      <c r="A8753" s="2">
        <v>20201230</v>
      </c>
      <c r="B8753" s="2" t="s">
        <v>41</v>
      </c>
      <c r="C8753" s="2">
        <v>0</v>
      </c>
      <c r="D8753" s="2">
        <v>0</v>
      </c>
      <c r="E8753" s="2">
        <v>9</v>
      </c>
      <c r="F8753" s="2">
        <v>2.69</v>
      </c>
      <c r="G8753" s="2">
        <v>0</v>
      </c>
      <c r="H8753" s="16">
        <f t="shared" si="411"/>
        <v>0</v>
      </c>
      <c r="I8753" s="15">
        <f t="shared" si="409"/>
        <v>9</v>
      </c>
      <c r="J8753" s="14">
        <f t="shared" si="410"/>
        <v>0</v>
      </c>
    </row>
    <row r="8754" spans="1:10" x14ac:dyDescent="0.3">
      <c r="A8754" s="19">
        <v>20201230</v>
      </c>
      <c r="B8754" s="19" t="s">
        <v>40</v>
      </c>
      <c r="C8754" s="19">
        <v>0</v>
      </c>
      <c r="D8754" s="19">
        <v>0</v>
      </c>
      <c r="E8754" s="19">
        <v>8.8699999999999992</v>
      </c>
      <c r="F8754" s="19">
        <v>2.48</v>
      </c>
      <c r="G8754" s="19">
        <v>0</v>
      </c>
      <c r="H8754" s="17">
        <f t="shared" si="411"/>
        <v>0</v>
      </c>
      <c r="I8754" s="18">
        <f t="shared" si="409"/>
        <v>8.8699999999999992</v>
      </c>
      <c r="J8754" s="17">
        <f t="shared" si="410"/>
        <v>0</v>
      </c>
    </row>
    <row r="8755" spans="1:10" x14ac:dyDescent="0.3">
      <c r="A8755" s="2">
        <v>20201230</v>
      </c>
      <c r="B8755" s="2" t="s">
        <v>39</v>
      </c>
      <c r="C8755" s="2">
        <v>102</v>
      </c>
      <c r="D8755" s="2">
        <v>11.09</v>
      </c>
      <c r="E8755" s="2">
        <v>9.18</v>
      </c>
      <c r="F8755" s="2">
        <v>2.21</v>
      </c>
      <c r="G8755" s="2">
        <v>0</v>
      </c>
      <c r="H8755" s="16">
        <f t="shared" si="411"/>
        <v>530.28141967799593</v>
      </c>
      <c r="I8755" s="15">
        <f t="shared" si="409"/>
        <v>25.751294364937372</v>
      </c>
      <c r="J8755" s="14">
        <f t="shared" si="410"/>
        <v>0.52848863118703804</v>
      </c>
    </row>
    <row r="8756" spans="1:10" x14ac:dyDescent="0.3">
      <c r="A8756" s="19">
        <v>20201230</v>
      </c>
      <c r="B8756" s="19" t="s">
        <v>38</v>
      </c>
      <c r="C8756" s="19">
        <v>303.01</v>
      </c>
      <c r="D8756" s="19">
        <v>18.91</v>
      </c>
      <c r="E8756" s="19">
        <v>10.51</v>
      </c>
      <c r="F8756" s="19">
        <v>2.14</v>
      </c>
      <c r="G8756" s="19">
        <v>0</v>
      </c>
      <c r="H8756" s="17">
        <f t="shared" si="411"/>
        <v>934.97787153565139</v>
      </c>
      <c r="I8756" s="18">
        <f t="shared" si="409"/>
        <v>39.728058485489107</v>
      </c>
      <c r="J8756" s="17">
        <f t="shared" si="410"/>
        <v>0.87301103204988295</v>
      </c>
    </row>
    <row r="8757" spans="1:10" x14ac:dyDescent="0.3">
      <c r="A8757" s="2">
        <v>20201230</v>
      </c>
      <c r="B8757" s="2" t="s">
        <v>37</v>
      </c>
      <c r="C8757" s="2">
        <v>418.01</v>
      </c>
      <c r="D8757" s="2">
        <v>24.64</v>
      </c>
      <c r="E8757" s="2">
        <v>11.48</v>
      </c>
      <c r="F8757" s="2">
        <v>2.0699999999999998</v>
      </c>
      <c r="G8757" s="2">
        <v>0</v>
      </c>
      <c r="H8757" s="16">
        <f t="shared" si="411"/>
        <v>1002.6253348630336</v>
      </c>
      <c r="I8757" s="15">
        <f t="shared" si="409"/>
        <v>42.8120417144698</v>
      </c>
      <c r="J8757" s="14">
        <f t="shared" si="410"/>
        <v>0.92226071556449296</v>
      </c>
    </row>
    <row r="8758" spans="1:10" x14ac:dyDescent="0.3">
      <c r="A8758" s="19">
        <v>20201230</v>
      </c>
      <c r="B8758" s="19" t="s">
        <v>36</v>
      </c>
      <c r="C8758" s="19">
        <v>459.01</v>
      </c>
      <c r="D8758" s="19">
        <v>27.68</v>
      </c>
      <c r="E8758" s="19">
        <v>12.24</v>
      </c>
      <c r="F8758" s="19">
        <v>2</v>
      </c>
      <c r="G8758" s="19">
        <v>0</v>
      </c>
      <c r="H8758" s="17">
        <f t="shared" si="411"/>
        <v>988.1107321834827</v>
      </c>
      <c r="I8758" s="18">
        <f t="shared" si="409"/>
        <v>43.118460380733836</v>
      </c>
      <c r="J8758" s="17">
        <f t="shared" si="410"/>
        <v>0.90754702899568318</v>
      </c>
    </row>
    <row r="8759" spans="1:10" x14ac:dyDescent="0.3">
      <c r="A8759" s="2">
        <v>20201230</v>
      </c>
      <c r="B8759" s="2" t="s">
        <v>35</v>
      </c>
      <c r="C8759" s="2">
        <v>292</v>
      </c>
      <c r="D8759" s="2">
        <v>27.63</v>
      </c>
      <c r="E8759" s="2">
        <v>12.8</v>
      </c>
      <c r="F8759" s="2">
        <v>2.48</v>
      </c>
      <c r="G8759" s="2">
        <v>0</v>
      </c>
      <c r="H8759" s="16">
        <f t="shared" si="411"/>
        <v>629.63603668734402</v>
      </c>
      <c r="I8759" s="15">
        <f t="shared" si="409"/>
        <v>32.476126146479501</v>
      </c>
      <c r="J8759" s="14">
        <f t="shared" si="410"/>
        <v>0.60845346372244613</v>
      </c>
    </row>
    <row r="8760" spans="1:10" x14ac:dyDescent="0.3">
      <c r="A8760" s="19">
        <v>20201230</v>
      </c>
      <c r="B8760" s="19" t="s">
        <v>34</v>
      </c>
      <c r="C8760" s="19">
        <v>202</v>
      </c>
      <c r="D8760" s="19">
        <v>24.49</v>
      </c>
      <c r="E8760" s="19">
        <v>13.07</v>
      </c>
      <c r="F8760" s="19">
        <v>3.52</v>
      </c>
      <c r="G8760" s="19">
        <v>0</v>
      </c>
      <c r="H8760" s="17">
        <f t="shared" si="411"/>
        <v>487.29367493079604</v>
      </c>
      <c r="I8760" s="18">
        <f t="shared" si="409"/>
        <v>28.297927341587375</v>
      </c>
      <c r="J8760" s="17">
        <f t="shared" si="410"/>
        <v>0.4800619088280802</v>
      </c>
    </row>
    <row r="8761" spans="1:10" x14ac:dyDescent="0.3">
      <c r="A8761" s="2">
        <v>20201230</v>
      </c>
      <c r="B8761" s="2" t="s">
        <v>33</v>
      </c>
      <c r="C8761" s="2">
        <v>190</v>
      </c>
      <c r="D8761" s="2">
        <v>18.68</v>
      </c>
      <c r="E8761" s="2">
        <v>13.18</v>
      </c>
      <c r="F8761" s="2">
        <v>3.79</v>
      </c>
      <c r="G8761" s="2">
        <v>0</v>
      </c>
      <c r="H8761" s="16">
        <f t="shared" si="411"/>
        <v>593.22660303025305</v>
      </c>
      <c r="I8761" s="15">
        <f t="shared" si="409"/>
        <v>31.718331344695407</v>
      </c>
      <c r="J8761" s="14">
        <f t="shared" si="410"/>
        <v>0.57529188506284912</v>
      </c>
    </row>
    <row r="8762" spans="1:10" x14ac:dyDescent="0.3">
      <c r="A8762" s="19">
        <v>20201230</v>
      </c>
      <c r="B8762" s="19" t="s">
        <v>32</v>
      </c>
      <c r="C8762" s="19">
        <v>121</v>
      </c>
      <c r="D8762" s="19">
        <v>10.8</v>
      </c>
      <c r="E8762" s="19">
        <v>13.07</v>
      </c>
      <c r="F8762" s="19">
        <v>3.66</v>
      </c>
      <c r="G8762" s="19">
        <v>0</v>
      </c>
      <c r="H8762" s="17">
        <f t="shared" si="411"/>
        <v>645.7420808873876</v>
      </c>
      <c r="I8762" s="18">
        <f t="shared" si="409"/>
        <v>33.249440027730863</v>
      </c>
      <c r="J8762" s="17">
        <f t="shared" si="410"/>
        <v>0.62177053332390575</v>
      </c>
    </row>
    <row r="8763" spans="1:10" x14ac:dyDescent="0.3">
      <c r="A8763" s="2">
        <v>20201230</v>
      </c>
      <c r="B8763" s="2" t="s">
        <v>31</v>
      </c>
      <c r="C8763" s="2">
        <v>0</v>
      </c>
      <c r="D8763" s="2">
        <v>0</v>
      </c>
      <c r="E8763" s="2">
        <v>12.59</v>
      </c>
      <c r="F8763" s="2">
        <v>3.31</v>
      </c>
      <c r="G8763" s="2">
        <v>0</v>
      </c>
      <c r="H8763" s="16">
        <f t="shared" si="411"/>
        <v>0</v>
      </c>
      <c r="I8763" s="15">
        <f t="shared" si="409"/>
        <v>12.59</v>
      </c>
      <c r="J8763" s="14">
        <f t="shared" si="410"/>
        <v>0</v>
      </c>
    </row>
    <row r="8764" spans="1:10" x14ac:dyDescent="0.3">
      <c r="A8764" s="19">
        <v>20201230</v>
      </c>
      <c r="B8764" s="19" t="s">
        <v>30</v>
      </c>
      <c r="C8764" s="19">
        <v>0</v>
      </c>
      <c r="D8764" s="19">
        <v>0</v>
      </c>
      <c r="E8764" s="19">
        <v>11.81</v>
      </c>
      <c r="F8764" s="19">
        <v>3.38</v>
      </c>
      <c r="G8764" s="19">
        <v>0</v>
      </c>
      <c r="H8764" s="17">
        <f t="shared" si="411"/>
        <v>0</v>
      </c>
      <c r="I8764" s="18">
        <f t="shared" si="409"/>
        <v>11.81</v>
      </c>
      <c r="J8764" s="17">
        <f t="shared" si="410"/>
        <v>0</v>
      </c>
    </row>
    <row r="8765" spans="1:10" x14ac:dyDescent="0.3">
      <c r="A8765" s="2">
        <v>20201230</v>
      </c>
      <c r="B8765" s="2" t="s">
        <v>29</v>
      </c>
      <c r="C8765" s="2">
        <v>0</v>
      </c>
      <c r="D8765" s="2">
        <v>0</v>
      </c>
      <c r="E8765" s="2">
        <v>11.48</v>
      </c>
      <c r="F8765" s="2">
        <v>3.1</v>
      </c>
      <c r="G8765" s="2">
        <v>0</v>
      </c>
      <c r="H8765" s="16">
        <f t="shared" si="411"/>
        <v>0</v>
      </c>
      <c r="I8765" s="15">
        <f t="shared" si="409"/>
        <v>11.48</v>
      </c>
      <c r="J8765" s="14">
        <f t="shared" si="410"/>
        <v>0</v>
      </c>
    </row>
    <row r="8766" spans="1:10" x14ac:dyDescent="0.3">
      <c r="A8766" s="19">
        <v>20201230</v>
      </c>
      <c r="B8766" s="19" t="s">
        <v>28</v>
      </c>
      <c r="C8766" s="19">
        <v>0</v>
      </c>
      <c r="D8766" s="19">
        <v>0</v>
      </c>
      <c r="E8766" s="19">
        <v>11.12</v>
      </c>
      <c r="F8766" s="19">
        <v>2.9</v>
      </c>
      <c r="G8766" s="19">
        <v>0</v>
      </c>
      <c r="H8766" s="17">
        <f t="shared" si="411"/>
        <v>0</v>
      </c>
      <c r="I8766" s="18">
        <f t="shared" si="409"/>
        <v>11.12</v>
      </c>
      <c r="J8766" s="17">
        <f t="shared" si="410"/>
        <v>0</v>
      </c>
    </row>
    <row r="8767" spans="1:10" x14ac:dyDescent="0.3">
      <c r="A8767" s="2">
        <v>20201230</v>
      </c>
      <c r="B8767" s="2" t="s">
        <v>27</v>
      </c>
      <c r="C8767" s="2">
        <v>0</v>
      </c>
      <c r="D8767" s="2">
        <v>0</v>
      </c>
      <c r="E8767" s="2">
        <v>10.78</v>
      </c>
      <c r="F8767" s="2">
        <v>2.76</v>
      </c>
      <c r="G8767" s="2">
        <v>0</v>
      </c>
      <c r="H8767" s="16">
        <f t="shared" si="411"/>
        <v>0</v>
      </c>
      <c r="I8767" s="15">
        <f t="shared" si="409"/>
        <v>10.78</v>
      </c>
      <c r="J8767" s="14">
        <f t="shared" si="410"/>
        <v>0</v>
      </c>
    </row>
    <row r="8768" spans="1:10" x14ac:dyDescent="0.3">
      <c r="A8768" s="19">
        <v>20201230</v>
      </c>
      <c r="B8768" s="19" t="s">
        <v>26</v>
      </c>
      <c r="C8768" s="19">
        <v>0</v>
      </c>
      <c r="D8768" s="19">
        <v>0</v>
      </c>
      <c r="E8768" s="19">
        <v>10.4</v>
      </c>
      <c r="F8768" s="19">
        <v>2.41</v>
      </c>
      <c r="G8768" s="19">
        <v>0</v>
      </c>
      <c r="H8768" s="17">
        <f t="shared" si="411"/>
        <v>0</v>
      </c>
      <c r="I8768" s="18">
        <f t="shared" si="409"/>
        <v>10.4</v>
      </c>
      <c r="J8768" s="17">
        <f t="shared" si="410"/>
        <v>0</v>
      </c>
    </row>
    <row r="8769" spans="1:10" x14ac:dyDescent="0.3">
      <c r="A8769" s="2">
        <v>20201230</v>
      </c>
      <c r="B8769" s="2" t="s">
        <v>25</v>
      </c>
      <c r="C8769" s="2">
        <v>0</v>
      </c>
      <c r="D8769" s="2">
        <v>0</v>
      </c>
      <c r="E8769" s="2">
        <v>9.64</v>
      </c>
      <c r="F8769" s="2">
        <v>1.93</v>
      </c>
      <c r="G8769" s="2">
        <v>0</v>
      </c>
      <c r="H8769" s="16">
        <f t="shared" si="411"/>
        <v>0</v>
      </c>
      <c r="I8769" s="15">
        <f t="shared" si="409"/>
        <v>9.64</v>
      </c>
      <c r="J8769" s="14">
        <f t="shared" si="410"/>
        <v>0</v>
      </c>
    </row>
    <row r="8770" spans="1:10" x14ac:dyDescent="0.3">
      <c r="A8770" s="19">
        <v>20201231</v>
      </c>
      <c r="B8770" s="19" t="s">
        <v>48</v>
      </c>
      <c r="C8770" s="19">
        <v>0</v>
      </c>
      <c r="D8770" s="19">
        <v>0</v>
      </c>
      <c r="E8770" s="19">
        <v>8.5500000000000007</v>
      </c>
      <c r="F8770" s="19">
        <v>1.66</v>
      </c>
      <c r="G8770" s="19">
        <v>0</v>
      </c>
      <c r="H8770" s="17">
        <f t="shared" si="411"/>
        <v>0</v>
      </c>
      <c r="I8770" s="18">
        <f t="shared" si="409"/>
        <v>8.5500000000000007</v>
      </c>
      <c r="J8770" s="17">
        <f t="shared" si="410"/>
        <v>0</v>
      </c>
    </row>
    <row r="8771" spans="1:10" x14ac:dyDescent="0.3">
      <c r="A8771" s="2">
        <v>20201231</v>
      </c>
      <c r="B8771" s="2" t="s">
        <v>47</v>
      </c>
      <c r="C8771" s="2">
        <v>0</v>
      </c>
      <c r="D8771" s="2">
        <v>0</v>
      </c>
      <c r="E8771" s="2">
        <v>8.0299999999999994</v>
      </c>
      <c r="F8771" s="2">
        <v>1.79</v>
      </c>
      <c r="G8771" s="2">
        <v>0</v>
      </c>
      <c r="H8771" s="16">
        <f t="shared" si="411"/>
        <v>0</v>
      </c>
      <c r="I8771" s="15">
        <f t="shared" si="409"/>
        <v>8.0299999999999994</v>
      </c>
      <c r="J8771" s="14">
        <f t="shared" si="410"/>
        <v>0</v>
      </c>
    </row>
    <row r="8772" spans="1:10" x14ac:dyDescent="0.3">
      <c r="A8772" s="19">
        <v>20201231</v>
      </c>
      <c r="B8772" s="19" t="s">
        <v>46</v>
      </c>
      <c r="C8772" s="19">
        <v>0</v>
      </c>
      <c r="D8772" s="19">
        <v>0</v>
      </c>
      <c r="E8772" s="19">
        <v>8.34</v>
      </c>
      <c r="F8772" s="19">
        <v>2.0699999999999998</v>
      </c>
      <c r="G8772" s="19">
        <v>0</v>
      </c>
      <c r="H8772" s="17">
        <f t="shared" si="411"/>
        <v>0</v>
      </c>
      <c r="I8772" s="18">
        <f t="shared" si="409"/>
        <v>8.34</v>
      </c>
      <c r="J8772" s="17">
        <f t="shared" si="410"/>
        <v>0</v>
      </c>
    </row>
    <row r="8773" spans="1:10" x14ac:dyDescent="0.3">
      <c r="A8773" s="2">
        <v>20201231</v>
      </c>
      <c r="B8773" s="2" t="s">
        <v>45</v>
      </c>
      <c r="C8773" s="2">
        <v>0</v>
      </c>
      <c r="D8773" s="2">
        <v>0</v>
      </c>
      <c r="E8773" s="2">
        <v>8.65</v>
      </c>
      <c r="F8773" s="2">
        <v>2.34</v>
      </c>
      <c r="G8773" s="2">
        <v>0</v>
      </c>
      <c r="H8773" s="16">
        <f t="shared" si="411"/>
        <v>0</v>
      </c>
      <c r="I8773" s="15">
        <f t="shared" si="409"/>
        <v>8.65</v>
      </c>
      <c r="J8773" s="14">
        <f t="shared" si="410"/>
        <v>0</v>
      </c>
    </row>
    <row r="8774" spans="1:10" x14ac:dyDescent="0.3">
      <c r="A8774" s="19">
        <v>20201231</v>
      </c>
      <c r="B8774" s="19" t="s">
        <v>44</v>
      </c>
      <c r="C8774" s="19">
        <v>0</v>
      </c>
      <c r="D8774" s="19">
        <v>0</v>
      </c>
      <c r="E8774" s="19">
        <v>9.39</v>
      </c>
      <c r="F8774" s="19">
        <v>2.5499999999999998</v>
      </c>
      <c r="G8774" s="19">
        <v>0</v>
      </c>
      <c r="H8774" s="17">
        <f t="shared" si="411"/>
        <v>0</v>
      </c>
      <c r="I8774" s="18">
        <f t="shared" si="409"/>
        <v>9.39</v>
      </c>
      <c r="J8774" s="17">
        <f t="shared" si="410"/>
        <v>0</v>
      </c>
    </row>
    <row r="8775" spans="1:10" x14ac:dyDescent="0.3">
      <c r="A8775" s="2">
        <v>20201231</v>
      </c>
      <c r="B8775" s="2" t="s">
        <v>43</v>
      </c>
      <c r="C8775" s="2">
        <v>0</v>
      </c>
      <c r="D8775" s="2">
        <v>0</v>
      </c>
      <c r="E8775" s="2">
        <v>10.16</v>
      </c>
      <c r="F8775" s="2">
        <v>3.03</v>
      </c>
      <c r="G8775" s="2">
        <v>0</v>
      </c>
      <c r="H8775" s="16">
        <f t="shared" si="411"/>
        <v>0</v>
      </c>
      <c r="I8775" s="15">
        <f t="shared" si="409"/>
        <v>10.16</v>
      </c>
      <c r="J8775" s="14">
        <f t="shared" si="410"/>
        <v>0</v>
      </c>
    </row>
    <row r="8776" spans="1:10" x14ac:dyDescent="0.3">
      <c r="A8776" s="19">
        <v>20201231</v>
      </c>
      <c r="B8776" s="19" t="s">
        <v>42</v>
      </c>
      <c r="C8776" s="19">
        <v>0</v>
      </c>
      <c r="D8776" s="19">
        <v>0</v>
      </c>
      <c r="E8776" s="19">
        <v>10.75</v>
      </c>
      <c r="F8776" s="19">
        <v>3.45</v>
      </c>
      <c r="G8776" s="19">
        <v>0</v>
      </c>
      <c r="H8776" s="17">
        <f t="shared" si="411"/>
        <v>0</v>
      </c>
      <c r="I8776" s="18">
        <f t="shared" si="409"/>
        <v>10.75</v>
      </c>
      <c r="J8776" s="17">
        <f t="shared" si="410"/>
        <v>0</v>
      </c>
    </row>
    <row r="8777" spans="1:10" x14ac:dyDescent="0.3">
      <c r="A8777" s="2">
        <v>20201231</v>
      </c>
      <c r="B8777" s="2" t="s">
        <v>41</v>
      </c>
      <c r="C8777" s="2">
        <v>0</v>
      </c>
      <c r="D8777" s="2">
        <v>0</v>
      </c>
      <c r="E8777" s="2">
        <v>11.3</v>
      </c>
      <c r="F8777" s="2">
        <v>3.79</v>
      </c>
      <c r="G8777" s="2">
        <v>0</v>
      </c>
      <c r="H8777" s="16">
        <f t="shared" si="411"/>
        <v>0</v>
      </c>
      <c r="I8777" s="15">
        <f t="shared" si="409"/>
        <v>11.3</v>
      </c>
      <c r="J8777" s="14">
        <f t="shared" si="410"/>
        <v>0</v>
      </c>
    </row>
    <row r="8778" spans="1:10" x14ac:dyDescent="0.3">
      <c r="A8778" s="19">
        <v>20201231</v>
      </c>
      <c r="B8778" s="19" t="s">
        <v>40</v>
      </c>
      <c r="C8778" s="19">
        <v>0</v>
      </c>
      <c r="D8778" s="19">
        <v>0</v>
      </c>
      <c r="E8778" s="19">
        <v>11.5</v>
      </c>
      <c r="F8778" s="19">
        <v>4.41</v>
      </c>
      <c r="G8778" s="19">
        <v>0</v>
      </c>
      <c r="H8778" s="17">
        <f t="shared" si="411"/>
        <v>0</v>
      </c>
      <c r="I8778" s="18">
        <f t="shared" ref="I8778:I8793" si="412">E8778+H8778*((NOCT-20)/(800))</f>
        <v>11.5</v>
      </c>
      <c r="J8778" s="17">
        <f t="shared" ref="J8778:J8793" si="413">P_STC__W*(H8778/1000)*(1+(alpha_p/100)*(I8778-25))</f>
        <v>0</v>
      </c>
    </row>
    <row r="8779" spans="1:10" x14ac:dyDescent="0.3">
      <c r="A8779" s="2">
        <v>20201231</v>
      </c>
      <c r="B8779" s="2" t="s">
        <v>39</v>
      </c>
      <c r="C8779" s="2">
        <v>131</v>
      </c>
      <c r="D8779" s="2">
        <v>11.08</v>
      </c>
      <c r="E8779" s="2">
        <v>11.73</v>
      </c>
      <c r="F8779" s="2">
        <v>4.62</v>
      </c>
      <c r="G8779" s="2">
        <v>0</v>
      </c>
      <c r="H8779" s="16">
        <f t="shared" si="411"/>
        <v>681.65467795997006</v>
      </c>
      <c r="I8779" s="15">
        <f t="shared" si="412"/>
        <v>33.031708686249061</v>
      </c>
      <c r="J8779" s="14">
        <f t="shared" si="413"/>
        <v>0.65701784486899972</v>
      </c>
    </row>
    <row r="8780" spans="1:10" x14ac:dyDescent="0.3">
      <c r="A8780" s="19">
        <v>20201231</v>
      </c>
      <c r="B8780" s="19" t="s">
        <v>38</v>
      </c>
      <c r="C8780" s="19">
        <v>310.01</v>
      </c>
      <c r="D8780" s="19">
        <v>18.920000000000002</v>
      </c>
      <c r="E8780" s="19">
        <v>12.47</v>
      </c>
      <c r="F8780" s="19">
        <v>4.21</v>
      </c>
      <c r="G8780" s="19">
        <v>0</v>
      </c>
      <c r="H8780" s="17">
        <f t="shared" si="411"/>
        <v>956.09021441787343</v>
      </c>
      <c r="I8780" s="18">
        <f t="shared" si="412"/>
        <v>42.347819200558547</v>
      </c>
      <c r="J8780" s="17">
        <f t="shared" si="413"/>
        <v>0.8814528536117231</v>
      </c>
    </row>
    <row r="8781" spans="1:10" x14ac:dyDescent="0.3">
      <c r="A8781" s="2">
        <v>20201231</v>
      </c>
      <c r="B8781" s="2" t="s">
        <v>37</v>
      </c>
      <c r="C8781" s="2">
        <v>371.01</v>
      </c>
      <c r="D8781" s="2">
        <v>24.67</v>
      </c>
      <c r="E8781" s="2">
        <v>13.37</v>
      </c>
      <c r="F8781" s="2">
        <v>5.24</v>
      </c>
      <c r="G8781" s="2">
        <v>0</v>
      </c>
      <c r="H8781" s="16">
        <f t="shared" si="411"/>
        <v>888.87808576141583</v>
      </c>
      <c r="I8781" s="15">
        <f t="shared" si="412"/>
        <v>41.147440180044242</v>
      </c>
      <c r="J8781" s="14">
        <f t="shared" si="413"/>
        <v>0.82428911003408467</v>
      </c>
    </row>
    <row r="8782" spans="1:10" x14ac:dyDescent="0.3">
      <c r="A8782" s="19">
        <v>20201231</v>
      </c>
      <c r="B8782" s="19" t="s">
        <v>36</v>
      </c>
      <c r="C8782" s="19">
        <v>414.01</v>
      </c>
      <c r="D8782" s="19">
        <v>27.74</v>
      </c>
      <c r="E8782" s="19">
        <v>14.05</v>
      </c>
      <c r="F8782" s="19">
        <v>6.41</v>
      </c>
      <c r="G8782" s="19">
        <v>0</v>
      </c>
      <c r="H8782" s="17">
        <f t="shared" si="411"/>
        <v>889.46408324795561</v>
      </c>
      <c r="I8782" s="18">
        <f t="shared" si="412"/>
        <v>41.845752601498617</v>
      </c>
      <c r="J8782" s="17">
        <f t="shared" si="413"/>
        <v>0.8220374697235433</v>
      </c>
    </row>
    <row r="8783" spans="1:10" x14ac:dyDescent="0.3">
      <c r="A8783" s="2">
        <v>20201231</v>
      </c>
      <c r="B8783" s="2" t="s">
        <v>35</v>
      </c>
      <c r="C8783" s="2">
        <v>470.01</v>
      </c>
      <c r="D8783" s="2">
        <v>27.71</v>
      </c>
      <c r="E8783" s="2">
        <v>14.44</v>
      </c>
      <c r="F8783" s="2">
        <v>7.24</v>
      </c>
      <c r="G8783" s="2">
        <v>0</v>
      </c>
      <c r="H8783" s="16">
        <f t="shared" si="411"/>
        <v>1010.78165163158</v>
      </c>
      <c r="I8783" s="15">
        <f t="shared" si="412"/>
        <v>46.026926613486872</v>
      </c>
      <c r="J8783" s="14">
        <f t="shared" si="413"/>
        <v>0.91514030938155666</v>
      </c>
    </row>
    <row r="8784" spans="1:10" x14ac:dyDescent="0.3">
      <c r="A8784" s="19">
        <v>20201231</v>
      </c>
      <c r="B8784" s="19" t="s">
        <v>34</v>
      </c>
      <c r="C8784" s="19">
        <v>422.01</v>
      </c>
      <c r="D8784" s="19">
        <v>24.59</v>
      </c>
      <c r="E8784" s="19">
        <v>14.36</v>
      </c>
      <c r="F8784" s="19">
        <v>7.79</v>
      </c>
      <c r="G8784" s="19">
        <v>0</v>
      </c>
      <c r="H8784" s="17">
        <f t="shared" si="411"/>
        <v>1014.1494667017506</v>
      </c>
      <c r="I8784" s="18">
        <f t="shared" si="412"/>
        <v>46.052170834429702</v>
      </c>
      <c r="J8784" s="17">
        <f t="shared" si="413"/>
        <v>0.91807425149082089</v>
      </c>
    </row>
    <row r="8785" spans="1:10" x14ac:dyDescent="0.3">
      <c r="A8785" s="2">
        <v>20201231</v>
      </c>
      <c r="B8785" s="2" t="s">
        <v>33</v>
      </c>
      <c r="C8785" s="2">
        <v>209</v>
      </c>
      <c r="D8785" s="2">
        <v>18.79</v>
      </c>
      <c r="E8785" s="2">
        <v>13.68</v>
      </c>
      <c r="F8785" s="2">
        <v>7.93</v>
      </c>
      <c r="G8785" s="2">
        <v>0</v>
      </c>
      <c r="H8785" s="16">
        <f t="shared" si="411"/>
        <v>648.8658670405182</v>
      </c>
      <c r="I8785" s="15">
        <f t="shared" si="412"/>
        <v>33.957058345016193</v>
      </c>
      <c r="J8785" s="14">
        <f t="shared" si="413"/>
        <v>0.62271218460924671</v>
      </c>
    </row>
    <row r="8786" spans="1:10" x14ac:dyDescent="0.3">
      <c r="A8786" s="19">
        <v>20201231</v>
      </c>
      <c r="B8786" s="19" t="s">
        <v>32</v>
      </c>
      <c r="C8786" s="19">
        <v>147.01</v>
      </c>
      <c r="D8786" s="19">
        <v>10.92</v>
      </c>
      <c r="E8786" s="19">
        <v>12.78</v>
      </c>
      <c r="F8786" s="19">
        <v>7.86</v>
      </c>
      <c r="G8786" s="19">
        <v>0</v>
      </c>
      <c r="H8786" s="17">
        <f t="shared" si="411"/>
        <v>776.03144572024144</v>
      </c>
      <c r="I8786" s="18">
        <f t="shared" si="412"/>
        <v>37.030982678757546</v>
      </c>
      <c r="J8786" s="17">
        <f t="shared" si="413"/>
        <v>0.73401755175290018</v>
      </c>
    </row>
    <row r="8787" spans="1:10" x14ac:dyDescent="0.3">
      <c r="A8787" s="2">
        <v>20201231</v>
      </c>
      <c r="B8787" s="2" t="s">
        <v>31</v>
      </c>
      <c r="C8787" s="2">
        <v>0</v>
      </c>
      <c r="D8787" s="2">
        <v>0</v>
      </c>
      <c r="E8787" s="2">
        <v>12.18</v>
      </c>
      <c r="F8787" s="2">
        <v>7.17</v>
      </c>
      <c r="G8787" s="2">
        <v>0</v>
      </c>
      <c r="H8787" s="16">
        <f t="shared" ref="H8787:H8793" si="414">IF(D8787&gt;0,C8787/SIN(D8787*PI()/180),0)</f>
        <v>0</v>
      </c>
      <c r="I8787" s="15">
        <f t="shared" si="412"/>
        <v>12.18</v>
      </c>
      <c r="J8787" s="14">
        <f t="shared" si="413"/>
        <v>0</v>
      </c>
    </row>
    <row r="8788" spans="1:10" x14ac:dyDescent="0.3">
      <c r="A8788" s="19">
        <v>20201231</v>
      </c>
      <c r="B8788" s="19" t="s">
        <v>30</v>
      </c>
      <c r="C8788" s="19">
        <v>0</v>
      </c>
      <c r="D8788" s="19">
        <v>0</v>
      </c>
      <c r="E8788" s="19">
        <v>12.09</v>
      </c>
      <c r="F8788" s="19">
        <v>6.76</v>
      </c>
      <c r="G8788" s="19">
        <v>0</v>
      </c>
      <c r="H8788" s="17">
        <f t="shared" si="414"/>
        <v>0</v>
      </c>
      <c r="I8788" s="18">
        <f t="shared" si="412"/>
        <v>12.09</v>
      </c>
      <c r="J8788" s="17">
        <f t="shared" si="413"/>
        <v>0</v>
      </c>
    </row>
    <row r="8789" spans="1:10" x14ac:dyDescent="0.3">
      <c r="A8789" s="2">
        <v>20201231</v>
      </c>
      <c r="B8789" s="2" t="s">
        <v>29</v>
      </c>
      <c r="C8789" s="2">
        <v>0</v>
      </c>
      <c r="D8789" s="2">
        <v>0</v>
      </c>
      <c r="E8789" s="2">
        <v>12.46</v>
      </c>
      <c r="F8789" s="2">
        <v>7.03</v>
      </c>
      <c r="G8789" s="2">
        <v>0</v>
      </c>
      <c r="H8789" s="16">
        <f t="shared" si="414"/>
        <v>0</v>
      </c>
      <c r="I8789" s="15">
        <f t="shared" si="412"/>
        <v>12.46</v>
      </c>
      <c r="J8789" s="14">
        <f t="shared" si="413"/>
        <v>0</v>
      </c>
    </row>
    <row r="8790" spans="1:10" x14ac:dyDescent="0.3">
      <c r="A8790" s="19">
        <v>20201231</v>
      </c>
      <c r="B8790" s="19" t="s">
        <v>28</v>
      </c>
      <c r="C8790" s="19">
        <v>0</v>
      </c>
      <c r="D8790" s="19">
        <v>0</v>
      </c>
      <c r="E8790" s="19">
        <v>12.05</v>
      </c>
      <c r="F8790" s="19">
        <v>7.1</v>
      </c>
      <c r="G8790" s="19">
        <v>0</v>
      </c>
      <c r="H8790" s="17">
        <f t="shared" si="414"/>
        <v>0</v>
      </c>
      <c r="I8790" s="18">
        <f t="shared" si="412"/>
        <v>12.05</v>
      </c>
      <c r="J8790" s="17">
        <f t="shared" si="413"/>
        <v>0</v>
      </c>
    </row>
    <row r="8791" spans="1:10" x14ac:dyDescent="0.3">
      <c r="A8791" s="2">
        <v>20201231</v>
      </c>
      <c r="B8791" s="2" t="s">
        <v>27</v>
      </c>
      <c r="C8791" s="2">
        <v>0</v>
      </c>
      <c r="D8791" s="2">
        <v>0</v>
      </c>
      <c r="E8791" s="2">
        <v>11.45</v>
      </c>
      <c r="F8791" s="2">
        <v>7.24</v>
      </c>
      <c r="G8791" s="2">
        <v>0</v>
      </c>
      <c r="H8791" s="16">
        <f t="shared" si="414"/>
        <v>0</v>
      </c>
      <c r="I8791" s="15">
        <f t="shared" si="412"/>
        <v>11.45</v>
      </c>
      <c r="J8791" s="14">
        <f t="shared" si="413"/>
        <v>0</v>
      </c>
    </row>
    <row r="8792" spans="1:10" x14ac:dyDescent="0.3">
      <c r="A8792" s="19">
        <v>20201231</v>
      </c>
      <c r="B8792" s="19" t="s">
        <v>26</v>
      </c>
      <c r="C8792" s="19">
        <v>0</v>
      </c>
      <c r="D8792" s="19">
        <v>0</v>
      </c>
      <c r="E8792" s="19">
        <v>11.22</v>
      </c>
      <c r="F8792" s="19">
        <v>6.97</v>
      </c>
      <c r="G8792" s="19">
        <v>0</v>
      </c>
      <c r="H8792" s="17">
        <f t="shared" si="414"/>
        <v>0</v>
      </c>
      <c r="I8792" s="18">
        <f t="shared" si="412"/>
        <v>11.22</v>
      </c>
      <c r="J8792" s="17">
        <f t="shared" si="413"/>
        <v>0</v>
      </c>
    </row>
    <row r="8793" spans="1:10" x14ac:dyDescent="0.3">
      <c r="A8793" s="2">
        <v>20201231</v>
      </c>
      <c r="B8793" s="2" t="s">
        <v>25</v>
      </c>
      <c r="C8793" s="2">
        <v>0</v>
      </c>
      <c r="D8793" s="2">
        <v>0</v>
      </c>
      <c r="E8793" s="2">
        <v>11.21</v>
      </c>
      <c r="F8793" s="2">
        <v>6.76</v>
      </c>
      <c r="G8793" s="2">
        <v>0</v>
      </c>
      <c r="H8793" s="16">
        <f t="shared" si="414"/>
        <v>0</v>
      </c>
      <c r="I8793" s="15">
        <f t="shared" si="412"/>
        <v>11.21</v>
      </c>
      <c r="J8793" s="14">
        <f t="shared" si="413"/>
        <v>0</v>
      </c>
    </row>
    <row r="8795" spans="1:10" x14ac:dyDescent="0.3">
      <c r="B8795" t="s">
        <v>24</v>
      </c>
    </row>
    <row r="8796" spans="1:10" x14ac:dyDescent="0.3">
      <c r="B8796" t="s">
        <v>23</v>
      </c>
    </row>
    <row r="8797" spans="1:10" x14ac:dyDescent="0.3">
      <c r="B8797" t="s">
        <v>22</v>
      </c>
    </row>
    <row r="8798" spans="1:10" x14ac:dyDescent="0.3">
      <c r="B8798" t="s">
        <v>21</v>
      </c>
    </row>
    <row r="8799" spans="1:10" x14ac:dyDescent="0.3">
      <c r="B8799" t="s">
        <v>20</v>
      </c>
    </row>
    <row r="8803" spans="2:3" x14ac:dyDescent="0.3">
      <c r="B8803" t="s">
        <v>19</v>
      </c>
      <c r="C8803" t="s">
        <v>18</v>
      </c>
    </row>
  </sheetData>
  <mergeCells count="23">
    <mergeCell ref="L19:M20"/>
    <mergeCell ref="N19:O20"/>
    <mergeCell ref="G2:L3"/>
    <mergeCell ref="B3:D3"/>
    <mergeCell ref="C6:E6"/>
    <mergeCell ref="C7:E7"/>
    <mergeCell ref="C8:E8"/>
    <mergeCell ref="L9:M10"/>
    <mergeCell ref="N9:O10"/>
    <mergeCell ref="L12:M13"/>
    <mergeCell ref="N12:O13"/>
    <mergeCell ref="L16:M17"/>
    <mergeCell ref="N16:O17"/>
    <mergeCell ref="L31:M32"/>
    <mergeCell ref="N31:O32"/>
    <mergeCell ref="L34:M35"/>
    <mergeCell ref="N34:O35"/>
    <mergeCell ref="L22:M23"/>
    <mergeCell ref="N22:O23"/>
    <mergeCell ref="L25:M26"/>
    <mergeCell ref="N25:O26"/>
    <mergeCell ref="L28:M29"/>
    <mergeCell ref="N28:O29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05386F-6665-4FB9-8823-953DB95613DA}">
  <dimension ref="A1:R8803"/>
  <sheetViews>
    <sheetView zoomScale="90" zoomScaleNormal="90" workbookViewId="0">
      <selection activeCell="R27" sqref="R27"/>
    </sheetView>
  </sheetViews>
  <sheetFormatPr defaultRowHeight="14.4" x14ac:dyDescent="0.3"/>
  <cols>
    <col min="1" max="1" width="14.6640625" customWidth="1"/>
    <col min="2" max="2" width="18.109375" customWidth="1"/>
    <col min="8" max="8" width="18.5546875" customWidth="1"/>
    <col min="9" max="9" width="15.109375" customWidth="1"/>
    <col min="10" max="10" width="10.6640625" customWidth="1"/>
    <col min="12" max="12" width="14" customWidth="1"/>
    <col min="15" max="15" width="13" customWidth="1"/>
    <col min="17" max="17" width="16.6640625" bestFit="1" customWidth="1"/>
  </cols>
  <sheetData>
    <row r="1" spans="1:15" ht="15" thickBot="1" x14ac:dyDescent="0.35">
      <c r="B1" s="22" t="s">
        <v>67</v>
      </c>
      <c r="C1" s="22"/>
      <c r="D1" s="22"/>
    </row>
    <row r="2" spans="1:15" ht="14.4" customHeight="1" x14ac:dyDescent="0.3">
      <c r="B2" s="22" t="s">
        <v>66</v>
      </c>
      <c r="C2" s="22"/>
      <c r="D2" s="22"/>
      <c r="G2" s="48" t="s">
        <v>78</v>
      </c>
      <c r="H2" s="49"/>
      <c r="I2" s="49"/>
      <c r="J2" s="49"/>
      <c r="K2" s="49"/>
      <c r="L2" s="50"/>
    </row>
    <row r="3" spans="1:15" ht="15" customHeight="1" thickBot="1" x14ac:dyDescent="0.35">
      <c r="B3" s="54" t="s">
        <v>65</v>
      </c>
      <c r="C3" s="55"/>
      <c r="D3" s="56"/>
      <c r="G3" s="51"/>
      <c r="H3" s="52"/>
      <c r="I3" s="52"/>
      <c r="J3" s="52"/>
      <c r="K3" s="52"/>
      <c r="L3" s="53"/>
    </row>
    <row r="4" spans="1:15" x14ac:dyDescent="0.3">
      <c r="B4" s="22" t="s">
        <v>64</v>
      </c>
      <c r="C4" s="22"/>
      <c r="D4" s="22"/>
    </row>
    <row r="5" spans="1:15" x14ac:dyDescent="0.3">
      <c r="H5" s="2" t="s">
        <v>63</v>
      </c>
      <c r="I5" s="2">
        <v>1</v>
      </c>
    </row>
    <row r="6" spans="1:15" x14ac:dyDescent="0.3">
      <c r="C6" s="57" t="s">
        <v>81</v>
      </c>
      <c r="D6" s="57"/>
      <c r="E6" s="57"/>
      <c r="H6" s="2" t="s">
        <v>62</v>
      </c>
      <c r="I6" s="2">
        <v>45</v>
      </c>
    </row>
    <row r="7" spans="1:15" x14ac:dyDescent="0.3">
      <c r="B7" s="22" t="s">
        <v>61</v>
      </c>
      <c r="C7" s="57" t="s">
        <v>79</v>
      </c>
      <c r="D7" s="57"/>
      <c r="E7" s="57"/>
      <c r="H7" s="2" t="s">
        <v>60</v>
      </c>
      <c r="I7" s="2">
        <v>-0.45</v>
      </c>
    </row>
    <row r="8" spans="1:15" x14ac:dyDescent="0.3">
      <c r="B8" s="22" t="s">
        <v>59</v>
      </c>
      <c r="C8" s="57" t="s">
        <v>80</v>
      </c>
      <c r="D8" s="57"/>
      <c r="E8" s="57"/>
    </row>
    <row r="9" spans="1:15" x14ac:dyDescent="0.3">
      <c r="A9" s="21" t="s">
        <v>58</v>
      </c>
      <c r="B9" s="21" t="s">
        <v>57</v>
      </c>
      <c r="C9" s="21" t="s">
        <v>56</v>
      </c>
      <c r="D9" s="21" t="s">
        <v>55</v>
      </c>
      <c r="E9" s="21" t="s">
        <v>54</v>
      </c>
      <c r="F9" s="21" t="s">
        <v>53</v>
      </c>
      <c r="G9" s="21" t="s">
        <v>52</v>
      </c>
      <c r="H9" s="21" t="s">
        <v>51</v>
      </c>
      <c r="I9" s="21" t="s">
        <v>50</v>
      </c>
      <c r="J9" s="21" t="s">
        <v>49</v>
      </c>
      <c r="L9" s="58" t="s">
        <v>16</v>
      </c>
      <c r="M9" s="59"/>
      <c r="N9" s="60">
        <f>SUM(J10:J8793)</f>
        <v>2925.3939760180547</v>
      </c>
      <c r="O9" s="60"/>
    </row>
    <row r="10" spans="1:15" x14ac:dyDescent="0.3">
      <c r="A10" s="19">
        <v>20200101</v>
      </c>
      <c r="B10" s="19" t="s">
        <v>48</v>
      </c>
      <c r="C10" s="19">
        <v>0</v>
      </c>
      <c r="D10" s="19">
        <v>0</v>
      </c>
      <c r="E10" s="19">
        <v>9.69</v>
      </c>
      <c r="F10" s="19">
        <v>2.62</v>
      </c>
      <c r="G10" s="19">
        <v>0</v>
      </c>
      <c r="H10" s="17">
        <f t="shared" ref="H10:H18" si="0">IF(D10&gt;0,C10/SIN(D10),0)</f>
        <v>0</v>
      </c>
      <c r="I10" s="18">
        <f t="shared" ref="I10:I73" si="1">E10+H10*((NOCT-20)/(800))</f>
        <v>9.69</v>
      </c>
      <c r="J10" s="17">
        <f t="shared" ref="J10:J73" si="2">P_STC__W*(H10/1000)*(1+(alpha_p/100)*(I10-25))</f>
        <v>0</v>
      </c>
      <c r="L10" s="59"/>
      <c r="M10" s="59"/>
      <c r="N10" s="60"/>
      <c r="O10" s="60"/>
    </row>
    <row r="11" spans="1:15" x14ac:dyDescent="0.3">
      <c r="A11" s="2">
        <v>20200101</v>
      </c>
      <c r="B11" s="2" t="s">
        <v>47</v>
      </c>
      <c r="C11" s="2">
        <v>0</v>
      </c>
      <c r="D11" s="2">
        <v>0</v>
      </c>
      <c r="E11" s="2">
        <v>9.49</v>
      </c>
      <c r="F11" s="2">
        <v>2.62</v>
      </c>
      <c r="G11" s="2">
        <v>0</v>
      </c>
      <c r="H11" s="16">
        <f t="shared" si="0"/>
        <v>0</v>
      </c>
      <c r="I11" s="15">
        <f t="shared" si="1"/>
        <v>9.49</v>
      </c>
      <c r="J11" s="14">
        <f t="shared" si="2"/>
        <v>0</v>
      </c>
    </row>
    <row r="12" spans="1:15" x14ac:dyDescent="0.3">
      <c r="A12" s="19">
        <v>20200101</v>
      </c>
      <c r="B12" s="19" t="s">
        <v>46</v>
      </c>
      <c r="C12" s="19">
        <v>0</v>
      </c>
      <c r="D12" s="19">
        <v>0</v>
      </c>
      <c r="E12" s="19">
        <v>9.2200000000000006</v>
      </c>
      <c r="F12" s="19">
        <v>2.5499999999999998</v>
      </c>
      <c r="G12" s="19">
        <v>0</v>
      </c>
      <c r="H12" s="17">
        <f t="shared" si="0"/>
        <v>0</v>
      </c>
      <c r="I12" s="18">
        <f t="shared" si="1"/>
        <v>9.2200000000000006</v>
      </c>
      <c r="J12" s="17">
        <f t="shared" si="2"/>
        <v>0</v>
      </c>
      <c r="L12" s="58" t="s">
        <v>17</v>
      </c>
      <c r="M12" s="59"/>
      <c r="N12" s="60">
        <f>N9/1000</f>
        <v>2.9253939760180545</v>
      </c>
      <c r="O12" s="60"/>
    </row>
    <row r="13" spans="1:15" x14ac:dyDescent="0.3">
      <c r="A13" s="2">
        <v>20200101</v>
      </c>
      <c r="B13" s="2" t="s">
        <v>45</v>
      </c>
      <c r="C13" s="2">
        <v>0</v>
      </c>
      <c r="D13" s="2">
        <v>0</v>
      </c>
      <c r="E13" s="2">
        <v>8.91</v>
      </c>
      <c r="F13" s="2">
        <v>2.48</v>
      </c>
      <c r="G13" s="2">
        <v>0</v>
      </c>
      <c r="H13" s="16">
        <f t="shared" si="0"/>
        <v>0</v>
      </c>
      <c r="I13" s="15">
        <f t="shared" si="1"/>
        <v>8.91</v>
      </c>
      <c r="J13" s="14">
        <f t="shared" si="2"/>
        <v>0</v>
      </c>
      <c r="L13" s="59"/>
      <c r="M13" s="59"/>
      <c r="N13" s="60"/>
      <c r="O13" s="60"/>
    </row>
    <row r="14" spans="1:15" x14ac:dyDescent="0.3">
      <c r="A14" s="19">
        <v>20200101</v>
      </c>
      <c r="B14" s="19" t="s">
        <v>44</v>
      </c>
      <c r="C14" s="19">
        <v>0</v>
      </c>
      <c r="D14" s="19">
        <v>0</v>
      </c>
      <c r="E14" s="19">
        <v>8.3699999999999992</v>
      </c>
      <c r="F14" s="19">
        <v>2.41</v>
      </c>
      <c r="G14" s="19">
        <v>0</v>
      </c>
      <c r="H14" s="17">
        <f t="shared" si="0"/>
        <v>0</v>
      </c>
      <c r="I14" s="18">
        <f t="shared" si="1"/>
        <v>8.3699999999999992</v>
      </c>
      <c r="J14" s="17">
        <f t="shared" si="2"/>
        <v>0</v>
      </c>
    </row>
    <row r="15" spans="1:15" x14ac:dyDescent="0.3">
      <c r="A15" s="2">
        <v>20200101</v>
      </c>
      <c r="B15" s="2" t="s">
        <v>43</v>
      </c>
      <c r="C15" s="2">
        <v>0</v>
      </c>
      <c r="D15" s="2">
        <v>0</v>
      </c>
      <c r="E15" s="2">
        <v>7.84</v>
      </c>
      <c r="F15" s="2">
        <v>2.41</v>
      </c>
      <c r="G15" s="2">
        <v>0</v>
      </c>
      <c r="H15" s="16">
        <f t="shared" si="0"/>
        <v>0</v>
      </c>
      <c r="I15" s="15">
        <f t="shared" si="1"/>
        <v>7.84</v>
      </c>
      <c r="J15" s="14">
        <f t="shared" si="2"/>
        <v>0</v>
      </c>
    </row>
    <row r="16" spans="1:15" x14ac:dyDescent="0.3">
      <c r="A16" s="19">
        <v>20200101</v>
      </c>
      <c r="B16" s="19" t="s">
        <v>42</v>
      </c>
      <c r="C16" s="19">
        <v>0</v>
      </c>
      <c r="D16" s="19">
        <v>0</v>
      </c>
      <c r="E16" s="19">
        <v>7.45</v>
      </c>
      <c r="F16" s="19">
        <v>2.34</v>
      </c>
      <c r="G16" s="19">
        <v>0</v>
      </c>
      <c r="H16" s="17">
        <f t="shared" si="0"/>
        <v>0</v>
      </c>
      <c r="I16" s="18">
        <f t="shared" si="1"/>
        <v>7.45</v>
      </c>
      <c r="J16" s="17">
        <f t="shared" si="2"/>
        <v>0</v>
      </c>
      <c r="L16" s="61" t="s">
        <v>71</v>
      </c>
      <c r="M16" s="62"/>
      <c r="N16" s="63">
        <f>SUMIFS(J10:J8793, B10:B8793, ":0210")+SUMIFS(J10:J8793, B10:B8793, ":0310")+SUMIFS(J10:J8793, B10:B8793, ":0410")+SUMIFS(J10:J8793, B10:B8793, ":0510")</f>
        <v>0</v>
      </c>
      <c r="O16" s="63"/>
    </row>
    <row r="17" spans="1:18" x14ac:dyDescent="0.3">
      <c r="A17" s="2">
        <v>20200101</v>
      </c>
      <c r="B17" s="2" t="s">
        <v>41</v>
      </c>
      <c r="C17" s="2">
        <v>0</v>
      </c>
      <c r="D17" s="2">
        <v>0</v>
      </c>
      <c r="E17" s="2">
        <v>7.73</v>
      </c>
      <c r="F17" s="2">
        <v>2.48</v>
      </c>
      <c r="G17" s="2">
        <v>0</v>
      </c>
      <c r="H17" s="16">
        <f t="shared" si="0"/>
        <v>0</v>
      </c>
      <c r="I17" s="15">
        <f t="shared" si="1"/>
        <v>7.73</v>
      </c>
      <c r="J17" s="14">
        <f t="shared" si="2"/>
        <v>0</v>
      </c>
      <c r="L17" s="62"/>
      <c r="M17" s="62"/>
      <c r="N17" s="63"/>
      <c r="O17" s="63"/>
    </row>
    <row r="18" spans="1:18" x14ac:dyDescent="0.3">
      <c r="A18" s="19">
        <v>20200101</v>
      </c>
      <c r="B18" s="19" t="s">
        <v>40</v>
      </c>
      <c r="C18" s="19">
        <v>0</v>
      </c>
      <c r="D18" s="19">
        <v>0</v>
      </c>
      <c r="E18" s="19">
        <v>7.36</v>
      </c>
      <c r="F18" s="19">
        <v>2.2799999999999998</v>
      </c>
      <c r="G18" s="19">
        <v>0</v>
      </c>
      <c r="H18" s="17">
        <f t="shared" si="0"/>
        <v>0</v>
      </c>
      <c r="I18" s="18">
        <f t="shared" si="1"/>
        <v>7.36</v>
      </c>
      <c r="J18" s="17">
        <f t="shared" si="2"/>
        <v>0</v>
      </c>
    </row>
    <row r="19" spans="1:18" x14ac:dyDescent="0.3">
      <c r="A19" s="2">
        <v>20200101</v>
      </c>
      <c r="B19" s="2" t="s">
        <v>39</v>
      </c>
      <c r="C19" s="2">
        <v>122</v>
      </c>
      <c r="D19" s="2">
        <v>11.12</v>
      </c>
      <c r="E19" s="2">
        <v>7.53</v>
      </c>
      <c r="F19" s="2">
        <v>1.93</v>
      </c>
      <c r="G19" s="2">
        <v>0</v>
      </c>
      <c r="H19" s="16">
        <f t="shared" ref="H19:H82" si="3">IF(D19&gt;0,C19/SIN(D19*PI()/180),0)</f>
        <v>632.56849227815928</v>
      </c>
      <c r="I19" s="15">
        <f t="shared" si="1"/>
        <v>27.297765383692479</v>
      </c>
      <c r="J19" s="14">
        <f t="shared" si="2"/>
        <v>0.62602776934848847</v>
      </c>
      <c r="L19" s="45" t="s">
        <v>72</v>
      </c>
      <c r="M19" s="46"/>
      <c r="N19" s="47">
        <f>SUMIFS(J10:J8793, B10:B8793, ":0010")+SUMIFS(J10:J8793, B10:B8793, ":0110")+SUMIFS(J10:J8793, B10:B8793, ":0610")+SUMIFS(J10:J8793, B10:B8793, ":0710")+SUMIFS(J10:J8793, B10:B8793, ":2210")+SUMIFS(J10:J8793, B10:B8793, ":2310")</f>
        <v>190.87536917227413</v>
      </c>
      <c r="O19" s="47"/>
    </row>
    <row r="20" spans="1:18" x14ac:dyDescent="0.3">
      <c r="A20" s="19">
        <v>20200101</v>
      </c>
      <c r="B20" s="19" t="s">
        <v>38</v>
      </c>
      <c r="C20" s="19">
        <v>163</v>
      </c>
      <c r="D20" s="19">
        <v>18.98</v>
      </c>
      <c r="E20" s="19">
        <v>8.6199999999999992</v>
      </c>
      <c r="F20" s="19">
        <v>1.86</v>
      </c>
      <c r="G20" s="19">
        <v>0</v>
      </c>
      <c r="H20" s="17">
        <f t="shared" si="3"/>
        <v>501.17131671911267</v>
      </c>
      <c r="I20" s="18">
        <f t="shared" si="1"/>
        <v>24.28160364747227</v>
      </c>
      <c r="J20" s="17">
        <f t="shared" si="2"/>
        <v>0.50279149512576404</v>
      </c>
      <c r="L20" s="46"/>
      <c r="M20" s="46"/>
      <c r="N20" s="47"/>
      <c r="O20" s="47"/>
    </row>
    <row r="21" spans="1:18" x14ac:dyDescent="0.3">
      <c r="A21" s="2">
        <v>20200101</v>
      </c>
      <c r="B21" s="2" t="s">
        <v>37</v>
      </c>
      <c r="C21" s="2">
        <v>252</v>
      </c>
      <c r="D21" s="2">
        <v>24.76</v>
      </c>
      <c r="E21" s="2">
        <v>9.9499999999999993</v>
      </c>
      <c r="F21" s="2">
        <v>1.86</v>
      </c>
      <c r="G21" s="2">
        <v>0</v>
      </c>
      <c r="H21" s="16">
        <f t="shared" si="3"/>
        <v>601.69300359661793</v>
      </c>
      <c r="I21" s="15">
        <f t="shared" si="1"/>
        <v>28.75290636239431</v>
      </c>
      <c r="J21" s="14">
        <f t="shared" si="2"/>
        <v>0.59153156484029146</v>
      </c>
    </row>
    <row r="22" spans="1:18" x14ac:dyDescent="0.3">
      <c r="A22" s="19">
        <v>20200101</v>
      </c>
      <c r="B22" s="19" t="s">
        <v>36</v>
      </c>
      <c r="C22" s="19">
        <v>360.01</v>
      </c>
      <c r="D22" s="19">
        <v>27.86</v>
      </c>
      <c r="E22" s="19">
        <v>11.61</v>
      </c>
      <c r="F22" s="19">
        <v>1.59</v>
      </c>
      <c r="G22" s="19">
        <v>0</v>
      </c>
      <c r="H22" s="17">
        <f t="shared" si="3"/>
        <v>770.3834885657601</v>
      </c>
      <c r="I22" s="18">
        <f t="shared" si="1"/>
        <v>35.684484017680006</v>
      </c>
      <c r="J22" s="17">
        <f t="shared" si="2"/>
        <v>0.73334331324596569</v>
      </c>
      <c r="L22" s="41" t="s">
        <v>73</v>
      </c>
      <c r="M22" s="42"/>
      <c r="N22" s="43">
        <f>SUMIFS(J2026:J7162, B2026:B7162, ":0810")+SUMIFS(J2026:J7162, B2026:B7162, ":0910")+SUMIFS(J2026:J7162, B2026:B7162, ":1310")+SUMIFS(J2026:J7162, B2026:B7162, ":1410")+SUMIFS(J2026:J7162, B2026:B7162, ":1510")+SUMIFS(J2026:J7162, B2026:B7162, ":1610")+SUMIFS(J2026:J7162, B2026:B7162, ":1710")+SUMIFS(J2026:J7162, B2026:B7162, ":1810")+SUMIFS(J2026:J7162, B2026:B7162, ":2110")+(SUMIFS(J2026:J7162, B2026:B7162, ":1010"))/2+(SUMIFS(J2026:J7162, B2026:B7162, ":1910"))/2</f>
        <v>1339.8922984018345</v>
      </c>
      <c r="O22" s="43"/>
    </row>
    <row r="23" spans="1:18" x14ac:dyDescent="0.3">
      <c r="A23" s="2">
        <v>20200101</v>
      </c>
      <c r="B23" s="2" t="s">
        <v>35</v>
      </c>
      <c r="C23" s="2">
        <v>422.01</v>
      </c>
      <c r="D23" s="2">
        <v>27.85</v>
      </c>
      <c r="E23" s="2">
        <v>12.95</v>
      </c>
      <c r="F23" s="2">
        <v>1.31</v>
      </c>
      <c r="G23" s="2">
        <v>0</v>
      </c>
      <c r="H23" s="16">
        <f t="shared" si="3"/>
        <v>903.35525449131626</v>
      </c>
      <c r="I23" s="15">
        <f t="shared" si="1"/>
        <v>41.179851702853632</v>
      </c>
      <c r="J23" s="14">
        <f t="shared" si="2"/>
        <v>0.83758256125433228</v>
      </c>
      <c r="L23" s="42"/>
      <c r="M23" s="42"/>
      <c r="N23" s="43"/>
      <c r="O23" s="43"/>
      <c r="Q23" s="95" t="s">
        <v>126</v>
      </c>
      <c r="R23" s="96">
        <f>SUM(N22,N25)</f>
        <v>2140.4010841816998</v>
      </c>
    </row>
    <row r="24" spans="1:18" x14ac:dyDescent="0.3">
      <c r="A24" s="19">
        <v>20200101</v>
      </c>
      <c r="B24" s="19" t="s">
        <v>34</v>
      </c>
      <c r="C24" s="19">
        <v>382.01</v>
      </c>
      <c r="D24" s="19">
        <v>24.74</v>
      </c>
      <c r="E24" s="19">
        <v>13.9</v>
      </c>
      <c r="F24" s="19">
        <v>1.1000000000000001</v>
      </c>
      <c r="G24" s="19">
        <v>0</v>
      </c>
      <c r="H24" s="17">
        <f t="shared" si="3"/>
        <v>912.80496295579565</v>
      </c>
      <c r="I24" s="18">
        <f t="shared" si="1"/>
        <v>42.425155092368612</v>
      </c>
      <c r="J24" s="17">
        <f t="shared" si="2"/>
        <v>0.84122900673714718</v>
      </c>
      <c r="Q24" s="97" t="s">
        <v>127</v>
      </c>
      <c r="R24" s="98">
        <f>SUM(N28,N31)</f>
        <v>594.1175226640762</v>
      </c>
    </row>
    <row r="25" spans="1:18" ht="14.4" customHeight="1" x14ac:dyDescent="0.3">
      <c r="A25" s="2">
        <v>20200101</v>
      </c>
      <c r="B25" s="2" t="s">
        <v>33</v>
      </c>
      <c r="C25" s="2">
        <v>308.01</v>
      </c>
      <c r="D25" s="2">
        <v>18.95</v>
      </c>
      <c r="E25" s="2">
        <v>14.31</v>
      </c>
      <c r="F25" s="2">
        <v>0.9</v>
      </c>
      <c r="G25" s="2">
        <v>0</v>
      </c>
      <c r="H25" s="16">
        <f t="shared" si="3"/>
        <v>948.47336318572741</v>
      </c>
      <c r="I25" s="15">
        <f t="shared" si="1"/>
        <v>43.94979259955398</v>
      </c>
      <c r="J25" s="14">
        <f t="shared" si="2"/>
        <v>0.86759318235215799</v>
      </c>
      <c r="L25" s="41" t="s">
        <v>74</v>
      </c>
      <c r="M25" s="42"/>
      <c r="N25" s="44">
        <f>SUMIFS(J10:J2025, B10:B2025, ":0810")+SUMIFS(J7163:J8793, B7163:B8793, ":0810")+SUMIFS(J10:J2025, B10:B2025, ":1110")+SUMIFS(J7163:J8793, B7163:B8793, ":1110")+SUMIFS(J10:J2025, B10:B2025, ":1210")+SUMIFS(J7163:J8793, B7163:B8793, ":1210")+SUMIFS(J10:J2025, B10:B2025, ":1310")+SUMIFS(J7163:J8793, B7163:B8793, ":1310")+SUMIFS(J10:J2025, B10:B2025, ":1410")+SUMIFS(J7163:J8793, B7163:B8793, ":1410")+SUMIFS(J10:J2025, B10:B2025, ":1510")+SUMIFS(J7163:J8793, B7163:B8793, ":1510")+SUMIFS(J10:J2025, B10:B2025, ":1610")+SUMIFS(J7163:J8793, B7163:B8793, ":1610")+SUMIFS(J10:J2025, B10:B2025, ":1710")+SUMIFS(J7163:J8793, B7163:B8793, ":1710")+SUMIFS(J10:J2025, B10:B2025, ":2110")+SUMIFS(J7163:J8793, B7163:B8793, ":2110")+SUMIFS(J10:J2025, B10:B2025, ":1010")/2+SUMIFS(J7163:J8793, B7163:B8793, ":1010")/2+SUMIFS(J10:J2025, B10:B2025, ":2010")/2+SUMIFS(J7163:J8793, B7163:B8793, ":2010")/2</f>
        <v>800.50878577986521</v>
      </c>
      <c r="O25" s="44"/>
    </row>
    <row r="26" spans="1:18" ht="14.4" customHeight="1" x14ac:dyDescent="0.3">
      <c r="A26" s="19">
        <v>20200101</v>
      </c>
      <c r="B26" s="19" t="s">
        <v>32</v>
      </c>
      <c r="C26" s="19">
        <v>162.01</v>
      </c>
      <c r="D26" s="19">
        <v>11.08</v>
      </c>
      <c r="E26" s="19">
        <v>14.28</v>
      </c>
      <c r="F26" s="19">
        <v>0.76</v>
      </c>
      <c r="G26" s="19">
        <v>0</v>
      </c>
      <c r="H26" s="17">
        <f t="shared" si="3"/>
        <v>843.01430821599035</v>
      </c>
      <c r="I26" s="18">
        <f t="shared" si="1"/>
        <v>40.624197131749696</v>
      </c>
      <c r="J26" s="17">
        <f t="shared" si="2"/>
        <v>0.78374291040195532</v>
      </c>
      <c r="L26" s="42"/>
      <c r="M26" s="42"/>
      <c r="N26" s="44"/>
      <c r="O26" s="44"/>
    </row>
    <row r="27" spans="1:18" x14ac:dyDescent="0.3">
      <c r="A27" s="2">
        <v>20200101</v>
      </c>
      <c r="B27" s="2" t="s">
        <v>31</v>
      </c>
      <c r="C27" s="2">
        <v>0</v>
      </c>
      <c r="D27" s="2">
        <v>0</v>
      </c>
      <c r="E27" s="2">
        <v>13.83</v>
      </c>
      <c r="F27" s="2">
        <v>0.55000000000000004</v>
      </c>
      <c r="G27" s="2">
        <v>0</v>
      </c>
      <c r="H27" s="16">
        <f t="shared" si="3"/>
        <v>0</v>
      </c>
      <c r="I27" s="15">
        <f t="shared" si="1"/>
        <v>13.83</v>
      </c>
      <c r="J27" s="14">
        <f t="shared" si="2"/>
        <v>0</v>
      </c>
    </row>
    <row r="28" spans="1:18" x14ac:dyDescent="0.3">
      <c r="A28" s="19">
        <v>20200101</v>
      </c>
      <c r="B28" s="19" t="s">
        <v>30</v>
      </c>
      <c r="C28" s="19">
        <v>0</v>
      </c>
      <c r="D28" s="19">
        <v>0</v>
      </c>
      <c r="E28" s="19">
        <v>13.21</v>
      </c>
      <c r="F28" s="19">
        <v>0.21</v>
      </c>
      <c r="G28" s="19">
        <v>0</v>
      </c>
      <c r="H28" s="17">
        <f t="shared" si="3"/>
        <v>0</v>
      </c>
      <c r="I28" s="18">
        <f t="shared" si="1"/>
        <v>13.21</v>
      </c>
      <c r="J28" s="17">
        <f t="shared" si="2"/>
        <v>0</v>
      </c>
      <c r="L28" s="38" t="s">
        <v>75</v>
      </c>
      <c r="M28" s="39"/>
      <c r="N28" s="40">
        <f>SUMIFS(J2026:J7162, B2026:B7162, ":1110")+SUMIFS(J2026:J7162, B2026:B7162, ":1210")+SUMIFS(J2026:J7162, B2026:B7162, ":2010")+(SUMIFS(J2026:J7162, B2026:B7162, ":1010"))/2+(SUMIFS(J2026:J7162, B2026:B7162, ":1910"))/2</f>
        <v>432.33748877350007</v>
      </c>
      <c r="O28" s="40"/>
    </row>
    <row r="29" spans="1:18" x14ac:dyDescent="0.3">
      <c r="A29" s="2">
        <v>20200101</v>
      </c>
      <c r="B29" s="2" t="s">
        <v>29</v>
      </c>
      <c r="C29" s="2">
        <v>0</v>
      </c>
      <c r="D29" s="2">
        <v>0</v>
      </c>
      <c r="E29" s="2">
        <v>11.53</v>
      </c>
      <c r="F29" s="2">
        <v>0.69</v>
      </c>
      <c r="G29" s="2">
        <v>0</v>
      </c>
      <c r="H29" s="16">
        <f t="shared" si="3"/>
        <v>0</v>
      </c>
      <c r="I29" s="15">
        <f t="shared" si="1"/>
        <v>11.53</v>
      </c>
      <c r="J29" s="14">
        <f t="shared" si="2"/>
        <v>0</v>
      </c>
      <c r="L29" s="39"/>
      <c r="M29" s="39"/>
      <c r="N29" s="40"/>
      <c r="O29" s="40"/>
    </row>
    <row r="30" spans="1:18" x14ac:dyDescent="0.3">
      <c r="A30" s="19">
        <v>20200101</v>
      </c>
      <c r="B30" s="19" t="s">
        <v>28</v>
      </c>
      <c r="C30" s="19">
        <v>0</v>
      </c>
      <c r="D30" s="19">
        <v>0</v>
      </c>
      <c r="E30" s="19">
        <v>11.21</v>
      </c>
      <c r="F30" s="19">
        <v>0.62</v>
      </c>
      <c r="G30" s="19">
        <v>0</v>
      </c>
      <c r="H30" s="17">
        <f t="shared" si="3"/>
        <v>0</v>
      </c>
      <c r="I30" s="18">
        <f t="shared" si="1"/>
        <v>11.21</v>
      </c>
      <c r="J30" s="17">
        <f t="shared" si="2"/>
        <v>0</v>
      </c>
    </row>
    <row r="31" spans="1:18" ht="14.4" customHeight="1" x14ac:dyDescent="0.3">
      <c r="A31" s="2">
        <v>20200101</v>
      </c>
      <c r="B31" s="2" t="s">
        <v>27</v>
      </c>
      <c r="C31" s="2">
        <v>0</v>
      </c>
      <c r="D31" s="2">
        <v>0</v>
      </c>
      <c r="E31" s="2">
        <v>11.03</v>
      </c>
      <c r="F31" s="2">
        <v>0.48</v>
      </c>
      <c r="G31" s="2">
        <v>0</v>
      </c>
      <c r="H31" s="16">
        <f t="shared" si="3"/>
        <v>0</v>
      </c>
      <c r="I31" s="15">
        <f t="shared" si="1"/>
        <v>11.03</v>
      </c>
      <c r="J31" s="14">
        <f t="shared" si="2"/>
        <v>0</v>
      </c>
      <c r="L31" s="38" t="s">
        <v>76</v>
      </c>
      <c r="M31" s="39"/>
      <c r="N31" s="40">
        <f>SUMIFS(J10:J2025, B10:B2025, ":0910")+SUMIFS(J7163:J8793, B7163:B8793, ":0910")+SUMIFS(J10:J2025, B10:B2025, ":1810")+SUMIFS(J7163:J8793, B7163:B8793, ":1810")+SUMIFS(J10:J2025, B10:B2025, ":1910")+SUMIFS(J7163:J8793, B7163:B8793, ":1910")+SUMIFS(J10:J2025, B10:B2025, ":1010")/2+SUMIFS(J7163:J8793, B7163:B8793, ":1010")/2+SUMIFS(J10:J2025, B10:B2025, ":2010")/2+SUMIFS(J7163:J8793, B7163:B8793, ":2010")/2</f>
        <v>161.78003389057616</v>
      </c>
      <c r="O31" s="40"/>
    </row>
    <row r="32" spans="1:18" ht="14.4" customHeight="1" x14ac:dyDescent="0.3">
      <c r="A32" s="19">
        <v>20200101</v>
      </c>
      <c r="B32" s="19" t="s">
        <v>26</v>
      </c>
      <c r="C32" s="19">
        <v>0</v>
      </c>
      <c r="D32" s="19">
        <v>0</v>
      </c>
      <c r="E32" s="19">
        <v>10.38</v>
      </c>
      <c r="F32" s="19">
        <v>0.41</v>
      </c>
      <c r="G32" s="19">
        <v>0</v>
      </c>
      <c r="H32" s="17">
        <f t="shared" si="3"/>
        <v>0</v>
      </c>
      <c r="I32" s="18">
        <f t="shared" si="1"/>
        <v>10.38</v>
      </c>
      <c r="J32" s="17">
        <f t="shared" si="2"/>
        <v>0</v>
      </c>
      <c r="L32" s="39"/>
      <c r="M32" s="39"/>
      <c r="N32" s="40"/>
      <c r="O32" s="40"/>
    </row>
    <row r="33" spans="1:15" x14ac:dyDescent="0.3">
      <c r="A33" s="2">
        <v>20200101</v>
      </c>
      <c r="B33" s="2" t="s">
        <v>25</v>
      </c>
      <c r="C33" s="2">
        <v>0</v>
      </c>
      <c r="D33" s="2">
        <v>0</v>
      </c>
      <c r="E33" s="2">
        <v>9.15</v>
      </c>
      <c r="F33" s="2">
        <v>0.48</v>
      </c>
      <c r="G33" s="2">
        <v>0</v>
      </c>
      <c r="H33" s="16">
        <f t="shared" si="3"/>
        <v>0</v>
      </c>
      <c r="I33" s="15">
        <f t="shared" si="1"/>
        <v>9.15</v>
      </c>
      <c r="J33" s="14">
        <f t="shared" si="2"/>
        <v>0</v>
      </c>
    </row>
    <row r="34" spans="1:15" x14ac:dyDescent="0.3">
      <c r="A34" s="19">
        <v>20200102</v>
      </c>
      <c r="B34" s="19" t="s">
        <v>48</v>
      </c>
      <c r="C34" s="19">
        <v>0</v>
      </c>
      <c r="D34" s="19">
        <v>0</v>
      </c>
      <c r="E34" s="19">
        <v>8.92</v>
      </c>
      <c r="F34" s="19">
        <v>0.48</v>
      </c>
      <c r="G34" s="19">
        <v>0</v>
      </c>
      <c r="H34" s="17">
        <f t="shared" si="3"/>
        <v>0</v>
      </c>
      <c r="I34" s="18">
        <f t="shared" si="1"/>
        <v>8.92</v>
      </c>
      <c r="J34" s="17">
        <f t="shared" si="2"/>
        <v>0</v>
      </c>
      <c r="L34" s="38" t="s">
        <v>77</v>
      </c>
      <c r="M34" s="39"/>
      <c r="N34" s="40">
        <f>N16+N19+N22+N25+N28+N31</f>
        <v>2925.3939760180501</v>
      </c>
      <c r="O34" s="40"/>
    </row>
    <row r="35" spans="1:15" x14ac:dyDescent="0.3">
      <c r="A35" s="2">
        <v>20200102</v>
      </c>
      <c r="B35" s="2" t="s">
        <v>47</v>
      </c>
      <c r="C35" s="2">
        <v>0</v>
      </c>
      <c r="D35" s="2">
        <v>0</v>
      </c>
      <c r="E35" s="2">
        <v>8.14</v>
      </c>
      <c r="F35" s="2">
        <v>0.76</v>
      </c>
      <c r="G35" s="2">
        <v>0</v>
      </c>
      <c r="H35" s="16">
        <f t="shared" si="3"/>
        <v>0</v>
      </c>
      <c r="I35" s="15">
        <f t="shared" si="1"/>
        <v>8.14</v>
      </c>
      <c r="J35" s="14">
        <f t="shared" si="2"/>
        <v>0</v>
      </c>
      <c r="L35" s="39"/>
      <c r="M35" s="39"/>
      <c r="N35" s="40"/>
      <c r="O35" s="40"/>
    </row>
    <row r="36" spans="1:15" x14ac:dyDescent="0.3">
      <c r="A36" s="19">
        <v>20200102</v>
      </c>
      <c r="B36" s="19" t="s">
        <v>46</v>
      </c>
      <c r="C36" s="19">
        <v>0</v>
      </c>
      <c r="D36" s="19">
        <v>0</v>
      </c>
      <c r="E36" s="19">
        <v>7.96</v>
      </c>
      <c r="F36" s="19">
        <v>0.76</v>
      </c>
      <c r="G36" s="19">
        <v>0</v>
      </c>
      <c r="H36" s="17">
        <f t="shared" si="3"/>
        <v>0</v>
      </c>
      <c r="I36" s="18">
        <f t="shared" si="1"/>
        <v>7.96</v>
      </c>
      <c r="J36" s="17">
        <f t="shared" si="2"/>
        <v>0</v>
      </c>
    </row>
    <row r="37" spans="1:15" x14ac:dyDescent="0.3">
      <c r="A37" s="2">
        <v>20200102</v>
      </c>
      <c r="B37" s="2" t="s">
        <v>45</v>
      </c>
      <c r="C37" s="2">
        <v>0</v>
      </c>
      <c r="D37" s="2">
        <v>0</v>
      </c>
      <c r="E37" s="2">
        <v>8.15</v>
      </c>
      <c r="F37" s="2">
        <v>0.62</v>
      </c>
      <c r="G37" s="2">
        <v>0</v>
      </c>
      <c r="H37" s="16">
        <f t="shared" si="3"/>
        <v>0</v>
      </c>
      <c r="I37" s="15">
        <f t="shared" si="1"/>
        <v>8.15</v>
      </c>
      <c r="J37" s="14">
        <f t="shared" si="2"/>
        <v>0</v>
      </c>
    </row>
    <row r="38" spans="1:15" x14ac:dyDescent="0.3">
      <c r="A38" s="19">
        <v>20200102</v>
      </c>
      <c r="B38" s="19" t="s">
        <v>44</v>
      </c>
      <c r="C38" s="19">
        <v>0</v>
      </c>
      <c r="D38" s="19">
        <v>0</v>
      </c>
      <c r="E38" s="19">
        <v>8.36</v>
      </c>
      <c r="F38" s="19">
        <v>0.48</v>
      </c>
      <c r="G38" s="19">
        <v>0</v>
      </c>
      <c r="H38" s="17">
        <f t="shared" si="3"/>
        <v>0</v>
      </c>
      <c r="I38" s="18">
        <f t="shared" si="1"/>
        <v>8.36</v>
      </c>
      <c r="J38" s="17">
        <f t="shared" si="2"/>
        <v>0</v>
      </c>
    </row>
    <row r="39" spans="1:15" x14ac:dyDescent="0.3">
      <c r="A39" s="2">
        <v>20200102</v>
      </c>
      <c r="B39" s="2" t="s">
        <v>43</v>
      </c>
      <c r="C39" s="2">
        <v>0</v>
      </c>
      <c r="D39" s="2">
        <v>0</v>
      </c>
      <c r="E39" s="2">
        <v>8.77</v>
      </c>
      <c r="F39" s="2">
        <v>0.41</v>
      </c>
      <c r="G39" s="2">
        <v>0</v>
      </c>
      <c r="H39" s="16">
        <f t="shared" si="3"/>
        <v>0</v>
      </c>
      <c r="I39" s="15">
        <f t="shared" si="1"/>
        <v>8.77</v>
      </c>
      <c r="J39" s="14">
        <f t="shared" si="2"/>
        <v>0</v>
      </c>
    </row>
    <row r="40" spans="1:15" x14ac:dyDescent="0.3">
      <c r="A40" s="19">
        <v>20200102</v>
      </c>
      <c r="B40" s="19" t="s">
        <v>42</v>
      </c>
      <c r="C40" s="19">
        <v>0</v>
      </c>
      <c r="D40" s="19">
        <v>0</v>
      </c>
      <c r="E40" s="19">
        <v>8.67</v>
      </c>
      <c r="F40" s="19">
        <v>0.34</v>
      </c>
      <c r="G40" s="19">
        <v>0</v>
      </c>
      <c r="H40" s="17">
        <f t="shared" si="3"/>
        <v>0</v>
      </c>
      <c r="I40" s="18">
        <f t="shared" si="1"/>
        <v>8.67</v>
      </c>
      <c r="J40" s="17">
        <f t="shared" si="2"/>
        <v>0</v>
      </c>
    </row>
    <row r="41" spans="1:15" x14ac:dyDescent="0.3">
      <c r="A41" s="2">
        <v>20200102</v>
      </c>
      <c r="B41" s="2" t="s">
        <v>41</v>
      </c>
      <c r="C41" s="2">
        <v>0</v>
      </c>
      <c r="D41" s="2">
        <v>0</v>
      </c>
      <c r="E41" s="2">
        <v>8.82</v>
      </c>
      <c r="F41" s="2">
        <v>1.03</v>
      </c>
      <c r="G41" s="2">
        <v>0</v>
      </c>
      <c r="H41" s="16">
        <f t="shared" si="3"/>
        <v>0</v>
      </c>
      <c r="I41" s="15">
        <f t="shared" si="1"/>
        <v>8.82</v>
      </c>
      <c r="J41" s="14">
        <f t="shared" si="2"/>
        <v>0</v>
      </c>
    </row>
    <row r="42" spans="1:15" x14ac:dyDescent="0.3">
      <c r="A42" s="19">
        <v>20200102</v>
      </c>
      <c r="B42" s="19" t="s">
        <v>40</v>
      </c>
      <c r="C42" s="19">
        <v>0</v>
      </c>
      <c r="D42" s="19">
        <v>0</v>
      </c>
      <c r="E42" s="19">
        <v>9</v>
      </c>
      <c r="F42" s="19">
        <v>1.31</v>
      </c>
      <c r="G42" s="19">
        <v>0</v>
      </c>
      <c r="H42" s="17">
        <f t="shared" si="3"/>
        <v>0</v>
      </c>
      <c r="I42" s="18">
        <f t="shared" si="1"/>
        <v>9</v>
      </c>
      <c r="J42" s="17">
        <f t="shared" si="2"/>
        <v>0</v>
      </c>
    </row>
    <row r="43" spans="1:15" x14ac:dyDescent="0.3">
      <c r="A43" s="2">
        <v>20200102</v>
      </c>
      <c r="B43" s="2" t="s">
        <v>39</v>
      </c>
      <c r="C43" s="2">
        <v>75</v>
      </c>
      <c r="D43" s="2">
        <v>11.12</v>
      </c>
      <c r="E43" s="2">
        <v>9.2899999999999991</v>
      </c>
      <c r="F43" s="2">
        <v>1.52</v>
      </c>
      <c r="G43" s="2">
        <v>0</v>
      </c>
      <c r="H43" s="16">
        <f t="shared" si="3"/>
        <v>388.87407312181926</v>
      </c>
      <c r="I43" s="15">
        <f t="shared" si="1"/>
        <v>21.442314785056851</v>
      </c>
      <c r="J43" s="14">
        <f t="shared" si="2"/>
        <v>0.3950997850537103</v>
      </c>
    </row>
    <row r="44" spans="1:15" x14ac:dyDescent="0.3">
      <c r="A44" s="19">
        <v>20200102</v>
      </c>
      <c r="B44" s="19" t="s">
        <v>38</v>
      </c>
      <c r="C44" s="19">
        <v>124</v>
      </c>
      <c r="D44" s="19">
        <v>19</v>
      </c>
      <c r="E44" s="19">
        <v>9.98</v>
      </c>
      <c r="F44" s="19">
        <v>1.66</v>
      </c>
      <c r="G44" s="19">
        <v>0</v>
      </c>
      <c r="H44" s="17">
        <f t="shared" si="3"/>
        <v>380.87263235789806</v>
      </c>
      <c r="I44" s="18">
        <f t="shared" si="1"/>
        <v>21.882269761184315</v>
      </c>
      <c r="J44" s="17">
        <f t="shared" si="2"/>
        <v>0.38621619391157597</v>
      </c>
    </row>
    <row r="45" spans="1:15" x14ac:dyDescent="0.3">
      <c r="A45" s="2">
        <v>20200102</v>
      </c>
      <c r="B45" s="2" t="s">
        <v>37</v>
      </c>
      <c r="C45" s="2">
        <v>201</v>
      </c>
      <c r="D45" s="2">
        <v>24.81</v>
      </c>
      <c r="E45" s="2">
        <v>10.86</v>
      </c>
      <c r="F45" s="2">
        <v>1.72</v>
      </c>
      <c r="G45" s="2">
        <v>0</v>
      </c>
      <c r="H45" s="16">
        <f t="shared" si="3"/>
        <v>479.01564359677656</v>
      </c>
      <c r="I45" s="15">
        <f t="shared" si="1"/>
        <v>25.829238862399265</v>
      </c>
      <c r="J45" s="14">
        <f t="shared" si="2"/>
        <v>0.47722816085362219</v>
      </c>
    </row>
    <row r="46" spans="1:15" x14ac:dyDescent="0.3">
      <c r="A46" s="19">
        <v>20200102</v>
      </c>
      <c r="B46" s="19" t="s">
        <v>36</v>
      </c>
      <c r="C46" s="19">
        <v>190</v>
      </c>
      <c r="D46" s="19">
        <v>27.93</v>
      </c>
      <c r="E46" s="19">
        <v>11.79</v>
      </c>
      <c r="F46" s="19">
        <v>1.79</v>
      </c>
      <c r="G46" s="19">
        <v>0</v>
      </c>
      <c r="H46" s="17">
        <f t="shared" si="3"/>
        <v>405.64271328936718</v>
      </c>
      <c r="I46" s="18">
        <f t="shared" si="1"/>
        <v>24.466334790292724</v>
      </c>
      <c r="J46" s="17">
        <f t="shared" si="2"/>
        <v>0.40661686160580923</v>
      </c>
    </row>
    <row r="47" spans="1:15" x14ac:dyDescent="0.3">
      <c r="A47" s="2">
        <v>20200102</v>
      </c>
      <c r="B47" s="2" t="s">
        <v>35</v>
      </c>
      <c r="C47" s="2">
        <v>213</v>
      </c>
      <c r="D47" s="2">
        <v>27.95</v>
      </c>
      <c r="E47" s="2">
        <v>12.38</v>
      </c>
      <c r="F47" s="2">
        <v>2</v>
      </c>
      <c r="G47" s="2">
        <v>0</v>
      </c>
      <c r="H47" s="16">
        <f t="shared" si="3"/>
        <v>454.44763387638886</v>
      </c>
      <c r="I47" s="15">
        <f t="shared" si="1"/>
        <v>26.581488558637155</v>
      </c>
      <c r="J47" s="14">
        <f t="shared" si="2"/>
        <v>0.45121346707575033</v>
      </c>
    </row>
    <row r="48" spans="1:15" x14ac:dyDescent="0.3">
      <c r="A48" s="19">
        <v>20200102</v>
      </c>
      <c r="B48" s="19" t="s">
        <v>34</v>
      </c>
      <c r="C48" s="19">
        <v>248</v>
      </c>
      <c r="D48" s="19">
        <v>24.86</v>
      </c>
      <c r="E48" s="19">
        <v>12.75</v>
      </c>
      <c r="F48" s="19">
        <v>2.14</v>
      </c>
      <c r="G48" s="19">
        <v>0</v>
      </c>
      <c r="H48" s="17">
        <f t="shared" si="3"/>
        <v>589.91089482885639</v>
      </c>
      <c r="I48" s="18">
        <f t="shared" si="1"/>
        <v>31.184715463401762</v>
      </c>
      <c r="J48" s="17">
        <f t="shared" si="2"/>
        <v>0.57349295517910903</v>
      </c>
    </row>
    <row r="49" spans="1:10" x14ac:dyDescent="0.3">
      <c r="A49" s="2">
        <v>20200102</v>
      </c>
      <c r="B49" s="2" t="s">
        <v>33</v>
      </c>
      <c r="C49" s="2">
        <v>169</v>
      </c>
      <c r="D49" s="2">
        <v>19.079999999999998</v>
      </c>
      <c r="E49" s="2">
        <v>12.94</v>
      </c>
      <c r="F49" s="2">
        <v>1.86</v>
      </c>
      <c r="G49" s="2">
        <v>0</v>
      </c>
      <c r="H49" s="16">
        <f t="shared" si="3"/>
        <v>516.99660026827405</v>
      </c>
      <c r="I49" s="15">
        <f t="shared" si="1"/>
        <v>29.096143758383562</v>
      </c>
      <c r="J49" s="14">
        <f t="shared" si="2"/>
        <v>0.50746698448044925</v>
      </c>
    </row>
    <row r="50" spans="1:10" x14ac:dyDescent="0.3">
      <c r="A50" s="19">
        <v>20200102</v>
      </c>
      <c r="B50" s="19" t="s">
        <v>32</v>
      </c>
      <c r="C50" s="19">
        <v>61</v>
      </c>
      <c r="D50" s="19">
        <v>11.21</v>
      </c>
      <c r="E50" s="19">
        <v>12.87</v>
      </c>
      <c r="F50" s="19">
        <v>1.66</v>
      </c>
      <c r="G50" s="19">
        <v>0</v>
      </c>
      <c r="H50" s="17">
        <f t="shared" si="3"/>
        <v>313.77703841425688</v>
      </c>
      <c r="I50" s="18">
        <f t="shared" si="1"/>
        <v>22.675532450445527</v>
      </c>
      <c r="J50" s="17">
        <f t="shared" si="2"/>
        <v>0.31705917886040852</v>
      </c>
    </row>
    <row r="51" spans="1:10" x14ac:dyDescent="0.3">
      <c r="A51" s="2">
        <v>20200102</v>
      </c>
      <c r="B51" s="2" t="s">
        <v>31</v>
      </c>
      <c r="C51" s="2">
        <v>0</v>
      </c>
      <c r="D51" s="2">
        <v>0</v>
      </c>
      <c r="E51" s="2">
        <v>12.67</v>
      </c>
      <c r="F51" s="2">
        <v>0.9</v>
      </c>
      <c r="G51" s="2">
        <v>0</v>
      </c>
      <c r="H51" s="16">
        <f t="shared" si="3"/>
        <v>0</v>
      </c>
      <c r="I51" s="15">
        <f t="shared" si="1"/>
        <v>12.67</v>
      </c>
      <c r="J51" s="14">
        <f t="shared" si="2"/>
        <v>0</v>
      </c>
    </row>
    <row r="52" spans="1:10" x14ac:dyDescent="0.3">
      <c r="A52" s="19">
        <v>20200102</v>
      </c>
      <c r="B52" s="19" t="s">
        <v>30</v>
      </c>
      <c r="C52" s="19">
        <v>0</v>
      </c>
      <c r="D52" s="19">
        <v>0</v>
      </c>
      <c r="E52" s="19">
        <v>12.5</v>
      </c>
      <c r="F52" s="19">
        <v>0.28000000000000003</v>
      </c>
      <c r="G52" s="19">
        <v>0</v>
      </c>
      <c r="H52" s="17">
        <f t="shared" si="3"/>
        <v>0</v>
      </c>
      <c r="I52" s="18">
        <f t="shared" si="1"/>
        <v>12.5</v>
      </c>
      <c r="J52" s="17">
        <f t="shared" si="2"/>
        <v>0</v>
      </c>
    </row>
    <row r="53" spans="1:10" x14ac:dyDescent="0.3">
      <c r="A53" s="2">
        <v>20200102</v>
      </c>
      <c r="B53" s="2" t="s">
        <v>29</v>
      </c>
      <c r="C53" s="2">
        <v>0</v>
      </c>
      <c r="D53" s="2">
        <v>0</v>
      </c>
      <c r="E53" s="2">
        <v>11.88</v>
      </c>
      <c r="F53" s="2">
        <v>1.24</v>
      </c>
      <c r="G53" s="2">
        <v>0</v>
      </c>
      <c r="H53" s="16">
        <f t="shared" si="3"/>
        <v>0</v>
      </c>
      <c r="I53" s="15">
        <f t="shared" si="1"/>
        <v>11.88</v>
      </c>
      <c r="J53" s="14">
        <f t="shared" si="2"/>
        <v>0</v>
      </c>
    </row>
    <row r="54" spans="1:10" x14ac:dyDescent="0.3">
      <c r="A54" s="19">
        <v>20200102</v>
      </c>
      <c r="B54" s="19" t="s">
        <v>28</v>
      </c>
      <c r="C54" s="19">
        <v>0</v>
      </c>
      <c r="D54" s="19">
        <v>0</v>
      </c>
      <c r="E54" s="19">
        <v>11.69</v>
      </c>
      <c r="F54" s="19">
        <v>1.66</v>
      </c>
      <c r="G54" s="19">
        <v>0</v>
      </c>
      <c r="H54" s="17">
        <f t="shared" si="3"/>
        <v>0</v>
      </c>
      <c r="I54" s="18">
        <f t="shared" si="1"/>
        <v>11.69</v>
      </c>
      <c r="J54" s="17">
        <f t="shared" si="2"/>
        <v>0</v>
      </c>
    </row>
    <row r="55" spans="1:10" x14ac:dyDescent="0.3">
      <c r="A55" s="2">
        <v>20200102</v>
      </c>
      <c r="B55" s="2" t="s">
        <v>27</v>
      </c>
      <c r="C55" s="2">
        <v>0</v>
      </c>
      <c r="D55" s="2">
        <v>0</v>
      </c>
      <c r="E55" s="2">
        <v>11.54</v>
      </c>
      <c r="F55" s="2">
        <v>1.93</v>
      </c>
      <c r="G55" s="2">
        <v>0</v>
      </c>
      <c r="H55" s="16">
        <f t="shared" si="3"/>
        <v>0</v>
      </c>
      <c r="I55" s="15">
        <f t="shared" si="1"/>
        <v>11.54</v>
      </c>
      <c r="J55" s="14">
        <f t="shared" si="2"/>
        <v>0</v>
      </c>
    </row>
    <row r="56" spans="1:10" x14ac:dyDescent="0.3">
      <c r="A56" s="19">
        <v>20200102</v>
      </c>
      <c r="B56" s="19" t="s">
        <v>26</v>
      </c>
      <c r="C56" s="19">
        <v>0</v>
      </c>
      <c r="D56" s="19">
        <v>0</v>
      </c>
      <c r="E56" s="19">
        <v>11.29</v>
      </c>
      <c r="F56" s="19">
        <v>2</v>
      </c>
      <c r="G56" s="19">
        <v>0</v>
      </c>
      <c r="H56" s="17">
        <f t="shared" si="3"/>
        <v>0</v>
      </c>
      <c r="I56" s="18">
        <f t="shared" si="1"/>
        <v>11.29</v>
      </c>
      <c r="J56" s="17">
        <f t="shared" si="2"/>
        <v>0</v>
      </c>
    </row>
    <row r="57" spans="1:10" x14ac:dyDescent="0.3">
      <c r="A57" s="2">
        <v>20200102</v>
      </c>
      <c r="B57" s="2" t="s">
        <v>25</v>
      </c>
      <c r="C57" s="2">
        <v>0</v>
      </c>
      <c r="D57" s="2">
        <v>0</v>
      </c>
      <c r="E57" s="2">
        <v>11.17</v>
      </c>
      <c r="F57" s="2">
        <v>2</v>
      </c>
      <c r="G57" s="2">
        <v>0</v>
      </c>
      <c r="H57" s="16">
        <f t="shared" si="3"/>
        <v>0</v>
      </c>
      <c r="I57" s="15">
        <f t="shared" si="1"/>
        <v>11.17</v>
      </c>
      <c r="J57" s="14">
        <f t="shared" si="2"/>
        <v>0</v>
      </c>
    </row>
    <row r="58" spans="1:10" x14ac:dyDescent="0.3">
      <c r="A58" s="19">
        <v>20200103</v>
      </c>
      <c r="B58" s="19" t="s">
        <v>48</v>
      </c>
      <c r="C58" s="19">
        <v>0</v>
      </c>
      <c r="D58" s="19">
        <v>0</v>
      </c>
      <c r="E58" s="19">
        <v>10.88</v>
      </c>
      <c r="F58" s="19">
        <v>2.0699999999999998</v>
      </c>
      <c r="G58" s="19">
        <v>0</v>
      </c>
      <c r="H58" s="17">
        <f t="shared" si="3"/>
        <v>0</v>
      </c>
      <c r="I58" s="18">
        <f t="shared" si="1"/>
        <v>10.88</v>
      </c>
      <c r="J58" s="17">
        <f t="shared" si="2"/>
        <v>0</v>
      </c>
    </row>
    <row r="59" spans="1:10" x14ac:dyDescent="0.3">
      <c r="A59" s="2">
        <v>20200103</v>
      </c>
      <c r="B59" s="2" t="s">
        <v>47</v>
      </c>
      <c r="C59" s="2">
        <v>0</v>
      </c>
      <c r="D59" s="2">
        <v>0</v>
      </c>
      <c r="E59" s="2">
        <v>10.76</v>
      </c>
      <c r="F59" s="2">
        <v>2</v>
      </c>
      <c r="G59" s="2">
        <v>0</v>
      </c>
      <c r="H59" s="16">
        <f t="shared" si="3"/>
        <v>0</v>
      </c>
      <c r="I59" s="15">
        <f t="shared" si="1"/>
        <v>10.76</v>
      </c>
      <c r="J59" s="14">
        <f t="shared" si="2"/>
        <v>0</v>
      </c>
    </row>
    <row r="60" spans="1:10" x14ac:dyDescent="0.3">
      <c r="A60" s="19">
        <v>20200103</v>
      </c>
      <c r="B60" s="19" t="s">
        <v>46</v>
      </c>
      <c r="C60" s="19">
        <v>0</v>
      </c>
      <c r="D60" s="19">
        <v>0</v>
      </c>
      <c r="E60" s="19">
        <v>10.54</v>
      </c>
      <c r="F60" s="19">
        <v>1.86</v>
      </c>
      <c r="G60" s="19">
        <v>0</v>
      </c>
      <c r="H60" s="17">
        <f t="shared" si="3"/>
        <v>0</v>
      </c>
      <c r="I60" s="18">
        <f t="shared" si="1"/>
        <v>10.54</v>
      </c>
      <c r="J60" s="17">
        <f t="shared" si="2"/>
        <v>0</v>
      </c>
    </row>
    <row r="61" spans="1:10" x14ac:dyDescent="0.3">
      <c r="A61" s="2">
        <v>20200103</v>
      </c>
      <c r="B61" s="2" t="s">
        <v>45</v>
      </c>
      <c r="C61" s="2">
        <v>0</v>
      </c>
      <c r="D61" s="2">
        <v>0</v>
      </c>
      <c r="E61" s="2">
        <v>10.37</v>
      </c>
      <c r="F61" s="2">
        <v>1.86</v>
      </c>
      <c r="G61" s="2">
        <v>0</v>
      </c>
      <c r="H61" s="16">
        <f t="shared" si="3"/>
        <v>0</v>
      </c>
      <c r="I61" s="15">
        <f t="shared" si="1"/>
        <v>10.37</v>
      </c>
      <c r="J61" s="14">
        <f t="shared" si="2"/>
        <v>0</v>
      </c>
    </row>
    <row r="62" spans="1:10" x14ac:dyDescent="0.3">
      <c r="A62" s="19">
        <v>20200103</v>
      </c>
      <c r="B62" s="19" t="s">
        <v>44</v>
      </c>
      <c r="C62" s="19">
        <v>0</v>
      </c>
      <c r="D62" s="19">
        <v>0</v>
      </c>
      <c r="E62" s="19">
        <v>10.029999999999999</v>
      </c>
      <c r="F62" s="19">
        <v>1.93</v>
      </c>
      <c r="G62" s="19">
        <v>0</v>
      </c>
      <c r="H62" s="17">
        <f t="shared" si="3"/>
        <v>0</v>
      </c>
      <c r="I62" s="18">
        <f t="shared" si="1"/>
        <v>10.029999999999999</v>
      </c>
      <c r="J62" s="17">
        <f t="shared" si="2"/>
        <v>0</v>
      </c>
    </row>
    <row r="63" spans="1:10" x14ac:dyDescent="0.3">
      <c r="A63" s="2">
        <v>20200103</v>
      </c>
      <c r="B63" s="2" t="s">
        <v>43</v>
      </c>
      <c r="C63" s="2">
        <v>0</v>
      </c>
      <c r="D63" s="2">
        <v>0</v>
      </c>
      <c r="E63" s="2">
        <v>9.59</v>
      </c>
      <c r="F63" s="2">
        <v>1.86</v>
      </c>
      <c r="G63" s="2">
        <v>0</v>
      </c>
      <c r="H63" s="16">
        <f t="shared" si="3"/>
        <v>0</v>
      </c>
      <c r="I63" s="15">
        <f t="shared" si="1"/>
        <v>9.59</v>
      </c>
      <c r="J63" s="14">
        <f t="shared" si="2"/>
        <v>0</v>
      </c>
    </row>
    <row r="64" spans="1:10" x14ac:dyDescent="0.3">
      <c r="A64" s="19">
        <v>20200103</v>
      </c>
      <c r="B64" s="19" t="s">
        <v>42</v>
      </c>
      <c r="C64" s="19">
        <v>0</v>
      </c>
      <c r="D64" s="19">
        <v>0</v>
      </c>
      <c r="E64" s="19">
        <v>9.4</v>
      </c>
      <c r="F64" s="19">
        <v>1.86</v>
      </c>
      <c r="G64" s="19">
        <v>0</v>
      </c>
      <c r="H64" s="17">
        <f t="shared" si="3"/>
        <v>0</v>
      </c>
      <c r="I64" s="18">
        <f t="shared" si="1"/>
        <v>9.4</v>
      </c>
      <c r="J64" s="17">
        <f t="shared" si="2"/>
        <v>0</v>
      </c>
    </row>
    <row r="65" spans="1:10" x14ac:dyDescent="0.3">
      <c r="A65" s="2">
        <v>20200103</v>
      </c>
      <c r="B65" s="2" t="s">
        <v>41</v>
      </c>
      <c r="C65" s="2">
        <v>0</v>
      </c>
      <c r="D65" s="2">
        <v>0</v>
      </c>
      <c r="E65" s="2">
        <v>10.71</v>
      </c>
      <c r="F65" s="2">
        <v>2.21</v>
      </c>
      <c r="G65" s="2">
        <v>0</v>
      </c>
      <c r="H65" s="16">
        <f t="shared" si="3"/>
        <v>0</v>
      </c>
      <c r="I65" s="15">
        <f t="shared" si="1"/>
        <v>10.71</v>
      </c>
      <c r="J65" s="14">
        <f t="shared" si="2"/>
        <v>0</v>
      </c>
    </row>
    <row r="66" spans="1:10" x14ac:dyDescent="0.3">
      <c r="A66" s="19">
        <v>20200103</v>
      </c>
      <c r="B66" s="19" t="s">
        <v>40</v>
      </c>
      <c r="C66" s="19">
        <v>0</v>
      </c>
      <c r="D66" s="19">
        <v>0</v>
      </c>
      <c r="E66" s="19">
        <v>10.65</v>
      </c>
      <c r="F66" s="19">
        <v>2.2799999999999998</v>
      </c>
      <c r="G66" s="19">
        <v>0</v>
      </c>
      <c r="H66" s="17">
        <f t="shared" si="3"/>
        <v>0</v>
      </c>
      <c r="I66" s="18">
        <f t="shared" si="1"/>
        <v>10.65</v>
      </c>
      <c r="J66" s="17">
        <f t="shared" si="2"/>
        <v>0</v>
      </c>
    </row>
    <row r="67" spans="1:10" x14ac:dyDescent="0.3">
      <c r="A67" s="2">
        <v>20200103</v>
      </c>
      <c r="B67" s="2" t="s">
        <v>39</v>
      </c>
      <c r="C67" s="2">
        <v>142</v>
      </c>
      <c r="D67" s="2">
        <v>11.13</v>
      </c>
      <c r="E67" s="2">
        <v>11.03</v>
      </c>
      <c r="F67" s="2">
        <v>2.0699999999999998</v>
      </c>
      <c r="G67" s="2">
        <v>0</v>
      </c>
      <c r="H67" s="16">
        <f t="shared" si="3"/>
        <v>735.61505885881115</v>
      </c>
      <c r="I67" s="15">
        <f t="shared" si="1"/>
        <v>34.01797058933785</v>
      </c>
      <c r="J67" s="14">
        <f t="shared" si="2"/>
        <v>0.70576316151242868</v>
      </c>
    </row>
    <row r="68" spans="1:10" x14ac:dyDescent="0.3">
      <c r="A68" s="19">
        <v>20200103</v>
      </c>
      <c r="B68" s="19" t="s">
        <v>38</v>
      </c>
      <c r="C68" s="19">
        <v>266.01</v>
      </c>
      <c r="D68" s="19">
        <v>19.03</v>
      </c>
      <c r="E68" s="19">
        <v>12.26</v>
      </c>
      <c r="F68" s="19">
        <v>1.93</v>
      </c>
      <c r="G68" s="19">
        <v>0</v>
      </c>
      <c r="H68" s="17">
        <f t="shared" si="3"/>
        <v>815.82348005594793</v>
      </c>
      <c r="I68" s="18">
        <f t="shared" si="1"/>
        <v>37.754483751748374</v>
      </c>
      <c r="J68" s="17">
        <f t="shared" si="2"/>
        <v>0.76899914711294015</v>
      </c>
    </row>
    <row r="69" spans="1:10" x14ac:dyDescent="0.3">
      <c r="A69" s="2">
        <v>20200103</v>
      </c>
      <c r="B69" s="2" t="s">
        <v>37</v>
      </c>
      <c r="C69" s="2">
        <v>357.01</v>
      </c>
      <c r="D69" s="2">
        <v>24.86</v>
      </c>
      <c r="E69" s="2">
        <v>13.28</v>
      </c>
      <c r="F69" s="2">
        <v>1.79</v>
      </c>
      <c r="G69" s="2">
        <v>0</v>
      </c>
      <c r="H69" s="16">
        <f t="shared" si="3"/>
        <v>849.21003452762102</v>
      </c>
      <c r="I69" s="15">
        <f t="shared" si="1"/>
        <v>39.817813578988158</v>
      </c>
      <c r="J69" s="14">
        <f t="shared" si="2"/>
        <v>0.79258457261295723</v>
      </c>
    </row>
    <row r="70" spans="1:10" x14ac:dyDescent="0.3">
      <c r="A70" s="19">
        <v>20200103</v>
      </c>
      <c r="B70" s="19" t="s">
        <v>36</v>
      </c>
      <c r="C70" s="19">
        <v>443.01</v>
      </c>
      <c r="D70" s="19">
        <v>28.01</v>
      </c>
      <c r="E70" s="19">
        <v>14.07</v>
      </c>
      <c r="F70" s="19">
        <v>1.45</v>
      </c>
      <c r="G70" s="19">
        <v>0</v>
      </c>
      <c r="H70" s="17">
        <f t="shared" si="3"/>
        <v>943.32579886274959</v>
      </c>
      <c r="I70" s="18">
        <f t="shared" si="1"/>
        <v>43.548931214460922</v>
      </c>
      <c r="J70" s="17">
        <f t="shared" si="2"/>
        <v>0.86458621476105757</v>
      </c>
    </row>
    <row r="71" spans="1:10" x14ac:dyDescent="0.3">
      <c r="A71" s="2">
        <v>20200103</v>
      </c>
      <c r="B71" s="2" t="s">
        <v>35</v>
      </c>
      <c r="C71" s="2">
        <v>481.01</v>
      </c>
      <c r="D71" s="2">
        <v>28.05</v>
      </c>
      <c r="E71" s="2">
        <v>14.56</v>
      </c>
      <c r="F71" s="2">
        <v>1.03</v>
      </c>
      <c r="G71" s="2">
        <v>0</v>
      </c>
      <c r="H71" s="16">
        <f t="shared" si="3"/>
        <v>1022.8990630530848</v>
      </c>
      <c r="I71" s="15">
        <f t="shared" si="1"/>
        <v>46.525595720408901</v>
      </c>
      <c r="J71" s="14">
        <f t="shared" si="2"/>
        <v>0.92381576042978886</v>
      </c>
    </row>
    <row r="72" spans="1:10" x14ac:dyDescent="0.3">
      <c r="A72" s="19">
        <v>20200103</v>
      </c>
      <c r="B72" s="19" t="s">
        <v>34</v>
      </c>
      <c r="C72" s="19">
        <v>408.01</v>
      </c>
      <c r="D72" s="19">
        <v>24.98</v>
      </c>
      <c r="E72" s="19">
        <v>14.79</v>
      </c>
      <c r="F72" s="19">
        <v>0.83</v>
      </c>
      <c r="G72" s="19">
        <v>0</v>
      </c>
      <c r="H72" s="17">
        <f t="shared" si="3"/>
        <v>966.15720708159017</v>
      </c>
      <c r="I72" s="18">
        <f t="shared" si="1"/>
        <v>44.982412721299696</v>
      </c>
      <c r="J72" s="17">
        <f t="shared" si="2"/>
        <v>0.87927952278655863</v>
      </c>
    </row>
    <row r="73" spans="1:10" x14ac:dyDescent="0.3">
      <c r="A73" s="2">
        <v>20200103</v>
      </c>
      <c r="B73" s="2" t="s">
        <v>33</v>
      </c>
      <c r="C73" s="2">
        <v>255.01</v>
      </c>
      <c r="D73" s="2">
        <v>19.21</v>
      </c>
      <c r="E73" s="2">
        <v>14.9</v>
      </c>
      <c r="F73" s="2">
        <v>0.69</v>
      </c>
      <c r="G73" s="2">
        <v>0</v>
      </c>
      <c r="H73" s="16">
        <f t="shared" si="3"/>
        <v>775.03225668118273</v>
      </c>
      <c r="I73" s="15">
        <f t="shared" si="1"/>
        <v>39.119758021286962</v>
      </c>
      <c r="J73" s="14">
        <f t="shared" si="2"/>
        <v>0.72578755102754644</v>
      </c>
    </row>
    <row r="74" spans="1:10" x14ac:dyDescent="0.3">
      <c r="A74" s="19">
        <v>20200103</v>
      </c>
      <c r="B74" s="19" t="s">
        <v>32</v>
      </c>
      <c r="C74" s="19">
        <v>136.01</v>
      </c>
      <c r="D74" s="19">
        <v>11.35</v>
      </c>
      <c r="E74" s="19">
        <v>14.84</v>
      </c>
      <c r="F74" s="19">
        <v>0.55000000000000004</v>
      </c>
      <c r="G74" s="19">
        <v>0</v>
      </c>
      <c r="H74" s="17">
        <f t="shared" si="3"/>
        <v>691.10134196080821</v>
      </c>
      <c r="I74" s="18">
        <f t="shared" ref="I74:I137" si="4">E74+H74*((NOCT-20)/(800))</f>
        <v>36.436916936275253</v>
      </c>
      <c r="J74" s="17">
        <f t="shared" ref="J74:J137" si="5">P_STC__W*(H74/1000)*(1+(alpha_p/100)*(I74-25))</f>
        <v>0.65553303306931465</v>
      </c>
    </row>
    <row r="75" spans="1:10" x14ac:dyDescent="0.3">
      <c r="A75" s="2">
        <v>20200103</v>
      </c>
      <c r="B75" s="2" t="s">
        <v>31</v>
      </c>
      <c r="C75" s="2">
        <v>0</v>
      </c>
      <c r="D75" s="2">
        <v>0</v>
      </c>
      <c r="E75" s="2">
        <v>14.34</v>
      </c>
      <c r="F75" s="2">
        <v>0.83</v>
      </c>
      <c r="G75" s="2">
        <v>0</v>
      </c>
      <c r="H75" s="16">
        <f t="shared" si="3"/>
        <v>0</v>
      </c>
      <c r="I75" s="15">
        <f t="shared" si="4"/>
        <v>14.34</v>
      </c>
      <c r="J75" s="14">
        <f t="shared" si="5"/>
        <v>0</v>
      </c>
    </row>
    <row r="76" spans="1:10" x14ac:dyDescent="0.3">
      <c r="A76" s="19">
        <v>20200103</v>
      </c>
      <c r="B76" s="19" t="s">
        <v>30</v>
      </c>
      <c r="C76" s="19">
        <v>0</v>
      </c>
      <c r="D76" s="19">
        <v>0</v>
      </c>
      <c r="E76" s="19">
        <v>13.46</v>
      </c>
      <c r="F76" s="19">
        <v>1.1000000000000001</v>
      </c>
      <c r="G76" s="19">
        <v>0</v>
      </c>
      <c r="H76" s="17">
        <f t="shared" si="3"/>
        <v>0</v>
      </c>
      <c r="I76" s="18">
        <f t="shared" si="4"/>
        <v>13.46</v>
      </c>
      <c r="J76" s="17">
        <f t="shared" si="5"/>
        <v>0</v>
      </c>
    </row>
    <row r="77" spans="1:10" x14ac:dyDescent="0.3">
      <c r="A77" s="2">
        <v>20200103</v>
      </c>
      <c r="B77" s="2" t="s">
        <v>29</v>
      </c>
      <c r="C77" s="2">
        <v>0</v>
      </c>
      <c r="D77" s="2">
        <v>0</v>
      </c>
      <c r="E77" s="2">
        <v>12.48</v>
      </c>
      <c r="F77" s="2">
        <v>1.03</v>
      </c>
      <c r="G77" s="2">
        <v>0</v>
      </c>
      <c r="H77" s="16">
        <f t="shared" si="3"/>
        <v>0</v>
      </c>
      <c r="I77" s="15">
        <f t="shared" si="4"/>
        <v>12.48</v>
      </c>
      <c r="J77" s="14">
        <f t="shared" si="5"/>
        <v>0</v>
      </c>
    </row>
    <row r="78" spans="1:10" x14ac:dyDescent="0.3">
      <c r="A78" s="19">
        <v>20200103</v>
      </c>
      <c r="B78" s="19" t="s">
        <v>28</v>
      </c>
      <c r="C78" s="19">
        <v>0</v>
      </c>
      <c r="D78" s="19">
        <v>0</v>
      </c>
      <c r="E78" s="19">
        <v>12.36</v>
      </c>
      <c r="F78" s="19">
        <v>1.03</v>
      </c>
      <c r="G78" s="19">
        <v>0</v>
      </c>
      <c r="H78" s="17">
        <f t="shared" si="3"/>
        <v>0</v>
      </c>
      <c r="I78" s="18">
        <f t="shared" si="4"/>
        <v>12.36</v>
      </c>
      <c r="J78" s="17">
        <f t="shared" si="5"/>
        <v>0</v>
      </c>
    </row>
    <row r="79" spans="1:10" x14ac:dyDescent="0.3">
      <c r="A79" s="2">
        <v>20200103</v>
      </c>
      <c r="B79" s="2" t="s">
        <v>27</v>
      </c>
      <c r="C79" s="2">
        <v>0</v>
      </c>
      <c r="D79" s="2">
        <v>0</v>
      </c>
      <c r="E79" s="2">
        <v>11.92</v>
      </c>
      <c r="F79" s="2">
        <v>1.17</v>
      </c>
      <c r="G79" s="2">
        <v>0</v>
      </c>
      <c r="H79" s="16">
        <f t="shared" si="3"/>
        <v>0</v>
      </c>
      <c r="I79" s="15">
        <f t="shared" si="4"/>
        <v>11.92</v>
      </c>
      <c r="J79" s="14">
        <f t="shared" si="5"/>
        <v>0</v>
      </c>
    </row>
    <row r="80" spans="1:10" x14ac:dyDescent="0.3">
      <c r="A80" s="19">
        <v>20200103</v>
      </c>
      <c r="B80" s="19" t="s">
        <v>26</v>
      </c>
      <c r="C80" s="19">
        <v>0</v>
      </c>
      <c r="D80" s="19">
        <v>0</v>
      </c>
      <c r="E80" s="19">
        <v>11.11</v>
      </c>
      <c r="F80" s="19">
        <v>1.45</v>
      </c>
      <c r="G80" s="19">
        <v>0</v>
      </c>
      <c r="H80" s="17">
        <f t="shared" si="3"/>
        <v>0</v>
      </c>
      <c r="I80" s="18">
        <f t="shared" si="4"/>
        <v>11.11</v>
      </c>
      <c r="J80" s="17">
        <f t="shared" si="5"/>
        <v>0</v>
      </c>
    </row>
    <row r="81" spans="1:10" x14ac:dyDescent="0.3">
      <c r="A81" s="2">
        <v>20200103</v>
      </c>
      <c r="B81" s="2" t="s">
        <v>25</v>
      </c>
      <c r="C81" s="2">
        <v>0</v>
      </c>
      <c r="D81" s="2">
        <v>0</v>
      </c>
      <c r="E81" s="2">
        <v>9.9600000000000009</v>
      </c>
      <c r="F81" s="2">
        <v>1.66</v>
      </c>
      <c r="G81" s="2">
        <v>0</v>
      </c>
      <c r="H81" s="16">
        <f t="shared" si="3"/>
        <v>0</v>
      </c>
      <c r="I81" s="15">
        <f t="shared" si="4"/>
        <v>9.9600000000000009</v>
      </c>
      <c r="J81" s="14">
        <f t="shared" si="5"/>
        <v>0</v>
      </c>
    </row>
    <row r="82" spans="1:10" x14ac:dyDescent="0.3">
      <c r="A82" s="19">
        <v>20200104</v>
      </c>
      <c r="B82" s="19" t="s">
        <v>48</v>
      </c>
      <c r="C82" s="19">
        <v>0</v>
      </c>
      <c r="D82" s="19">
        <v>0</v>
      </c>
      <c r="E82" s="19">
        <v>9.17</v>
      </c>
      <c r="F82" s="19">
        <v>1.93</v>
      </c>
      <c r="G82" s="19">
        <v>0</v>
      </c>
      <c r="H82" s="17">
        <f t="shared" si="3"/>
        <v>0</v>
      </c>
      <c r="I82" s="18">
        <f t="shared" si="4"/>
        <v>9.17</v>
      </c>
      <c r="J82" s="17">
        <f t="shared" si="5"/>
        <v>0</v>
      </c>
    </row>
    <row r="83" spans="1:10" x14ac:dyDescent="0.3">
      <c r="A83" s="2">
        <v>20200104</v>
      </c>
      <c r="B83" s="2" t="s">
        <v>47</v>
      </c>
      <c r="C83" s="2">
        <v>0</v>
      </c>
      <c r="D83" s="2">
        <v>0</v>
      </c>
      <c r="E83" s="2">
        <v>9.27</v>
      </c>
      <c r="F83" s="2">
        <v>2.14</v>
      </c>
      <c r="G83" s="2">
        <v>0</v>
      </c>
      <c r="H83" s="16">
        <f t="shared" ref="H83:H146" si="6">IF(D83&gt;0,C83/SIN(D83*PI()/180),0)</f>
        <v>0</v>
      </c>
      <c r="I83" s="15">
        <f t="shared" si="4"/>
        <v>9.27</v>
      </c>
      <c r="J83" s="14">
        <f t="shared" si="5"/>
        <v>0</v>
      </c>
    </row>
    <row r="84" spans="1:10" x14ac:dyDescent="0.3">
      <c r="A84" s="19">
        <v>20200104</v>
      </c>
      <c r="B84" s="19" t="s">
        <v>46</v>
      </c>
      <c r="C84" s="19">
        <v>0</v>
      </c>
      <c r="D84" s="19">
        <v>0</v>
      </c>
      <c r="E84" s="19">
        <v>9.42</v>
      </c>
      <c r="F84" s="19">
        <v>2.34</v>
      </c>
      <c r="G84" s="19">
        <v>0</v>
      </c>
      <c r="H84" s="17">
        <f t="shared" si="6"/>
        <v>0</v>
      </c>
      <c r="I84" s="18">
        <f t="shared" si="4"/>
        <v>9.42</v>
      </c>
      <c r="J84" s="17">
        <f t="shared" si="5"/>
        <v>0</v>
      </c>
    </row>
    <row r="85" spans="1:10" x14ac:dyDescent="0.3">
      <c r="A85" s="2">
        <v>20200104</v>
      </c>
      <c r="B85" s="2" t="s">
        <v>45</v>
      </c>
      <c r="C85" s="2">
        <v>0</v>
      </c>
      <c r="D85" s="2">
        <v>0</v>
      </c>
      <c r="E85" s="2">
        <v>9.68</v>
      </c>
      <c r="F85" s="2">
        <v>2.41</v>
      </c>
      <c r="G85" s="2">
        <v>0</v>
      </c>
      <c r="H85" s="16">
        <f t="shared" si="6"/>
        <v>0</v>
      </c>
      <c r="I85" s="15">
        <f t="shared" si="4"/>
        <v>9.68</v>
      </c>
      <c r="J85" s="14">
        <f t="shared" si="5"/>
        <v>0</v>
      </c>
    </row>
    <row r="86" spans="1:10" x14ac:dyDescent="0.3">
      <c r="A86" s="19">
        <v>20200104</v>
      </c>
      <c r="B86" s="19" t="s">
        <v>44</v>
      </c>
      <c r="C86" s="19">
        <v>0</v>
      </c>
      <c r="D86" s="19">
        <v>0</v>
      </c>
      <c r="E86" s="19">
        <v>9.9600000000000009</v>
      </c>
      <c r="F86" s="19">
        <v>2.5499999999999998</v>
      </c>
      <c r="G86" s="19">
        <v>0</v>
      </c>
      <c r="H86" s="17">
        <f t="shared" si="6"/>
        <v>0</v>
      </c>
      <c r="I86" s="18">
        <f t="shared" si="4"/>
        <v>9.9600000000000009</v>
      </c>
      <c r="J86" s="17">
        <f t="shared" si="5"/>
        <v>0</v>
      </c>
    </row>
    <row r="87" spans="1:10" x14ac:dyDescent="0.3">
      <c r="A87" s="2">
        <v>20200104</v>
      </c>
      <c r="B87" s="2" t="s">
        <v>43</v>
      </c>
      <c r="C87" s="2">
        <v>0</v>
      </c>
      <c r="D87" s="2">
        <v>0</v>
      </c>
      <c r="E87" s="2">
        <v>10.23</v>
      </c>
      <c r="F87" s="2">
        <v>2.69</v>
      </c>
      <c r="G87" s="2">
        <v>0</v>
      </c>
      <c r="H87" s="16">
        <f t="shared" si="6"/>
        <v>0</v>
      </c>
      <c r="I87" s="15">
        <f t="shared" si="4"/>
        <v>10.23</v>
      </c>
      <c r="J87" s="14">
        <f t="shared" si="5"/>
        <v>0</v>
      </c>
    </row>
    <row r="88" spans="1:10" x14ac:dyDescent="0.3">
      <c r="A88" s="19">
        <v>20200104</v>
      </c>
      <c r="B88" s="19" t="s">
        <v>42</v>
      </c>
      <c r="C88" s="19">
        <v>0</v>
      </c>
      <c r="D88" s="19">
        <v>0</v>
      </c>
      <c r="E88" s="19">
        <v>10.46</v>
      </c>
      <c r="F88" s="19">
        <v>2.9</v>
      </c>
      <c r="G88" s="19">
        <v>0</v>
      </c>
      <c r="H88" s="17">
        <f t="shared" si="6"/>
        <v>0</v>
      </c>
      <c r="I88" s="18">
        <f t="shared" si="4"/>
        <v>10.46</v>
      </c>
      <c r="J88" s="17">
        <f t="shared" si="5"/>
        <v>0</v>
      </c>
    </row>
    <row r="89" spans="1:10" x14ac:dyDescent="0.3">
      <c r="A89" s="2">
        <v>20200104</v>
      </c>
      <c r="B89" s="2" t="s">
        <v>41</v>
      </c>
      <c r="C89" s="2">
        <v>0</v>
      </c>
      <c r="D89" s="2">
        <v>0</v>
      </c>
      <c r="E89" s="2">
        <v>9.5</v>
      </c>
      <c r="F89" s="2">
        <v>2.5499999999999998</v>
      </c>
      <c r="G89" s="2">
        <v>0</v>
      </c>
      <c r="H89" s="16">
        <f t="shared" si="6"/>
        <v>0</v>
      </c>
      <c r="I89" s="15">
        <f t="shared" si="4"/>
        <v>9.5</v>
      </c>
      <c r="J89" s="14">
        <f t="shared" si="5"/>
        <v>0</v>
      </c>
    </row>
    <row r="90" spans="1:10" x14ac:dyDescent="0.3">
      <c r="A90" s="19">
        <v>20200104</v>
      </c>
      <c r="B90" s="19" t="s">
        <v>40</v>
      </c>
      <c r="C90" s="19">
        <v>0</v>
      </c>
      <c r="D90" s="19">
        <v>0</v>
      </c>
      <c r="E90" s="19">
        <v>9.51</v>
      </c>
      <c r="F90" s="19">
        <v>2.76</v>
      </c>
      <c r="G90" s="19">
        <v>0</v>
      </c>
      <c r="H90" s="17">
        <f t="shared" si="6"/>
        <v>0</v>
      </c>
      <c r="I90" s="18">
        <f t="shared" si="4"/>
        <v>9.51</v>
      </c>
      <c r="J90" s="17">
        <f t="shared" si="5"/>
        <v>0</v>
      </c>
    </row>
    <row r="91" spans="1:10" x14ac:dyDescent="0.3">
      <c r="A91" s="2">
        <v>20200104</v>
      </c>
      <c r="B91" s="2" t="s">
        <v>39</v>
      </c>
      <c r="C91" s="2">
        <v>134</v>
      </c>
      <c r="D91" s="2">
        <v>11.14</v>
      </c>
      <c r="E91" s="2">
        <v>9.5500000000000007</v>
      </c>
      <c r="F91" s="2">
        <v>2.83</v>
      </c>
      <c r="G91" s="2">
        <v>0</v>
      </c>
      <c r="H91" s="16">
        <f t="shared" si="6"/>
        <v>693.55668372906212</v>
      </c>
      <c r="I91" s="15">
        <f t="shared" si="4"/>
        <v>31.223646366533192</v>
      </c>
      <c r="J91" s="14">
        <f t="shared" si="5"/>
        <v>0.67413265182302373</v>
      </c>
    </row>
    <row r="92" spans="1:10" x14ac:dyDescent="0.3">
      <c r="A92" s="19">
        <v>20200104</v>
      </c>
      <c r="B92" s="19" t="s">
        <v>38</v>
      </c>
      <c r="C92" s="19">
        <v>317.01</v>
      </c>
      <c r="D92" s="19">
        <v>19.07</v>
      </c>
      <c r="E92" s="19">
        <v>10.050000000000001</v>
      </c>
      <c r="F92" s="19">
        <v>2.83</v>
      </c>
      <c r="G92" s="19">
        <v>0</v>
      </c>
      <c r="H92" s="17">
        <f t="shared" si="6"/>
        <v>970.27121545139516</v>
      </c>
      <c r="I92" s="18">
        <f t="shared" si="4"/>
        <v>40.370975482856096</v>
      </c>
      <c r="J92" s="17">
        <f t="shared" si="5"/>
        <v>0.90315814766148539</v>
      </c>
    </row>
    <row r="93" spans="1:10" x14ac:dyDescent="0.3">
      <c r="A93" s="2">
        <v>20200104</v>
      </c>
      <c r="B93" s="2" t="s">
        <v>37</v>
      </c>
      <c r="C93" s="2">
        <v>424.01</v>
      </c>
      <c r="D93" s="2">
        <v>24.93</v>
      </c>
      <c r="E93" s="2">
        <v>11.26</v>
      </c>
      <c r="F93" s="2">
        <v>2.9</v>
      </c>
      <c r="G93" s="2">
        <v>0</v>
      </c>
      <c r="H93" s="16">
        <f t="shared" si="6"/>
        <v>1005.9294279736583</v>
      </c>
      <c r="I93" s="15">
        <f t="shared" si="4"/>
        <v>42.695294624176825</v>
      </c>
      <c r="J93" s="14">
        <f t="shared" si="5"/>
        <v>0.9258284487776024</v>
      </c>
    </row>
    <row r="94" spans="1:10" x14ac:dyDescent="0.3">
      <c r="A94" s="19">
        <v>20200104</v>
      </c>
      <c r="B94" s="19" t="s">
        <v>36</v>
      </c>
      <c r="C94" s="19">
        <v>474.01</v>
      </c>
      <c r="D94" s="19">
        <v>28.1</v>
      </c>
      <c r="E94" s="19">
        <v>12.61</v>
      </c>
      <c r="F94" s="19">
        <v>2.83</v>
      </c>
      <c r="G94" s="19">
        <v>0</v>
      </c>
      <c r="H94" s="17">
        <f t="shared" si="6"/>
        <v>1006.3652720878889</v>
      </c>
      <c r="I94" s="18">
        <f t="shared" si="4"/>
        <v>44.058914752746531</v>
      </c>
      <c r="J94" s="17">
        <f t="shared" si="5"/>
        <v>0.92005423739907444</v>
      </c>
    </row>
    <row r="95" spans="1:10" x14ac:dyDescent="0.3">
      <c r="A95" s="2">
        <v>20200104</v>
      </c>
      <c r="B95" s="2" t="s">
        <v>35</v>
      </c>
      <c r="C95" s="2">
        <v>491.01</v>
      </c>
      <c r="D95" s="2">
        <v>28.16</v>
      </c>
      <c r="E95" s="2">
        <v>13.82</v>
      </c>
      <c r="F95" s="2">
        <v>2.5499999999999998</v>
      </c>
      <c r="G95" s="2">
        <v>0</v>
      </c>
      <c r="H95" s="16">
        <f t="shared" si="6"/>
        <v>1040.4178554268801</v>
      </c>
      <c r="I95" s="15">
        <f t="shared" si="4"/>
        <v>46.333057982090004</v>
      </c>
      <c r="J95" s="14">
        <f t="shared" si="5"/>
        <v>0.94053903046747489</v>
      </c>
    </row>
    <row r="96" spans="1:10" x14ac:dyDescent="0.3">
      <c r="A96" s="19">
        <v>20200104</v>
      </c>
      <c r="B96" s="19" t="s">
        <v>34</v>
      </c>
      <c r="C96" s="19">
        <v>442.02</v>
      </c>
      <c r="D96" s="19">
        <v>25.11</v>
      </c>
      <c r="E96" s="19">
        <v>14.62</v>
      </c>
      <c r="F96" s="19">
        <v>2.34</v>
      </c>
      <c r="G96" s="19">
        <v>0</v>
      </c>
      <c r="H96" s="17">
        <f t="shared" si="6"/>
        <v>1041.6218247180896</v>
      </c>
      <c r="I96" s="18">
        <f t="shared" si="4"/>
        <v>47.170682022440296</v>
      </c>
      <c r="J96" s="17">
        <f t="shared" si="5"/>
        <v>0.93770122653252486</v>
      </c>
    </row>
    <row r="97" spans="1:10" x14ac:dyDescent="0.3">
      <c r="A97" s="2">
        <v>20200104</v>
      </c>
      <c r="B97" s="2" t="s">
        <v>33</v>
      </c>
      <c r="C97" s="2">
        <v>322.01</v>
      </c>
      <c r="D97" s="2">
        <v>19.350000000000001</v>
      </c>
      <c r="E97" s="2">
        <v>15.06</v>
      </c>
      <c r="F97" s="2">
        <v>2.34</v>
      </c>
      <c r="G97" s="2">
        <v>0</v>
      </c>
      <c r="H97" s="16">
        <f t="shared" si="6"/>
        <v>971.84780615989007</v>
      </c>
      <c r="I97" s="15">
        <f t="shared" si="4"/>
        <v>45.430243942496567</v>
      </c>
      <c r="J97" s="14">
        <f t="shared" si="5"/>
        <v>0.88249991126317007</v>
      </c>
    </row>
    <row r="98" spans="1:10" x14ac:dyDescent="0.3">
      <c r="A98" s="19">
        <v>20200104</v>
      </c>
      <c r="B98" s="19" t="s">
        <v>32</v>
      </c>
      <c r="C98" s="19">
        <v>173.01</v>
      </c>
      <c r="D98" s="19">
        <v>11.49</v>
      </c>
      <c r="E98" s="19">
        <v>15.05</v>
      </c>
      <c r="F98" s="19">
        <v>2.34</v>
      </c>
      <c r="G98" s="19">
        <v>0</v>
      </c>
      <c r="H98" s="17">
        <f t="shared" si="6"/>
        <v>868.53760294602489</v>
      </c>
      <c r="I98" s="18">
        <f t="shared" si="4"/>
        <v>42.191800092063275</v>
      </c>
      <c r="J98" s="17">
        <f t="shared" si="5"/>
        <v>0.80134484115572935</v>
      </c>
    </row>
    <row r="99" spans="1:10" x14ac:dyDescent="0.3">
      <c r="A99" s="2">
        <v>20200104</v>
      </c>
      <c r="B99" s="2" t="s">
        <v>31</v>
      </c>
      <c r="C99" s="2">
        <v>0</v>
      </c>
      <c r="D99" s="2">
        <v>0</v>
      </c>
      <c r="E99" s="2">
        <v>14.33</v>
      </c>
      <c r="F99" s="2">
        <v>2.41</v>
      </c>
      <c r="G99" s="2">
        <v>0</v>
      </c>
      <c r="H99" s="16">
        <f t="shared" si="6"/>
        <v>0</v>
      </c>
      <c r="I99" s="15">
        <f t="shared" si="4"/>
        <v>14.33</v>
      </c>
      <c r="J99" s="14">
        <f t="shared" si="5"/>
        <v>0</v>
      </c>
    </row>
    <row r="100" spans="1:10" x14ac:dyDescent="0.3">
      <c r="A100" s="19">
        <v>20200104</v>
      </c>
      <c r="B100" s="19" t="s">
        <v>30</v>
      </c>
      <c r="C100" s="19">
        <v>0</v>
      </c>
      <c r="D100" s="19">
        <v>0</v>
      </c>
      <c r="E100" s="19">
        <v>13.25</v>
      </c>
      <c r="F100" s="19">
        <v>2.97</v>
      </c>
      <c r="G100" s="19">
        <v>0</v>
      </c>
      <c r="H100" s="17">
        <f t="shared" si="6"/>
        <v>0</v>
      </c>
      <c r="I100" s="18">
        <f t="shared" si="4"/>
        <v>13.25</v>
      </c>
      <c r="J100" s="17">
        <f t="shared" si="5"/>
        <v>0</v>
      </c>
    </row>
    <row r="101" spans="1:10" x14ac:dyDescent="0.3">
      <c r="A101" s="2">
        <v>20200104</v>
      </c>
      <c r="B101" s="2" t="s">
        <v>29</v>
      </c>
      <c r="C101" s="2">
        <v>0</v>
      </c>
      <c r="D101" s="2">
        <v>0</v>
      </c>
      <c r="E101" s="2">
        <v>12.4</v>
      </c>
      <c r="F101" s="2">
        <v>3.03</v>
      </c>
      <c r="G101" s="2">
        <v>0</v>
      </c>
      <c r="H101" s="16">
        <f t="shared" si="6"/>
        <v>0</v>
      </c>
      <c r="I101" s="15">
        <f t="shared" si="4"/>
        <v>12.4</v>
      </c>
      <c r="J101" s="14">
        <f t="shared" si="5"/>
        <v>0</v>
      </c>
    </row>
    <row r="102" spans="1:10" x14ac:dyDescent="0.3">
      <c r="A102" s="19">
        <v>20200104</v>
      </c>
      <c r="B102" s="19" t="s">
        <v>28</v>
      </c>
      <c r="C102" s="19">
        <v>0</v>
      </c>
      <c r="D102" s="19">
        <v>0</v>
      </c>
      <c r="E102" s="19">
        <v>11.79</v>
      </c>
      <c r="F102" s="19">
        <v>3.17</v>
      </c>
      <c r="G102" s="19">
        <v>0</v>
      </c>
      <c r="H102" s="17">
        <f t="shared" si="6"/>
        <v>0</v>
      </c>
      <c r="I102" s="18">
        <f t="shared" si="4"/>
        <v>11.79</v>
      </c>
      <c r="J102" s="17">
        <f t="shared" si="5"/>
        <v>0</v>
      </c>
    </row>
    <row r="103" spans="1:10" x14ac:dyDescent="0.3">
      <c r="A103" s="2">
        <v>20200104</v>
      </c>
      <c r="B103" s="2" t="s">
        <v>27</v>
      </c>
      <c r="C103" s="2">
        <v>0</v>
      </c>
      <c r="D103" s="2">
        <v>0</v>
      </c>
      <c r="E103" s="2">
        <v>11.3</v>
      </c>
      <c r="F103" s="2">
        <v>3.17</v>
      </c>
      <c r="G103" s="2">
        <v>0</v>
      </c>
      <c r="H103" s="16">
        <f t="shared" si="6"/>
        <v>0</v>
      </c>
      <c r="I103" s="15">
        <f t="shared" si="4"/>
        <v>11.3</v>
      </c>
      <c r="J103" s="14">
        <f t="shared" si="5"/>
        <v>0</v>
      </c>
    </row>
    <row r="104" spans="1:10" x14ac:dyDescent="0.3">
      <c r="A104" s="19">
        <v>20200104</v>
      </c>
      <c r="B104" s="19" t="s">
        <v>26</v>
      </c>
      <c r="C104" s="19">
        <v>0</v>
      </c>
      <c r="D104" s="19">
        <v>0</v>
      </c>
      <c r="E104" s="19">
        <v>10.85</v>
      </c>
      <c r="F104" s="19">
        <v>3.31</v>
      </c>
      <c r="G104" s="19">
        <v>0</v>
      </c>
      <c r="H104" s="17">
        <f t="shared" si="6"/>
        <v>0</v>
      </c>
      <c r="I104" s="18">
        <f t="shared" si="4"/>
        <v>10.85</v>
      </c>
      <c r="J104" s="17">
        <f t="shared" si="5"/>
        <v>0</v>
      </c>
    </row>
    <row r="105" spans="1:10" x14ac:dyDescent="0.3">
      <c r="A105" s="2">
        <v>20200104</v>
      </c>
      <c r="B105" s="2" t="s">
        <v>25</v>
      </c>
      <c r="C105" s="2">
        <v>0</v>
      </c>
      <c r="D105" s="2">
        <v>0</v>
      </c>
      <c r="E105" s="2">
        <v>10.45</v>
      </c>
      <c r="F105" s="2">
        <v>3.38</v>
      </c>
      <c r="G105" s="2">
        <v>0</v>
      </c>
      <c r="H105" s="16">
        <f t="shared" si="6"/>
        <v>0</v>
      </c>
      <c r="I105" s="15">
        <f t="shared" si="4"/>
        <v>10.45</v>
      </c>
      <c r="J105" s="14">
        <f t="shared" si="5"/>
        <v>0</v>
      </c>
    </row>
    <row r="106" spans="1:10" x14ac:dyDescent="0.3">
      <c r="A106" s="19">
        <v>20200105</v>
      </c>
      <c r="B106" s="19" t="s">
        <v>48</v>
      </c>
      <c r="C106" s="19">
        <v>0</v>
      </c>
      <c r="D106" s="19">
        <v>0</v>
      </c>
      <c r="E106" s="19">
        <v>10.06</v>
      </c>
      <c r="F106" s="19">
        <v>3.31</v>
      </c>
      <c r="G106" s="19">
        <v>0</v>
      </c>
      <c r="H106" s="17">
        <f t="shared" si="6"/>
        <v>0</v>
      </c>
      <c r="I106" s="18">
        <f t="shared" si="4"/>
        <v>10.06</v>
      </c>
      <c r="J106" s="17">
        <f t="shared" si="5"/>
        <v>0</v>
      </c>
    </row>
    <row r="107" spans="1:10" x14ac:dyDescent="0.3">
      <c r="A107" s="2">
        <v>20200105</v>
      </c>
      <c r="B107" s="2" t="s">
        <v>47</v>
      </c>
      <c r="C107" s="2">
        <v>0</v>
      </c>
      <c r="D107" s="2">
        <v>0</v>
      </c>
      <c r="E107" s="2">
        <v>9.58</v>
      </c>
      <c r="F107" s="2">
        <v>3.31</v>
      </c>
      <c r="G107" s="2">
        <v>0</v>
      </c>
      <c r="H107" s="16">
        <f t="shared" si="6"/>
        <v>0</v>
      </c>
      <c r="I107" s="15">
        <f t="shared" si="4"/>
        <v>9.58</v>
      </c>
      <c r="J107" s="14">
        <f t="shared" si="5"/>
        <v>0</v>
      </c>
    </row>
    <row r="108" spans="1:10" x14ac:dyDescent="0.3">
      <c r="A108" s="19">
        <v>20200105</v>
      </c>
      <c r="B108" s="19" t="s">
        <v>46</v>
      </c>
      <c r="C108" s="19">
        <v>0</v>
      </c>
      <c r="D108" s="19">
        <v>0</v>
      </c>
      <c r="E108" s="19">
        <v>9.17</v>
      </c>
      <c r="F108" s="19">
        <v>3.45</v>
      </c>
      <c r="G108" s="19">
        <v>0</v>
      </c>
      <c r="H108" s="17">
        <f t="shared" si="6"/>
        <v>0</v>
      </c>
      <c r="I108" s="18">
        <f t="shared" si="4"/>
        <v>9.17</v>
      </c>
      <c r="J108" s="17">
        <f t="shared" si="5"/>
        <v>0</v>
      </c>
    </row>
    <row r="109" spans="1:10" x14ac:dyDescent="0.3">
      <c r="A109" s="2">
        <v>20200105</v>
      </c>
      <c r="B109" s="2" t="s">
        <v>45</v>
      </c>
      <c r="C109" s="2">
        <v>0</v>
      </c>
      <c r="D109" s="2">
        <v>0</v>
      </c>
      <c r="E109" s="2">
        <v>8.76</v>
      </c>
      <c r="F109" s="2">
        <v>3.45</v>
      </c>
      <c r="G109" s="2">
        <v>0</v>
      </c>
      <c r="H109" s="16">
        <f t="shared" si="6"/>
        <v>0</v>
      </c>
      <c r="I109" s="15">
        <f t="shared" si="4"/>
        <v>8.76</v>
      </c>
      <c r="J109" s="14">
        <f t="shared" si="5"/>
        <v>0</v>
      </c>
    </row>
    <row r="110" spans="1:10" x14ac:dyDescent="0.3">
      <c r="A110" s="19">
        <v>20200105</v>
      </c>
      <c r="B110" s="19" t="s">
        <v>44</v>
      </c>
      <c r="C110" s="19">
        <v>0</v>
      </c>
      <c r="D110" s="19">
        <v>0</v>
      </c>
      <c r="E110" s="19">
        <v>8.43</v>
      </c>
      <c r="F110" s="19">
        <v>3.38</v>
      </c>
      <c r="G110" s="19">
        <v>0</v>
      </c>
      <c r="H110" s="17">
        <f t="shared" si="6"/>
        <v>0</v>
      </c>
      <c r="I110" s="18">
        <f t="shared" si="4"/>
        <v>8.43</v>
      </c>
      <c r="J110" s="17">
        <f t="shared" si="5"/>
        <v>0</v>
      </c>
    </row>
    <row r="111" spans="1:10" x14ac:dyDescent="0.3">
      <c r="A111" s="2">
        <v>20200105</v>
      </c>
      <c r="B111" s="2" t="s">
        <v>43</v>
      </c>
      <c r="C111" s="2">
        <v>0</v>
      </c>
      <c r="D111" s="2">
        <v>0</v>
      </c>
      <c r="E111" s="2">
        <v>8.11</v>
      </c>
      <c r="F111" s="2">
        <v>3.31</v>
      </c>
      <c r="G111" s="2">
        <v>0</v>
      </c>
      <c r="H111" s="16">
        <f t="shared" si="6"/>
        <v>0</v>
      </c>
      <c r="I111" s="15">
        <f t="shared" si="4"/>
        <v>8.11</v>
      </c>
      <c r="J111" s="14">
        <f t="shared" si="5"/>
        <v>0</v>
      </c>
    </row>
    <row r="112" spans="1:10" x14ac:dyDescent="0.3">
      <c r="A112" s="19">
        <v>20200105</v>
      </c>
      <c r="B112" s="19" t="s">
        <v>42</v>
      </c>
      <c r="C112" s="19">
        <v>0</v>
      </c>
      <c r="D112" s="19">
        <v>0</v>
      </c>
      <c r="E112" s="19">
        <v>7.86</v>
      </c>
      <c r="F112" s="19">
        <v>3.31</v>
      </c>
      <c r="G112" s="19">
        <v>0</v>
      </c>
      <c r="H112" s="17">
        <f t="shared" si="6"/>
        <v>0</v>
      </c>
      <c r="I112" s="18">
        <f t="shared" si="4"/>
        <v>7.86</v>
      </c>
      <c r="J112" s="17">
        <f t="shared" si="5"/>
        <v>0</v>
      </c>
    </row>
    <row r="113" spans="1:10" x14ac:dyDescent="0.3">
      <c r="A113" s="2">
        <v>20200105</v>
      </c>
      <c r="B113" s="2" t="s">
        <v>41</v>
      </c>
      <c r="C113" s="2">
        <v>0</v>
      </c>
      <c r="D113" s="2">
        <v>0</v>
      </c>
      <c r="E113" s="2">
        <v>7.37</v>
      </c>
      <c r="F113" s="2">
        <v>3.52</v>
      </c>
      <c r="G113" s="2">
        <v>0</v>
      </c>
      <c r="H113" s="16">
        <f t="shared" si="6"/>
        <v>0</v>
      </c>
      <c r="I113" s="15">
        <f t="shared" si="4"/>
        <v>7.37</v>
      </c>
      <c r="J113" s="14">
        <f t="shared" si="5"/>
        <v>0</v>
      </c>
    </row>
    <row r="114" spans="1:10" x14ac:dyDescent="0.3">
      <c r="A114" s="19">
        <v>20200105</v>
      </c>
      <c r="B114" s="19" t="s">
        <v>40</v>
      </c>
      <c r="C114" s="19">
        <v>0</v>
      </c>
      <c r="D114" s="19">
        <v>0</v>
      </c>
      <c r="E114" s="19">
        <v>7.15</v>
      </c>
      <c r="F114" s="19">
        <v>3.59</v>
      </c>
      <c r="G114" s="19">
        <v>0</v>
      </c>
      <c r="H114" s="17">
        <f t="shared" si="6"/>
        <v>0</v>
      </c>
      <c r="I114" s="18">
        <f t="shared" si="4"/>
        <v>7.15</v>
      </c>
      <c r="J114" s="17">
        <f t="shared" si="5"/>
        <v>0</v>
      </c>
    </row>
    <row r="115" spans="1:10" x14ac:dyDescent="0.3">
      <c r="A115" s="2">
        <v>20200105</v>
      </c>
      <c r="B115" s="2" t="s">
        <v>39</v>
      </c>
      <c r="C115" s="2">
        <v>167</v>
      </c>
      <c r="D115" s="2">
        <v>11.16</v>
      </c>
      <c r="E115" s="2">
        <v>7.47</v>
      </c>
      <c r="F115" s="2">
        <v>3.52</v>
      </c>
      <c r="G115" s="2">
        <v>0</v>
      </c>
      <c r="H115" s="16">
        <f t="shared" si="6"/>
        <v>862.82851449695704</v>
      </c>
      <c r="I115" s="15">
        <f t="shared" si="4"/>
        <v>34.433391078029906</v>
      </c>
      <c r="J115" s="14">
        <f t="shared" si="5"/>
        <v>0.82620121984959283</v>
      </c>
    </row>
    <row r="116" spans="1:10" x14ac:dyDescent="0.3">
      <c r="A116" s="19">
        <v>20200105</v>
      </c>
      <c r="B116" s="19" t="s">
        <v>38</v>
      </c>
      <c r="C116" s="19">
        <v>323.01</v>
      </c>
      <c r="D116" s="19">
        <v>19.11</v>
      </c>
      <c r="E116" s="19">
        <v>8.67</v>
      </c>
      <c r="F116" s="19">
        <v>3.52</v>
      </c>
      <c r="G116" s="19">
        <v>0</v>
      </c>
      <c r="H116" s="17">
        <f t="shared" si="6"/>
        <v>986.64310268411975</v>
      </c>
      <c r="I116" s="18">
        <f t="shared" si="4"/>
        <v>39.50259695887874</v>
      </c>
      <c r="J116" s="17">
        <f t="shared" si="5"/>
        <v>0.92225311001193544</v>
      </c>
    </row>
    <row r="117" spans="1:10" x14ac:dyDescent="0.3">
      <c r="A117" s="2">
        <v>20200105</v>
      </c>
      <c r="B117" s="2" t="s">
        <v>37</v>
      </c>
      <c r="C117" s="2">
        <v>430.01</v>
      </c>
      <c r="D117" s="2">
        <v>25</v>
      </c>
      <c r="E117" s="2">
        <v>10.23</v>
      </c>
      <c r="F117" s="2">
        <v>3.24</v>
      </c>
      <c r="G117" s="2">
        <v>0</v>
      </c>
      <c r="H117" s="16">
        <f t="shared" si="6"/>
        <v>1017.4903427714058</v>
      </c>
      <c r="I117" s="15">
        <f t="shared" si="4"/>
        <v>42.026573211606433</v>
      </c>
      <c r="J117" s="14">
        <f t="shared" si="5"/>
        <v>0.93953066061155655</v>
      </c>
    </row>
    <row r="118" spans="1:10" x14ac:dyDescent="0.3">
      <c r="A118" s="19">
        <v>20200105</v>
      </c>
      <c r="B118" s="19" t="s">
        <v>36</v>
      </c>
      <c r="C118" s="19">
        <v>473.01</v>
      </c>
      <c r="D118" s="19">
        <v>28.2</v>
      </c>
      <c r="E118" s="19">
        <v>11.65</v>
      </c>
      <c r="F118" s="19">
        <v>2.83</v>
      </c>
      <c r="G118" s="19">
        <v>0</v>
      </c>
      <c r="H118" s="17">
        <f t="shared" si="6"/>
        <v>1000.971821791619</v>
      </c>
      <c r="I118" s="18">
        <f t="shared" si="4"/>
        <v>42.930369430988094</v>
      </c>
      <c r="J118" s="17">
        <f t="shared" si="5"/>
        <v>0.92020674629532095</v>
      </c>
    </row>
    <row r="119" spans="1:10" x14ac:dyDescent="0.3">
      <c r="A119" s="2">
        <v>20200105</v>
      </c>
      <c r="B119" s="2" t="s">
        <v>35</v>
      </c>
      <c r="C119" s="2">
        <v>490.01</v>
      </c>
      <c r="D119" s="2">
        <v>28.28</v>
      </c>
      <c r="E119" s="2">
        <v>12.85</v>
      </c>
      <c r="F119" s="2">
        <v>2.5499999999999998</v>
      </c>
      <c r="G119" s="2">
        <v>0</v>
      </c>
      <c r="H119" s="16">
        <f t="shared" si="6"/>
        <v>1034.2545818375211</v>
      </c>
      <c r="I119" s="15">
        <f t="shared" si="4"/>
        <v>45.170455682422535</v>
      </c>
      <c r="J119" s="14">
        <f t="shared" si="5"/>
        <v>0.94037834390468833</v>
      </c>
    </row>
    <row r="120" spans="1:10" x14ac:dyDescent="0.3">
      <c r="A120" s="19">
        <v>20200105</v>
      </c>
      <c r="B120" s="19" t="s">
        <v>34</v>
      </c>
      <c r="C120" s="19">
        <v>440.02</v>
      </c>
      <c r="D120" s="19">
        <v>25.24</v>
      </c>
      <c r="E120" s="19">
        <v>13.63</v>
      </c>
      <c r="F120" s="19">
        <v>2.21</v>
      </c>
      <c r="G120" s="19">
        <v>0</v>
      </c>
      <c r="H120" s="17">
        <f t="shared" si="6"/>
        <v>1031.9155175360081</v>
      </c>
      <c r="I120" s="18">
        <f t="shared" si="4"/>
        <v>45.877359923000256</v>
      </c>
      <c r="J120" s="17">
        <f t="shared" si="5"/>
        <v>0.93496899502223074</v>
      </c>
    </row>
    <row r="121" spans="1:10" x14ac:dyDescent="0.3">
      <c r="A121" s="2">
        <v>20200105</v>
      </c>
      <c r="B121" s="2" t="s">
        <v>33</v>
      </c>
      <c r="C121" s="2">
        <v>325.01</v>
      </c>
      <c r="D121" s="2">
        <v>19.489999999999998</v>
      </c>
      <c r="E121" s="2">
        <v>13.95</v>
      </c>
      <c r="F121" s="2">
        <v>1.86</v>
      </c>
      <c r="G121" s="2">
        <v>0</v>
      </c>
      <c r="H121" s="16">
        <f t="shared" si="6"/>
        <v>974.12698767166273</v>
      </c>
      <c r="I121" s="15">
        <f t="shared" si="4"/>
        <v>44.39146836473946</v>
      </c>
      <c r="J121" s="14">
        <f t="shared" si="5"/>
        <v>0.88912310068062972</v>
      </c>
    </row>
    <row r="122" spans="1:10" x14ac:dyDescent="0.3">
      <c r="A122" s="19">
        <v>20200105</v>
      </c>
      <c r="B122" s="19" t="s">
        <v>32</v>
      </c>
      <c r="C122" s="19">
        <v>175.01</v>
      </c>
      <c r="D122" s="19">
        <v>11.64</v>
      </c>
      <c r="E122" s="19">
        <v>13.94</v>
      </c>
      <c r="F122" s="19">
        <v>1.52</v>
      </c>
      <c r="G122" s="19">
        <v>0</v>
      </c>
      <c r="H122" s="17">
        <f t="shared" si="6"/>
        <v>867.40923224142341</v>
      </c>
      <c r="I122" s="18">
        <f t="shared" si="4"/>
        <v>41.046538507544483</v>
      </c>
      <c r="J122" s="17">
        <f t="shared" si="5"/>
        <v>0.80477411183009617</v>
      </c>
    </row>
    <row r="123" spans="1:10" x14ac:dyDescent="0.3">
      <c r="A123" s="2">
        <v>20200105</v>
      </c>
      <c r="B123" s="2" t="s">
        <v>31</v>
      </c>
      <c r="C123" s="2">
        <v>0</v>
      </c>
      <c r="D123" s="2">
        <v>0</v>
      </c>
      <c r="E123" s="2">
        <v>13.51</v>
      </c>
      <c r="F123" s="2">
        <v>0.9</v>
      </c>
      <c r="G123" s="2">
        <v>0</v>
      </c>
      <c r="H123" s="16">
        <f t="shared" si="6"/>
        <v>0</v>
      </c>
      <c r="I123" s="15">
        <f t="shared" si="4"/>
        <v>13.51</v>
      </c>
      <c r="J123" s="14">
        <f t="shared" si="5"/>
        <v>0</v>
      </c>
    </row>
    <row r="124" spans="1:10" x14ac:dyDescent="0.3">
      <c r="A124" s="19">
        <v>20200105</v>
      </c>
      <c r="B124" s="19" t="s">
        <v>30</v>
      </c>
      <c r="C124" s="19">
        <v>0</v>
      </c>
      <c r="D124" s="19">
        <v>0</v>
      </c>
      <c r="E124" s="19">
        <v>12.4</v>
      </c>
      <c r="F124" s="19">
        <v>0.83</v>
      </c>
      <c r="G124" s="19">
        <v>0</v>
      </c>
      <c r="H124" s="17">
        <f t="shared" si="6"/>
        <v>0</v>
      </c>
      <c r="I124" s="18">
        <f t="shared" si="4"/>
        <v>12.4</v>
      </c>
      <c r="J124" s="17">
        <f t="shared" si="5"/>
        <v>0</v>
      </c>
    </row>
    <row r="125" spans="1:10" x14ac:dyDescent="0.3">
      <c r="A125" s="2">
        <v>20200105</v>
      </c>
      <c r="B125" s="2" t="s">
        <v>29</v>
      </c>
      <c r="C125" s="2">
        <v>0</v>
      </c>
      <c r="D125" s="2">
        <v>0</v>
      </c>
      <c r="E125" s="2">
        <v>10.85</v>
      </c>
      <c r="F125" s="2">
        <v>1.24</v>
      </c>
      <c r="G125" s="2">
        <v>0</v>
      </c>
      <c r="H125" s="16">
        <f t="shared" si="6"/>
        <v>0</v>
      </c>
      <c r="I125" s="15">
        <f t="shared" si="4"/>
        <v>10.85</v>
      </c>
      <c r="J125" s="14">
        <f t="shared" si="5"/>
        <v>0</v>
      </c>
    </row>
    <row r="126" spans="1:10" x14ac:dyDescent="0.3">
      <c r="A126" s="19">
        <v>20200105</v>
      </c>
      <c r="B126" s="19" t="s">
        <v>28</v>
      </c>
      <c r="C126" s="19">
        <v>0</v>
      </c>
      <c r="D126" s="19">
        <v>0</v>
      </c>
      <c r="E126" s="19">
        <v>9.16</v>
      </c>
      <c r="F126" s="19">
        <v>1.66</v>
      </c>
      <c r="G126" s="19">
        <v>0</v>
      </c>
      <c r="H126" s="17">
        <f t="shared" si="6"/>
        <v>0</v>
      </c>
      <c r="I126" s="18">
        <f t="shared" si="4"/>
        <v>9.16</v>
      </c>
      <c r="J126" s="17">
        <f t="shared" si="5"/>
        <v>0</v>
      </c>
    </row>
    <row r="127" spans="1:10" x14ac:dyDescent="0.3">
      <c r="A127" s="2">
        <v>20200105</v>
      </c>
      <c r="B127" s="2" t="s">
        <v>27</v>
      </c>
      <c r="C127" s="2">
        <v>0</v>
      </c>
      <c r="D127" s="2">
        <v>0</v>
      </c>
      <c r="E127" s="2">
        <v>8.2899999999999991</v>
      </c>
      <c r="F127" s="2">
        <v>1.93</v>
      </c>
      <c r="G127" s="2">
        <v>0</v>
      </c>
      <c r="H127" s="16">
        <f t="shared" si="6"/>
        <v>0</v>
      </c>
      <c r="I127" s="15">
        <f t="shared" si="4"/>
        <v>8.2899999999999991</v>
      </c>
      <c r="J127" s="14">
        <f t="shared" si="5"/>
        <v>0</v>
      </c>
    </row>
    <row r="128" spans="1:10" x14ac:dyDescent="0.3">
      <c r="A128" s="19">
        <v>20200105</v>
      </c>
      <c r="B128" s="19" t="s">
        <v>26</v>
      </c>
      <c r="C128" s="19">
        <v>0</v>
      </c>
      <c r="D128" s="19">
        <v>0</v>
      </c>
      <c r="E128" s="19">
        <v>8.02</v>
      </c>
      <c r="F128" s="19">
        <v>2.0699999999999998</v>
      </c>
      <c r="G128" s="19">
        <v>0</v>
      </c>
      <c r="H128" s="17">
        <f t="shared" si="6"/>
        <v>0</v>
      </c>
      <c r="I128" s="18">
        <f t="shared" si="4"/>
        <v>8.02</v>
      </c>
      <c r="J128" s="17">
        <f t="shared" si="5"/>
        <v>0</v>
      </c>
    </row>
    <row r="129" spans="1:10" x14ac:dyDescent="0.3">
      <c r="A129" s="2">
        <v>20200105</v>
      </c>
      <c r="B129" s="2" t="s">
        <v>25</v>
      </c>
      <c r="C129" s="2">
        <v>0</v>
      </c>
      <c r="D129" s="2">
        <v>0</v>
      </c>
      <c r="E129" s="2">
        <v>7.81</v>
      </c>
      <c r="F129" s="2">
        <v>2.14</v>
      </c>
      <c r="G129" s="2">
        <v>0</v>
      </c>
      <c r="H129" s="16">
        <f t="shared" si="6"/>
        <v>0</v>
      </c>
      <c r="I129" s="15">
        <f t="shared" si="4"/>
        <v>7.81</v>
      </c>
      <c r="J129" s="14">
        <f t="shared" si="5"/>
        <v>0</v>
      </c>
    </row>
    <row r="130" spans="1:10" x14ac:dyDescent="0.3">
      <c r="A130" s="19">
        <v>20200106</v>
      </c>
      <c r="B130" s="19" t="s">
        <v>48</v>
      </c>
      <c r="C130" s="19">
        <v>0</v>
      </c>
      <c r="D130" s="19">
        <v>0</v>
      </c>
      <c r="E130" s="19">
        <v>7.63</v>
      </c>
      <c r="F130" s="19">
        <v>2.14</v>
      </c>
      <c r="G130" s="19">
        <v>0</v>
      </c>
      <c r="H130" s="17">
        <f t="shared" si="6"/>
        <v>0</v>
      </c>
      <c r="I130" s="18">
        <f t="shared" si="4"/>
        <v>7.63</v>
      </c>
      <c r="J130" s="17">
        <f t="shared" si="5"/>
        <v>0</v>
      </c>
    </row>
    <row r="131" spans="1:10" x14ac:dyDescent="0.3">
      <c r="A131" s="2">
        <v>20200106</v>
      </c>
      <c r="B131" s="2" t="s">
        <v>47</v>
      </c>
      <c r="C131" s="2">
        <v>0</v>
      </c>
      <c r="D131" s="2">
        <v>0</v>
      </c>
      <c r="E131" s="2">
        <v>7.49</v>
      </c>
      <c r="F131" s="2">
        <v>2.21</v>
      </c>
      <c r="G131" s="2">
        <v>0</v>
      </c>
      <c r="H131" s="16">
        <f t="shared" si="6"/>
        <v>0</v>
      </c>
      <c r="I131" s="15">
        <f t="shared" si="4"/>
        <v>7.49</v>
      </c>
      <c r="J131" s="14">
        <f t="shared" si="5"/>
        <v>0</v>
      </c>
    </row>
    <row r="132" spans="1:10" x14ac:dyDescent="0.3">
      <c r="A132" s="19">
        <v>20200106</v>
      </c>
      <c r="B132" s="19" t="s">
        <v>46</v>
      </c>
      <c r="C132" s="19">
        <v>0</v>
      </c>
      <c r="D132" s="19">
        <v>0</v>
      </c>
      <c r="E132" s="19">
        <v>7.35</v>
      </c>
      <c r="F132" s="19">
        <v>2.21</v>
      </c>
      <c r="G132" s="19">
        <v>0</v>
      </c>
      <c r="H132" s="17">
        <f t="shared" si="6"/>
        <v>0</v>
      </c>
      <c r="I132" s="18">
        <f t="shared" si="4"/>
        <v>7.35</v>
      </c>
      <c r="J132" s="17">
        <f t="shared" si="5"/>
        <v>0</v>
      </c>
    </row>
    <row r="133" spans="1:10" x14ac:dyDescent="0.3">
      <c r="A133" s="2">
        <v>20200106</v>
      </c>
      <c r="B133" s="2" t="s">
        <v>45</v>
      </c>
      <c r="C133" s="2">
        <v>0</v>
      </c>
      <c r="D133" s="2">
        <v>0</v>
      </c>
      <c r="E133" s="2">
        <v>7.14</v>
      </c>
      <c r="F133" s="2">
        <v>2.14</v>
      </c>
      <c r="G133" s="2">
        <v>0</v>
      </c>
      <c r="H133" s="16">
        <f t="shared" si="6"/>
        <v>0</v>
      </c>
      <c r="I133" s="15">
        <f t="shared" si="4"/>
        <v>7.14</v>
      </c>
      <c r="J133" s="14">
        <f t="shared" si="5"/>
        <v>0</v>
      </c>
    </row>
    <row r="134" spans="1:10" x14ac:dyDescent="0.3">
      <c r="A134" s="19">
        <v>20200106</v>
      </c>
      <c r="B134" s="19" t="s">
        <v>44</v>
      </c>
      <c r="C134" s="19">
        <v>0</v>
      </c>
      <c r="D134" s="19">
        <v>0</v>
      </c>
      <c r="E134" s="19">
        <v>6.89</v>
      </c>
      <c r="F134" s="19">
        <v>2.14</v>
      </c>
      <c r="G134" s="19">
        <v>0</v>
      </c>
      <c r="H134" s="17">
        <f t="shared" si="6"/>
        <v>0</v>
      </c>
      <c r="I134" s="18">
        <f t="shared" si="4"/>
        <v>6.89</v>
      </c>
      <c r="J134" s="17">
        <f t="shared" si="5"/>
        <v>0</v>
      </c>
    </row>
    <row r="135" spans="1:10" x14ac:dyDescent="0.3">
      <c r="A135" s="2">
        <v>20200106</v>
      </c>
      <c r="B135" s="2" t="s">
        <v>43</v>
      </c>
      <c r="C135" s="2">
        <v>0</v>
      </c>
      <c r="D135" s="2">
        <v>0</v>
      </c>
      <c r="E135" s="2">
        <v>6.62</v>
      </c>
      <c r="F135" s="2">
        <v>2</v>
      </c>
      <c r="G135" s="2">
        <v>0</v>
      </c>
      <c r="H135" s="16">
        <f t="shared" si="6"/>
        <v>0</v>
      </c>
      <c r="I135" s="15">
        <f t="shared" si="4"/>
        <v>6.62</v>
      </c>
      <c r="J135" s="14">
        <f t="shared" si="5"/>
        <v>0</v>
      </c>
    </row>
    <row r="136" spans="1:10" x14ac:dyDescent="0.3">
      <c r="A136" s="19">
        <v>20200106</v>
      </c>
      <c r="B136" s="19" t="s">
        <v>42</v>
      </c>
      <c r="C136" s="19">
        <v>0</v>
      </c>
      <c r="D136" s="19">
        <v>0</v>
      </c>
      <c r="E136" s="19">
        <v>6.79</v>
      </c>
      <c r="F136" s="19">
        <v>2.0699999999999998</v>
      </c>
      <c r="G136" s="19">
        <v>0</v>
      </c>
      <c r="H136" s="17">
        <f t="shared" si="6"/>
        <v>0</v>
      </c>
      <c r="I136" s="18">
        <f t="shared" si="4"/>
        <v>6.79</v>
      </c>
      <c r="J136" s="17">
        <f t="shared" si="5"/>
        <v>0</v>
      </c>
    </row>
    <row r="137" spans="1:10" x14ac:dyDescent="0.3">
      <c r="A137" s="2">
        <v>20200106</v>
      </c>
      <c r="B137" s="2" t="s">
        <v>41</v>
      </c>
      <c r="C137" s="2">
        <v>0</v>
      </c>
      <c r="D137" s="2">
        <v>0</v>
      </c>
      <c r="E137" s="2">
        <v>6.71</v>
      </c>
      <c r="F137" s="2">
        <v>2.21</v>
      </c>
      <c r="G137" s="2">
        <v>0</v>
      </c>
      <c r="H137" s="16">
        <f t="shared" si="6"/>
        <v>0</v>
      </c>
      <c r="I137" s="15">
        <f t="shared" si="4"/>
        <v>6.71</v>
      </c>
      <c r="J137" s="14">
        <f t="shared" si="5"/>
        <v>0</v>
      </c>
    </row>
    <row r="138" spans="1:10" x14ac:dyDescent="0.3">
      <c r="A138" s="19">
        <v>20200106</v>
      </c>
      <c r="B138" s="19" t="s">
        <v>40</v>
      </c>
      <c r="C138" s="19">
        <v>0</v>
      </c>
      <c r="D138" s="19">
        <v>0</v>
      </c>
      <c r="E138" s="19">
        <v>6.59</v>
      </c>
      <c r="F138" s="19">
        <v>2.2799999999999998</v>
      </c>
      <c r="G138" s="19">
        <v>0</v>
      </c>
      <c r="H138" s="17">
        <f t="shared" si="6"/>
        <v>0</v>
      </c>
      <c r="I138" s="18">
        <f t="shared" ref="I138:I201" si="7">E138+H138*((NOCT-20)/(800))</f>
        <v>6.59</v>
      </c>
      <c r="J138" s="17">
        <f t="shared" ref="J138:J201" si="8">P_STC__W*(H138/1000)*(1+(alpha_p/100)*(I138-25))</f>
        <v>0</v>
      </c>
    </row>
    <row r="139" spans="1:10" x14ac:dyDescent="0.3">
      <c r="A139" s="2">
        <v>20200106</v>
      </c>
      <c r="B139" s="2" t="s">
        <v>39</v>
      </c>
      <c r="C139" s="2">
        <v>161</v>
      </c>
      <c r="D139" s="2">
        <v>11.19</v>
      </c>
      <c r="E139" s="2">
        <v>6.9</v>
      </c>
      <c r="F139" s="2">
        <v>2.34</v>
      </c>
      <c r="G139" s="2">
        <v>0</v>
      </c>
      <c r="H139" s="16">
        <f t="shared" si="6"/>
        <v>829.62689663404831</v>
      </c>
      <c r="I139" s="15">
        <f t="shared" si="7"/>
        <v>32.825840519814008</v>
      </c>
      <c r="J139" s="14">
        <f t="shared" si="8"/>
        <v>0.80041052160602</v>
      </c>
    </row>
    <row r="140" spans="1:10" x14ac:dyDescent="0.3">
      <c r="A140" s="19">
        <v>20200106</v>
      </c>
      <c r="B140" s="19" t="s">
        <v>38</v>
      </c>
      <c r="C140" s="19">
        <v>322.01</v>
      </c>
      <c r="D140" s="19">
        <v>19.16</v>
      </c>
      <c r="E140" s="19">
        <v>8.0299999999999994</v>
      </c>
      <c r="F140" s="19">
        <v>1.79</v>
      </c>
      <c r="G140" s="19">
        <v>0</v>
      </c>
      <c r="H140" s="17">
        <f t="shared" si="6"/>
        <v>981.1178234604215</v>
      </c>
      <c r="I140" s="18">
        <f t="shared" si="7"/>
        <v>38.689931983138173</v>
      </c>
      <c r="J140" s="17">
        <f t="shared" si="8"/>
        <v>0.92067636024264166</v>
      </c>
    </row>
    <row r="141" spans="1:10" x14ac:dyDescent="0.3">
      <c r="A141" s="2">
        <v>20200106</v>
      </c>
      <c r="B141" s="2" t="s">
        <v>37</v>
      </c>
      <c r="C141" s="2">
        <v>432.01</v>
      </c>
      <c r="D141" s="2">
        <v>25.07</v>
      </c>
      <c r="E141" s="2">
        <v>9.68</v>
      </c>
      <c r="F141" s="2">
        <v>1.52</v>
      </c>
      <c r="G141" s="2">
        <v>0</v>
      </c>
      <c r="H141" s="16">
        <f t="shared" si="6"/>
        <v>1019.5522709105177</v>
      </c>
      <c r="I141" s="15">
        <f t="shared" si="7"/>
        <v>41.541008465953681</v>
      </c>
      <c r="J141" s="14">
        <f t="shared" si="8"/>
        <v>0.94366236855975827</v>
      </c>
    </row>
    <row r="142" spans="1:10" x14ac:dyDescent="0.3">
      <c r="A142" s="19">
        <v>20200106</v>
      </c>
      <c r="B142" s="19" t="s">
        <v>36</v>
      </c>
      <c r="C142" s="19">
        <v>476.01</v>
      </c>
      <c r="D142" s="19">
        <v>28.3</v>
      </c>
      <c r="E142" s="19">
        <v>11.26</v>
      </c>
      <c r="F142" s="19">
        <v>1.38</v>
      </c>
      <c r="G142" s="19">
        <v>0</v>
      </c>
      <c r="H142" s="17">
        <f t="shared" si="6"/>
        <v>1004.0536569275713</v>
      </c>
      <c r="I142" s="18">
        <f t="shared" si="7"/>
        <v>42.636676778986605</v>
      </c>
      <c r="J142" s="17">
        <f t="shared" si="8"/>
        <v>0.92436689275561146</v>
      </c>
    </row>
    <row r="143" spans="1:10" x14ac:dyDescent="0.3">
      <c r="A143" s="2">
        <v>20200106</v>
      </c>
      <c r="B143" s="2" t="s">
        <v>35</v>
      </c>
      <c r="C143" s="2">
        <v>486.01</v>
      </c>
      <c r="D143" s="2">
        <v>28.41</v>
      </c>
      <c r="E143" s="2">
        <v>12.53</v>
      </c>
      <c r="F143" s="2">
        <v>1.52</v>
      </c>
      <c r="G143" s="2">
        <v>0</v>
      </c>
      <c r="H143" s="16">
        <f t="shared" si="6"/>
        <v>1021.5064091958129</v>
      </c>
      <c r="I143" s="15">
        <f t="shared" si="7"/>
        <v>44.452075287369155</v>
      </c>
      <c r="J143" s="14">
        <f t="shared" si="8"/>
        <v>0.93208952109388099</v>
      </c>
    </row>
    <row r="144" spans="1:10" x14ac:dyDescent="0.3">
      <c r="A144" s="19">
        <v>20200106</v>
      </c>
      <c r="B144" s="19" t="s">
        <v>34</v>
      </c>
      <c r="C144" s="19">
        <v>349.01</v>
      </c>
      <c r="D144" s="19">
        <v>25.38</v>
      </c>
      <c r="E144" s="19">
        <v>13.3</v>
      </c>
      <c r="F144" s="19">
        <v>2.21</v>
      </c>
      <c r="G144" s="19">
        <v>0</v>
      </c>
      <c r="H144" s="17">
        <f t="shared" si="6"/>
        <v>814.26479414003222</v>
      </c>
      <c r="I144" s="18">
        <f t="shared" si="7"/>
        <v>38.745774816876008</v>
      </c>
      <c r="J144" s="17">
        <f t="shared" si="8"/>
        <v>0.76389764188301779</v>
      </c>
    </row>
    <row r="145" spans="1:10" x14ac:dyDescent="0.3">
      <c r="A145" s="2">
        <v>20200106</v>
      </c>
      <c r="B145" s="2" t="s">
        <v>33</v>
      </c>
      <c r="C145" s="2">
        <v>325.01</v>
      </c>
      <c r="D145" s="2">
        <v>19.64</v>
      </c>
      <c r="E145" s="2">
        <v>13.56</v>
      </c>
      <c r="F145" s="2">
        <v>2.83</v>
      </c>
      <c r="G145" s="2">
        <v>0</v>
      </c>
      <c r="H145" s="16">
        <f t="shared" si="6"/>
        <v>966.97749072680494</v>
      </c>
      <c r="I145" s="15">
        <f t="shared" si="7"/>
        <v>43.778046585212657</v>
      </c>
      <c r="J145" s="14">
        <f t="shared" si="8"/>
        <v>0.885266723072065</v>
      </c>
    </row>
    <row r="146" spans="1:10" x14ac:dyDescent="0.3">
      <c r="A146" s="19">
        <v>20200106</v>
      </c>
      <c r="B146" s="19" t="s">
        <v>32</v>
      </c>
      <c r="C146" s="19">
        <v>179.01</v>
      </c>
      <c r="D146" s="19">
        <v>11.79</v>
      </c>
      <c r="E146" s="19">
        <v>13.45</v>
      </c>
      <c r="F146" s="19">
        <v>3.1</v>
      </c>
      <c r="G146" s="19">
        <v>0</v>
      </c>
      <c r="H146" s="17">
        <f t="shared" si="6"/>
        <v>876.10337038005491</v>
      </c>
      <c r="I146" s="18">
        <f t="shared" si="7"/>
        <v>40.828230324376719</v>
      </c>
      <c r="J146" s="17">
        <f t="shared" si="8"/>
        <v>0.81370112367553293</v>
      </c>
    </row>
    <row r="147" spans="1:10" x14ac:dyDescent="0.3">
      <c r="A147" s="2">
        <v>20200106</v>
      </c>
      <c r="B147" s="2" t="s">
        <v>31</v>
      </c>
      <c r="C147" s="2">
        <v>10.83</v>
      </c>
      <c r="D147" s="2">
        <v>2.42</v>
      </c>
      <c r="E147" s="2">
        <v>12.83</v>
      </c>
      <c r="F147" s="2">
        <v>2.97</v>
      </c>
      <c r="G147" s="2">
        <v>0</v>
      </c>
      <c r="H147" s="16">
        <f t="shared" ref="H147:H210" si="9">IF(D147&gt;0,C147/SIN(D147*PI()/180),0)</f>
        <v>256.48670488932822</v>
      </c>
      <c r="I147" s="15">
        <f t="shared" si="7"/>
        <v>20.845209527791507</v>
      </c>
      <c r="J147" s="14">
        <f t="shared" si="8"/>
        <v>0.26128212321907873</v>
      </c>
    </row>
    <row r="148" spans="1:10" x14ac:dyDescent="0.3">
      <c r="A148" s="19">
        <v>20200106</v>
      </c>
      <c r="B148" s="19" t="s">
        <v>30</v>
      </c>
      <c r="C148" s="19">
        <v>0</v>
      </c>
      <c r="D148" s="19">
        <v>0</v>
      </c>
      <c r="E148" s="19">
        <v>11.88</v>
      </c>
      <c r="F148" s="19">
        <v>3.31</v>
      </c>
      <c r="G148" s="19">
        <v>0</v>
      </c>
      <c r="H148" s="17">
        <f t="shared" si="9"/>
        <v>0</v>
      </c>
      <c r="I148" s="18">
        <f t="shared" si="7"/>
        <v>11.88</v>
      </c>
      <c r="J148" s="17">
        <f t="shared" si="8"/>
        <v>0</v>
      </c>
    </row>
    <row r="149" spans="1:10" x14ac:dyDescent="0.3">
      <c r="A149" s="2">
        <v>20200106</v>
      </c>
      <c r="B149" s="2" t="s">
        <v>29</v>
      </c>
      <c r="C149" s="2">
        <v>0</v>
      </c>
      <c r="D149" s="2">
        <v>0</v>
      </c>
      <c r="E149" s="2">
        <v>11.14</v>
      </c>
      <c r="F149" s="2">
        <v>2.9</v>
      </c>
      <c r="G149" s="2">
        <v>0</v>
      </c>
      <c r="H149" s="16">
        <f t="shared" si="9"/>
        <v>0</v>
      </c>
      <c r="I149" s="15">
        <f t="shared" si="7"/>
        <v>11.14</v>
      </c>
      <c r="J149" s="14">
        <f t="shared" si="8"/>
        <v>0</v>
      </c>
    </row>
    <row r="150" spans="1:10" x14ac:dyDescent="0.3">
      <c r="A150" s="19">
        <v>20200106</v>
      </c>
      <c r="B150" s="19" t="s">
        <v>28</v>
      </c>
      <c r="C150" s="19">
        <v>0</v>
      </c>
      <c r="D150" s="19">
        <v>0</v>
      </c>
      <c r="E150" s="19">
        <v>10.6</v>
      </c>
      <c r="F150" s="19">
        <v>2.97</v>
      </c>
      <c r="G150" s="19">
        <v>0</v>
      </c>
      <c r="H150" s="17">
        <f t="shared" si="9"/>
        <v>0</v>
      </c>
      <c r="I150" s="18">
        <f t="shared" si="7"/>
        <v>10.6</v>
      </c>
      <c r="J150" s="17">
        <f t="shared" si="8"/>
        <v>0</v>
      </c>
    </row>
    <row r="151" spans="1:10" x14ac:dyDescent="0.3">
      <c r="A151" s="2">
        <v>20200106</v>
      </c>
      <c r="B151" s="2" t="s">
        <v>27</v>
      </c>
      <c r="C151" s="2">
        <v>0</v>
      </c>
      <c r="D151" s="2">
        <v>0</v>
      </c>
      <c r="E151" s="2">
        <v>10.19</v>
      </c>
      <c r="F151" s="2">
        <v>3.1</v>
      </c>
      <c r="G151" s="2">
        <v>0</v>
      </c>
      <c r="H151" s="16">
        <f t="shared" si="9"/>
        <v>0</v>
      </c>
      <c r="I151" s="15">
        <f t="shared" si="7"/>
        <v>10.19</v>
      </c>
      <c r="J151" s="14">
        <f t="shared" si="8"/>
        <v>0</v>
      </c>
    </row>
    <row r="152" spans="1:10" x14ac:dyDescent="0.3">
      <c r="A152" s="19">
        <v>20200106</v>
      </c>
      <c r="B152" s="19" t="s">
        <v>26</v>
      </c>
      <c r="C152" s="19">
        <v>0</v>
      </c>
      <c r="D152" s="19">
        <v>0</v>
      </c>
      <c r="E152" s="19">
        <v>9.92</v>
      </c>
      <c r="F152" s="19">
        <v>3.03</v>
      </c>
      <c r="G152" s="19">
        <v>0</v>
      </c>
      <c r="H152" s="17">
        <f t="shared" si="9"/>
        <v>0</v>
      </c>
      <c r="I152" s="18">
        <f t="shared" si="7"/>
        <v>9.92</v>
      </c>
      <c r="J152" s="17">
        <f t="shared" si="8"/>
        <v>0</v>
      </c>
    </row>
    <row r="153" spans="1:10" x14ac:dyDescent="0.3">
      <c r="A153" s="2">
        <v>20200106</v>
      </c>
      <c r="B153" s="2" t="s">
        <v>25</v>
      </c>
      <c r="C153" s="2">
        <v>0</v>
      </c>
      <c r="D153" s="2">
        <v>0</v>
      </c>
      <c r="E153" s="2">
        <v>9.64</v>
      </c>
      <c r="F153" s="2">
        <v>2.97</v>
      </c>
      <c r="G153" s="2">
        <v>0</v>
      </c>
      <c r="H153" s="16">
        <f t="shared" si="9"/>
        <v>0</v>
      </c>
      <c r="I153" s="15">
        <f t="shared" si="7"/>
        <v>9.64</v>
      </c>
      <c r="J153" s="14">
        <f t="shared" si="8"/>
        <v>0</v>
      </c>
    </row>
    <row r="154" spans="1:10" x14ac:dyDescent="0.3">
      <c r="A154" s="19">
        <v>20200107</v>
      </c>
      <c r="B154" s="19" t="s">
        <v>48</v>
      </c>
      <c r="C154" s="19">
        <v>0</v>
      </c>
      <c r="D154" s="19">
        <v>0</v>
      </c>
      <c r="E154" s="19">
        <v>9.39</v>
      </c>
      <c r="F154" s="19">
        <v>2.83</v>
      </c>
      <c r="G154" s="19">
        <v>0</v>
      </c>
      <c r="H154" s="17">
        <f t="shared" si="9"/>
        <v>0</v>
      </c>
      <c r="I154" s="18">
        <f t="shared" si="7"/>
        <v>9.39</v>
      </c>
      <c r="J154" s="17">
        <f t="shared" si="8"/>
        <v>0</v>
      </c>
    </row>
    <row r="155" spans="1:10" x14ac:dyDescent="0.3">
      <c r="A155" s="2">
        <v>20200107</v>
      </c>
      <c r="B155" s="2" t="s">
        <v>47</v>
      </c>
      <c r="C155" s="2">
        <v>0</v>
      </c>
      <c r="D155" s="2">
        <v>0</v>
      </c>
      <c r="E155" s="2">
        <v>9.1300000000000008</v>
      </c>
      <c r="F155" s="2">
        <v>2.62</v>
      </c>
      <c r="G155" s="2">
        <v>0</v>
      </c>
      <c r="H155" s="16">
        <f t="shared" si="9"/>
        <v>0</v>
      </c>
      <c r="I155" s="15">
        <f t="shared" si="7"/>
        <v>9.1300000000000008</v>
      </c>
      <c r="J155" s="14">
        <f t="shared" si="8"/>
        <v>0</v>
      </c>
    </row>
    <row r="156" spans="1:10" x14ac:dyDescent="0.3">
      <c r="A156" s="19">
        <v>20200107</v>
      </c>
      <c r="B156" s="19" t="s">
        <v>46</v>
      </c>
      <c r="C156" s="19">
        <v>0</v>
      </c>
      <c r="D156" s="19">
        <v>0</v>
      </c>
      <c r="E156" s="19">
        <v>8.84</v>
      </c>
      <c r="F156" s="19">
        <v>2.5499999999999998</v>
      </c>
      <c r="G156" s="19">
        <v>0</v>
      </c>
      <c r="H156" s="17">
        <f t="shared" si="9"/>
        <v>0</v>
      </c>
      <c r="I156" s="18">
        <f t="shared" si="7"/>
        <v>8.84</v>
      </c>
      <c r="J156" s="17">
        <f t="shared" si="8"/>
        <v>0</v>
      </c>
    </row>
    <row r="157" spans="1:10" x14ac:dyDescent="0.3">
      <c r="A157" s="2">
        <v>20200107</v>
      </c>
      <c r="B157" s="2" t="s">
        <v>45</v>
      </c>
      <c r="C157" s="2">
        <v>0</v>
      </c>
      <c r="D157" s="2">
        <v>0</v>
      </c>
      <c r="E157" s="2">
        <v>8.58</v>
      </c>
      <c r="F157" s="2">
        <v>2.62</v>
      </c>
      <c r="G157" s="2">
        <v>0</v>
      </c>
      <c r="H157" s="16">
        <f t="shared" si="9"/>
        <v>0</v>
      </c>
      <c r="I157" s="15">
        <f t="shared" si="7"/>
        <v>8.58</v>
      </c>
      <c r="J157" s="14">
        <f t="shared" si="8"/>
        <v>0</v>
      </c>
    </row>
    <row r="158" spans="1:10" x14ac:dyDescent="0.3">
      <c r="A158" s="19">
        <v>20200107</v>
      </c>
      <c r="B158" s="19" t="s">
        <v>44</v>
      </c>
      <c r="C158" s="19">
        <v>0</v>
      </c>
      <c r="D158" s="19">
        <v>0</v>
      </c>
      <c r="E158" s="19">
        <v>8.34</v>
      </c>
      <c r="F158" s="19">
        <v>2.69</v>
      </c>
      <c r="G158" s="19">
        <v>0</v>
      </c>
      <c r="H158" s="17">
        <f t="shared" si="9"/>
        <v>0</v>
      </c>
      <c r="I158" s="18">
        <f t="shared" si="7"/>
        <v>8.34</v>
      </c>
      <c r="J158" s="17">
        <f t="shared" si="8"/>
        <v>0</v>
      </c>
    </row>
    <row r="159" spans="1:10" x14ac:dyDescent="0.3">
      <c r="A159" s="2">
        <v>20200107</v>
      </c>
      <c r="B159" s="2" t="s">
        <v>43</v>
      </c>
      <c r="C159" s="2">
        <v>0</v>
      </c>
      <c r="D159" s="2">
        <v>0</v>
      </c>
      <c r="E159" s="2">
        <v>8.15</v>
      </c>
      <c r="F159" s="2">
        <v>2.69</v>
      </c>
      <c r="G159" s="2">
        <v>0</v>
      </c>
      <c r="H159" s="16">
        <f t="shared" si="9"/>
        <v>0</v>
      </c>
      <c r="I159" s="15">
        <f t="shared" si="7"/>
        <v>8.15</v>
      </c>
      <c r="J159" s="14">
        <f t="shared" si="8"/>
        <v>0</v>
      </c>
    </row>
    <row r="160" spans="1:10" x14ac:dyDescent="0.3">
      <c r="A160" s="19">
        <v>20200107</v>
      </c>
      <c r="B160" s="19" t="s">
        <v>42</v>
      </c>
      <c r="C160" s="19">
        <v>0</v>
      </c>
      <c r="D160" s="19">
        <v>0</v>
      </c>
      <c r="E160" s="19">
        <v>7.94</v>
      </c>
      <c r="F160" s="19">
        <v>2.69</v>
      </c>
      <c r="G160" s="19">
        <v>0</v>
      </c>
      <c r="H160" s="17">
        <f t="shared" si="9"/>
        <v>0</v>
      </c>
      <c r="I160" s="18">
        <f t="shared" si="7"/>
        <v>7.94</v>
      </c>
      <c r="J160" s="17">
        <f t="shared" si="8"/>
        <v>0</v>
      </c>
    </row>
    <row r="161" spans="1:10" x14ac:dyDescent="0.3">
      <c r="A161" s="2">
        <v>20200107</v>
      </c>
      <c r="B161" s="2" t="s">
        <v>41</v>
      </c>
      <c r="C161" s="2">
        <v>0</v>
      </c>
      <c r="D161" s="2">
        <v>0</v>
      </c>
      <c r="E161" s="2">
        <v>7.66</v>
      </c>
      <c r="F161" s="2">
        <v>2.83</v>
      </c>
      <c r="G161" s="2">
        <v>0</v>
      </c>
      <c r="H161" s="16">
        <f t="shared" si="9"/>
        <v>0</v>
      </c>
      <c r="I161" s="15">
        <f t="shared" si="7"/>
        <v>7.66</v>
      </c>
      <c r="J161" s="14">
        <f t="shared" si="8"/>
        <v>0</v>
      </c>
    </row>
    <row r="162" spans="1:10" x14ac:dyDescent="0.3">
      <c r="A162" s="19">
        <v>20200107</v>
      </c>
      <c r="B162" s="19" t="s">
        <v>40</v>
      </c>
      <c r="C162" s="19">
        <v>0</v>
      </c>
      <c r="D162" s="19">
        <v>0</v>
      </c>
      <c r="E162" s="19">
        <v>7.46</v>
      </c>
      <c r="F162" s="19">
        <v>2.9</v>
      </c>
      <c r="G162" s="19">
        <v>0</v>
      </c>
      <c r="H162" s="17">
        <f t="shared" si="9"/>
        <v>0</v>
      </c>
      <c r="I162" s="18">
        <f t="shared" si="7"/>
        <v>7.46</v>
      </c>
      <c r="J162" s="17">
        <f t="shared" si="8"/>
        <v>0</v>
      </c>
    </row>
    <row r="163" spans="1:10" x14ac:dyDescent="0.3">
      <c r="A163" s="2">
        <v>20200107</v>
      </c>
      <c r="B163" s="2" t="s">
        <v>39</v>
      </c>
      <c r="C163" s="2">
        <v>154</v>
      </c>
      <c r="D163" s="2">
        <v>11.22</v>
      </c>
      <c r="E163" s="2">
        <v>7.54</v>
      </c>
      <c r="F163" s="2">
        <v>2.69</v>
      </c>
      <c r="G163" s="2">
        <v>0</v>
      </c>
      <c r="H163" s="16">
        <f t="shared" si="9"/>
        <v>791.46143720908947</v>
      </c>
      <c r="I163" s="15">
        <f t="shared" si="7"/>
        <v>32.273169912784049</v>
      </c>
      <c r="J163" s="14">
        <f t="shared" si="8"/>
        <v>0.76555748640401855</v>
      </c>
    </row>
    <row r="164" spans="1:10" x14ac:dyDescent="0.3">
      <c r="A164" s="19">
        <v>20200107</v>
      </c>
      <c r="B164" s="19" t="s">
        <v>38</v>
      </c>
      <c r="C164" s="19">
        <v>299.01</v>
      </c>
      <c r="D164" s="19">
        <v>19.22</v>
      </c>
      <c r="E164" s="19">
        <v>8.68</v>
      </c>
      <c r="F164" s="19">
        <v>2.48</v>
      </c>
      <c r="G164" s="19">
        <v>0</v>
      </c>
      <c r="H164" s="17">
        <f t="shared" si="9"/>
        <v>908.30310542385348</v>
      </c>
      <c r="I164" s="18">
        <f t="shared" si="7"/>
        <v>37.064472044495417</v>
      </c>
      <c r="J164" s="17">
        <f t="shared" si="8"/>
        <v>0.85899121701893844</v>
      </c>
    </row>
    <row r="165" spans="1:10" x14ac:dyDescent="0.3">
      <c r="A165" s="2">
        <v>20200107</v>
      </c>
      <c r="B165" s="2" t="s">
        <v>37</v>
      </c>
      <c r="C165" s="2">
        <v>414.01</v>
      </c>
      <c r="D165" s="2">
        <v>25.16</v>
      </c>
      <c r="E165" s="2">
        <v>10.27</v>
      </c>
      <c r="F165" s="2">
        <v>2.34</v>
      </c>
      <c r="G165" s="2">
        <v>0</v>
      </c>
      <c r="H165" s="16">
        <f t="shared" si="9"/>
        <v>973.80321083150136</v>
      </c>
      <c r="I165" s="15">
        <f t="shared" si="7"/>
        <v>40.701350338484417</v>
      </c>
      <c r="J165" s="14">
        <f t="shared" si="8"/>
        <v>0.90499809664847253</v>
      </c>
    </row>
    <row r="166" spans="1:10" x14ac:dyDescent="0.3">
      <c r="A166" s="19">
        <v>20200107</v>
      </c>
      <c r="B166" s="19" t="s">
        <v>36</v>
      </c>
      <c r="C166" s="19">
        <v>504.01</v>
      </c>
      <c r="D166" s="19">
        <v>28.41</v>
      </c>
      <c r="E166" s="19">
        <v>11.82</v>
      </c>
      <c r="F166" s="19">
        <v>2</v>
      </c>
      <c r="G166" s="19">
        <v>0</v>
      </c>
      <c r="H166" s="17">
        <f t="shared" si="9"/>
        <v>1059.3392014542533</v>
      </c>
      <c r="I166" s="18">
        <f t="shared" si="7"/>
        <v>44.924350045445415</v>
      </c>
      <c r="J166" s="17">
        <f t="shared" si="8"/>
        <v>0.96435929865438608</v>
      </c>
    </row>
    <row r="167" spans="1:10" x14ac:dyDescent="0.3">
      <c r="A167" s="2">
        <v>20200107</v>
      </c>
      <c r="B167" s="2" t="s">
        <v>35</v>
      </c>
      <c r="C167" s="2">
        <v>506.02</v>
      </c>
      <c r="D167" s="2">
        <v>28.54</v>
      </c>
      <c r="E167" s="2">
        <v>13.06</v>
      </c>
      <c r="F167" s="2">
        <v>1.72</v>
      </c>
      <c r="G167" s="2">
        <v>0</v>
      </c>
      <c r="H167" s="16">
        <f t="shared" si="9"/>
        <v>1059.1240501681102</v>
      </c>
      <c r="I167" s="15">
        <f t="shared" si="7"/>
        <v>46.157626567753447</v>
      </c>
      <c r="J167" s="14">
        <f t="shared" si="8"/>
        <v>0.95828557002738479</v>
      </c>
    </row>
    <row r="168" spans="1:10" x14ac:dyDescent="0.3">
      <c r="A168" s="19">
        <v>20200107</v>
      </c>
      <c r="B168" s="19" t="s">
        <v>34</v>
      </c>
      <c r="C168" s="19">
        <v>455.02</v>
      </c>
      <c r="D168" s="19">
        <v>25.53</v>
      </c>
      <c r="E168" s="19">
        <v>13.92</v>
      </c>
      <c r="F168" s="19">
        <v>2.14</v>
      </c>
      <c r="G168" s="19">
        <v>0</v>
      </c>
      <c r="H168" s="17">
        <f t="shared" si="9"/>
        <v>1055.7709573773359</v>
      </c>
      <c r="I168" s="18">
        <f t="shared" si="7"/>
        <v>46.912842418041748</v>
      </c>
      <c r="J168" s="17">
        <f t="shared" si="8"/>
        <v>0.95166371559384011</v>
      </c>
    </row>
    <row r="169" spans="1:10" x14ac:dyDescent="0.3">
      <c r="A169" s="2">
        <v>20200107</v>
      </c>
      <c r="B169" s="2" t="s">
        <v>33</v>
      </c>
      <c r="C169" s="2">
        <v>335.01</v>
      </c>
      <c r="D169" s="2">
        <v>19.79</v>
      </c>
      <c r="E169" s="2">
        <v>14.31</v>
      </c>
      <c r="F169" s="2">
        <v>2.83</v>
      </c>
      <c r="G169" s="2">
        <v>0</v>
      </c>
      <c r="H169" s="16">
        <f t="shared" si="9"/>
        <v>989.47437320257131</v>
      </c>
      <c r="I169" s="15">
        <f t="shared" si="7"/>
        <v>45.231074162580356</v>
      </c>
      <c r="J169" s="14">
        <f t="shared" si="8"/>
        <v>0.89939279078451861</v>
      </c>
    </row>
    <row r="170" spans="1:10" x14ac:dyDescent="0.3">
      <c r="A170" s="19">
        <v>20200107</v>
      </c>
      <c r="B170" s="19" t="s">
        <v>32</v>
      </c>
      <c r="C170" s="19">
        <v>183.01</v>
      </c>
      <c r="D170" s="19">
        <v>11.94</v>
      </c>
      <c r="E170" s="19">
        <v>14.16</v>
      </c>
      <c r="F170" s="19">
        <v>3.1</v>
      </c>
      <c r="G170" s="19">
        <v>0</v>
      </c>
      <c r="H170" s="17">
        <f t="shared" si="9"/>
        <v>884.58804636214518</v>
      </c>
      <c r="I170" s="18">
        <f t="shared" si="7"/>
        <v>41.803376448817033</v>
      </c>
      <c r="J170" s="17">
        <f t="shared" si="8"/>
        <v>0.81769974960898484</v>
      </c>
    </row>
    <row r="171" spans="1:10" x14ac:dyDescent="0.3">
      <c r="A171" s="2">
        <v>20200107</v>
      </c>
      <c r="B171" s="2" t="s">
        <v>31</v>
      </c>
      <c r="C171" s="2">
        <v>12.81</v>
      </c>
      <c r="D171" s="2">
        <v>2.57</v>
      </c>
      <c r="E171" s="2">
        <v>13.32</v>
      </c>
      <c r="F171" s="2">
        <v>3.17</v>
      </c>
      <c r="G171" s="2">
        <v>0</v>
      </c>
      <c r="H171" s="16">
        <f t="shared" si="9"/>
        <v>285.68292228726801</v>
      </c>
      <c r="I171" s="15">
        <f t="shared" si="7"/>
        <v>22.247591321477124</v>
      </c>
      <c r="J171" s="14">
        <f t="shared" si="8"/>
        <v>0.28922134498300961</v>
      </c>
    </row>
    <row r="172" spans="1:10" x14ac:dyDescent="0.3">
      <c r="A172" s="19">
        <v>20200107</v>
      </c>
      <c r="B172" s="19" t="s">
        <v>30</v>
      </c>
      <c r="C172" s="19">
        <v>0</v>
      </c>
      <c r="D172" s="19">
        <v>0</v>
      </c>
      <c r="E172" s="19">
        <v>12.22</v>
      </c>
      <c r="F172" s="19">
        <v>3.38</v>
      </c>
      <c r="G172" s="19">
        <v>0</v>
      </c>
      <c r="H172" s="17">
        <f t="shared" si="9"/>
        <v>0</v>
      </c>
      <c r="I172" s="18">
        <f t="shared" si="7"/>
        <v>12.22</v>
      </c>
      <c r="J172" s="17">
        <f t="shared" si="8"/>
        <v>0</v>
      </c>
    </row>
    <row r="173" spans="1:10" x14ac:dyDescent="0.3">
      <c r="A173" s="2">
        <v>20200107</v>
      </c>
      <c r="B173" s="2" t="s">
        <v>29</v>
      </c>
      <c r="C173" s="2">
        <v>0</v>
      </c>
      <c r="D173" s="2">
        <v>0</v>
      </c>
      <c r="E173" s="2">
        <v>11.06</v>
      </c>
      <c r="F173" s="2">
        <v>3.79</v>
      </c>
      <c r="G173" s="2">
        <v>0</v>
      </c>
      <c r="H173" s="16">
        <f t="shared" si="9"/>
        <v>0</v>
      </c>
      <c r="I173" s="15">
        <f t="shared" si="7"/>
        <v>11.06</v>
      </c>
      <c r="J173" s="14">
        <f t="shared" si="8"/>
        <v>0</v>
      </c>
    </row>
    <row r="174" spans="1:10" x14ac:dyDescent="0.3">
      <c r="A174" s="19">
        <v>20200107</v>
      </c>
      <c r="B174" s="19" t="s">
        <v>28</v>
      </c>
      <c r="C174" s="19">
        <v>0</v>
      </c>
      <c r="D174" s="19">
        <v>0</v>
      </c>
      <c r="E174" s="19">
        <v>10.46</v>
      </c>
      <c r="F174" s="19">
        <v>3.86</v>
      </c>
      <c r="G174" s="19">
        <v>0</v>
      </c>
      <c r="H174" s="17">
        <f t="shared" si="9"/>
        <v>0</v>
      </c>
      <c r="I174" s="18">
        <f t="shared" si="7"/>
        <v>10.46</v>
      </c>
      <c r="J174" s="17">
        <f t="shared" si="8"/>
        <v>0</v>
      </c>
    </row>
    <row r="175" spans="1:10" x14ac:dyDescent="0.3">
      <c r="A175" s="2">
        <v>20200107</v>
      </c>
      <c r="B175" s="2" t="s">
        <v>27</v>
      </c>
      <c r="C175" s="2">
        <v>0</v>
      </c>
      <c r="D175" s="2">
        <v>0</v>
      </c>
      <c r="E175" s="2">
        <v>10.029999999999999</v>
      </c>
      <c r="F175" s="2">
        <v>3.93</v>
      </c>
      <c r="G175" s="2">
        <v>0</v>
      </c>
      <c r="H175" s="16">
        <f t="shared" si="9"/>
        <v>0</v>
      </c>
      <c r="I175" s="15">
        <f t="shared" si="7"/>
        <v>10.029999999999999</v>
      </c>
      <c r="J175" s="14">
        <f t="shared" si="8"/>
        <v>0</v>
      </c>
    </row>
    <row r="176" spans="1:10" x14ac:dyDescent="0.3">
      <c r="A176" s="19">
        <v>20200107</v>
      </c>
      <c r="B176" s="19" t="s">
        <v>26</v>
      </c>
      <c r="C176" s="19">
        <v>0</v>
      </c>
      <c r="D176" s="19">
        <v>0</v>
      </c>
      <c r="E176" s="19">
        <v>9.69</v>
      </c>
      <c r="F176" s="19">
        <v>3.86</v>
      </c>
      <c r="G176" s="19">
        <v>0</v>
      </c>
      <c r="H176" s="17">
        <f t="shared" si="9"/>
        <v>0</v>
      </c>
      <c r="I176" s="18">
        <f t="shared" si="7"/>
        <v>9.69</v>
      </c>
      <c r="J176" s="17">
        <f t="shared" si="8"/>
        <v>0</v>
      </c>
    </row>
    <row r="177" spans="1:10" x14ac:dyDescent="0.3">
      <c r="A177" s="2">
        <v>20200107</v>
      </c>
      <c r="B177" s="2" t="s">
        <v>25</v>
      </c>
      <c r="C177" s="2">
        <v>0</v>
      </c>
      <c r="D177" s="2">
        <v>0</v>
      </c>
      <c r="E177" s="2">
        <v>9.41</v>
      </c>
      <c r="F177" s="2">
        <v>3.72</v>
      </c>
      <c r="G177" s="2">
        <v>0</v>
      </c>
      <c r="H177" s="16">
        <f t="shared" si="9"/>
        <v>0</v>
      </c>
      <c r="I177" s="15">
        <f t="shared" si="7"/>
        <v>9.41</v>
      </c>
      <c r="J177" s="14">
        <f t="shared" si="8"/>
        <v>0</v>
      </c>
    </row>
    <row r="178" spans="1:10" x14ac:dyDescent="0.3">
      <c r="A178" s="19">
        <v>20200108</v>
      </c>
      <c r="B178" s="19" t="s">
        <v>48</v>
      </c>
      <c r="C178" s="19">
        <v>0</v>
      </c>
      <c r="D178" s="19">
        <v>0</v>
      </c>
      <c r="E178" s="19">
        <v>9.14</v>
      </c>
      <c r="F178" s="19">
        <v>3.52</v>
      </c>
      <c r="G178" s="19">
        <v>0</v>
      </c>
      <c r="H178" s="17">
        <f t="shared" si="9"/>
        <v>0</v>
      </c>
      <c r="I178" s="18">
        <f t="shared" si="7"/>
        <v>9.14</v>
      </c>
      <c r="J178" s="17">
        <f t="shared" si="8"/>
        <v>0</v>
      </c>
    </row>
    <row r="179" spans="1:10" x14ac:dyDescent="0.3">
      <c r="A179" s="2">
        <v>20200108</v>
      </c>
      <c r="B179" s="2" t="s">
        <v>47</v>
      </c>
      <c r="C179" s="2">
        <v>0</v>
      </c>
      <c r="D179" s="2">
        <v>0</v>
      </c>
      <c r="E179" s="2">
        <v>8.91</v>
      </c>
      <c r="F179" s="2">
        <v>3.31</v>
      </c>
      <c r="G179" s="2">
        <v>0</v>
      </c>
      <c r="H179" s="16">
        <f t="shared" si="9"/>
        <v>0</v>
      </c>
      <c r="I179" s="15">
        <f t="shared" si="7"/>
        <v>8.91</v>
      </c>
      <c r="J179" s="14">
        <f t="shared" si="8"/>
        <v>0</v>
      </c>
    </row>
    <row r="180" spans="1:10" x14ac:dyDescent="0.3">
      <c r="A180" s="19">
        <v>20200108</v>
      </c>
      <c r="B180" s="19" t="s">
        <v>46</v>
      </c>
      <c r="C180" s="19">
        <v>0</v>
      </c>
      <c r="D180" s="19">
        <v>0</v>
      </c>
      <c r="E180" s="19">
        <v>8.76</v>
      </c>
      <c r="F180" s="19">
        <v>3.24</v>
      </c>
      <c r="G180" s="19">
        <v>0</v>
      </c>
      <c r="H180" s="17">
        <f t="shared" si="9"/>
        <v>0</v>
      </c>
      <c r="I180" s="18">
        <f t="shared" si="7"/>
        <v>8.76</v>
      </c>
      <c r="J180" s="17">
        <f t="shared" si="8"/>
        <v>0</v>
      </c>
    </row>
    <row r="181" spans="1:10" x14ac:dyDescent="0.3">
      <c r="A181" s="2">
        <v>20200108</v>
      </c>
      <c r="B181" s="2" t="s">
        <v>45</v>
      </c>
      <c r="C181" s="2">
        <v>0</v>
      </c>
      <c r="D181" s="2">
        <v>0</v>
      </c>
      <c r="E181" s="2">
        <v>8.6999999999999993</v>
      </c>
      <c r="F181" s="2">
        <v>3.24</v>
      </c>
      <c r="G181" s="2">
        <v>0</v>
      </c>
      <c r="H181" s="16">
        <f t="shared" si="9"/>
        <v>0</v>
      </c>
      <c r="I181" s="15">
        <f t="shared" si="7"/>
        <v>8.6999999999999993</v>
      </c>
      <c r="J181" s="14">
        <f t="shared" si="8"/>
        <v>0</v>
      </c>
    </row>
    <row r="182" spans="1:10" x14ac:dyDescent="0.3">
      <c r="A182" s="19">
        <v>20200108</v>
      </c>
      <c r="B182" s="19" t="s">
        <v>44</v>
      </c>
      <c r="C182" s="19">
        <v>0</v>
      </c>
      <c r="D182" s="19">
        <v>0</v>
      </c>
      <c r="E182" s="19">
        <v>8.65</v>
      </c>
      <c r="F182" s="19">
        <v>3.31</v>
      </c>
      <c r="G182" s="19">
        <v>0</v>
      </c>
      <c r="H182" s="17">
        <f t="shared" si="9"/>
        <v>0</v>
      </c>
      <c r="I182" s="18">
        <f t="shared" si="7"/>
        <v>8.65</v>
      </c>
      <c r="J182" s="17">
        <f t="shared" si="8"/>
        <v>0</v>
      </c>
    </row>
    <row r="183" spans="1:10" x14ac:dyDescent="0.3">
      <c r="A183" s="2">
        <v>20200108</v>
      </c>
      <c r="B183" s="2" t="s">
        <v>43</v>
      </c>
      <c r="C183" s="2">
        <v>0</v>
      </c>
      <c r="D183" s="2">
        <v>0</v>
      </c>
      <c r="E183" s="2">
        <v>8.65</v>
      </c>
      <c r="F183" s="2">
        <v>3.38</v>
      </c>
      <c r="G183" s="2">
        <v>0</v>
      </c>
      <c r="H183" s="16">
        <f t="shared" si="9"/>
        <v>0</v>
      </c>
      <c r="I183" s="15">
        <f t="shared" si="7"/>
        <v>8.65</v>
      </c>
      <c r="J183" s="14">
        <f t="shared" si="8"/>
        <v>0</v>
      </c>
    </row>
    <row r="184" spans="1:10" x14ac:dyDescent="0.3">
      <c r="A184" s="19">
        <v>20200108</v>
      </c>
      <c r="B184" s="19" t="s">
        <v>42</v>
      </c>
      <c r="C184" s="19">
        <v>0</v>
      </c>
      <c r="D184" s="19">
        <v>0</v>
      </c>
      <c r="E184" s="19">
        <v>8.69</v>
      </c>
      <c r="F184" s="19">
        <v>3.52</v>
      </c>
      <c r="G184" s="19">
        <v>0</v>
      </c>
      <c r="H184" s="17">
        <f t="shared" si="9"/>
        <v>0</v>
      </c>
      <c r="I184" s="18">
        <f t="shared" si="7"/>
        <v>8.69</v>
      </c>
      <c r="J184" s="17">
        <f t="shared" si="8"/>
        <v>0</v>
      </c>
    </row>
    <row r="185" spans="1:10" x14ac:dyDescent="0.3">
      <c r="A185" s="2">
        <v>20200108</v>
      </c>
      <c r="B185" s="2" t="s">
        <v>41</v>
      </c>
      <c r="C185" s="2">
        <v>0</v>
      </c>
      <c r="D185" s="2">
        <v>0</v>
      </c>
      <c r="E185" s="2">
        <v>8.65</v>
      </c>
      <c r="F185" s="2">
        <v>3.79</v>
      </c>
      <c r="G185" s="2">
        <v>0</v>
      </c>
      <c r="H185" s="16">
        <f t="shared" si="9"/>
        <v>0</v>
      </c>
      <c r="I185" s="15">
        <f t="shared" si="7"/>
        <v>8.65</v>
      </c>
      <c r="J185" s="14">
        <f t="shared" si="8"/>
        <v>0</v>
      </c>
    </row>
    <row r="186" spans="1:10" x14ac:dyDescent="0.3">
      <c r="A186" s="19">
        <v>20200108</v>
      </c>
      <c r="B186" s="19" t="s">
        <v>40</v>
      </c>
      <c r="C186" s="19">
        <v>0</v>
      </c>
      <c r="D186" s="19">
        <v>0</v>
      </c>
      <c r="E186" s="19">
        <v>8.67</v>
      </c>
      <c r="F186" s="19">
        <v>3.93</v>
      </c>
      <c r="G186" s="19">
        <v>0</v>
      </c>
      <c r="H186" s="17">
        <f t="shared" si="9"/>
        <v>0</v>
      </c>
      <c r="I186" s="18">
        <f t="shared" si="7"/>
        <v>8.67</v>
      </c>
      <c r="J186" s="17">
        <f t="shared" si="8"/>
        <v>0</v>
      </c>
    </row>
    <row r="187" spans="1:10" x14ac:dyDescent="0.3">
      <c r="A187" s="2">
        <v>20200108</v>
      </c>
      <c r="B187" s="2" t="s">
        <v>39</v>
      </c>
      <c r="C187" s="2">
        <v>158</v>
      </c>
      <c r="D187" s="2">
        <v>11.26</v>
      </c>
      <c r="E187" s="2">
        <v>9.17</v>
      </c>
      <c r="F187" s="2">
        <v>3.79</v>
      </c>
      <c r="G187" s="2">
        <v>0</v>
      </c>
      <c r="H187" s="16">
        <f t="shared" si="9"/>
        <v>809.17129757116982</v>
      </c>
      <c r="I187" s="15">
        <f t="shared" si="7"/>
        <v>34.456603049099058</v>
      </c>
      <c r="J187" s="14">
        <f t="shared" si="8"/>
        <v>0.77473724465182248</v>
      </c>
    </row>
    <row r="188" spans="1:10" x14ac:dyDescent="0.3">
      <c r="A188" s="19">
        <v>20200108</v>
      </c>
      <c r="B188" s="19" t="s">
        <v>38</v>
      </c>
      <c r="C188" s="19">
        <v>323.01</v>
      </c>
      <c r="D188" s="19">
        <v>19.28</v>
      </c>
      <c r="E188" s="19">
        <v>10.61</v>
      </c>
      <c r="F188" s="19">
        <v>3.72</v>
      </c>
      <c r="G188" s="19">
        <v>0</v>
      </c>
      <c r="H188" s="17">
        <f t="shared" si="9"/>
        <v>978.26998332551943</v>
      </c>
      <c r="I188" s="18">
        <f t="shared" si="7"/>
        <v>41.180936978922482</v>
      </c>
      <c r="J188" s="17">
        <f t="shared" si="8"/>
        <v>0.90703802105699138</v>
      </c>
    </row>
    <row r="189" spans="1:10" x14ac:dyDescent="0.3">
      <c r="A189" s="2">
        <v>20200108</v>
      </c>
      <c r="B189" s="2" t="s">
        <v>37</v>
      </c>
      <c r="C189" s="2">
        <v>437.01</v>
      </c>
      <c r="D189" s="2">
        <v>25.25</v>
      </c>
      <c r="E189" s="2">
        <v>12.15</v>
      </c>
      <c r="F189" s="2">
        <v>3.66</v>
      </c>
      <c r="G189" s="2">
        <v>0</v>
      </c>
      <c r="H189" s="16">
        <f t="shared" si="9"/>
        <v>1024.4773212893042</v>
      </c>
      <c r="I189" s="15">
        <f t="shared" si="7"/>
        <v>44.164916290290755</v>
      </c>
      <c r="J189" s="14">
        <f t="shared" si="8"/>
        <v>0.93612422182215538</v>
      </c>
    </row>
    <row r="190" spans="1:10" x14ac:dyDescent="0.3">
      <c r="A190" s="19">
        <v>20200108</v>
      </c>
      <c r="B190" s="19" t="s">
        <v>36</v>
      </c>
      <c r="C190" s="19">
        <v>484.01</v>
      </c>
      <c r="D190" s="19">
        <v>28.53</v>
      </c>
      <c r="E190" s="19">
        <v>13.46</v>
      </c>
      <c r="F190" s="19">
        <v>3.66</v>
      </c>
      <c r="G190" s="19">
        <v>0</v>
      </c>
      <c r="H190" s="17">
        <f t="shared" si="9"/>
        <v>1013.3812928591682</v>
      </c>
      <c r="I190" s="18">
        <f t="shared" si="7"/>
        <v>45.128165401849003</v>
      </c>
      <c r="J190" s="17">
        <f t="shared" si="8"/>
        <v>0.92159251460902791</v>
      </c>
    </row>
    <row r="191" spans="1:10" x14ac:dyDescent="0.3">
      <c r="A191" s="2">
        <v>20200108</v>
      </c>
      <c r="B191" s="2" t="s">
        <v>35</v>
      </c>
      <c r="C191" s="2">
        <v>489.01</v>
      </c>
      <c r="D191" s="2">
        <v>28.68</v>
      </c>
      <c r="E191" s="2">
        <v>14.4</v>
      </c>
      <c r="F191" s="2">
        <v>3.86</v>
      </c>
      <c r="G191" s="2">
        <v>0</v>
      </c>
      <c r="H191" s="16">
        <f t="shared" si="9"/>
        <v>1018.9464181356115</v>
      </c>
      <c r="I191" s="15">
        <f t="shared" si="7"/>
        <v>46.24207556673786</v>
      </c>
      <c r="J191" s="14">
        <f t="shared" si="8"/>
        <v>0.92154600247939045</v>
      </c>
    </row>
    <row r="192" spans="1:10" x14ac:dyDescent="0.3">
      <c r="A192" s="19">
        <v>20200108</v>
      </c>
      <c r="B192" s="19" t="s">
        <v>34</v>
      </c>
      <c r="C192" s="19">
        <v>451.02</v>
      </c>
      <c r="D192" s="19">
        <v>25.69</v>
      </c>
      <c r="E192" s="19">
        <v>14.96</v>
      </c>
      <c r="F192" s="19">
        <v>4.28</v>
      </c>
      <c r="G192" s="19">
        <v>0</v>
      </c>
      <c r="H192" s="17">
        <f t="shared" si="9"/>
        <v>1040.410879968116</v>
      </c>
      <c r="I192" s="18">
        <f t="shared" si="7"/>
        <v>47.472839999003625</v>
      </c>
      <c r="J192" s="17">
        <f t="shared" si="8"/>
        <v>0.93519643739375879</v>
      </c>
    </row>
    <row r="193" spans="1:10" x14ac:dyDescent="0.3">
      <c r="A193" s="2">
        <v>20200108</v>
      </c>
      <c r="B193" s="2" t="s">
        <v>33</v>
      </c>
      <c r="C193" s="2">
        <v>336.01</v>
      </c>
      <c r="D193" s="2">
        <v>19.96</v>
      </c>
      <c r="E193" s="2">
        <v>15.1</v>
      </c>
      <c r="F193" s="2">
        <v>4.62</v>
      </c>
      <c r="G193" s="2">
        <v>0</v>
      </c>
      <c r="H193" s="16">
        <f t="shared" si="9"/>
        <v>984.31577336885641</v>
      </c>
      <c r="I193" s="15">
        <f t="shared" si="7"/>
        <v>45.859867917776761</v>
      </c>
      <c r="J193" s="14">
        <f t="shared" si="8"/>
        <v>0.89191863677049255</v>
      </c>
    </row>
    <row r="194" spans="1:10" x14ac:dyDescent="0.3">
      <c r="A194" s="19">
        <v>20200108</v>
      </c>
      <c r="B194" s="19" t="s">
        <v>32</v>
      </c>
      <c r="C194" s="19">
        <v>187.01</v>
      </c>
      <c r="D194" s="19">
        <v>12.11</v>
      </c>
      <c r="E194" s="19">
        <v>14.91</v>
      </c>
      <c r="F194" s="19">
        <v>4.62</v>
      </c>
      <c r="G194" s="19">
        <v>0</v>
      </c>
      <c r="H194" s="17">
        <f t="shared" si="9"/>
        <v>891.41855995672688</v>
      </c>
      <c r="I194" s="18">
        <f t="shared" si="7"/>
        <v>42.766829998647715</v>
      </c>
      <c r="J194" s="17">
        <f t="shared" si="8"/>
        <v>0.8201489909009696</v>
      </c>
    </row>
    <row r="195" spans="1:10" x14ac:dyDescent="0.3">
      <c r="A195" s="2">
        <v>20200108</v>
      </c>
      <c r="B195" s="2" t="s">
        <v>31</v>
      </c>
      <c r="C195" s="2">
        <v>13.81</v>
      </c>
      <c r="D195" s="2">
        <v>2.73</v>
      </c>
      <c r="E195" s="2">
        <v>14.16</v>
      </c>
      <c r="F195" s="2">
        <v>4.28</v>
      </c>
      <c r="G195" s="2">
        <v>0</v>
      </c>
      <c r="H195" s="16">
        <f t="shared" si="9"/>
        <v>289.94658965981114</v>
      </c>
      <c r="I195" s="15">
        <f t="shared" si="7"/>
        <v>23.220830926869098</v>
      </c>
      <c r="J195" s="14">
        <f t="shared" si="8"/>
        <v>0.2922679776831324</v>
      </c>
    </row>
    <row r="196" spans="1:10" x14ac:dyDescent="0.3">
      <c r="A196" s="19">
        <v>20200108</v>
      </c>
      <c r="B196" s="19" t="s">
        <v>30</v>
      </c>
      <c r="C196" s="19">
        <v>0</v>
      </c>
      <c r="D196" s="19">
        <v>0</v>
      </c>
      <c r="E196" s="19">
        <v>13.41</v>
      </c>
      <c r="F196" s="19">
        <v>4.21</v>
      </c>
      <c r="G196" s="19">
        <v>0</v>
      </c>
      <c r="H196" s="17">
        <f t="shared" si="9"/>
        <v>0</v>
      </c>
      <c r="I196" s="18">
        <f t="shared" si="7"/>
        <v>13.41</v>
      </c>
      <c r="J196" s="17">
        <f t="shared" si="8"/>
        <v>0</v>
      </c>
    </row>
    <row r="197" spans="1:10" x14ac:dyDescent="0.3">
      <c r="A197" s="2">
        <v>20200108</v>
      </c>
      <c r="B197" s="2" t="s">
        <v>29</v>
      </c>
      <c r="C197" s="2">
        <v>0</v>
      </c>
      <c r="D197" s="2">
        <v>0</v>
      </c>
      <c r="E197" s="2">
        <v>12.87</v>
      </c>
      <c r="F197" s="2">
        <v>4</v>
      </c>
      <c r="G197" s="2">
        <v>0</v>
      </c>
      <c r="H197" s="16">
        <f t="shared" si="9"/>
        <v>0</v>
      </c>
      <c r="I197" s="15">
        <f t="shared" si="7"/>
        <v>12.87</v>
      </c>
      <c r="J197" s="14">
        <f t="shared" si="8"/>
        <v>0</v>
      </c>
    </row>
    <row r="198" spans="1:10" x14ac:dyDescent="0.3">
      <c r="A198" s="19">
        <v>20200108</v>
      </c>
      <c r="B198" s="19" t="s">
        <v>28</v>
      </c>
      <c r="C198" s="19">
        <v>0</v>
      </c>
      <c r="D198" s="19">
        <v>0</v>
      </c>
      <c r="E198" s="19">
        <v>12.63</v>
      </c>
      <c r="F198" s="19">
        <v>3.79</v>
      </c>
      <c r="G198" s="19">
        <v>0</v>
      </c>
      <c r="H198" s="17">
        <f t="shared" si="9"/>
        <v>0</v>
      </c>
      <c r="I198" s="18">
        <f t="shared" si="7"/>
        <v>12.63</v>
      </c>
      <c r="J198" s="17">
        <f t="shared" si="8"/>
        <v>0</v>
      </c>
    </row>
    <row r="199" spans="1:10" x14ac:dyDescent="0.3">
      <c r="A199" s="2">
        <v>20200108</v>
      </c>
      <c r="B199" s="2" t="s">
        <v>27</v>
      </c>
      <c r="C199" s="2">
        <v>0</v>
      </c>
      <c r="D199" s="2">
        <v>0</v>
      </c>
      <c r="E199" s="2">
        <v>12.48</v>
      </c>
      <c r="F199" s="2">
        <v>3.31</v>
      </c>
      <c r="G199" s="2">
        <v>0</v>
      </c>
      <c r="H199" s="16">
        <f t="shared" si="9"/>
        <v>0</v>
      </c>
      <c r="I199" s="15">
        <f t="shared" si="7"/>
        <v>12.48</v>
      </c>
      <c r="J199" s="14">
        <f t="shared" si="8"/>
        <v>0</v>
      </c>
    </row>
    <row r="200" spans="1:10" x14ac:dyDescent="0.3">
      <c r="A200" s="19">
        <v>20200108</v>
      </c>
      <c r="B200" s="19" t="s">
        <v>26</v>
      </c>
      <c r="C200" s="19">
        <v>0</v>
      </c>
      <c r="D200" s="19">
        <v>0</v>
      </c>
      <c r="E200" s="19">
        <v>12.41</v>
      </c>
      <c r="F200" s="19">
        <v>2.83</v>
      </c>
      <c r="G200" s="19">
        <v>0</v>
      </c>
      <c r="H200" s="17">
        <f t="shared" si="9"/>
        <v>0</v>
      </c>
      <c r="I200" s="18">
        <f t="shared" si="7"/>
        <v>12.41</v>
      </c>
      <c r="J200" s="17">
        <f t="shared" si="8"/>
        <v>0</v>
      </c>
    </row>
    <row r="201" spans="1:10" x14ac:dyDescent="0.3">
      <c r="A201" s="2">
        <v>20200108</v>
      </c>
      <c r="B201" s="2" t="s">
        <v>25</v>
      </c>
      <c r="C201" s="2">
        <v>0</v>
      </c>
      <c r="D201" s="2">
        <v>0</v>
      </c>
      <c r="E201" s="2">
        <v>12.29</v>
      </c>
      <c r="F201" s="2">
        <v>2.5499999999999998</v>
      </c>
      <c r="G201" s="2">
        <v>0</v>
      </c>
      <c r="H201" s="16">
        <f t="shared" si="9"/>
        <v>0</v>
      </c>
      <c r="I201" s="15">
        <f t="shared" si="7"/>
        <v>12.29</v>
      </c>
      <c r="J201" s="14">
        <f t="shared" si="8"/>
        <v>0</v>
      </c>
    </row>
    <row r="202" spans="1:10" x14ac:dyDescent="0.3">
      <c r="A202" s="19">
        <v>20200109</v>
      </c>
      <c r="B202" s="19" t="s">
        <v>48</v>
      </c>
      <c r="C202" s="19">
        <v>0</v>
      </c>
      <c r="D202" s="19">
        <v>0</v>
      </c>
      <c r="E202" s="19">
        <v>12.17</v>
      </c>
      <c r="F202" s="19">
        <v>2.5499999999999998</v>
      </c>
      <c r="G202" s="19">
        <v>0</v>
      </c>
      <c r="H202" s="17">
        <f t="shared" si="9"/>
        <v>0</v>
      </c>
      <c r="I202" s="18">
        <f t="shared" ref="I202:I265" si="10">E202+H202*((NOCT-20)/(800))</f>
        <v>12.17</v>
      </c>
      <c r="J202" s="17">
        <f t="shared" ref="J202:J265" si="11">P_STC__W*(H202/1000)*(1+(alpha_p/100)*(I202-25))</f>
        <v>0</v>
      </c>
    </row>
    <row r="203" spans="1:10" x14ac:dyDescent="0.3">
      <c r="A203" s="2">
        <v>20200109</v>
      </c>
      <c r="B203" s="2" t="s">
        <v>47</v>
      </c>
      <c r="C203" s="2">
        <v>0</v>
      </c>
      <c r="D203" s="2">
        <v>0</v>
      </c>
      <c r="E203" s="2">
        <v>12.38</v>
      </c>
      <c r="F203" s="2">
        <v>2.76</v>
      </c>
      <c r="G203" s="2">
        <v>0</v>
      </c>
      <c r="H203" s="16">
        <f t="shared" si="9"/>
        <v>0</v>
      </c>
      <c r="I203" s="15">
        <f t="shared" si="10"/>
        <v>12.38</v>
      </c>
      <c r="J203" s="14">
        <f t="shared" si="11"/>
        <v>0</v>
      </c>
    </row>
    <row r="204" spans="1:10" x14ac:dyDescent="0.3">
      <c r="A204" s="19">
        <v>20200109</v>
      </c>
      <c r="B204" s="19" t="s">
        <v>46</v>
      </c>
      <c r="C204" s="19">
        <v>0</v>
      </c>
      <c r="D204" s="19">
        <v>0</v>
      </c>
      <c r="E204" s="19">
        <v>12.75</v>
      </c>
      <c r="F204" s="19">
        <v>2.9</v>
      </c>
      <c r="G204" s="19">
        <v>0</v>
      </c>
      <c r="H204" s="17">
        <f t="shared" si="9"/>
        <v>0</v>
      </c>
      <c r="I204" s="18">
        <f t="shared" si="10"/>
        <v>12.75</v>
      </c>
      <c r="J204" s="17">
        <f t="shared" si="11"/>
        <v>0</v>
      </c>
    </row>
    <row r="205" spans="1:10" x14ac:dyDescent="0.3">
      <c r="A205" s="2">
        <v>20200109</v>
      </c>
      <c r="B205" s="2" t="s">
        <v>45</v>
      </c>
      <c r="C205" s="2">
        <v>0</v>
      </c>
      <c r="D205" s="2">
        <v>0</v>
      </c>
      <c r="E205" s="2">
        <v>13.04</v>
      </c>
      <c r="F205" s="2">
        <v>2.97</v>
      </c>
      <c r="G205" s="2">
        <v>0</v>
      </c>
      <c r="H205" s="16">
        <f t="shared" si="9"/>
        <v>0</v>
      </c>
      <c r="I205" s="15">
        <f t="shared" si="10"/>
        <v>13.04</v>
      </c>
      <c r="J205" s="14">
        <f t="shared" si="11"/>
        <v>0</v>
      </c>
    </row>
    <row r="206" spans="1:10" x14ac:dyDescent="0.3">
      <c r="A206" s="19">
        <v>20200109</v>
      </c>
      <c r="B206" s="19" t="s">
        <v>44</v>
      </c>
      <c r="C206" s="19">
        <v>0</v>
      </c>
      <c r="D206" s="19">
        <v>0</v>
      </c>
      <c r="E206" s="19">
        <v>13.14</v>
      </c>
      <c r="F206" s="19">
        <v>3.03</v>
      </c>
      <c r="G206" s="19">
        <v>0</v>
      </c>
      <c r="H206" s="17">
        <f t="shared" si="9"/>
        <v>0</v>
      </c>
      <c r="I206" s="18">
        <f t="shared" si="10"/>
        <v>13.14</v>
      </c>
      <c r="J206" s="17">
        <f t="shared" si="11"/>
        <v>0</v>
      </c>
    </row>
    <row r="207" spans="1:10" x14ac:dyDescent="0.3">
      <c r="A207" s="2">
        <v>20200109</v>
      </c>
      <c r="B207" s="2" t="s">
        <v>43</v>
      </c>
      <c r="C207" s="2">
        <v>0</v>
      </c>
      <c r="D207" s="2">
        <v>0</v>
      </c>
      <c r="E207" s="2">
        <v>13.15</v>
      </c>
      <c r="F207" s="2">
        <v>3.03</v>
      </c>
      <c r="G207" s="2">
        <v>0</v>
      </c>
      <c r="H207" s="16">
        <f t="shared" si="9"/>
        <v>0</v>
      </c>
      <c r="I207" s="15">
        <f t="shared" si="10"/>
        <v>13.15</v>
      </c>
      <c r="J207" s="14">
        <f t="shared" si="11"/>
        <v>0</v>
      </c>
    </row>
    <row r="208" spans="1:10" x14ac:dyDescent="0.3">
      <c r="A208" s="19">
        <v>20200109</v>
      </c>
      <c r="B208" s="19" t="s">
        <v>42</v>
      </c>
      <c r="C208" s="19">
        <v>0</v>
      </c>
      <c r="D208" s="19">
        <v>0</v>
      </c>
      <c r="E208" s="19">
        <v>13.06</v>
      </c>
      <c r="F208" s="19">
        <v>3.17</v>
      </c>
      <c r="G208" s="19">
        <v>0</v>
      </c>
      <c r="H208" s="17">
        <f t="shared" si="9"/>
        <v>0</v>
      </c>
      <c r="I208" s="18">
        <f t="shared" si="10"/>
        <v>13.06</v>
      </c>
      <c r="J208" s="17">
        <f t="shared" si="11"/>
        <v>0</v>
      </c>
    </row>
    <row r="209" spans="1:10" x14ac:dyDescent="0.3">
      <c r="A209" s="2">
        <v>20200109</v>
      </c>
      <c r="B209" s="2" t="s">
        <v>41</v>
      </c>
      <c r="C209" s="2">
        <v>0</v>
      </c>
      <c r="D209" s="2">
        <v>0</v>
      </c>
      <c r="E209" s="2">
        <v>12.97</v>
      </c>
      <c r="F209" s="2">
        <v>2.41</v>
      </c>
      <c r="G209" s="2">
        <v>0</v>
      </c>
      <c r="H209" s="16">
        <f t="shared" si="9"/>
        <v>0</v>
      </c>
      <c r="I209" s="15">
        <f t="shared" si="10"/>
        <v>12.97</v>
      </c>
      <c r="J209" s="14">
        <f t="shared" si="11"/>
        <v>0</v>
      </c>
    </row>
    <row r="210" spans="1:10" x14ac:dyDescent="0.3">
      <c r="A210" s="19">
        <v>20200109</v>
      </c>
      <c r="B210" s="19" t="s">
        <v>40</v>
      </c>
      <c r="C210" s="19">
        <v>0</v>
      </c>
      <c r="D210" s="19">
        <v>0</v>
      </c>
      <c r="E210" s="19">
        <v>12.91</v>
      </c>
      <c r="F210" s="19">
        <v>2.62</v>
      </c>
      <c r="G210" s="19">
        <v>0</v>
      </c>
      <c r="H210" s="17">
        <f t="shared" si="9"/>
        <v>0</v>
      </c>
      <c r="I210" s="18">
        <f t="shared" si="10"/>
        <v>12.91</v>
      </c>
      <c r="J210" s="17">
        <f t="shared" si="11"/>
        <v>0</v>
      </c>
    </row>
    <row r="211" spans="1:10" x14ac:dyDescent="0.3">
      <c r="A211" s="2">
        <v>20200109</v>
      </c>
      <c r="B211" s="2" t="s">
        <v>39</v>
      </c>
      <c r="C211" s="2">
        <v>100</v>
      </c>
      <c r="D211" s="2">
        <v>11.31</v>
      </c>
      <c r="E211" s="2">
        <v>13.23</v>
      </c>
      <c r="F211" s="2">
        <v>2.48</v>
      </c>
      <c r="G211" s="2">
        <v>0</v>
      </c>
      <c r="H211" s="16">
        <f t="shared" ref="H211:H274" si="12">IF(D211&gt;0,C211/SIN(D211*PI()/180),0)</f>
        <v>509.89894665088633</v>
      </c>
      <c r="I211" s="15">
        <f t="shared" si="10"/>
        <v>29.1643420828402</v>
      </c>
      <c r="J211" s="14">
        <f t="shared" si="11"/>
        <v>0.50034367526398249</v>
      </c>
    </row>
    <row r="212" spans="1:10" x14ac:dyDescent="0.3">
      <c r="A212" s="19">
        <v>20200109</v>
      </c>
      <c r="B212" s="19" t="s">
        <v>38</v>
      </c>
      <c r="C212" s="19">
        <v>100</v>
      </c>
      <c r="D212" s="19">
        <v>19.350000000000001</v>
      </c>
      <c r="E212" s="19">
        <v>13.8</v>
      </c>
      <c r="F212" s="19">
        <v>2.21</v>
      </c>
      <c r="G212" s="19">
        <v>0</v>
      </c>
      <c r="H212" s="17">
        <f t="shared" si="12"/>
        <v>301.8067159901525</v>
      </c>
      <c r="I212" s="18">
        <f t="shared" si="10"/>
        <v>23.231459874692266</v>
      </c>
      <c r="J212" s="17">
        <f t="shared" si="11"/>
        <v>0.30420862378307428</v>
      </c>
    </row>
    <row r="213" spans="1:10" x14ac:dyDescent="0.3">
      <c r="A213" s="2">
        <v>20200109</v>
      </c>
      <c r="B213" s="2" t="s">
        <v>37</v>
      </c>
      <c r="C213" s="2">
        <v>184</v>
      </c>
      <c r="D213" s="2">
        <v>25.34</v>
      </c>
      <c r="E213" s="2">
        <v>14.64</v>
      </c>
      <c r="F213" s="2">
        <v>2</v>
      </c>
      <c r="G213" s="2">
        <v>0</v>
      </c>
      <c r="H213" s="16">
        <f t="shared" si="12"/>
        <v>429.91766378550153</v>
      </c>
      <c r="I213" s="15">
        <f t="shared" si="10"/>
        <v>28.074926993296923</v>
      </c>
      <c r="J213" s="14">
        <f t="shared" si="11"/>
        <v>0.42396881935379016</v>
      </c>
    </row>
    <row r="214" spans="1:10" x14ac:dyDescent="0.3">
      <c r="A214" s="19">
        <v>20200109</v>
      </c>
      <c r="B214" s="19" t="s">
        <v>36</v>
      </c>
      <c r="C214" s="19">
        <v>217</v>
      </c>
      <c r="D214" s="19">
        <v>28.65</v>
      </c>
      <c r="E214" s="19">
        <v>15.33</v>
      </c>
      <c r="F214" s="19">
        <v>2.2799999999999998</v>
      </c>
      <c r="G214" s="19">
        <v>0</v>
      </c>
      <c r="H214" s="17">
        <f t="shared" si="12"/>
        <v>452.59451974398348</v>
      </c>
      <c r="I214" s="18">
        <f t="shared" si="10"/>
        <v>29.473578741999482</v>
      </c>
      <c r="J214" s="17">
        <f t="shared" si="11"/>
        <v>0.44348329224375876</v>
      </c>
    </row>
    <row r="215" spans="1:10" x14ac:dyDescent="0.3">
      <c r="A215" s="2">
        <v>20200109</v>
      </c>
      <c r="B215" s="2" t="s">
        <v>35</v>
      </c>
      <c r="C215" s="2">
        <v>265</v>
      </c>
      <c r="D215" s="2">
        <v>28.83</v>
      </c>
      <c r="E215" s="2">
        <v>15.53</v>
      </c>
      <c r="F215" s="2">
        <v>3.1</v>
      </c>
      <c r="G215" s="2">
        <v>0</v>
      </c>
      <c r="H215" s="16">
        <f t="shared" si="12"/>
        <v>549.55031721966975</v>
      </c>
      <c r="I215" s="15">
        <f t="shared" si="10"/>
        <v>32.703447413114681</v>
      </c>
      <c r="J215" s="14">
        <f t="shared" si="11"/>
        <v>0.53049987335663984</v>
      </c>
    </row>
    <row r="216" spans="1:10" x14ac:dyDescent="0.3">
      <c r="A216" s="19">
        <v>20200109</v>
      </c>
      <c r="B216" s="19" t="s">
        <v>34</v>
      </c>
      <c r="C216" s="19">
        <v>279</v>
      </c>
      <c r="D216" s="19">
        <v>25.85</v>
      </c>
      <c r="E216" s="19">
        <v>15.52</v>
      </c>
      <c r="F216" s="19">
        <v>3.93</v>
      </c>
      <c r="G216" s="19">
        <v>0</v>
      </c>
      <c r="H216" s="17">
        <f t="shared" si="12"/>
        <v>639.88387981040671</v>
      </c>
      <c r="I216" s="18">
        <f t="shared" si="10"/>
        <v>35.516371244075209</v>
      </c>
      <c r="J216" s="17">
        <f t="shared" si="11"/>
        <v>0.60960222586107227</v>
      </c>
    </row>
    <row r="217" spans="1:10" x14ac:dyDescent="0.3">
      <c r="A217" s="2">
        <v>20200109</v>
      </c>
      <c r="B217" s="2" t="s">
        <v>33</v>
      </c>
      <c r="C217" s="2">
        <v>111</v>
      </c>
      <c r="D217" s="2">
        <v>20.12</v>
      </c>
      <c r="E217" s="2">
        <v>15.41</v>
      </c>
      <c r="F217" s="2">
        <v>3.52</v>
      </c>
      <c r="G217" s="2">
        <v>0</v>
      </c>
      <c r="H217" s="16">
        <f t="shared" si="12"/>
        <v>322.68616346573066</v>
      </c>
      <c r="I217" s="15">
        <f t="shared" si="10"/>
        <v>25.493942608304081</v>
      </c>
      <c r="J217" s="14">
        <f t="shared" si="11"/>
        <v>0.32196891546212408</v>
      </c>
    </row>
    <row r="218" spans="1:10" x14ac:dyDescent="0.3">
      <c r="A218" s="19">
        <v>20200109</v>
      </c>
      <c r="B218" s="19" t="s">
        <v>32</v>
      </c>
      <c r="C218" s="19">
        <v>69</v>
      </c>
      <c r="D218" s="19">
        <v>12.27</v>
      </c>
      <c r="E218" s="19">
        <v>15.27</v>
      </c>
      <c r="F218" s="19">
        <v>3.52</v>
      </c>
      <c r="G218" s="19">
        <v>0</v>
      </c>
      <c r="H218" s="17">
        <f t="shared" si="12"/>
        <v>324.67719276062911</v>
      </c>
      <c r="I218" s="18">
        <f t="shared" si="10"/>
        <v>25.416162273769658</v>
      </c>
      <c r="J218" s="17">
        <f t="shared" si="11"/>
        <v>0.32406915996611729</v>
      </c>
    </row>
    <row r="219" spans="1:10" x14ac:dyDescent="0.3">
      <c r="A219" s="2">
        <v>20200109</v>
      </c>
      <c r="B219" s="2" t="s">
        <v>31</v>
      </c>
      <c r="C219" s="2">
        <v>4</v>
      </c>
      <c r="D219" s="2">
        <v>2.9</v>
      </c>
      <c r="E219" s="2">
        <v>14.85</v>
      </c>
      <c r="F219" s="2">
        <v>5.59</v>
      </c>
      <c r="G219" s="2">
        <v>0</v>
      </c>
      <c r="H219" s="16">
        <f t="shared" si="12"/>
        <v>79.062414517418048</v>
      </c>
      <c r="I219" s="15">
        <f t="shared" si="10"/>
        <v>17.320700453669314</v>
      </c>
      <c r="J219" s="14">
        <f t="shared" si="11"/>
        <v>8.1794562355127429E-2</v>
      </c>
    </row>
    <row r="220" spans="1:10" x14ac:dyDescent="0.3">
      <c r="A220" s="19">
        <v>20200109</v>
      </c>
      <c r="B220" s="19" t="s">
        <v>30</v>
      </c>
      <c r="C220" s="19">
        <v>0</v>
      </c>
      <c r="D220" s="19">
        <v>0</v>
      </c>
      <c r="E220" s="19">
        <v>14.31</v>
      </c>
      <c r="F220" s="19">
        <v>6.28</v>
      </c>
      <c r="G220" s="19">
        <v>0</v>
      </c>
      <c r="H220" s="17">
        <f t="shared" si="12"/>
        <v>0</v>
      </c>
      <c r="I220" s="18">
        <f t="shared" si="10"/>
        <v>14.31</v>
      </c>
      <c r="J220" s="17">
        <f t="shared" si="11"/>
        <v>0</v>
      </c>
    </row>
    <row r="221" spans="1:10" x14ac:dyDescent="0.3">
      <c r="A221" s="2">
        <v>20200109</v>
      </c>
      <c r="B221" s="2" t="s">
        <v>29</v>
      </c>
      <c r="C221" s="2">
        <v>0</v>
      </c>
      <c r="D221" s="2">
        <v>0</v>
      </c>
      <c r="E221" s="2">
        <v>14.04</v>
      </c>
      <c r="F221" s="2">
        <v>5.72</v>
      </c>
      <c r="G221" s="2">
        <v>0</v>
      </c>
      <c r="H221" s="16">
        <f t="shared" si="12"/>
        <v>0</v>
      </c>
      <c r="I221" s="15">
        <f t="shared" si="10"/>
        <v>14.04</v>
      </c>
      <c r="J221" s="14">
        <f t="shared" si="11"/>
        <v>0</v>
      </c>
    </row>
    <row r="222" spans="1:10" x14ac:dyDescent="0.3">
      <c r="A222" s="19">
        <v>20200109</v>
      </c>
      <c r="B222" s="19" t="s">
        <v>28</v>
      </c>
      <c r="C222" s="19">
        <v>0</v>
      </c>
      <c r="D222" s="19">
        <v>0</v>
      </c>
      <c r="E222" s="19">
        <v>13.4</v>
      </c>
      <c r="F222" s="19">
        <v>5.0999999999999996</v>
      </c>
      <c r="G222" s="19">
        <v>0</v>
      </c>
      <c r="H222" s="17">
        <f t="shared" si="12"/>
        <v>0</v>
      </c>
      <c r="I222" s="18">
        <f t="shared" si="10"/>
        <v>13.4</v>
      </c>
      <c r="J222" s="17">
        <f t="shared" si="11"/>
        <v>0</v>
      </c>
    </row>
    <row r="223" spans="1:10" x14ac:dyDescent="0.3">
      <c r="A223" s="2">
        <v>20200109</v>
      </c>
      <c r="B223" s="2" t="s">
        <v>27</v>
      </c>
      <c r="C223" s="2">
        <v>0</v>
      </c>
      <c r="D223" s="2">
        <v>0</v>
      </c>
      <c r="E223" s="2">
        <v>12.98</v>
      </c>
      <c r="F223" s="2">
        <v>4.34</v>
      </c>
      <c r="G223" s="2">
        <v>0</v>
      </c>
      <c r="H223" s="16">
        <f t="shared" si="12"/>
        <v>0</v>
      </c>
      <c r="I223" s="15">
        <f t="shared" si="10"/>
        <v>12.98</v>
      </c>
      <c r="J223" s="14">
        <f t="shared" si="11"/>
        <v>0</v>
      </c>
    </row>
    <row r="224" spans="1:10" x14ac:dyDescent="0.3">
      <c r="A224" s="19">
        <v>20200109</v>
      </c>
      <c r="B224" s="19" t="s">
        <v>26</v>
      </c>
      <c r="C224" s="19">
        <v>0</v>
      </c>
      <c r="D224" s="19">
        <v>0</v>
      </c>
      <c r="E224" s="19">
        <v>12.62</v>
      </c>
      <c r="F224" s="19">
        <v>3.38</v>
      </c>
      <c r="G224" s="19">
        <v>0</v>
      </c>
      <c r="H224" s="17">
        <f t="shared" si="12"/>
        <v>0</v>
      </c>
      <c r="I224" s="18">
        <f t="shared" si="10"/>
        <v>12.62</v>
      </c>
      <c r="J224" s="17">
        <f t="shared" si="11"/>
        <v>0</v>
      </c>
    </row>
    <row r="225" spans="1:10" x14ac:dyDescent="0.3">
      <c r="A225" s="2">
        <v>20200109</v>
      </c>
      <c r="B225" s="2" t="s">
        <v>25</v>
      </c>
      <c r="C225" s="2">
        <v>0</v>
      </c>
      <c r="D225" s="2">
        <v>0</v>
      </c>
      <c r="E225" s="2">
        <v>12.36</v>
      </c>
      <c r="F225" s="2">
        <v>3.31</v>
      </c>
      <c r="G225" s="2">
        <v>0</v>
      </c>
      <c r="H225" s="16">
        <f t="shared" si="12"/>
        <v>0</v>
      </c>
      <c r="I225" s="15">
        <f t="shared" si="10"/>
        <v>12.36</v>
      </c>
      <c r="J225" s="14">
        <f t="shared" si="11"/>
        <v>0</v>
      </c>
    </row>
    <row r="226" spans="1:10" x14ac:dyDescent="0.3">
      <c r="A226" s="19">
        <v>20200110</v>
      </c>
      <c r="B226" s="19" t="s">
        <v>48</v>
      </c>
      <c r="C226" s="19">
        <v>0</v>
      </c>
      <c r="D226" s="19">
        <v>0</v>
      </c>
      <c r="E226" s="19">
        <v>12.15</v>
      </c>
      <c r="F226" s="19">
        <v>4.28</v>
      </c>
      <c r="G226" s="19">
        <v>0</v>
      </c>
      <c r="H226" s="17">
        <f t="shared" si="12"/>
        <v>0</v>
      </c>
      <c r="I226" s="18">
        <f t="shared" si="10"/>
        <v>12.15</v>
      </c>
      <c r="J226" s="17">
        <f t="shared" si="11"/>
        <v>0</v>
      </c>
    </row>
    <row r="227" spans="1:10" x14ac:dyDescent="0.3">
      <c r="A227" s="2">
        <v>20200110</v>
      </c>
      <c r="B227" s="2" t="s">
        <v>47</v>
      </c>
      <c r="C227" s="2">
        <v>0</v>
      </c>
      <c r="D227" s="2">
        <v>0</v>
      </c>
      <c r="E227" s="2">
        <v>12.02</v>
      </c>
      <c r="F227" s="2">
        <v>5.31</v>
      </c>
      <c r="G227" s="2">
        <v>0</v>
      </c>
      <c r="H227" s="16">
        <f t="shared" si="12"/>
        <v>0</v>
      </c>
      <c r="I227" s="15">
        <f t="shared" si="10"/>
        <v>12.02</v>
      </c>
      <c r="J227" s="14">
        <f t="shared" si="11"/>
        <v>0</v>
      </c>
    </row>
    <row r="228" spans="1:10" x14ac:dyDescent="0.3">
      <c r="A228" s="19">
        <v>20200110</v>
      </c>
      <c r="B228" s="19" t="s">
        <v>46</v>
      </c>
      <c r="C228" s="19">
        <v>0</v>
      </c>
      <c r="D228" s="19">
        <v>0</v>
      </c>
      <c r="E228" s="19">
        <v>11.73</v>
      </c>
      <c r="F228" s="19">
        <v>5.45</v>
      </c>
      <c r="G228" s="19">
        <v>0</v>
      </c>
      <c r="H228" s="17">
        <f t="shared" si="12"/>
        <v>0</v>
      </c>
      <c r="I228" s="18">
        <f t="shared" si="10"/>
        <v>11.73</v>
      </c>
      <c r="J228" s="17">
        <f t="shared" si="11"/>
        <v>0</v>
      </c>
    </row>
    <row r="229" spans="1:10" x14ac:dyDescent="0.3">
      <c r="A229" s="2">
        <v>20200110</v>
      </c>
      <c r="B229" s="2" t="s">
        <v>45</v>
      </c>
      <c r="C229" s="2">
        <v>0</v>
      </c>
      <c r="D229" s="2">
        <v>0</v>
      </c>
      <c r="E229" s="2">
        <v>11.45</v>
      </c>
      <c r="F229" s="2">
        <v>4.9000000000000004</v>
      </c>
      <c r="G229" s="2">
        <v>0</v>
      </c>
      <c r="H229" s="16">
        <f t="shared" si="12"/>
        <v>0</v>
      </c>
      <c r="I229" s="15">
        <f t="shared" si="10"/>
        <v>11.45</v>
      </c>
      <c r="J229" s="14">
        <f t="shared" si="11"/>
        <v>0</v>
      </c>
    </row>
    <row r="230" spans="1:10" x14ac:dyDescent="0.3">
      <c r="A230" s="19">
        <v>20200110</v>
      </c>
      <c r="B230" s="19" t="s">
        <v>44</v>
      </c>
      <c r="C230" s="19">
        <v>0</v>
      </c>
      <c r="D230" s="19">
        <v>0</v>
      </c>
      <c r="E230" s="19">
        <v>11.22</v>
      </c>
      <c r="F230" s="19">
        <v>4.62</v>
      </c>
      <c r="G230" s="19">
        <v>0</v>
      </c>
      <c r="H230" s="17">
        <f t="shared" si="12"/>
        <v>0</v>
      </c>
      <c r="I230" s="18">
        <f t="shared" si="10"/>
        <v>11.22</v>
      </c>
      <c r="J230" s="17">
        <f t="shared" si="11"/>
        <v>0</v>
      </c>
    </row>
    <row r="231" spans="1:10" x14ac:dyDescent="0.3">
      <c r="A231" s="2">
        <v>20200110</v>
      </c>
      <c r="B231" s="2" t="s">
        <v>43</v>
      </c>
      <c r="C231" s="2">
        <v>0</v>
      </c>
      <c r="D231" s="2">
        <v>0</v>
      </c>
      <c r="E231" s="2">
        <v>10.99</v>
      </c>
      <c r="F231" s="2">
        <v>4.76</v>
      </c>
      <c r="G231" s="2">
        <v>0</v>
      </c>
      <c r="H231" s="16">
        <f t="shared" si="12"/>
        <v>0</v>
      </c>
      <c r="I231" s="15">
        <f t="shared" si="10"/>
        <v>10.99</v>
      </c>
      <c r="J231" s="14">
        <f t="shared" si="11"/>
        <v>0</v>
      </c>
    </row>
    <row r="232" spans="1:10" x14ac:dyDescent="0.3">
      <c r="A232" s="19">
        <v>20200110</v>
      </c>
      <c r="B232" s="19" t="s">
        <v>42</v>
      </c>
      <c r="C232" s="19">
        <v>0</v>
      </c>
      <c r="D232" s="19">
        <v>0</v>
      </c>
      <c r="E232" s="19">
        <v>10.78</v>
      </c>
      <c r="F232" s="19">
        <v>5.0999999999999996</v>
      </c>
      <c r="G232" s="19">
        <v>0</v>
      </c>
      <c r="H232" s="17">
        <f t="shared" si="12"/>
        <v>0</v>
      </c>
      <c r="I232" s="18">
        <f t="shared" si="10"/>
        <v>10.78</v>
      </c>
      <c r="J232" s="17">
        <f t="shared" si="11"/>
        <v>0</v>
      </c>
    </row>
    <row r="233" spans="1:10" x14ac:dyDescent="0.3">
      <c r="A233" s="2">
        <v>20200110</v>
      </c>
      <c r="B233" s="2" t="s">
        <v>41</v>
      </c>
      <c r="C233" s="2">
        <v>0</v>
      </c>
      <c r="D233" s="2">
        <v>0</v>
      </c>
      <c r="E233" s="2">
        <v>10.78</v>
      </c>
      <c r="F233" s="2">
        <v>5.79</v>
      </c>
      <c r="G233" s="2">
        <v>0</v>
      </c>
      <c r="H233" s="16">
        <f t="shared" si="12"/>
        <v>0</v>
      </c>
      <c r="I233" s="15">
        <f t="shared" si="10"/>
        <v>10.78</v>
      </c>
      <c r="J233" s="14">
        <f t="shared" si="11"/>
        <v>0</v>
      </c>
    </row>
    <row r="234" spans="1:10" x14ac:dyDescent="0.3">
      <c r="A234" s="19">
        <v>20200110</v>
      </c>
      <c r="B234" s="19" t="s">
        <v>40</v>
      </c>
      <c r="C234" s="19">
        <v>0</v>
      </c>
      <c r="D234" s="19">
        <v>0</v>
      </c>
      <c r="E234" s="19">
        <v>10.73</v>
      </c>
      <c r="F234" s="19">
        <v>6</v>
      </c>
      <c r="G234" s="19">
        <v>0</v>
      </c>
      <c r="H234" s="17">
        <f t="shared" si="12"/>
        <v>0</v>
      </c>
      <c r="I234" s="18">
        <f t="shared" si="10"/>
        <v>10.73</v>
      </c>
      <c r="J234" s="17">
        <f t="shared" si="11"/>
        <v>0</v>
      </c>
    </row>
    <row r="235" spans="1:10" x14ac:dyDescent="0.3">
      <c r="A235" s="2">
        <v>20200110</v>
      </c>
      <c r="B235" s="2" t="s">
        <v>39</v>
      </c>
      <c r="C235" s="2">
        <v>165</v>
      </c>
      <c r="D235" s="2">
        <v>11.36</v>
      </c>
      <c r="E235" s="2">
        <v>11.01</v>
      </c>
      <c r="F235" s="2">
        <v>5.45</v>
      </c>
      <c r="G235" s="2">
        <v>0</v>
      </c>
      <c r="H235" s="16">
        <f t="shared" si="12"/>
        <v>837.67854164572691</v>
      </c>
      <c r="I235" s="15">
        <f t="shared" si="10"/>
        <v>37.187454426428964</v>
      </c>
      <c r="J235" s="14">
        <f t="shared" si="11"/>
        <v>0.79173728091935536</v>
      </c>
    </row>
    <row r="236" spans="1:10" x14ac:dyDescent="0.3">
      <c r="A236" s="19">
        <v>20200110</v>
      </c>
      <c r="B236" s="19" t="s">
        <v>38</v>
      </c>
      <c r="C236" s="19">
        <v>314.01</v>
      </c>
      <c r="D236" s="19">
        <v>19.43</v>
      </c>
      <c r="E236" s="19">
        <v>11.7</v>
      </c>
      <c r="F236" s="19">
        <v>5.72</v>
      </c>
      <c r="G236" s="19">
        <v>0</v>
      </c>
      <c r="H236" s="17">
        <f t="shared" si="12"/>
        <v>943.95106343538396</v>
      </c>
      <c r="I236" s="18">
        <f t="shared" si="10"/>
        <v>41.198470732355744</v>
      </c>
      <c r="J236" s="17">
        <f t="shared" si="11"/>
        <v>0.87514352690313024</v>
      </c>
    </row>
    <row r="237" spans="1:10" x14ac:dyDescent="0.3">
      <c r="A237" s="2">
        <v>20200110</v>
      </c>
      <c r="B237" s="2" t="s">
        <v>37</v>
      </c>
      <c r="C237" s="2">
        <v>432.01</v>
      </c>
      <c r="D237" s="2">
        <v>25.45</v>
      </c>
      <c r="E237" s="2">
        <v>12.44</v>
      </c>
      <c r="F237" s="2">
        <v>6.21</v>
      </c>
      <c r="G237" s="2">
        <v>0</v>
      </c>
      <c r="H237" s="16">
        <f t="shared" si="12"/>
        <v>1005.3213809466893</v>
      </c>
      <c r="I237" s="15">
        <f t="shared" si="10"/>
        <v>43.856293154584037</v>
      </c>
      <c r="J237" s="14">
        <f t="shared" si="11"/>
        <v>0.92001652491503005</v>
      </c>
    </row>
    <row r="238" spans="1:10" x14ac:dyDescent="0.3">
      <c r="A238" s="19">
        <v>20200110</v>
      </c>
      <c r="B238" s="19" t="s">
        <v>36</v>
      </c>
      <c r="C238" s="19">
        <v>493.01</v>
      </c>
      <c r="D238" s="19">
        <v>28.78</v>
      </c>
      <c r="E238" s="19">
        <v>13.11</v>
      </c>
      <c r="F238" s="19">
        <v>6.41</v>
      </c>
      <c r="G238" s="19">
        <v>0</v>
      </c>
      <c r="H238" s="17">
        <f t="shared" si="12"/>
        <v>1024.0155735156279</v>
      </c>
      <c r="I238" s="18">
        <f t="shared" si="10"/>
        <v>45.110486672363372</v>
      </c>
      <c r="J238" s="17">
        <f t="shared" si="11"/>
        <v>0.93134504156997444</v>
      </c>
    </row>
    <row r="239" spans="1:10" x14ac:dyDescent="0.3">
      <c r="A239" s="2">
        <v>20200110</v>
      </c>
      <c r="B239" s="2" t="s">
        <v>35</v>
      </c>
      <c r="C239" s="2">
        <v>499.01</v>
      </c>
      <c r="D239" s="2">
        <v>28.98</v>
      </c>
      <c r="E239" s="2">
        <v>13.55</v>
      </c>
      <c r="F239" s="2">
        <v>6.55</v>
      </c>
      <c r="G239" s="2">
        <v>0</v>
      </c>
      <c r="H239" s="16">
        <f t="shared" si="12"/>
        <v>1029.9392790316087</v>
      </c>
      <c r="I239" s="15">
        <f t="shared" si="10"/>
        <v>45.735602469737771</v>
      </c>
      <c r="J239" s="14">
        <f t="shared" si="11"/>
        <v>0.93383542747075365</v>
      </c>
    </row>
    <row r="240" spans="1:10" x14ac:dyDescent="0.3">
      <c r="A240" s="19">
        <v>20200110</v>
      </c>
      <c r="B240" s="19" t="s">
        <v>34</v>
      </c>
      <c r="C240" s="19">
        <v>458.02</v>
      </c>
      <c r="D240" s="19">
        <v>26.02</v>
      </c>
      <c r="E240" s="19">
        <v>13.74</v>
      </c>
      <c r="F240" s="19">
        <v>6.28</v>
      </c>
      <c r="G240" s="19">
        <v>0</v>
      </c>
      <c r="H240" s="17">
        <f t="shared" si="12"/>
        <v>1044.0752427323901</v>
      </c>
      <c r="I240" s="18">
        <f t="shared" si="10"/>
        <v>46.367351335387191</v>
      </c>
      <c r="J240" s="17">
        <f t="shared" si="11"/>
        <v>0.94368419133819814</v>
      </c>
    </row>
    <row r="241" spans="1:10" x14ac:dyDescent="0.3">
      <c r="A241" s="2">
        <v>20200110</v>
      </c>
      <c r="B241" s="2" t="s">
        <v>33</v>
      </c>
      <c r="C241" s="2">
        <v>336.01</v>
      </c>
      <c r="D241" s="2">
        <v>20.29</v>
      </c>
      <c r="E241" s="2">
        <v>13.69</v>
      </c>
      <c r="F241" s="2">
        <v>6.21</v>
      </c>
      <c r="G241" s="2">
        <v>0</v>
      </c>
      <c r="H241" s="16">
        <f t="shared" si="12"/>
        <v>968.96532815574585</v>
      </c>
      <c r="I241" s="15">
        <f t="shared" si="10"/>
        <v>43.970166504867059</v>
      </c>
      <c r="J241" s="14">
        <f t="shared" si="11"/>
        <v>0.88624887689923648</v>
      </c>
    </row>
    <row r="242" spans="1:10" x14ac:dyDescent="0.3">
      <c r="A242" s="19">
        <v>20200110</v>
      </c>
      <c r="B242" s="19" t="s">
        <v>32</v>
      </c>
      <c r="C242" s="19">
        <v>192.01</v>
      </c>
      <c r="D242" s="19">
        <v>12.44</v>
      </c>
      <c r="E242" s="19">
        <v>13.35</v>
      </c>
      <c r="F242" s="19">
        <v>6.07</v>
      </c>
      <c r="G242" s="19">
        <v>0</v>
      </c>
      <c r="H242" s="17">
        <f t="shared" si="12"/>
        <v>891.34048125340826</v>
      </c>
      <c r="I242" s="18">
        <f t="shared" si="10"/>
        <v>41.204390039169006</v>
      </c>
      <c r="J242" s="17">
        <f t="shared" si="11"/>
        <v>0.82634415158171948</v>
      </c>
    </row>
    <row r="243" spans="1:10" x14ac:dyDescent="0.3">
      <c r="A243" s="2">
        <v>20200110</v>
      </c>
      <c r="B243" s="2" t="s">
        <v>31</v>
      </c>
      <c r="C243" s="2">
        <v>16.600000000000001</v>
      </c>
      <c r="D243" s="2">
        <v>3.07</v>
      </c>
      <c r="E243" s="2">
        <v>12.68</v>
      </c>
      <c r="F243" s="2">
        <v>5.52</v>
      </c>
      <c r="G243" s="2">
        <v>0</v>
      </c>
      <c r="H243" s="16">
        <f t="shared" si="12"/>
        <v>309.95609013617025</v>
      </c>
      <c r="I243" s="15">
        <f t="shared" si="10"/>
        <v>22.36612781675532</v>
      </c>
      <c r="J243" s="14">
        <f t="shared" si="11"/>
        <v>0.31362982139343648</v>
      </c>
    </row>
    <row r="244" spans="1:10" x14ac:dyDescent="0.3">
      <c r="A244" s="19">
        <v>20200110</v>
      </c>
      <c r="B244" s="19" t="s">
        <v>30</v>
      </c>
      <c r="C244" s="19">
        <v>0</v>
      </c>
      <c r="D244" s="19">
        <v>0</v>
      </c>
      <c r="E244" s="19">
        <v>11.77</v>
      </c>
      <c r="F244" s="19">
        <v>5.24</v>
      </c>
      <c r="G244" s="19">
        <v>0</v>
      </c>
      <c r="H244" s="17">
        <f t="shared" si="12"/>
        <v>0</v>
      </c>
      <c r="I244" s="18">
        <f t="shared" si="10"/>
        <v>11.77</v>
      </c>
      <c r="J244" s="17">
        <f t="shared" si="11"/>
        <v>0</v>
      </c>
    </row>
    <row r="245" spans="1:10" x14ac:dyDescent="0.3">
      <c r="A245" s="2">
        <v>20200110</v>
      </c>
      <c r="B245" s="2" t="s">
        <v>29</v>
      </c>
      <c r="C245" s="2">
        <v>0</v>
      </c>
      <c r="D245" s="2">
        <v>0</v>
      </c>
      <c r="E245" s="2">
        <v>11.35</v>
      </c>
      <c r="F245" s="2">
        <v>4.9000000000000004</v>
      </c>
      <c r="G245" s="2">
        <v>0</v>
      </c>
      <c r="H245" s="16">
        <f t="shared" si="12"/>
        <v>0</v>
      </c>
      <c r="I245" s="15">
        <f t="shared" si="10"/>
        <v>11.35</v>
      </c>
      <c r="J245" s="14">
        <f t="shared" si="11"/>
        <v>0</v>
      </c>
    </row>
    <row r="246" spans="1:10" x14ac:dyDescent="0.3">
      <c r="A246" s="19">
        <v>20200110</v>
      </c>
      <c r="B246" s="19" t="s">
        <v>28</v>
      </c>
      <c r="C246" s="19">
        <v>0</v>
      </c>
      <c r="D246" s="19">
        <v>0</v>
      </c>
      <c r="E246" s="19">
        <v>10.96</v>
      </c>
      <c r="F246" s="19">
        <v>4.6900000000000004</v>
      </c>
      <c r="G246" s="19">
        <v>0</v>
      </c>
      <c r="H246" s="17">
        <f t="shared" si="12"/>
        <v>0</v>
      </c>
      <c r="I246" s="18">
        <f t="shared" si="10"/>
        <v>10.96</v>
      </c>
      <c r="J246" s="17">
        <f t="shared" si="11"/>
        <v>0</v>
      </c>
    </row>
    <row r="247" spans="1:10" x14ac:dyDescent="0.3">
      <c r="A247" s="2">
        <v>20200110</v>
      </c>
      <c r="B247" s="2" t="s">
        <v>27</v>
      </c>
      <c r="C247" s="2">
        <v>0</v>
      </c>
      <c r="D247" s="2">
        <v>0</v>
      </c>
      <c r="E247" s="2">
        <v>10.67</v>
      </c>
      <c r="F247" s="2">
        <v>4.4800000000000004</v>
      </c>
      <c r="G247" s="2">
        <v>0</v>
      </c>
      <c r="H247" s="16">
        <f t="shared" si="12"/>
        <v>0</v>
      </c>
      <c r="I247" s="15">
        <f t="shared" si="10"/>
        <v>10.67</v>
      </c>
      <c r="J247" s="14">
        <f t="shared" si="11"/>
        <v>0</v>
      </c>
    </row>
    <row r="248" spans="1:10" x14ac:dyDescent="0.3">
      <c r="A248" s="19">
        <v>20200110</v>
      </c>
      <c r="B248" s="19" t="s">
        <v>26</v>
      </c>
      <c r="C248" s="19">
        <v>0</v>
      </c>
      <c r="D248" s="19">
        <v>0</v>
      </c>
      <c r="E248" s="19">
        <v>10.42</v>
      </c>
      <c r="F248" s="19">
        <v>4.1399999999999997</v>
      </c>
      <c r="G248" s="19">
        <v>0</v>
      </c>
      <c r="H248" s="17">
        <f t="shared" si="12"/>
        <v>0</v>
      </c>
      <c r="I248" s="18">
        <f t="shared" si="10"/>
        <v>10.42</v>
      </c>
      <c r="J248" s="17">
        <f t="shared" si="11"/>
        <v>0</v>
      </c>
    </row>
    <row r="249" spans="1:10" x14ac:dyDescent="0.3">
      <c r="A249" s="2">
        <v>20200110</v>
      </c>
      <c r="B249" s="2" t="s">
        <v>25</v>
      </c>
      <c r="C249" s="2">
        <v>0</v>
      </c>
      <c r="D249" s="2">
        <v>0</v>
      </c>
      <c r="E249" s="2">
        <v>10.15</v>
      </c>
      <c r="F249" s="2">
        <v>3.93</v>
      </c>
      <c r="G249" s="2">
        <v>0</v>
      </c>
      <c r="H249" s="16">
        <f t="shared" si="12"/>
        <v>0</v>
      </c>
      <c r="I249" s="15">
        <f t="shared" si="10"/>
        <v>10.15</v>
      </c>
      <c r="J249" s="14">
        <f t="shared" si="11"/>
        <v>0</v>
      </c>
    </row>
    <row r="250" spans="1:10" x14ac:dyDescent="0.3">
      <c r="A250" s="19">
        <v>20200111</v>
      </c>
      <c r="B250" s="19" t="s">
        <v>48</v>
      </c>
      <c r="C250" s="19">
        <v>0</v>
      </c>
      <c r="D250" s="19">
        <v>0</v>
      </c>
      <c r="E250" s="19">
        <v>9.85</v>
      </c>
      <c r="F250" s="19">
        <v>3.79</v>
      </c>
      <c r="G250" s="19">
        <v>0</v>
      </c>
      <c r="H250" s="17">
        <f t="shared" si="12"/>
        <v>0</v>
      </c>
      <c r="I250" s="18">
        <f t="shared" si="10"/>
        <v>9.85</v>
      </c>
      <c r="J250" s="17">
        <f t="shared" si="11"/>
        <v>0</v>
      </c>
    </row>
    <row r="251" spans="1:10" x14ac:dyDescent="0.3">
      <c r="A251" s="2">
        <v>20200111</v>
      </c>
      <c r="B251" s="2" t="s">
        <v>47</v>
      </c>
      <c r="C251" s="2">
        <v>0</v>
      </c>
      <c r="D251" s="2">
        <v>0</v>
      </c>
      <c r="E251" s="2">
        <v>9.48</v>
      </c>
      <c r="F251" s="2">
        <v>3.66</v>
      </c>
      <c r="G251" s="2">
        <v>0</v>
      </c>
      <c r="H251" s="16">
        <f t="shared" si="12"/>
        <v>0</v>
      </c>
      <c r="I251" s="15">
        <f t="shared" si="10"/>
        <v>9.48</v>
      </c>
      <c r="J251" s="14">
        <f t="shared" si="11"/>
        <v>0</v>
      </c>
    </row>
    <row r="252" spans="1:10" x14ac:dyDescent="0.3">
      <c r="A252" s="19">
        <v>20200111</v>
      </c>
      <c r="B252" s="19" t="s">
        <v>46</v>
      </c>
      <c r="C252" s="19">
        <v>0</v>
      </c>
      <c r="D252" s="19">
        <v>0</v>
      </c>
      <c r="E252" s="19">
        <v>9.09</v>
      </c>
      <c r="F252" s="19">
        <v>3.66</v>
      </c>
      <c r="G252" s="19">
        <v>0</v>
      </c>
      <c r="H252" s="17">
        <f t="shared" si="12"/>
        <v>0</v>
      </c>
      <c r="I252" s="18">
        <f t="shared" si="10"/>
        <v>9.09</v>
      </c>
      <c r="J252" s="17">
        <f t="shared" si="11"/>
        <v>0</v>
      </c>
    </row>
    <row r="253" spans="1:10" x14ac:dyDescent="0.3">
      <c r="A253" s="2">
        <v>20200111</v>
      </c>
      <c r="B253" s="2" t="s">
        <v>45</v>
      </c>
      <c r="C253" s="2">
        <v>0</v>
      </c>
      <c r="D253" s="2">
        <v>0</v>
      </c>
      <c r="E253" s="2">
        <v>8.73</v>
      </c>
      <c r="F253" s="2">
        <v>3.52</v>
      </c>
      <c r="G253" s="2">
        <v>0</v>
      </c>
      <c r="H253" s="16">
        <f t="shared" si="12"/>
        <v>0</v>
      </c>
      <c r="I253" s="15">
        <f t="shared" si="10"/>
        <v>8.73</v>
      </c>
      <c r="J253" s="14">
        <f t="shared" si="11"/>
        <v>0</v>
      </c>
    </row>
    <row r="254" spans="1:10" x14ac:dyDescent="0.3">
      <c r="A254" s="19">
        <v>20200111</v>
      </c>
      <c r="B254" s="19" t="s">
        <v>44</v>
      </c>
      <c r="C254" s="19">
        <v>0</v>
      </c>
      <c r="D254" s="19">
        <v>0</v>
      </c>
      <c r="E254" s="19">
        <v>8.43</v>
      </c>
      <c r="F254" s="19">
        <v>3.38</v>
      </c>
      <c r="G254" s="19">
        <v>0</v>
      </c>
      <c r="H254" s="17">
        <f t="shared" si="12"/>
        <v>0</v>
      </c>
      <c r="I254" s="18">
        <f t="shared" si="10"/>
        <v>8.43</v>
      </c>
      <c r="J254" s="17">
        <f t="shared" si="11"/>
        <v>0</v>
      </c>
    </row>
    <row r="255" spans="1:10" x14ac:dyDescent="0.3">
      <c r="A255" s="2">
        <v>20200111</v>
      </c>
      <c r="B255" s="2" t="s">
        <v>43</v>
      </c>
      <c r="C255" s="2">
        <v>0</v>
      </c>
      <c r="D255" s="2">
        <v>0</v>
      </c>
      <c r="E255" s="2">
        <v>8.14</v>
      </c>
      <c r="F255" s="2">
        <v>3.31</v>
      </c>
      <c r="G255" s="2">
        <v>0</v>
      </c>
      <c r="H255" s="16">
        <f t="shared" si="12"/>
        <v>0</v>
      </c>
      <c r="I255" s="15">
        <f t="shared" si="10"/>
        <v>8.14</v>
      </c>
      <c r="J255" s="14">
        <f t="shared" si="11"/>
        <v>0</v>
      </c>
    </row>
    <row r="256" spans="1:10" x14ac:dyDescent="0.3">
      <c r="A256" s="19">
        <v>20200111</v>
      </c>
      <c r="B256" s="19" t="s">
        <v>42</v>
      </c>
      <c r="C256" s="19">
        <v>0</v>
      </c>
      <c r="D256" s="19">
        <v>0</v>
      </c>
      <c r="E256" s="19">
        <v>7.91</v>
      </c>
      <c r="F256" s="19">
        <v>3.24</v>
      </c>
      <c r="G256" s="19">
        <v>0</v>
      </c>
      <c r="H256" s="17">
        <f t="shared" si="12"/>
        <v>0</v>
      </c>
      <c r="I256" s="18">
        <f t="shared" si="10"/>
        <v>7.91</v>
      </c>
      <c r="J256" s="17">
        <f t="shared" si="11"/>
        <v>0</v>
      </c>
    </row>
    <row r="257" spans="1:10" x14ac:dyDescent="0.3">
      <c r="A257" s="2">
        <v>20200111</v>
      </c>
      <c r="B257" s="2" t="s">
        <v>41</v>
      </c>
      <c r="C257" s="2">
        <v>0</v>
      </c>
      <c r="D257" s="2">
        <v>0</v>
      </c>
      <c r="E257" s="2">
        <v>7.63</v>
      </c>
      <c r="F257" s="2">
        <v>3.52</v>
      </c>
      <c r="G257" s="2">
        <v>0</v>
      </c>
      <c r="H257" s="16">
        <f t="shared" si="12"/>
        <v>0</v>
      </c>
      <c r="I257" s="15">
        <f t="shared" si="10"/>
        <v>7.63</v>
      </c>
      <c r="J257" s="14">
        <f t="shared" si="11"/>
        <v>0</v>
      </c>
    </row>
    <row r="258" spans="1:10" x14ac:dyDescent="0.3">
      <c r="A258" s="19">
        <v>20200111</v>
      </c>
      <c r="B258" s="19" t="s">
        <v>40</v>
      </c>
      <c r="C258" s="19">
        <v>0</v>
      </c>
      <c r="D258" s="19">
        <v>0</v>
      </c>
      <c r="E258" s="19">
        <v>7.47</v>
      </c>
      <c r="F258" s="19">
        <v>3.59</v>
      </c>
      <c r="G258" s="19">
        <v>0</v>
      </c>
      <c r="H258" s="17">
        <f t="shared" si="12"/>
        <v>0</v>
      </c>
      <c r="I258" s="18">
        <f t="shared" si="10"/>
        <v>7.47</v>
      </c>
      <c r="J258" s="17">
        <f t="shared" si="11"/>
        <v>0</v>
      </c>
    </row>
    <row r="259" spans="1:10" x14ac:dyDescent="0.3">
      <c r="A259" s="2">
        <v>20200111</v>
      </c>
      <c r="B259" s="2" t="s">
        <v>39</v>
      </c>
      <c r="C259" s="2">
        <v>172</v>
      </c>
      <c r="D259" s="2">
        <v>11.42</v>
      </c>
      <c r="E259" s="2">
        <v>7.88</v>
      </c>
      <c r="F259" s="2">
        <v>3.45</v>
      </c>
      <c r="G259" s="2">
        <v>0</v>
      </c>
      <c r="H259" s="16">
        <f t="shared" si="12"/>
        <v>868.68902934728226</v>
      </c>
      <c r="I259" s="15">
        <f t="shared" si="10"/>
        <v>35.026532167102573</v>
      </c>
      <c r="J259" s="14">
        <f t="shared" si="11"/>
        <v>0.82949430611546382</v>
      </c>
    </row>
    <row r="260" spans="1:10" x14ac:dyDescent="0.3">
      <c r="A260" s="19">
        <v>20200111</v>
      </c>
      <c r="B260" s="19" t="s">
        <v>38</v>
      </c>
      <c r="C260" s="19">
        <v>324.01</v>
      </c>
      <c r="D260" s="19">
        <v>19.510000000000002</v>
      </c>
      <c r="E260" s="19">
        <v>9.33</v>
      </c>
      <c r="F260" s="19">
        <v>3.52</v>
      </c>
      <c r="G260" s="19">
        <v>0</v>
      </c>
      <c r="H260" s="17">
        <f t="shared" si="12"/>
        <v>970.17296439837924</v>
      </c>
      <c r="I260" s="18">
        <f t="shared" si="10"/>
        <v>39.647905137449349</v>
      </c>
      <c r="J260" s="17">
        <f t="shared" si="11"/>
        <v>0.90622345742596444</v>
      </c>
    </row>
    <row r="261" spans="1:10" x14ac:dyDescent="0.3">
      <c r="A261" s="2">
        <v>20200111</v>
      </c>
      <c r="B261" s="2" t="s">
        <v>37</v>
      </c>
      <c r="C261" s="2">
        <v>433.01</v>
      </c>
      <c r="D261" s="2">
        <v>25.56</v>
      </c>
      <c r="E261" s="2">
        <v>11.05</v>
      </c>
      <c r="F261" s="2">
        <v>3.45</v>
      </c>
      <c r="G261" s="2">
        <v>0</v>
      </c>
      <c r="H261" s="16">
        <f t="shared" si="12"/>
        <v>1003.6016515114269</v>
      </c>
      <c r="I261" s="15">
        <f t="shared" si="10"/>
        <v>42.412551609732091</v>
      </c>
      <c r="J261" s="14">
        <f t="shared" si="11"/>
        <v>0.9249629565249291</v>
      </c>
    </row>
    <row r="262" spans="1:10" x14ac:dyDescent="0.3">
      <c r="A262" s="19">
        <v>20200111</v>
      </c>
      <c r="B262" s="19" t="s">
        <v>36</v>
      </c>
      <c r="C262" s="19">
        <v>513.01</v>
      </c>
      <c r="D262" s="19">
        <v>28.92</v>
      </c>
      <c r="E262" s="19">
        <v>12.54</v>
      </c>
      <c r="F262" s="19">
        <v>3.31</v>
      </c>
      <c r="G262" s="19">
        <v>0</v>
      </c>
      <c r="H262" s="17">
        <f t="shared" si="12"/>
        <v>1060.8411593207136</v>
      </c>
      <c r="I262" s="18">
        <f t="shared" si="10"/>
        <v>45.691286228772299</v>
      </c>
      <c r="J262" s="17">
        <f t="shared" si="11"/>
        <v>0.96206540300225973</v>
      </c>
    </row>
    <row r="263" spans="1:10" x14ac:dyDescent="0.3">
      <c r="A263" s="2">
        <v>20200111</v>
      </c>
      <c r="B263" s="2" t="s">
        <v>35</v>
      </c>
      <c r="C263" s="2">
        <v>503.01</v>
      </c>
      <c r="D263" s="2">
        <v>29.14</v>
      </c>
      <c r="E263" s="2">
        <v>13.59</v>
      </c>
      <c r="F263" s="2">
        <v>3.17</v>
      </c>
      <c r="G263" s="2">
        <v>0</v>
      </c>
      <c r="H263" s="16">
        <f t="shared" si="12"/>
        <v>1032.9908329465277</v>
      </c>
      <c r="I263" s="15">
        <f t="shared" si="10"/>
        <v>45.870963529578987</v>
      </c>
      <c r="J263" s="14">
        <f t="shared" si="11"/>
        <v>0.93597301994285387</v>
      </c>
    </row>
    <row r="264" spans="1:10" x14ac:dyDescent="0.3">
      <c r="A264" s="19">
        <v>20200111</v>
      </c>
      <c r="B264" s="19" t="s">
        <v>34</v>
      </c>
      <c r="C264" s="19">
        <v>460.02</v>
      </c>
      <c r="D264" s="19">
        <v>26.19</v>
      </c>
      <c r="E264" s="19">
        <v>14.27</v>
      </c>
      <c r="F264" s="19">
        <v>2.83</v>
      </c>
      <c r="G264" s="19">
        <v>0</v>
      </c>
      <c r="H264" s="17">
        <f t="shared" si="12"/>
        <v>1042.3038110384241</v>
      </c>
      <c r="I264" s="18">
        <f t="shared" si="10"/>
        <v>46.841994094950749</v>
      </c>
      <c r="J264" s="17">
        <f t="shared" si="11"/>
        <v>0.93985683945211751</v>
      </c>
    </row>
    <row r="265" spans="1:10" x14ac:dyDescent="0.3">
      <c r="A265" s="2">
        <v>20200111</v>
      </c>
      <c r="B265" s="2" t="s">
        <v>33</v>
      </c>
      <c r="C265" s="2">
        <v>344.01</v>
      </c>
      <c r="D265" s="2">
        <v>20.47</v>
      </c>
      <c r="E265" s="2">
        <v>14.64</v>
      </c>
      <c r="F265" s="2">
        <v>2.34</v>
      </c>
      <c r="G265" s="2">
        <v>0</v>
      </c>
      <c r="H265" s="16">
        <f t="shared" si="12"/>
        <v>983.68139205964485</v>
      </c>
      <c r="I265" s="15">
        <f t="shared" si="10"/>
        <v>45.380043501863902</v>
      </c>
      <c r="J265" s="14">
        <f t="shared" si="11"/>
        <v>0.89346777902997165</v>
      </c>
    </row>
    <row r="266" spans="1:10" x14ac:dyDescent="0.3">
      <c r="A266" s="19">
        <v>20200111</v>
      </c>
      <c r="B266" s="19" t="s">
        <v>32</v>
      </c>
      <c r="C266" s="19">
        <v>198.01</v>
      </c>
      <c r="D266" s="19">
        <v>12.62</v>
      </c>
      <c r="E266" s="19">
        <v>14.61</v>
      </c>
      <c r="F266" s="19">
        <v>1.86</v>
      </c>
      <c r="G266" s="19">
        <v>0</v>
      </c>
      <c r="H266" s="17">
        <f t="shared" si="12"/>
        <v>906.29108825504295</v>
      </c>
      <c r="I266" s="18">
        <f t="shared" ref="I266:I329" si="13">E266+H266*((NOCT-20)/(800))</f>
        <v>42.931596507970092</v>
      </c>
      <c r="J266" s="17">
        <f t="shared" ref="J266:J329" si="14">P_STC__W*(H266/1000)*(1+(alpha_p/100)*(I266-25))</f>
        <v>0.83316048074492943</v>
      </c>
    </row>
    <row r="267" spans="1:10" x14ac:dyDescent="0.3">
      <c r="A267" s="2">
        <v>20200111</v>
      </c>
      <c r="B267" s="2" t="s">
        <v>31</v>
      </c>
      <c r="C267" s="2">
        <v>18.399999999999999</v>
      </c>
      <c r="D267" s="2">
        <v>3.24</v>
      </c>
      <c r="E267" s="2">
        <v>13.9</v>
      </c>
      <c r="F267" s="2">
        <v>2.14</v>
      </c>
      <c r="G267" s="2">
        <v>0</v>
      </c>
      <c r="H267" s="16">
        <f t="shared" si="12"/>
        <v>325.55691984285323</v>
      </c>
      <c r="I267" s="15">
        <f t="shared" si="13"/>
        <v>24.073653745089164</v>
      </c>
      <c r="J267" s="14">
        <f t="shared" si="14"/>
        <v>0.32691402279340853</v>
      </c>
    </row>
    <row r="268" spans="1:10" x14ac:dyDescent="0.3">
      <c r="A268" s="19">
        <v>20200111</v>
      </c>
      <c r="B268" s="19" t="s">
        <v>30</v>
      </c>
      <c r="C268" s="19">
        <v>0</v>
      </c>
      <c r="D268" s="19">
        <v>0</v>
      </c>
      <c r="E268" s="19">
        <v>12.73</v>
      </c>
      <c r="F268" s="19">
        <v>2.83</v>
      </c>
      <c r="G268" s="19">
        <v>0</v>
      </c>
      <c r="H268" s="17">
        <f t="shared" si="12"/>
        <v>0</v>
      </c>
      <c r="I268" s="18">
        <f t="shared" si="13"/>
        <v>12.73</v>
      </c>
      <c r="J268" s="17">
        <f t="shared" si="14"/>
        <v>0</v>
      </c>
    </row>
    <row r="269" spans="1:10" x14ac:dyDescent="0.3">
      <c r="A269" s="2">
        <v>20200111</v>
      </c>
      <c r="B269" s="2" t="s">
        <v>29</v>
      </c>
      <c r="C269" s="2">
        <v>0</v>
      </c>
      <c r="D269" s="2">
        <v>0</v>
      </c>
      <c r="E269" s="2">
        <v>11.72</v>
      </c>
      <c r="F269" s="2">
        <v>3.03</v>
      </c>
      <c r="G269" s="2">
        <v>0</v>
      </c>
      <c r="H269" s="16">
        <f t="shared" si="12"/>
        <v>0</v>
      </c>
      <c r="I269" s="15">
        <f t="shared" si="13"/>
        <v>11.72</v>
      </c>
      <c r="J269" s="14">
        <f t="shared" si="14"/>
        <v>0</v>
      </c>
    </row>
    <row r="270" spans="1:10" x14ac:dyDescent="0.3">
      <c r="A270" s="19">
        <v>20200111</v>
      </c>
      <c r="B270" s="19" t="s">
        <v>28</v>
      </c>
      <c r="C270" s="19">
        <v>0</v>
      </c>
      <c r="D270" s="19">
        <v>0</v>
      </c>
      <c r="E270" s="19">
        <v>11.14</v>
      </c>
      <c r="F270" s="19">
        <v>3.17</v>
      </c>
      <c r="G270" s="19">
        <v>0</v>
      </c>
      <c r="H270" s="17">
        <f t="shared" si="12"/>
        <v>0</v>
      </c>
      <c r="I270" s="18">
        <f t="shared" si="13"/>
        <v>11.14</v>
      </c>
      <c r="J270" s="17">
        <f t="shared" si="14"/>
        <v>0</v>
      </c>
    </row>
    <row r="271" spans="1:10" x14ac:dyDescent="0.3">
      <c r="A271" s="2">
        <v>20200111</v>
      </c>
      <c r="B271" s="2" t="s">
        <v>27</v>
      </c>
      <c r="C271" s="2">
        <v>0</v>
      </c>
      <c r="D271" s="2">
        <v>0</v>
      </c>
      <c r="E271" s="2">
        <v>10.68</v>
      </c>
      <c r="F271" s="2">
        <v>3.1</v>
      </c>
      <c r="G271" s="2">
        <v>0</v>
      </c>
      <c r="H271" s="16">
        <f t="shared" si="12"/>
        <v>0</v>
      </c>
      <c r="I271" s="15">
        <f t="shared" si="13"/>
        <v>10.68</v>
      </c>
      <c r="J271" s="14">
        <f t="shared" si="14"/>
        <v>0</v>
      </c>
    </row>
    <row r="272" spans="1:10" x14ac:dyDescent="0.3">
      <c r="A272" s="19">
        <v>20200111</v>
      </c>
      <c r="B272" s="19" t="s">
        <v>26</v>
      </c>
      <c r="C272" s="19">
        <v>0</v>
      </c>
      <c r="D272" s="19">
        <v>0</v>
      </c>
      <c r="E272" s="19">
        <v>10.25</v>
      </c>
      <c r="F272" s="19">
        <v>3.03</v>
      </c>
      <c r="G272" s="19">
        <v>0</v>
      </c>
      <c r="H272" s="17">
        <f t="shared" si="12"/>
        <v>0</v>
      </c>
      <c r="I272" s="18">
        <f t="shared" si="13"/>
        <v>10.25</v>
      </c>
      <c r="J272" s="17">
        <f t="shared" si="14"/>
        <v>0</v>
      </c>
    </row>
    <row r="273" spans="1:10" x14ac:dyDescent="0.3">
      <c r="A273" s="2">
        <v>20200111</v>
      </c>
      <c r="B273" s="2" t="s">
        <v>25</v>
      </c>
      <c r="C273" s="2">
        <v>0</v>
      </c>
      <c r="D273" s="2">
        <v>0</v>
      </c>
      <c r="E273" s="2">
        <v>9.8000000000000007</v>
      </c>
      <c r="F273" s="2">
        <v>2.83</v>
      </c>
      <c r="G273" s="2">
        <v>0</v>
      </c>
      <c r="H273" s="16">
        <f t="shared" si="12"/>
        <v>0</v>
      </c>
      <c r="I273" s="15">
        <f t="shared" si="13"/>
        <v>9.8000000000000007</v>
      </c>
      <c r="J273" s="14">
        <f t="shared" si="14"/>
        <v>0</v>
      </c>
    </row>
    <row r="274" spans="1:10" x14ac:dyDescent="0.3">
      <c r="A274" s="19">
        <v>20200112</v>
      </c>
      <c r="B274" s="19" t="s">
        <v>48</v>
      </c>
      <c r="C274" s="19">
        <v>0</v>
      </c>
      <c r="D274" s="19">
        <v>0</v>
      </c>
      <c r="E274" s="19">
        <v>9.35</v>
      </c>
      <c r="F274" s="19">
        <v>2.69</v>
      </c>
      <c r="G274" s="19">
        <v>0</v>
      </c>
      <c r="H274" s="17">
        <f t="shared" si="12"/>
        <v>0</v>
      </c>
      <c r="I274" s="18">
        <f t="shared" si="13"/>
        <v>9.35</v>
      </c>
      <c r="J274" s="17">
        <f t="shared" si="14"/>
        <v>0</v>
      </c>
    </row>
    <row r="275" spans="1:10" x14ac:dyDescent="0.3">
      <c r="A275" s="2">
        <v>20200112</v>
      </c>
      <c r="B275" s="2" t="s">
        <v>47</v>
      </c>
      <c r="C275" s="2">
        <v>0</v>
      </c>
      <c r="D275" s="2">
        <v>0</v>
      </c>
      <c r="E275" s="2">
        <v>8.86</v>
      </c>
      <c r="F275" s="2">
        <v>2.62</v>
      </c>
      <c r="G275" s="2">
        <v>0</v>
      </c>
      <c r="H275" s="16">
        <f t="shared" ref="H275:H338" si="15">IF(D275&gt;0,C275/SIN(D275*PI()/180),0)</f>
        <v>0</v>
      </c>
      <c r="I275" s="15">
        <f t="shared" si="13"/>
        <v>8.86</v>
      </c>
      <c r="J275" s="14">
        <f t="shared" si="14"/>
        <v>0</v>
      </c>
    </row>
    <row r="276" spans="1:10" x14ac:dyDescent="0.3">
      <c r="A276" s="19">
        <v>20200112</v>
      </c>
      <c r="B276" s="19" t="s">
        <v>46</v>
      </c>
      <c r="C276" s="19">
        <v>0</v>
      </c>
      <c r="D276" s="19">
        <v>0</v>
      </c>
      <c r="E276" s="19">
        <v>8.44</v>
      </c>
      <c r="F276" s="19">
        <v>2.62</v>
      </c>
      <c r="G276" s="19">
        <v>0</v>
      </c>
      <c r="H276" s="17">
        <f t="shared" si="15"/>
        <v>0</v>
      </c>
      <c r="I276" s="18">
        <f t="shared" si="13"/>
        <v>8.44</v>
      </c>
      <c r="J276" s="17">
        <f t="shared" si="14"/>
        <v>0</v>
      </c>
    </row>
    <row r="277" spans="1:10" x14ac:dyDescent="0.3">
      <c r="A277" s="2">
        <v>20200112</v>
      </c>
      <c r="B277" s="2" t="s">
        <v>45</v>
      </c>
      <c r="C277" s="2">
        <v>0</v>
      </c>
      <c r="D277" s="2">
        <v>0</v>
      </c>
      <c r="E277" s="2">
        <v>8.11</v>
      </c>
      <c r="F277" s="2">
        <v>2.5499999999999998</v>
      </c>
      <c r="G277" s="2">
        <v>0</v>
      </c>
      <c r="H277" s="16">
        <f t="shared" si="15"/>
        <v>0</v>
      </c>
      <c r="I277" s="15">
        <f t="shared" si="13"/>
        <v>8.11</v>
      </c>
      <c r="J277" s="14">
        <f t="shared" si="14"/>
        <v>0</v>
      </c>
    </row>
    <row r="278" spans="1:10" x14ac:dyDescent="0.3">
      <c r="A278" s="19">
        <v>20200112</v>
      </c>
      <c r="B278" s="19" t="s">
        <v>44</v>
      </c>
      <c r="C278" s="19">
        <v>0</v>
      </c>
      <c r="D278" s="19">
        <v>0</v>
      </c>
      <c r="E278" s="19">
        <v>7.78</v>
      </c>
      <c r="F278" s="19">
        <v>2.5499999999999998</v>
      </c>
      <c r="G278" s="19">
        <v>0</v>
      </c>
      <c r="H278" s="17">
        <f t="shared" si="15"/>
        <v>0</v>
      </c>
      <c r="I278" s="18">
        <f t="shared" si="13"/>
        <v>7.78</v>
      </c>
      <c r="J278" s="17">
        <f t="shared" si="14"/>
        <v>0</v>
      </c>
    </row>
    <row r="279" spans="1:10" x14ac:dyDescent="0.3">
      <c r="A279" s="2">
        <v>20200112</v>
      </c>
      <c r="B279" s="2" t="s">
        <v>43</v>
      </c>
      <c r="C279" s="2">
        <v>0</v>
      </c>
      <c r="D279" s="2">
        <v>0</v>
      </c>
      <c r="E279" s="2">
        <v>7.49</v>
      </c>
      <c r="F279" s="2">
        <v>2.5499999999999998</v>
      </c>
      <c r="G279" s="2">
        <v>0</v>
      </c>
      <c r="H279" s="16">
        <f t="shared" si="15"/>
        <v>0</v>
      </c>
      <c r="I279" s="15">
        <f t="shared" si="13"/>
        <v>7.49</v>
      </c>
      <c r="J279" s="14">
        <f t="shared" si="14"/>
        <v>0</v>
      </c>
    </row>
    <row r="280" spans="1:10" x14ac:dyDescent="0.3">
      <c r="A280" s="19">
        <v>20200112</v>
      </c>
      <c r="B280" s="19" t="s">
        <v>42</v>
      </c>
      <c r="C280" s="19">
        <v>0</v>
      </c>
      <c r="D280" s="19">
        <v>0</v>
      </c>
      <c r="E280" s="19">
        <v>7.17</v>
      </c>
      <c r="F280" s="19">
        <v>2.48</v>
      </c>
      <c r="G280" s="19">
        <v>0</v>
      </c>
      <c r="H280" s="17">
        <f t="shared" si="15"/>
        <v>0</v>
      </c>
      <c r="I280" s="18">
        <f t="shared" si="13"/>
        <v>7.17</v>
      </c>
      <c r="J280" s="17">
        <f t="shared" si="14"/>
        <v>0</v>
      </c>
    </row>
    <row r="281" spans="1:10" x14ac:dyDescent="0.3">
      <c r="A281" s="2">
        <v>20200112</v>
      </c>
      <c r="B281" s="2" t="s">
        <v>41</v>
      </c>
      <c r="C281" s="2">
        <v>0</v>
      </c>
      <c r="D281" s="2">
        <v>0</v>
      </c>
      <c r="E281" s="2">
        <v>6.85</v>
      </c>
      <c r="F281" s="2">
        <v>2.48</v>
      </c>
      <c r="G281" s="2">
        <v>0</v>
      </c>
      <c r="H281" s="16">
        <f t="shared" si="15"/>
        <v>0</v>
      </c>
      <c r="I281" s="15">
        <f t="shared" si="13"/>
        <v>6.85</v>
      </c>
      <c r="J281" s="14">
        <f t="shared" si="14"/>
        <v>0</v>
      </c>
    </row>
    <row r="282" spans="1:10" x14ac:dyDescent="0.3">
      <c r="A282" s="19">
        <v>20200112</v>
      </c>
      <c r="B282" s="19" t="s">
        <v>40</v>
      </c>
      <c r="C282" s="19">
        <v>0</v>
      </c>
      <c r="D282" s="19">
        <v>0</v>
      </c>
      <c r="E282" s="19">
        <v>6.59</v>
      </c>
      <c r="F282" s="19">
        <v>2.41</v>
      </c>
      <c r="G282" s="19">
        <v>0</v>
      </c>
      <c r="H282" s="17">
        <f t="shared" si="15"/>
        <v>0</v>
      </c>
      <c r="I282" s="18">
        <f t="shared" si="13"/>
        <v>6.59</v>
      </c>
      <c r="J282" s="17">
        <f t="shared" si="14"/>
        <v>0</v>
      </c>
    </row>
    <row r="283" spans="1:10" x14ac:dyDescent="0.3">
      <c r="A283" s="2">
        <v>20200112</v>
      </c>
      <c r="B283" s="2" t="s">
        <v>39</v>
      </c>
      <c r="C283" s="2">
        <v>173</v>
      </c>
      <c r="D283" s="2">
        <v>11.49</v>
      </c>
      <c r="E283" s="2">
        <v>7.04</v>
      </c>
      <c r="F283" s="2">
        <v>2.14</v>
      </c>
      <c r="G283" s="2">
        <v>0</v>
      </c>
      <c r="H283" s="16">
        <f t="shared" si="15"/>
        <v>868.48740136213121</v>
      </c>
      <c r="I283" s="15">
        <f t="shared" si="13"/>
        <v>34.180231292566603</v>
      </c>
      <c r="J283" s="14">
        <f t="shared" si="14"/>
        <v>0.83260928287580105</v>
      </c>
    </row>
    <row r="284" spans="1:10" x14ac:dyDescent="0.3">
      <c r="A284" s="19">
        <v>20200112</v>
      </c>
      <c r="B284" s="19" t="s">
        <v>38</v>
      </c>
      <c r="C284" s="19">
        <v>325.01</v>
      </c>
      <c r="D284" s="19">
        <v>19.61</v>
      </c>
      <c r="E284" s="19">
        <v>9.02</v>
      </c>
      <c r="F284" s="19">
        <v>1.93</v>
      </c>
      <c r="G284" s="19">
        <v>0</v>
      </c>
      <c r="H284" s="17">
        <f t="shared" si="15"/>
        <v>968.39845189985567</v>
      </c>
      <c r="I284" s="18">
        <f t="shared" si="13"/>
        <v>39.282451621870493</v>
      </c>
      <c r="J284" s="17">
        <f t="shared" si="14"/>
        <v>0.9061584837200628</v>
      </c>
    </row>
    <row r="285" spans="1:10" x14ac:dyDescent="0.3">
      <c r="A285" s="2">
        <v>20200112</v>
      </c>
      <c r="B285" s="2" t="s">
        <v>37</v>
      </c>
      <c r="C285" s="2">
        <v>434.01</v>
      </c>
      <c r="D285" s="2">
        <v>25.68</v>
      </c>
      <c r="E285" s="2">
        <v>10.62</v>
      </c>
      <c r="F285" s="2">
        <v>1.93</v>
      </c>
      <c r="G285" s="2">
        <v>0</v>
      </c>
      <c r="H285" s="16">
        <f t="shared" si="15"/>
        <v>1001.5356765980832</v>
      </c>
      <c r="I285" s="15">
        <f t="shared" si="13"/>
        <v>41.917989893690098</v>
      </c>
      <c r="J285" s="14">
        <f t="shared" si="14"/>
        <v>0.92528780955122913</v>
      </c>
    </row>
    <row r="286" spans="1:10" x14ac:dyDescent="0.3">
      <c r="A286" s="19">
        <v>20200112</v>
      </c>
      <c r="B286" s="19" t="s">
        <v>36</v>
      </c>
      <c r="C286" s="19">
        <v>515.01</v>
      </c>
      <c r="D286" s="19">
        <v>29.07</v>
      </c>
      <c r="E286" s="19">
        <v>11.88</v>
      </c>
      <c r="F286" s="19">
        <v>1.86</v>
      </c>
      <c r="G286" s="19">
        <v>0</v>
      </c>
      <c r="H286" s="17">
        <f t="shared" si="15"/>
        <v>1059.9578573565552</v>
      </c>
      <c r="I286" s="18">
        <f t="shared" si="13"/>
        <v>45.003683042392353</v>
      </c>
      <c r="J286" s="17">
        <f t="shared" si="14"/>
        <v>0.96454408278071269</v>
      </c>
    </row>
    <row r="287" spans="1:10" x14ac:dyDescent="0.3">
      <c r="A287" s="2">
        <v>20200112</v>
      </c>
      <c r="B287" s="2" t="s">
        <v>35</v>
      </c>
      <c r="C287" s="2">
        <v>516.01</v>
      </c>
      <c r="D287" s="2">
        <v>29.31</v>
      </c>
      <c r="E287" s="2">
        <v>12.78</v>
      </c>
      <c r="F287" s="2">
        <v>1.72</v>
      </c>
      <c r="G287" s="2">
        <v>0</v>
      </c>
      <c r="H287" s="16">
        <f t="shared" si="15"/>
        <v>1054.0826904765047</v>
      </c>
      <c r="I287" s="15">
        <f t="shared" si="13"/>
        <v>45.720084077390773</v>
      </c>
      <c r="J287" s="14">
        <f t="shared" si="14"/>
        <v>0.95579962160612508</v>
      </c>
    </row>
    <row r="288" spans="1:10" x14ac:dyDescent="0.3">
      <c r="A288" s="19">
        <v>20200112</v>
      </c>
      <c r="B288" s="19" t="s">
        <v>34</v>
      </c>
      <c r="C288" s="19">
        <v>458.01</v>
      </c>
      <c r="D288" s="19">
        <v>26.37</v>
      </c>
      <c r="E288" s="19">
        <v>13.29</v>
      </c>
      <c r="F288" s="19">
        <v>1.52</v>
      </c>
      <c r="G288" s="19">
        <v>0</v>
      </c>
      <c r="H288" s="17">
        <f t="shared" si="15"/>
        <v>1031.1682376370479</v>
      </c>
      <c r="I288" s="18">
        <f t="shared" si="13"/>
        <v>45.514007426157747</v>
      </c>
      <c r="J288" s="17">
        <f t="shared" si="14"/>
        <v>0.93597796965677804</v>
      </c>
    </row>
    <row r="289" spans="1:10" x14ac:dyDescent="0.3">
      <c r="A289" s="2">
        <v>20200112</v>
      </c>
      <c r="B289" s="2" t="s">
        <v>33</v>
      </c>
      <c r="C289" s="2">
        <v>343.01</v>
      </c>
      <c r="D289" s="2">
        <v>20.65</v>
      </c>
      <c r="E289" s="2">
        <v>13.51</v>
      </c>
      <c r="F289" s="2">
        <v>1.52</v>
      </c>
      <c r="G289" s="2">
        <v>0</v>
      </c>
      <c r="H289" s="16">
        <f t="shared" si="15"/>
        <v>972.64100072118788</v>
      </c>
      <c r="I289" s="15">
        <f t="shared" si="13"/>
        <v>43.905031272537123</v>
      </c>
      <c r="J289" s="14">
        <f t="shared" si="14"/>
        <v>0.88989586231105144</v>
      </c>
    </row>
    <row r="290" spans="1:10" x14ac:dyDescent="0.3">
      <c r="A290" s="19">
        <v>20200112</v>
      </c>
      <c r="B290" s="19" t="s">
        <v>32</v>
      </c>
      <c r="C290" s="19">
        <v>201.01</v>
      </c>
      <c r="D290" s="19">
        <v>12.8</v>
      </c>
      <c r="E290" s="19">
        <v>13.41</v>
      </c>
      <c r="F290" s="19">
        <v>1.79</v>
      </c>
      <c r="G290" s="19">
        <v>0</v>
      </c>
      <c r="H290" s="17">
        <f t="shared" si="15"/>
        <v>907.29570346830189</v>
      </c>
      <c r="I290" s="18">
        <f t="shared" si="13"/>
        <v>41.762990733384434</v>
      </c>
      <c r="J290" s="17">
        <f t="shared" si="14"/>
        <v>0.83885525085474799</v>
      </c>
    </row>
    <row r="291" spans="1:10" x14ac:dyDescent="0.3">
      <c r="A291" s="2">
        <v>20200112</v>
      </c>
      <c r="B291" s="2" t="s">
        <v>31</v>
      </c>
      <c r="C291" s="2">
        <v>21.32</v>
      </c>
      <c r="D291" s="2">
        <v>3.41</v>
      </c>
      <c r="E291" s="2">
        <v>12.88</v>
      </c>
      <c r="F291" s="2">
        <v>1.72</v>
      </c>
      <c r="G291" s="2">
        <v>0</v>
      </c>
      <c r="H291" s="16">
        <f t="shared" si="15"/>
        <v>358.43620571140923</v>
      </c>
      <c r="I291" s="15">
        <f t="shared" si="13"/>
        <v>24.081131428481541</v>
      </c>
      <c r="J291" s="14">
        <f t="shared" si="14"/>
        <v>0.35991830665086061</v>
      </c>
    </row>
    <row r="292" spans="1:10" x14ac:dyDescent="0.3">
      <c r="A292" s="19">
        <v>20200112</v>
      </c>
      <c r="B292" s="19" t="s">
        <v>30</v>
      </c>
      <c r="C292" s="19">
        <v>0</v>
      </c>
      <c r="D292" s="19">
        <v>0</v>
      </c>
      <c r="E292" s="19">
        <v>11.8</v>
      </c>
      <c r="F292" s="19">
        <v>2</v>
      </c>
      <c r="G292" s="19">
        <v>0</v>
      </c>
      <c r="H292" s="17">
        <f t="shared" si="15"/>
        <v>0</v>
      </c>
      <c r="I292" s="18">
        <f t="shared" si="13"/>
        <v>11.8</v>
      </c>
      <c r="J292" s="17">
        <f t="shared" si="14"/>
        <v>0</v>
      </c>
    </row>
    <row r="293" spans="1:10" x14ac:dyDescent="0.3">
      <c r="A293" s="2">
        <v>20200112</v>
      </c>
      <c r="B293" s="2" t="s">
        <v>29</v>
      </c>
      <c r="C293" s="2">
        <v>0</v>
      </c>
      <c r="D293" s="2">
        <v>0</v>
      </c>
      <c r="E293" s="2">
        <v>10.32</v>
      </c>
      <c r="F293" s="2">
        <v>1.86</v>
      </c>
      <c r="G293" s="2">
        <v>0</v>
      </c>
      <c r="H293" s="16">
        <f t="shared" si="15"/>
        <v>0</v>
      </c>
      <c r="I293" s="15">
        <f t="shared" si="13"/>
        <v>10.32</v>
      </c>
      <c r="J293" s="14">
        <f t="shared" si="14"/>
        <v>0</v>
      </c>
    </row>
    <row r="294" spans="1:10" x14ac:dyDescent="0.3">
      <c r="A294" s="19">
        <v>20200112</v>
      </c>
      <c r="B294" s="19" t="s">
        <v>28</v>
      </c>
      <c r="C294" s="19">
        <v>0</v>
      </c>
      <c r="D294" s="19">
        <v>0</v>
      </c>
      <c r="E294" s="19">
        <v>9.02</v>
      </c>
      <c r="F294" s="19">
        <v>2</v>
      </c>
      <c r="G294" s="19">
        <v>0</v>
      </c>
      <c r="H294" s="17">
        <f t="shared" si="15"/>
        <v>0</v>
      </c>
      <c r="I294" s="18">
        <f t="shared" si="13"/>
        <v>9.02</v>
      </c>
      <c r="J294" s="17">
        <f t="shared" si="14"/>
        <v>0</v>
      </c>
    </row>
    <row r="295" spans="1:10" x14ac:dyDescent="0.3">
      <c r="A295" s="2">
        <v>20200112</v>
      </c>
      <c r="B295" s="2" t="s">
        <v>27</v>
      </c>
      <c r="C295" s="2">
        <v>0</v>
      </c>
      <c r="D295" s="2">
        <v>0</v>
      </c>
      <c r="E295" s="2">
        <v>8.11</v>
      </c>
      <c r="F295" s="2">
        <v>1.79</v>
      </c>
      <c r="G295" s="2">
        <v>0</v>
      </c>
      <c r="H295" s="16">
        <f t="shared" si="15"/>
        <v>0</v>
      </c>
      <c r="I295" s="15">
        <f t="shared" si="13"/>
        <v>8.11</v>
      </c>
      <c r="J295" s="14">
        <f t="shared" si="14"/>
        <v>0</v>
      </c>
    </row>
    <row r="296" spans="1:10" x14ac:dyDescent="0.3">
      <c r="A296" s="19">
        <v>20200112</v>
      </c>
      <c r="B296" s="19" t="s">
        <v>26</v>
      </c>
      <c r="C296" s="19">
        <v>0</v>
      </c>
      <c r="D296" s="19">
        <v>0</v>
      </c>
      <c r="E296" s="19">
        <v>8.14</v>
      </c>
      <c r="F296" s="19">
        <v>1.59</v>
      </c>
      <c r="G296" s="19">
        <v>0</v>
      </c>
      <c r="H296" s="17">
        <f t="shared" si="15"/>
        <v>0</v>
      </c>
      <c r="I296" s="18">
        <f t="shared" si="13"/>
        <v>8.14</v>
      </c>
      <c r="J296" s="17">
        <f t="shared" si="14"/>
        <v>0</v>
      </c>
    </row>
    <row r="297" spans="1:10" x14ac:dyDescent="0.3">
      <c r="A297" s="2">
        <v>20200112</v>
      </c>
      <c r="B297" s="2" t="s">
        <v>25</v>
      </c>
      <c r="C297" s="2">
        <v>0</v>
      </c>
      <c r="D297" s="2">
        <v>0</v>
      </c>
      <c r="E297" s="2">
        <v>7.92</v>
      </c>
      <c r="F297" s="2">
        <v>1.59</v>
      </c>
      <c r="G297" s="2">
        <v>0</v>
      </c>
      <c r="H297" s="16">
        <f t="shared" si="15"/>
        <v>0</v>
      </c>
      <c r="I297" s="15">
        <f t="shared" si="13"/>
        <v>7.92</v>
      </c>
      <c r="J297" s="14">
        <f t="shared" si="14"/>
        <v>0</v>
      </c>
    </row>
    <row r="298" spans="1:10" x14ac:dyDescent="0.3">
      <c r="A298" s="19">
        <v>20200113</v>
      </c>
      <c r="B298" s="19" t="s">
        <v>48</v>
      </c>
      <c r="C298" s="19">
        <v>0</v>
      </c>
      <c r="D298" s="19">
        <v>0</v>
      </c>
      <c r="E298" s="19">
        <v>7.41</v>
      </c>
      <c r="F298" s="19">
        <v>1.59</v>
      </c>
      <c r="G298" s="19">
        <v>0</v>
      </c>
      <c r="H298" s="17">
        <f t="shared" si="15"/>
        <v>0</v>
      </c>
      <c r="I298" s="18">
        <f t="shared" si="13"/>
        <v>7.41</v>
      </c>
      <c r="J298" s="17">
        <f t="shared" si="14"/>
        <v>0</v>
      </c>
    </row>
    <row r="299" spans="1:10" x14ac:dyDescent="0.3">
      <c r="A299" s="2">
        <v>20200113</v>
      </c>
      <c r="B299" s="2" t="s">
        <v>47</v>
      </c>
      <c r="C299" s="2">
        <v>0</v>
      </c>
      <c r="D299" s="2">
        <v>0</v>
      </c>
      <c r="E299" s="2">
        <v>7.67</v>
      </c>
      <c r="F299" s="2">
        <v>1.52</v>
      </c>
      <c r="G299" s="2">
        <v>0</v>
      </c>
      <c r="H299" s="16">
        <f t="shared" si="15"/>
        <v>0</v>
      </c>
      <c r="I299" s="15">
        <f t="shared" si="13"/>
        <v>7.67</v>
      </c>
      <c r="J299" s="14">
        <f t="shared" si="14"/>
        <v>0</v>
      </c>
    </row>
    <row r="300" spans="1:10" x14ac:dyDescent="0.3">
      <c r="A300" s="19">
        <v>20200113</v>
      </c>
      <c r="B300" s="19" t="s">
        <v>46</v>
      </c>
      <c r="C300" s="19">
        <v>0</v>
      </c>
      <c r="D300" s="19">
        <v>0</v>
      </c>
      <c r="E300" s="19">
        <v>8.35</v>
      </c>
      <c r="F300" s="19">
        <v>1.31</v>
      </c>
      <c r="G300" s="19">
        <v>0</v>
      </c>
      <c r="H300" s="17">
        <f t="shared" si="15"/>
        <v>0</v>
      </c>
      <c r="I300" s="18">
        <f t="shared" si="13"/>
        <v>8.35</v>
      </c>
      <c r="J300" s="17">
        <f t="shared" si="14"/>
        <v>0</v>
      </c>
    </row>
    <row r="301" spans="1:10" x14ac:dyDescent="0.3">
      <c r="A301" s="2">
        <v>20200113</v>
      </c>
      <c r="B301" s="2" t="s">
        <v>45</v>
      </c>
      <c r="C301" s="2">
        <v>0</v>
      </c>
      <c r="D301" s="2">
        <v>0</v>
      </c>
      <c r="E301" s="2">
        <v>9.34</v>
      </c>
      <c r="F301" s="2">
        <v>1.1000000000000001</v>
      </c>
      <c r="G301" s="2">
        <v>0</v>
      </c>
      <c r="H301" s="16">
        <f t="shared" si="15"/>
        <v>0</v>
      </c>
      <c r="I301" s="15">
        <f t="shared" si="13"/>
        <v>9.34</v>
      </c>
      <c r="J301" s="14">
        <f t="shared" si="14"/>
        <v>0</v>
      </c>
    </row>
    <row r="302" spans="1:10" x14ac:dyDescent="0.3">
      <c r="A302" s="19">
        <v>20200113</v>
      </c>
      <c r="B302" s="19" t="s">
        <v>44</v>
      </c>
      <c r="C302" s="19">
        <v>0</v>
      </c>
      <c r="D302" s="19">
        <v>0</v>
      </c>
      <c r="E302" s="19">
        <v>9.18</v>
      </c>
      <c r="F302" s="19">
        <v>0.97</v>
      </c>
      <c r="G302" s="19">
        <v>0</v>
      </c>
      <c r="H302" s="17">
        <f t="shared" si="15"/>
        <v>0</v>
      </c>
      <c r="I302" s="18">
        <f t="shared" si="13"/>
        <v>9.18</v>
      </c>
      <c r="J302" s="17">
        <f t="shared" si="14"/>
        <v>0</v>
      </c>
    </row>
    <row r="303" spans="1:10" x14ac:dyDescent="0.3">
      <c r="A303" s="2">
        <v>20200113</v>
      </c>
      <c r="B303" s="2" t="s">
        <v>43</v>
      </c>
      <c r="C303" s="2">
        <v>0</v>
      </c>
      <c r="D303" s="2">
        <v>0</v>
      </c>
      <c r="E303" s="2">
        <v>8.18</v>
      </c>
      <c r="F303" s="2">
        <v>0.97</v>
      </c>
      <c r="G303" s="2">
        <v>0</v>
      </c>
      <c r="H303" s="16">
        <f t="shared" si="15"/>
        <v>0</v>
      </c>
      <c r="I303" s="15">
        <f t="shared" si="13"/>
        <v>8.18</v>
      </c>
      <c r="J303" s="14">
        <f t="shared" si="14"/>
        <v>0</v>
      </c>
    </row>
    <row r="304" spans="1:10" x14ac:dyDescent="0.3">
      <c r="A304" s="19">
        <v>20200113</v>
      </c>
      <c r="B304" s="19" t="s">
        <v>42</v>
      </c>
      <c r="C304" s="19">
        <v>0</v>
      </c>
      <c r="D304" s="19">
        <v>0</v>
      </c>
      <c r="E304" s="19">
        <v>6.05</v>
      </c>
      <c r="F304" s="19">
        <v>1.1000000000000001</v>
      </c>
      <c r="G304" s="19">
        <v>0</v>
      </c>
      <c r="H304" s="17">
        <f t="shared" si="15"/>
        <v>0</v>
      </c>
      <c r="I304" s="18">
        <f t="shared" si="13"/>
        <v>6.05</v>
      </c>
      <c r="J304" s="17">
        <f t="shared" si="14"/>
        <v>0</v>
      </c>
    </row>
    <row r="305" spans="1:10" x14ac:dyDescent="0.3">
      <c r="A305" s="2">
        <v>20200113</v>
      </c>
      <c r="B305" s="2" t="s">
        <v>41</v>
      </c>
      <c r="C305" s="2">
        <v>0</v>
      </c>
      <c r="D305" s="2">
        <v>0</v>
      </c>
      <c r="E305" s="2">
        <v>5.66</v>
      </c>
      <c r="F305" s="2">
        <v>1.93</v>
      </c>
      <c r="G305" s="2">
        <v>0</v>
      </c>
      <c r="H305" s="16">
        <f t="shared" si="15"/>
        <v>0</v>
      </c>
      <c r="I305" s="15">
        <f t="shared" si="13"/>
        <v>5.66</v>
      </c>
      <c r="J305" s="14">
        <f t="shared" si="14"/>
        <v>0</v>
      </c>
    </row>
    <row r="306" spans="1:10" x14ac:dyDescent="0.3">
      <c r="A306" s="19">
        <v>20200113</v>
      </c>
      <c r="B306" s="19" t="s">
        <v>40</v>
      </c>
      <c r="C306" s="19">
        <v>0</v>
      </c>
      <c r="D306" s="19">
        <v>0</v>
      </c>
      <c r="E306" s="19">
        <v>6.17</v>
      </c>
      <c r="F306" s="19">
        <v>1.93</v>
      </c>
      <c r="G306" s="19">
        <v>0</v>
      </c>
      <c r="H306" s="17">
        <f t="shared" si="15"/>
        <v>0</v>
      </c>
      <c r="I306" s="18">
        <f t="shared" si="13"/>
        <v>6.17</v>
      </c>
      <c r="J306" s="17">
        <f t="shared" si="14"/>
        <v>0</v>
      </c>
    </row>
    <row r="307" spans="1:10" x14ac:dyDescent="0.3">
      <c r="A307" s="2">
        <v>20200113</v>
      </c>
      <c r="B307" s="2" t="s">
        <v>39</v>
      </c>
      <c r="C307" s="2">
        <v>85</v>
      </c>
      <c r="D307" s="2">
        <v>11.56</v>
      </c>
      <c r="E307" s="2">
        <v>6.87</v>
      </c>
      <c r="F307" s="2">
        <v>1.17</v>
      </c>
      <c r="G307" s="2">
        <v>0</v>
      </c>
      <c r="H307" s="16">
        <f t="shared" si="15"/>
        <v>424.16439684871239</v>
      </c>
      <c r="I307" s="15">
        <f t="shared" si="13"/>
        <v>20.125137401522263</v>
      </c>
      <c r="J307" s="14">
        <f t="shared" si="14"/>
        <v>0.43346924104082879</v>
      </c>
    </row>
    <row r="308" spans="1:10" x14ac:dyDescent="0.3">
      <c r="A308" s="19">
        <v>20200113</v>
      </c>
      <c r="B308" s="19" t="s">
        <v>38</v>
      </c>
      <c r="C308" s="19">
        <v>190</v>
      </c>
      <c r="D308" s="19">
        <v>19.7</v>
      </c>
      <c r="E308" s="19">
        <v>8.3699999999999992</v>
      </c>
      <c r="F308" s="19">
        <v>0.62</v>
      </c>
      <c r="G308" s="19">
        <v>0</v>
      </c>
      <c r="H308" s="17">
        <f t="shared" si="15"/>
        <v>563.63889806345037</v>
      </c>
      <c r="I308" s="18">
        <f t="shared" si="13"/>
        <v>25.983715564482821</v>
      </c>
      <c r="J308" s="17">
        <f t="shared" si="14"/>
        <v>0.56114382645797201</v>
      </c>
    </row>
    <row r="309" spans="1:10" x14ac:dyDescent="0.3">
      <c r="A309" s="2">
        <v>20200113</v>
      </c>
      <c r="B309" s="2" t="s">
        <v>37</v>
      </c>
      <c r="C309" s="2">
        <v>302</v>
      </c>
      <c r="D309" s="2">
        <v>25.81</v>
      </c>
      <c r="E309" s="2">
        <v>10.050000000000001</v>
      </c>
      <c r="F309" s="2">
        <v>0.9</v>
      </c>
      <c r="G309" s="2">
        <v>0</v>
      </c>
      <c r="H309" s="16">
        <f t="shared" si="15"/>
        <v>693.63382050861583</v>
      </c>
      <c r="I309" s="15">
        <f t="shared" si="13"/>
        <v>31.726056890894245</v>
      </c>
      <c r="J309" s="14">
        <f t="shared" si="14"/>
        <v>0.67263942808676402</v>
      </c>
    </row>
    <row r="310" spans="1:10" x14ac:dyDescent="0.3">
      <c r="A310" s="19">
        <v>20200113</v>
      </c>
      <c r="B310" s="19" t="s">
        <v>36</v>
      </c>
      <c r="C310" s="19">
        <v>170</v>
      </c>
      <c r="D310" s="19">
        <v>29.22</v>
      </c>
      <c r="E310" s="19">
        <v>11.69</v>
      </c>
      <c r="F310" s="19">
        <v>1.66</v>
      </c>
      <c r="G310" s="19">
        <v>0</v>
      </c>
      <c r="H310" s="17">
        <f t="shared" si="15"/>
        <v>348.243382853436</v>
      </c>
      <c r="I310" s="18">
        <f t="shared" si="13"/>
        <v>22.572605714169875</v>
      </c>
      <c r="J310" s="17">
        <f t="shared" si="14"/>
        <v>0.35204734084271061</v>
      </c>
    </row>
    <row r="311" spans="1:10" x14ac:dyDescent="0.3">
      <c r="A311" s="2">
        <v>20200113</v>
      </c>
      <c r="B311" s="2" t="s">
        <v>35</v>
      </c>
      <c r="C311" s="2">
        <v>486.01</v>
      </c>
      <c r="D311" s="2">
        <v>29.49</v>
      </c>
      <c r="E311" s="2">
        <v>12.9</v>
      </c>
      <c r="F311" s="2">
        <v>2.9</v>
      </c>
      <c r="G311" s="2">
        <v>0</v>
      </c>
      <c r="H311" s="16">
        <f t="shared" si="15"/>
        <v>987.28009846123405</v>
      </c>
      <c r="I311" s="15">
        <f t="shared" si="13"/>
        <v>43.752503076913563</v>
      </c>
      <c r="J311" s="14">
        <f t="shared" si="14"/>
        <v>0.90396721958246995</v>
      </c>
    </row>
    <row r="312" spans="1:10" x14ac:dyDescent="0.3">
      <c r="A312" s="19">
        <v>20200113</v>
      </c>
      <c r="B312" s="19" t="s">
        <v>34</v>
      </c>
      <c r="C312" s="19">
        <v>404.01</v>
      </c>
      <c r="D312" s="19">
        <v>26.55</v>
      </c>
      <c r="E312" s="19">
        <v>13.51</v>
      </c>
      <c r="F312" s="19">
        <v>3.72</v>
      </c>
      <c r="G312" s="19">
        <v>0</v>
      </c>
      <c r="H312" s="17">
        <f t="shared" si="15"/>
        <v>903.86873401997309</v>
      </c>
      <c r="I312" s="18">
        <f t="shared" si="13"/>
        <v>41.755897938124157</v>
      </c>
      <c r="J312" s="17">
        <f t="shared" si="14"/>
        <v>0.83571563886482247</v>
      </c>
    </row>
    <row r="313" spans="1:10" x14ac:dyDescent="0.3">
      <c r="A313" s="2">
        <v>20200113</v>
      </c>
      <c r="B313" s="2" t="s">
        <v>33</v>
      </c>
      <c r="C313" s="2">
        <v>325.01</v>
      </c>
      <c r="D313" s="2">
        <v>20.84</v>
      </c>
      <c r="E313" s="2">
        <v>13.51</v>
      </c>
      <c r="F313" s="2">
        <v>3.79</v>
      </c>
      <c r="G313" s="2">
        <v>0</v>
      </c>
      <c r="H313" s="16">
        <f t="shared" si="15"/>
        <v>913.56659026711338</v>
      </c>
      <c r="I313" s="15">
        <f t="shared" si="13"/>
        <v>42.058955945847295</v>
      </c>
      <c r="J313" s="14">
        <f t="shared" si="14"/>
        <v>0.84343637529077264</v>
      </c>
    </row>
    <row r="314" spans="1:10" x14ac:dyDescent="0.3">
      <c r="A314" s="19">
        <v>20200113</v>
      </c>
      <c r="B314" s="19" t="s">
        <v>32</v>
      </c>
      <c r="C314" s="19">
        <v>196.01</v>
      </c>
      <c r="D314" s="19">
        <v>12.98</v>
      </c>
      <c r="E314" s="19">
        <v>13.4</v>
      </c>
      <c r="F314" s="19">
        <v>3.31</v>
      </c>
      <c r="G314" s="19">
        <v>0</v>
      </c>
      <c r="H314" s="17">
        <f t="shared" si="15"/>
        <v>872.6646008072214</v>
      </c>
      <c r="I314" s="18">
        <f t="shared" si="13"/>
        <v>40.670768775225667</v>
      </c>
      <c r="J314" s="17">
        <f t="shared" si="14"/>
        <v>0.81112563750813582</v>
      </c>
    </row>
    <row r="315" spans="1:10" x14ac:dyDescent="0.3">
      <c r="A315" s="2">
        <v>20200113</v>
      </c>
      <c r="B315" s="2" t="s">
        <v>31</v>
      </c>
      <c r="C315" s="2">
        <v>21.36</v>
      </c>
      <c r="D315" s="2">
        <v>3.59</v>
      </c>
      <c r="E315" s="2">
        <v>13.1</v>
      </c>
      <c r="F315" s="2">
        <v>2.97</v>
      </c>
      <c r="G315" s="2">
        <v>0</v>
      </c>
      <c r="H315" s="16">
        <f t="shared" si="15"/>
        <v>341.12507045866585</v>
      </c>
      <c r="I315" s="15">
        <f t="shared" si="13"/>
        <v>23.760158451833306</v>
      </c>
      <c r="J315" s="14">
        <f t="shared" si="14"/>
        <v>0.34302830511830762</v>
      </c>
    </row>
    <row r="316" spans="1:10" x14ac:dyDescent="0.3">
      <c r="A316" s="19">
        <v>20200113</v>
      </c>
      <c r="B316" s="19" t="s">
        <v>30</v>
      </c>
      <c r="C316" s="19">
        <v>0</v>
      </c>
      <c r="D316" s="19">
        <v>0</v>
      </c>
      <c r="E316" s="19">
        <v>12.7</v>
      </c>
      <c r="F316" s="19">
        <v>3.03</v>
      </c>
      <c r="G316" s="19">
        <v>0</v>
      </c>
      <c r="H316" s="17">
        <f t="shared" si="15"/>
        <v>0</v>
      </c>
      <c r="I316" s="18">
        <f t="shared" si="13"/>
        <v>12.7</v>
      </c>
      <c r="J316" s="17">
        <f t="shared" si="14"/>
        <v>0</v>
      </c>
    </row>
    <row r="317" spans="1:10" x14ac:dyDescent="0.3">
      <c r="A317" s="2">
        <v>20200113</v>
      </c>
      <c r="B317" s="2" t="s">
        <v>29</v>
      </c>
      <c r="C317" s="2">
        <v>0</v>
      </c>
      <c r="D317" s="2">
        <v>0</v>
      </c>
      <c r="E317" s="2">
        <v>12.58</v>
      </c>
      <c r="F317" s="2">
        <v>2.97</v>
      </c>
      <c r="G317" s="2">
        <v>0</v>
      </c>
      <c r="H317" s="16">
        <f t="shared" si="15"/>
        <v>0</v>
      </c>
      <c r="I317" s="15">
        <f t="shared" si="13"/>
        <v>12.58</v>
      </c>
      <c r="J317" s="14">
        <f t="shared" si="14"/>
        <v>0</v>
      </c>
    </row>
    <row r="318" spans="1:10" x14ac:dyDescent="0.3">
      <c r="A318" s="19">
        <v>20200113</v>
      </c>
      <c r="B318" s="19" t="s">
        <v>28</v>
      </c>
      <c r="C318" s="19">
        <v>0</v>
      </c>
      <c r="D318" s="19">
        <v>0</v>
      </c>
      <c r="E318" s="19">
        <v>12.38</v>
      </c>
      <c r="F318" s="19">
        <v>2.9</v>
      </c>
      <c r="G318" s="19">
        <v>0</v>
      </c>
      <c r="H318" s="17">
        <f t="shared" si="15"/>
        <v>0</v>
      </c>
      <c r="I318" s="18">
        <f t="shared" si="13"/>
        <v>12.38</v>
      </c>
      <c r="J318" s="17">
        <f t="shared" si="14"/>
        <v>0</v>
      </c>
    </row>
    <row r="319" spans="1:10" x14ac:dyDescent="0.3">
      <c r="A319" s="2">
        <v>20200113</v>
      </c>
      <c r="B319" s="2" t="s">
        <v>27</v>
      </c>
      <c r="C319" s="2">
        <v>0</v>
      </c>
      <c r="D319" s="2">
        <v>0</v>
      </c>
      <c r="E319" s="2">
        <v>12.33</v>
      </c>
      <c r="F319" s="2">
        <v>2.97</v>
      </c>
      <c r="G319" s="2">
        <v>0</v>
      </c>
      <c r="H319" s="16">
        <f t="shared" si="15"/>
        <v>0</v>
      </c>
      <c r="I319" s="15">
        <f t="shared" si="13"/>
        <v>12.33</v>
      </c>
      <c r="J319" s="14">
        <f t="shared" si="14"/>
        <v>0</v>
      </c>
    </row>
    <row r="320" spans="1:10" x14ac:dyDescent="0.3">
      <c r="A320" s="19">
        <v>20200113</v>
      </c>
      <c r="B320" s="19" t="s">
        <v>26</v>
      </c>
      <c r="C320" s="19">
        <v>0</v>
      </c>
      <c r="D320" s="19">
        <v>0</v>
      </c>
      <c r="E320" s="19">
        <v>12.41</v>
      </c>
      <c r="F320" s="19">
        <v>3.24</v>
      </c>
      <c r="G320" s="19">
        <v>0</v>
      </c>
      <c r="H320" s="17">
        <f t="shared" si="15"/>
        <v>0</v>
      </c>
      <c r="I320" s="18">
        <f t="shared" si="13"/>
        <v>12.41</v>
      </c>
      <c r="J320" s="17">
        <f t="shared" si="14"/>
        <v>0</v>
      </c>
    </row>
    <row r="321" spans="1:10" x14ac:dyDescent="0.3">
      <c r="A321" s="2">
        <v>20200113</v>
      </c>
      <c r="B321" s="2" t="s">
        <v>25</v>
      </c>
      <c r="C321" s="2">
        <v>0</v>
      </c>
      <c r="D321" s="2">
        <v>0</v>
      </c>
      <c r="E321" s="2">
        <v>12.53</v>
      </c>
      <c r="F321" s="2">
        <v>3.52</v>
      </c>
      <c r="G321" s="2">
        <v>0</v>
      </c>
      <c r="H321" s="16">
        <f t="shared" si="15"/>
        <v>0</v>
      </c>
      <c r="I321" s="15">
        <f t="shared" si="13"/>
        <v>12.53</v>
      </c>
      <c r="J321" s="14">
        <f t="shared" si="14"/>
        <v>0</v>
      </c>
    </row>
    <row r="322" spans="1:10" x14ac:dyDescent="0.3">
      <c r="A322" s="19">
        <v>20200114</v>
      </c>
      <c r="B322" s="19" t="s">
        <v>48</v>
      </c>
      <c r="C322" s="19">
        <v>0</v>
      </c>
      <c r="D322" s="19">
        <v>0</v>
      </c>
      <c r="E322" s="19">
        <v>12.73</v>
      </c>
      <c r="F322" s="19">
        <v>3.93</v>
      </c>
      <c r="G322" s="19">
        <v>0</v>
      </c>
      <c r="H322" s="17">
        <f t="shared" si="15"/>
        <v>0</v>
      </c>
      <c r="I322" s="18">
        <f t="shared" si="13"/>
        <v>12.73</v>
      </c>
      <c r="J322" s="17">
        <f t="shared" si="14"/>
        <v>0</v>
      </c>
    </row>
    <row r="323" spans="1:10" x14ac:dyDescent="0.3">
      <c r="A323" s="2">
        <v>20200114</v>
      </c>
      <c r="B323" s="2" t="s">
        <v>47</v>
      </c>
      <c r="C323" s="2">
        <v>0</v>
      </c>
      <c r="D323" s="2">
        <v>0</v>
      </c>
      <c r="E323" s="2">
        <v>13.07</v>
      </c>
      <c r="F323" s="2">
        <v>4.21</v>
      </c>
      <c r="G323" s="2">
        <v>0</v>
      </c>
      <c r="H323" s="16">
        <f t="shared" si="15"/>
        <v>0</v>
      </c>
      <c r="I323" s="15">
        <f t="shared" si="13"/>
        <v>13.07</v>
      </c>
      <c r="J323" s="14">
        <f t="shared" si="14"/>
        <v>0</v>
      </c>
    </row>
    <row r="324" spans="1:10" x14ac:dyDescent="0.3">
      <c r="A324" s="19">
        <v>20200114</v>
      </c>
      <c r="B324" s="19" t="s">
        <v>46</v>
      </c>
      <c r="C324" s="19">
        <v>0</v>
      </c>
      <c r="D324" s="19">
        <v>0</v>
      </c>
      <c r="E324" s="19">
        <v>13.18</v>
      </c>
      <c r="F324" s="19">
        <v>4.28</v>
      </c>
      <c r="G324" s="19">
        <v>0</v>
      </c>
      <c r="H324" s="17">
        <f t="shared" si="15"/>
        <v>0</v>
      </c>
      <c r="I324" s="18">
        <f t="shared" si="13"/>
        <v>13.18</v>
      </c>
      <c r="J324" s="17">
        <f t="shared" si="14"/>
        <v>0</v>
      </c>
    </row>
    <row r="325" spans="1:10" x14ac:dyDescent="0.3">
      <c r="A325" s="2">
        <v>20200114</v>
      </c>
      <c r="B325" s="2" t="s">
        <v>45</v>
      </c>
      <c r="C325" s="2">
        <v>0</v>
      </c>
      <c r="D325" s="2">
        <v>0</v>
      </c>
      <c r="E325" s="2">
        <v>12.94</v>
      </c>
      <c r="F325" s="2">
        <v>4.28</v>
      </c>
      <c r="G325" s="2">
        <v>0</v>
      </c>
      <c r="H325" s="16">
        <f t="shared" si="15"/>
        <v>0</v>
      </c>
      <c r="I325" s="15">
        <f t="shared" si="13"/>
        <v>12.94</v>
      </c>
      <c r="J325" s="14">
        <f t="shared" si="14"/>
        <v>0</v>
      </c>
    </row>
    <row r="326" spans="1:10" x14ac:dyDescent="0.3">
      <c r="A326" s="19">
        <v>20200114</v>
      </c>
      <c r="B326" s="19" t="s">
        <v>44</v>
      </c>
      <c r="C326" s="19">
        <v>0</v>
      </c>
      <c r="D326" s="19">
        <v>0</v>
      </c>
      <c r="E326" s="19">
        <v>12.94</v>
      </c>
      <c r="F326" s="19">
        <v>4.41</v>
      </c>
      <c r="G326" s="19">
        <v>0</v>
      </c>
      <c r="H326" s="17">
        <f t="shared" si="15"/>
        <v>0</v>
      </c>
      <c r="I326" s="18">
        <f t="shared" si="13"/>
        <v>12.94</v>
      </c>
      <c r="J326" s="17">
        <f t="shared" si="14"/>
        <v>0</v>
      </c>
    </row>
    <row r="327" spans="1:10" x14ac:dyDescent="0.3">
      <c r="A327" s="2">
        <v>20200114</v>
      </c>
      <c r="B327" s="2" t="s">
        <v>43</v>
      </c>
      <c r="C327" s="2">
        <v>0</v>
      </c>
      <c r="D327" s="2">
        <v>0</v>
      </c>
      <c r="E327" s="2">
        <v>12.89</v>
      </c>
      <c r="F327" s="2">
        <v>4.62</v>
      </c>
      <c r="G327" s="2">
        <v>0</v>
      </c>
      <c r="H327" s="16">
        <f t="shared" si="15"/>
        <v>0</v>
      </c>
      <c r="I327" s="15">
        <f t="shared" si="13"/>
        <v>12.89</v>
      </c>
      <c r="J327" s="14">
        <f t="shared" si="14"/>
        <v>0</v>
      </c>
    </row>
    <row r="328" spans="1:10" x14ac:dyDescent="0.3">
      <c r="A328" s="19">
        <v>20200114</v>
      </c>
      <c r="B328" s="19" t="s">
        <v>42</v>
      </c>
      <c r="C328" s="19">
        <v>0</v>
      </c>
      <c r="D328" s="19">
        <v>0</v>
      </c>
      <c r="E328" s="19">
        <v>12.99</v>
      </c>
      <c r="F328" s="19">
        <v>4.83</v>
      </c>
      <c r="G328" s="19">
        <v>0</v>
      </c>
      <c r="H328" s="17">
        <f t="shared" si="15"/>
        <v>0</v>
      </c>
      <c r="I328" s="18">
        <f t="shared" si="13"/>
        <v>12.99</v>
      </c>
      <c r="J328" s="17">
        <f t="shared" si="14"/>
        <v>0</v>
      </c>
    </row>
    <row r="329" spans="1:10" x14ac:dyDescent="0.3">
      <c r="A329" s="2">
        <v>20200114</v>
      </c>
      <c r="B329" s="2" t="s">
        <v>41</v>
      </c>
      <c r="C329" s="2">
        <v>0</v>
      </c>
      <c r="D329" s="2">
        <v>0</v>
      </c>
      <c r="E329" s="2">
        <v>13.01</v>
      </c>
      <c r="F329" s="2">
        <v>4.6900000000000004</v>
      </c>
      <c r="G329" s="2">
        <v>0</v>
      </c>
      <c r="H329" s="16">
        <f t="shared" si="15"/>
        <v>0</v>
      </c>
      <c r="I329" s="15">
        <f t="shared" si="13"/>
        <v>13.01</v>
      </c>
      <c r="J329" s="14">
        <f t="shared" si="14"/>
        <v>0</v>
      </c>
    </row>
    <row r="330" spans="1:10" x14ac:dyDescent="0.3">
      <c r="A330" s="19">
        <v>20200114</v>
      </c>
      <c r="B330" s="19" t="s">
        <v>40</v>
      </c>
      <c r="C330" s="19">
        <v>0</v>
      </c>
      <c r="D330" s="19">
        <v>0</v>
      </c>
      <c r="E330" s="19">
        <v>12.93</v>
      </c>
      <c r="F330" s="19">
        <v>4.97</v>
      </c>
      <c r="G330" s="19">
        <v>0</v>
      </c>
      <c r="H330" s="17">
        <f t="shared" si="15"/>
        <v>0</v>
      </c>
      <c r="I330" s="18">
        <f t="shared" ref="I330:I393" si="16">E330+H330*((NOCT-20)/(800))</f>
        <v>12.93</v>
      </c>
      <c r="J330" s="17">
        <f t="shared" ref="J330:J393" si="17">P_STC__W*(H330/1000)*(1+(alpha_p/100)*(I330-25))</f>
        <v>0</v>
      </c>
    </row>
    <row r="331" spans="1:10" x14ac:dyDescent="0.3">
      <c r="A331" s="2">
        <v>20200114</v>
      </c>
      <c r="B331" s="2" t="s">
        <v>39</v>
      </c>
      <c r="C331" s="2">
        <v>137</v>
      </c>
      <c r="D331" s="2">
        <v>11.64</v>
      </c>
      <c r="E331" s="2">
        <v>13.36</v>
      </c>
      <c r="F331" s="2">
        <v>5.24</v>
      </c>
      <c r="G331" s="2">
        <v>0</v>
      </c>
      <c r="H331" s="16">
        <f t="shared" si="15"/>
        <v>679.01871217116172</v>
      </c>
      <c r="I331" s="15">
        <f t="shared" si="16"/>
        <v>34.579334755348803</v>
      </c>
      <c r="J331" s="14">
        <f t="shared" si="17"/>
        <v>0.64974824820051147</v>
      </c>
    </row>
    <row r="332" spans="1:10" x14ac:dyDescent="0.3">
      <c r="A332" s="19">
        <v>20200114</v>
      </c>
      <c r="B332" s="19" t="s">
        <v>38</v>
      </c>
      <c r="C332" s="19">
        <v>110</v>
      </c>
      <c r="D332" s="19">
        <v>19.809999999999999</v>
      </c>
      <c r="E332" s="19">
        <v>13.96</v>
      </c>
      <c r="F332" s="19">
        <v>5.86</v>
      </c>
      <c r="G332" s="19">
        <v>0</v>
      </c>
      <c r="H332" s="17">
        <f t="shared" si="15"/>
        <v>324.57748223220187</v>
      </c>
      <c r="I332" s="18">
        <f t="shared" si="16"/>
        <v>24.103046319756309</v>
      </c>
      <c r="J332" s="17">
        <f t="shared" si="17"/>
        <v>0.3258875715846577</v>
      </c>
    </row>
    <row r="333" spans="1:10" x14ac:dyDescent="0.3">
      <c r="A333" s="2">
        <v>20200114</v>
      </c>
      <c r="B333" s="2" t="s">
        <v>37</v>
      </c>
      <c r="C333" s="2">
        <v>174</v>
      </c>
      <c r="D333" s="2">
        <v>25.94</v>
      </c>
      <c r="E333" s="2">
        <v>14.78</v>
      </c>
      <c r="F333" s="2">
        <v>6.14</v>
      </c>
      <c r="G333" s="2">
        <v>0</v>
      </c>
      <c r="H333" s="16">
        <f t="shared" si="15"/>
        <v>397.77821056120723</v>
      </c>
      <c r="I333" s="15">
        <f t="shared" si="16"/>
        <v>27.210569080037725</v>
      </c>
      <c r="J333" s="14">
        <f t="shared" si="17"/>
        <v>0.39382128760280016</v>
      </c>
    </row>
    <row r="334" spans="1:10" x14ac:dyDescent="0.3">
      <c r="A334" s="19">
        <v>20200114</v>
      </c>
      <c r="B334" s="19" t="s">
        <v>36</v>
      </c>
      <c r="C334" s="19">
        <v>100</v>
      </c>
      <c r="D334" s="19">
        <v>29.38</v>
      </c>
      <c r="E334" s="19">
        <v>14.94</v>
      </c>
      <c r="F334" s="19">
        <v>6.9</v>
      </c>
      <c r="G334" s="19">
        <v>0</v>
      </c>
      <c r="H334" s="17">
        <f t="shared" si="15"/>
        <v>203.83220330073863</v>
      </c>
      <c r="I334" s="18">
        <f t="shared" si="16"/>
        <v>21.309756353148082</v>
      </c>
      <c r="J334" s="17">
        <f t="shared" si="17"/>
        <v>0.20721706052038333</v>
      </c>
    </row>
    <row r="335" spans="1:10" x14ac:dyDescent="0.3">
      <c r="A335" s="2">
        <v>20200114</v>
      </c>
      <c r="B335" s="2" t="s">
        <v>35</v>
      </c>
      <c r="C335" s="2">
        <v>196</v>
      </c>
      <c r="D335" s="2">
        <v>29.67</v>
      </c>
      <c r="E335" s="2">
        <v>14.75</v>
      </c>
      <c r="F335" s="2">
        <v>8.07</v>
      </c>
      <c r="G335" s="2">
        <v>0</v>
      </c>
      <c r="H335" s="16">
        <f t="shared" si="15"/>
        <v>395.95656738029686</v>
      </c>
      <c r="I335" s="15">
        <f t="shared" si="16"/>
        <v>27.123642730634277</v>
      </c>
      <c r="J335" s="14">
        <f t="shared" si="17"/>
        <v>0.39217265109345861</v>
      </c>
    </row>
    <row r="336" spans="1:10" x14ac:dyDescent="0.3">
      <c r="A336" s="19">
        <v>20200114</v>
      </c>
      <c r="B336" s="19" t="s">
        <v>34</v>
      </c>
      <c r="C336" s="19">
        <v>49</v>
      </c>
      <c r="D336" s="19">
        <v>26.75</v>
      </c>
      <c r="E336" s="19">
        <v>14.42</v>
      </c>
      <c r="F336" s="19">
        <v>7.52</v>
      </c>
      <c r="G336" s="19">
        <v>0</v>
      </c>
      <c r="H336" s="17">
        <f t="shared" si="15"/>
        <v>108.86507379821083</v>
      </c>
      <c r="I336" s="18">
        <f t="shared" si="16"/>
        <v>17.822033556194089</v>
      </c>
      <c r="J336" s="17">
        <f t="shared" si="17"/>
        <v>0.11238150810802787</v>
      </c>
    </row>
    <row r="337" spans="1:10" x14ac:dyDescent="0.3">
      <c r="A337" s="2">
        <v>20200114</v>
      </c>
      <c r="B337" s="2" t="s">
        <v>33</v>
      </c>
      <c r="C337" s="2">
        <v>172</v>
      </c>
      <c r="D337" s="2">
        <v>21.03</v>
      </c>
      <c r="E337" s="2">
        <v>14.65</v>
      </c>
      <c r="F337" s="2">
        <v>7.45</v>
      </c>
      <c r="G337" s="2">
        <v>0</v>
      </c>
      <c r="H337" s="16">
        <f t="shared" si="15"/>
        <v>479.29992521044551</v>
      </c>
      <c r="I337" s="15">
        <f t="shared" si="16"/>
        <v>29.628122662826421</v>
      </c>
      <c r="J337" s="14">
        <f t="shared" si="17"/>
        <v>0.46931776040273687</v>
      </c>
    </row>
    <row r="338" spans="1:10" x14ac:dyDescent="0.3">
      <c r="A338" s="19">
        <v>20200114</v>
      </c>
      <c r="B338" s="19" t="s">
        <v>32</v>
      </c>
      <c r="C338" s="19">
        <v>68</v>
      </c>
      <c r="D338" s="19">
        <v>13.17</v>
      </c>
      <c r="E338" s="19">
        <v>14.97</v>
      </c>
      <c r="F338" s="19">
        <v>7.17</v>
      </c>
      <c r="G338" s="19">
        <v>0</v>
      </c>
      <c r="H338" s="17">
        <f t="shared" si="15"/>
        <v>298.45364917384171</v>
      </c>
      <c r="I338" s="18">
        <f t="shared" si="16"/>
        <v>24.296676536682554</v>
      </c>
      <c r="J338" s="17">
        <f t="shared" si="17"/>
        <v>0.29939824171763674</v>
      </c>
    </row>
    <row r="339" spans="1:10" x14ac:dyDescent="0.3">
      <c r="A339" s="2">
        <v>20200114</v>
      </c>
      <c r="B339" s="2" t="s">
        <v>31</v>
      </c>
      <c r="C339" s="2">
        <v>11</v>
      </c>
      <c r="D339" s="2">
        <v>3.77</v>
      </c>
      <c r="E339" s="2">
        <v>14.79</v>
      </c>
      <c r="F339" s="2">
        <v>6.83</v>
      </c>
      <c r="G339" s="2">
        <v>0</v>
      </c>
      <c r="H339" s="16">
        <f t="shared" ref="H339:H402" si="18">IF(D339&gt;0,C339/SIN(D339*PI()/180),0)</f>
        <v>167.29670679421866</v>
      </c>
      <c r="I339" s="15">
        <f t="shared" si="16"/>
        <v>20.018022087319331</v>
      </c>
      <c r="J339" s="14">
        <f t="shared" si="17"/>
        <v>0.1710473150357272</v>
      </c>
    </row>
    <row r="340" spans="1:10" x14ac:dyDescent="0.3">
      <c r="A340" s="19">
        <v>20200114</v>
      </c>
      <c r="B340" s="19" t="s">
        <v>30</v>
      </c>
      <c r="C340" s="19">
        <v>0</v>
      </c>
      <c r="D340" s="19">
        <v>0</v>
      </c>
      <c r="E340" s="19">
        <v>14.59</v>
      </c>
      <c r="F340" s="19">
        <v>6.97</v>
      </c>
      <c r="G340" s="19">
        <v>0</v>
      </c>
      <c r="H340" s="17">
        <f t="shared" si="18"/>
        <v>0</v>
      </c>
      <c r="I340" s="18">
        <f t="shared" si="16"/>
        <v>14.59</v>
      </c>
      <c r="J340" s="17">
        <f t="shared" si="17"/>
        <v>0</v>
      </c>
    </row>
    <row r="341" spans="1:10" x14ac:dyDescent="0.3">
      <c r="A341" s="2">
        <v>20200114</v>
      </c>
      <c r="B341" s="2" t="s">
        <v>29</v>
      </c>
      <c r="C341" s="2">
        <v>0</v>
      </c>
      <c r="D341" s="2">
        <v>0</v>
      </c>
      <c r="E341" s="2">
        <v>14.74</v>
      </c>
      <c r="F341" s="2">
        <v>7.79</v>
      </c>
      <c r="G341" s="2">
        <v>0</v>
      </c>
      <c r="H341" s="16">
        <f t="shared" si="18"/>
        <v>0</v>
      </c>
      <c r="I341" s="15">
        <f t="shared" si="16"/>
        <v>14.74</v>
      </c>
      <c r="J341" s="14">
        <f t="shared" si="17"/>
        <v>0</v>
      </c>
    </row>
    <row r="342" spans="1:10" x14ac:dyDescent="0.3">
      <c r="A342" s="19">
        <v>20200114</v>
      </c>
      <c r="B342" s="19" t="s">
        <v>28</v>
      </c>
      <c r="C342" s="19">
        <v>0</v>
      </c>
      <c r="D342" s="19">
        <v>0</v>
      </c>
      <c r="E342" s="19">
        <v>14.39</v>
      </c>
      <c r="F342" s="19">
        <v>7.72</v>
      </c>
      <c r="G342" s="19">
        <v>0</v>
      </c>
      <c r="H342" s="17">
        <f t="shared" si="18"/>
        <v>0</v>
      </c>
      <c r="I342" s="18">
        <f t="shared" si="16"/>
        <v>14.39</v>
      </c>
      <c r="J342" s="17">
        <f t="shared" si="17"/>
        <v>0</v>
      </c>
    </row>
    <row r="343" spans="1:10" x14ac:dyDescent="0.3">
      <c r="A343" s="2">
        <v>20200114</v>
      </c>
      <c r="B343" s="2" t="s">
        <v>27</v>
      </c>
      <c r="C343" s="2">
        <v>0</v>
      </c>
      <c r="D343" s="2">
        <v>0</v>
      </c>
      <c r="E343" s="2">
        <v>14.12</v>
      </c>
      <c r="F343" s="2">
        <v>8</v>
      </c>
      <c r="G343" s="2">
        <v>0</v>
      </c>
      <c r="H343" s="16">
        <f t="shared" si="18"/>
        <v>0</v>
      </c>
      <c r="I343" s="15">
        <f t="shared" si="16"/>
        <v>14.12</v>
      </c>
      <c r="J343" s="14">
        <f t="shared" si="17"/>
        <v>0</v>
      </c>
    </row>
    <row r="344" spans="1:10" x14ac:dyDescent="0.3">
      <c r="A344" s="19">
        <v>20200114</v>
      </c>
      <c r="B344" s="19" t="s">
        <v>26</v>
      </c>
      <c r="C344" s="19">
        <v>0</v>
      </c>
      <c r="D344" s="19">
        <v>0</v>
      </c>
      <c r="E344" s="19">
        <v>14.23</v>
      </c>
      <c r="F344" s="19">
        <v>8.34</v>
      </c>
      <c r="G344" s="19">
        <v>0</v>
      </c>
      <c r="H344" s="17">
        <f t="shared" si="18"/>
        <v>0</v>
      </c>
      <c r="I344" s="18">
        <f t="shared" si="16"/>
        <v>14.23</v>
      </c>
      <c r="J344" s="17">
        <f t="shared" si="17"/>
        <v>0</v>
      </c>
    </row>
    <row r="345" spans="1:10" x14ac:dyDescent="0.3">
      <c r="A345" s="2">
        <v>20200114</v>
      </c>
      <c r="B345" s="2" t="s">
        <v>25</v>
      </c>
      <c r="C345" s="2">
        <v>0</v>
      </c>
      <c r="D345" s="2">
        <v>0</v>
      </c>
      <c r="E345" s="2">
        <v>14.3</v>
      </c>
      <c r="F345" s="2">
        <v>8.69</v>
      </c>
      <c r="G345" s="2">
        <v>0</v>
      </c>
      <c r="H345" s="16">
        <f t="shared" si="18"/>
        <v>0</v>
      </c>
      <c r="I345" s="15">
        <f t="shared" si="16"/>
        <v>14.3</v>
      </c>
      <c r="J345" s="14">
        <f t="shared" si="17"/>
        <v>0</v>
      </c>
    </row>
    <row r="346" spans="1:10" x14ac:dyDescent="0.3">
      <c r="A346" s="19">
        <v>20200115</v>
      </c>
      <c r="B346" s="19" t="s">
        <v>48</v>
      </c>
      <c r="C346" s="19">
        <v>0</v>
      </c>
      <c r="D346" s="19">
        <v>0</v>
      </c>
      <c r="E346" s="19">
        <v>14.33</v>
      </c>
      <c r="F346" s="19">
        <v>8.69</v>
      </c>
      <c r="G346" s="19">
        <v>0</v>
      </c>
      <c r="H346" s="17">
        <f t="shared" si="18"/>
        <v>0</v>
      </c>
      <c r="I346" s="18">
        <f t="shared" si="16"/>
        <v>14.33</v>
      </c>
      <c r="J346" s="17">
        <f t="shared" si="17"/>
        <v>0</v>
      </c>
    </row>
    <row r="347" spans="1:10" x14ac:dyDescent="0.3">
      <c r="A347" s="2">
        <v>20200115</v>
      </c>
      <c r="B347" s="2" t="s">
        <v>47</v>
      </c>
      <c r="C347" s="2">
        <v>0</v>
      </c>
      <c r="D347" s="2">
        <v>0</v>
      </c>
      <c r="E347" s="2">
        <v>14.51</v>
      </c>
      <c r="F347" s="2">
        <v>8.41</v>
      </c>
      <c r="G347" s="2">
        <v>0</v>
      </c>
      <c r="H347" s="16">
        <f t="shared" si="18"/>
        <v>0</v>
      </c>
      <c r="I347" s="15">
        <f t="shared" si="16"/>
        <v>14.51</v>
      </c>
      <c r="J347" s="14">
        <f t="shared" si="17"/>
        <v>0</v>
      </c>
    </row>
    <row r="348" spans="1:10" x14ac:dyDescent="0.3">
      <c r="A348" s="19">
        <v>20200115</v>
      </c>
      <c r="B348" s="19" t="s">
        <v>46</v>
      </c>
      <c r="C348" s="19">
        <v>0</v>
      </c>
      <c r="D348" s="19">
        <v>0</v>
      </c>
      <c r="E348" s="19">
        <v>14.69</v>
      </c>
      <c r="F348" s="19">
        <v>8.34</v>
      </c>
      <c r="G348" s="19">
        <v>0</v>
      </c>
      <c r="H348" s="17">
        <f t="shared" si="18"/>
        <v>0</v>
      </c>
      <c r="I348" s="18">
        <f t="shared" si="16"/>
        <v>14.69</v>
      </c>
      <c r="J348" s="17">
        <f t="shared" si="17"/>
        <v>0</v>
      </c>
    </row>
    <row r="349" spans="1:10" x14ac:dyDescent="0.3">
      <c r="A349" s="2">
        <v>20200115</v>
      </c>
      <c r="B349" s="2" t="s">
        <v>45</v>
      </c>
      <c r="C349" s="2">
        <v>0</v>
      </c>
      <c r="D349" s="2">
        <v>0</v>
      </c>
      <c r="E349" s="2">
        <v>14.75</v>
      </c>
      <c r="F349" s="2">
        <v>7.86</v>
      </c>
      <c r="G349" s="2">
        <v>0</v>
      </c>
      <c r="H349" s="16">
        <f t="shared" si="18"/>
        <v>0</v>
      </c>
      <c r="I349" s="15">
        <f t="shared" si="16"/>
        <v>14.75</v>
      </c>
      <c r="J349" s="14">
        <f t="shared" si="17"/>
        <v>0</v>
      </c>
    </row>
    <row r="350" spans="1:10" x14ac:dyDescent="0.3">
      <c r="A350" s="19">
        <v>20200115</v>
      </c>
      <c r="B350" s="19" t="s">
        <v>44</v>
      </c>
      <c r="C350" s="19">
        <v>0</v>
      </c>
      <c r="D350" s="19">
        <v>0</v>
      </c>
      <c r="E350" s="19">
        <v>14.9</v>
      </c>
      <c r="F350" s="19">
        <v>7.52</v>
      </c>
      <c r="G350" s="19">
        <v>0</v>
      </c>
      <c r="H350" s="17">
        <f t="shared" si="18"/>
        <v>0</v>
      </c>
      <c r="I350" s="18">
        <f t="shared" si="16"/>
        <v>14.9</v>
      </c>
      <c r="J350" s="17">
        <f t="shared" si="17"/>
        <v>0</v>
      </c>
    </row>
    <row r="351" spans="1:10" x14ac:dyDescent="0.3">
      <c r="A351" s="2">
        <v>20200115</v>
      </c>
      <c r="B351" s="2" t="s">
        <v>43</v>
      </c>
      <c r="C351" s="2">
        <v>0</v>
      </c>
      <c r="D351" s="2">
        <v>0</v>
      </c>
      <c r="E351" s="2">
        <v>14.72</v>
      </c>
      <c r="F351" s="2">
        <v>7.38</v>
      </c>
      <c r="G351" s="2">
        <v>0</v>
      </c>
      <c r="H351" s="16">
        <f t="shared" si="18"/>
        <v>0</v>
      </c>
      <c r="I351" s="15">
        <f t="shared" si="16"/>
        <v>14.72</v>
      </c>
      <c r="J351" s="14">
        <f t="shared" si="17"/>
        <v>0</v>
      </c>
    </row>
    <row r="352" spans="1:10" x14ac:dyDescent="0.3">
      <c r="A352" s="19">
        <v>20200115</v>
      </c>
      <c r="B352" s="19" t="s">
        <v>42</v>
      </c>
      <c r="C352" s="19">
        <v>0</v>
      </c>
      <c r="D352" s="19">
        <v>0</v>
      </c>
      <c r="E352" s="19">
        <v>14.77</v>
      </c>
      <c r="F352" s="19">
        <v>7.1</v>
      </c>
      <c r="G352" s="19">
        <v>0</v>
      </c>
      <c r="H352" s="17">
        <f t="shared" si="18"/>
        <v>0</v>
      </c>
      <c r="I352" s="18">
        <f t="shared" si="16"/>
        <v>14.77</v>
      </c>
      <c r="J352" s="17">
        <f t="shared" si="17"/>
        <v>0</v>
      </c>
    </row>
    <row r="353" spans="1:10" x14ac:dyDescent="0.3">
      <c r="A353" s="2">
        <v>20200115</v>
      </c>
      <c r="B353" s="2" t="s">
        <v>41</v>
      </c>
      <c r="C353" s="2">
        <v>0</v>
      </c>
      <c r="D353" s="2">
        <v>0</v>
      </c>
      <c r="E353" s="2">
        <v>14.67</v>
      </c>
      <c r="F353" s="2">
        <v>6.55</v>
      </c>
      <c r="G353" s="2">
        <v>0</v>
      </c>
      <c r="H353" s="16">
        <f t="shared" si="18"/>
        <v>0</v>
      </c>
      <c r="I353" s="15">
        <f t="shared" si="16"/>
        <v>14.67</v>
      </c>
      <c r="J353" s="14">
        <f t="shared" si="17"/>
        <v>0</v>
      </c>
    </row>
    <row r="354" spans="1:10" x14ac:dyDescent="0.3">
      <c r="A354" s="19">
        <v>20200115</v>
      </c>
      <c r="B354" s="19" t="s">
        <v>40</v>
      </c>
      <c r="C354" s="19">
        <v>0</v>
      </c>
      <c r="D354" s="19">
        <v>0</v>
      </c>
      <c r="E354" s="19">
        <v>14.48</v>
      </c>
      <c r="F354" s="19">
        <v>6.55</v>
      </c>
      <c r="G354" s="19">
        <v>0</v>
      </c>
      <c r="H354" s="17">
        <f t="shared" si="18"/>
        <v>0</v>
      </c>
      <c r="I354" s="18">
        <f t="shared" si="16"/>
        <v>14.48</v>
      </c>
      <c r="J354" s="17">
        <f t="shared" si="17"/>
        <v>0</v>
      </c>
    </row>
    <row r="355" spans="1:10" x14ac:dyDescent="0.3">
      <c r="A355" s="2">
        <v>20200115</v>
      </c>
      <c r="B355" s="2" t="s">
        <v>39</v>
      </c>
      <c r="C355" s="2">
        <v>87</v>
      </c>
      <c r="D355" s="2">
        <v>11.72</v>
      </c>
      <c r="E355" s="2">
        <v>14.86</v>
      </c>
      <c r="F355" s="2">
        <v>5.93</v>
      </c>
      <c r="G355" s="2">
        <v>0</v>
      </c>
      <c r="H355" s="16">
        <f t="shared" si="18"/>
        <v>428.29905518797153</v>
      </c>
      <c r="I355" s="15">
        <f t="shared" si="16"/>
        <v>28.244345474624112</v>
      </c>
      <c r="J355" s="14">
        <f t="shared" si="17"/>
        <v>0.42204607973128955</v>
      </c>
    </row>
    <row r="356" spans="1:10" x14ac:dyDescent="0.3">
      <c r="A356" s="19">
        <v>20200115</v>
      </c>
      <c r="B356" s="19" t="s">
        <v>38</v>
      </c>
      <c r="C356" s="19">
        <v>45</v>
      </c>
      <c r="D356" s="19">
        <v>19.920000000000002</v>
      </c>
      <c r="E356" s="19">
        <v>15.17</v>
      </c>
      <c r="F356" s="19">
        <v>5.86</v>
      </c>
      <c r="G356" s="19">
        <v>0</v>
      </c>
      <c r="H356" s="17">
        <f t="shared" si="18"/>
        <v>132.07800451632446</v>
      </c>
      <c r="I356" s="18">
        <f t="shared" si="16"/>
        <v>19.29743764113514</v>
      </c>
      <c r="J356" s="17">
        <f t="shared" si="17"/>
        <v>0.13546732827277394</v>
      </c>
    </row>
    <row r="357" spans="1:10" x14ac:dyDescent="0.3">
      <c r="A357" s="2">
        <v>20200115</v>
      </c>
      <c r="B357" s="2" t="s">
        <v>37</v>
      </c>
      <c r="C357" s="2">
        <v>89</v>
      </c>
      <c r="D357" s="2">
        <v>26.08</v>
      </c>
      <c r="E357" s="2">
        <v>15.35</v>
      </c>
      <c r="F357" s="2">
        <v>5.24</v>
      </c>
      <c r="G357" s="2">
        <v>0</v>
      </c>
      <c r="H357" s="16">
        <f t="shared" si="18"/>
        <v>202.44495626092092</v>
      </c>
      <c r="I357" s="15">
        <f t="shared" si="16"/>
        <v>21.676404883153779</v>
      </c>
      <c r="J357" s="14">
        <f t="shared" si="17"/>
        <v>0.20547275906718618</v>
      </c>
    </row>
    <row r="358" spans="1:10" x14ac:dyDescent="0.3">
      <c r="A358" s="19">
        <v>20200115</v>
      </c>
      <c r="B358" s="19" t="s">
        <v>36</v>
      </c>
      <c r="C358" s="19">
        <v>267</v>
      </c>
      <c r="D358" s="19">
        <v>29.55</v>
      </c>
      <c r="E358" s="19">
        <v>15.32</v>
      </c>
      <c r="F358" s="19">
        <v>5.72</v>
      </c>
      <c r="G358" s="19">
        <v>0</v>
      </c>
      <c r="H358" s="17">
        <f t="shared" si="18"/>
        <v>541.38129968839598</v>
      </c>
      <c r="I358" s="18">
        <f t="shared" si="16"/>
        <v>32.238165615262375</v>
      </c>
      <c r="J358" s="17">
        <f t="shared" si="17"/>
        <v>0.52374756590171834</v>
      </c>
    </row>
    <row r="359" spans="1:10" x14ac:dyDescent="0.3">
      <c r="A359" s="2">
        <v>20200115</v>
      </c>
      <c r="B359" s="2" t="s">
        <v>35</v>
      </c>
      <c r="C359" s="2">
        <v>336</v>
      </c>
      <c r="D359" s="2">
        <v>29.85</v>
      </c>
      <c r="E359" s="2">
        <v>15.34</v>
      </c>
      <c r="F359" s="2">
        <v>5.24</v>
      </c>
      <c r="G359" s="2">
        <v>0</v>
      </c>
      <c r="H359" s="16">
        <f t="shared" si="18"/>
        <v>675.063383748364</v>
      </c>
      <c r="I359" s="15">
        <f t="shared" si="16"/>
        <v>36.435730742136371</v>
      </c>
      <c r="J359" s="14">
        <f t="shared" si="17"/>
        <v>0.64032408984146616</v>
      </c>
    </row>
    <row r="360" spans="1:10" x14ac:dyDescent="0.3">
      <c r="A360" s="19">
        <v>20200115</v>
      </c>
      <c r="B360" s="19" t="s">
        <v>34</v>
      </c>
      <c r="C360" s="19">
        <v>377.01</v>
      </c>
      <c r="D360" s="19">
        <v>26.94</v>
      </c>
      <c r="E360" s="19">
        <v>15.78</v>
      </c>
      <c r="F360" s="19">
        <v>5.59</v>
      </c>
      <c r="G360" s="19">
        <v>0</v>
      </c>
      <c r="H360" s="17">
        <f t="shared" si="18"/>
        <v>832.14659733848566</v>
      </c>
      <c r="I360" s="18">
        <f t="shared" si="16"/>
        <v>41.784581166827678</v>
      </c>
      <c r="J360" s="17">
        <f t="shared" si="17"/>
        <v>0.7692940528627128</v>
      </c>
    </row>
    <row r="361" spans="1:10" x14ac:dyDescent="0.3">
      <c r="A361" s="2">
        <v>20200115</v>
      </c>
      <c r="B361" s="2" t="s">
        <v>33</v>
      </c>
      <c r="C361" s="2">
        <v>168</v>
      </c>
      <c r="D361" s="2">
        <v>21.23</v>
      </c>
      <c r="E361" s="2">
        <v>15.9</v>
      </c>
      <c r="F361" s="2">
        <v>5.59</v>
      </c>
      <c r="G361" s="2">
        <v>0</v>
      </c>
      <c r="H361" s="16">
        <f t="shared" si="18"/>
        <v>463.94398037245827</v>
      </c>
      <c r="I361" s="15">
        <f t="shared" si="16"/>
        <v>30.398249386639321</v>
      </c>
      <c r="J361" s="14">
        <f t="shared" si="17"/>
        <v>0.45267379648879541</v>
      </c>
    </row>
    <row r="362" spans="1:10" x14ac:dyDescent="0.3">
      <c r="A362" s="19">
        <v>20200115</v>
      </c>
      <c r="B362" s="19" t="s">
        <v>32</v>
      </c>
      <c r="C362" s="19">
        <v>169.01</v>
      </c>
      <c r="D362" s="19">
        <v>13.36</v>
      </c>
      <c r="E362" s="19">
        <v>15.77</v>
      </c>
      <c r="F362" s="19">
        <v>5.86</v>
      </c>
      <c r="G362" s="19">
        <v>0</v>
      </c>
      <c r="H362" s="17">
        <f t="shared" si="18"/>
        <v>731.42742548343688</v>
      </c>
      <c r="I362" s="18">
        <f t="shared" si="16"/>
        <v>38.627107046357402</v>
      </c>
      <c r="J362" s="17">
        <f t="shared" si="17"/>
        <v>0.68657484627676701</v>
      </c>
    </row>
    <row r="363" spans="1:10" x14ac:dyDescent="0.3">
      <c r="A363" s="2">
        <v>20200115</v>
      </c>
      <c r="B363" s="2" t="s">
        <v>31</v>
      </c>
      <c r="C363" s="2">
        <v>28.97</v>
      </c>
      <c r="D363" s="2">
        <v>3.96</v>
      </c>
      <c r="E363" s="2">
        <v>15.49</v>
      </c>
      <c r="F363" s="2">
        <v>5.59</v>
      </c>
      <c r="G363" s="2">
        <v>0</v>
      </c>
      <c r="H363" s="16">
        <f t="shared" si="18"/>
        <v>419.49014209470397</v>
      </c>
      <c r="I363" s="15">
        <f t="shared" si="16"/>
        <v>28.599066940459501</v>
      </c>
      <c r="J363" s="14">
        <f t="shared" si="17"/>
        <v>0.41269616313452628</v>
      </c>
    </row>
    <row r="364" spans="1:10" x14ac:dyDescent="0.3">
      <c r="A364" s="19">
        <v>20200115</v>
      </c>
      <c r="B364" s="19" t="s">
        <v>30</v>
      </c>
      <c r="C364" s="19">
        <v>0</v>
      </c>
      <c r="D364" s="19">
        <v>0</v>
      </c>
      <c r="E364" s="19">
        <v>15.1</v>
      </c>
      <c r="F364" s="19">
        <v>5.45</v>
      </c>
      <c r="G364" s="19">
        <v>0</v>
      </c>
      <c r="H364" s="17">
        <f t="shared" si="18"/>
        <v>0</v>
      </c>
      <c r="I364" s="18">
        <f t="shared" si="16"/>
        <v>15.1</v>
      </c>
      <c r="J364" s="17">
        <f t="shared" si="17"/>
        <v>0</v>
      </c>
    </row>
    <row r="365" spans="1:10" x14ac:dyDescent="0.3">
      <c r="A365" s="2">
        <v>20200115</v>
      </c>
      <c r="B365" s="2" t="s">
        <v>29</v>
      </c>
      <c r="C365" s="2">
        <v>0</v>
      </c>
      <c r="D365" s="2">
        <v>0</v>
      </c>
      <c r="E365" s="2">
        <v>15.23</v>
      </c>
      <c r="F365" s="2">
        <v>5.31</v>
      </c>
      <c r="G365" s="2">
        <v>0</v>
      </c>
      <c r="H365" s="16">
        <f t="shared" si="18"/>
        <v>0</v>
      </c>
      <c r="I365" s="15">
        <f t="shared" si="16"/>
        <v>15.23</v>
      </c>
      <c r="J365" s="14">
        <f t="shared" si="17"/>
        <v>0</v>
      </c>
    </row>
    <row r="366" spans="1:10" x14ac:dyDescent="0.3">
      <c r="A366" s="19">
        <v>20200115</v>
      </c>
      <c r="B366" s="19" t="s">
        <v>28</v>
      </c>
      <c r="C366" s="19">
        <v>0</v>
      </c>
      <c r="D366" s="19">
        <v>0</v>
      </c>
      <c r="E366" s="19">
        <v>15.11</v>
      </c>
      <c r="F366" s="19">
        <v>5.17</v>
      </c>
      <c r="G366" s="19">
        <v>0</v>
      </c>
      <c r="H366" s="17">
        <f t="shared" si="18"/>
        <v>0</v>
      </c>
      <c r="I366" s="18">
        <f t="shared" si="16"/>
        <v>15.11</v>
      </c>
      <c r="J366" s="17">
        <f t="shared" si="17"/>
        <v>0</v>
      </c>
    </row>
    <row r="367" spans="1:10" x14ac:dyDescent="0.3">
      <c r="A367" s="2">
        <v>20200115</v>
      </c>
      <c r="B367" s="2" t="s">
        <v>27</v>
      </c>
      <c r="C367" s="2">
        <v>0</v>
      </c>
      <c r="D367" s="2">
        <v>0</v>
      </c>
      <c r="E367" s="2">
        <v>14.93</v>
      </c>
      <c r="F367" s="2">
        <v>5.31</v>
      </c>
      <c r="G367" s="2">
        <v>0</v>
      </c>
      <c r="H367" s="16">
        <f t="shared" si="18"/>
        <v>0</v>
      </c>
      <c r="I367" s="15">
        <f t="shared" si="16"/>
        <v>14.93</v>
      </c>
      <c r="J367" s="14">
        <f t="shared" si="17"/>
        <v>0</v>
      </c>
    </row>
    <row r="368" spans="1:10" x14ac:dyDescent="0.3">
      <c r="A368" s="19">
        <v>20200115</v>
      </c>
      <c r="B368" s="19" t="s">
        <v>26</v>
      </c>
      <c r="C368" s="19">
        <v>0</v>
      </c>
      <c r="D368" s="19">
        <v>0</v>
      </c>
      <c r="E368" s="19">
        <v>14.83</v>
      </c>
      <c r="F368" s="19">
        <v>5.66</v>
      </c>
      <c r="G368" s="19">
        <v>0</v>
      </c>
      <c r="H368" s="17">
        <f t="shared" si="18"/>
        <v>0</v>
      </c>
      <c r="I368" s="18">
        <f t="shared" si="16"/>
        <v>14.83</v>
      </c>
      <c r="J368" s="17">
        <f t="shared" si="17"/>
        <v>0</v>
      </c>
    </row>
    <row r="369" spans="1:10" x14ac:dyDescent="0.3">
      <c r="A369" s="2">
        <v>20200115</v>
      </c>
      <c r="B369" s="2" t="s">
        <v>25</v>
      </c>
      <c r="C369" s="2">
        <v>0</v>
      </c>
      <c r="D369" s="2">
        <v>0</v>
      </c>
      <c r="E369" s="2">
        <v>14.73</v>
      </c>
      <c r="F369" s="2">
        <v>6.07</v>
      </c>
      <c r="G369" s="2">
        <v>0</v>
      </c>
      <c r="H369" s="16">
        <f t="shared" si="18"/>
        <v>0</v>
      </c>
      <c r="I369" s="15">
        <f t="shared" si="16"/>
        <v>14.73</v>
      </c>
      <c r="J369" s="14">
        <f t="shared" si="17"/>
        <v>0</v>
      </c>
    </row>
    <row r="370" spans="1:10" x14ac:dyDescent="0.3">
      <c r="A370" s="19">
        <v>20200116</v>
      </c>
      <c r="B370" s="19" t="s">
        <v>48</v>
      </c>
      <c r="C370" s="19">
        <v>0</v>
      </c>
      <c r="D370" s="19">
        <v>0</v>
      </c>
      <c r="E370" s="19">
        <v>14.75</v>
      </c>
      <c r="F370" s="19">
        <v>6.41</v>
      </c>
      <c r="G370" s="19">
        <v>0</v>
      </c>
      <c r="H370" s="17">
        <f t="shared" si="18"/>
        <v>0</v>
      </c>
      <c r="I370" s="18">
        <f t="shared" si="16"/>
        <v>14.75</v>
      </c>
      <c r="J370" s="17">
        <f t="shared" si="17"/>
        <v>0</v>
      </c>
    </row>
    <row r="371" spans="1:10" x14ac:dyDescent="0.3">
      <c r="A371" s="2">
        <v>20200116</v>
      </c>
      <c r="B371" s="2" t="s">
        <v>47</v>
      </c>
      <c r="C371" s="2">
        <v>0</v>
      </c>
      <c r="D371" s="2">
        <v>0</v>
      </c>
      <c r="E371" s="2">
        <v>14.74</v>
      </c>
      <c r="F371" s="2">
        <v>6.48</v>
      </c>
      <c r="G371" s="2">
        <v>0</v>
      </c>
      <c r="H371" s="16">
        <f t="shared" si="18"/>
        <v>0</v>
      </c>
      <c r="I371" s="15">
        <f t="shared" si="16"/>
        <v>14.74</v>
      </c>
      <c r="J371" s="14">
        <f t="shared" si="17"/>
        <v>0</v>
      </c>
    </row>
    <row r="372" spans="1:10" x14ac:dyDescent="0.3">
      <c r="A372" s="19">
        <v>20200116</v>
      </c>
      <c r="B372" s="19" t="s">
        <v>46</v>
      </c>
      <c r="C372" s="19">
        <v>0</v>
      </c>
      <c r="D372" s="19">
        <v>0</v>
      </c>
      <c r="E372" s="19">
        <v>14.7</v>
      </c>
      <c r="F372" s="19">
        <v>6.62</v>
      </c>
      <c r="G372" s="19">
        <v>0</v>
      </c>
      <c r="H372" s="17">
        <f t="shared" si="18"/>
        <v>0</v>
      </c>
      <c r="I372" s="18">
        <f t="shared" si="16"/>
        <v>14.7</v>
      </c>
      <c r="J372" s="17">
        <f t="shared" si="17"/>
        <v>0</v>
      </c>
    </row>
    <row r="373" spans="1:10" x14ac:dyDescent="0.3">
      <c r="A373" s="2">
        <v>20200116</v>
      </c>
      <c r="B373" s="2" t="s">
        <v>45</v>
      </c>
      <c r="C373" s="2">
        <v>0</v>
      </c>
      <c r="D373" s="2">
        <v>0</v>
      </c>
      <c r="E373" s="2">
        <v>14.77</v>
      </c>
      <c r="F373" s="2">
        <v>6.83</v>
      </c>
      <c r="G373" s="2">
        <v>0</v>
      </c>
      <c r="H373" s="16">
        <f t="shared" si="18"/>
        <v>0</v>
      </c>
      <c r="I373" s="15">
        <f t="shared" si="16"/>
        <v>14.77</v>
      </c>
      <c r="J373" s="14">
        <f t="shared" si="17"/>
        <v>0</v>
      </c>
    </row>
    <row r="374" spans="1:10" x14ac:dyDescent="0.3">
      <c r="A374" s="19">
        <v>20200116</v>
      </c>
      <c r="B374" s="19" t="s">
        <v>44</v>
      </c>
      <c r="C374" s="19">
        <v>0</v>
      </c>
      <c r="D374" s="19">
        <v>0</v>
      </c>
      <c r="E374" s="19">
        <v>14.88</v>
      </c>
      <c r="F374" s="19">
        <v>6.9</v>
      </c>
      <c r="G374" s="19">
        <v>0</v>
      </c>
      <c r="H374" s="17">
        <f t="shared" si="18"/>
        <v>0</v>
      </c>
      <c r="I374" s="18">
        <f t="shared" si="16"/>
        <v>14.88</v>
      </c>
      <c r="J374" s="17">
        <f t="shared" si="17"/>
        <v>0</v>
      </c>
    </row>
    <row r="375" spans="1:10" x14ac:dyDescent="0.3">
      <c r="A375" s="2">
        <v>20200116</v>
      </c>
      <c r="B375" s="2" t="s">
        <v>43</v>
      </c>
      <c r="C375" s="2">
        <v>0</v>
      </c>
      <c r="D375" s="2">
        <v>0</v>
      </c>
      <c r="E375" s="2">
        <v>14.86</v>
      </c>
      <c r="F375" s="2">
        <v>6.83</v>
      </c>
      <c r="G375" s="2">
        <v>0</v>
      </c>
      <c r="H375" s="16">
        <f t="shared" si="18"/>
        <v>0</v>
      </c>
      <c r="I375" s="15">
        <f t="shared" si="16"/>
        <v>14.86</v>
      </c>
      <c r="J375" s="14">
        <f t="shared" si="17"/>
        <v>0</v>
      </c>
    </row>
    <row r="376" spans="1:10" x14ac:dyDescent="0.3">
      <c r="A376" s="19">
        <v>20200116</v>
      </c>
      <c r="B376" s="19" t="s">
        <v>42</v>
      </c>
      <c r="C376" s="19">
        <v>0</v>
      </c>
      <c r="D376" s="19">
        <v>0</v>
      </c>
      <c r="E376" s="19">
        <v>14.73</v>
      </c>
      <c r="F376" s="19">
        <v>6.69</v>
      </c>
      <c r="G376" s="19">
        <v>0</v>
      </c>
      <c r="H376" s="17">
        <f t="shared" si="18"/>
        <v>0</v>
      </c>
      <c r="I376" s="18">
        <f t="shared" si="16"/>
        <v>14.73</v>
      </c>
      <c r="J376" s="17">
        <f t="shared" si="17"/>
        <v>0</v>
      </c>
    </row>
    <row r="377" spans="1:10" x14ac:dyDescent="0.3">
      <c r="A377" s="2">
        <v>20200116</v>
      </c>
      <c r="B377" s="2" t="s">
        <v>41</v>
      </c>
      <c r="C377" s="2">
        <v>0</v>
      </c>
      <c r="D377" s="2">
        <v>0</v>
      </c>
      <c r="E377" s="2">
        <v>14.53</v>
      </c>
      <c r="F377" s="2">
        <v>6.97</v>
      </c>
      <c r="G377" s="2">
        <v>0</v>
      </c>
      <c r="H377" s="16">
        <f t="shared" si="18"/>
        <v>0</v>
      </c>
      <c r="I377" s="15">
        <f t="shared" si="16"/>
        <v>14.53</v>
      </c>
      <c r="J377" s="14">
        <f t="shared" si="17"/>
        <v>0</v>
      </c>
    </row>
    <row r="378" spans="1:10" x14ac:dyDescent="0.3">
      <c r="A378" s="19">
        <v>20200116</v>
      </c>
      <c r="B378" s="19" t="s">
        <v>40</v>
      </c>
      <c r="C378" s="19">
        <v>0</v>
      </c>
      <c r="D378" s="19">
        <v>0</v>
      </c>
      <c r="E378" s="19">
        <v>14.44</v>
      </c>
      <c r="F378" s="19">
        <v>7.31</v>
      </c>
      <c r="G378" s="19">
        <v>0</v>
      </c>
      <c r="H378" s="17">
        <f t="shared" si="18"/>
        <v>0</v>
      </c>
      <c r="I378" s="18">
        <f t="shared" si="16"/>
        <v>14.44</v>
      </c>
      <c r="J378" s="17">
        <f t="shared" si="17"/>
        <v>0</v>
      </c>
    </row>
    <row r="379" spans="1:10" x14ac:dyDescent="0.3">
      <c r="A379" s="2">
        <v>20200116</v>
      </c>
      <c r="B379" s="2" t="s">
        <v>39</v>
      </c>
      <c r="C379" s="2">
        <v>158</v>
      </c>
      <c r="D379" s="2">
        <v>11.81</v>
      </c>
      <c r="E379" s="2">
        <v>14.65</v>
      </c>
      <c r="F379" s="2">
        <v>7.66</v>
      </c>
      <c r="G379" s="2">
        <v>0</v>
      </c>
      <c r="H379" s="16">
        <f t="shared" si="18"/>
        <v>771.98611578480563</v>
      </c>
      <c r="I379" s="15">
        <f t="shared" si="16"/>
        <v>38.774566118275175</v>
      </c>
      <c r="J379" s="14">
        <f t="shared" si="17"/>
        <v>0.72413413371059854</v>
      </c>
    </row>
    <row r="380" spans="1:10" x14ac:dyDescent="0.3">
      <c r="A380" s="19">
        <v>20200116</v>
      </c>
      <c r="B380" s="19" t="s">
        <v>38</v>
      </c>
      <c r="C380" s="19">
        <v>239</v>
      </c>
      <c r="D380" s="19">
        <v>20.04</v>
      </c>
      <c r="E380" s="19">
        <v>15.2</v>
      </c>
      <c r="F380" s="19">
        <v>7.72</v>
      </c>
      <c r="G380" s="19">
        <v>0</v>
      </c>
      <c r="H380" s="17">
        <f t="shared" si="18"/>
        <v>697.45163896781037</v>
      </c>
      <c r="I380" s="18">
        <f t="shared" si="16"/>
        <v>36.99536371774407</v>
      </c>
      <c r="J380" s="17">
        <f t="shared" si="17"/>
        <v>0.65980380158551011</v>
      </c>
    </row>
    <row r="381" spans="1:10" x14ac:dyDescent="0.3">
      <c r="A381" s="2">
        <v>20200116</v>
      </c>
      <c r="B381" s="2" t="s">
        <v>37</v>
      </c>
      <c r="C381" s="2">
        <v>274</v>
      </c>
      <c r="D381" s="2">
        <v>26.23</v>
      </c>
      <c r="E381" s="2">
        <v>15.7</v>
      </c>
      <c r="F381" s="2">
        <v>7.93</v>
      </c>
      <c r="G381" s="2">
        <v>0</v>
      </c>
      <c r="H381" s="16">
        <f t="shared" si="18"/>
        <v>619.94373152514686</v>
      </c>
      <c r="I381" s="15">
        <f t="shared" si="16"/>
        <v>35.073241610160835</v>
      </c>
      <c r="J381" s="14">
        <f t="shared" si="17"/>
        <v>0.59184193805953811</v>
      </c>
    </row>
    <row r="382" spans="1:10" x14ac:dyDescent="0.3">
      <c r="A382" s="19">
        <v>20200116</v>
      </c>
      <c r="B382" s="19" t="s">
        <v>36</v>
      </c>
      <c r="C382" s="19">
        <v>196</v>
      </c>
      <c r="D382" s="19">
        <v>29.72</v>
      </c>
      <c r="E382" s="19">
        <v>16.14</v>
      </c>
      <c r="F382" s="19">
        <v>8.48</v>
      </c>
      <c r="G382" s="19">
        <v>0</v>
      </c>
      <c r="H382" s="17">
        <f t="shared" si="18"/>
        <v>395.35111637608827</v>
      </c>
      <c r="I382" s="18">
        <f t="shared" si="16"/>
        <v>28.494722386752759</v>
      </c>
      <c r="J382" s="17">
        <f t="shared" si="17"/>
        <v>0.3891337255894658</v>
      </c>
    </row>
    <row r="383" spans="1:10" x14ac:dyDescent="0.3">
      <c r="A383" s="2">
        <v>20200116</v>
      </c>
      <c r="B383" s="2" t="s">
        <v>35</v>
      </c>
      <c r="C383" s="2">
        <v>260</v>
      </c>
      <c r="D383" s="2">
        <v>30.05</v>
      </c>
      <c r="E383" s="2">
        <v>16.48</v>
      </c>
      <c r="F383" s="2">
        <v>9.0299999999999994</v>
      </c>
      <c r="G383" s="2">
        <v>0</v>
      </c>
      <c r="H383" s="16">
        <f t="shared" si="18"/>
        <v>519.2154039941131</v>
      </c>
      <c r="I383" s="15">
        <f t="shared" si="16"/>
        <v>32.705481374816031</v>
      </c>
      <c r="J383" s="14">
        <f t="shared" si="17"/>
        <v>0.50121178318163917</v>
      </c>
    </row>
    <row r="384" spans="1:10" x14ac:dyDescent="0.3">
      <c r="A384" s="19">
        <v>20200116</v>
      </c>
      <c r="B384" s="19" t="s">
        <v>34</v>
      </c>
      <c r="C384" s="19">
        <v>209</v>
      </c>
      <c r="D384" s="19">
        <v>27.15</v>
      </c>
      <c r="E384" s="19">
        <v>16.52</v>
      </c>
      <c r="F384" s="19">
        <v>8.83</v>
      </c>
      <c r="G384" s="19">
        <v>0</v>
      </c>
      <c r="H384" s="17">
        <f t="shared" si="18"/>
        <v>458.01032466505211</v>
      </c>
      <c r="I384" s="18">
        <f t="shared" si="16"/>
        <v>30.832822645782876</v>
      </c>
      <c r="J384" s="17">
        <f t="shared" si="17"/>
        <v>0.445988606193363</v>
      </c>
    </row>
    <row r="385" spans="1:10" x14ac:dyDescent="0.3">
      <c r="A385" s="2">
        <v>20200116</v>
      </c>
      <c r="B385" s="2" t="s">
        <v>33</v>
      </c>
      <c r="C385" s="2">
        <v>136</v>
      </c>
      <c r="D385" s="2">
        <v>21.44</v>
      </c>
      <c r="E385" s="2">
        <v>16.48</v>
      </c>
      <c r="F385" s="2">
        <v>8.83</v>
      </c>
      <c r="G385" s="2">
        <v>0</v>
      </c>
      <c r="H385" s="16">
        <f t="shared" si="18"/>
        <v>372.06584876046628</v>
      </c>
      <c r="I385" s="15">
        <f t="shared" si="16"/>
        <v>28.107057773764573</v>
      </c>
      <c r="J385" s="14">
        <f t="shared" si="17"/>
        <v>0.3668637133656204</v>
      </c>
    </row>
    <row r="386" spans="1:10" x14ac:dyDescent="0.3">
      <c r="A386" s="19">
        <v>20200116</v>
      </c>
      <c r="B386" s="19" t="s">
        <v>32</v>
      </c>
      <c r="C386" s="19">
        <v>122</v>
      </c>
      <c r="D386" s="19">
        <v>13.56</v>
      </c>
      <c r="E386" s="19">
        <v>16.149999999999999</v>
      </c>
      <c r="F386" s="19">
        <v>8.6199999999999992</v>
      </c>
      <c r="G386" s="19">
        <v>0</v>
      </c>
      <c r="H386" s="17">
        <f t="shared" si="18"/>
        <v>520.33685620431891</v>
      </c>
      <c r="I386" s="18">
        <f t="shared" si="16"/>
        <v>32.410526756384968</v>
      </c>
      <c r="J386" s="17">
        <f t="shared" si="17"/>
        <v>0.50298499032575983</v>
      </c>
    </row>
    <row r="387" spans="1:10" x14ac:dyDescent="0.3">
      <c r="A387" s="2">
        <v>20200116</v>
      </c>
      <c r="B387" s="2" t="s">
        <v>31</v>
      </c>
      <c r="C387" s="2">
        <v>15</v>
      </c>
      <c r="D387" s="2">
        <v>4.1500000000000004</v>
      </c>
      <c r="E387" s="2">
        <v>15.69</v>
      </c>
      <c r="F387" s="2">
        <v>8.76</v>
      </c>
      <c r="G387" s="2">
        <v>0</v>
      </c>
      <c r="H387" s="16">
        <f t="shared" si="18"/>
        <v>207.27436776568007</v>
      </c>
      <c r="I387" s="15">
        <f t="shared" si="16"/>
        <v>22.167323992677503</v>
      </c>
      <c r="J387" s="14">
        <f t="shared" si="17"/>
        <v>0.20991650284394256</v>
      </c>
    </row>
    <row r="388" spans="1:10" x14ac:dyDescent="0.3">
      <c r="A388" s="19">
        <v>20200116</v>
      </c>
      <c r="B388" s="19" t="s">
        <v>30</v>
      </c>
      <c r="C388" s="19">
        <v>0</v>
      </c>
      <c r="D388" s="19">
        <v>0</v>
      </c>
      <c r="E388" s="19">
        <v>15.2</v>
      </c>
      <c r="F388" s="19">
        <v>8.34</v>
      </c>
      <c r="G388" s="19">
        <v>0</v>
      </c>
      <c r="H388" s="17">
        <f t="shared" si="18"/>
        <v>0</v>
      </c>
      <c r="I388" s="18">
        <f t="shared" si="16"/>
        <v>15.2</v>
      </c>
      <c r="J388" s="17">
        <f t="shared" si="17"/>
        <v>0</v>
      </c>
    </row>
    <row r="389" spans="1:10" x14ac:dyDescent="0.3">
      <c r="A389" s="2">
        <v>20200116</v>
      </c>
      <c r="B389" s="2" t="s">
        <v>29</v>
      </c>
      <c r="C389" s="2">
        <v>0</v>
      </c>
      <c r="D389" s="2">
        <v>0</v>
      </c>
      <c r="E389" s="2">
        <v>14.83</v>
      </c>
      <c r="F389" s="2">
        <v>4.9000000000000004</v>
      </c>
      <c r="G389" s="2">
        <v>0</v>
      </c>
      <c r="H389" s="16">
        <f t="shared" si="18"/>
        <v>0</v>
      </c>
      <c r="I389" s="15">
        <f t="shared" si="16"/>
        <v>14.83</v>
      </c>
      <c r="J389" s="14">
        <f t="shared" si="17"/>
        <v>0</v>
      </c>
    </row>
    <row r="390" spans="1:10" x14ac:dyDescent="0.3">
      <c r="A390" s="19">
        <v>20200116</v>
      </c>
      <c r="B390" s="19" t="s">
        <v>28</v>
      </c>
      <c r="C390" s="19">
        <v>0</v>
      </c>
      <c r="D390" s="19">
        <v>0</v>
      </c>
      <c r="E390" s="19">
        <v>14.48</v>
      </c>
      <c r="F390" s="19">
        <v>3.17</v>
      </c>
      <c r="G390" s="19">
        <v>0</v>
      </c>
      <c r="H390" s="17">
        <f t="shared" si="18"/>
        <v>0</v>
      </c>
      <c r="I390" s="18">
        <f t="shared" si="16"/>
        <v>14.48</v>
      </c>
      <c r="J390" s="17">
        <f t="shared" si="17"/>
        <v>0</v>
      </c>
    </row>
    <row r="391" spans="1:10" x14ac:dyDescent="0.3">
      <c r="A391" s="2">
        <v>20200116</v>
      </c>
      <c r="B391" s="2" t="s">
        <v>27</v>
      </c>
      <c r="C391" s="2">
        <v>0</v>
      </c>
      <c r="D391" s="2">
        <v>0</v>
      </c>
      <c r="E391" s="2">
        <v>13.95</v>
      </c>
      <c r="F391" s="2">
        <v>2.69</v>
      </c>
      <c r="G391" s="2">
        <v>0</v>
      </c>
      <c r="H391" s="16">
        <f t="shared" si="18"/>
        <v>0</v>
      </c>
      <c r="I391" s="15">
        <f t="shared" si="16"/>
        <v>13.95</v>
      </c>
      <c r="J391" s="14">
        <f t="shared" si="17"/>
        <v>0</v>
      </c>
    </row>
    <row r="392" spans="1:10" x14ac:dyDescent="0.3">
      <c r="A392" s="19">
        <v>20200116</v>
      </c>
      <c r="B392" s="19" t="s">
        <v>26</v>
      </c>
      <c r="C392" s="19">
        <v>0</v>
      </c>
      <c r="D392" s="19">
        <v>0</v>
      </c>
      <c r="E392" s="19">
        <v>13.33</v>
      </c>
      <c r="F392" s="19">
        <v>2.21</v>
      </c>
      <c r="G392" s="19">
        <v>0</v>
      </c>
      <c r="H392" s="17">
        <f t="shared" si="18"/>
        <v>0</v>
      </c>
      <c r="I392" s="18">
        <f t="shared" si="16"/>
        <v>13.33</v>
      </c>
      <c r="J392" s="17">
        <f t="shared" si="17"/>
        <v>0</v>
      </c>
    </row>
    <row r="393" spans="1:10" x14ac:dyDescent="0.3">
      <c r="A393" s="2">
        <v>20200116</v>
      </c>
      <c r="B393" s="2" t="s">
        <v>25</v>
      </c>
      <c r="C393" s="2">
        <v>0</v>
      </c>
      <c r="D393" s="2">
        <v>0</v>
      </c>
      <c r="E393" s="2">
        <v>12.46</v>
      </c>
      <c r="F393" s="2">
        <v>1.79</v>
      </c>
      <c r="G393" s="2">
        <v>0</v>
      </c>
      <c r="H393" s="16">
        <f t="shared" si="18"/>
        <v>0</v>
      </c>
      <c r="I393" s="15">
        <f t="shared" si="16"/>
        <v>12.46</v>
      </c>
      <c r="J393" s="14">
        <f t="shared" si="17"/>
        <v>0</v>
      </c>
    </row>
    <row r="394" spans="1:10" x14ac:dyDescent="0.3">
      <c r="A394" s="19">
        <v>20200117</v>
      </c>
      <c r="B394" s="19" t="s">
        <v>48</v>
      </c>
      <c r="C394" s="19">
        <v>0</v>
      </c>
      <c r="D394" s="19">
        <v>0</v>
      </c>
      <c r="E394" s="19">
        <v>11.42</v>
      </c>
      <c r="F394" s="19">
        <v>1.66</v>
      </c>
      <c r="G394" s="19">
        <v>0</v>
      </c>
      <c r="H394" s="17">
        <f t="shared" si="18"/>
        <v>0</v>
      </c>
      <c r="I394" s="18">
        <f t="shared" ref="I394:I457" si="19">E394+H394*((NOCT-20)/(800))</f>
        <v>11.42</v>
      </c>
      <c r="J394" s="17">
        <f t="shared" ref="J394:J457" si="20">P_STC__W*(H394/1000)*(1+(alpha_p/100)*(I394-25))</f>
        <v>0</v>
      </c>
    </row>
    <row r="395" spans="1:10" x14ac:dyDescent="0.3">
      <c r="A395" s="2">
        <v>20200117</v>
      </c>
      <c r="B395" s="2" t="s">
        <v>47</v>
      </c>
      <c r="C395" s="2">
        <v>0</v>
      </c>
      <c r="D395" s="2">
        <v>0</v>
      </c>
      <c r="E395" s="2">
        <v>10.82</v>
      </c>
      <c r="F395" s="2">
        <v>1.72</v>
      </c>
      <c r="G395" s="2">
        <v>0</v>
      </c>
      <c r="H395" s="16">
        <f t="shared" si="18"/>
        <v>0</v>
      </c>
      <c r="I395" s="15">
        <f t="shared" si="19"/>
        <v>10.82</v>
      </c>
      <c r="J395" s="14">
        <f t="shared" si="20"/>
        <v>0</v>
      </c>
    </row>
    <row r="396" spans="1:10" x14ac:dyDescent="0.3">
      <c r="A396" s="19">
        <v>20200117</v>
      </c>
      <c r="B396" s="19" t="s">
        <v>46</v>
      </c>
      <c r="C396" s="19">
        <v>0</v>
      </c>
      <c r="D396" s="19">
        <v>0</v>
      </c>
      <c r="E396" s="19">
        <v>10</v>
      </c>
      <c r="F396" s="19">
        <v>2</v>
      </c>
      <c r="G396" s="19">
        <v>0</v>
      </c>
      <c r="H396" s="17">
        <f t="shared" si="18"/>
        <v>0</v>
      </c>
      <c r="I396" s="18">
        <f t="shared" si="19"/>
        <v>10</v>
      </c>
      <c r="J396" s="17">
        <f t="shared" si="20"/>
        <v>0</v>
      </c>
    </row>
    <row r="397" spans="1:10" x14ac:dyDescent="0.3">
      <c r="A397" s="2">
        <v>20200117</v>
      </c>
      <c r="B397" s="2" t="s">
        <v>45</v>
      </c>
      <c r="C397" s="2">
        <v>0</v>
      </c>
      <c r="D397" s="2">
        <v>0</v>
      </c>
      <c r="E397" s="2">
        <v>10.14</v>
      </c>
      <c r="F397" s="2">
        <v>2.62</v>
      </c>
      <c r="G397" s="2">
        <v>0</v>
      </c>
      <c r="H397" s="16">
        <f t="shared" si="18"/>
        <v>0</v>
      </c>
      <c r="I397" s="15">
        <f t="shared" si="19"/>
        <v>10.14</v>
      </c>
      <c r="J397" s="14">
        <f t="shared" si="20"/>
        <v>0</v>
      </c>
    </row>
    <row r="398" spans="1:10" x14ac:dyDescent="0.3">
      <c r="A398" s="19">
        <v>20200117</v>
      </c>
      <c r="B398" s="19" t="s">
        <v>44</v>
      </c>
      <c r="C398" s="19">
        <v>0</v>
      </c>
      <c r="D398" s="19">
        <v>0</v>
      </c>
      <c r="E398" s="19">
        <v>10.74</v>
      </c>
      <c r="F398" s="19">
        <v>2.69</v>
      </c>
      <c r="G398" s="19">
        <v>0</v>
      </c>
      <c r="H398" s="17">
        <f t="shared" si="18"/>
        <v>0</v>
      </c>
      <c r="I398" s="18">
        <f t="shared" si="19"/>
        <v>10.74</v>
      </c>
      <c r="J398" s="17">
        <f t="shared" si="20"/>
        <v>0</v>
      </c>
    </row>
    <row r="399" spans="1:10" x14ac:dyDescent="0.3">
      <c r="A399" s="2">
        <v>20200117</v>
      </c>
      <c r="B399" s="2" t="s">
        <v>43</v>
      </c>
      <c r="C399" s="2">
        <v>0</v>
      </c>
      <c r="D399" s="2">
        <v>0</v>
      </c>
      <c r="E399" s="2">
        <v>11.28</v>
      </c>
      <c r="F399" s="2">
        <v>2.62</v>
      </c>
      <c r="G399" s="2">
        <v>0</v>
      </c>
      <c r="H399" s="16">
        <f t="shared" si="18"/>
        <v>0</v>
      </c>
      <c r="I399" s="15">
        <f t="shared" si="19"/>
        <v>11.28</v>
      </c>
      <c r="J399" s="14">
        <f t="shared" si="20"/>
        <v>0</v>
      </c>
    </row>
    <row r="400" spans="1:10" x14ac:dyDescent="0.3">
      <c r="A400" s="19">
        <v>20200117</v>
      </c>
      <c r="B400" s="19" t="s">
        <v>42</v>
      </c>
      <c r="C400" s="19">
        <v>0</v>
      </c>
      <c r="D400" s="19">
        <v>0</v>
      </c>
      <c r="E400" s="19">
        <v>11.53</v>
      </c>
      <c r="F400" s="19">
        <v>2.41</v>
      </c>
      <c r="G400" s="19">
        <v>0</v>
      </c>
      <c r="H400" s="17">
        <f t="shared" si="18"/>
        <v>0</v>
      </c>
      <c r="I400" s="18">
        <f t="shared" si="19"/>
        <v>11.53</v>
      </c>
      <c r="J400" s="17">
        <f t="shared" si="20"/>
        <v>0</v>
      </c>
    </row>
    <row r="401" spans="1:10" x14ac:dyDescent="0.3">
      <c r="A401" s="2">
        <v>20200117</v>
      </c>
      <c r="B401" s="2" t="s">
        <v>41</v>
      </c>
      <c r="C401" s="2">
        <v>0</v>
      </c>
      <c r="D401" s="2">
        <v>0</v>
      </c>
      <c r="E401" s="2">
        <v>11.91</v>
      </c>
      <c r="F401" s="2">
        <v>2.41</v>
      </c>
      <c r="G401" s="2">
        <v>0</v>
      </c>
      <c r="H401" s="16">
        <f t="shared" si="18"/>
        <v>0</v>
      </c>
      <c r="I401" s="15">
        <f t="shared" si="19"/>
        <v>11.91</v>
      </c>
      <c r="J401" s="14">
        <f t="shared" si="20"/>
        <v>0</v>
      </c>
    </row>
    <row r="402" spans="1:10" x14ac:dyDescent="0.3">
      <c r="A402" s="19">
        <v>20200117</v>
      </c>
      <c r="B402" s="19" t="s">
        <v>40</v>
      </c>
      <c r="C402" s="19">
        <v>0</v>
      </c>
      <c r="D402" s="19">
        <v>0</v>
      </c>
      <c r="E402" s="19">
        <v>11.63</v>
      </c>
      <c r="F402" s="19">
        <v>2</v>
      </c>
      <c r="G402" s="19">
        <v>0</v>
      </c>
      <c r="H402" s="17">
        <f t="shared" si="18"/>
        <v>0</v>
      </c>
      <c r="I402" s="18">
        <f t="shared" si="19"/>
        <v>11.63</v>
      </c>
      <c r="J402" s="17">
        <f t="shared" si="20"/>
        <v>0</v>
      </c>
    </row>
    <row r="403" spans="1:10" x14ac:dyDescent="0.3">
      <c r="A403" s="2">
        <v>20200117</v>
      </c>
      <c r="B403" s="2" t="s">
        <v>39</v>
      </c>
      <c r="C403" s="2">
        <v>116</v>
      </c>
      <c r="D403" s="2">
        <v>11.91</v>
      </c>
      <c r="E403" s="2">
        <v>11.82</v>
      </c>
      <c r="F403" s="2">
        <v>1.38</v>
      </c>
      <c r="G403" s="2">
        <v>0</v>
      </c>
      <c r="H403" s="16">
        <f t="shared" ref="H403:H466" si="21">IF(D403&gt;0,C403/SIN(D403*PI()/180),0)</f>
        <v>562.08368296388983</v>
      </c>
      <c r="I403" s="15">
        <f t="shared" si="19"/>
        <v>29.385115092621557</v>
      </c>
      <c r="J403" s="14">
        <f t="shared" si="20"/>
        <v>0.55099207557722407</v>
      </c>
    </row>
    <row r="404" spans="1:10" x14ac:dyDescent="0.3">
      <c r="A404" s="19">
        <v>20200117</v>
      </c>
      <c r="B404" s="19" t="s">
        <v>38</v>
      </c>
      <c r="C404" s="19">
        <v>246</v>
      </c>
      <c r="D404" s="19">
        <v>20.16</v>
      </c>
      <c r="E404" s="19">
        <v>13.76</v>
      </c>
      <c r="F404" s="19">
        <v>1.24</v>
      </c>
      <c r="G404" s="19">
        <v>0</v>
      </c>
      <c r="H404" s="17">
        <f t="shared" si="21"/>
        <v>713.78224666296956</v>
      </c>
      <c r="I404" s="18">
        <f t="shared" si="19"/>
        <v>36.065695208217797</v>
      </c>
      <c r="J404" s="17">
        <f t="shared" si="20"/>
        <v>0.67823901112322749</v>
      </c>
    </row>
    <row r="405" spans="1:10" x14ac:dyDescent="0.3">
      <c r="A405" s="2">
        <v>20200117</v>
      </c>
      <c r="B405" s="2" t="s">
        <v>37</v>
      </c>
      <c r="C405" s="2">
        <v>345</v>
      </c>
      <c r="D405" s="2">
        <v>26.38</v>
      </c>
      <c r="E405" s="2">
        <v>14.67</v>
      </c>
      <c r="F405" s="2">
        <v>1.79</v>
      </c>
      <c r="G405" s="2">
        <v>0</v>
      </c>
      <c r="H405" s="16">
        <f t="shared" si="21"/>
        <v>776.46306001997709</v>
      </c>
      <c r="I405" s="15">
        <f t="shared" si="19"/>
        <v>38.934470625624286</v>
      </c>
      <c r="J405" s="14">
        <f t="shared" si="20"/>
        <v>0.72777485236218886</v>
      </c>
    </row>
    <row r="406" spans="1:10" x14ac:dyDescent="0.3">
      <c r="A406" s="19">
        <v>20200117</v>
      </c>
      <c r="B406" s="19" t="s">
        <v>36</v>
      </c>
      <c r="C406" s="19">
        <v>430.01</v>
      </c>
      <c r="D406" s="19">
        <v>29.91</v>
      </c>
      <c r="E406" s="19">
        <v>15.16</v>
      </c>
      <c r="F406" s="19">
        <v>2.0699999999999998</v>
      </c>
      <c r="G406" s="19">
        <v>0</v>
      </c>
      <c r="H406" s="17">
        <f t="shared" si="21"/>
        <v>862.36730484183408</v>
      </c>
      <c r="I406" s="18">
        <f t="shared" si="19"/>
        <v>42.108978276307312</v>
      </c>
      <c r="J406" s="17">
        <f t="shared" si="20"/>
        <v>0.79597329916051929</v>
      </c>
    </row>
    <row r="407" spans="1:10" x14ac:dyDescent="0.3">
      <c r="A407" s="2">
        <v>20200117</v>
      </c>
      <c r="B407" s="2" t="s">
        <v>35</v>
      </c>
      <c r="C407" s="2">
        <v>430.01</v>
      </c>
      <c r="D407" s="2">
        <v>30.25</v>
      </c>
      <c r="E407" s="2">
        <v>15.55</v>
      </c>
      <c r="F407" s="2">
        <v>2.48</v>
      </c>
      <c r="G407" s="2">
        <v>0</v>
      </c>
      <c r="H407" s="16">
        <f t="shared" si="21"/>
        <v>853.57723819295211</v>
      </c>
      <c r="I407" s="15">
        <f t="shared" si="19"/>
        <v>42.224288693529758</v>
      </c>
      <c r="J407" s="14">
        <f t="shared" si="20"/>
        <v>0.78741706471507655</v>
      </c>
    </row>
    <row r="408" spans="1:10" x14ac:dyDescent="0.3">
      <c r="A408" s="19">
        <v>20200117</v>
      </c>
      <c r="B408" s="19" t="s">
        <v>34</v>
      </c>
      <c r="C408" s="19">
        <v>269</v>
      </c>
      <c r="D408" s="19">
        <v>27.35</v>
      </c>
      <c r="E408" s="19">
        <v>15.82</v>
      </c>
      <c r="F408" s="19">
        <v>2.34</v>
      </c>
      <c r="G408" s="19">
        <v>0</v>
      </c>
      <c r="H408" s="17">
        <f t="shared" si="21"/>
        <v>585.51469991075726</v>
      </c>
      <c r="I408" s="18">
        <f t="shared" si="19"/>
        <v>34.117334372211161</v>
      </c>
      <c r="J408" s="17">
        <f t="shared" si="20"/>
        <v>0.56149220006556655</v>
      </c>
    </row>
    <row r="409" spans="1:10" x14ac:dyDescent="0.3">
      <c r="A409" s="2">
        <v>20200117</v>
      </c>
      <c r="B409" s="2" t="s">
        <v>33</v>
      </c>
      <c r="C409" s="2">
        <v>197</v>
      </c>
      <c r="D409" s="2">
        <v>21.64</v>
      </c>
      <c r="E409" s="2">
        <v>15.96</v>
      </c>
      <c r="F409" s="2">
        <v>2.21</v>
      </c>
      <c r="G409" s="2">
        <v>0</v>
      </c>
      <c r="H409" s="16">
        <f t="shared" si="21"/>
        <v>534.20314351971717</v>
      </c>
      <c r="I409" s="15">
        <f t="shared" si="19"/>
        <v>32.653848234991159</v>
      </c>
      <c r="J409" s="14">
        <f t="shared" si="20"/>
        <v>0.51580394947751917</v>
      </c>
    </row>
    <row r="410" spans="1:10" x14ac:dyDescent="0.3">
      <c r="A410" s="19">
        <v>20200117</v>
      </c>
      <c r="B410" s="19" t="s">
        <v>32</v>
      </c>
      <c r="C410" s="19">
        <v>187.01</v>
      </c>
      <c r="D410" s="19">
        <v>13.76</v>
      </c>
      <c r="E410" s="19">
        <v>15.88</v>
      </c>
      <c r="F410" s="19">
        <v>2.21</v>
      </c>
      <c r="G410" s="19">
        <v>0</v>
      </c>
      <c r="H410" s="17">
        <f t="shared" si="21"/>
        <v>786.23392351517418</v>
      </c>
      <c r="I410" s="18">
        <f t="shared" si="19"/>
        <v>40.449810109849196</v>
      </c>
      <c r="J410" s="17">
        <f t="shared" si="20"/>
        <v>0.73157168182413401</v>
      </c>
    </row>
    <row r="411" spans="1:10" x14ac:dyDescent="0.3">
      <c r="A411" s="2">
        <v>20200117</v>
      </c>
      <c r="B411" s="2" t="s">
        <v>31</v>
      </c>
      <c r="C411" s="2">
        <v>10</v>
      </c>
      <c r="D411" s="2">
        <v>4.34</v>
      </c>
      <c r="E411" s="2">
        <v>15.29</v>
      </c>
      <c r="F411" s="2">
        <v>2.21</v>
      </c>
      <c r="G411" s="2">
        <v>0</v>
      </c>
      <c r="H411" s="16">
        <f t="shared" si="21"/>
        <v>132.14425518687517</v>
      </c>
      <c r="I411" s="15">
        <f t="shared" si="19"/>
        <v>19.419507974589848</v>
      </c>
      <c r="J411" s="14">
        <f t="shared" si="20"/>
        <v>0.1354626900171087</v>
      </c>
    </row>
    <row r="412" spans="1:10" x14ac:dyDescent="0.3">
      <c r="A412" s="19">
        <v>20200117</v>
      </c>
      <c r="B412" s="19" t="s">
        <v>30</v>
      </c>
      <c r="C412" s="19">
        <v>0</v>
      </c>
      <c r="D412" s="19">
        <v>0</v>
      </c>
      <c r="E412" s="19">
        <v>14.46</v>
      </c>
      <c r="F412" s="19">
        <v>2.5499999999999998</v>
      </c>
      <c r="G412" s="19">
        <v>0</v>
      </c>
      <c r="H412" s="17">
        <f t="shared" si="21"/>
        <v>0</v>
      </c>
      <c r="I412" s="18">
        <f t="shared" si="19"/>
        <v>14.46</v>
      </c>
      <c r="J412" s="17">
        <f t="shared" si="20"/>
        <v>0</v>
      </c>
    </row>
    <row r="413" spans="1:10" x14ac:dyDescent="0.3">
      <c r="A413" s="2">
        <v>20200117</v>
      </c>
      <c r="B413" s="2" t="s">
        <v>29</v>
      </c>
      <c r="C413" s="2">
        <v>0</v>
      </c>
      <c r="D413" s="2">
        <v>0</v>
      </c>
      <c r="E413" s="2">
        <v>13.65</v>
      </c>
      <c r="F413" s="2">
        <v>2</v>
      </c>
      <c r="G413" s="2">
        <v>0</v>
      </c>
      <c r="H413" s="16">
        <f t="shared" si="21"/>
        <v>0</v>
      </c>
      <c r="I413" s="15">
        <f t="shared" si="19"/>
        <v>13.65</v>
      </c>
      <c r="J413" s="14">
        <f t="shared" si="20"/>
        <v>0</v>
      </c>
    </row>
    <row r="414" spans="1:10" x14ac:dyDescent="0.3">
      <c r="A414" s="19">
        <v>20200117</v>
      </c>
      <c r="B414" s="19" t="s">
        <v>28</v>
      </c>
      <c r="C414" s="19">
        <v>0</v>
      </c>
      <c r="D414" s="19">
        <v>0</v>
      </c>
      <c r="E414" s="19">
        <v>13.25</v>
      </c>
      <c r="F414" s="19">
        <v>2.2799999999999998</v>
      </c>
      <c r="G414" s="19">
        <v>0</v>
      </c>
      <c r="H414" s="17">
        <f t="shared" si="21"/>
        <v>0</v>
      </c>
      <c r="I414" s="18">
        <f t="shared" si="19"/>
        <v>13.25</v>
      </c>
      <c r="J414" s="17">
        <f t="shared" si="20"/>
        <v>0</v>
      </c>
    </row>
    <row r="415" spans="1:10" x14ac:dyDescent="0.3">
      <c r="A415" s="2">
        <v>20200117</v>
      </c>
      <c r="B415" s="2" t="s">
        <v>27</v>
      </c>
      <c r="C415" s="2">
        <v>0</v>
      </c>
      <c r="D415" s="2">
        <v>0</v>
      </c>
      <c r="E415" s="2">
        <v>13.19</v>
      </c>
      <c r="F415" s="2">
        <v>3.03</v>
      </c>
      <c r="G415" s="2">
        <v>0</v>
      </c>
      <c r="H415" s="16">
        <f t="shared" si="21"/>
        <v>0</v>
      </c>
      <c r="I415" s="15">
        <f t="shared" si="19"/>
        <v>13.19</v>
      </c>
      <c r="J415" s="14">
        <f t="shared" si="20"/>
        <v>0</v>
      </c>
    </row>
    <row r="416" spans="1:10" x14ac:dyDescent="0.3">
      <c r="A416" s="19">
        <v>20200117</v>
      </c>
      <c r="B416" s="19" t="s">
        <v>26</v>
      </c>
      <c r="C416" s="19">
        <v>0</v>
      </c>
      <c r="D416" s="19">
        <v>0</v>
      </c>
      <c r="E416" s="19">
        <v>13.23</v>
      </c>
      <c r="F416" s="19">
        <v>3.52</v>
      </c>
      <c r="G416" s="19">
        <v>0</v>
      </c>
      <c r="H416" s="17">
        <f t="shared" si="21"/>
        <v>0</v>
      </c>
      <c r="I416" s="18">
        <f t="shared" si="19"/>
        <v>13.23</v>
      </c>
      <c r="J416" s="17">
        <f t="shared" si="20"/>
        <v>0</v>
      </c>
    </row>
    <row r="417" spans="1:10" x14ac:dyDescent="0.3">
      <c r="A417" s="2">
        <v>20200117</v>
      </c>
      <c r="B417" s="2" t="s">
        <v>25</v>
      </c>
      <c r="C417" s="2">
        <v>0</v>
      </c>
      <c r="D417" s="2">
        <v>0</v>
      </c>
      <c r="E417" s="2">
        <v>13.37</v>
      </c>
      <c r="F417" s="2">
        <v>4.28</v>
      </c>
      <c r="G417" s="2">
        <v>0</v>
      </c>
      <c r="H417" s="16">
        <f t="shared" si="21"/>
        <v>0</v>
      </c>
      <c r="I417" s="15">
        <f t="shared" si="19"/>
        <v>13.37</v>
      </c>
      <c r="J417" s="14">
        <f t="shared" si="20"/>
        <v>0</v>
      </c>
    </row>
    <row r="418" spans="1:10" x14ac:dyDescent="0.3">
      <c r="A418" s="19">
        <v>20200118</v>
      </c>
      <c r="B418" s="19" t="s">
        <v>48</v>
      </c>
      <c r="C418" s="19">
        <v>0</v>
      </c>
      <c r="D418" s="19">
        <v>0</v>
      </c>
      <c r="E418" s="19">
        <v>13.48</v>
      </c>
      <c r="F418" s="19">
        <v>5.79</v>
      </c>
      <c r="G418" s="19">
        <v>0</v>
      </c>
      <c r="H418" s="17">
        <f t="shared" si="21"/>
        <v>0</v>
      </c>
      <c r="I418" s="18">
        <f t="shared" si="19"/>
        <v>13.48</v>
      </c>
      <c r="J418" s="17">
        <f t="shared" si="20"/>
        <v>0</v>
      </c>
    </row>
    <row r="419" spans="1:10" x14ac:dyDescent="0.3">
      <c r="A419" s="2">
        <v>20200118</v>
      </c>
      <c r="B419" s="2" t="s">
        <v>47</v>
      </c>
      <c r="C419" s="2">
        <v>0</v>
      </c>
      <c r="D419" s="2">
        <v>0</v>
      </c>
      <c r="E419" s="2">
        <v>13.46</v>
      </c>
      <c r="F419" s="2">
        <v>7.72</v>
      </c>
      <c r="G419" s="2">
        <v>0</v>
      </c>
      <c r="H419" s="16">
        <f t="shared" si="21"/>
        <v>0</v>
      </c>
      <c r="I419" s="15">
        <f t="shared" si="19"/>
        <v>13.46</v>
      </c>
      <c r="J419" s="14">
        <f t="shared" si="20"/>
        <v>0</v>
      </c>
    </row>
    <row r="420" spans="1:10" x14ac:dyDescent="0.3">
      <c r="A420" s="19">
        <v>20200118</v>
      </c>
      <c r="B420" s="19" t="s">
        <v>46</v>
      </c>
      <c r="C420" s="19">
        <v>0</v>
      </c>
      <c r="D420" s="19">
        <v>0</v>
      </c>
      <c r="E420" s="19">
        <v>13.63</v>
      </c>
      <c r="F420" s="19">
        <v>8.07</v>
      </c>
      <c r="G420" s="19">
        <v>0</v>
      </c>
      <c r="H420" s="17">
        <f t="shared" si="21"/>
        <v>0</v>
      </c>
      <c r="I420" s="18">
        <f t="shared" si="19"/>
        <v>13.63</v>
      </c>
      <c r="J420" s="17">
        <f t="shared" si="20"/>
        <v>0</v>
      </c>
    </row>
    <row r="421" spans="1:10" x14ac:dyDescent="0.3">
      <c r="A421" s="2">
        <v>20200118</v>
      </c>
      <c r="B421" s="2" t="s">
        <v>45</v>
      </c>
      <c r="C421" s="2">
        <v>0</v>
      </c>
      <c r="D421" s="2">
        <v>0</v>
      </c>
      <c r="E421" s="2">
        <v>14.05</v>
      </c>
      <c r="F421" s="2">
        <v>7.93</v>
      </c>
      <c r="G421" s="2">
        <v>0</v>
      </c>
      <c r="H421" s="16">
        <f t="shared" si="21"/>
        <v>0</v>
      </c>
      <c r="I421" s="15">
        <f t="shared" si="19"/>
        <v>14.05</v>
      </c>
      <c r="J421" s="14">
        <f t="shared" si="20"/>
        <v>0</v>
      </c>
    </row>
    <row r="422" spans="1:10" x14ac:dyDescent="0.3">
      <c r="A422" s="19">
        <v>20200118</v>
      </c>
      <c r="B422" s="19" t="s">
        <v>44</v>
      </c>
      <c r="C422" s="19">
        <v>0</v>
      </c>
      <c r="D422" s="19">
        <v>0</v>
      </c>
      <c r="E422" s="19">
        <v>14.63</v>
      </c>
      <c r="F422" s="19">
        <v>7.66</v>
      </c>
      <c r="G422" s="19">
        <v>0</v>
      </c>
      <c r="H422" s="17">
        <f t="shared" si="21"/>
        <v>0</v>
      </c>
      <c r="I422" s="18">
        <f t="shared" si="19"/>
        <v>14.63</v>
      </c>
      <c r="J422" s="17">
        <f t="shared" si="20"/>
        <v>0</v>
      </c>
    </row>
    <row r="423" spans="1:10" x14ac:dyDescent="0.3">
      <c r="A423" s="2">
        <v>20200118</v>
      </c>
      <c r="B423" s="2" t="s">
        <v>43</v>
      </c>
      <c r="C423" s="2">
        <v>0</v>
      </c>
      <c r="D423" s="2">
        <v>0</v>
      </c>
      <c r="E423" s="2">
        <v>15.03</v>
      </c>
      <c r="F423" s="2">
        <v>7.45</v>
      </c>
      <c r="G423" s="2">
        <v>0</v>
      </c>
      <c r="H423" s="16">
        <f t="shared" si="21"/>
        <v>0</v>
      </c>
      <c r="I423" s="15">
        <f t="shared" si="19"/>
        <v>15.03</v>
      </c>
      <c r="J423" s="14">
        <f t="shared" si="20"/>
        <v>0</v>
      </c>
    </row>
    <row r="424" spans="1:10" x14ac:dyDescent="0.3">
      <c r="A424" s="19">
        <v>20200118</v>
      </c>
      <c r="B424" s="19" t="s">
        <v>42</v>
      </c>
      <c r="C424" s="19">
        <v>0</v>
      </c>
      <c r="D424" s="19">
        <v>0</v>
      </c>
      <c r="E424" s="19">
        <v>15.36</v>
      </c>
      <c r="F424" s="19">
        <v>7.31</v>
      </c>
      <c r="G424" s="19">
        <v>0</v>
      </c>
      <c r="H424" s="17">
        <f t="shared" si="21"/>
        <v>0</v>
      </c>
      <c r="I424" s="18">
        <f t="shared" si="19"/>
        <v>15.36</v>
      </c>
      <c r="J424" s="17">
        <f t="shared" si="20"/>
        <v>0</v>
      </c>
    </row>
    <row r="425" spans="1:10" x14ac:dyDescent="0.3">
      <c r="A425" s="2">
        <v>20200118</v>
      </c>
      <c r="B425" s="2" t="s">
        <v>41</v>
      </c>
      <c r="C425" s="2">
        <v>0</v>
      </c>
      <c r="D425" s="2">
        <v>0</v>
      </c>
      <c r="E425" s="2">
        <v>15.52</v>
      </c>
      <c r="F425" s="2">
        <v>7.03</v>
      </c>
      <c r="G425" s="2">
        <v>0</v>
      </c>
      <c r="H425" s="16">
        <f t="shared" si="21"/>
        <v>0</v>
      </c>
      <c r="I425" s="15">
        <f t="shared" si="19"/>
        <v>15.52</v>
      </c>
      <c r="J425" s="14">
        <f t="shared" si="20"/>
        <v>0</v>
      </c>
    </row>
    <row r="426" spans="1:10" x14ac:dyDescent="0.3">
      <c r="A426" s="19">
        <v>20200118</v>
      </c>
      <c r="B426" s="19" t="s">
        <v>40</v>
      </c>
      <c r="C426" s="19">
        <v>0</v>
      </c>
      <c r="D426" s="19">
        <v>0</v>
      </c>
      <c r="E426" s="19">
        <v>15.54</v>
      </c>
      <c r="F426" s="19">
        <v>6.14</v>
      </c>
      <c r="G426" s="19">
        <v>0</v>
      </c>
      <c r="H426" s="17">
        <f t="shared" si="21"/>
        <v>0</v>
      </c>
      <c r="I426" s="18">
        <f t="shared" si="19"/>
        <v>15.54</v>
      </c>
      <c r="J426" s="17">
        <f t="shared" si="20"/>
        <v>0</v>
      </c>
    </row>
    <row r="427" spans="1:10" x14ac:dyDescent="0.3">
      <c r="A427" s="2">
        <v>20200118</v>
      </c>
      <c r="B427" s="2" t="s">
        <v>39</v>
      </c>
      <c r="C427" s="2">
        <v>61</v>
      </c>
      <c r="D427" s="2">
        <v>12.01</v>
      </c>
      <c r="E427" s="2">
        <v>15.45</v>
      </c>
      <c r="F427" s="2">
        <v>5.72</v>
      </c>
      <c r="G427" s="2">
        <v>0</v>
      </c>
      <c r="H427" s="16">
        <f t="shared" si="21"/>
        <v>293.15308772677884</v>
      </c>
      <c r="I427" s="15">
        <f t="shared" si="19"/>
        <v>24.611033991461838</v>
      </c>
      <c r="J427" s="14">
        <f t="shared" si="20"/>
        <v>0.29366620736568561</v>
      </c>
    </row>
    <row r="428" spans="1:10" x14ac:dyDescent="0.3">
      <c r="A428" s="19">
        <v>20200118</v>
      </c>
      <c r="B428" s="19" t="s">
        <v>38</v>
      </c>
      <c r="C428" s="19">
        <v>311.01</v>
      </c>
      <c r="D428" s="19">
        <v>20.29</v>
      </c>
      <c r="E428" s="19">
        <v>15.57</v>
      </c>
      <c r="F428" s="19">
        <v>5.45</v>
      </c>
      <c r="G428" s="19">
        <v>0</v>
      </c>
      <c r="H428" s="17">
        <f t="shared" si="21"/>
        <v>896.87183925989859</v>
      </c>
      <c r="I428" s="18">
        <f t="shared" si="19"/>
        <v>43.597244976871835</v>
      </c>
      <c r="J428" s="17">
        <f t="shared" si="20"/>
        <v>0.82181478537581576</v>
      </c>
    </row>
    <row r="429" spans="1:10" x14ac:dyDescent="0.3">
      <c r="A429" s="2">
        <v>20200118</v>
      </c>
      <c r="B429" s="2" t="s">
        <v>37</v>
      </c>
      <c r="C429" s="2">
        <v>364.01</v>
      </c>
      <c r="D429" s="2">
        <v>26.54</v>
      </c>
      <c r="E429" s="2">
        <v>15.94</v>
      </c>
      <c r="F429" s="2">
        <v>5.45</v>
      </c>
      <c r="G429" s="2">
        <v>0</v>
      </c>
      <c r="H429" s="16">
        <f t="shared" si="21"/>
        <v>814.66356573982478</v>
      </c>
      <c r="I429" s="15">
        <f t="shared" si="19"/>
        <v>41.398236429369526</v>
      </c>
      <c r="J429" s="14">
        <f t="shared" si="20"/>
        <v>0.75454785981354788</v>
      </c>
    </row>
    <row r="430" spans="1:10" x14ac:dyDescent="0.3">
      <c r="A430" s="19">
        <v>20200118</v>
      </c>
      <c r="B430" s="19" t="s">
        <v>36</v>
      </c>
      <c r="C430" s="19">
        <v>433.01</v>
      </c>
      <c r="D430" s="19">
        <v>30.09</v>
      </c>
      <c r="E430" s="19">
        <v>15.98</v>
      </c>
      <c r="F430" s="19">
        <v>5.59</v>
      </c>
      <c r="G430" s="19">
        <v>0</v>
      </c>
      <c r="H430" s="17">
        <f t="shared" si="21"/>
        <v>863.67127685851244</v>
      </c>
      <c r="I430" s="18">
        <f t="shared" si="19"/>
        <v>42.969727401828514</v>
      </c>
      <c r="J430" s="17">
        <f t="shared" si="20"/>
        <v>0.7938315585137975</v>
      </c>
    </row>
    <row r="431" spans="1:10" x14ac:dyDescent="0.3">
      <c r="A431" s="2">
        <v>20200118</v>
      </c>
      <c r="B431" s="2" t="s">
        <v>35</v>
      </c>
      <c r="C431" s="2">
        <v>503.01</v>
      </c>
      <c r="D431" s="2">
        <v>30.46</v>
      </c>
      <c r="E431" s="2">
        <v>16.04</v>
      </c>
      <c r="F431" s="2">
        <v>5.24</v>
      </c>
      <c r="G431" s="2">
        <v>0</v>
      </c>
      <c r="H431" s="16">
        <f t="shared" si="21"/>
        <v>992.25404547161543</v>
      </c>
      <c r="I431" s="15">
        <f t="shared" si="19"/>
        <v>47.047938920987981</v>
      </c>
      <c r="J431" s="14">
        <f t="shared" si="20"/>
        <v>0.89380684082263917</v>
      </c>
    </row>
    <row r="432" spans="1:10" x14ac:dyDescent="0.3">
      <c r="A432" s="19">
        <v>20200118</v>
      </c>
      <c r="B432" s="19" t="s">
        <v>34</v>
      </c>
      <c r="C432" s="19">
        <v>355.01</v>
      </c>
      <c r="D432" s="19">
        <v>27.57</v>
      </c>
      <c r="E432" s="19">
        <v>16</v>
      </c>
      <c r="F432" s="19">
        <v>4.97</v>
      </c>
      <c r="G432" s="19">
        <v>0</v>
      </c>
      <c r="H432" s="17">
        <f t="shared" si="21"/>
        <v>767.03865192433295</v>
      </c>
      <c r="I432" s="18">
        <f t="shared" si="19"/>
        <v>39.969957872635405</v>
      </c>
      <c r="J432" s="17">
        <f t="shared" si="20"/>
        <v>0.71536723854737649</v>
      </c>
    </row>
    <row r="433" spans="1:10" x14ac:dyDescent="0.3">
      <c r="A433" s="2">
        <v>20200118</v>
      </c>
      <c r="B433" s="2" t="s">
        <v>33</v>
      </c>
      <c r="C433" s="2">
        <v>305.01</v>
      </c>
      <c r="D433" s="2">
        <v>21.85</v>
      </c>
      <c r="E433" s="2">
        <v>15.84</v>
      </c>
      <c r="F433" s="2">
        <v>4.97</v>
      </c>
      <c r="G433" s="2">
        <v>0</v>
      </c>
      <c r="H433" s="16">
        <f t="shared" si="21"/>
        <v>819.52732385815125</v>
      </c>
      <c r="I433" s="15">
        <f t="shared" si="19"/>
        <v>41.45022887056723</v>
      </c>
      <c r="J433" s="14">
        <f t="shared" si="20"/>
        <v>0.75886096966397598</v>
      </c>
    </row>
    <row r="434" spans="1:10" x14ac:dyDescent="0.3">
      <c r="A434" s="19">
        <v>20200118</v>
      </c>
      <c r="B434" s="19" t="s">
        <v>32</v>
      </c>
      <c r="C434" s="19">
        <v>189.01</v>
      </c>
      <c r="D434" s="19">
        <v>13.97</v>
      </c>
      <c r="E434" s="19">
        <v>15.55</v>
      </c>
      <c r="F434" s="19">
        <v>5.03</v>
      </c>
      <c r="G434" s="19">
        <v>0</v>
      </c>
      <c r="H434" s="17">
        <f t="shared" si="21"/>
        <v>782.92950461693169</v>
      </c>
      <c r="I434" s="18">
        <f t="shared" si="19"/>
        <v>40.016547019279116</v>
      </c>
      <c r="J434" s="17">
        <f t="shared" si="20"/>
        <v>0.73002346488205683</v>
      </c>
    </row>
    <row r="435" spans="1:10" x14ac:dyDescent="0.3">
      <c r="A435" s="2">
        <v>20200118</v>
      </c>
      <c r="B435" s="2" t="s">
        <v>31</v>
      </c>
      <c r="C435" s="2">
        <v>43.68</v>
      </c>
      <c r="D435" s="2">
        <v>4.53</v>
      </c>
      <c r="E435" s="2">
        <v>14.98</v>
      </c>
      <c r="F435" s="2">
        <v>4.55</v>
      </c>
      <c r="G435" s="2">
        <v>0</v>
      </c>
      <c r="H435" s="16">
        <f t="shared" si="21"/>
        <v>553.04391541813948</v>
      </c>
      <c r="I435" s="15">
        <f t="shared" si="19"/>
        <v>32.262622356816863</v>
      </c>
      <c r="J435" s="14">
        <f t="shared" si="20"/>
        <v>0.53496944444826156</v>
      </c>
    </row>
    <row r="436" spans="1:10" x14ac:dyDescent="0.3">
      <c r="A436" s="19">
        <v>20200118</v>
      </c>
      <c r="B436" s="19" t="s">
        <v>30</v>
      </c>
      <c r="C436" s="19">
        <v>0</v>
      </c>
      <c r="D436" s="19">
        <v>0</v>
      </c>
      <c r="E436" s="19">
        <v>14.35</v>
      </c>
      <c r="F436" s="19">
        <v>4.97</v>
      </c>
      <c r="G436" s="19">
        <v>0</v>
      </c>
      <c r="H436" s="17">
        <f t="shared" si="21"/>
        <v>0</v>
      </c>
      <c r="I436" s="18">
        <f t="shared" si="19"/>
        <v>14.35</v>
      </c>
      <c r="J436" s="17">
        <f t="shared" si="20"/>
        <v>0</v>
      </c>
    </row>
    <row r="437" spans="1:10" x14ac:dyDescent="0.3">
      <c r="A437" s="2">
        <v>20200118</v>
      </c>
      <c r="B437" s="2" t="s">
        <v>29</v>
      </c>
      <c r="C437" s="2">
        <v>0</v>
      </c>
      <c r="D437" s="2">
        <v>0</v>
      </c>
      <c r="E437" s="2">
        <v>14.1</v>
      </c>
      <c r="F437" s="2">
        <v>6</v>
      </c>
      <c r="G437" s="2">
        <v>0</v>
      </c>
      <c r="H437" s="16">
        <f t="shared" si="21"/>
        <v>0</v>
      </c>
      <c r="I437" s="15">
        <f t="shared" si="19"/>
        <v>14.1</v>
      </c>
      <c r="J437" s="14">
        <f t="shared" si="20"/>
        <v>0</v>
      </c>
    </row>
    <row r="438" spans="1:10" x14ac:dyDescent="0.3">
      <c r="A438" s="19">
        <v>20200118</v>
      </c>
      <c r="B438" s="19" t="s">
        <v>28</v>
      </c>
      <c r="C438" s="19">
        <v>0</v>
      </c>
      <c r="D438" s="19">
        <v>0</v>
      </c>
      <c r="E438" s="19">
        <v>14.19</v>
      </c>
      <c r="F438" s="19">
        <v>6.69</v>
      </c>
      <c r="G438" s="19">
        <v>0</v>
      </c>
      <c r="H438" s="17">
        <f t="shared" si="21"/>
        <v>0</v>
      </c>
      <c r="I438" s="18">
        <f t="shared" si="19"/>
        <v>14.19</v>
      </c>
      <c r="J438" s="17">
        <f t="shared" si="20"/>
        <v>0</v>
      </c>
    </row>
    <row r="439" spans="1:10" x14ac:dyDescent="0.3">
      <c r="A439" s="2">
        <v>20200118</v>
      </c>
      <c r="B439" s="2" t="s">
        <v>27</v>
      </c>
      <c r="C439" s="2">
        <v>0</v>
      </c>
      <c r="D439" s="2">
        <v>0</v>
      </c>
      <c r="E439" s="2">
        <v>14.08</v>
      </c>
      <c r="F439" s="2">
        <v>7.1</v>
      </c>
      <c r="G439" s="2">
        <v>0</v>
      </c>
      <c r="H439" s="16">
        <f t="shared" si="21"/>
        <v>0</v>
      </c>
      <c r="I439" s="15">
        <f t="shared" si="19"/>
        <v>14.08</v>
      </c>
      <c r="J439" s="14">
        <f t="shared" si="20"/>
        <v>0</v>
      </c>
    </row>
    <row r="440" spans="1:10" x14ac:dyDescent="0.3">
      <c r="A440" s="19">
        <v>20200118</v>
      </c>
      <c r="B440" s="19" t="s">
        <v>26</v>
      </c>
      <c r="C440" s="19">
        <v>0</v>
      </c>
      <c r="D440" s="19">
        <v>0</v>
      </c>
      <c r="E440" s="19">
        <v>13.62</v>
      </c>
      <c r="F440" s="19">
        <v>7.31</v>
      </c>
      <c r="G440" s="19">
        <v>0</v>
      </c>
      <c r="H440" s="17">
        <f t="shared" si="21"/>
        <v>0</v>
      </c>
      <c r="I440" s="18">
        <f t="shared" si="19"/>
        <v>13.62</v>
      </c>
      <c r="J440" s="17">
        <f t="shared" si="20"/>
        <v>0</v>
      </c>
    </row>
    <row r="441" spans="1:10" x14ac:dyDescent="0.3">
      <c r="A441" s="2">
        <v>20200118</v>
      </c>
      <c r="B441" s="2" t="s">
        <v>25</v>
      </c>
      <c r="C441" s="2">
        <v>0</v>
      </c>
      <c r="D441" s="2">
        <v>0</v>
      </c>
      <c r="E441" s="2">
        <v>13.11</v>
      </c>
      <c r="F441" s="2">
        <v>6.83</v>
      </c>
      <c r="G441" s="2">
        <v>0</v>
      </c>
      <c r="H441" s="16">
        <f t="shared" si="21"/>
        <v>0</v>
      </c>
      <c r="I441" s="15">
        <f t="shared" si="19"/>
        <v>13.11</v>
      </c>
      <c r="J441" s="14">
        <f t="shared" si="20"/>
        <v>0</v>
      </c>
    </row>
    <row r="442" spans="1:10" x14ac:dyDescent="0.3">
      <c r="A442" s="19">
        <v>20200119</v>
      </c>
      <c r="B442" s="19" t="s">
        <v>48</v>
      </c>
      <c r="C442" s="19">
        <v>0</v>
      </c>
      <c r="D442" s="19">
        <v>0</v>
      </c>
      <c r="E442" s="19">
        <v>12.9</v>
      </c>
      <c r="F442" s="19">
        <v>6.55</v>
      </c>
      <c r="G442" s="19">
        <v>0</v>
      </c>
      <c r="H442" s="17">
        <f t="shared" si="21"/>
        <v>0</v>
      </c>
      <c r="I442" s="18">
        <f t="shared" si="19"/>
        <v>12.9</v>
      </c>
      <c r="J442" s="17">
        <f t="shared" si="20"/>
        <v>0</v>
      </c>
    </row>
    <row r="443" spans="1:10" x14ac:dyDescent="0.3">
      <c r="A443" s="2">
        <v>20200119</v>
      </c>
      <c r="B443" s="2" t="s">
        <v>47</v>
      </c>
      <c r="C443" s="2">
        <v>0</v>
      </c>
      <c r="D443" s="2">
        <v>0</v>
      </c>
      <c r="E443" s="2">
        <v>13.09</v>
      </c>
      <c r="F443" s="2">
        <v>6.9</v>
      </c>
      <c r="G443" s="2">
        <v>0</v>
      </c>
      <c r="H443" s="16">
        <f t="shared" si="21"/>
        <v>0</v>
      </c>
      <c r="I443" s="15">
        <f t="shared" si="19"/>
        <v>13.09</v>
      </c>
      <c r="J443" s="14">
        <f t="shared" si="20"/>
        <v>0</v>
      </c>
    </row>
    <row r="444" spans="1:10" x14ac:dyDescent="0.3">
      <c r="A444" s="19">
        <v>20200119</v>
      </c>
      <c r="B444" s="19" t="s">
        <v>46</v>
      </c>
      <c r="C444" s="19">
        <v>0</v>
      </c>
      <c r="D444" s="19">
        <v>0</v>
      </c>
      <c r="E444" s="19">
        <v>13.02</v>
      </c>
      <c r="F444" s="19">
        <v>7.24</v>
      </c>
      <c r="G444" s="19">
        <v>0</v>
      </c>
      <c r="H444" s="17">
        <f t="shared" si="21"/>
        <v>0</v>
      </c>
      <c r="I444" s="18">
        <f t="shared" si="19"/>
        <v>13.02</v>
      </c>
      <c r="J444" s="17">
        <f t="shared" si="20"/>
        <v>0</v>
      </c>
    </row>
    <row r="445" spans="1:10" x14ac:dyDescent="0.3">
      <c r="A445" s="2">
        <v>20200119</v>
      </c>
      <c r="B445" s="2" t="s">
        <v>45</v>
      </c>
      <c r="C445" s="2">
        <v>0</v>
      </c>
      <c r="D445" s="2">
        <v>0</v>
      </c>
      <c r="E445" s="2">
        <v>12.94</v>
      </c>
      <c r="F445" s="2">
        <v>7.52</v>
      </c>
      <c r="G445" s="2">
        <v>0</v>
      </c>
      <c r="H445" s="16">
        <f t="shared" si="21"/>
        <v>0</v>
      </c>
      <c r="I445" s="15">
        <f t="shared" si="19"/>
        <v>12.94</v>
      </c>
      <c r="J445" s="14">
        <f t="shared" si="20"/>
        <v>0</v>
      </c>
    </row>
    <row r="446" spans="1:10" x14ac:dyDescent="0.3">
      <c r="A446" s="19">
        <v>20200119</v>
      </c>
      <c r="B446" s="19" t="s">
        <v>44</v>
      </c>
      <c r="C446" s="19">
        <v>0</v>
      </c>
      <c r="D446" s="19">
        <v>0</v>
      </c>
      <c r="E446" s="19">
        <v>12.77</v>
      </c>
      <c r="F446" s="19">
        <v>7.31</v>
      </c>
      <c r="G446" s="19">
        <v>0</v>
      </c>
      <c r="H446" s="17">
        <f t="shared" si="21"/>
        <v>0</v>
      </c>
      <c r="I446" s="18">
        <f t="shared" si="19"/>
        <v>12.77</v>
      </c>
      <c r="J446" s="17">
        <f t="shared" si="20"/>
        <v>0</v>
      </c>
    </row>
    <row r="447" spans="1:10" x14ac:dyDescent="0.3">
      <c r="A447" s="2">
        <v>20200119</v>
      </c>
      <c r="B447" s="2" t="s">
        <v>43</v>
      </c>
      <c r="C447" s="2">
        <v>0</v>
      </c>
      <c r="D447" s="2">
        <v>0</v>
      </c>
      <c r="E447" s="2">
        <v>12.72</v>
      </c>
      <c r="F447" s="2">
        <v>7.1</v>
      </c>
      <c r="G447" s="2">
        <v>0</v>
      </c>
      <c r="H447" s="16">
        <f t="shared" si="21"/>
        <v>0</v>
      </c>
      <c r="I447" s="15">
        <f t="shared" si="19"/>
        <v>12.72</v>
      </c>
      <c r="J447" s="14">
        <f t="shared" si="20"/>
        <v>0</v>
      </c>
    </row>
    <row r="448" spans="1:10" x14ac:dyDescent="0.3">
      <c r="A448" s="19">
        <v>20200119</v>
      </c>
      <c r="B448" s="19" t="s">
        <v>42</v>
      </c>
      <c r="C448" s="19">
        <v>0</v>
      </c>
      <c r="D448" s="19">
        <v>0</v>
      </c>
      <c r="E448" s="19">
        <v>12.7</v>
      </c>
      <c r="F448" s="19">
        <v>6.97</v>
      </c>
      <c r="G448" s="19">
        <v>0</v>
      </c>
      <c r="H448" s="17">
        <f t="shared" si="21"/>
        <v>0</v>
      </c>
      <c r="I448" s="18">
        <f t="shared" si="19"/>
        <v>12.7</v>
      </c>
      <c r="J448" s="17">
        <f t="shared" si="20"/>
        <v>0</v>
      </c>
    </row>
    <row r="449" spans="1:10" x14ac:dyDescent="0.3">
      <c r="A449" s="2">
        <v>20200119</v>
      </c>
      <c r="B449" s="2" t="s">
        <v>41</v>
      </c>
      <c r="C449" s="2">
        <v>0</v>
      </c>
      <c r="D449" s="2">
        <v>0</v>
      </c>
      <c r="E449" s="2">
        <v>12.5</v>
      </c>
      <c r="F449" s="2">
        <v>6.28</v>
      </c>
      <c r="G449" s="2">
        <v>0</v>
      </c>
      <c r="H449" s="16">
        <f t="shared" si="21"/>
        <v>0</v>
      </c>
      <c r="I449" s="15">
        <f t="shared" si="19"/>
        <v>12.5</v>
      </c>
      <c r="J449" s="14">
        <f t="shared" si="20"/>
        <v>0</v>
      </c>
    </row>
    <row r="450" spans="1:10" x14ac:dyDescent="0.3">
      <c r="A450" s="19">
        <v>20200119</v>
      </c>
      <c r="B450" s="19" t="s">
        <v>40</v>
      </c>
      <c r="C450" s="19">
        <v>16.899999999999999</v>
      </c>
      <c r="D450" s="19">
        <v>2.4</v>
      </c>
      <c r="E450" s="19">
        <v>12.16</v>
      </c>
      <c r="F450" s="19">
        <v>6.76</v>
      </c>
      <c r="G450" s="19">
        <v>0</v>
      </c>
      <c r="H450" s="17">
        <f t="shared" si="21"/>
        <v>403.57578915157899</v>
      </c>
      <c r="I450" s="18">
        <f t="shared" si="19"/>
        <v>24.771743410986844</v>
      </c>
      <c r="J450" s="17">
        <f t="shared" si="20"/>
        <v>0.40399032390025913</v>
      </c>
    </row>
    <row r="451" spans="1:10" x14ac:dyDescent="0.3">
      <c r="A451" s="2">
        <v>20200119</v>
      </c>
      <c r="B451" s="2" t="s">
        <v>39</v>
      </c>
      <c r="C451" s="2">
        <v>186</v>
      </c>
      <c r="D451" s="2">
        <v>12.12</v>
      </c>
      <c r="E451" s="2">
        <v>12.03</v>
      </c>
      <c r="F451" s="2">
        <v>6.76</v>
      </c>
      <c r="G451" s="2">
        <v>0</v>
      </c>
      <c r="H451" s="16">
        <f t="shared" si="21"/>
        <v>885.88361239747303</v>
      </c>
      <c r="I451" s="15">
        <f t="shared" si="19"/>
        <v>39.71386288742103</v>
      </c>
      <c r="J451" s="14">
        <f t="shared" si="20"/>
        <v>0.82722714736583958</v>
      </c>
    </row>
    <row r="452" spans="1:10" x14ac:dyDescent="0.3">
      <c r="A452" s="19">
        <v>20200119</v>
      </c>
      <c r="B452" s="19" t="s">
        <v>38</v>
      </c>
      <c r="C452" s="19">
        <v>348.01</v>
      </c>
      <c r="D452" s="19">
        <v>20.43</v>
      </c>
      <c r="E452" s="19">
        <v>12.29</v>
      </c>
      <c r="F452" s="19">
        <v>7.66</v>
      </c>
      <c r="G452" s="19">
        <v>0</v>
      </c>
      <c r="H452" s="17">
        <f t="shared" si="21"/>
        <v>996.98404028453206</v>
      </c>
      <c r="I452" s="18">
        <f t="shared" si="19"/>
        <v>43.445751258891626</v>
      </c>
      <c r="J452" s="17">
        <f t="shared" si="20"/>
        <v>0.91422850201175232</v>
      </c>
    </row>
    <row r="453" spans="1:10" x14ac:dyDescent="0.3">
      <c r="A453" s="2">
        <v>20200119</v>
      </c>
      <c r="B453" s="2" t="s">
        <v>37</v>
      </c>
      <c r="C453" s="2">
        <v>471.01</v>
      </c>
      <c r="D453" s="2">
        <v>26.71</v>
      </c>
      <c r="E453" s="2">
        <v>12.92</v>
      </c>
      <c r="F453" s="2">
        <v>7.52</v>
      </c>
      <c r="G453" s="2">
        <v>0</v>
      </c>
      <c r="H453" s="16">
        <f t="shared" si="21"/>
        <v>1047.9116516012871</v>
      </c>
      <c r="I453" s="15">
        <f t="shared" si="19"/>
        <v>45.667239112540223</v>
      </c>
      <c r="J453" s="14">
        <f t="shared" si="20"/>
        <v>0.95045316857521378</v>
      </c>
    </row>
    <row r="454" spans="1:10" x14ac:dyDescent="0.3">
      <c r="A454" s="19">
        <v>20200119</v>
      </c>
      <c r="B454" s="19" t="s">
        <v>36</v>
      </c>
      <c r="C454" s="19">
        <v>544.01</v>
      </c>
      <c r="D454" s="19">
        <v>30.29</v>
      </c>
      <c r="E454" s="19">
        <v>13.83</v>
      </c>
      <c r="F454" s="19">
        <v>7.45</v>
      </c>
      <c r="G454" s="19">
        <v>0</v>
      </c>
      <c r="H454" s="17">
        <f t="shared" si="21"/>
        <v>1078.5782870726923</v>
      </c>
      <c r="I454" s="18">
        <f t="shared" si="19"/>
        <v>47.535571471021633</v>
      </c>
      <c r="J454" s="17">
        <f t="shared" si="20"/>
        <v>0.969199585733308</v>
      </c>
    </row>
    <row r="455" spans="1:10" x14ac:dyDescent="0.3">
      <c r="A455" s="2">
        <v>20200119</v>
      </c>
      <c r="B455" s="2" t="s">
        <v>35</v>
      </c>
      <c r="C455" s="2">
        <v>534.01</v>
      </c>
      <c r="D455" s="2">
        <v>30.67</v>
      </c>
      <c r="E455" s="2">
        <v>14.53</v>
      </c>
      <c r="F455" s="2">
        <v>7.52</v>
      </c>
      <c r="G455" s="2">
        <v>0</v>
      </c>
      <c r="H455" s="16">
        <f t="shared" si="21"/>
        <v>1046.8882870000793</v>
      </c>
      <c r="I455" s="15">
        <f t="shared" si="19"/>
        <v>47.245258968752481</v>
      </c>
      <c r="J455" s="14">
        <f t="shared" si="20"/>
        <v>0.94209093224956231</v>
      </c>
    </row>
    <row r="456" spans="1:10" x14ac:dyDescent="0.3">
      <c r="A456" s="19">
        <v>20200119</v>
      </c>
      <c r="B456" s="19" t="s">
        <v>34</v>
      </c>
      <c r="C456" s="19">
        <v>467.01</v>
      </c>
      <c r="D456" s="19">
        <v>27.79</v>
      </c>
      <c r="E456" s="19">
        <v>14.88</v>
      </c>
      <c r="F456" s="19">
        <v>7.66</v>
      </c>
      <c r="G456" s="19">
        <v>0</v>
      </c>
      <c r="H456" s="17">
        <f t="shared" si="21"/>
        <v>1001.6681713390004</v>
      </c>
      <c r="I456" s="18">
        <f t="shared" si="19"/>
        <v>46.182130354343762</v>
      </c>
      <c r="J456" s="17">
        <f t="shared" si="20"/>
        <v>0.90618957534205091</v>
      </c>
    </row>
    <row r="457" spans="1:10" x14ac:dyDescent="0.3">
      <c r="A457" s="2">
        <v>20200119</v>
      </c>
      <c r="B457" s="2" t="s">
        <v>33</v>
      </c>
      <c r="C457" s="2">
        <v>358.01</v>
      </c>
      <c r="D457" s="2">
        <v>22.07</v>
      </c>
      <c r="E457" s="2">
        <v>14.94</v>
      </c>
      <c r="F457" s="2">
        <v>7.86</v>
      </c>
      <c r="G457" s="2">
        <v>0</v>
      </c>
      <c r="H457" s="16">
        <f t="shared" si="21"/>
        <v>952.81544250662125</v>
      </c>
      <c r="I457" s="15">
        <f t="shared" si="19"/>
        <v>44.715482578331915</v>
      </c>
      <c r="J457" s="14">
        <f t="shared" si="20"/>
        <v>0.86828196934964919</v>
      </c>
    </row>
    <row r="458" spans="1:10" x14ac:dyDescent="0.3">
      <c r="A458" s="19">
        <v>20200119</v>
      </c>
      <c r="B458" s="19" t="s">
        <v>32</v>
      </c>
      <c r="C458" s="19">
        <v>222.01</v>
      </c>
      <c r="D458" s="19">
        <v>14.17</v>
      </c>
      <c r="E458" s="19">
        <v>14.85</v>
      </c>
      <c r="F458" s="19">
        <v>7.86</v>
      </c>
      <c r="G458" s="19">
        <v>0</v>
      </c>
      <c r="H458" s="17">
        <f t="shared" si="21"/>
        <v>906.90451398425785</v>
      </c>
      <c r="I458" s="18">
        <f t="shared" ref="I458:I521" si="22">E458+H458*((NOCT-20)/(800))</f>
        <v>43.190766062008059</v>
      </c>
      <c r="J458" s="17">
        <f t="shared" ref="J458:J521" si="23">P_STC__W*(H458/1000)*(1+(alpha_p/100)*(I458-25))</f>
        <v>0.83266671863915753</v>
      </c>
    </row>
    <row r="459" spans="1:10" x14ac:dyDescent="0.3">
      <c r="A459" s="2">
        <v>20200119</v>
      </c>
      <c r="B459" s="2" t="s">
        <v>31</v>
      </c>
      <c r="C459" s="2">
        <v>48.99</v>
      </c>
      <c r="D459" s="2">
        <v>4.7300000000000004</v>
      </c>
      <c r="E459" s="2">
        <v>14.34</v>
      </c>
      <c r="F459" s="2">
        <v>7.86</v>
      </c>
      <c r="G459" s="2">
        <v>0</v>
      </c>
      <c r="H459" s="16">
        <f t="shared" si="21"/>
        <v>594.103816205322</v>
      </c>
      <c r="I459" s="15">
        <f t="shared" si="22"/>
        <v>32.905744256416313</v>
      </c>
      <c r="J459" s="14">
        <f t="shared" si="23"/>
        <v>0.57296806845826098</v>
      </c>
    </row>
    <row r="460" spans="1:10" x14ac:dyDescent="0.3">
      <c r="A460" s="19">
        <v>20200119</v>
      </c>
      <c r="B460" s="19" t="s">
        <v>30</v>
      </c>
      <c r="C460" s="19">
        <v>0</v>
      </c>
      <c r="D460" s="19">
        <v>0</v>
      </c>
      <c r="E460" s="19">
        <v>13.6</v>
      </c>
      <c r="F460" s="19">
        <v>7.86</v>
      </c>
      <c r="G460" s="19">
        <v>0</v>
      </c>
      <c r="H460" s="17">
        <f t="shared" si="21"/>
        <v>0</v>
      </c>
      <c r="I460" s="18">
        <f t="shared" si="22"/>
        <v>13.6</v>
      </c>
      <c r="J460" s="17">
        <f t="shared" si="23"/>
        <v>0</v>
      </c>
    </row>
    <row r="461" spans="1:10" x14ac:dyDescent="0.3">
      <c r="A461" s="2">
        <v>20200119</v>
      </c>
      <c r="B461" s="2" t="s">
        <v>29</v>
      </c>
      <c r="C461" s="2">
        <v>0</v>
      </c>
      <c r="D461" s="2">
        <v>0</v>
      </c>
      <c r="E461" s="2">
        <v>13.26</v>
      </c>
      <c r="F461" s="2">
        <v>8.5500000000000007</v>
      </c>
      <c r="G461" s="2">
        <v>0</v>
      </c>
      <c r="H461" s="16">
        <f t="shared" si="21"/>
        <v>0</v>
      </c>
      <c r="I461" s="15">
        <f t="shared" si="22"/>
        <v>13.26</v>
      </c>
      <c r="J461" s="14">
        <f t="shared" si="23"/>
        <v>0</v>
      </c>
    </row>
    <row r="462" spans="1:10" x14ac:dyDescent="0.3">
      <c r="A462" s="19">
        <v>20200119</v>
      </c>
      <c r="B462" s="19" t="s">
        <v>28</v>
      </c>
      <c r="C462" s="19">
        <v>0</v>
      </c>
      <c r="D462" s="19">
        <v>0</v>
      </c>
      <c r="E462" s="19">
        <v>12.88</v>
      </c>
      <c r="F462" s="19">
        <v>8.69</v>
      </c>
      <c r="G462" s="19">
        <v>0</v>
      </c>
      <c r="H462" s="17">
        <f t="shared" si="21"/>
        <v>0</v>
      </c>
      <c r="I462" s="18">
        <f t="shared" si="22"/>
        <v>12.88</v>
      </c>
      <c r="J462" s="17">
        <f t="shared" si="23"/>
        <v>0</v>
      </c>
    </row>
    <row r="463" spans="1:10" x14ac:dyDescent="0.3">
      <c r="A463" s="2">
        <v>20200119</v>
      </c>
      <c r="B463" s="2" t="s">
        <v>27</v>
      </c>
      <c r="C463" s="2">
        <v>0</v>
      </c>
      <c r="D463" s="2">
        <v>0</v>
      </c>
      <c r="E463" s="2">
        <v>12.5</v>
      </c>
      <c r="F463" s="2">
        <v>8.9</v>
      </c>
      <c r="G463" s="2">
        <v>0</v>
      </c>
      <c r="H463" s="16">
        <f t="shared" si="21"/>
        <v>0</v>
      </c>
      <c r="I463" s="15">
        <f t="shared" si="22"/>
        <v>12.5</v>
      </c>
      <c r="J463" s="14">
        <f t="shared" si="23"/>
        <v>0</v>
      </c>
    </row>
    <row r="464" spans="1:10" x14ac:dyDescent="0.3">
      <c r="A464" s="19">
        <v>20200119</v>
      </c>
      <c r="B464" s="19" t="s">
        <v>26</v>
      </c>
      <c r="C464" s="19">
        <v>0</v>
      </c>
      <c r="D464" s="19">
        <v>0</v>
      </c>
      <c r="E464" s="19">
        <v>11.85</v>
      </c>
      <c r="F464" s="19">
        <v>8.9700000000000006</v>
      </c>
      <c r="G464" s="19">
        <v>0</v>
      </c>
      <c r="H464" s="17">
        <f t="shared" si="21"/>
        <v>0</v>
      </c>
      <c r="I464" s="18">
        <f t="shared" si="22"/>
        <v>11.85</v>
      </c>
      <c r="J464" s="17">
        <f t="shared" si="23"/>
        <v>0</v>
      </c>
    </row>
    <row r="465" spans="1:10" x14ac:dyDescent="0.3">
      <c r="A465" s="2">
        <v>20200119</v>
      </c>
      <c r="B465" s="2" t="s">
        <v>25</v>
      </c>
      <c r="C465" s="2">
        <v>0</v>
      </c>
      <c r="D465" s="2">
        <v>0</v>
      </c>
      <c r="E465" s="2">
        <v>11.03</v>
      </c>
      <c r="F465" s="2">
        <v>9.17</v>
      </c>
      <c r="G465" s="2">
        <v>0</v>
      </c>
      <c r="H465" s="16">
        <f t="shared" si="21"/>
        <v>0</v>
      </c>
      <c r="I465" s="15">
        <f t="shared" si="22"/>
        <v>11.03</v>
      </c>
      <c r="J465" s="14">
        <f t="shared" si="23"/>
        <v>0</v>
      </c>
    </row>
    <row r="466" spans="1:10" x14ac:dyDescent="0.3">
      <c r="A466" s="19">
        <v>20200120</v>
      </c>
      <c r="B466" s="19" t="s">
        <v>48</v>
      </c>
      <c r="C466" s="19">
        <v>0</v>
      </c>
      <c r="D466" s="19">
        <v>0</v>
      </c>
      <c r="E466" s="19">
        <v>10.210000000000001</v>
      </c>
      <c r="F466" s="19">
        <v>9.52</v>
      </c>
      <c r="G466" s="19">
        <v>0</v>
      </c>
      <c r="H466" s="17">
        <f t="shared" si="21"/>
        <v>0</v>
      </c>
      <c r="I466" s="18">
        <f t="shared" si="22"/>
        <v>10.210000000000001</v>
      </c>
      <c r="J466" s="17">
        <f t="shared" si="23"/>
        <v>0</v>
      </c>
    </row>
    <row r="467" spans="1:10" x14ac:dyDescent="0.3">
      <c r="A467" s="2">
        <v>20200120</v>
      </c>
      <c r="B467" s="2" t="s">
        <v>47</v>
      </c>
      <c r="C467" s="2">
        <v>0</v>
      </c>
      <c r="D467" s="2">
        <v>0</v>
      </c>
      <c r="E467" s="2">
        <v>9.35</v>
      </c>
      <c r="F467" s="2">
        <v>9.4499999999999993</v>
      </c>
      <c r="G467" s="2">
        <v>0</v>
      </c>
      <c r="H467" s="16">
        <f t="shared" ref="H467:H530" si="24">IF(D467&gt;0,C467/SIN(D467*PI()/180),0)</f>
        <v>0</v>
      </c>
      <c r="I467" s="15">
        <f t="shared" si="22"/>
        <v>9.35</v>
      </c>
      <c r="J467" s="14">
        <f t="shared" si="23"/>
        <v>0</v>
      </c>
    </row>
    <row r="468" spans="1:10" x14ac:dyDescent="0.3">
      <c r="A468" s="19">
        <v>20200120</v>
      </c>
      <c r="B468" s="19" t="s">
        <v>46</v>
      </c>
      <c r="C468" s="19">
        <v>0</v>
      </c>
      <c r="D468" s="19">
        <v>0</v>
      </c>
      <c r="E468" s="19">
        <v>8.57</v>
      </c>
      <c r="F468" s="19">
        <v>8.41</v>
      </c>
      <c r="G468" s="19">
        <v>0</v>
      </c>
      <c r="H468" s="17">
        <f t="shared" si="24"/>
        <v>0</v>
      </c>
      <c r="I468" s="18">
        <f t="shared" si="22"/>
        <v>8.57</v>
      </c>
      <c r="J468" s="17">
        <f t="shared" si="23"/>
        <v>0</v>
      </c>
    </row>
    <row r="469" spans="1:10" x14ac:dyDescent="0.3">
      <c r="A469" s="2">
        <v>20200120</v>
      </c>
      <c r="B469" s="2" t="s">
        <v>45</v>
      </c>
      <c r="C469" s="2">
        <v>0</v>
      </c>
      <c r="D469" s="2">
        <v>0</v>
      </c>
      <c r="E469" s="2">
        <v>8.01</v>
      </c>
      <c r="F469" s="2">
        <v>8.34</v>
      </c>
      <c r="G469" s="2">
        <v>0</v>
      </c>
      <c r="H469" s="16">
        <f t="shared" si="24"/>
        <v>0</v>
      </c>
      <c r="I469" s="15">
        <f t="shared" si="22"/>
        <v>8.01</v>
      </c>
      <c r="J469" s="14">
        <f t="shared" si="23"/>
        <v>0</v>
      </c>
    </row>
    <row r="470" spans="1:10" x14ac:dyDescent="0.3">
      <c r="A470" s="19">
        <v>20200120</v>
      </c>
      <c r="B470" s="19" t="s">
        <v>44</v>
      </c>
      <c r="C470" s="19">
        <v>0</v>
      </c>
      <c r="D470" s="19">
        <v>0</v>
      </c>
      <c r="E470" s="19">
        <v>7.6</v>
      </c>
      <c r="F470" s="19">
        <v>8</v>
      </c>
      <c r="G470" s="19">
        <v>0</v>
      </c>
      <c r="H470" s="17">
        <f t="shared" si="24"/>
        <v>0</v>
      </c>
      <c r="I470" s="18">
        <f t="shared" si="22"/>
        <v>7.6</v>
      </c>
      <c r="J470" s="17">
        <f t="shared" si="23"/>
        <v>0</v>
      </c>
    </row>
    <row r="471" spans="1:10" x14ac:dyDescent="0.3">
      <c r="A471" s="2">
        <v>20200120</v>
      </c>
      <c r="B471" s="2" t="s">
        <v>43</v>
      </c>
      <c r="C471" s="2">
        <v>0</v>
      </c>
      <c r="D471" s="2">
        <v>0</v>
      </c>
      <c r="E471" s="2">
        <v>7.23</v>
      </c>
      <c r="F471" s="2">
        <v>7.79</v>
      </c>
      <c r="G471" s="2">
        <v>0</v>
      </c>
      <c r="H471" s="16">
        <f t="shared" si="24"/>
        <v>0</v>
      </c>
      <c r="I471" s="15">
        <f t="shared" si="22"/>
        <v>7.23</v>
      </c>
      <c r="J471" s="14">
        <f t="shared" si="23"/>
        <v>0</v>
      </c>
    </row>
    <row r="472" spans="1:10" x14ac:dyDescent="0.3">
      <c r="A472" s="19">
        <v>20200120</v>
      </c>
      <c r="B472" s="19" t="s">
        <v>42</v>
      </c>
      <c r="C472" s="19">
        <v>0</v>
      </c>
      <c r="D472" s="19">
        <v>0</v>
      </c>
      <c r="E472" s="19">
        <v>6.94</v>
      </c>
      <c r="F472" s="19">
        <v>7.66</v>
      </c>
      <c r="G472" s="19">
        <v>0</v>
      </c>
      <c r="H472" s="17">
        <f t="shared" si="24"/>
        <v>0</v>
      </c>
      <c r="I472" s="18">
        <f t="shared" si="22"/>
        <v>6.94</v>
      </c>
      <c r="J472" s="17">
        <f t="shared" si="23"/>
        <v>0</v>
      </c>
    </row>
    <row r="473" spans="1:10" x14ac:dyDescent="0.3">
      <c r="A473" s="2">
        <v>20200120</v>
      </c>
      <c r="B473" s="2" t="s">
        <v>41</v>
      </c>
      <c r="C473" s="2">
        <v>0</v>
      </c>
      <c r="D473" s="2">
        <v>0</v>
      </c>
      <c r="E473" s="2">
        <v>7.02</v>
      </c>
      <c r="F473" s="2">
        <v>7.93</v>
      </c>
      <c r="G473" s="2">
        <v>0</v>
      </c>
      <c r="H473" s="16">
        <f t="shared" si="24"/>
        <v>0</v>
      </c>
      <c r="I473" s="15">
        <f t="shared" si="22"/>
        <v>7.02</v>
      </c>
      <c r="J473" s="14">
        <f t="shared" si="23"/>
        <v>0</v>
      </c>
    </row>
    <row r="474" spans="1:10" x14ac:dyDescent="0.3">
      <c r="A474" s="19">
        <v>20200120</v>
      </c>
      <c r="B474" s="19" t="s">
        <v>40</v>
      </c>
      <c r="C474" s="19">
        <v>20.05</v>
      </c>
      <c r="D474" s="19">
        <v>2.4900000000000002</v>
      </c>
      <c r="E474" s="19">
        <v>6.81</v>
      </c>
      <c r="F474" s="19">
        <v>7.59</v>
      </c>
      <c r="G474" s="19">
        <v>0</v>
      </c>
      <c r="H474" s="17">
        <f t="shared" si="24"/>
        <v>461.5028385123905</v>
      </c>
      <c r="I474" s="18">
        <f t="shared" si="22"/>
        <v>21.231963703512204</v>
      </c>
      <c r="J474" s="17">
        <f t="shared" si="23"/>
        <v>0.46932815602140121</v>
      </c>
    </row>
    <row r="475" spans="1:10" x14ac:dyDescent="0.3">
      <c r="A475" s="2">
        <v>20200120</v>
      </c>
      <c r="B475" s="2" t="s">
        <v>39</v>
      </c>
      <c r="C475" s="2">
        <v>121</v>
      </c>
      <c r="D475" s="2">
        <v>12.24</v>
      </c>
      <c r="E475" s="2">
        <v>6.93</v>
      </c>
      <c r="F475" s="2">
        <v>7.66</v>
      </c>
      <c r="G475" s="2">
        <v>0</v>
      </c>
      <c r="H475" s="16">
        <f t="shared" si="24"/>
        <v>570.73557601198468</v>
      </c>
      <c r="I475" s="15">
        <f t="shared" si="22"/>
        <v>24.765486750374521</v>
      </c>
      <c r="J475" s="14">
        <f t="shared" si="23"/>
        <v>0.57133787875771813</v>
      </c>
    </row>
    <row r="476" spans="1:10" x14ac:dyDescent="0.3">
      <c r="A476" s="19">
        <v>20200120</v>
      </c>
      <c r="B476" s="19" t="s">
        <v>38</v>
      </c>
      <c r="C476" s="19">
        <v>334.01</v>
      </c>
      <c r="D476" s="19">
        <v>20.57</v>
      </c>
      <c r="E476" s="19">
        <v>7.48</v>
      </c>
      <c r="F476" s="19">
        <v>7.86</v>
      </c>
      <c r="G476" s="19">
        <v>0</v>
      </c>
      <c r="H476" s="17">
        <f t="shared" si="24"/>
        <v>950.64349652820056</v>
      </c>
      <c r="I476" s="18">
        <f t="shared" si="22"/>
        <v>37.187609266506271</v>
      </c>
      <c r="J476" s="17">
        <f t="shared" si="23"/>
        <v>0.89850617483476092</v>
      </c>
    </row>
    <row r="477" spans="1:10" x14ac:dyDescent="0.3">
      <c r="A477" s="2">
        <v>20200120</v>
      </c>
      <c r="B477" s="2" t="s">
        <v>37</v>
      </c>
      <c r="C477" s="2">
        <v>338</v>
      </c>
      <c r="D477" s="2">
        <v>26.88</v>
      </c>
      <c r="E477" s="2">
        <v>8.3800000000000008</v>
      </c>
      <c r="F477" s="2">
        <v>8</v>
      </c>
      <c r="G477" s="2">
        <v>0</v>
      </c>
      <c r="H477" s="16">
        <f t="shared" si="24"/>
        <v>747.58353736404752</v>
      </c>
      <c r="I477" s="15">
        <f t="shared" si="22"/>
        <v>31.741985542626487</v>
      </c>
      <c r="J477" s="14">
        <f t="shared" si="23"/>
        <v>0.7249026490603846</v>
      </c>
    </row>
    <row r="478" spans="1:10" x14ac:dyDescent="0.3">
      <c r="A478" s="19">
        <v>20200120</v>
      </c>
      <c r="B478" s="19" t="s">
        <v>36</v>
      </c>
      <c r="C478" s="19">
        <v>520.01</v>
      </c>
      <c r="D478" s="19">
        <v>30.49</v>
      </c>
      <c r="E478" s="19">
        <v>9.41</v>
      </c>
      <c r="F478" s="19">
        <v>7.72</v>
      </c>
      <c r="G478" s="19">
        <v>0</v>
      </c>
      <c r="H478" s="17">
        <f t="shared" si="24"/>
        <v>1024.8764813296134</v>
      </c>
      <c r="I478" s="18">
        <f t="shared" si="22"/>
        <v>41.437390041550415</v>
      </c>
      <c r="J478" s="17">
        <f t="shared" si="23"/>
        <v>0.94906815622349361</v>
      </c>
    </row>
    <row r="479" spans="1:10" x14ac:dyDescent="0.3">
      <c r="A479" s="2">
        <v>20200120</v>
      </c>
      <c r="B479" s="2" t="s">
        <v>35</v>
      </c>
      <c r="C479" s="2">
        <v>520.01</v>
      </c>
      <c r="D479" s="2">
        <v>30.89</v>
      </c>
      <c r="E479" s="2">
        <v>10.63</v>
      </c>
      <c r="F479" s="2">
        <v>7.59</v>
      </c>
      <c r="G479" s="2">
        <v>0</v>
      </c>
      <c r="H479" s="16">
        <f t="shared" si="24"/>
        <v>1012.8917532748752</v>
      </c>
      <c r="I479" s="15">
        <f t="shared" si="22"/>
        <v>42.282867289839849</v>
      </c>
      <c r="J479" s="14">
        <f t="shared" si="23"/>
        <v>0.93411622139617223</v>
      </c>
    </row>
    <row r="480" spans="1:10" x14ac:dyDescent="0.3">
      <c r="A480" s="19">
        <v>20200120</v>
      </c>
      <c r="B480" s="19" t="s">
        <v>34</v>
      </c>
      <c r="C480" s="19">
        <v>461.01</v>
      </c>
      <c r="D480" s="19">
        <v>28.01</v>
      </c>
      <c r="E480" s="19">
        <v>11.45</v>
      </c>
      <c r="F480" s="19">
        <v>7.66</v>
      </c>
      <c r="G480" s="19">
        <v>0</v>
      </c>
      <c r="H480" s="17">
        <f t="shared" si="24"/>
        <v>981.65419862692988</v>
      </c>
      <c r="I480" s="18">
        <f t="shared" si="22"/>
        <v>42.126693707091562</v>
      </c>
      <c r="J480" s="17">
        <f t="shared" si="23"/>
        <v>0.90599799008919257</v>
      </c>
    </row>
    <row r="481" spans="1:10" x14ac:dyDescent="0.3">
      <c r="A481" s="2">
        <v>20200120</v>
      </c>
      <c r="B481" s="2" t="s">
        <v>33</v>
      </c>
      <c r="C481" s="2">
        <v>362.01</v>
      </c>
      <c r="D481" s="2">
        <v>22.29</v>
      </c>
      <c r="E481" s="2">
        <v>11.88</v>
      </c>
      <c r="F481" s="2">
        <v>7.79</v>
      </c>
      <c r="G481" s="2">
        <v>0</v>
      </c>
      <c r="H481" s="16">
        <f t="shared" si="24"/>
        <v>954.42943081488227</v>
      </c>
      <c r="I481" s="15">
        <f t="shared" si="22"/>
        <v>41.70591971296507</v>
      </c>
      <c r="J481" s="14">
        <f t="shared" si="23"/>
        <v>0.88267863432190263</v>
      </c>
    </row>
    <row r="482" spans="1:10" x14ac:dyDescent="0.3">
      <c r="A482" s="19">
        <v>20200120</v>
      </c>
      <c r="B482" s="19" t="s">
        <v>32</v>
      </c>
      <c r="C482" s="19">
        <v>227.01</v>
      </c>
      <c r="D482" s="19">
        <v>14.39</v>
      </c>
      <c r="E482" s="19">
        <v>12.03</v>
      </c>
      <c r="F482" s="19">
        <v>7.79</v>
      </c>
      <c r="G482" s="19">
        <v>0</v>
      </c>
      <c r="H482" s="17">
        <f t="shared" si="24"/>
        <v>913.44454546094573</v>
      </c>
      <c r="I482" s="18">
        <f t="shared" si="22"/>
        <v>40.575142045654552</v>
      </c>
      <c r="J482" s="17">
        <f t="shared" si="23"/>
        <v>0.84942291700222405</v>
      </c>
    </row>
    <row r="483" spans="1:10" x14ac:dyDescent="0.3">
      <c r="A483" s="2">
        <v>20200120</v>
      </c>
      <c r="B483" s="2" t="s">
        <v>31</v>
      </c>
      <c r="C483" s="2">
        <v>50.56</v>
      </c>
      <c r="D483" s="2">
        <v>4.93</v>
      </c>
      <c r="E483" s="2">
        <v>11.74</v>
      </c>
      <c r="F483" s="2">
        <v>8.14</v>
      </c>
      <c r="G483" s="2">
        <v>0</v>
      </c>
      <c r="H483" s="16">
        <f t="shared" si="24"/>
        <v>588.32703826857426</v>
      </c>
      <c r="I483" s="15">
        <f t="shared" si="22"/>
        <v>30.125219945892944</v>
      </c>
      <c r="J483" s="14">
        <f t="shared" si="23"/>
        <v>0.57475816364798427</v>
      </c>
    </row>
    <row r="484" spans="1:10" x14ac:dyDescent="0.3">
      <c r="A484" s="19">
        <v>20200120</v>
      </c>
      <c r="B484" s="19" t="s">
        <v>30</v>
      </c>
      <c r="C484" s="19">
        <v>0</v>
      </c>
      <c r="D484" s="19">
        <v>0</v>
      </c>
      <c r="E484" s="19">
        <v>11.09</v>
      </c>
      <c r="F484" s="19">
        <v>8.14</v>
      </c>
      <c r="G484" s="19">
        <v>0</v>
      </c>
      <c r="H484" s="17">
        <f t="shared" si="24"/>
        <v>0</v>
      </c>
      <c r="I484" s="18">
        <f t="shared" si="22"/>
        <v>11.09</v>
      </c>
      <c r="J484" s="17">
        <f t="shared" si="23"/>
        <v>0</v>
      </c>
    </row>
    <row r="485" spans="1:10" x14ac:dyDescent="0.3">
      <c r="A485" s="2">
        <v>20200120</v>
      </c>
      <c r="B485" s="2" t="s">
        <v>29</v>
      </c>
      <c r="C485" s="2">
        <v>0</v>
      </c>
      <c r="D485" s="2">
        <v>0</v>
      </c>
      <c r="E485" s="2">
        <v>10.33</v>
      </c>
      <c r="F485" s="2">
        <v>7.79</v>
      </c>
      <c r="G485" s="2">
        <v>0</v>
      </c>
      <c r="H485" s="16">
        <f t="shared" si="24"/>
        <v>0</v>
      </c>
      <c r="I485" s="15">
        <f t="shared" si="22"/>
        <v>10.33</v>
      </c>
      <c r="J485" s="14">
        <f t="shared" si="23"/>
        <v>0</v>
      </c>
    </row>
    <row r="486" spans="1:10" x14ac:dyDescent="0.3">
      <c r="A486" s="19">
        <v>20200120</v>
      </c>
      <c r="B486" s="19" t="s">
        <v>28</v>
      </c>
      <c r="C486" s="19">
        <v>0</v>
      </c>
      <c r="D486" s="19">
        <v>0</v>
      </c>
      <c r="E486" s="19">
        <v>9.83</v>
      </c>
      <c r="F486" s="19">
        <v>7.59</v>
      </c>
      <c r="G486" s="19">
        <v>0</v>
      </c>
      <c r="H486" s="17">
        <f t="shared" si="24"/>
        <v>0</v>
      </c>
      <c r="I486" s="18">
        <f t="shared" si="22"/>
        <v>9.83</v>
      </c>
      <c r="J486" s="17">
        <f t="shared" si="23"/>
        <v>0</v>
      </c>
    </row>
    <row r="487" spans="1:10" x14ac:dyDescent="0.3">
      <c r="A487" s="2">
        <v>20200120</v>
      </c>
      <c r="B487" s="2" t="s">
        <v>27</v>
      </c>
      <c r="C487" s="2">
        <v>0</v>
      </c>
      <c r="D487" s="2">
        <v>0</v>
      </c>
      <c r="E487" s="2">
        <v>9.4499999999999993</v>
      </c>
      <c r="F487" s="2">
        <v>7.38</v>
      </c>
      <c r="G487" s="2">
        <v>0</v>
      </c>
      <c r="H487" s="16">
        <f t="shared" si="24"/>
        <v>0</v>
      </c>
      <c r="I487" s="15">
        <f t="shared" si="22"/>
        <v>9.4499999999999993</v>
      </c>
      <c r="J487" s="14">
        <f t="shared" si="23"/>
        <v>0</v>
      </c>
    </row>
    <row r="488" spans="1:10" x14ac:dyDescent="0.3">
      <c r="A488" s="19">
        <v>20200120</v>
      </c>
      <c r="B488" s="19" t="s">
        <v>26</v>
      </c>
      <c r="C488" s="19">
        <v>0</v>
      </c>
      <c r="D488" s="19">
        <v>0</v>
      </c>
      <c r="E488" s="19">
        <v>9.18</v>
      </c>
      <c r="F488" s="19">
        <v>7.24</v>
      </c>
      <c r="G488" s="19">
        <v>0</v>
      </c>
      <c r="H488" s="17">
        <f t="shared" si="24"/>
        <v>0</v>
      </c>
      <c r="I488" s="18">
        <f t="shared" si="22"/>
        <v>9.18</v>
      </c>
      <c r="J488" s="17">
        <f t="shared" si="23"/>
        <v>0</v>
      </c>
    </row>
    <row r="489" spans="1:10" x14ac:dyDescent="0.3">
      <c r="A489" s="2">
        <v>20200120</v>
      </c>
      <c r="B489" s="2" t="s">
        <v>25</v>
      </c>
      <c r="C489" s="2">
        <v>0</v>
      </c>
      <c r="D489" s="2">
        <v>0</v>
      </c>
      <c r="E489" s="2">
        <v>8.9600000000000009</v>
      </c>
      <c r="F489" s="2">
        <v>7.1</v>
      </c>
      <c r="G489" s="2">
        <v>0</v>
      </c>
      <c r="H489" s="16">
        <f t="shared" si="24"/>
        <v>0</v>
      </c>
      <c r="I489" s="15">
        <f t="shared" si="22"/>
        <v>8.9600000000000009</v>
      </c>
      <c r="J489" s="14">
        <f t="shared" si="23"/>
        <v>0</v>
      </c>
    </row>
    <row r="490" spans="1:10" x14ac:dyDescent="0.3">
      <c r="A490" s="19">
        <v>20200121</v>
      </c>
      <c r="B490" s="19" t="s">
        <v>48</v>
      </c>
      <c r="C490" s="19">
        <v>0</v>
      </c>
      <c r="D490" s="19">
        <v>0</v>
      </c>
      <c r="E490" s="19">
        <v>8.76</v>
      </c>
      <c r="F490" s="19">
        <v>7.1</v>
      </c>
      <c r="G490" s="19">
        <v>0</v>
      </c>
      <c r="H490" s="17">
        <f t="shared" si="24"/>
        <v>0</v>
      </c>
      <c r="I490" s="18">
        <f t="shared" si="22"/>
        <v>8.76</v>
      </c>
      <c r="J490" s="17">
        <f t="shared" si="23"/>
        <v>0</v>
      </c>
    </row>
    <row r="491" spans="1:10" x14ac:dyDescent="0.3">
      <c r="A491" s="2">
        <v>20200121</v>
      </c>
      <c r="B491" s="2" t="s">
        <v>47</v>
      </c>
      <c r="C491" s="2">
        <v>0</v>
      </c>
      <c r="D491" s="2">
        <v>0</v>
      </c>
      <c r="E491" s="2">
        <v>8.43</v>
      </c>
      <c r="F491" s="2">
        <v>6.55</v>
      </c>
      <c r="G491" s="2">
        <v>0</v>
      </c>
      <c r="H491" s="16">
        <f t="shared" si="24"/>
        <v>0</v>
      </c>
      <c r="I491" s="15">
        <f t="shared" si="22"/>
        <v>8.43</v>
      </c>
      <c r="J491" s="14">
        <f t="shared" si="23"/>
        <v>0</v>
      </c>
    </row>
    <row r="492" spans="1:10" x14ac:dyDescent="0.3">
      <c r="A492" s="19">
        <v>20200121</v>
      </c>
      <c r="B492" s="19" t="s">
        <v>46</v>
      </c>
      <c r="C492" s="19">
        <v>0</v>
      </c>
      <c r="D492" s="19">
        <v>0</v>
      </c>
      <c r="E492" s="19">
        <v>8.15</v>
      </c>
      <c r="F492" s="19">
        <v>6.41</v>
      </c>
      <c r="G492" s="19">
        <v>0</v>
      </c>
      <c r="H492" s="17">
        <f t="shared" si="24"/>
        <v>0</v>
      </c>
      <c r="I492" s="18">
        <f t="shared" si="22"/>
        <v>8.15</v>
      </c>
      <c r="J492" s="17">
        <f t="shared" si="23"/>
        <v>0</v>
      </c>
    </row>
    <row r="493" spans="1:10" x14ac:dyDescent="0.3">
      <c r="A493" s="2">
        <v>20200121</v>
      </c>
      <c r="B493" s="2" t="s">
        <v>45</v>
      </c>
      <c r="C493" s="2">
        <v>0</v>
      </c>
      <c r="D493" s="2">
        <v>0</v>
      </c>
      <c r="E493" s="2">
        <v>7.89</v>
      </c>
      <c r="F493" s="2">
        <v>6.41</v>
      </c>
      <c r="G493" s="2">
        <v>0</v>
      </c>
      <c r="H493" s="16">
        <f t="shared" si="24"/>
        <v>0</v>
      </c>
      <c r="I493" s="15">
        <f t="shared" si="22"/>
        <v>7.89</v>
      </c>
      <c r="J493" s="14">
        <f t="shared" si="23"/>
        <v>0</v>
      </c>
    </row>
    <row r="494" spans="1:10" x14ac:dyDescent="0.3">
      <c r="A494" s="19">
        <v>20200121</v>
      </c>
      <c r="B494" s="19" t="s">
        <v>44</v>
      </c>
      <c r="C494" s="19">
        <v>0</v>
      </c>
      <c r="D494" s="19">
        <v>0</v>
      </c>
      <c r="E494" s="19">
        <v>7.63</v>
      </c>
      <c r="F494" s="19">
        <v>6.34</v>
      </c>
      <c r="G494" s="19">
        <v>0</v>
      </c>
      <c r="H494" s="17">
        <f t="shared" si="24"/>
        <v>0</v>
      </c>
      <c r="I494" s="18">
        <f t="shared" si="22"/>
        <v>7.63</v>
      </c>
      <c r="J494" s="17">
        <f t="shared" si="23"/>
        <v>0</v>
      </c>
    </row>
    <row r="495" spans="1:10" x14ac:dyDescent="0.3">
      <c r="A495" s="2">
        <v>20200121</v>
      </c>
      <c r="B495" s="2" t="s">
        <v>43</v>
      </c>
      <c r="C495" s="2">
        <v>0</v>
      </c>
      <c r="D495" s="2">
        <v>0</v>
      </c>
      <c r="E495" s="2">
        <v>7.37</v>
      </c>
      <c r="F495" s="2">
        <v>6.41</v>
      </c>
      <c r="G495" s="2">
        <v>0</v>
      </c>
      <c r="H495" s="16">
        <f t="shared" si="24"/>
        <v>0</v>
      </c>
      <c r="I495" s="15">
        <f t="shared" si="22"/>
        <v>7.37</v>
      </c>
      <c r="J495" s="14">
        <f t="shared" si="23"/>
        <v>0</v>
      </c>
    </row>
    <row r="496" spans="1:10" x14ac:dyDescent="0.3">
      <c r="A496" s="19">
        <v>20200121</v>
      </c>
      <c r="B496" s="19" t="s">
        <v>42</v>
      </c>
      <c r="C496" s="19">
        <v>0</v>
      </c>
      <c r="D496" s="19">
        <v>0</v>
      </c>
      <c r="E496" s="19">
        <v>7.17</v>
      </c>
      <c r="F496" s="19">
        <v>6.41</v>
      </c>
      <c r="G496" s="19">
        <v>0</v>
      </c>
      <c r="H496" s="17">
        <f t="shared" si="24"/>
        <v>0</v>
      </c>
      <c r="I496" s="18">
        <f t="shared" si="22"/>
        <v>7.17</v>
      </c>
      <c r="J496" s="17">
        <f t="shared" si="23"/>
        <v>0</v>
      </c>
    </row>
    <row r="497" spans="1:10" x14ac:dyDescent="0.3">
      <c r="A497" s="2">
        <v>20200121</v>
      </c>
      <c r="B497" s="2" t="s">
        <v>41</v>
      </c>
      <c r="C497" s="2">
        <v>0</v>
      </c>
      <c r="D497" s="2">
        <v>0</v>
      </c>
      <c r="E497" s="2">
        <v>7.12</v>
      </c>
      <c r="F497" s="2">
        <v>6.07</v>
      </c>
      <c r="G497" s="2">
        <v>0</v>
      </c>
      <c r="H497" s="16">
        <f t="shared" si="24"/>
        <v>0</v>
      </c>
      <c r="I497" s="15">
        <f t="shared" si="22"/>
        <v>7.12</v>
      </c>
      <c r="J497" s="14">
        <f t="shared" si="23"/>
        <v>0</v>
      </c>
    </row>
    <row r="498" spans="1:10" x14ac:dyDescent="0.3">
      <c r="A498" s="19">
        <v>20200121</v>
      </c>
      <c r="B498" s="19" t="s">
        <v>40</v>
      </c>
      <c r="C498" s="19">
        <v>21.76</v>
      </c>
      <c r="D498" s="19">
        <v>2.59</v>
      </c>
      <c r="E498" s="19">
        <v>7.04</v>
      </c>
      <c r="F498" s="19">
        <v>5.66</v>
      </c>
      <c r="G498" s="19">
        <v>0</v>
      </c>
      <c r="H498" s="17">
        <f t="shared" si="24"/>
        <v>481.53701463168846</v>
      </c>
      <c r="I498" s="18">
        <f t="shared" si="22"/>
        <v>22.088031707240265</v>
      </c>
      <c r="J498" s="17">
        <f t="shared" si="23"/>
        <v>0.48784700696447786</v>
      </c>
    </row>
    <row r="499" spans="1:10" x14ac:dyDescent="0.3">
      <c r="A499" s="2">
        <v>20200121</v>
      </c>
      <c r="B499" s="2" t="s">
        <v>39</v>
      </c>
      <c r="C499" s="2">
        <v>190</v>
      </c>
      <c r="D499" s="2">
        <v>12.36</v>
      </c>
      <c r="E499" s="2">
        <v>7.38</v>
      </c>
      <c r="F499" s="2">
        <v>5.31</v>
      </c>
      <c r="G499" s="2">
        <v>0</v>
      </c>
      <c r="H499" s="16">
        <f t="shared" si="24"/>
        <v>887.62885451187333</v>
      </c>
      <c r="I499" s="15">
        <f t="shared" si="22"/>
        <v>35.118401703496041</v>
      </c>
      <c r="J499" s="14">
        <f t="shared" si="23"/>
        <v>0.84721262060083002</v>
      </c>
    </row>
    <row r="500" spans="1:10" x14ac:dyDescent="0.3">
      <c r="A500" s="19">
        <v>20200121</v>
      </c>
      <c r="B500" s="19" t="s">
        <v>38</v>
      </c>
      <c r="C500" s="19">
        <v>349.01</v>
      </c>
      <c r="D500" s="19">
        <v>20.72</v>
      </c>
      <c r="E500" s="19">
        <v>8.36</v>
      </c>
      <c r="F500" s="19">
        <v>5.52</v>
      </c>
      <c r="G500" s="19">
        <v>0</v>
      </c>
      <c r="H500" s="17">
        <f t="shared" si="24"/>
        <v>986.45750291140484</v>
      </c>
      <c r="I500" s="18">
        <f t="shared" si="22"/>
        <v>39.186796965981401</v>
      </c>
      <c r="J500" s="17">
        <f t="shared" si="23"/>
        <v>0.92348147751922594</v>
      </c>
    </row>
    <row r="501" spans="1:10" x14ac:dyDescent="0.3">
      <c r="A501" s="2">
        <v>20200121</v>
      </c>
      <c r="B501" s="2" t="s">
        <v>37</v>
      </c>
      <c r="C501" s="2">
        <v>470.01</v>
      </c>
      <c r="D501" s="2">
        <v>27.06</v>
      </c>
      <c r="E501" s="2">
        <v>9.66</v>
      </c>
      <c r="F501" s="2">
        <v>5.93</v>
      </c>
      <c r="G501" s="2">
        <v>0</v>
      </c>
      <c r="H501" s="16">
        <f t="shared" si="24"/>
        <v>1033.1631489549202</v>
      </c>
      <c r="I501" s="15">
        <f t="shared" si="22"/>
        <v>41.94634840484126</v>
      </c>
      <c r="J501" s="14">
        <f t="shared" si="23"/>
        <v>0.95437560688937184</v>
      </c>
    </row>
    <row r="502" spans="1:10" x14ac:dyDescent="0.3">
      <c r="A502" s="19">
        <v>20200121</v>
      </c>
      <c r="B502" s="19" t="s">
        <v>36</v>
      </c>
      <c r="C502" s="19">
        <v>549.01</v>
      </c>
      <c r="D502" s="19">
        <v>30.69</v>
      </c>
      <c r="E502" s="19">
        <v>10.89</v>
      </c>
      <c r="F502" s="19">
        <v>6</v>
      </c>
      <c r="G502" s="19">
        <v>0</v>
      </c>
      <c r="H502" s="17">
        <f t="shared" si="24"/>
        <v>1075.6616463842256</v>
      </c>
      <c r="I502" s="18">
        <f t="shared" si="22"/>
        <v>44.504426449507051</v>
      </c>
      <c r="J502" s="17">
        <f t="shared" si="23"/>
        <v>0.98125091078517013</v>
      </c>
    </row>
    <row r="503" spans="1:10" x14ac:dyDescent="0.3">
      <c r="A503" s="2">
        <v>20200121</v>
      </c>
      <c r="B503" s="2" t="s">
        <v>35</v>
      </c>
      <c r="C503" s="2">
        <v>542.01</v>
      </c>
      <c r="D503" s="2">
        <v>31.11</v>
      </c>
      <c r="E503" s="2">
        <v>11.91</v>
      </c>
      <c r="F503" s="2">
        <v>5.59</v>
      </c>
      <c r="G503" s="2">
        <v>0</v>
      </c>
      <c r="H503" s="16">
        <f t="shared" si="24"/>
        <v>1049.0189218237306</v>
      </c>
      <c r="I503" s="15">
        <f t="shared" si="22"/>
        <v>44.691841306991577</v>
      </c>
      <c r="J503" s="14">
        <f t="shared" si="23"/>
        <v>0.95606190820910131</v>
      </c>
    </row>
    <row r="504" spans="1:10" x14ac:dyDescent="0.3">
      <c r="A504" s="19">
        <v>20200121</v>
      </c>
      <c r="B504" s="19" t="s">
        <v>34</v>
      </c>
      <c r="C504" s="19">
        <v>476.01</v>
      </c>
      <c r="D504" s="19">
        <v>28.24</v>
      </c>
      <c r="E504" s="19">
        <v>12.72</v>
      </c>
      <c r="F504" s="19">
        <v>5.0999999999999996</v>
      </c>
      <c r="G504" s="19">
        <v>0</v>
      </c>
      <c r="H504" s="17">
        <f t="shared" si="24"/>
        <v>1006.0107551439451</v>
      </c>
      <c r="I504" s="18">
        <f t="shared" si="22"/>
        <v>44.157836098248282</v>
      </c>
      <c r="J504" s="17">
        <f t="shared" si="23"/>
        <v>0.91928230392339294</v>
      </c>
    </row>
    <row r="505" spans="1:10" x14ac:dyDescent="0.3">
      <c r="A505" s="2">
        <v>20200121</v>
      </c>
      <c r="B505" s="2" t="s">
        <v>33</v>
      </c>
      <c r="C505" s="2">
        <v>364.01</v>
      </c>
      <c r="D505" s="2">
        <v>22.52</v>
      </c>
      <c r="E505" s="2">
        <v>13.2</v>
      </c>
      <c r="F505" s="2">
        <v>4.83</v>
      </c>
      <c r="G505" s="2">
        <v>0</v>
      </c>
      <c r="H505" s="16">
        <f t="shared" si="24"/>
        <v>950.40310436883146</v>
      </c>
      <c r="I505" s="15">
        <f t="shared" si="22"/>
        <v>42.900097011525986</v>
      </c>
      <c r="J505" s="14">
        <f t="shared" si="23"/>
        <v>0.8738477194116725</v>
      </c>
    </row>
    <row r="506" spans="1:10" x14ac:dyDescent="0.3">
      <c r="A506" s="19">
        <v>20200121</v>
      </c>
      <c r="B506" s="19" t="s">
        <v>32</v>
      </c>
      <c r="C506" s="19">
        <v>226.01</v>
      </c>
      <c r="D506" s="19">
        <v>14.6</v>
      </c>
      <c r="E506" s="19">
        <v>13.31</v>
      </c>
      <c r="F506" s="19">
        <v>5.03</v>
      </c>
      <c r="G506" s="19">
        <v>0</v>
      </c>
      <c r="H506" s="17">
        <f t="shared" si="24"/>
        <v>896.61830210247092</v>
      </c>
      <c r="I506" s="18">
        <f t="shared" si="22"/>
        <v>41.329321940702215</v>
      </c>
      <c r="J506" s="17">
        <f t="shared" si="23"/>
        <v>0.83073304199416431</v>
      </c>
    </row>
    <row r="507" spans="1:10" x14ac:dyDescent="0.3">
      <c r="A507" s="2">
        <v>20200121</v>
      </c>
      <c r="B507" s="2" t="s">
        <v>31</v>
      </c>
      <c r="C507" s="2">
        <v>51.47</v>
      </c>
      <c r="D507" s="2">
        <v>5.14</v>
      </c>
      <c r="E507" s="2">
        <v>12.85</v>
      </c>
      <c r="F507" s="2">
        <v>4.6900000000000004</v>
      </c>
      <c r="G507" s="2">
        <v>0</v>
      </c>
      <c r="H507" s="16">
        <f t="shared" si="24"/>
        <v>574.50837264455117</v>
      </c>
      <c r="I507" s="15">
        <f t="shared" si="22"/>
        <v>30.803386645142226</v>
      </c>
      <c r="J507" s="14">
        <f t="shared" si="23"/>
        <v>0.55950494866657607</v>
      </c>
    </row>
    <row r="508" spans="1:10" x14ac:dyDescent="0.3">
      <c r="A508" s="19">
        <v>20200121</v>
      </c>
      <c r="B508" s="19" t="s">
        <v>30</v>
      </c>
      <c r="C508" s="19">
        <v>0</v>
      </c>
      <c r="D508" s="19">
        <v>0</v>
      </c>
      <c r="E508" s="19">
        <v>12.07</v>
      </c>
      <c r="F508" s="19">
        <v>4.4800000000000004</v>
      </c>
      <c r="G508" s="19">
        <v>0</v>
      </c>
      <c r="H508" s="17">
        <f t="shared" si="24"/>
        <v>0</v>
      </c>
      <c r="I508" s="18">
        <f t="shared" si="22"/>
        <v>12.07</v>
      </c>
      <c r="J508" s="17">
        <f t="shared" si="23"/>
        <v>0</v>
      </c>
    </row>
    <row r="509" spans="1:10" x14ac:dyDescent="0.3">
      <c r="A509" s="2">
        <v>20200121</v>
      </c>
      <c r="B509" s="2" t="s">
        <v>29</v>
      </c>
      <c r="C509" s="2">
        <v>0</v>
      </c>
      <c r="D509" s="2">
        <v>0</v>
      </c>
      <c r="E509" s="2">
        <v>11.35</v>
      </c>
      <c r="F509" s="2">
        <v>3.93</v>
      </c>
      <c r="G509" s="2">
        <v>0</v>
      </c>
      <c r="H509" s="16">
        <f t="shared" si="24"/>
        <v>0</v>
      </c>
      <c r="I509" s="15">
        <f t="shared" si="22"/>
        <v>11.35</v>
      </c>
      <c r="J509" s="14">
        <f t="shared" si="23"/>
        <v>0</v>
      </c>
    </row>
    <row r="510" spans="1:10" x14ac:dyDescent="0.3">
      <c r="A510" s="19">
        <v>20200121</v>
      </c>
      <c r="B510" s="19" t="s">
        <v>28</v>
      </c>
      <c r="C510" s="19">
        <v>0</v>
      </c>
      <c r="D510" s="19">
        <v>0</v>
      </c>
      <c r="E510" s="19">
        <v>10.84</v>
      </c>
      <c r="F510" s="19">
        <v>3.86</v>
      </c>
      <c r="G510" s="19">
        <v>0</v>
      </c>
      <c r="H510" s="17">
        <f t="shared" si="24"/>
        <v>0</v>
      </c>
      <c r="I510" s="18">
        <f t="shared" si="22"/>
        <v>10.84</v>
      </c>
      <c r="J510" s="17">
        <f t="shared" si="23"/>
        <v>0</v>
      </c>
    </row>
    <row r="511" spans="1:10" x14ac:dyDescent="0.3">
      <c r="A511" s="2">
        <v>20200121</v>
      </c>
      <c r="B511" s="2" t="s">
        <v>27</v>
      </c>
      <c r="C511" s="2">
        <v>0</v>
      </c>
      <c r="D511" s="2">
        <v>0</v>
      </c>
      <c r="E511" s="2">
        <v>10.41</v>
      </c>
      <c r="F511" s="2">
        <v>4.07</v>
      </c>
      <c r="G511" s="2">
        <v>0</v>
      </c>
      <c r="H511" s="16">
        <f t="shared" si="24"/>
        <v>0</v>
      </c>
      <c r="I511" s="15">
        <f t="shared" si="22"/>
        <v>10.41</v>
      </c>
      <c r="J511" s="14">
        <f t="shared" si="23"/>
        <v>0</v>
      </c>
    </row>
    <row r="512" spans="1:10" x14ac:dyDescent="0.3">
      <c r="A512" s="19">
        <v>20200121</v>
      </c>
      <c r="B512" s="19" t="s">
        <v>26</v>
      </c>
      <c r="C512" s="19">
        <v>0</v>
      </c>
      <c r="D512" s="19">
        <v>0</v>
      </c>
      <c r="E512" s="19">
        <v>9.99</v>
      </c>
      <c r="F512" s="19">
        <v>4.55</v>
      </c>
      <c r="G512" s="19">
        <v>0</v>
      </c>
      <c r="H512" s="17">
        <f t="shared" si="24"/>
        <v>0</v>
      </c>
      <c r="I512" s="18">
        <f t="shared" si="22"/>
        <v>9.99</v>
      </c>
      <c r="J512" s="17">
        <f t="shared" si="23"/>
        <v>0</v>
      </c>
    </row>
    <row r="513" spans="1:10" x14ac:dyDescent="0.3">
      <c r="A513" s="2">
        <v>20200121</v>
      </c>
      <c r="B513" s="2" t="s">
        <v>25</v>
      </c>
      <c r="C513" s="2">
        <v>0</v>
      </c>
      <c r="D513" s="2">
        <v>0</v>
      </c>
      <c r="E513" s="2">
        <v>9.56</v>
      </c>
      <c r="F513" s="2">
        <v>4.97</v>
      </c>
      <c r="G513" s="2">
        <v>0</v>
      </c>
      <c r="H513" s="16">
        <f t="shared" si="24"/>
        <v>0</v>
      </c>
      <c r="I513" s="15">
        <f t="shared" si="22"/>
        <v>9.56</v>
      </c>
      <c r="J513" s="14">
        <f t="shared" si="23"/>
        <v>0</v>
      </c>
    </row>
    <row r="514" spans="1:10" x14ac:dyDescent="0.3">
      <c r="A514" s="19">
        <v>20200122</v>
      </c>
      <c r="B514" s="19" t="s">
        <v>48</v>
      </c>
      <c r="C514" s="19">
        <v>0</v>
      </c>
      <c r="D514" s="19">
        <v>0</v>
      </c>
      <c r="E514" s="19">
        <v>9.27</v>
      </c>
      <c r="F514" s="19">
        <v>4.83</v>
      </c>
      <c r="G514" s="19">
        <v>0</v>
      </c>
      <c r="H514" s="17">
        <f t="shared" si="24"/>
        <v>0</v>
      </c>
      <c r="I514" s="18">
        <f t="shared" si="22"/>
        <v>9.27</v>
      </c>
      <c r="J514" s="17">
        <f t="shared" si="23"/>
        <v>0</v>
      </c>
    </row>
    <row r="515" spans="1:10" x14ac:dyDescent="0.3">
      <c r="A515" s="2">
        <v>20200122</v>
      </c>
      <c r="B515" s="2" t="s">
        <v>47</v>
      </c>
      <c r="C515" s="2">
        <v>0</v>
      </c>
      <c r="D515" s="2">
        <v>0</v>
      </c>
      <c r="E515" s="2">
        <v>9.18</v>
      </c>
      <c r="F515" s="2">
        <v>4.34</v>
      </c>
      <c r="G515" s="2">
        <v>0</v>
      </c>
      <c r="H515" s="16">
        <f t="shared" si="24"/>
        <v>0</v>
      </c>
      <c r="I515" s="15">
        <f t="shared" si="22"/>
        <v>9.18</v>
      </c>
      <c r="J515" s="14">
        <f t="shared" si="23"/>
        <v>0</v>
      </c>
    </row>
    <row r="516" spans="1:10" x14ac:dyDescent="0.3">
      <c r="A516" s="19">
        <v>20200122</v>
      </c>
      <c r="B516" s="19" t="s">
        <v>46</v>
      </c>
      <c r="C516" s="19">
        <v>0</v>
      </c>
      <c r="D516" s="19">
        <v>0</v>
      </c>
      <c r="E516" s="19">
        <v>9.06</v>
      </c>
      <c r="F516" s="19">
        <v>4.4800000000000004</v>
      </c>
      <c r="G516" s="19">
        <v>0</v>
      </c>
      <c r="H516" s="17">
        <f t="shared" si="24"/>
        <v>0</v>
      </c>
      <c r="I516" s="18">
        <f t="shared" si="22"/>
        <v>9.06</v>
      </c>
      <c r="J516" s="17">
        <f t="shared" si="23"/>
        <v>0</v>
      </c>
    </row>
    <row r="517" spans="1:10" x14ac:dyDescent="0.3">
      <c r="A517" s="2">
        <v>20200122</v>
      </c>
      <c r="B517" s="2" t="s">
        <v>45</v>
      </c>
      <c r="C517" s="2">
        <v>0</v>
      </c>
      <c r="D517" s="2">
        <v>0</v>
      </c>
      <c r="E517" s="2">
        <v>8.8800000000000008</v>
      </c>
      <c r="F517" s="2">
        <v>4.62</v>
      </c>
      <c r="G517" s="2">
        <v>0</v>
      </c>
      <c r="H517" s="16">
        <f t="shared" si="24"/>
        <v>0</v>
      </c>
      <c r="I517" s="15">
        <f t="shared" si="22"/>
        <v>8.8800000000000008</v>
      </c>
      <c r="J517" s="14">
        <f t="shared" si="23"/>
        <v>0</v>
      </c>
    </row>
    <row r="518" spans="1:10" x14ac:dyDescent="0.3">
      <c r="A518" s="19">
        <v>20200122</v>
      </c>
      <c r="B518" s="19" t="s">
        <v>44</v>
      </c>
      <c r="C518" s="19">
        <v>0</v>
      </c>
      <c r="D518" s="19">
        <v>0</v>
      </c>
      <c r="E518" s="19">
        <v>8.92</v>
      </c>
      <c r="F518" s="19">
        <v>4.83</v>
      </c>
      <c r="G518" s="19">
        <v>0</v>
      </c>
      <c r="H518" s="17">
        <f t="shared" si="24"/>
        <v>0</v>
      </c>
      <c r="I518" s="18">
        <f t="shared" si="22"/>
        <v>8.92</v>
      </c>
      <c r="J518" s="17">
        <f t="shared" si="23"/>
        <v>0</v>
      </c>
    </row>
    <row r="519" spans="1:10" x14ac:dyDescent="0.3">
      <c r="A519" s="2">
        <v>20200122</v>
      </c>
      <c r="B519" s="2" t="s">
        <v>43</v>
      </c>
      <c r="C519" s="2">
        <v>0</v>
      </c>
      <c r="D519" s="2">
        <v>0</v>
      </c>
      <c r="E519" s="2">
        <v>9.19</v>
      </c>
      <c r="F519" s="2">
        <v>4.9000000000000004</v>
      </c>
      <c r="G519" s="2">
        <v>0</v>
      </c>
      <c r="H519" s="16">
        <f t="shared" si="24"/>
        <v>0</v>
      </c>
      <c r="I519" s="15">
        <f t="shared" si="22"/>
        <v>9.19</v>
      </c>
      <c r="J519" s="14">
        <f t="shared" si="23"/>
        <v>0</v>
      </c>
    </row>
    <row r="520" spans="1:10" x14ac:dyDescent="0.3">
      <c r="A520" s="19">
        <v>20200122</v>
      </c>
      <c r="B520" s="19" t="s">
        <v>42</v>
      </c>
      <c r="C520" s="19">
        <v>0</v>
      </c>
      <c r="D520" s="19">
        <v>0</v>
      </c>
      <c r="E520" s="19">
        <v>9.3800000000000008</v>
      </c>
      <c r="F520" s="19">
        <v>4.83</v>
      </c>
      <c r="G520" s="19">
        <v>0</v>
      </c>
      <c r="H520" s="17">
        <f t="shared" si="24"/>
        <v>0</v>
      </c>
      <c r="I520" s="18">
        <f t="shared" si="22"/>
        <v>9.3800000000000008</v>
      </c>
      <c r="J520" s="17">
        <f t="shared" si="23"/>
        <v>0</v>
      </c>
    </row>
    <row r="521" spans="1:10" x14ac:dyDescent="0.3">
      <c r="A521" s="2">
        <v>20200122</v>
      </c>
      <c r="B521" s="2" t="s">
        <v>41</v>
      </c>
      <c r="C521" s="2">
        <v>0</v>
      </c>
      <c r="D521" s="2">
        <v>0</v>
      </c>
      <c r="E521" s="2">
        <v>8.9</v>
      </c>
      <c r="F521" s="2">
        <v>4.97</v>
      </c>
      <c r="G521" s="2">
        <v>0</v>
      </c>
      <c r="H521" s="16">
        <f t="shared" si="24"/>
        <v>0</v>
      </c>
      <c r="I521" s="15">
        <f t="shared" si="22"/>
        <v>8.9</v>
      </c>
      <c r="J521" s="14">
        <f t="shared" si="23"/>
        <v>0</v>
      </c>
    </row>
    <row r="522" spans="1:10" x14ac:dyDescent="0.3">
      <c r="A522" s="19">
        <v>20200122</v>
      </c>
      <c r="B522" s="19" t="s">
        <v>40</v>
      </c>
      <c r="C522" s="19">
        <v>15.58</v>
      </c>
      <c r="D522" s="19">
        <v>2.7</v>
      </c>
      <c r="E522" s="19">
        <v>8.69</v>
      </c>
      <c r="F522" s="19">
        <v>4.97</v>
      </c>
      <c r="G522" s="19">
        <v>0</v>
      </c>
      <c r="H522" s="17">
        <f t="shared" si="24"/>
        <v>330.74026519282603</v>
      </c>
      <c r="I522" s="18">
        <f t="shared" ref="I522:I585" si="25">E522+H522*((NOCT-20)/(800))</f>
        <v>19.025633287275813</v>
      </c>
      <c r="J522" s="17">
        <f t="shared" ref="J522:J585" si="26">P_STC__W*(H522/1000)*(1+(alpha_p/100)*(I522-25))</f>
        <v>0.33963210153199114</v>
      </c>
    </row>
    <row r="523" spans="1:10" x14ac:dyDescent="0.3">
      <c r="A523" s="2">
        <v>20200122</v>
      </c>
      <c r="B523" s="2" t="s">
        <v>39</v>
      </c>
      <c r="C523" s="2">
        <v>180</v>
      </c>
      <c r="D523" s="2">
        <v>12.49</v>
      </c>
      <c r="E523" s="2">
        <v>8.93</v>
      </c>
      <c r="F523" s="2">
        <v>4.9000000000000004</v>
      </c>
      <c r="G523" s="2">
        <v>0</v>
      </c>
      <c r="H523" s="16">
        <f t="shared" si="24"/>
        <v>832.29598872630936</v>
      </c>
      <c r="I523" s="15">
        <f t="shared" si="25"/>
        <v>34.939249647697167</v>
      </c>
      <c r="J523" s="14">
        <f t="shared" si="26"/>
        <v>0.79507019946903457</v>
      </c>
    </row>
    <row r="524" spans="1:10" x14ac:dyDescent="0.3">
      <c r="A524" s="19">
        <v>20200122</v>
      </c>
      <c r="B524" s="19" t="s">
        <v>38</v>
      </c>
      <c r="C524" s="19">
        <v>294</v>
      </c>
      <c r="D524" s="19">
        <v>20.88</v>
      </c>
      <c r="E524" s="19">
        <v>9.85</v>
      </c>
      <c r="F524" s="19">
        <v>4.97</v>
      </c>
      <c r="G524" s="19">
        <v>0</v>
      </c>
      <c r="H524" s="17">
        <f t="shared" si="24"/>
        <v>824.88833161628759</v>
      </c>
      <c r="I524" s="18">
        <f t="shared" si="25"/>
        <v>35.627760363008989</v>
      </c>
      <c r="J524" s="17">
        <f t="shared" si="26"/>
        <v>0.78543811180031675</v>
      </c>
    </row>
    <row r="525" spans="1:10" x14ac:dyDescent="0.3">
      <c r="A525" s="2">
        <v>20200122</v>
      </c>
      <c r="B525" s="2" t="s">
        <v>37</v>
      </c>
      <c r="C525" s="2">
        <v>288</v>
      </c>
      <c r="D525" s="2">
        <v>27.24</v>
      </c>
      <c r="E525" s="2">
        <v>10.94</v>
      </c>
      <c r="F525" s="2">
        <v>5.03</v>
      </c>
      <c r="G525" s="2">
        <v>0</v>
      </c>
      <c r="H525" s="16">
        <f t="shared" si="24"/>
        <v>629.2073525628723</v>
      </c>
      <c r="I525" s="15">
        <f t="shared" si="25"/>
        <v>30.602729767589757</v>
      </c>
      <c r="J525" s="14">
        <f t="shared" si="26"/>
        <v>0.61334359812401573</v>
      </c>
    </row>
    <row r="526" spans="1:10" x14ac:dyDescent="0.3">
      <c r="A526" s="19">
        <v>20200122</v>
      </c>
      <c r="B526" s="19" t="s">
        <v>36</v>
      </c>
      <c r="C526" s="19">
        <v>321</v>
      </c>
      <c r="D526" s="19">
        <v>30.91</v>
      </c>
      <c r="E526" s="19">
        <v>11.96</v>
      </c>
      <c r="F526" s="19">
        <v>4.62</v>
      </c>
      <c r="G526" s="19">
        <v>0</v>
      </c>
      <c r="H526" s="17">
        <f t="shared" si="24"/>
        <v>624.88927583303575</v>
      </c>
      <c r="I526" s="18">
        <f t="shared" si="25"/>
        <v>31.487789869782368</v>
      </c>
      <c r="J526" s="17">
        <f t="shared" si="26"/>
        <v>0.6066455994223523</v>
      </c>
    </row>
    <row r="527" spans="1:10" x14ac:dyDescent="0.3">
      <c r="A527" s="2">
        <v>20200122</v>
      </c>
      <c r="B527" s="2" t="s">
        <v>35</v>
      </c>
      <c r="C527" s="2">
        <v>237</v>
      </c>
      <c r="D527" s="2">
        <v>31.34</v>
      </c>
      <c r="E527" s="2">
        <v>12.75</v>
      </c>
      <c r="F527" s="2">
        <v>4.41</v>
      </c>
      <c r="G527" s="2">
        <v>0</v>
      </c>
      <c r="H527" s="16">
        <f t="shared" si="24"/>
        <v>455.66801111003406</v>
      </c>
      <c r="I527" s="15">
        <f t="shared" si="25"/>
        <v>26.989625347188564</v>
      </c>
      <c r="J527" s="14">
        <f t="shared" si="26"/>
        <v>0.45158827229840021</v>
      </c>
    </row>
    <row r="528" spans="1:10" x14ac:dyDescent="0.3">
      <c r="A528" s="19">
        <v>20200122</v>
      </c>
      <c r="B528" s="19" t="s">
        <v>34</v>
      </c>
      <c r="C528" s="19">
        <v>58</v>
      </c>
      <c r="D528" s="19">
        <v>28.48</v>
      </c>
      <c r="E528" s="19">
        <v>13</v>
      </c>
      <c r="F528" s="19">
        <v>3.72</v>
      </c>
      <c r="G528" s="19">
        <v>0</v>
      </c>
      <c r="H528" s="17">
        <f t="shared" si="24"/>
        <v>121.63103880629502</v>
      </c>
      <c r="I528" s="18">
        <f t="shared" si="25"/>
        <v>16.800969962696719</v>
      </c>
      <c r="J528" s="17">
        <f t="shared" si="26"/>
        <v>0.12611869323918051</v>
      </c>
    </row>
    <row r="529" spans="1:10" x14ac:dyDescent="0.3">
      <c r="A529" s="2">
        <v>20200122</v>
      </c>
      <c r="B529" s="2" t="s">
        <v>33</v>
      </c>
      <c r="C529" s="2">
        <v>157</v>
      </c>
      <c r="D529" s="2">
        <v>22.75</v>
      </c>
      <c r="E529" s="2">
        <v>12.92</v>
      </c>
      <c r="F529" s="2">
        <v>3.59</v>
      </c>
      <c r="G529" s="2">
        <v>0</v>
      </c>
      <c r="H529" s="16">
        <f t="shared" si="24"/>
        <v>405.98797441756113</v>
      </c>
      <c r="I529" s="15">
        <f t="shared" si="25"/>
        <v>25.607124200548785</v>
      </c>
      <c r="J529" s="14">
        <f t="shared" si="26"/>
        <v>0.40487879135775806</v>
      </c>
    </row>
    <row r="530" spans="1:10" x14ac:dyDescent="0.3">
      <c r="A530" s="19">
        <v>20200122</v>
      </c>
      <c r="B530" s="19" t="s">
        <v>32</v>
      </c>
      <c r="C530" s="19">
        <v>137</v>
      </c>
      <c r="D530" s="19">
        <v>14.82</v>
      </c>
      <c r="E530" s="19">
        <v>12</v>
      </c>
      <c r="F530" s="19">
        <v>3.31</v>
      </c>
      <c r="G530" s="19">
        <v>0</v>
      </c>
      <c r="H530" s="17">
        <f t="shared" si="24"/>
        <v>535.60978722282482</v>
      </c>
      <c r="I530" s="18">
        <f t="shared" si="25"/>
        <v>28.737805850713276</v>
      </c>
      <c r="J530" s="17">
        <f t="shared" si="26"/>
        <v>0.5266007629391114</v>
      </c>
    </row>
    <row r="531" spans="1:10" x14ac:dyDescent="0.3">
      <c r="A531" s="2">
        <v>20200122</v>
      </c>
      <c r="B531" s="2" t="s">
        <v>31</v>
      </c>
      <c r="C531" s="2">
        <v>48.64</v>
      </c>
      <c r="D531" s="2">
        <v>5.34</v>
      </c>
      <c r="E531" s="2">
        <v>11.63</v>
      </c>
      <c r="F531" s="2">
        <v>3.1</v>
      </c>
      <c r="G531" s="2">
        <v>0</v>
      </c>
      <c r="H531" s="16">
        <f t="shared" ref="H531:H594" si="27">IF(D531&gt;0,C531/SIN(D531*PI()/180),0)</f>
        <v>522.64146514809988</v>
      </c>
      <c r="I531" s="15">
        <f t="shared" si="25"/>
        <v>27.96254578587812</v>
      </c>
      <c r="J531" s="14">
        <f t="shared" si="26"/>
        <v>0.51567389343265135</v>
      </c>
    </row>
    <row r="532" spans="1:10" x14ac:dyDescent="0.3">
      <c r="A532" s="19">
        <v>20200122</v>
      </c>
      <c r="B532" s="19" t="s">
        <v>30</v>
      </c>
      <c r="C532" s="19">
        <v>0</v>
      </c>
      <c r="D532" s="19">
        <v>0</v>
      </c>
      <c r="E532" s="19">
        <v>11.2</v>
      </c>
      <c r="F532" s="19">
        <v>3.1</v>
      </c>
      <c r="G532" s="19">
        <v>0</v>
      </c>
      <c r="H532" s="17">
        <f t="shared" si="27"/>
        <v>0</v>
      </c>
      <c r="I532" s="18">
        <f t="shared" si="25"/>
        <v>11.2</v>
      </c>
      <c r="J532" s="17">
        <f t="shared" si="26"/>
        <v>0</v>
      </c>
    </row>
    <row r="533" spans="1:10" x14ac:dyDescent="0.3">
      <c r="A533" s="2">
        <v>20200122</v>
      </c>
      <c r="B533" s="2" t="s">
        <v>29</v>
      </c>
      <c r="C533" s="2">
        <v>0</v>
      </c>
      <c r="D533" s="2">
        <v>0</v>
      </c>
      <c r="E533" s="2">
        <v>9.9</v>
      </c>
      <c r="F533" s="2">
        <v>3.93</v>
      </c>
      <c r="G533" s="2">
        <v>0</v>
      </c>
      <c r="H533" s="16">
        <f t="shared" si="27"/>
        <v>0</v>
      </c>
      <c r="I533" s="15">
        <f t="shared" si="25"/>
        <v>9.9</v>
      </c>
      <c r="J533" s="14">
        <f t="shared" si="26"/>
        <v>0</v>
      </c>
    </row>
    <row r="534" spans="1:10" x14ac:dyDescent="0.3">
      <c r="A534" s="19">
        <v>20200122</v>
      </c>
      <c r="B534" s="19" t="s">
        <v>28</v>
      </c>
      <c r="C534" s="19">
        <v>0</v>
      </c>
      <c r="D534" s="19">
        <v>0</v>
      </c>
      <c r="E534" s="19">
        <v>9.5299999999999994</v>
      </c>
      <c r="F534" s="19">
        <v>3.93</v>
      </c>
      <c r="G534" s="19">
        <v>0</v>
      </c>
      <c r="H534" s="17">
        <f t="shared" si="27"/>
        <v>0</v>
      </c>
      <c r="I534" s="18">
        <f t="shared" si="25"/>
        <v>9.5299999999999994</v>
      </c>
      <c r="J534" s="17">
        <f t="shared" si="26"/>
        <v>0</v>
      </c>
    </row>
    <row r="535" spans="1:10" x14ac:dyDescent="0.3">
      <c r="A535" s="2">
        <v>20200122</v>
      </c>
      <c r="B535" s="2" t="s">
        <v>27</v>
      </c>
      <c r="C535" s="2">
        <v>0</v>
      </c>
      <c r="D535" s="2">
        <v>0</v>
      </c>
      <c r="E535" s="2">
        <v>9.32</v>
      </c>
      <c r="F535" s="2">
        <v>3.86</v>
      </c>
      <c r="G535" s="2">
        <v>0</v>
      </c>
      <c r="H535" s="16">
        <f t="shared" si="27"/>
        <v>0</v>
      </c>
      <c r="I535" s="15">
        <f t="shared" si="25"/>
        <v>9.32</v>
      </c>
      <c r="J535" s="14">
        <f t="shared" si="26"/>
        <v>0</v>
      </c>
    </row>
    <row r="536" spans="1:10" x14ac:dyDescent="0.3">
      <c r="A536" s="19">
        <v>20200122</v>
      </c>
      <c r="B536" s="19" t="s">
        <v>26</v>
      </c>
      <c r="C536" s="19">
        <v>0</v>
      </c>
      <c r="D536" s="19">
        <v>0</v>
      </c>
      <c r="E536" s="19">
        <v>9.32</v>
      </c>
      <c r="F536" s="19">
        <v>3.72</v>
      </c>
      <c r="G536" s="19">
        <v>0</v>
      </c>
      <c r="H536" s="17">
        <f t="shared" si="27"/>
        <v>0</v>
      </c>
      <c r="I536" s="18">
        <f t="shared" si="25"/>
        <v>9.32</v>
      </c>
      <c r="J536" s="17">
        <f t="shared" si="26"/>
        <v>0</v>
      </c>
    </row>
    <row r="537" spans="1:10" x14ac:dyDescent="0.3">
      <c r="A537" s="2">
        <v>20200122</v>
      </c>
      <c r="B537" s="2" t="s">
        <v>25</v>
      </c>
      <c r="C537" s="2">
        <v>0</v>
      </c>
      <c r="D537" s="2">
        <v>0</v>
      </c>
      <c r="E537" s="2">
        <v>9.2899999999999991</v>
      </c>
      <c r="F537" s="2">
        <v>3.38</v>
      </c>
      <c r="G537" s="2">
        <v>0</v>
      </c>
      <c r="H537" s="16">
        <f t="shared" si="27"/>
        <v>0</v>
      </c>
      <c r="I537" s="15">
        <f t="shared" si="25"/>
        <v>9.2899999999999991</v>
      </c>
      <c r="J537" s="14">
        <f t="shared" si="26"/>
        <v>0</v>
      </c>
    </row>
    <row r="538" spans="1:10" x14ac:dyDescent="0.3">
      <c r="A538" s="19">
        <v>20200123</v>
      </c>
      <c r="B538" s="19" t="s">
        <v>48</v>
      </c>
      <c r="C538" s="19">
        <v>0</v>
      </c>
      <c r="D538" s="19">
        <v>0</v>
      </c>
      <c r="E538" s="19">
        <v>9.2200000000000006</v>
      </c>
      <c r="F538" s="19">
        <v>3.17</v>
      </c>
      <c r="G538" s="19">
        <v>0</v>
      </c>
      <c r="H538" s="17">
        <f t="shared" si="27"/>
        <v>0</v>
      </c>
      <c r="I538" s="18">
        <f t="shared" si="25"/>
        <v>9.2200000000000006</v>
      </c>
      <c r="J538" s="17">
        <f t="shared" si="26"/>
        <v>0</v>
      </c>
    </row>
    <row r="539" spans="1:10" x14ac:dyDescent="0.3">
      <c r="A539" s="2">
        <v>20200123</v>
      </c>
      <c r="B539" s="2" t="s">
        <v>47</v>
      </c>
      <c r="C539" s="2">
        <v>0</v>
      </c>
      <c r="D539" s="2">
        <v>0</v>
      </c>
      <c r="E539" s="2">
        <v>9.1999999999999993</v>
      </c>
      <c r="F539" s="2">
        <v>2.97</v>
      </c>
      <c r="G539" s="2">
        <v>0</v>
      </c>
      <c r="H539" s="16">
        <f t="shared" si="27"/>
        <v>0</v>
      </c>
      <c r="I539" s="15">
        <f t="shared" si="25"/>
        <v>9.1999999999999993</v>
      </c>
      <c r="J539" s="14">
        <f t="shared" si="26"/>
        <v>0</v>
      </c>
    </row>
    <row r="540" spans="1:10" x14ac:dyDescent="0.3">
      <c r="A540" s="19">
        <v>20200123</v>
      </c>
      <c r="B540" s="19" t="s">
        <v>46</v>
      </c>
      <c r="C540" s="19">
        <v>0</v>
      </c>
      <c r="D540" s="19">
        <v>0</v>
      </c>
      <c r="E540" s="19">
        <v>9.26</v>
      </c>
      <c r="F540" s="19">
        <v>2.62</v>
      </c>
      <c r="G540" s="19">
        <v>0</v>
      </c>
      <c r="H540" s="17">
        <f t="shared" si="27"/>
        <v>0</v>
      </c>
      <c r="I540" s="18">
        <f t="shared" si="25"/>
        <v>9.26</v>
      </c>
      <c r="J540" s="17">
        <f t="shared" si="26"/>
        <v>0</v>
      </c>
    </row>
    <row r="541" spans="1:10" x14ac:dyDescent="0.3">
      <c r="A541" s="2">
        <v>20200123</v>
      </c>
      <c r="B541" s="2" t="s">
        <v>45</v>
      </c>
      <c r="C541" s="2">
        <v>0</v>
      </c>
      <c r="D541" s="2">
        <v>0</v>
      </c>
      <c r="E541" s="2">
        <v>9.14</v>
      </c>
      <c r="F541" s="2">
        <v>2.34</v>
      </c>
      <c r="G541" s="2">
        <v>0</v>
      </c>
      <c r="H541" s="16">
        <f t="shared" si="27"/>
        <v>0</v>
      </c>
      <c r="I541" s="15">
        <f t="shared" si="25"/>
        <v>9.14</v>
      </c>
      <c r="J541" s="14">
        <f t="shared" si="26"/>
        <v>0</v>
      </c>
    </row>
    <row r="542" spans="1:10" x14ac:dyDescent="0.3">
      <c r="A542" s="19">
        <v>20200123</v>
      </c>
      <c r="B542" s="19" t="s">
        <v>44</v>
      </c>
      <c r="C542" s="19">
        <v>0</v>
      </c>
      <c r="D542" s="19">
        <v>0</v>
      </c>
      <c r="E542" s="19">
        <v>8.8000000000000007</v>
      </c>
      <c r="F542" s="19">
        <v>2.48</v>
      </c>
      <c r="G542" s="19">
        <v>0</v>
      </c>
      <c r="H542" s="17">
        <f t="shared" si="27"/>
        <v>0</v>
      </c>
      <c r="I542" s="18">
        <f t="shared" si="25"/>
        <v>8.8000000000000007</v>
      </c>
      <c r="J542" s="17">
        <f t="shared" si="26"/>
        <v>0</v>
      </c>
    </row>
    <row r="543" spans="1:10" x14ac:dyDescent="0.3">
      <c r="A543" s="2">
        <v>20200123</v>
      </c>
      <c r="B543" s="2" t="s">
        <v>43</v>
      </c>
      <c r="C543" s="2">
        <v>0</v>
      </c>
      <c r="D543" s="2">
        <v>0</v>
      </c>
      <c r="E543" s="2">
        <v>8.42</v>
      </c>
      <c r="F543" s="2">
        <v>2.69</v>
      </c>
      <c r="G543" s="2">
        <v>0</v>
      </c>
      <c r="H543" s="16">
        <f t="shared" si="27"/>
        <v>0</v>
      </c>
      <c r="I543" s="15">
        <f t="shared" si="25"/>
        <v>8.42</v>
      </c>
      <c r="J543" s="14">
        <f t="shared" si="26"/>
        <v>0</v>
      </c>
    </row>
    <row r="544" spans="1:10" x14ac:dyDescent="0.3">
      <c r="A544" s="19">
        <v>20200123</v>
      </c>
      <c r="B544" s="19" t="s">
        <v>42</v>
      </c>
      <c r="C544" s="19">
        <v>0</v>
      </c>
      <c r="D544" s="19">
        <v>0</v>
      </c>
      <c r="E544" s="19">
        <v>8.31</v>
      </c>
      <c r="F544" s="19">
        <v>2.76</v>
      </c>
      <c r="G544" s="19">
        <v>0</v>
      </c>
      <c r="H544" s="17">
        <f t="shared" si="27"/>
        <v>0</v>
      </c>
      <c r="I544" s="18">
        <f t="shared" si="25"/>
        <v>8.31</v>
      </c>
      <c r="J544" s="17">
        <f t="shared" si="26"/>
        <v>0</v>
      </c>
    </row>
    <row r="545" spans="1:10" x14ac:dyDescent="0.3">
      <c r="A545" s="2">
        <v>20200123</v>
      </c>
      <c r="B545" s="2" t="s">
        <v>41</v>
      </c>
      <c r="C545" s="2">
        <v>0</v>
      </c>
      <c r="D545" s="2">
        <v>0</v>
      </c>
      <c r="E545" s="2">
        <v>8.6999999999999993</v>
      </c>
      <c r="F545" s="2">
        <v>2.69</v>
      </c>
      <c r="G545" s="2">
        <v>0</v>
      </c>
      <c r="H545" s="16">
        <f t="shared" si="27"/>
        <v>0</v>
      </c>
      <c r="I545" s="15">
        <f t="shared" si="25"/>
        <v>8.6999999999999993</v>
      </c>
      <c r="J545" s="14">
        <f t="shared" si="26"/>
        <v>0</v>
      </c>
    </row>
    <row r="546" spans="1:10" x14ac:dyDescent="0.3">
      <c r="A546" s="19">
        <v>20200123</v>
      </c>
      <c r="B546" s="19" t="s">
        <v>40</v>
      </c>
      <c r="C546" s="19">
        <v>17.989999999999998</v>
      </c>
      <c r="D546" s="19">
        <v>2.81</v>
      </c>
      <c r="E546" s="19">
        <v>8.67</v>
      </c>
      <c r="F546" s="19">
        <v>2.69</v>
      </c>
      <c r="G546" s="19">
        <v>0</v>
      </c>
      <c r="H546" s="17">
        <f t="shared" si="27"/>
        <v>366.96241941789589</v>
      </c>
      <c r="I546" s="18">
        <f t="shared" si="25"/>
        <v>20.137575606809246</v>
      </c>
      <c r="J546" s="17">
        <f t="shared" si="26"/>
        <v>0.37499189100592428</v>
      </c>
    </row>
    <row r="547" spans="1:10" x14ac:dyDescent="0.3">
      <c r="A547" s="2">
        <v>20200123</v>
      </c>
      <c r="B547" s="2" t="s">
        <v>39</v>
      </c>
      <c r="C547" s="2">
        <v>121</v>
      </c>
      <c r="D547" s="2">
        <v>12.62</v>
      </c>
      <c r="E547" s="2">
        <v>8.89</v>
      </c>
      <c r="F547" s="2">
        <v>2.76</v>
      </c>
      <c r="G547" s="2">
        <v>0</v>
      </c>
      <c r="H547" s="16">
        <f t="shared" si="27"/>
        <v>553.81658339912235</v>
      </c>
      <c r="I547" s="15">
        <f t="shared" si="25"/>
        <v>26.196768231222574</v>
      </c>
      <c r="J547" s="14">
        <f t="shared" si="26"/>
        <v>0.55083402798090897</v>
      </c>
    </row>
    <row r="548" spans="1:10" x14ac:dyDescent="0.3">
      <c r="A548" s="19">
        <v>20200123</v>
      </c>
      <c r="B548" s="19" t="s">
        <v>38</v>
      </c>
      <c r="C548" s="19">
        <v>34</v>
      </c>
      <c r="D548" s="19">
        <v>21.04</v>
      </c>
      <c r="E548" s="19">
        <v>9.83</v>
      </c>
      <c r="F548" s="19">
        <v>2.97</v>
      </c>
      <c r="G548" s="19">
        <v>0</v>
      </c>
      <c r="H548" s="17">
        <f t="shared" si="27"/>
        <v>94.702344115335592</v>
      </c>
      <c r="I548" s="18">
        <f t="shared" si="25"/>
        <v>12.789448253604238</v>
      </c>
      <c r="J548" s="17">
        <f t="shared" si="26"/>
        <v>9.9905999545299384E-2</v>
      </c>
    </row>
    <row r="549" spans="1:10" x14ac:dyDescent="0.3">
      <c r="A549" s="2">
        <v>20200123</v>
      </c>
      <c r="B549" s="2" t="s">
        <v>37</v>
      </c>
      <c r="C549" s="2">
        <v>144</v>
      </c>
      <c r="D549" s="2">
        <v>27.44</v>
      </c>
      <c r="E549" s="2">
        <v>10.64</v>
      </c>
      <c r="F549" s="2">
        <v>3.24</v>
      </c>
      <c r="G549" s="2">
        <v>0</v>
      </c>
      <c r="H549" s="16">
        <f t="shared" si="27"/>
        <v>312.48678668445564</v>
      </c>
      <c r="I549" s="15">
        <f t="shared" si="25"/>
        <v>20.405212083889239</v>
      </c>
      <c r="J549" s="14">
        <f t="shared" si="26"/>
        <v>0.31894793398576471</v>
      </c>
    </row>
    <row r="550" spans="1:10" x14ac:dyDescent="0.3">
      <c r="A550" s="19">
        <v>20200123</v>
      </c>
      <c r="B550" s="19" t="s">
        <v>36</v>
      </c>
      <c r="C550" s="19">
        <v>209</v>
      </c>
      <c r="D550" s="19">
        <v>31.13</v>
      </c>
      <c r="E550" s="19">
        <v>11.38</v>
      </c>
      <c r="F550" s="19">
        <v>3.45</v>
      </c>
      <c r="G550" s="19">
        <v>0</v>
      </c>
      <c r="H550" s="17">
        <f t="shared" si="27"/>
        <v>404.26970830583252</v>
      </c>
      <c r="I550" s="18">
        <f t="shared" si="25"/>
        <v>24.013428384557265</v>
      </c>
      <c r="J550" s="17">
        <f t="shared" si="26"/>
        <v>0.40606449289222285</v>
      </c>
    </row>
    <row r="551" spans="1:10" x14ac:dyDescent="0.3">
      <c r="A551" s="2">
        <v>20200123</v>
      </c>
      <c r="B551" s="2" t="s">
        <v>35</v>
      </c>
      <c r="C551" s="2">
        <v>235</v>
      </c>
      <c r="D551" s="2">
        <v>31.58</v>
      </c>
      <c r="E551" s="2">
        <v>11.98</v>
      </c>
      <c r="F551" s="2">
        <v>3.52</v>
      </c>
      <c r="G551" s="2">
        <v>0</v>
      </c>
      <c r="H551" s="16">
        <f t="shared" si="27"/>
        <v>448.73998705779007</v>
      </c>
      <c r="I551" s="15">
        <f t="shared" si="25"/>
        <v>26.003124595555938</v>
      </c>
      <c r="J551" s="14">
        <f t="shared" si="26"/>
        <v>0.446714347526668</v>
      </c>
    </row>
    <row r="552" spans="1:10" x14ac:dyDescent="0.3">
      <c r="A552" s="19">
        <v>20200123</v>
      </c>
      <c r="B552" s="19" t="s">
        <v>34</v>
      </c>
      <c r="C552" s="19">
        <v>272</v>
      </c>
      <c r="D552" s="19">
        <v>28.72</v>
      </c>
      <c r="E552" s="19">
        <v>12.29</v>
      </c>
      <c r="F552" s="19">
        <v>3.59</v>
      </c>
      <c r="G552" s="19">
        <v>0</v>
      </c>
      <c r="H552" s="17">
        <f t="shared" si="27"/>
        <v>566.04207467192373</v>
      </c>
      <c r="I552" s="18">
        <f t="shared" si="25"/>
        <v>29.978814833497616</v>
      </c>
      <c r="J552" s="17">
        <f t="shared" si="26"/>
        <v>0.5533600906220022</v>
      </c>
    </row>
    <row r="553" spans="1:10" x14ac:dyDescent="0.3">
      <c r="A553" s="2">
        <v>20200123</v>
      </c>
      <c r="B553" s="2" t="s">
        <v>33</v>
      </c>
      <c r="C553" s="2">
        <v>357.01</v>
      </c>
      <c r="D553" s="2">
        <v>22.98</v>
      </c>
      <c r="E553" s="2">
        <v>12.28</v>
      </c>
      <c r="F553" s="2">
        <v>3.45</v>
      </c>
      <c r="G553" s="2">
        <v>0</v>
      </c>
      <c r="H553" s="16">
        <f t="shared" si="27"/>
        <v>914.44940952208526</v>
      </c>
      <c r="I553" s="15">
        <f t="shared" si="25"/>
        <v>40.856544047565166</v>
      </c>
      <c r="J553" s="14">
        <f t="shared" si="26"/>
        <v>0.84919937648597921</v>
      </c>
    </row>
    <row r="554" spans="1:10" x14ac:dyDescent="0.3">
      <c r="A554" s="19">
        <v>20200123</v>
      </c>
      <c r="B554" s="19" t="s">
        <v>32</v>
      </c>
      <c r="C554" s="19">
        <v>190.01</v>
      </c>
      <c r="D554" s="19">
        <v>15.04</v>
      </c>
      <c r="E554" s="19">
        <v>12.42</v>
      </c>
      <c r="F554" s="19">
        <v>3.31</v>
      </c>
      <c r="G554" s="19">
        <v>0</v>
      </c>
      <c r="H554" s="17">
        <f t="shared" si="27"/>
        <v>732.23463338054944</v>
      </c>
      <c r="I554" s="18">
        <f t="shared" si="25"/>
        <v>35.302332293142172</v>
      </c>
      <c r="J554" s="17">
        <f t="shared" si="26"/>
        <v>0.69828787308719842</v>
      </c>
    </row>
    <row r="555" spans="1:10" x14ac:dyDescent="0.3">
      <c r="A555" s="2">
        <v>20200123</v>
      </c>
      <c r="B555" s="2" t="s">
        <v>31</v>
      </c>
      <c r="C555" s="2">
        <v>54.97</v>
      </c>
      <c r="D555" s="2">
        <v>5.55</v>
      </c>
      <c r="E555" s="2">
        <v>12.07</v>
      </c>
      <c r="F555" s="2">
        <v>2.76</v>
      </c>
      <c r="G555" s="2">
        <v>0</v>
      </c>
      <c r="H555" s="16">
        <f t="shared" si="27"/>
        <v>568.37473064313622</v>
      </c>
      <c r="I555" s="15">
        <f t="shared" si="25"/>
        <v>29.831710332598007</v>
      </c>
      <c r="J555" s="14">
        <f t="shared" si="26"/>
        <v>0.55601673137837404</v>
      </c>
    </row>
    <row r="556" spans="1:10" x14ac:dyDescent="0.3">
      <c r="A556" s="19">
        <v>20200123</v>
      </c>
      <c r="B556" s="19" t="s">
        <v>30</v>
      </c>
      <c r="C556" s="19">
        <v>0</v>
      </c>
      <c r="D556" s="19">
        <v>0</v>
      </c>
      <c r="E556" s="19">
        <v>11.5</v>
      </c>
      <c r="F556" s="19">
        <v>2.69</v>
      </c>
      <c r="G556" s="19">
        <v>0</v>
      </c>
      <c r="H556" s="17">
        <f t="shared" si="27"/>
        <v>0</v>
      </c>
      <c r="I556" s="18">
        <f t="shared" si="25"/>
        <v>11.5</v>
      </c>
      <c r="J556" s="17">
        <f t="shared" si="26"/>
        <v>0</v>
      </c>
    </row>
    <row r="557" spans="1:10" x14ac:dyDescent="0.3">
      <c r="A557" s="2">
        <v>20200123</v>
      </c>
      <c r="B557" s="2" t="s">
        <v>29</v>
      </c>
      <c r="C557" s="2">
        <v>0</v>
      </c>
      <c r="D557" s="2">
        <v>0</v>
      </c>
      <c r="E557" s="2">
        <v>11.34</v>
      </c>
      <c r="F557" s="2">
        <v>2.14</v>
      </c>
      <c r="G557" s="2">
        <v>0</v>
      </c>
      <c r="H557" s="16">
        <f t="shared" si="27"/>
        <v>0</v>
      </c>
      <c r="I557" s="15">
        <f t="shared" si="25"/>
        <v>11.34</v>
      </c>
      <c r="J557" s="14">
        <f t="shared" si="26"/>
        <v>0</v>
      </c>
    </row>
    <row r="558" spans="1:10" x14ac:dyDescent="0.3">
      <c r="A558" s="19">
        <v>20200123</v>
      </c>
      <c r="B558" s="19" t="s">
        <v>28</v>
      </c>
      <c r="C558" s="19">
        <v>0</v>
      </c>
      <c r="D558" s="19">
        <v>0</v>
      </c>
      <c r="E558" s="19">
        <v>10.89</v>
      </c>
      <c r="F558" s="19">
        <v>2.41</v>
      </c>
      <c r="G558" s="19">
        <v>0</v>
      </c>
      <c r="H558" s="17">
        <f t="shared" si="27"/>
        <v>0</v>
      </c>
      <c r="I558" s="18">
        <f t="shared" si="25"/>
        <v>10.89</v>
      </c>
      <c r="J558" s="17">
        <f t="shared" si="26"/>
        <v>0</v>
      </c>
    </row>
    <row r="559" spans="1:10" x14ac:dyDescent="0.3">
      <c r="A559" s="2">
        <v>20200123</v>
      </c>
      <c r="B559" s="2" t="s">
        <v>27</v>
      </c>
      <c r="C559" s="2">
        <v>0</v>
      </c>
      <c r="D559" s="2">
        <v>0</v>
      </c>
      <c r="E559" s="2">
        <v>10.69</v>
      </c>
      <c r="F559" s="2">
        <v>2.69</v>
      </c>
      <c r="G559" s="2">
        <v>0</v>
      </c>
      <c r="H559" s="16">
        <f t="shared" si="27"/>
        <v>0</v>
      </c>
      <c r="I559" s="15">
        <f t="shared" si="25"/>
        <v>10.69</v>
      </c>
      <c r="J559" s="14">
        <f t="shared" si="26"/>
        <v>0</v>
      </c>
    </row>
    <row r="560" spans="1:10" x14ac:dyDescent="0.3">
      <c r="A560" s="19">
        <v>20200123</v>
      </c>
      <c r="B560" s="19" t="s">
        <v>26</v>
      </c>
      <c r="C560" s="19">
        <v>0</v>
      </c>
      <c r="D560" s="19">
        <v>0</v>
      </c>
      <c r="E560" s="19">
        <v>10.53</v>
      </c>
      <c r="F560" s="19">
        <v>2.9</v>
      </c>
      <c r="G560" s="19">
        <v>0</v>
      </c>
      <c r="H560" s="17">
        <f t="shared" si="27"/>
        <v>0</v>
      </c>
      <c r="I560" s="18">
        <f t="shared" si="25"/>
        <v>10.53</v>
      </c>
      <c r="J560" s="17">
        <f t="shared" si="26"/>
        <v>0</v>
      </c>
    </row>
    <row r="561" spans="1:10" x14ac:dyDescent="0.3">
      <c r="A561" s="2">
        <v>20200123</v>
      </c>
      <c r="B561" s="2" t="s">
        <v>25</v>
      </c>
      <c r="C561" s="2">
        <v>0</v>
      </c>
      <c r="D561" s="2">
        <v>0</v>
      </c>
      <c r="E561" s="2">
        <v>10.48</v>
      </c>
      <c r="F561" s="2">
        <v>2.97</v>
      </c>
      <c r="G561" s="2">
        <v>0</v>
      </c>
      <c r="H561" s="16">
        <f t="shared" si="27"/>
        <v>0</v>
      </c>
      <c r="I561" s="15">
        <f t="shared" si="25"/>
        <v>10.48</v>
      </c>
      <c r="J561" s="14">
        <f t="shared" si="26"/>
        <v>0</v>
      </c>
    </row>
    <row r="562" spans="1:10" x14ac:dyDescent="0.3">
      <c r="A562" s="19">
        <v>20200124</v>
      </c>
      <c r="B562" s="19" t="s">
        <v>48</v>
      </c>
      <c r="C562" s="19">
        <v>0</v>
      </c>
      <c r="D562" s="19">
        <v>0</v>
      </c>
      <c r="E562" s="19">
        <v>10.54</v>
      </c>
      <c r="F562" s="19">
        <v>3.03</v>
      </c>
      <c r="G562" s="19">
        <v>0</v>
      </c>
      <c r="H562" s="17">
        <f t="shared" si="27"/>
        <v>0</v>
      </c>
      <c r="I562" s="18">
        <f t="shared" si="25"/>
        <v>10.54</v>
      </c>
      <c r="J562" s="17">
        <f t="shared" si="26"/>
        <v>0</v>
      </c>
    </row>
    <row r="563" spans="1:10" x14ac:dyDescent="0.3">
      <c r="A563" s="2">
        <v>20200124</v>
      </c>
      <c r="B563" s="2" t="s">
        <v>47</v>
      </c>
      <c r="C563" s="2">
        <v>0</v>
      </c>
      <c r="D563" s="2">
        <v>0</v>
      </c>
      <c r="E563" s="2">
        <v>10.5</v>
      </c>
      <c r="F563" s="2">
        <v>2.97</v>
      </c>
      <c r="G563" s="2">
        <v>0</v>
      </c>
      <c r="H563" s="16">
        <f t="shared" si="27"/>
        <v>0</v>
      </c>
      <c r="I563" s="15">
        <f t="shared" si="25"/>
        <v>10.5</v>
      </c>
      <c r="J563" s="14">
        <f t="shared" si="26"/>
        <v>0</v>
      </c>
    </row>
    <row r="564" spans="1:10" x14ac:dyDescent="0.3">
      <c r="A564" s="19">
        <v>20200124</v>
      </c>
      <c r="B564" s="19" t="s">
        <v>46</v>
      </c>
      <c r="C564" s="19">
        <v>0</v>
      </c>
      <c r="D564" s="19">
        <v>0</v>
      </c>
      <c r="E564" s="19">
        <v>10.49</v>
      </c>
      <c r="F564" s="19">
        <v>2.76</v>
      </c>
      <c r="G564" s="19">
        <v>0</v>
      </c>
      <c r="H564" s="17">
        <f t="shared" si="27"/>
        <v>0</v>
      </c>
      <c r="I564" s="18">
        <f t="shared" si="25"/>
        <v>10.49</v>
      </c>
      <c r="J564" s="17">
        <f t="shared" si="26"/>
        <v>0</v>
      </c>
    </row>
    <row r="565" spans="1:10" x14ac:dyDescent="0.3">
      <c r="A565" s="2">
        <v>20200124</v>
      </c>
      <c r="B565" s="2" t="s">
        <v>45</v>
      </c>
      <c r="C565" s="2">
        <v>0</v>
      </c>
      <c r="D565" s="2">
        <v>0</v>
      </c>
      <c r="E565" s="2">
        <v>10.27</v>
      </c>
      <c r="F565" s="2">
        <v>2.5499999999999998</v>
      </c>
      <c r="G565" s="2">
        <v>0</v>
      </c>
      <c r="H565" s="16">
        <f t="shared" si="27"/>
        <v>0</v>
      </c>
      <c r="I565" s="15">
        <f t="shared" si="25"/>
        <v>10.27</v>
      </c>
      <c r="J565" s="14">
        <f t="shared" si="26"/>
        <v>0</v>
      </c>
    </row>
    <row r="566" spans="1:10" x14ac:dyDescent="0.3">
      <c r="A566" s="19">
        <v>20200124</v>
      </c>
      <c r="B566" s="19" t="s">
        <v>44</v>
      </c>
      <c r="C566" s="19">
        <v>0</v>
      </c>
      <c r="D566" s="19">
        <v>0</v>
      </c>
      <c r="E566" s="19">
        <v>10.26</v>
      </c>
      <c r="F566" s="19">
        <v>2.62</v>
      </c>
      <c r="G566" s="19">
        <v>0</v>
      </c>
      <c r="H566" s="17">
        <f t="shared" si="27"/>
        <v>0</v>
      </c>
      <c r="I566" s="18">
        <f t="shared" si="25"/>
        <v>10.26</v>
      </c>
      <c r="J566" s="17">
        <f t="shared" si="26"/>
        <v>0</v>
      </c>
    </row>
    <row r="567" spans="1:10" x14ac:dyDescent="0.3">
      <c r="A567" s="2">
        <v>20200124</v>
      </c>
      <c r="B567" s="2" t="s">
        <v>43</v>
      </c>
      <c r="C567" s="2">
        <v>0</v>
      </c>
      <c r="D567" s="2">
        <v>0</v>
      </c>
      <c r="E567" s="2">
        <v>9.9499999999999993</v>
      </c>
      <c r="F567" s="2">
        <v>2.5499999999999998</v>
      </c>
      <c r="G567" s="2">
        <v>0</v>
      </c>
      <c r="H567" s="16">
        <f t="shared" si="27"/>
        <v>0</v>
      </c>
      <c r="I567" s="15">
        <f t="shared" si="25"/>
        <v>9.9499999999999993</v>
      </c>
      <c r="J567" s="14">
        <f t="shared" si="26"/>
        <v>0</v>
      </c>
    </row>
    <row r="568" spans="1:10" x14ac:dyDescent="0.3">
      <c r="A568" s="19">
        <v>20200124</v>
      </c>
      <c r="B568" s="19" t="s">
        <v>42</v>
      </c>
      <c r="C568" s="19">
        <v>0</v>
      </c>
      <c r="D568" s="19">
        <v>0</v>
      </c>
      <c r="E568" s="19">
        <v>9.8800000000000008</v>
      </c>
      <c r="F568" s="19">
        <v>2.62</v>
      </c>
      <c r="G568" s="19">
        <v>0</v>
      </c>
      <c r="H568" s="17">
        <f t="shared" si="27"/>
        <v>0</v>
      </c>
      <c r="I568" s="18">
        <f t="shared" si="25"/>
        <v>9.8800000000000008</v>
      </c>
      <c r="J568" s="17">
        <f t="shared" si="26"/>
        <v>0</v>
      </c>
    </row>
    <row r="569" spans="1:10" x14ac:dyDescent="0.3">
      <c r="A569" s="2">
        <v>20200124</v>
      </c>
      <c r="B569" s="2" t="s">
        <v>41</v>
      </c>
      <c r="C569" s="2">
        <v>0</v>
      </c>
      <c r="D569" s="2">
        <v>0</v>
      </c>
      <c r="E569" s="2">
        <v>9.41</v>
      </c>
      <c r="F569" s="2">
        <v>3.66</v>
      </c>
      <c r="G569" s="2">
        <v>0</v>
      </c>
      <c r="H569" s="16">
        <f t="shared" si="27"/>
        <v>0</v>
      </c>
      <c r="I569" s="15">
        <f t="shared" si="25"/>
        <v>9.41</v>
      </c>
      <c r="J569" s="14">
        <f t="shared" si="26"/>
        <v>0</v>
      </c>
    </row>
    <row r="570" spans="1:10" x14ac:dyDescent="0.3">
      <c r="A570" s="19">
        <v>20200124</v>
      </c>
      <c r="B570" s="19" t="s">
        <v>40</v>
      </c>
      <c r="C570" s="19">
        <v>14.81</v>
      </c>
      <c r="D570" s="19">
        <v>2.93</v>
      </c>
      <c r="E570" s="19">
        <v>9.27</v>
      </c>
      <c r="F570" s="19">
        <v>3.86</v>
      </c>
      <c r="G570" s="19">
        <v>0</v>
      </c>
      <c r="H570" s="17">
        <f t="shared" si="27"/>
        <v>289.73394184878492</v>
      </c>
      <c r="I570" s="18">
        <f t="shared" si="25"/>
        <v>18.324185682774527</v>
      </c>
      <c r="J570" s="17">
        <f t="shared" si="26"/>
        <v>0.29843788683609623</v>
      </c>
    </row>
    <row r="571" spans="1:10" x14ac:dyDescent="0.3">
      <c r="A571" s="2">
        <v>20200124</v>
      </c>
      <c r="B571" s="2" t="s">
        <v>39</v>
      </c>
      <c r="C571" s="2">
        <v>25</v>
      </c>
      <c r="D571" s="2">
        <v>12.76</v>
      </c>
      <c r="E571" s="2">
        <v>9.69</v>
      </c>
      <c r="F571" s="2">
        <v>3.86</v>
      </c>
      <c r="G571" s="2">
        <v>0</v>
      </c>
      <c r="H571" s="16">
        <f t="shared" si="27"/>
        <v>113.18995223638467</v>
      </c>
      <c r="I571" s="15">
        <f t="shared" si="25"/>
        <v>13.22718600738702</v>
      </c>
      <c r="J571" s="14">
        <f t="shared" si="26"/>
        <v>0.11918649137718734</v>
      </c>
    </row>
    <row r="572" spans="1:10" x14ac:dyDescent="0.3">
      <c r="A572" s="19">
        <v>20200124</v>
      </c>
      <c r="B572" s="19" t="s">
        <v>38</v>
      </c>
      <c r="C572" s="19">
        <v>202</v>
      </c>
      <c r="D572" s="19">
        <v>21.21</v>
      </c>
      <c r="E572" s="19">
        <v>10.72</v>
      </c>
      <c r="F572" s="19">
        <v>4.34</v>
      </c>
      <c r="G572" s="19">
        <v>0</v>
      </c>
      <c r="H572" s="17">
        <f t="shared" si="27"/>
        <v>558.33913446690292</v>
      </c>
      <c r="I572" s="18">
        <f t="shared" si="25"/>
        <v>28.168097952090719</v>
      </c>
      <c r="J572" s="17">
        <f t="shared" si="26"/>
        <v>0.55037920565875775</v>
      </c>
    </row>
    <row r="573" spans="1:10" x14ac:dyDescent="0.3">
      <c r="A573" s="2">
        <v>20200124</v>
      </c>
      <c r="B573" s="2" t="s">
        <v>37</v>
      </c>
      <c r="C573" s="2">
        <v>284</v>
      </c>
      <c r="D573" s="2">
        <v>27.64</v>
      </c>
      <c r="E573" s="2">
        <v>11.91</v>
      </c>
      <c r="F573" s="2">
        <v>4.97</v>
      </c>
      <c r="G573" s="2">
        <v>0</v>
      </c>
      <c r="H573" s="16">
        <f t="shared" si="27"/>
        <v>612.18162675436508</v>
      </c>
      <c r="I573" s="15">
        <f t="shared" si="25"/>
        <v>31.040675836073909</v>
      </c>
      <c r="J573" s="14">
        <f t="shared" si="26"/>
        <v>0.59554066833425923</v>
      </c>
    </row>
    <row r="574" spans="1:10" x14ac:dyDescent="0.3">
      <c r="A574" s="19">
        <v>20200124</v>
      </c>
      <c r="B574" s="19" t="s">
        <v>36</v>
      </c>
      <c r="C574" s="19">
        <v>222</v>
      </c>
      <c r="D574" s="19">
        <v>31.35</v>
      </c>
      <c r="E574" s="19">
        <v>12.84</v>
      </c>
      <c r="F574" s="19">
        <v>5.52</v>
      </c>
      <c r="G574" s="19">
        <v>0</v>
      </c>
      <c r="H574" s="17">
        <f t="shared" si="27"/>
        <v>426.70597387820345</v>
      </c>
      <c r="I574" s="18">
        <f t="shared" si="25"/>
        <v>26.174561683693859</v>
      </c>
      <c r="J574" s="17">
        <f t="shared" si="26"/>
        <v>0.42445060768616072</v>
      </c>
    </row>
    <row r="575" spans="1:10" x14ac:dyDescent="0.3">
      <c r="A575" s="2">
        <v>20200124</v>
      </c>
      <c r="B575" s="2" t="s">
        <v>35</v>
      </c>
      <c r="C575" s="2">
        <v>182</v>
      </c>
      <c r="D575" s="2">
        <v>31.82</v>
      </c>
      <c r="E575" s="2">
        <v>13.27</v>
      </c>
      <c r="F575" s="2">
        <v>5.45</v>
      </c>
      <c r="G575" s="2">
        <v>0</v>
      </c>
      <c r="H575" s="16">
        <f t="shared" si="27"/>
        <v>345.18570041176446</v>
      </c>
      <c r="I575" s="15">
        <f t="shared" si="25"/>
        <v>24.057053137867641</v>
      </c>
      <c r="J575" s="14">
        <f t="shared" si="26"/>
        <v>0.3466504133905175</v>
      </c>
    </row>
    <row r="576" spans="1:10" x14ac:dyDescent="0.3">
      <c r="A576" s="19">
        <v>20200124</v>
      </c>
      <c r="B576" s="19" t="s">
        <v>34</v>
      </c>
      <c r="C576" s="19">
        <v>155</v>
      </c>
      <c r="D576" s="19">
        <v>28.97</v>
      </c>
      <c r="E576" s="19">
        <v>13.55</v>
      </c>
      <c r="F576" s="19">
        <v>5.38</v>
      </c>
      <c r="G576" s="19">
        <v>0</v>
      </c>
      <c r="H576" s="17">
        <f t="shared" si="27"/>
        <v>320.01545719892448</v>
      </c>
      <c r="I576" s="18">
        <f t="shared" si="25"/>
        <v>23.550483037466392</v>
      </c>
      <c r="J576" s="17">
        <f t="shared" si="26"/>
        <v>0.32210286244959702</v>
      </c>
    </row>
    <row r="577" spans="1:10" x14ac:dyDescent="0.3">
      <c r="A577" s="2">
        <v>20200124</v>
      </c>
      <c r="B577" s="2" t="s">
        <v>33</v>
      </c>
      <c r="C577" s="2">
        <v>113</v>
      </c>
      <c r="D577" s="2">
        <v>23.22</v>
      </c>
      <c r="E577" s="2">
        <v>13.71</v>
      </c>
      <c r="F577" s="2">
        <v>5.03</v>
      </c>
      <c r="G577" s="2">
        <v>0</v>
      </c>
      <c r="H577" s="16">
        <f t="shared" si="27"/>
        <v>286.61091455784322</v>
      </c>
      <c r="I577" s="15">
        <f t="shared" si="25"/>
        <v>22.666591079932601</v>
      </c>
      <c r="J577" s="14">
        <f t="shared" si="26"/>
        <v>0.28962042664862392</v>
      </c>
    </row>
    <row r="578" spans="1:10" x14ac:dyDescent="0.3">
      <c r="A578" s="19">
        <v>20200124</v>
      </c>
      <c r="B578" s="19" t="s">
        <v>32</v>
      </c>
      <c r="C578" s="19">
        <v>35</v>
      </c>
      <c r="D578" s="19">
        <v>15.27</v>
      </c>
      <c r="E578" s="19">
        <v>13.73</v>
      </c>
      <c r="F578" s="19">
        <v>4.21</v>
      </c>
      <c r="G578" s="19">
        <v>0</v>
      </c>
      <c r="H578" s="17">
        <f t="shared" si="27"/>
        <v>132.89391127048401</v>
      </c>
      <c r="I578" s="18">
        <f t="shared" si="25"/>
        <v>17.882934727202624</v>
      </c>
      <c r="J578" s="17">
        <f t="shared" si="26"/>
        <v>0.1371500771543962</v>
      </c>
    </row>
    <row r="579" spans="1:10" x14ac:dyDescent="0.3">
      <c r="A579" s="2">
        <v>20200124</v>
      </c>
      <c r="B579" s="2" t="s">
        <v>31</v>
      </c>
      <c r="C579" s="2">
        <v>13</v>
      </c>
      <c r="D579" s="2">
        <v>5.76</v>
      </c>
      <c r="E579" s="2">
        <v>13.42</v>
      </c>
      <c r="F579" s="2">
        <v>3.17</v>
      </c>
      <c r="G579" s="2">
        <v>0</v>
      </c>
      <c r="H579" s="16">
        <f t="shared" si="27"/>
        <v>129.53146545246216</v>
      </c>
      <c r="I579" s="15">
        <f t="shared" si="25"/>
        <v>17.467858295389441</v>
      </c>
      <c r="J579" s="14">
        <f t="shared" si="26"/>
        <v>0.13392188754093431</v>
      </c>
    </row>
    <row r="580" spans="1:10" x14ac:dyDescent="0.3">
      <c r="A580" s="19">
        <v>20200124</v>
      </c>
      <c r="B580" s="19" t="s">
        <v>30</v>
      </c>
      <c r="C580" s="19">
        <v>0</v>
      </c>
      <c r="D580" s="19">
        <v>0</v>
      </c>
      <c r="E580" s="19">
        <v>12.79</v>
      </c>
      <c r="F580" s="19">
        <v>2.9</v>
      </c>
      <c r="G580" s="19">
        <v>0</v>
      </c>
      <c r="H580" s="17">
        <f t="shared" si="27"/>
        <v>0</v>
      </c>
      <c r="I580" s="18">
        <f t="shared" si="25"/>
        <v>12.79</v>
      </c>
      <c r="J580" s="17">
        <f t="shared" si="26"/>
        <v>0</v>
      </c>
    </row>
    <row r="581" spans="1:10" x14ac:dyDescent="0.3">
      <c r="A581" s="2">
        <v>20200124</v>
      </c>
      <c r="B581" s="2" t="s">
        <v>29</v>
      </c>
      <c r="C581" s="2">
        <v>0</v>
      </c>
      <c r="D581" s="2">
        <v>0</v>
      </c>
      <c r="E581" s="2">
        <v>11.4</v>
      </c>
      <c r="F581" s="2">
        <v>3.03</v>
      </c>
      <c r="G581" s="2">
        <v>0</v>
      </c>
      <c r="H581" s="16">
        <f t="shared" si="27"/>
        <v>0</v>
      </c>
      <c r="I581" s="15">
        <f t="shared" si="25"/>
        <v>11.4</v>
      </c>
      <c r="J581" s="14">
        <f t="shared" si="26"/>
        <v>0</v>
      </c>
    </row>
    <row r="582" spans="1:10" x14ac:dyDescent="0.3">
      <c r="A582" s="19">
        <v>20200124</v>
      </c>
      <c r="B582" s="19" t="s">
        <v>28</v>
      </c>
      <c r="C582" s="19">
        <v>0</v>
      </c>
      <c r="D582" s="19">
        <v>0</v>
      </c>
      <c r="E582" s="19">
        <v>11.35</v>
      </c>
      <c r="F582" s="19">
        <v>3.17</v>
      </c>
      <c r="G582" s="19">
        <v>0</v>
      </c>
      <c r="H582" s="17">
        <f t="shared" si="27"/>
        <v>0</v>
      </c>
      <c r="I582" s="18">
        <f t="shared" si="25"/>
        <v>11.35</v>
      </c>
      <c r="J582" s="17">
        <f t="shared" si="26"/>
        <v>0</v>
      </c>
    </row>
    <row r="583" spans="1:10" x14ac:dyDescent="0.3">
      <c r="A583" s="2">
        <v>20200124</v>
      </c>
      <c r="B583" s="2" t="s">
        <v>27</v>
      </c>
      <c r="C583" s="2">
        <v>0</v>
      </c>
      <c r="D583" s="2">
        <v>0</v>
      </c>
      <c r="E583" s="2">
        <v>11.2</v>
      </c>
      <c r="F583" s="2">
        <v>3.52</v>
      </c>
      <c r="G583" s="2">
        <v>0</v>
      </c>
      <c r="H583" s="16">
        <f t="shared" si="27"/>
        <v>0</v>
      </c>
      <c r="I583" s="15">
        <f t="shared" si="25"/>
        <v>11.2</v>
      </c>
      <c r="J583" s="14">
        <f t="shared" si="26"/>
        <v>0</v>
      </c>
    </row>
    <row r="584" spans="1:10" x14ac:dyDescent="0.3">
      <c r="A584" s="19">
        <v>20200124</v>
      </c>
      <c r="B584" s="19" t="s">
        <v>26</v>
      </c>
      <c r="C584" s="19">
        <v>0</v>
      </c>
      <c r="D584" s="19">
        <v>0</v>
      </c>
      <c r="E584" s="19">
        <v>11.02</v>
      </c>
      <c r="F584" s="19">
        <v>3.52</v>
      </c>
      <c r="G584" s="19">
        <v>0</v>
      </c>
      <c r="H584" s="17">
        <f t="shared" si="27"/>
        <v>0</v>
      </c>
      <c r="I584" s="18">
        <f t="shared" si="25"/>
        <v>11.02</v>
      </c>
      <c r="J584" s="17">
        <f t="shared" si="26"/>
        <v>0</v>
      </c>
    </row>
    <row r="585" spans="1:10" x14ac:dyDescent="0.3">
      <c r="A585" s="2">
        <v>20200124</v>
      </c>
      <c r="B585" s="2" t="s">
        <v>25</v>
      </c>
      <c r="C585" s="2">
        <v>0</v>
      </c>
      <c r="D585" s="2">
        <v>0</v>
      </c>
      <c r="E585" s="2">
        <v>10.92</v>
      </c>
      <c r="F585" s="2">
        <v>3.1</v>
      </c>
      <c r="G585" s="2">
        <v>0</v>
      </c>
      <c r="H585" s="16">
        <f t="shared" si="27"/>
        <v>0</v>
      </c>
      <c r="I585" s="15">
        <f t="shared" si="25"/>
        <v>10.92</v>
      </c>
      <c r="J585" s="14">
        <f t="shared" si="26"/>
        <v>0</v>
      </c>
    </row>
    <row r="586" spans="1:10" x14ac:dyDescent="0.3">
      <c r="A586" s="19">
        <v>20200125</v>
      </c>
      <c r="B586" s="19" t="s">
        <v>48</v>
      </c>
      <c r="C586" s="19">
        <v>0</v>
      </c>
      <c r="D586" s="19">
        <v>0</v>
      </c>
      <c r="E586" s="19">
        <v>10.78</v>
      </c>
      <c r="F586" s="19">
        <v>2.41</v>
      </c>
      <c r="G586" s="19">
        <v>0</v>
      </c>
      <c r="H586" s="17">
        <f t="shared" si="27"/>
        <v>0</v>
      </c>
      <c r="I586" s="18">
        <f t="shared" ref="I586:I649" si="28">E586+H586*((NOCT-20)/(800))</f>
        <v>10.78</v>
      </c>
      <c r="J586" s="17">
        <f t="shared" ref="J586:J649" si="29">P_STC__W*(H586/1000)*(1+(alpha_p/100)*(I586-25))</f>
        <v>0</v>
      </c>
    </row>
    <row r="587" spans="1:10" x14ac:dyDescent="0.3">
      <c r="A587" s="2">
        <v>20200125</v>
      </c>
      <c r="B587" s="2" t="s">
        <v>47</v>
      </c>
      <c r="C587" s="2">
        <v>0</v>
      </c>
      <c r="D587" s="2">
        <v>0</v>
      </c>
      <c r="E587" s="2">
        <v>10.68</v>
      </c>
      <c r="F587" s="2">
        <v>1.93</v>
      </c>
      <c r="G587" s="2">
        <v>0</v>
      </c>
      <c r="H587" s="16">
        <f t="shared" si="27"/>
        <v>0</v>
      </c>
      <c r="I587" s="15">
        <f t="shared" si="28"/>
        <v>10.68</v>
      </c>
      <c r="J587" s="14">
        <f t="shared" si="29"/>
        <v>0</v>
      </c>
    </row>
    <row r="588" spans="1:10" x14ac:dyDescent="0.3">
      <c r="A588" s="19">
        <v>20200125</v>
      </c>
      <c r="B588" s="19" t="s">
        <v>46</v>
      </c>
      <c r="C588" s="19">
        <v>0</v>
      </c>
      <c r="D588" s="19">
        <v>0</v>
      </c>
      <c r="E588" s="19">
        <v>10.48</v>
      </c>
      <c r="F588" s="19">
        <v>1.72</v>
      </c>
      <c r="G588" s="19">
        <v>0</v>
      </c>
      <c r="H588" s="17">
        <f t="shared" si="27"/>
        <v>0</v>
      </c>
      <c r="I588" s="18">
        <f t="shared" si="28"/>
        <v>10.48</v>
      </c>
      <c r="J588" s="17">
        <f t="shared" si="29"/>
        <v>0</v>
      </c>
    </row>
    <row r="589" spans="1:10" x14ac:dyDescent="0.3">
      <c r="A589" s="2">
        <v>20200125</v>
      </c>
      <c r="B589" s="2" t="s">
        <v>45</v>
      </c>
      <c r="C589" s="2">
        <v>0</v>
      </c>
      <c r="D589" s="2">
        <v>0</v>
      </c>
      <c r="E589" s="2">
        <v>10.44</v>
      </c>
      <c r="F589" s="2">
        <v>1.79</v>
      </c>
      <c r="G589" s="2">
        <v>0</v>
      </c>
      <c r="H589" s="16">
        <f t="shared" si="27"/>
        <v>0</v>
      </c>
      <c r="I589" s="15">
        <f t="shared" si="28"/>
        <v>10.44</v>
      </c>
      <c r="J589" s="14">
        <f t="shared" si="29"/>
        <v>0</v>
      </c>
    </row>
    <row r="590" spans="1:10" x14ac:dyDescent="0.3">
      <c r="A590" s="19">
        <v>20200125</v>
      </c>
      <c r="B590" s="19" t="s">
        <v>44</v>
      </c>
      <c r="C590" s="19">
        <v>0</v>
      </c>
      <c r="D590" s="19">
        <v>0</v>
      </c>
      <c r="E590" s="19">
        <v>10.36</v>
      </c>
      <c r="F590" s="19">
        <v>1.93</v>
      </c>
      <c r="G590" s="19">
        <v>0</v>
      </c>
      <c r="H590" s="17">
        <f t="shared" si="27"/>
        <v>0</v>
      </c>
      <c r="I590" s="18">
        <f t="shared" si="28"/>
        <v>10.36</v>
      </c>
      <c r="J590" s="17">
        <f t="shared" si="29"/>
        <v>0</v>
      </c>
    </row>
    <row r="591" spans="1:10" x14ac:dyDescent="0.3">
      <c r="A591" s="2">
        <v>20200125</v>
      </c>
      <c r="B591" s="2" t="s">
        <v>43</v>
      </c>
      <c r="C591" s="2">
        <v>0</v>
      </c>
      <c r="D591" s="2">
        <v>0</v>
      </c>
      <c r="E591" s="2">
        <v>10.31</v>
      </c>
      <c r="F591" s="2">
        <v>1.79</v>
      </c>
      <c r="G591" s="2">
        <v>0</v>
      </c>
      <c r="H591" s="16">
        <f t="shared" si="27"/>
        <v>0</v>
      </c>
      <c r="I591" s="15">
        <f t="shared" si="28"/>
        <v>10.31</v>
      </c>
      <c r="J591" s="14">
        <f t="shared" si="29"/>
        <v>0</v>
      </c>
    </row>
    <row r="592" spans="1:10" x14ac:dyDescent="0.3">
      <c r="A592" s="19">
        <v>20200125</v>
      </c>
      <c r="B592" s="19" t="s">
        <v>42</v>
      </c>
      <c r="C592" s="19">
        <v>0</v>
      </c>
      <c r="D592" s="19">
        <v>0</v>
      </c>
      <c r="E592" s="19">
        <v>10.029999999999999</v>
      </c>
      <c r="F592" s="19">
        <v>1.93</v>
      </c>
      <c r="G592" s="19">
        <v>0</v>
      </c>
      <c r="H592" s="17">
        <f t="shared" si="27"/>
        <v>0</v>
      </c>
      <c r="I592" s="18">
        <f t="shared" si="28"/>
        <v>10.029999999999999</v>
      </c>
      <c r="J592" s="17">
        <f t="shared" si="29"/>
        <v>0</v>
      </c>
    </row>
    <row r="593" spans="1:10" x14ac:dyDescent="0.3">
      <c r="A593" s="2">
        <v>20200125</v>
      </c>
      <c r="B593" s="2" t="s">
        <v>41</v>
      </c>
      <c r="C593" s="2">
        <v>0</v>
      </c>
      <c r="D593" s="2">
        <v>0</v>
      </c>
      <c r="E593" s="2">
        <v>10.02</v>
      </c>
      <c r="F593" s="2">
        <v>2.9</v>
      </c>
      <c r="G593" s="2">
        <v>0</v>
      </c>
      <c r="H593" s="16">
        <f t="shared" si="27"/>
        <v>0</v>
      </c>
      <c r="I593" s="15">
        <f t="shared" si="28"/>
        <v>10.02</v>
      </c>
      <c r="J593" s="14">
        <f t="shared" si="29"/>
        <v>0</v>
      </c>
    </row>
    <row r="594" spans="1:10" x14ac:dyDescent="0.3">
      <c r="A594" s="19">
        <v>20200125</v>
      </c>
      <c r="B594" s="19" t="s">
        <v>40</v>
      </c>
      <c r="C594" s="19">
        <v>13.83</v>
      </c>
      <c r="D594" s="19">
        <v>3.05</v>
      </c>
      <c r="E594" s="19">
        <v>9.9600000000000009</v>
      </c>
      <c r="F594" s="19">
        <v>3.1</v>
      </c>
      <c r="G594" s="19">
        <v>0</v>
      </c>
      <c r="H594" s="17">
        <f t="shared" si="27"/>
        <v>259.92622705090128</v>
      </c>
      <c r="I594" s="18">
        <f t="shared" si="28"/>
        <v>18.082694595340666</v>
      </c>
      <c r="J594" s="17">
        <f t="shared" si="29"/>
        <v>0.26801717797926489</v>
      </c>
    </row>
    <row r="595" spans="1:10" x14ac:dyDescent="0.3">
      <c r="A595" s="2">
        <v>20200125</v>
      </c>
      <c r="B595" s="2" t="s">
        <v>39</v>
      </c>
      <c r="C595" s="2">
        <v>100</v>
      </c>
      <c r="D595" s="2">
        <v>12.91</v>
      </c>
      <c r="E595" s="2">
        <v>10.38</v>
      </c>
      <c r="F595" s="2">
        <v>3.31</v>
      </c>
      <c r="G595" s="2">
        <v>0</v>
      </c>
      <c r="H595" s="16">
        <f t="shared" ref="H595:H658" si="30">IF(D595&gt;0,C595/SIN(D595*PI()/180),0)</f>
        <v>447.58702148789416</v>
      </c>
      <c r="I595" s="15">
        <f t="shared" si="28"/>
        <v>24.367094421496695</v>
      </c>
      <c r="J595" s="14">
        <f t="shared" si="29"/>
        <v>0.44886178294033829</v>
      </c>
    </row>
    <row r="596" spans="1:10" x14ac:dyDescent="0.3">
      <c r="A596" s="19">
        <v>20200125</v>
      </c>
      <c r="B596" s="19" t="s">
        <v>38</v>
      </c>
      <c r="C596" s="19">
        <v>187</v>
      </c>
      <c r="D596" s="19">
        <v>21.38</v>
      </c>
      <c r="E596" s="19">
        <v>11</v>
      </c>
      <c r="F596" s="19">
        <v>3.45</v>
      </c>
      <c r="G596" s="19">
        <v>0</v>
      </c>
      <c r="H596" s="17">
        <f t="shared" si="30"/>
        <v>512.95870525386067</v>
      </c>
      <c r="I596" s="18">
        <f t="shared" si="28"/>
        <v>27.029959539183146</v>
      </c>
      <c r="J596" s="17">
        <f t="shared" si="29"/>
        <v>0.50827292087764364</v>
      </c>
    </row>
    <row r="597" spans="1:10" x14ac:dyDescent="0.3">
      <c r="A597" s="2">
        <v>20200125</v>
      </c>
      <c r="B597" s="2" t="s">
        <v>37</v>
      </c>
      <c r="C597" s="2">
        <v>309</v>
      </c>
      <c r="D597" s="2">
        <v>27.84</v>
      </c>
      <c r="E597" s="2">
        <v>12.05</v>
      </c>
      <c r="F597" s="2">
        <v>3.52</v>
      </c>
      <c r="G597" s="2">
        <v>0</v>
      </c>
      <c r="H597" s="16">
        <f t="shared" si="30"/>
        <v>661.66445390949366</v>
      </c>
      <c r="I597" s="15">
        <f t="shared" si="28"/>
        <v>32.727014184671674</v>
      </c>
      <c r="J597" s="14">
        <f t="shared" si="29"/>
        <v>0.63865734611566105</v>
      </c>
    </row>
    <row r="598" spans="1:10" x14ac:dyDescent="0.3">
      <c r="A598" s="19">
        <v>20200125</v>
      </c>
      <c r="B598" s="19" t="s">
        <v>36</v>
      </c>
      <c r="C598" s="19">
        <v>498.01</v>
      </c>
      <c r="D598" s="19">
        <v>31.59</v>
      </c>
      <c r="E598" s="19">
        <v>13.11</v>
      </c>
      <c r="F598" s="19">
        <v>3.59</v>
      </c>
      <c r="G598" s="19">
        <v>0</v>
      </c>
      <c r="H598" s="17">
        <f t="shared" si="30"/>
        <v>950.6960531873425</v>
      </c>
      <c r="I598" s="18">
        <f t="shared" si="28"/>
        <v>42.819251662104449</v>
      </c>
      <c r="J598" s="17">
        <f t="shared" si="29"/>
        <v>0.8744629381707264</v>
      </c>
    </row>
    <row r="599" spans="1:10" x14ac:dyDescent="0.3">
      <c r="A599" s="2">
        <v>20200125</v>
      </c>
      <c r="B599" s="2" t="s">
        <v>35</v>
      </c>
      <c r="C599" s="2">
        <v>538.01</v>
      </c>
      <c r="D599" s="2">
        <v>32.07</v>
      </c>
      <c r="E599" s="2">
        <v>13.78</v>
      </c>
      <c r="F599" s="2">
        <v>3.93</v>
      </c>
      <c r="G599" s="2">
        <v>0</v>
      </c>
      <c r="H599" s="16">
        <f t="shared" si="30"/>
        <v>1013.2874648650637</v>
      </c>
      <c r="I599" s="15">
        <f t="shared" si="28"/>
        <v>45.445233277033239</v>
      </c>
      <c r="J599" s="14">
        <f t="shared" si="29"/>
        <v>0.92006142118369449</v>
      </c>
    </row>
    <row r="600" spans="1:10" x14ac:dyDescent="0.3">
      <c r="A600" s="19">
        <v>20200125</v>
      </c>
      <c r="B600" s="19" t="s">
        <v>34</v>
      </c>
      <c r="C600" s="19">
        <v>457.01</v>
      </c>
      <c r="D600" s="19">
        <v>29.22</v>
      </c>
      <c r="E600" s="19">
        <v>14.29</v>
      </c>
      <c r="F600" s="19">
        <v>4.1399999999999997</v>
      </c>
      <c r="G600" s="19">
        <v>0</v>
      </c>
      <c r="H600" s="17">
        <f t="shared" si="30"/>
        <v>936.18063763440455</v>
      </c>
      <c r="I600" s="18">
        <f t="shared" si="28"/>
        <v>43.545644926075141</v>
      </c>
      <c r="J600" s="17">
        <f t="shared" si="29"/>
        <v>0.8580513060193502</v>
      </c>
    </row>
    <row r="601" spans="1:10" x14ac:dyDescent="0.3">
      <c r="A601" s="2">
        <v>20200125</v>
      </c>
      <c r="B601" s="2" t="s">
        <v>33</v>
      </c>
      <c r="C601" s="2">
        <v>359.01</v>
      </c>
      <c r="D601" s="2">
        <v>23.46</v>
      </c>
      <c r="E601" s="2">
        <v>14.15</v>
      </c>
      <c r="F601" s="2">
        <v>4.1399999999999997</v>
      </c>
      <c r="G601" s="2">
        <v>0</v>
      </c>
      <c r="H601" s="16">
        <f t="shared" si="30"/>
        <v>901.78878566923015</v>
      </c>
      <c r="I601" s="15">
        <f t="shared" si="28"/>
        <v>42.330899552163444</v>
      </c>
      <c r="J601" s="14">
        <f t="shared" si="29"/>
        <v>0.83145913679157624</v>
      </c>
    </row>
    <row r="602" spans="1:10" x14ac:dyDescent="0.3">
      <c r="A602" s="19">
        <v>20200125</v>
      </c>
      <c r="B602" s="19" t="s">
        <v>32</v>
      </c>
      <c r="C602" s="19">
        <v>161</v>
      </c>
      <c r="D602" s="19">
        <v>15.49</v>
      </c>
      <c r="E602" s="19">
        <v>13.96</v>
      </c>
      <c r="F602" s="19">
        <v>4.1399999999999997</v>
      </c>
      <c r="G602" s="19">
        <v>0</v>
      </c>
      <c r="H602" s="17">
        <f t="shared" si="30"/>
        <v>602.83778563589533</v>
      </c>
      <c r="I602" s="18">
        <f t="shared" si="28"/>
        <v>32.798680801121733</v>
      </c>
      <c r="J602" s="17">
        <f t="shared" si="29"/>
        <v>0.58168175804326294</v>
      </c>
    </row>
    <row r="603" spans="1:10" x14ac:dyDescent="0.3">
      <c r="A603" s="2">
        <v>20200125</v>
      </c>
      <c r="B603" s="2" t="s">
        <v>31</v>
      </c>
      <c r="C603" s="2">
        <v>62</v>
      </c>
      <c r="D603" s="2">
        <v>5.97</v>
      </c>
      <c r="E603" s="2">
        <v>13.52</v>
      </c>
      <c r="F603" s="2">
        <v>3.72</v>
      </c>
      <c r="G603" s="2">
        <v>0</v>
      </c>
      <c r="H603" s="16">
        <f t="shared" si="30"/>
        <v>596.10960498425345</v>
      </c>
      <c r="I603" s="15">
        <f t="shared" si="28"/>
        <v>32.14842515575792</v>
      </c>
      <c r="J603" s="14">
        <f t="shared" si="29"/>
        <v>0.57693400295289088</v>
      </c>
    </row>
    <row r="604" spans="1:10" x14ac:dyDescent="0.3">
      <c r="A604" s="19">
        <v>20200125</v>
      </c>
      <c r="B604" s="19" t="s">
        <v>30</v>
      </c>
      <c r="C604" s="19">
        <v>0</v>
      </c>
      <c r="D604" s="19">
        <v>0</v>
      </c>
      <c r="E604" s="19">
        <v>12.62</v>
      </c>
      <c r="F604" s="19">
        <v>3.52</v>
      </c>
      <c r="G604" s="19">
        <v>0</v>
      </c>
      <c r="H604" s="17">
        <f t="shared" si="30"/>
        <v>0</v>
      </c>
      <c r="I604" s="18">
        <f t="shared" si="28"/>
        <v>12.62</v>
      </c>
      <c r="J604" s="17">
        <f t="shared" si="29"/>
        <v>0</v>
      </c>
    </row>
    <row r="605" spans="1:10" x14ac:dyDescent="0.3">
      <c r="A605" s="2">
        <v>20200125</v>
      </c>
      <c r="B605" s="2" t="s">
        <v>29</v>
      </c>
      <c r="C605" s="2">
        <v>0</v>
      </c>
      <c r="D605" s="2">
        <v>0</v>
      </c>
      <c r="E605" s="2">
        <v>11.91</v>
      </c>
      <c r="F605" s="2">
        <v>3.24</v>
      </c>
      <c r="G605" s="2">
        <v>0</v>
      </c>
      <c r="H605" s="16">
        <f t="shared" si="30"/>
        <v>0</v>
      </c>
      <c r="I605" s="15">
        <f t="shared" si="28"/>
        <v>11.91</v>
      </c>
      <c r="J605" s="14">
        <f t="shared" si="29"/>
        <v>0</v>
      </c>
    </row>
    <row r="606" spans="1:10" x14ac:dyDescent="0.3">
      <c r="A606" s="19">
        <v>20200125</v>
      </c>
      <c r="B606" s="19" t="s">
        <v>28</v>
      </c>
      <c r="C606" s="19">
        <v>0</v>
      </c>
      <c r="D606" s="19">
        <v>0</v>
      </c>
      <c r="E606" s="19">
        <v>11.5</v>
      </c>
      <c r="F606" s="19">
        <v>3.17</v>
      </c>
      <c r="G606" s="19">
        <v>0</v>
      </c>
      <c r="H606" s="17">
        <f t="shared" si="30"/>
        <v>0</v>
      </c>
      <c r="I606" s="18">
        <f t="shared" si="28"/>
        <v>11.5</v>
      </c>
      <c r="J606" s="17">
        <f t="shared" si="29"/>
        <v>0</v>
      </c>
    </row>
    <row r="607" spans="1:10" x14ac:dyDescent="0.3">
      <c r="A607" s="2">
        <v>20200125</v>
      </c>
      <c r="B607" s="2" t="s">
        <v>27</v>
      </c>
      <c r="C607" s="2">
        <v>0</v>
      </c>
      <c r="D607" s="2">
        <v>0</v>
      </c>
      <c r="E607" s="2">
        <v>11.31</v>
      </c>
      <c r="F607" s="2">
        <v>2.97</v>
      </c>
      <c r="G607" s="2">
        <v>0</v>
      </c>
      <c r="H607" s="16">
        <f t="shared" si="30"/>
        <v>0</v>
      </c>
      <c r="I607" s="15">
        <f t="shared" si="28"/>
        <v>11.31</v>
      </c>
      <c r="J607" s="14">
        <f t="shared" si="29"/>
        <v>0</v>
      </c>
    </row>
    <row r="608" spans="1:10" x14ac:dyDescent="0.3">
      <c r="A608" s="19">
        <v>20200125</v>
      </c>
      <c r="B608" s="19" t="s">
        <v>26</v>
      </c>
      <c r="C608" s="19">
        <v>0</v>
      </c>
      <c r="D608" s="19">
        <v>0</v>
      </c>
      <c r="E608" s="19">
        <v>11.13</v>
      </c>
      <c r="F608" s="19">
        <v>2.5499999999999998</v>
      </c>
      <c r="G608" s="19">
        <v>0</v>
      </c>
      <c r="H608" s="17">
        <f t="shared" si="30"/>
        <v>0</v>
      </c>
      <c r="I608" s="18">
        <f t="shared" si="28"/>
        <v>11.13</v>
      </c>
      <c r="J608" s="17">
        <f t="shared" si="29"/>
        <v>0</v>
      </c>
    </row>
    <row r="609" spans="1:10" x14ac:dyDescent="0.3">
      <c r="A609" s="2">
        <v>20200125</v>
      </c>
      <c r="B609" s="2" t="s">
        <v>25</v>
      </c>
      <c r="C609" s="2">
        <v>0</v>
      </c>
      <c r="D609" s="2">
        <v>0</v>
      </c>
      <c r="E609" s="2">
        <v>10.77</v>
      </c>
      <c r="F609" s="2">
        <v>2.21</v>
      </c>
      <c r="G609" s="2">
        <v>0</v>
      </c>
      <c r="H609" s="16">
        <f t="shared" si="30"/>
        <v>0</v>
      </c>
      <c r="I609" s="15">
        <f t="shared" si="28"/>
        <v>10.77</v>
      </c>
      <c r="J609" s="14">
        <f t="shared" si="29"/>
        <v>0</v>
      </c>
    </row>
    <row r="610" spans="1:10" x14ac:dyDescent="0.3">
      <c r="A610" s="19">
        <v>20200126</v>
      </c>
      <c r="B610" s="19" t="s">
        <v>48</v>
      </c>
      <c r="C610" s="19">
        <v>0</v>
      </c>
      <c r="D610" s="19">
        <v>0</v>
      </c>
      <c r="E610" s="19">
        <v>9.8699999999999992</v>
      </c>
      <c r="F610" s="19">
        <v>1.79</v>
      </c>
      <c r="G610" s="19">
        <v>0</v>
      </c>
      <c r="H610" s="17">
        <f t="shared" si="30"/>
        <v>0</v>
      </c>
      <c r="I610" s="18">
        <f t="shared" si="28"/>
        <v>9.8699999999999992</v>
      </c>
      <c r="J610" s="17">
        <f t="shared" si="29"/>
        <v>0</v>
      </c>
    </row>
    <row r="611" spans="1:10" x14ac:dyDescent="0.3">
      <c r="A611" s="2">
        <v>20200126</v>
      </c>
      <c r="B611" s="2" t="s">
        <v>47</v>
      </c>
      <c r="C611" s="2">
        <v>0</v>
      </c>
      <c r="D611" s="2">
        <v>0</v>
      </c>
      <c r="E611" s="2">
        <v>9.52</v>
      </c>
      <c r="F611" s="2">
        <v>1.59</v>
      </c>
      <c r="G611" s="2">
        <v>0</v>
      </c>
      <c r="H611" s="16">
        <f t="shared" si="30"/>
        <v>0</v>
      </c>
      <c r="I611" s="15">
        <f t="shared" si="28"/>
        <v>9.52</v>
      </c>
      <c r="J611" s="14">
        <f t="shared" si="29"/>
        <v>0</v>
      </c>
    </row>
    <row r="612" spans="1:10" x14ac:dyDescent="0.3">
      <c r="A612" s="19">
        <v>20200126</v>
      </c>
      <c r="B612" s="19" t="s">
        <v>46</v>
      </c>
      <c r="C612" s="19">
        <v>0</v>
      </c>
      <c r="D612" s="19">
        <v>0</v>
      </c>
      <c r="E612" s="19">
        <v>9.89</v>
      </c>
      <c r="F612" s="19">
        <v>1.45</v>
      </c>
      <c r="G612" s="19">
        <v>0</v>
      </c>
      <c r="H612" s="17">
        <f t="shared" si="30"/>
        <v>0</v>
      </c>
      <c r="I612" s="18">
        <f t="shared" si="28"/>
        <v>9.89</v>
      </c>
      <c r="J612" s="17">
        <f t="shared" si="29"/>
        <v>0</v>
      </c>
    </row>
    <row r="613" spans="1:10" x14ac:dyDescent="0.3">
      <c r="A613" s="2">
        <v>20200126</v>
      </c>
      <c r="B613" s="2" t="s">
        <v>45</v>
      </c>
      <c r="C613" s="2">
        <v>0</v>
      </c>
      <c r="D613" s="2">
        <v>0</v>
      </c>
      <c r="E613" s="2">
        <v>10.1</v>
      </c>
      <c r="F613" s="2">
        <v>1.31</v>
      </c>
      <c r="G613" s="2">
        <v>0</v>
      </c>
      <c r="H613" s="16">
        <f t="shared" si="30"/>
        <v>0</v>
      </c>
      <c r="I613" s="15">
        <f t="shared" si="28"/>
        <v>10.1</v>
      </c>
      <c r="J613" s="14">
        <f t="shared" si="29"/>
        <v>0</v>
      </c>
    </row>
    <row r="614" spans="1:10" x14ac:dyDescent="0.3">
      <c r="A614" s="19">
        <v>20200126</v>
      </c>
      <c r="B614" s="19" t="s">
        <v>44</v>
      </c>
      <c r="C614" s="19">
        <v>0</v>
      </c>
      <c r="D614" s="19">
        <v>0</v>
      </c>
      <c r="E614" s="19">
        <v>10</v>
      </c>
      <c r="F614" s="19">
        <v>1.38</v>
      </c>
      <c r="G614" s="19">
        <v>0</v>
      </c>
      <c r="H614" s="17">
        <f t="shared" si="30"/>
        <v>0</v>
      </c>
      <c r="I614" s="18">
        <f t="shared" si="28"/>
        <v>10</v>
      </c>
      <c r="J614" s="17">
        <f t="shared" si="29"/>
        <v>0</v>
      </c>
    </row>
    <row r="615" spans="1:10" x14ac:dyDescent="0.3">
      <c r="A615" s="2">
        <v>20200126</v>
      </c>
      <c r="B615" s="2" t="s">
        <v>43</v>
      </c>
      <c r="C615" s="2">
        <v>0</v>
      </c>
      <c r="D615" s="2">
        <v>0</v>
      </c>
      <c r="E615" s="2">
        <v>10.050000000000001</v>
      </c>
      <c r="F615" s="2">
        <v>1.38</v>
      </c>
      <c r="G615" s="2">
        <v>0</v>
      </c>
      <c r="H615" s="16">
        <f t="shared" si="30"/>
        <v>0</v>
      </c>
      <c r="I615" s="15">
        <f t="shared" si="28"/>
        <v>10.050000000000001</v>
      </c>
      <c r="J615" s="14">
        <f t="shared" si="29"/>
        <v>0</v>
      </c>
    </row>
    <row r="616" spans="1:10" x14ac:dyDescent="0.3">
      <c r="A616" s="19">
        <v>20200126</v>
      </c>
      <c r="B616" s="19" t="s">
        <v>42</v>
      </c>
      <c r="C616" s="19">
        <v>0</v>
      </c>
      <c r="D616" s="19">
        <v>0</v>
      </c>
      <c r="E616" s="19">
        <v>9.98</v>
      </c>
      <c r="F616" s="19">
        <v>1.38</v>
      </c>
      <c r="G616" s="19">
        <v>0</v>
      </c>
      <c r="H616" s="17">
        <f t="shared" si="30"/>
        <v>0</v>
      </c>
      <c r="I616" s="18">
        <f t="shared" si="28"/>
        <v>9.98</v>
      </c>
      <c r="J616" s="17">
        <f t="shared" si="29"/>
        <v>0</v>
      </c>
    </row>
    <row r="617" spans="1:10" x14ac:dyDescent="0.3">
      <c r="A617" s="2">
        <v>20200126</v>
      </c>
      <c r="B617" s="2" t="s">
        <v>41</v>
      </c>
      <c r="C617" s="2">
        <v>0</v>
      </c>
      <c r="D617" s="2">
        <v>0</v>
      </c>
      <c r="E617" s="2">
        <v>10.57</v>
      </c>
      <c r="F617" s="2">
        <v>1.17</v>
      </c>
      <c r="G617" s="2">
        <v>0</v>
      </c>
      <c r="H617" s="16">
        <f t="shared" si="30"/>
        <v>0</v>
      </c>
      <c r="I617" s="15">
        <f t="shared" si="28"/>
        <v>10.57</v>
      </c>
      <c r="J617" s="14">
        <f t="shared" si="29"/>
        <v>0</v>
      </c>
    </row>
    <row r="618" spans="1:10" x14ac:dyDescent="0.3">
      <c r="A618" s="19">
        <v>20200126</v>
      </c>
      <c r="B618" s="19" t="s">
        <v>40</v>
      </c>
      <c r="C618" s="19">
        <v>27.12</v>
      </c>
      <c r="D618" s="19">
        <v>3.18</v>
      </c>
      <c r="E618" s="19">
        <v>11.25</v>
      </c>
      <c r="F618" s="19">
        <v>1.03</v>
      </c>
      <c r="G618" s="19">
        <v>0</v>
      </c>
      <c r="H618" s="17">
        <f t="shared" si="30"/>
        <v>488.88666135816288</v>
      </c>
      <c r="I618" s="18">
        <f t="shared" si="28"/>
        <v>26.52770816744259</v>
      </c>
      <c r="J618" s="17">
        <f t="shared" si="29"/>
        <v>0.48552571870336514</v>
      </c>
    </row>
    <row r="619" spans="1:10" x14ac:dyDescent="0.3">
      <c r="A619" s="2">
        <v>20200126</v>
      </c>
      <c r="B619" s="2" t="s">
        <v>39</v>
      </c>
      <c r="C619" s="2">
        <v>160</v>
      </c>
      <c r="D619" s="2">
        <v>13.06</v>
      </c>
      <c r="E619" s="2">
        <v>10.94</v>
      </c>
      <c r="F619" s="2">
        <v>0.83</v>
      </c>
      <c r="G619" s="2">
        <v>0</v>
      </c>
      <c r="H619" s="16">
        <f t="shared" si="30"/>
        <v>708.05455364709837</v>
      </c>
      <c r="I619" s="15">
        <f t="shared" si="28"/>
        <v>33.066704801471822</v>
      </c>
      <c r="J619" s="14">
        <f t="shared" si="29"/>
        <v>0.68235205184285763</v>
      </c>
    </row>
    <row r="620" spans="1:10" x14ac:dyDescent="0.3">
      <c r="A620" s="19">
        <v>20200126</v>
      </c>
      <c r="B620" s="19" t="s">
        <v>38</v>
      </c>
      <c r="C620" s="19">
        <v>240</v>
      </c>
      <c r="D620" s="19">
        <v>21.56</v>
      </c>
      <c r="E620" s="19">
        <v>12.07</v>
      </c>
      <c r="F620" s="19">
        <v>0.69</v>
      </c>
      <c r="G620" s="19">
        <v>0</v>
      </c>
      <c r="H620" s="17">
        <f t="shared" si="30"/>
        <v>653.1050196895975</v>
      </c>
      <c r="I620" s="18">
        <f t="shared" si="28"/>
        <v>32.479531865299919</v>
      </c>
      <c r="J620" s="17">
        <f t="shared" si="29"/>
        <v>0.63112288056189692</v>
      </c>
    </row>
    <row r="621" spans="1:10" x14ac:dyDescent="0.3">
      <c r="A621" s="2">
        <v>20200126</v>
      </c>
      <c r="B621" s="2" t="s">
        <v>37</v>
      </c>
      <c r="C621" s="2">
        <v>321</v>
      </c>
      <c r="D621" s="2">
        <v>28.05</v>
      </c>
      <c r="E621" s="2">
        <v>13.06</v>
      </c>
      <c r="F621" s="2">
        <v>1.24</v>
      </c>
      <c r="G621" s="2">
        <v>0</v>
      </c>
      <c r="H621" s="16">
        <f t="shared" si="30"/>
        <v>682.6273866240623</v>
      </c>
      <c r="I621" s="15">
        <f t="shared" si="28"/>
        <v>34.392105832001945</v>
      </c>
      <c r="J621" s="14">
        <f t="shared" si="29"/>
        <v>0.65377649765857981</v>
      </c>
    </row>
    <row r="622" spans="1:10" x14ac:dyDescent="0.3">
      <c r="A622" s="19">
        <v>20200126</v>
      </c>
      <c r="B622" s="19" t="s">
        <v>36</v>
      </c>
      <c r="C622" s="19">
        <v>390</v>
      </c>
      <c r="D622" s="19">
        <v>31.82</v>
      </c>
      <c r="E622" s="19">
        <v>14.25</v>
      </c>
      <c r="F622" s="19">
        <v>2.41</v>
      </c>
      <c r="G622" s="19">
        <v>0</v>
      </c>
      <c r="H622" s="17">
        <f t="shared" si="30"/>
        <v>739.68364373949532</v>
      </c>
      <c r="I622" s="18">
        <f t="shared" si="28"/>
        <v>37.365113866859232</v>
      </c>
      <c r="J622" s="17">
        <f t="shared" si="29"/>
        <v>0.69852541757818043</v>
      </c>
    </row>
    <row r="623" spans="1:10" x14ac:dyDescent="0.3">
      <c r="A623" s="2">
        <v>20200126</v>
      </c>
      <c r="B623" s="2" t="s">
        <v>35</v>
      </c>
      <c r="C623" s="2">
        <v>462.01</v>
      </c>
      <c r="D623" s="2">
        <v>32.32</v>
      </c>
      <c r="E623" s="2">
        <v>14.75</v>
      </c>
      <c r="F623" s="2">
        <v>3.24</v>
      </c>
      <c r="G623" s="2">
        <v>0</v>
      </c>
      <c r="H623" s="16">
        <f t="shared" si="30"/>
        <v>864.1396683137267</v>
      </c>
      <c r="I623" s="15">
        <f t="shared" si="28"/>
        <v>41.754364634803963</v>
      </c>
      <c r="J623" s="14">
        <f t="shared" si="29"/>
        <v>0.79898816837125641</v>
      </c>
    </row>
    <row r="624" spans="1:10" x14ac:dyDescent="0.3">
      <c r="A624" s="19">
        <v>20200126</v>
      </c>
      <c r="B624" s="19" t="s">
        <v>34</v>
      </c>
      <c r="C624" s="19">
        <v>440.01</v>
      </c>
      <c r="D624" s="19">
        <v>29.47</v>
      </c>
      <c r="E624" s="19">
        <v>15.04</v>
      </c>
      <c r="F624" s="19">
        <v>3.86</v>
      </c>
      <c r="G624" s="19">
        <v>0</v>
      </c>
      <c r="H624" s="17">
        <f t="shared" si="30"/>
        <v>894.38784806591309</v>
      </c>
      <c r="I624" s="18">
        <f t="shared" si="28"/>
        <v>42.98962025205978</v>
      </c>
      <c r="J624" s="17">
        <f t="shared" si="29"/>
        <v>0.82198420821448093</v>
      </c>
    </row>
    <row r="625" spans="1:10" x14ac:dyDescent="0.3">
      <c r="A625" s="2">
        <v>20200126</v>
      </c>
      <c r="B625" s="2" t="s">
        <v>33</v>
      </c>
      <c r="C625" s="2">
        <v>332.01</v>
      </c>
      <c r="D625" s="2">
        <v>23.71</v>
      </c>
      <c r="E625" s="2">
        <v>15.02</v>
      </c>
      <c r="F625" s="2">
        <v>4</v>
      </c>
      <c r="G625" s="2">
        <v>0</v>
      </c>
      <c r="H625" s="16">
        <f t="shared" si="30"/>
        <v>825.67455420536123</v>
      </c>
      <c r="I625" s="15">
        <f t="shared" si="28"/>
        <v>40.822329818917538</v>
      </c>
      <c r="J625" s="14">
        <f t="shared" si="29"/>
        <v>0.76688612616659901</v>
      </c>
    </row>
    <row r="626" spans="1:10" x14ac:dyDescent="0.3">
      <c r="A626" s="19">
        <v>20200126</v>
      </c>
      <c r="B626" s="19" t="s">
        <v>32</v>
      </c>
      <c r="C626" s="19">
        <v>239.01</v>
      </c>
      <c r="D626" s="19">
        <v>15.72</v>
      </c>
      <c r="E626" s="19">
        <v>14.85</v>
      </c>
      <c r="F626" s="19">
        <v>3.93</v>
      </c>
      <c r="G626" s="19">
        <v>0</v>
      </c>
      <c r="H626" s="17">
        <f t="shared" si="30"/>
        <v>882.16251571569205</v>
      </c>
      <c r="I626" s="18">
        <f t="shared" si="28"/>
        <v>42.417578616115378</v>
      </c>
      <c r="J626" s="17">
        <f t="shared" si="29"/>
        <v>0.81301940835218522</v>
      </c>
    </row>
    <row r="627" spans="1:10" x14ac:dyDescent="0.3">
      <c r="A627" s="2">
        <v>20200126</v>
      </c>
      <c r="B627" s="2" t="s">
        <v>31</v>
      </c>
      <c r="C627" s="2">
        <v>76.010000000000005</v>
      </c>
      <c r="D627" s="2">
        <v>6.19</v>
      </c>
      <c r="E627" s="2">
        <v>14.4</v>
      </c>
      <c r="F627" s="2">
        <v>3.24</v>
      </c>
      <c r="G627" s="2">
        <v>0</v>
      </c>
      <c r="H627" s="16">
        <f t="shared" si="30"/>
        <v>704.93305315218424</v>
      </c>
      <c r="I627" s="15">
        <f t="shared" si="28"/>
        <v>36.42915791100576</v>
      </c>
      <c r="J627" s="14">
        <f t="shared" si="29"/>
        <v>0.66867749283694744</v>
      </c>
    </row>
    <row r="628" spans="1:10" x14ac:dyDescent="0.3">
      <c r="A628" s="19">
        <v>20200126</v>
      </c>
      <c r="B628" s="19" t="s">
        <v>30</v>
      </c>
      <c r="C628" s="19">
        <v>0</v>
      </c>
      <c r="D628" s="19">
        <v>0</v>
      </c>
      <c r="E628" s="19">
        <v>13.73</v>
      </c>
      <c r="F628" s="19">
        <v>2.97</v>
      </c>
      <c r="G628" s="19">
        <v>0</v>
      </c>
      <c r="H628" s="17">
        <f t="shared" si="30"/>
        <v>0</v>
      </c>
      <c r="I628" s="18">
        <f t="shared" si="28"/>
        <v>13.73</v>
      </c>
      <c r="J628" s="17">
        <f t="shared" si="29"/>
        <v>0</v>
      </c>
    </row>
    <row r="629" spans="1:10" x14ac:dyDescent="0.3">
      <c r="A629" s="2">
        <v>20200126</v>
      </c>
      <c r="B629" s="2" t="s">
        <v>29</v>
      </c>
      <c r="C629" s="2">
        <v>0</v>
      </c>
      <c r="D629" s="2">
        <v>0</v>
      </c>
      <c r="E629" s="2">
        <v>13.19</v>
      </c>
      <c r="F629" s="2">
        <v>2.83</v>
      </c>
      <c r="G629" s="2">
        <v>0</v>
      </c>
      <c r="H629" s="16">
        <f t="shared" si="30"/>
        <v>0</v>
      </c>
      <c r="I629" s="15">
        <f t="shared" si="28"/>
        <v>13.19</v>
      </c>
      <c r="J629" s="14">
        <f t="shared" si="29"/>
        <v>0</v>
      </c>
    </row>
    <row r="630" spans="1:10" x14ac:dyDescent="0.3">
      <c r="A630" s="19">
        <v>20200126</v>
      </c>
      <c r="B630" s="19" t="s">
        <v>28</v>
      </c>
      <c r="C630" s="19">
        <v>0</v>
      </c>
      <c r="D630" s="19">
        <v>0</v>
      </c>
      <c r="E630" s="19">
        <v>12.89</v>
      </c>
      <c r="F630" s="19">
        <v>2.9</v>
      </c>
      <c r="G630" s="19">
        <v>0</v>
      </c>
      <c r="H630" s="17">
        <f t="shared" si="30"/>
        <v>0</v>
      </c>
      <c r="I630" s="18">
        <f t="shared" si="28"/>
        <v>12.89</v>
      </c>
      <c r="J630" s="17">
        <f t="shared" si="29"/>
        <v>0</v>
      </c>
    </row>
    <row r="631" spans="1:10" x14ac:dyDescent="0.3">
      <c r="A631" s="2">
        <v>20200126</v>
      </c>
      <c r="B631" s="2" t="s">
        <v>27</v>
      </c>
      <c r="C631" s="2">
        <v>0</v>
      </c>
      <c r="D631" s="2">
        <v>0</v>
      </c>
      <c r="E631" s="2">
        <v>12.72</v>
      </c>
      <c r="F631" s="2">
        <v>3.03</v>
      </c>
      <c r="G631" s="2">
        <v>0</v>
      </c>
      <c r="H631" s="16">
        <f t="shared" si="30"/>
        <v>0</v>
      </c>
      <c r="I631" s="15">
        <f t="shared" si="28"/>
        <v>12.72</v>
      </c>
      <c r="J631" s="14">
        <f t="shared" si="29"/>
        <v>0</v>
      </c>
    </row>
    <row r="632" spans="1:10" x14ac:dyDescent="0.3">
      <c r="A632" s="19">
        <v>20200126</v>
      </c>
      <c r="B632" s="19" t="s">
        <v>26</v>
      </c>
      <c r="C632" s="19">
        <v>0</v>
      </c>
      <c r="D632" s="19">
        <v>0</v>
      </c>
      <c r="E632" s="19">
        <v>12.77</v>
      </c>
      <c r="F632" s="19">
        <v>3.31</v>
      </c>
      <c r="G632" s="19">
        <v>0</v>
      </c>
      <c r="H632" s="17">
        <f t="shared" si="30"/>
        <v>0</v>
      </c>
      <c r="I632" s="18">
        <f t="shared" si="28"/>
        <v>12.77</v>
      </c>
      <c r="J632" s="17">
        <f t="shared" si="29"/>
        <v>0</v>
      </c>
    </row>
    <row r="633" spans="1:10" x14ac:dyDescent="0.3">
      <c r="A633" s="2">
        <v>20200126</v>
      </c>
      <c r="B633" s="2" t="s">
        <v>25</v>
      </c>
      <c r="C633" s="2">
        <v>0</v>
      </c>
      <c r="D633" s="2">
        <v>0</v>
      </c>
      <c r="E633" s="2">
        <v>12.67</v>
      </c>
      <c r="F633" s="2">
        <v>3.79</v>
      </c>
      <c r="G633" s="2">
        <v>0</v>
      </c>
      <c r="H633" s="16">
        <f t="shared" si="30"/>
        <v>0</v>
      </c>
      <c r="I633" s="15">
        <f t="shared" si="28"/>
        <v>12.67</v>
      </c>
      <c r="J633" s="14">
        <f t="shared" si="29"/>
        <v>0</v>
      </c>
    </row>
    <row r="634" spans="1:10" x14ac:dyDescent="0.3">
      <c r="A634" s="19">
        <v>20200127</v>
      </c>
      <c r="B634" s="19" t="s">
        <v>48</v>
      </c>
      <c r="C634" s="19">
        <v>0</v>
      </c>
      <c r="D634" s="19">
        <v>0</v>
      </c>
      <c r="E634" s="19">
        <v>12.64</v>
      </c>
      <c r="F634" s="19">
        <v>4.07</v>
      </c>
      <c r="G634" s="19">
        <v>0</v>
      </c>
      <c r="H634" s="17">
        <f t="shared" si="30"/>
        <v>0</v>
      </c>
      <c r="I634" s="18">
        <f t="shared" si="28"/>
        <v>12.64</v>
      </c>
      <c r="J634" s="17">
        <f t="shared" si="29"/>
        <v>0</v>
      </c>
    </row>
    <row r="635" spans="1:10" x14ac:dyDescent="0.3">
      <c r="A635" s="2">
        <v>20200127</v>
      </c>
      <c r="B635" s="2" t="s">
        <v>47</v>
      </c>
      <c r="C635" s="2">
        <v>0</v>
      </c>
      <c r="D635" s="2">
        <v>0</v>
      </c>
      <c r="E635" s="2">
        <v>12.67</v>
      </c>
      <c r="F635" s="2">
        <v>4.1399999999999997</v>
      </c>
      <c r="G635" s="2">
        <v>0</v>
      </c>
      <c r="H635" s="16">
        <f t="shared" si="30"/>
        <v>0</v>
      </c>
      <c r="I635" s="15">
        <f t="shared" si="28"/>
        <v>12.67</v>
      </c>
      <c r="J635" s="14">
        <f t="shared" si="29"/>
        <v>0</v>
      </c>
    </row>
    <row r="636" spans="1:10" x14ac:dyDescent="0.3">
      <c r="A636" s="19">
        <v>20200127</v>
      </c>
      <c r="B636" s="19" t="s">
        <v>46</v>
      </c>
      <c r="C636" s="19">
        <v>0</v>
      </c>
      <c r="D636" s="19">
        <v>0</v>
      </c>
      <c r="E636" s="19">
        <v>12.75</v>
      </c>
      <c r="F636" s="19">
        <v>4.28</v>
      </c>
      <c r="G636" s="19">
        <v>0</v>
      </c>
      <c r="H636" s="17">
        <f t="shared" si="30"/>
        <v>0</v>
      </c>
      <c r="I636" s="18">
        <f t="shared" si="28"/>
        <v>12.75</v>
      </c>
      <c r="J636" s="17">
        <f t="shared" si="29"/>
        <v>0</v>
      </c>
    </row>
    <row r="637" spans="1:10" x14ac:dyDescent="0.3">
      <c r="A637" s="2">
        <v>20200127</v>
      </c>
      <c r="B637" s="2" t="s">
        <v>45</v>
      </c>
      <c r="C637" s="2">
        <v>0</v>
      </c>
      <c r="D637" s="2">
        <v>0</v>
      </c>
      <c r="E637" s="2">
        <v>12.85</v>
      </c>
      <c r="F637" s="2">
        <v>4.41</v>
      </c>
      <c r="G637" s="2">
        <v>0</v>
      </c>
      <c r="H637" s="16">
        <f t="shared" si="30"/>
        <v>0</v>
      </c>
      <c r="I637" s="15">
        <f t="shared" si="28"/>
        <v>12.85</v>
      </c>
      <c r="J637" s="14">
        <f t="shared" si="29"/>
        <v>0</v>
      </c>
    </row>
    <row r="638" spans="1:10" x14ac:dyDescent="0.3">
      <c r="A638" s="19">
        <v>20200127</v>
      </c>
      <c r="B638" s="19" t="s">
        <v>44</v>
      </c>
      <c r="C638" s="19">
        <v>0</v>
      </c>
      <c r="D638" s="19">
        <v>0</v>
      </c>
      <c r="E638" s="19">
        <v>12.86</v>
      </c>
      <c r="F638" s="19">
        <v>4.55</v>
      </c>
      <c r="G638" s="19">
        <v>0</v>
      </c>
      <c r="H638" s="17">
        <f t="shared" si="30"/>
        <v>0</v>
      </c>
      <c r="I638" s="18">
        <f t="shared" si="28"/>
        <v>12.86</v>
      </c>
      <c r="J638" s="17">
        <f t="shared" si="29"/>
        <v>0</v>
      </c>
    </row>
    <row r="639" spans="1:10" x14ac:dyDescent="0.3">
      <c r="A639" s="2">
        <v>20200127</v>
      </c>
      <c r="B639" s="2" t="s">
        <v>43</v>
      </c>
      <c r="C639" s="2">
        <v>0</v>
      </c>
      <c r="D639" s="2">
        <v>0</v>
      </c>
      <c r="E639" s="2">
        <v>12.9</v>
      </c>
      <c r="F639" s="2">
        <v>4.76</v>
      </c>
      <c r="G639" s="2">
        <v>0</v>
      </c>
      <c r="H639" s="16">
        <f t="shared" si="30"/>
        <v>0</v>
      </c>
      <c r="I639" s="15">
        <f t="shared" si="28"/>
        <v>12.9</v>
      </c>
      <c r="J639" s="14">
        <f t="shared" si="29"/>
        <v>0</v>
      </c>
    </row>
    <row r="640" spans="1:10" x14ac:dyDescent="0.3">
      <c r="A640" s="19">
        <v>20200127</v>
      </c>
      <c r="B640" s="19" t="s">
        <v>42</v>
      </c>
      <c r="C640" s="19">
        <v>0</v>
      </c>
      <c r="D640" s="19">
        <v>0</v>
      </c>
      <c r="E640" s="19">
        <v>12.89</v>
      </c>
      <c r="F640" s="19">
        <v>4.9000000000000004</v>
      </c>
      <c r="G640" s="19">
        <v>0</v>
      </c>
      <c r="H640" s="17">
        <f t="shared" si="30"/>
        <v>0</v>
      </c>
      <c r="I640" s="18">
        <f t="shared" si="28"/>
        <v>12.89</v>
      </c>
      <c r="J640" s="17">
        <f t="shared" si="29"/>
        <v>0</v>
      </c>
    </row>
    <row r="641" spans="1:10" x14ac:dyDescent="0.3">
      <c r="A641" s="2">
        <v>20200127</v>
      </c>
      <c r="B641" s="2" t="s">
        <v>41</v>
      </c>
      <c r="C641" s="2">
        <v>0</v>
      </c>
      <c r="D641" s="2">
        <v>0</v>
      </c>
      <c r="E641" s="2">
        <v>13.46</v>
      </c>
      <c r="F641" s="2">
        <v>5.72</v>
      </c>
      <c r="G641" s="2">
        <v>0</v>
      </c>
      <c r="H641" s="16">
        <f t="shared" si="30"/>
        <v>0</v>
      </c>
      <c r="I641" s="15">
        <f t="shared" si="28"/>
        <v>13.46</v>
      </c>
      <c r="J641" s="14">
        <f t="shared" si="29"/>
        <v>0</v>
      </c>
    </row>
    <row r="642" spans="1:10" x14ac:dyDescent="0.3">
      <c r="A642" s="19">
        <v>20200127</v>
      </c>
      <c r="B642" s="19" t="s">
        <v>40</v>
      </c>
      <c r="C642" s="19">
        <v>25.01</v>
      </c>
      <c r="D642" s="19">
        <v>3.31</v>
      </c>
      <c r="E642" s="19">
        <v>13.59</v>
      </c>
      <c r="F642" s="19">
        <v>5.86</v>
      </c>
      <c r="G642" s="19">
        <v>0</v>
      </c>
      <c r="H642" s="17">
        <f t="shared" si="30"/>
        <v>433.16157850704695</v>
      </c>
      <c r="I642" s="18">
        <f t="shared" si="28"/>
        <v>27.126299328345219</v>
      </c>
      <c r="J642" s="17">
        <f t="shared" si="29"/>
        <v>0.42901693822654674</v>
      </c>
    </row>
    <row r="643" spans="1:10" x14ac:dyDescent="0.3">
      <c r="A643" s="2">
        <v>20200127</v>
      </c>
      <c r="B643" s="2" t="s">
        <v>39</v>
      </c>
      <c r="C643" s="2">
        <v>148</v>
      </c>
      <c r="D643" s="2">
        <v>13.22</v>
      </c>
      <c r="E643" s="2">
        <v>13.88</v>
      </c>
      <c r="F643" s="2">
        <v>6.28</v>
      </c>
      <c r="G643" s="2">
        <v>0</v>
      </c>
      <c r="H643" s="16">
        <f t="shared" si="30"/>
        <v>647.16230449012562</v>
      </c>
      <c r="I643" s="15">
        <f t="shared" si="28"/>
        <v>34.103822015316425</v>
      </c>
      <c r="J643" s="14">
        <f t="shared" si="29"/>
        <v>0.62064987753217504</v>
      </c>
    </row>
    <row r="644" spans="1:10" x14ac:dyDescent="0.3">
      <c r="A644" s="19">
        <v>20200127</v>
      </c>
      <c r="B644" s="19" t="s">
        <v>38</v>
      </c>
      <c r="C644" s="19">
        <v>243</v>
      </c>
      <c r="D644" s="19">
        <v>21.75</v>
      </c>
      <c r="E644" s="19">
        <v>14.12</v>
      </c>
      <c r="F644" s="19">
        <v>6.48</v>
      </c>
      <c r="G644" s="19">
        <v>0</v>
      </c>
      <c r="H644" s="17">
        <f t="shared" si="30"/>
        <v>655.76878346572039</v>
      </c>
      <c r="I644" s="18">
        <f t="shared" si="28"/>
        <v>34.61277448330376</v>
      </c>
      <c r="J644" s="17">
        <f t="shared" si="29"/>
        <v>0.62740187503681155</v>
      </c>
    </row>
    <row r="645" spans="1:10" x14ac:dyDescent="0.3">
      <c r="A645" s="2">
        <v>20200127</v>
      </c>
      <c r="B645" s="2" t="s">
        <v>37</v>
      </c>
      <c r="C645" s="2">
        <v>289</v>
      </c>
      <c r="D645" s="2">
        <v>28.27</v>
      </c>
      <c r="E645" s="2">
        <v>14.31</v>
      </c>
      <c r="F645" s="2">
        <v>6.62</v>
      </c>
      <c r="G645" s="2">
        <v>0</v>
      </c>
      <c r="H645" s="16">
        <f t="shared" si="30"/>
        <v>610.18464397968626</v>
      </c>
      <c r="I645" s="15">
        <f t="shared" si="28"/>
        <v>33.378270124365194</v>
      </c>
      <c r="J645" s="14">
        <f t="shared" si="29"/>
        <v>0.58717933100117992</v>
      </c>
    </row>
    <row r="646" spans="1:10" x14ac:dyDescent="0.3">
      <c r="A646" s="19">
        <v>20200127</v>
      </c>
      <c r="B646" s="19" t="s">
        <v>36</v>
      </c>
      <c r="C646" s="19">
        <v>285</v>
      </c>
      <c r="D646" s="19">
        <v>32.07</v>
      </c>
      <c r="E646" s="19">
        <v>14.44</v>
      </c>
      <c r="F646" s="19">
        <v>6.76</v>
      </c>
      <c r="G646" s="19">
        <v>0</v>
      </c>
      <c r="H646" s="17">
        <f t="shared" si="30"/>
        <v>536.76869851218964</v>
      </c>
      <c r="I646" s="18">
        <f t="shared" si="28"/>
        <v>31.214021828505928</v>
      </c>
      <c r="J646" s="17">
        <f t="shared" si="29"/>
        <v>0.52175898266982912</v>
      </c>
    </row>
    <row r="647" spans="1:10" x14ac:dyDescent="0.3">
      <c r="A647" s="2">
        <v>20200127</v>
      </c>
      <c r="B647" s="2" t="s">
        <v>35</v>
      </c>
      <c r="C647" s="2">
        <v>238</v>
      </c>
      <c r="D647" s="2">
        <v>32.58</v>
      </c>
      <c r="E647" s="2">
        <v>14.8</v>
      </c>
      <c r="F647" s="2">
        <v>6.83</v>
      </c>
      <c r="G647" s="2">
        <v>0</v>
      </c>
      <c r="H647" s="16">
        <f t="shared" si="30"/>
        <v>441.98757063096309</v>
      </c>
      <c r="I647" s="15">
        <f t="shared" si="28"/>
        <v>28.612111582217597</v>
      </c>
      <c r="J647" s="14">
        <f t="shared" si="29"/>
        <v>0.4348032827271377</v>
      </c>
    </row>
    <row r="648" spans="1:10" x14ac:dyDescent="0.3">
      <c r="A648" s="19">
        <v>20200127</v>
      </c>
      <c r="B648" s="19" t="s">
        <v>34</v>
      </c>
      <c r="C648" s="19">
        <v>184</v>
      </c>
      <c r="D648" s="19">
        <v>29.73</v>
      </c>
      <c r="E648" s="19">
        <v>14.96</v>
      </c>
      <c r="F648" s="19">
        <v>6.83</v>
      </c>
      <c r="G648" s="19">
        <v>0</v>
      </c>
      <c r="H648" s="17">
        <f t="shared" si="30"/>
        <v>371.03251187475502</v>
      </c>
      <c r="I648" s="18">
        <f t="shared" si="28"/>
        <v>26.554765996086097</v>
      </c>
      <c r="J648" s="17">
        <f t="shared" si="29"/>
        <v>0.36843660257668126</v>
      </c>
    </row>
    <row r="649" spans="1:10" x14ac:dyDescent="0.3">
      <c r="A649" s="2">
        <v>20200127</v>
      </c>
      <c r="B649" s="2" t="s">
        <v>33</v>
      </c>
      <c r="C649" s="2">
        <v>238</v>
      </c>
      <c r="D649" s="2">
        <v>23.95</v>
      </c>
      <c r="E649" s="2">
        <v>15.03</v>
      </c>
      <c r="F649" s="2">
        <v>6.48</v>
      </c>
      <c r="G649" s="2">
        <v>0</v>
      </c>
      <c r="H649" s="16">
        <f t="shared" si="30"/>
        <v>586.29459597318055</v>
      </c>
      <c r="I649" s="15">
        <f t="shared" si="28"/>
        <v>33.351706124161893</v>
      </c>
      <c r="J649" s="14">
        <f t="shared" si="29"/>
        <v>0.56426007521829546</v>
      </c>
    </row>
    <row r="650" spans="1:10" x14ac:dyDescent="0.3">
      <c r="A650" s="19">
        <v>20200127</v>
      </c>
      <c r="B650" s="19" t="s">
        <v>32</v>
      </c>
      <c r="C650" s="19">
        <v>146</v>
      </c>
      <c r="D650" s="19">
        <v>15.96</v>
      </c>
      <c r="E650" s="19">
        <v>14.91</v>
      </c>
      <c r="F650" s="19">
        <v>6</v>
      </c>
      <c r="G650" s="19">
        <v>0</v>
      </c>
      <c r="H650" s="17">
        <f t="shared" si="30"/>
        <v>530.97434970784138</v>
      </c>
      <c r="I650" s="18">
        <f t="shared" ref="I650:I713" si="31">E650+H650*((NOCT-20)/(800))</f>
        <v>31.502948428370043</v>
      </c>
      <c r="J650" s="17">
        <f t="shared" ref="J650:J713" si="32">P_STC__W*(H650/1000)*(1+(alpha_p/100)*(I650-25))</f>
        <v>0.51543630504962301</v>
      </c>
    </row>
    <row r="651" spans="1:10" x14ac:dyDescent="0.3">
      <c r="A651" s="2">
        <v>20200127</v>
      </c>
      <c r="B651" s="2" t="s">
        <v>31</v>
      </c>
      <c r="C651" s="2">
        <v>42</v>
      </c>
      <c r="D651" s="2">
        <v>6.41</v>
      </c>
      <c r="E651" s="2">
        <v>14.73</v>
      </c>
      <c r="F651" s="2">
        <v>5.52</v>
      </c>
      <c r="G651" s="2">
        <v>0</v>
      </c>
      <c r="H651" s="16">
        <f t="shared" si="30"/>
        <v>376.20123833385344</v>
      </c>
      <c r="I651" s="15">
        <f t="shared" si="31"/>
        <v>26.48628869793292</v>
      </c>
      <c r="J651" s="14">
        <f t="shared" si="32"/>
        <v>0.37368509191477556</v>
      </c>
    </row>
    <row r="652" spans="1:10" x14ac:dyDescent="0.3">
      <c r="A652" s="19">
        <v>20200127</v>
      </c>
      <c r="B652" s="19" t="s">
        <v>30</v>
      </c>
      <c r="C652" s="19">
        <v>0</v>
      </c>
      <c r="D652" s="19">
        <v>0</v>
      </c>
      <c r="E652" s="19">
        <v>14.42</v>
      </c>
      <c r="F652" s="19">
        <v>4.62</v>
      </c>
      <c r="G652" s="19">
        <v>0</v>
      </c>
      <c r="H652" s="17">
        <f t="shared" si="30"/>
        <v>0</v>
      </c>
      <c r="I652" s="18">
        <f t="shared" si="31"/>
        <v>14.42</v>
      </c>
      <c r="J652" s="17">
        <f t="shared" si="32"/>
        <v>0</v>
      </c>
    </row>
    <row r="653" spans="1:10" x14ac:dyDescent="0.3">
      <c r="A653" s="2">
        <v>20200127</v>
      </c>
      <c r="B653" s="2" t="s">
        <v>29</v>
      </c>
      <c r="C653" s="2">
        <v>0</v>
      </c>
      <c r="D653" s="2">
        <v>0</v>
      </c>
      <c r="E653" s="2">
        <v>14.24</v>
      </c>
      <c r="F653" s="2">
        <v>4.21</v>
      </c>
      <c r="G653" s="2">
        <v>0</v>
      </c>
      <c r="H653" s="16">
        <f t="shared" si="30"/>
        <v>0</v>
      </c>
      <c r="I653" s="15">
        <f t="shared" si="31"/>
        <v>14.24</v>
      </c>
      <c r="J653" s="14">
        <f t="shared" si="32"/>
        <v>0</v>
      </c>
    </row>
    <row r="654" spans="1:10" x14ac:dyDescent="0.3">
      <c r="A654" s="19">
        <v>20200127</v>
      </c>
      <c r="B654" s="19" t="s">
        <v>28</v>
      </c>
      <c r="C654" s="19">
        <v>0</v>
      </c>
      <c r="D654" s="19">
        <v>0</v>
      </c>
      <c r="E654" s="19">
        <v>14.22</v>
      </c>
      <c r="F654" s="19">
        <v>4.07</v>
      </c>
      <c r="G654" s="19">
        <v>0</v>
      </c>
      <c r="H654" s="17">
        <f t="shared" si="30"/>
        <v>0</v>
      </c>
      <c r="I654" s="18">
        <f t="shared" si="31"/>
        <v>14.22</v>
      </c>
      <c r="J654" s="17">
        <f t="shared" si="32"/>
        <v>0</v>
      </c>
    </row>
    <row r="655" spans="1:10" x14ac:dyDescent="0.3">
      <c r="A655" s="2">
        <v>20200127</v>
      </c>
      <c r="B655" s="2" t="s">
        <v>27</v>
      </c>
      <c r="C655" s="2">
        <v>0</v>
      </c>
      <c r="D655" s="2">
        <v>0</v>
      </c>
      <c r="E655" s="2">
        <v>14.31</v>
      </c>
      <c r="F655" s="2">
        <v>4.07</v>
      </c>
      <c r="G655" s="2">
        <v>0</v>
      </c>
      <c r="H655" s="16">
        <f t="shared" si="30"/>
        <v>0</v>
      </c>
      <c r="I655" s="15">
        <f t="shared" si="31"/>
        <v>14.31</v>
      </c>
      <c r="J655" s="14">
        <f t="shared" si="32"/>
        <v>0</v>
      </c>
    </row>
    <row r="656" spans="1:10" x14ac:dyDescent="0.3">
      <c r="A656" s="19">
        <v>20200127</v>
      </c>
      <c r="B656" s="19" t="s">
        <v>26</v>
      </c>
      <c r="C656" s="19">
        <v>0</v>
      </c>
      <c r="D656" s="19">
        <v>0</v>
      </c>
      <c r="E656" s="19">
        <v>14.3</v>
      </c>
      <c r="F656" s="19">
        <v>4</v>
      </c>
      <c r="G656" s="19">
        <v>0</v>
      </c>
      <c r="H656" s="17">
        <f t="shared" si="30"/>
        <v>0</v>
      </c>
      <c r="I656" s="18">
        <f t="shared" si="31"/>
        <v>14.3</v>
      </c>
      <c r="J656" s="17">
        <f t="shared" si="32"/>
        <v>0</v>
      </c>
    </row>
    <row r="657" spans="1:10" x14ac:dyDescent="0.3">
      <c r="A657" s="2">
        <v>20200127</v>
      </c>
      <c r="B657" s="2" t="s">
        <v>25</v>
      </c>
      <c r="C657" s="2">
        <v>0</v>
      </c>
      <c r="D657" s="2">
        <v>0</v>
      </c>
      <c r="E657" s="2">
        <v>14.28</v>
      </c>
      <c r="F657" s="2">
        <v>4.1399999999999997</v>
      </c>
      <c r="G657" s="2">
        <v>0</v>
      </c>
      <c r="H657" s="16">
        <f t="shared" si="30"/>
        <v>0</v>
      </c>
      <c r="I657" s="15">
        <f t="shared" si="31"/>
        <v>14.28</v>
      </c>
      <c r="J657" s="14">
        <f t="shared" si="32"/>
        <v>0</v>
      </c>
    </row>
    <row r="658" spans="1:10" x14ac:dyDescent="0.3">
      <c r="A658" s="19">
        <v>20200128</v>
      </c>
      <c r="B658" s="19" t="s">
        <v>48</v>
      </c>
      <c r="C658" s="19">
        <v>0</v>
      </c>
      <c r="D658" s="19">
        <v>0</v>
      </c>
      <c r="E658" s="19">
        <v>14.06</v>
      </c>
      <c r="F658" s="19">
        <v>4</v>
      </c>
      <c r="G658" s="19">
        <v>0</v>
      </c>
      <c r="H658" s="17">
        <f t="shared" si="30"/>
        <v>0</v>
      </c>
      <c r="I658" s="18">
        <f t="shared" si="31"/>
        <v>14.06</v>
      </c>
      <c r="J658" s="17">
        <f t="shared" si="32"/>
        <v>0</v>
      </c>
    </row>
    <row r="659" spans="1:10" x14ac:dyDescent="0.3">
      <c r="A659" s="2">
        <v>20200128</v>
      </c>
      <c r="B659" s="2" t="s">
        <v>47</v>
      </c>
      <c r="C659" s="2">
        <v>0</v>
      </c>
      <c r="D659" s="2">
        <v>0</v>
      </c>
      <c r="E659" s="2">
        <v>14.08</v>
      </c>
      <c r="F659" s="2">
        <v>4.07</v>
      </c>
      <c r="G659" s="2">
        <v>0</v>
      </c>
      <c r="H659" s="16">
        <f t="shared" ref="H659:H722" si="33">IF(D659&gt;0,C659/SIN(D659*PI()/180),0)</f>
        <v>0</v>
      </c>
      <c r="I659" s="15">
        <f t="shared" si="31"/>
        <v>14.08</v>
      </c>
      <c r="J659" s="14">
        <f t="shared" si="32"/>
        <v>0</v>
      </c>
    </row>
    <row r="660" spans="1:10" x14ac:dyDescent="0.3">
      <c r="A660" s="19">
        <v>20200128</v>
      </c>
      <c r="B660" s="19" t="s">
        <v>46</v>
      </c>
      <c r="C660" s="19">
        <v>0</v>
      </c>
      <c r="D660" s="19">
        <v>0</v>
      </c>
      <c r="E660" s="19">
        <v>14.13</v>
      </c>
      <c r="F660" s="19">
        <v>4.1399999999999997</v>
      </c>
      <c r="G660" s="19">
        <v>0</v>
      </c>
      <c r="H660" s="17">
        <f t="shared" si="33"/>
        <v>0</v>
      </c>
      <c r="I660" s="18">
        <f t="shared" si="31"/>
        <v>14.13</v>
      </c>
      <c r="J660" s="17">
        <f t="shared" si="32"/>
        <v>0</v>
      </c>
    </row>
    <row r="661" spans="1:10" x14ac:dyDescent="0.3">
      <c r="A661" s="2">
        <v>20200128</v>
      </c>
      <c r="B661" s="2" t="s">
        <v>45</v>
      </c>
      <c r="C661" s="2">
        <v>0</v>
      </c>
      <c r="D661" s="2">
        <v>0</v>
      </c>
      <c r="E661" s="2">
        <v>14.18</v>
      </c>
      <c r="F661" s="2">
        <v>4.1399999999999997</v>
      </c>
      <c r="G661" s="2">
        <v>0</v>
      </c>
      <c r="H661" s="16">
        <f t="shared" si="33"/>
        <v>0</v>
      </c>
      <c r="I661" s="15">
        <f t="shared" si="31"/>
        <v>14.18</v>
      </c>
      <c r="J661" s="14">
        <f t="shared" si="32"/>
        <v>0</v>
      </c>
    </row>
    <row r="662" spans="1:10" x14ac:dyDescent="0.3">
      <c r="A662" s="19">
        <v>20200128</v>
      </c>
      <c r="B662" s="19" t="s">
        <v>44</v>
      </c>
      <c r="C662" s="19">
        <v>0</v>
      </c>
      <c r="D662" s="19">
        <v>0</v>
      </c>
      <c r="E662" s="19">
        <v>14.03</v>
      </c>
      <c r="F662" s="19">
        <v>3.86</v>
      </c>
      <c r="G662" s="19">
        <v>0</v>
      </c>
      <c r="H662" s="17">
        <f t="shared" si="33"/>
        <v>0</v>
      </c>
      <c r="I662" s="18">
        <f t="shared" si="31"/>
        <v>14.03</v>
      </c>
      <c r="J662" s="17">
        <f t="shared" si="32"/>
        <v>0</v>
      </c>
    </row>
    <row r="663" spans="1:10" x14ac:dyDescent="0.3">
      <c r="A663" s="2">
        <v>20200128</v>
      </c>
      <c r="B663" s="2" t="s">
        <v>43</v>
      </c>
      <c r="C663" s="2">
        <v>0</v>
      </c>
      <c r="D663" s="2">
        <v>0</v>
      </c>
      <c r="E663" s="2">
        <v>13.89</v>
      </c>
      <c r="F663" s="2">
        <v>3.66</v>
      </c>
      <c r="G663" s="2">
        <v>0</v>
      </c>
      <c r="H663" s="16">
        <f t="shared" si="33"/>
        <v>0</v>
      </c>
      <c r="I663" s="15">
        <f t="shared" si="31"/>
        <v>13.89</v>
      </c>
      <c r="J663" s="14">
        <f t="shared" si="32"/>
        <v>0</v>
      </c>
    </row>
    <row r="664" spans="1:10" x14ac:dyDescent="0.3">
      <c r="A664" s="19">
        <v>20200128</v>
      </c>
      <c r="B664" s="19" t="s">
        <v>42</v>
      </c>
      <c r="C664" s="19">
        <v>0</v>
      </c>
      <c r="D664" s="19">
        <v>0</v>
      </c>
      <c r="E664" s="19">
        <v>13.79</v>
      </c>
      <c r="F664" s="19">
        <v>3.38</v>
      </c>
      <c r="G664" s="19">
        <v>0</v>
      </c>
      <c r="H664" s="17">
        <f t="shared" si="33"/>
        <v>0</v>
      </c>
      <c r="I664" s="18">
        <f t="shared" si="31"/>
        <v>13.79</v>
      </c>
      <c r="J664" s="17">
        <f t="shared" si="32"/>
        <v>0</v>
      </c>
    </row>
    <row r="665" spans="1:10" x14ac:dyDescent="0.3">
      <c r="A665" s="2">
        <v>20200128</v>
      </c>
      <c r="B665" s="2" t="s">
        <v>41</v>
      </c>
      <c r="C665" s="2">
        <v>0</v>
      </c>
      <c r="D665" s="2">
        <v>0</v>
      </c>
      <c r="E665" s="2">
        <v>13.75</v>
      </c>
      <c r="F665" s="2">
        <v>3.59</v>
      </c>
      <c r="G665" s="2">
        <v>0</v>
      </c>
      <c r="H665" s="16">
        <f t="shared" si="33"/>
        <v>0</v>
      </c>
      <c r="I665" s="15">
        <f t="shared" si="31"/>
        <v>13.75</v>
      </c>
      <c r="J665" s="14">
        <f t="shared" si="32"/>
        <v>0</v>
      </c>
    </row>
    <row r="666" spans="1:10" x14ac:dyDescent="0.3">
      <c r="A666" s="19">
        <v>20200128</v>
      </c>
      <c r="B666" s="19" t="s">
        <v>40</v>
      </c>
      <c r="C666" s="19">
        <v>20.36</v>
      </c>
      <c r="D666" s="19">
        <v>3.45</v>
      </c>
      <c r="E666" s="19">
        <v>13.84</v>
      </c>
      <c r="F666" s="19">
        <v>3.72</v>
      </c>
      <c r="G666" s="19">
        <v>0</v>
      </c>
      <c r="H666" s="17">
        <f t="shared" si="33"/>
        <v>338.33254864702377</v>
      </c>
      <c r="I666" s="18">
        <f t="shared" si="31"/>
        <v>24.412892145219494</v>
      </c>
      <c r="J666" s="17">
        <f t="shared" si="32"/>
        <v>0.33922641828279737</v>
      </c>
    </row>
    <row r="667" spans="1:10" x14ac:dyDescent="0.3">
      <c r="A667" s="2">
        <v>20200128</v>
      </c>
      <c r="B667" s="2" t="s">
        <v>39</v>
      </c>
      <c r="C667" s="2">
        <v>133</v>
      </c>
      <c r="D667" s="2">
        <v>13.38</v>
      </c>
      <c r="E667" s="2">
        <v>14.17</v>
      </c>
      <c r="F667" s="2">
        <v>4</v>
      </c>
      <c r="G667" s="2">
        <v>0</v>
      </c>
      <c r="H667" s="16">
        <f t="shared" si="33"/>
        <v>574.74163521636501</v>
      </c>
      <c r="I667" s="15">
        <f t="shared" si="31"/>
        <v>32.130676100511408</v>
      </c>
      <c r="J667" s="14">
        <f t="shared" si="32"/>
        <v>0.55629930122643723</v>
      </c>
    </row>
    <row r="668" spans="1:10" x14ac:dyDescent="0.3">
      <c r="A668" s="19">
        <v>20200128</v>
      </c>
      <c r="B668" s="19" t="s">
        <v>38</v>
      </c>
      <c r="C668" s="19">
        <v>166</v>
      </c>
      <c r="D668" s="19">
        <v>21.94</v>
      </c>
      <c r="E668" s="19">
        <v>14.89</v>
      </c>
      <c r="F668" s="19">
        <v>4.34</v>
      </c>
      <c r="G668" s="19">
        <v>0</v>
      </c>
      <c r="H668" s="17">
        <f t="shared" si="33"/>
        <v>444.28333252202486</v>
      </c>
      <c r="I668" s="18">
        <f t="shared" si="31"/>
        <v>28.773854141313279</v>
      </c>
      <c r="J668" s="17">
        <f t="shared" si="32"/>
        <v>0.43673836029742863</v>
      </c>
    </row>
    <row r="669" spans="1:10" x14ac:dyDescent="0.3">
      <c r="A669" s="2">
        <v>20200128</v>
      </c>
      <c r="B669" s="2" t="s">
        <v>37</v>
      </c>
      <c r="C669" s="2">
        <v>352</v>
      </c>
      <c r="D669" s="2">
        <v>28.49</v>
      </c>
      <c r="E669" s="2">
        <v>15.51</v>
      </c>
      <c r="F669" s="2">
        <v>4.83</v>
      </c>
      <c r="G669" s="2">
        <v>0</v>
      </c>
      <c r="H669" s="16">
        <f t="shared" si="33"/>
        <v>737.93718433839763</v>
      </c>
      <c r="I669" s="15">
        <f t="shared" si="31"/>
        <v>38.570537010574924</v>
      </c>
      <c r="J669" s="14">
        <f t="shared" si="32"/>
        <v>0.69287326691645101</v>
      </c>
    </row>
    <row r="670" spans="1:10" x14ac:dyDescent="0.3">
      <c r="A670" s="19">
        <v>20200128</v>
      </c>
      <c r="B670" s="19" t="s">
        <v>36</v>
      </c>
      <c r="C670" s="19">
        <v>274</v>
      </c>
      <c r="D670" s="19">
        <v>32.32</v>
      </c>
      <c r="E670" s="19">
        <v>15.94</v>
      </c>
      <c r="F670" s="19">
        <v>5.17</v>
      </c>
      <c r="G670" s="19">
        <v>0</v>
      </c>
      <c r="H670" s="17">
        <f t="shared" si="33"/>
        <v>512.487325204998</v>
      </c>
      <c r="I670" s="18">
        <f t="shared" si="31"/>
        <v>31.955228912656189</v>
      </c>
      <c r="J670" s="17">
        <f t="shared" si="32"/>
        <v>0.49644722522763762</v>
      </c>
    </row>
    <row r="671" spans="1:10" x14ac:dyDescent="0.3">
      <c r="A671" s="2">
        <v>20200128</v>
      </c>
      <c r="B671" s="2" t="s">
        <v>35</v>
      </c>
      <c r="C671" s="2">
        <v>311</v>
      </c>
      <c r="D671" s="2">
        <v>32.85</v>
      </c>
      <c r="E671" s="2">
        <v>16.11</v>
      </c>
      <c r="F671" s="2">
        <v>5.17</v>
      </c>
      <c r="G671" s="2">
        <v>0</v>
      </c>
      <c r="H671" s="16">
        <f t="shared" si="33"/>
        <v>573.33367557570602</v>
      </c>
      <c r="I671" s="15">
        <f t="shared" si="31"/>
        <v>34.026677361740809</v>
      </c>
      <c r="J671" s="14">
        <f t="shared" si="32"/>
        <v>0.55004483408051308</v>
      </c>
    </row>
    <row r="672" spans="1:10" x14ac:dyDescent="0.3">
      <c r="A672" s="19">
        <v>20200128</v>
      </c>
      <c r="B672" s="19" t="s">
        <v>34</v>
      </c>
      <c r="C672" s="19">
        <v>298</v>
      </c>
      <c r="D672" s="19">
        <v>29.99</v>
      </c>
      <c r="E672" s="19">
        <v>16.260000000000002</v>
      </c>
      <c r="F672" s="19">
        <v>4.9000000000000004</v>
      </c>
      <c r="G672" s="19">
        <v>0</v>
      </c>
      <c r="H672" s="17">
        <f t="shared" si="33"/>
        <v>596.18023430108667</v>
      </c>
      <c r="I672" s="18">
        <f t="shared" si="31"/>
        <v>34.89063232190896</v>
      </c>
      <c r="J672" s="17">
        <f t="shared" si="32"/>
        <v>0.56964553657330952</v>
      </c>
    </row>
    <row r="673" spans="1:10" x14ac:dyDescent="0.3">
      <c r="A673" s="2">
        <v>20200128</v>
      </c>
      <c r="B673" s="2" t="s">
        <v>33</v>
      </c>
      <c r="C673" s="2">
        <v>267</v>
      </c>
      <c r="D673" s="2">
        <v>24.21</v>
      </c>
      <c r="E673" s="2">
        <v>16.2</v>
      </c>
      <c r="F673" s="2">
        <v>4.62</v>
      </c>
      <c r="G673" s="2">
        <v>0</v>
      </c>
      <c r="H673" s="16">
        <f t="shared" si="33"/>
        <v>651.08894093029176</v>
      </c>
      <c r="I673" s="15">
        <f t="shared" si="31"/>
        <v>36.54652940407162</v>
      </c>
      <c r="J673" s="14">
        <f t="shared" si="32"/>
        <v>0.61725876172526317</v>
      </c>
    </row>
    <row r="674" spans="1:10" x14ac:dyDescent="0.3">
      <c r="A674" s="19">
        <v>20200128</v>
      </c>
      <c r="B674" s="19" t="s">
        <v>32</v>
      </c>
      <c r="C674" s="19">
        <v>223.01</v>
      </c>
      <c r="D674" s="19">
        <v>16.190000000000001</v>
      </c>
      <c r="E674" s="19">
        <v>15.91</v>
      </c>
      <c r="F674" s="19">
        <v>4.21</v>
      </c>
      <c r="G674" s="19">
        <v>0</v>
      </c>
      <c r="H674" s="17">
        <f t="shared" si="33"/>
        <v>799.82498196880488</v>
      </c>
      <c r="I674" s="18">
        <f t="shared" si="31"/>
        <v>40.904530686525149</v>
      </c>
      <c r="J674" s="17">
        <f t="shared" si="32"/>
        <v>0.7425811976057296</v>
      </c>
    </row>
    <row r="675" spans="1:10" x14ac:dyDescent="0.3">
      <c r="A675" s="2">
        <v>20200128</v>
      </c>
      <c r="B675" s="2" t="s">
        <v>31</v>
      </c>
      <c r="C675" s="2">
        <v>59</v>
      </c>
      <c r="D675" s="2">
        <v>6.63</v>
      </c>
      <c r="E675" s="2">
        <v>15.46</v>
      </c>
      <c r="F675" s="2">
        <v>3.45</v>
      </c>
      <c r="G675" s="2">
        <v>0</v>
      </c>
      <c r="H675" s="16">
        <f t="shared" si="33"/>
        <v>511.0115918473536</v>
      </c>
      <c r="I675" s="15">
        <f t="shared" si="31"/>
        <v>31.429112245229803</v>
      </c>
      <c r="J675" s="14">
        <f t="shared" si="32"/>
        <v>0.4962275128756527</v>
      </c>
    </row>
    <row r="676" spans="1:10" x14ac:dyDescent="0.3">
      <c r="A676" s="19">
        <v>20200128</v>
      </c>
      <c r="B676" s="19" t="s">
        <v>30</v>
      </c>
      <c r="C676" s="19">
        <v>0</v>
      </c>
      <c r="D676" s="19">
        <v>0</v>
      </c>
      <c r="E676" s="19">
        <v>14.63</v>
      </c>
      <c r="F676" s="19">
        <v>3.17</v>
      </c>
      <c r="G676" s="19">
        <v>0</v>
      </c>
      <c r="H676" s="17">
        <f t="shared" si="33"/>
        <v>0</v>
      </c>
      <c r="I676" s="18">
        <f t="shared" si="31"/>
        <v>14.63</v>
      </c>
      <c r="J676" s="17">
        <f t="shared" si="32"/>
        <v>0</v>
      </c>
    </row>
    <row r="677" spans="1:10" x14ac:dyDescent="0.3">
      <c r="A677" s="2">
        <v>20200128</v>
      </c>
      <c r="B677" s="2" t="s">
        <v>29</v>
      </c>
      <c r="C677" s="2">
        <v>0</v>
      </c>
      <c r="D677" s="2">
        <v>0</v>
      </c>
      <c r="E677" s="2">
        <v>14.11</v>
      </c>
      <c r="F677" s="2">
        <v>3.24</v>
      </c>
      <c r="G677" s="2">
        <v>0</v>
      </c>
      <c r="H677" s="16">
        <f t="shared" si="33"/>
        <v>0</v>
      </c>
      <c r="I677" s="15">
        <f t="shared" si="31"/>
        <v>14.11</v>
      </c>
      <c r="J677" s="14">
        <f t="shared" si="32"/>
        <v>0</v>
      </c>
    </row>
    <row r="678" spans="1:10" x14ac:dyDescent="0.3">
      <c r="A678" s="19">
        <v>20200128</v>
      </c>
      <c r="B678" s="19" t="s">
        <v>28</v>
      </c>
      <c r="C678" s="19">
        <v>0</v>
      </c>
      <c r="D678" s="19">
        <v>0</v>
      </c>
      <c r="E678" s="19">
        <v>14.04</v>
      </c>
      <c r="F678" s="19">
        <v>3.1</v>
      </c>
      <c r="G678" s="19">
        <v>0</v>
      </c>
      <c r="H678" s="17">
        <f t="shared" si="33"/>
        <v>0</v>
      </c>
      <c r="I678" s="18">
        <f t="shared" si="31"/>
        <v>14.04</v>
      </c>
      <c r="J678" s="17">
        <f t="shared" si="32"/>
        <v>0</v>
      </c>
    </row>
    <row r="679" spans="1:10" x14ac:dyDescent="0.3">
      <c r="A679" s="2">
        <v>20200128</v>
      </c>
      <c r="B679" s="2" t="s">
        <v>27</v>
      </c>
      <c r="C679" s="2">
        <v>0</v>
      </c>
      <c r="D679" s="2">
        <v>0</v>
      </c>
      <c r="E679" s="2">
        <v>14.01</v>
      </c>
      <c r="F679" s="2">
        <v>3.1</v>
      </c>
      <c r="G679" s="2">
        <v>0</v>
      </c>
      <c r="H679" s="16">
        <f t="shared" si="33"/>
        <v>0</v>
      </c>
      <c r="I679" s="15">
        <f t="shared" si="31"/>
        <v>14.01</v>
      </c>
      <c r="J679" s="14">
        <f t="shared" si="32"/>
        <v>0</v>
      </c>
    </row>
    <row r="680" spans="1:10" x14ac:dyDescent="0.3">
      <c r="A680" s="19">
        <v>20200128</v>
      </c>
      <c r="B680" s="19" t="s">
        <v>26</v>
      </c>
      <c r="C680" s="19">
        <v>0</v>
      </c>
      <c r="D680" s="19">
        <v>0</v>
      </c>
      <c r="E680" s="19">
        <v>13.87</v>
      </c>
      <c r="F680" s="19">
        <v>3.31</v>
      </c>
      <c r="G680" s="19">
        <v>0</v>
      </c>
      <c r="H680" s="17">
        <f t="shared" si="33"/>
        <v>0</v>
      </c>
      <c r="I680" s="18">
        <f t="shared" si="31"/>
        <v>13.87</v>
      </c>
      <c r="J680" s="17">
        <f t="shared" si="32"/>
        <v>0</v>
      </c>
    </row>
    <row r="681" spans="1:10" x14ac:dyDescent="0.3">
      <c r="A681" s="2">
        <v>20200128</v>
      </c>
      <c r="B681" s="2" t="s">
        <v>25</v>
      </c>
      <c r="C681" s="2">
        <v>0</v>
      </c>
      <c r="D681" s="2">
        <v>0</v>
      </c>
      <c r="E681" s="2">
        <v>13.77</v>
      </c>
      <c r="F681" s="2">
        <v>3.38</v>
      </c>
      <c r="G681" s="2">
        <v>0</v>
      </c>
      <c r="H681" s="16">
        <f t="shared" si="33"/>
        <v>0</v>
      </c>
      <c r="I681" s="15">
        <f t="shared" si="31"/>
        <v>13.77</v>
      </c>
      <c r="J681" s="14">
        <f t="shared" si="32"/>
        <v>0</v>
      </c>
    </row>
    <row r="682" spans="1:10" x14ac:dyDescent="0.3">
      <c r="A682" s="19">
        <v>20200129</v>
      </c>
      <c r="B682" s="19" t="s">
        <v>48</v>
      </c>
      <c r="C682" s="19">
        <v>0</v>
      </c>
      <c r="D682" s="19">
        <v>0</v>
      </c>
      <c r="E682" s="19">
        <v>13.62</v>
      </c>
      <c r="F682" s="19">
        <v>3.45</v>
      </c>
      <c r="G682" s="19">
        <v>0</v>
      </c>
      <c r="H682" s="17">
        <f t="shared" si="33"/>
        <v>0</v>
      </c>
      <c r="I682" s="18">
        <f t="shared" si="31"/>
        <v>13.62</v>
      </c>
      <c r="J682" s="17">
        <f t="shared" si="32"/>
        <v>0</v>
      </c>
    </row>
    <row r="683" spans="1:10" x14ac:dyDescent="0.3">
      <c r="A683" s="2">
        <v>20200129</v>
      </c>
      <c r="B683" s="2" t="s">
        <v>47</v>
      </c>
      <c r="C683" s="2">
        <v>0</v>
      </c>
      <c r="D683" s="2">
        <v>0</v>
      </c>
      <c r="E683" s="2">
        <v>13.63</v>
      </c>
      <c r="F683" s="2">
        <v>3.45</v>
      </c>
      <c r="G683" s="2">
        <v>0</v>
      </c>
      <c r="H683" s="16">
        <f t="shared" si="33"/>
        <v>0</v>
      </c>
      <c r="I683" s="15">
        <f t="shared" si="31"/>
        <v>13.63</v>
      </c>
      <c r="J683" s="14">
        <f t="shared" si="32"/>
        <v>0</v>
      </c>
    </row>
    <row r="684" spans="1:10" x14ac:dyDescent="0.3">
      <c r="A684" s="19">
        <v>20200129</v>
      </c>
      <c r="B684" s="19" t="s">
        <v>46</v>
      </c>
      <c r="C684" s="19">
        <v>0</v>
      </c>
      <c r="D684" s="19">
        <v>0</v>
      </c>
      <c r="E684" s="19">
        <v>13.69</v>
      </c>
      <c r="F684" s="19">
        <v>3.52</v>
      </c>
      <c r="G684" s="19">
        <v>0</v>
      </c>
      <c r="H684" s="17">
        <f t="shared" si="33"/>
        <v>0</v>
      </c>
      <c r="I684" s="18">
        <f t="shared" si="31"/>
        <v>13.69</v>
      </c>
      <c r="J684" s="17">
        <f t="shared" si="32"/>
        <v>0</v>
      </c>
    </row>
    <row r="685" spans="1:10" x14ac:dyDescent="0.3">
      <c r="A685" s="2">
        <v>20200129</v>
      </c>
      <c r="B685" s="2" t="s">
        <v>45</v>
      </c>
      <c r="C685" s="2">
        <v>0</v>
      </c>
      <c r="D685" s="2">
        <v>0</v>
      </c>
      <c r="E685" s="2">
        <v>13.72</v>
      </c>
      <c r="F685" s="2">
        <v>3.59</v>
      </c>
      <c r="G685" s="2">
        <v>0</v>
      </c>
      <c r="H685" s="16">
        <f t="shared" si="33"/>
        <v>0</v>
      </c>
      <c r="I685" s="15">
        <f t="shared" si="31"/>
        <v>13.72</v>
      </c>
      <c r="J685" s="14">
        <f t="shared" si="32"/>
        <v>0</v>
      </c>
    </row>
    <row r="686" spans="1:10" x14ac:dyDescent="0.3">
      <c r="A686" s="19">
        <v>20200129</v>
      </c>
      <c r="B686" s="19" t="s">
        <v>44</v>
      </c>
      <c r="C686" s="19">
        <v>0</v>
      </c>
      <c r="D686" s="19">
        <v>0</v>
      </c>
      <c r="E686" s="19">
        <v>13.7</v>
      </c>
      <c r="F686" s="19">
        <v>3.31</v>
      </c>
      <c r="G686" s="19">
        <v>0</v>
      </c>
      <c r="H686" s="17">
        <f t="shared" si="33"/>
        <v>0</v>
      </c>
      <c r="I686" s="18">
        <f t="shared" si="31"/>
        <v>13.7</v>
      </c>
      <c r="J686" s="17">
        <f t="shared" si="32"/>
        <v>0</v>
      </c>
    </row>
    <row r="687" spans="1:10" x14ac:dyDescent="0.3">
      <c r="A687" s="2">
        <v>20200129</v>
      </c>
      <c r="B687" s="2" t="s">
        <v>43</v>
      </c>
      <c r="C687" s="2">
        <v>0</v>
      </c>
      <c r="D687" s="2">
        <v>0</v>
      </c>
      <c r="E687" s="2">
        <v>13.46</v>
      </c>
      <c r="F687" s="2">
        <v>3.1</v>
      </c>
      <c r="G687" s="2">
        <v>0</v>
      </c>
      <c r="H687" s="16">
        <f t="shared" si="33"/>
        <v>0</v>
      </c>
      <c r="I687" s="15">
        <f t="shared" si="31"/>
        <v>13.46</v>
      </c>
      <c r="J687" s="14">
        <f t="shared" si="32"/>
        <v>0</v>
      </c>
    </row>
    <row r="688" spans="1:10" x14ac:dyDescent="0.3">
      <c r="A688" s="19">
        <v>20200129</v>
      </c>
      <c r="B688" s="19" t="s">
        <v>42</v>
      </c>
      <c r="C688" s="19">
        <v>0</v>
      </c>
      <c r="D688" s="19">
        <v>0</v>
      </c>
      <c r="E688" s="19">
        <v>13.53</v>
      </c>
      <c r="F688" s="19">
        <v>3.38</v>
      </c>
      <c r="G688" s="19">
        <v>0</v>
      </c>
      <c r="H688" s="17">
        <f t="shared" si="33"/>
        <v>0</v>
      </c>
      <c r="I688" s="18">
        <f t="shared" si="31"/>
        <v>13.53</v>
      </c>
      <c r="J688" s="17">
        <f t="shared" si="32"/>
        <v>0</v>
      </c>
    </row>
    <row r="689" spans="1:10" x14ac:dyDescent="0.3">
      <c r="A689" s="2">
        <v>20200129</v>
      </c>
      <c r="B689" s="2" t="s">
        <v>41</v>
      </c>
      <c r="C689" s="2">
        <v>0</v>
      </c>
      <c r="D689" s="2">
        <v>0</v>
      </c>
      <c r="E689" s="2">
        <v>13.44</v>
      </c>
      <c r="F689" s="2">
        <v>3.59</v>
      </c>
      <c r="G689" s="2">
        <v>0</v>
      </c>
      <c r="H689" s="16">
        <f t="shared" si="33"/>
        <v>0</v>
      </c>
      <c r="I689" s="15">
        <f t="shared" si="31"/>
        <v>13.44</v>
      </c>
      <c r="J689" s="14">
        <f t="shared" si="32"/>
        <v>0</v>
      </c>
    </row>
    <row r="690" spans="1:10" x14ac:dyDescent="0.3">
      <c r="A690" s="19">
        <v>20200129</v>
      </c>
      <c r="B690" s="19" t="s">
        <v>40</v>
      </c>
      <c r="C690" s="19">
        <v>32.380000000000003</v>
      </c>
      <c r="D690" s="19">
        <v>3.6</v>
      </c>
      <c r="E690" s="19">
        <v>13.27</v>
      </c>
      <c r="F690" s="19">
        <v>3.45</v>
      </c>
      <c r="G690" s="19">
        <v>0</v>
      </c>
      <c r="H690" s="17">
        <f t="shared" si="33"/>
        <v>515.68294453884232</v>
      </c>
      <c r="I690" s="18">
        <f t="shared" si="31"/>
        <v>29.385092016838822</v>
      </c>
      <c r="J690" s="17">
        <f t="shared" si="32"/>
        <v>0.5055070173039149</v>
      </c>
    </row>
    <row r="691" spans="1:10" x14ac:dyDescent="0.3">
      <c r="A691" s="2">
        <v>20200129</v>
      </c>
      <c r="B691" s="2" t="s">
        <v>39</v>
      </c>
      <c r="C691" s="2">
        <v>139</v>
      </c>
      <c r="D691" s="2">
        <v>13.55</v>
      </c>
      <c r="E691" s="2">
        <v>13.53</v>
      </c>
      <c r="F691" s="2">
        <v>3.38</v>
      </c>
      <c r="G691" s="2">
        <v>0</v>
      </c>
      <c r="H691" s="16">
        <f t="shared" si="33"/>
        <v>593.27213768044601</v>
      </c>
      <c r="I691" s="15">
        <f t="shared" si="31"/>
        <v>32.069754302513935</v>
      </c>
      <c r="J691" s="14">
        <f t="shared" si="32"/>
        <v>0.57439784056477006</v>
      </c>
    </row>
    <row r="692" spans="1:10" x14ac:dyDescent="0.3">
      <c r="A692" s="19">
        <v>20200129</v>
      </c>
      <c r="B692" s="19" t="s">
        <v>38</v>
      </c>
      <c r="C692" s="19">
        <v>232</v>
      </c>
      <c r="D692" s="19">
        <v>22.14</v>
      </c>
      <c r="E692" s="19">
        <v>14.13</v>
      </c>
      <c r="F692" s="19">
        <v>3.86</v>
      </c>
      <c r="G692" s="19">
        <v>0</v>
      </c>
      <c r="H692" s="17">
        <f t="shared" si="33"/>
        <v>615.59523972479246</v>
      </c>
      <c r="I692" s="18">
        <f t="shared" si="31"/>
        <v>33.367351241399767</v>
      </c>
      <c r="J692" s="17">
        <f t="shared" si="32"/>
        <v>0.59241618255489281</v>
      </c>
    </row>
    <row r="693" spans="1:10" x14ac:dyDescent="0.3">
      <c r="A693" s="2">
        <v>20200129</v>
      </c>
      <c r="B693" s="2" t="s">
        <v>37</v>
      </c>
      <c r="C693" s="2">
        <v>265</v>
      </c>
      <c r="D693" s="2">
        <v>28.72</v>
      </c>
      <c r="E693" s="2">
        <v>14.64</v>
      </c>
      <c r="F693" s="2">
        <v>4.4800000000000004</v>
      </c>
      <c r="G693" s="2">
        <v>0</v>
      </c>
      <c r="H693" s="16">
        <f t="shared" si="33"/>
        <v>551.47481539727858</v>
      </c>
      <c r="I693" s="15">
        <f t="shared" si="31"/>
        <v>31.873587981164956</v>
      </c>
      <c r="J693" s="14">
        <f t="shared" si="32"/>
        <v>0.53441706741364414</v>
      </c>
    </row>
    <row r="694" spans="1:10" x14ac:dyDescent="0.3">
      <c r="A694" s="19">
        <v>20200129</v>
      </c>
      <c r="B694" s="19" t="s">
        <v>36</v>
      </c>
      <c r="C694" s="19">
        <v>471.01</v>
      </c>
      <c r="D694" s="19">
        <v>32.57</v>
      </c>
      <c r="E694" s="19">
        <v>14.66</v>
      </c>
      <c r="F694" s="19">
        <v>4.55</v>
      </c>
      <c r="G694" s="19">
        <v>0</v>
      </c>
      <c r="H694" s="17">
        <f t="shared" si="33"/>
        <v>874.94723750383491</v>
      </c>
      <c r="I694" s="18">
        <f t="shared" si="31"/>
        <v>42.002101171994838</v>
      </c>
      <c r="J694" s="17">
        <f t="shared" si="32"/>
        <v>0.80800550096894574</v>
      </c>
    </row>
    <row r="695" spans="1:10" x14ac:dyDescent="0.3">
      <c r="A695" s="2">
        <v>20200129</v>
      </c>
      <c r="B695" s="2" t="s">
        <v>35</v>
      </c>
      <c r="C695" s="2">
        <v>356</v>
      </c>
      <c r="D695" s="2">
        <v>33.119999999999997</v>
      </c>
      <c r="E695" s="2">
        <v>14.77</v>
      </c>
      <c r="F695" s="2">
        <v>4.62</v>
      </c>
      <c r="G695" s="2">
        <v>0</v>
      </c>
      <c r="H695" s="16">
        <f t="shared" si="33"/>
        <v>651.54407641251714</v>
      </c>
      <c r="I695" s="15">
        <f t="shared" si="31"/>
        <v>35.130752387891164</v>
      </c>
      <c r="J695" s="14">
        <f t="shared" si="32"/>
        <v>0.6218412337268211</v>
      </c>
    </row>
    <row r="696" spans="1:10" x14ac:dyDescent="0.3">
      <c r="A696" s="19">
        <v>20200129</v>
      </c>
      <c r="B696" s="19" t="s">
        <v>34</v>
      </c>
      <c r="C696" s="19">
        <v>342</v>
      </c>
      <c r="D696" s="19">
        <v>30.26</v>
      </c>
      <c r="E696" s="19">
        <v>14.97</v>
      </c>
      <c r="F696" s="19">
        <v>4.62</v>
      </c>
      <c r="G696" s="19">
        <v>0</v>
      </c>
      <c r="H696" s="17">
        <f t="shared" si="33"/>
        <v>678.67277554527607</v>
      </c>
      <c r="I696" s="18">
        <f t="shared" si="31"/>
        <v>36.17852423578988</v>
      </c>
      <c r="J696" s="17">
        <f t="shared" si="32"/>
        <v>0.64453325523205962</v>
      </c>
    </row>
    <row r="697" spans="1:10" x14ac:dyDescent="0.3">
      <c r="A697" s="2">
        <v>20200129</v>
      </c>
      <c r="B697" s="2" t="s">
        <v>33</v>
      </c>
      <c r="C697" s="2">
        <v>239</v>
      </c>
      <c r="D697" s="2">
        <v>24.46</v>
      </c>
      <c r="E697" s="2">
        <v>14.96</v>
      </c>
      <c r="F697" s="2">
        <v>4.55</v>
      </c>
      <c r="G697" s="2">
        <v>0</v>
      </c>
      <c r="H697" s="16">
        <f t="shared" si="33"/>
        <v>577.21400312862909</v>
      </c>
      <c r="I697" s="15">
        <f t="shared" si="31"/>
        <v>32.997937597769663</v>
      </c>
      <c r="J697" s="14">
        <f t="shared" si="32"/>
        <v>0.55643965602951195</v>
      </c>
    </row>
    <row r="698" spans="1:10" x14ac:dyDescent="0.3">
      <c r="A698" s="19">
        <v>20200129</v>
      </c>
      <c r="B698" s="19" t="s">
        <v>32</v>
      </c>
      <c r="C698" s="19">
        <v>168</v>
      </c>
      <c r="D698" s="19">
        <v>16.43</v>
      </c>
      <c r="E698" s="19">
        <v>14.73</v>
      </c>
      <c r="F698" s="19">
        <v>4.28</v>
      </c>
      <c r="G698" s="19">
        <v>0</v>
      </c>
      <c r="H698" s="17">
        <f t="shared" si="33"/>
        <v>593.96759354757216</v>
      </c>
      <c r="I698" s="18">
        <f t="shared" si="31"/>
        <v>33.291487298361631</v>
      </c>
      <c r="J698" s="17">
        <f t="shared" si="32"/>
        <v>0.57180565713865061</v>
      </c>
    </row>
    <row r="699" spans="1:10" x14ac:dyDescent="0.3">
      <c r="A699" s="2">
        <v>20200129</v>
      </c>
      <c r="B699" s="2" t="s">
        <v>31</v>
      </c>
      <c r="C699" s="2">
        <v>48</v>
      </c>
      <c r="D699" s="2">
        <v>6.85</v>
      </c>
      <c r="E699" s="2">
        <v>14.33</v>
      </c>
      <c r="F699" s="2">
        <v>3.79</v>
      </c>
      <c r="G699" s="2">
        <v>0</v>
      </c>
      <c r="H699" s="16">
        <f t="shared" si="33"/>
        <v>402.44671172386614</v>
      </c>
      <c r="I699" s="15">
        <f t="shared" si="31"/>
        <v>26.906459741370817</v>
      </c>
      <c r="J699" s="14">
        <f t="shared" si="32"/>
        <v>0.39899409368109739</v>
      </c>
    </row>
    <row r="700" spans="1:10" x14ac:dyDescent="0.3">
      <c r="A700" s="19">
        <v>20200129</v>
      </c>
      <c r="B700" s="19" t="s">
        <v>30</v>
      </c>
      <c r="C700" s="19">
        <v>0</v>
      </c>
      <c r="D700" s="19">
        <v>0</v>
      </c>
      <c r="E700" s="19">
        <v>13.91</v>
      </c>
      <c r="F700" s="19">
        <v>3.66</v>
      </c>
      <c r="G700" s="19">
        <v>0</v>
      </c>
      <c r="H700" s="17">
        <f t="shared" si="33"/>
        <v>0</v>
      </c>
      <c r="I700" s="18">
        <f t="shared" si="31"/>
        <v>13.91</v>
      </c>
      <c r="J700" s="17">
        <f t="shared" si="32"/>
        <v>0</v>
      </c>
    </row>
    <row r="701" spans="1:10" x14ac:dyDescent="0.3">
      <c r="A701" s="2">
        <v>20200129</v>
      </c>
      <c r="B701" s="2" t="s">
        <v>29</v>
      </c>
      <c r="C701" s="2">
        <v>0</v>
      </c>
      <c r="D701" s="2">
        <v>0</v>
      </c>
      <c r="E701" s="2">
        <v>13.9</v>
      </c>
      <c r="F701" s="2">
        <v>4</v>
      </c>
      <c r="G701" s="2">
        <v>0</v>
      </c>
      <c r="H701" s="16">
        <f t="shared" si="33"/>
        <v>0</v>
      </c>
      <c r="I701" s="15">
        <f t="shared" si="31"/>
        <v>13.9</v>
      </c>
      <c r="J701" s="14">
        <f t="shared" si="32"/>
        <v>0</v>
      </c>
    </row>
    <row r="702" spans="1:10" x14ac:dyDescent="0.3">
      <c r="A702" s="19">
        <v>20200129</v>
      </c>
      <c r="B702" s="19" t="s">
        <v>28</v>
      </c>
      <c r="C702" s="19">
        <v>0</v>
      </c>
      <c r="D702" s="19">
        <v>0</v>
      </c>
      <c r="E702" s="19">
        <v>13.83</v>
      </c>
      <c r="F702" s="19">
        <v>3.86</v>
      </c>
      <c r="G702" s="19">
        <v>0</v>
      </c>
      <c r="H702" s="17">
        <f t="shared" si="33"/>
        <v>0</v>
      </c>
      <c r="I702" s="18">
        <f t="shared" si="31"/>
        <v>13.83</v>
      </c>
      <c r="J702" s="17">
        <f t="shared" si="32"/>
        <v>0</v>
      </c>
    </row>
    <row r="703" spans="1:10" x14ac:dyDescent="0.3">
      <c r="A703" s="2">
        <v>20200129</v>
      </c>
      <c r="B703" s="2" t="s">
        <v>27</v>
      </c>
      <c r="C703" s="2">
        <v>0</v>
      </c>
      <c r="D703" s="2">
        <v>0</v>
      </c>
      <c r="E703" s="2">
        <v>13.87</v>
      </c>
      <c r="F703" s="2">
        <v>3.72</v>
      </c>
      <c r="G703" s="2">
        <v>0</v>
      </c>
      <c r="H703" s="16">
        <f t="shared" si="33"/>
        <v>0</v>
      </c>
      <c r="I703" s="15">
        <f t="shared" si="31"/>
        <v>13.87</v>
      </c>
      <c r="J703" s="14">
        <f t="shared" si="32"/>
        <v>0</v>
      </c>
    </row>
    <row r="704" spans="1:10" x14ac:dyDescent="0.3">
      <c r="A704" s="19">
        <v>20200129</v>
      </c>
      <c r="B704" s="19" t="s">
        <v>26</v>
      </c>
      <c r="C704" s="19">
        <v>0</v>
      </c>
      <c r="D704" s="19">
        <v>0</v>
      </c>
      <c r="E704" s="19">
        <v>13.82</v>
      </c>
      <c r="F704" s="19">
        <v>3.86</v>
      </c>
      <c r="G704" s="19">
        <v>0</v>
      </c>
      <c r="H704" s="17">
        <f t="shared" si="33"/>
        <v>0</v>
      </c>
      <c r="I704" s="18">
        <f t="shared" si="31"/>
        <v>13.82</v>
      </c>
      <c r="J704" s="17">
        <f t="shared" si="32"/>
        <v>0</v>
      </c>
    </row>
    <row r="705" spans="1:10" x14ac:dyDescent="0.3">
      <c r="A705" s="2">
        <v>20200129</v>
      </c>
      <c r="B705" s="2" t="s">
        <v>25</v>
      </c>
      <c r="C705" s="2">
        <v>0</v>
      </c>
      <c r="D705" s="2">
        <v>0</v>
      </c>
      <c r="E705" s="2">
        <v>13.69</v>
      </c>
      <c r="F705" s="2">
        <v>4</v>
      </c>
      <c r="G705" s="2">
        <v>0</v>
      </c>
      <c r="H705" s="16">
        <f t="shared" si="33"/>
        <v>0</v>
      </c>
      <c r="I705" s="15">
        <f t="shared" si="31"/>
        <v>13.69</v>
      </c>
      <c r="J705" s="14">
        <f t="shared" si="32"/>
        <v>0</v>
      </c>
    </row>
    <row r="706" spans="1:10" x14ac:dyDescent="0.3">
      <c r="A706" s="19">
        <v>20200130</v>
      </c>
      <c r="B706" s="19" t="s">
        <v>48</v>
      </c>
      <c r="C706" s="19">
        <v>0</v>
      </c>
      <c r="D706" s="19">
        <v>0</v>
      </c>
      <c r="E706" s="19">
        <v>13.46</v>
      </c>
      <c r="F706" s="19">
        <v>4.21</v>
      </c>
      <c r="G706" s="19">
        <v>0</v>
      </c>
      <c r="H706" s="17">
        <f t="shared" si="33"/>
        <v>0</v>
      </c>
      <c r="I706" s="18">
        <f t="shared" si="31"/>
        <v>13.46</v>
      </c>
      <c r="J706" s="17">
        <f t="shared" si="32"/>
        <v>0</v>
      </c>
    </row>
    <row r="707" spans="1:10" x14ac:dyDescent="0.3">
      <c r="A707" s="2">
        <v>20200130</v>
      </c>
      <c r="B707" s="2" t="s">
        <v>47</v>
      </c>
      <c r="C707" s="2">
        <v>0</v>
      </c>
      <c r="D707" s="2">
        <v>0</v>
      </c>
      <c r="E707" s="2">
        <v>13.38</v>
      </c>
      <c r="F707" s="2">
        <v>4.28</v>
      </c>
      <c r="G707" s="2">
        <v>0</v>
      </c>
      <c r="H707" s="16">
        <f t="shared" si="33"/>
        <v>0</v>
      </c>
      <c r="I707" s="15">
        <f t="shared" si="31"/>
        <v>13.38</v>
      </c>
      <c r="J707" s="14">
        <f t="shared" si="32"/>
        <v>0</v>
      </c>
    </row>
    <row r="708" spans="1:10" x14ac:dyDescent="0.3">
      <c r="A708" s="19">
        <v>20200130</v>
      </c>
      <c r="B708" s="19" t="s">
        <v>46</v>
      </c>
      <c r="C708" s="19">
        <v>0</v>
      </c>
      <c r="D708" s="19">
        <v>0</v>
      </c>
      <c r="E708" s="19">
        <v>13.35</v>
      </c>
      <c r="F708" s="19">
        <v>4.21</v>
      </c>
      <c r="G708" s="19">
        <v>0</v>
      </c>
      <c r="H708" s="17">
        <f t="shared" si="33"/>
        <v>0</v>
      </c>
      <c r="I708" s="18">
        <f t="shared" si="31"/>
        <v>13.35</v>
      </c>
      <c r="J708" s="17">
        <f t="shared" si="32"/>
        <v>0</v>
      </c>
    </row>
    <row r="709" spans="1:10" x14ac:dyDescent="0.3">
      <c r="A709" s="2">
        <v>20200130</v>
      </c>
      <c r="B709" s="2" t="s">
        <v>45</v>
      </c>
      <c r="C709" s="2">
        <v>0</v>
      </c>
      <c r="D709" s="2">
        <v>0</v>
      </c>
      <c r="E709" s="2">
        <v>13.46</v>
      </c>
      <c r="F709" s="2">
        <v>4.1399999999999997</v>
      </c>
      <c r="G709" s="2">
        <v>0</v>
      </c>
      <c r="H709" s="16">
        <f t="shared" si="33"/>
        <v>0</v>
      </c>
      <c r="I709" s="15">
        <f t="shared" si="31"/>
        <v>13.46</v>
      </c>
      <c r="J709" s="14">
        <f t="shared" si="32"/>
        <v>0</v>
      </c>
    </row>
    <row r="710" spans="1:10" x14ac:dyDescent="0.3">
      <c r="A710" s="19">
        <v>20200130</v>
      </c>
      <c r="B710" s="19" t="s">
        <v>44</v>
      </c>
      <c r="C710" s="19">
        <v>0</v>
      </c>
      <c r="D710" s="19">
        <v>0</v>
      </c>
      <c r="E710" s="19">
        <v>13.6</v>
      </c>
      <c r="F710" s="19">
        <v>4.1399999999999997</v>
      </c>
      <c r="G710" s="19">
        <v>0</v>
      </c>
      <c r="H710" s="17">
        <f t="shared" si="33"/>
        <v>0</v>
      </c>
      <c r="I710" s="18">
        <f t="shared" si="31"/>
        <v>13.6</v>
      </c>
      <c r="J710" s="17">
        <f t="shared" si="32"/>
        <v>0</v>
      </c>
    </row>
    <row r="711" spans="1:10" x14ac:dyDescent="0.3">
      <c r="A711" s="2">
        <v>20200130</v>
      </c>
      <c r="B711" s="2" t="s">
        <v>43</v>
      </c>
      <c r="C711" s="2">
        <v>0</v>
      </c>
      <c r="D711" s="2">
        <v>0</v>
      </c>
      <c r="E711" s="2">
        <v>13.75</v>
      </c>
      <c r="F711" s="2">
        <v>4.1399999999999997</v>
      </c>
      <c r="G711" s="2">
        <v>0</v>
      </c>
      <c r="H711" s="16">
        <f t="shared" si="33"/>
        <v>0</v>
      </c>
      <c r="I711" s="15">
        <f t="shared" si="31"/>
        <v>13.75</v>
      </c>
      <c r="J711" s="14">
        <f t="shared" si="32"/>
        <v>0</v>
      </c>
    </row>
    <row r="712" spans="1:10" x14ac:dyDescent="0.3">
      <c r="A712" s="19">
        <v>20200130</v>
      </c>
      <c r="B712" s="19" t="s">
        <v>42</v>
      </c>
      <c r="C712" s="19">
        <v>0</v>
      </c>
      <c r="D712" s="19">
        <v>0</v>
      </c>
      <c r="E712" s="19">
        <v>13.77</v>
      </c>
      <c r="F712" s="19">
        <v>4.1399999999999997</v>
      </c>
      <c r="G712" s="19">
        <v>0</v>
      </c>
      <c r="H712" s="17">
        <f t="shared" si="33"/>
        <v>0</v>
      </c>
      <c r="I712" s="18">
        <f t="shared" si="31"/>
        <v>13.77</v>
      </c>
      <c r="J712" s="17">
        <f t="shared" si="32"/>
        <v>0</v>
      </c>
    </row>
    <row r="713" spans="1:10" x14ac:dyDescent="0.3">
      <c r="A713" s="2">
        <v>20200130</v>
      </c>
      <c r="B713" s="2" t="s">
        <v>41</v>
      </c>
      <c r="C713" s="2">
        <v>0</v>
      </c>
      <c r="D713" s="2">
        <v>0</v>
      </c>
      <c r="E713" s="2">
        <v>13.92</v>
      </c>
      <c r="F713" s="2">
        <v>4.28</v>
      </c>
      <c r="G713" s="2">
        <v>0</v>
      </c>
      <c r="H713" s="16">
        <f t="shared" si="33"/>
        <v>0</v>
      </c>
      <c r="I713" s="15">
        <f t="shared" si="31"/>
        <v>13.92</v>
      </c>
      <c r="J713" s="14">
        <f t="shared" si="32"/>
        <v>0</v>
      </c>
    </row>
    <row r="714" spans="1:10" x14ac:dyDescent="0.3">
      <c r="A714" s="19">
        <v>20200130</v>
      </c>
      <c r="B714" s="19" t="s">
        <v>40</v>
      </c>
      <c r="C714" s="19">
        <v>6</v>
      </c>
      <c r="D714" s="19">
        <v>3.75</v>
      </c>
      <c r="E714" s="19">
        <v>13.92</v>
      </c>
      <c r="F714" s="19">
        <v>4.41</v>
      </c>
      <c r="G714" s="19">
        <v>0</v>
      </c>
      <c r="H714" s="17">
        <f t="shared" si="33"/>
        <v>91.738729792071084</v>
      </c>
      <c r="I714" s="18">
        <f t="shared" ref="I714:I777" si="34">E714+H714*((NOCT-20)/(800))</f>
        <v>16.786835306002221</v>
      </c>
      <c r="J714" s="17">
        <f t="shared" ref="J714:J777" si="35">P_STC__W*(H714/1000)*(1+(alpha_p/100)*(I714-25))</f>
        <v>9.5129323626773066E-2</v>
      </c>
    </row>
    <row r="715" spans="1:10" x14ac:dyDescent="0.3">
      <c r="A715" s="2">
        <v>20200130</v>
      </c>
      <c r="B715" s="2" t="s">
        <v>39</v>
      </c>
      <c r="C715" s="2">
        <v>75</v>
      </c>
      <c r="D715" s="2">
        <v>13.73</v>
      </c>
      <c r="E715" s="2">
        <v>14.37</v>
      </c>
      <c r="F715" s="2">
        <v>4.62</v>
      </c>
      <c r="G715" s="2">
        <v>0</v>
      </c>
      <c r="H715" s="16">
        <f t="shared" si="33"/>
        <v>315.99328535274998</v>
      </c>
      <c r="I715" s="15">
        <f t="shared" si="34"/>
        <v>24.244790167273436</v>
      </c>
      <c r="J715" s="14">
        <f t="shared" si="35"/>
        <v>0.31706717091553277</v>
      </c>
    </row>
    <row r="716" spans="1:10" x14ac:dyDescent="0.3">
      <c r="A716" s="19">
        <v>20200130</v>
      </c>
      <c r="B716" s="19" t="s">
        <v>38</v>
      </c>
      <c r="C716" s="19">
        <v>194</v>
      </c>
      <c r="D716" s="19">
        <v>22.34</v>
      </c>
      <c r="E716" s="19">
        <v>14.87</v>
      </c>
      <c r="F716" s="19">
        <v>5.0999999999999996</v>
      </c>
      <c r="G716" s="19">
        <v>0</v>
      </c>
      <c r="H716" s="17">
        <f t="shared" si="33"/>
        <v>510.38933637159738</v>
      </c>
      <c r="I716" s="18">
        <f t="shared" si="34"/>
        <v>30.819666761612417</v>
      </c>
      <c r="J716" s="17">
        <f t="shared" si="35"/>
        <v>0.49702300501796293</v>
      </c>
    </row>
    <row r="717" spans="1:10" x14ac:dyDescent="0.3">
      <c r="A717" s="2">
        <v>20200130</v>
      </c>
      <c r="B717" s="2" t="s">
        <v>37</v>
      </c>
      <c r="C717" s="2">
        <v>266</v>
      </c>
      <c r="D717" s="2">
        <v>28.96</v>
      </c>
      <c r="E717" s="2">
        <v>15.19</v>
      </c>
      <c r="F717" s="2">
        <v>6.14</v>
      </c>
      <c r="G717" s="2">
        <v>0</v>
      </c>
      <c r="H717" s="16">
        <f t="shared" si="33"/>
        <v>549.36101399165443</v>
      </c>
      <c r="I717" s="15">
        <f t="shared" si="34"/>
        <v>32.357531687239202</v>
      </c>
      <c r="J717" s="14">
        <f t="shared" si="35"/>
        <v>0.53117227918485577</v>
      </c>
    </row>
    <row r="718" spans="1:10" x14ac:dyDescent="0.3">
      <c r="A718" s="19">
        <v>20200130</v>
      </c>
      <c r="B718" s="19" t="s">
        <v>36</v>
      </c>
      <c r="C718" s="19">
        <v>230</v>
      </c>
      <c r="D718" s="19">
        <v>32.83</v>
      </c>
      <c r="E718" s="19">
        <v>15.64</v>
      </c>
      <c r="F718" s="19">
        <v>6.48</v>
      </c>
      <c r="G718" s="19">
        <v>0</v>
      </c>
      <c r="H718" s="17">
        <f t="shared" si="33"/>
        <v>424.23819979626967</v>
      </c>
      <c r="I718" s="18">
        <f t="shared" si="34"/>
        <v>28.897443743633428</v>
      </c>
      <c r="J718" s="17">
        <f t="shared" si="35"/>
        <v>0.41679769946704137</v>
      </c>
    </row>
    <row r="719" spans="1:10" x14ac:dyDescent="0.3">
      <c r="A719" s="2">
        <v>20200130</v>
      </c>
      <c r="B719" s="2" t="s">
        <v>35</v>
      </c>
      <c r="C719" s="2">
        <v>342</v>
      </c>
      <c r="D719" s="2">
        <v>33.39</v>
      </c>
      <c r="E719" s="2">
        <v>15.86</v>
      </c>
      <c r="F719" s="2">
        <v>6.28</v>
      </c>
      <c r="G719" s="2">
        <v>0</v>
      </c>
      <c r="H719" s="16">
        <f t="shared" si="33"/>
        <v>621.43964229827054</v>
      </c>
      <c r="I719" s="15">
        <f t="shared" si="34"/>
        <v>35.27998882182095</v>
      </c>
      <c r="J719" s="14">
        <f t="shared" si="35"/>
        <v>0.59269187570508874</v>
      </c>
    </row>
    <row r="720" spans="1:10" x14ac:dyDescent="0.3">
      <c r="A720" s="19">
        <v>20200130</v>
      </c>
      <c r="B720" s="19" t="s">
        <v>34</v>
      </c>
      <c r="C720" s="19">
        <v>254</v>
      </c>
      <c r="D720" s="19">
        <v>30.53</v>
      </c>
      <c r="E720" s="19">
        <v>15.92</v>
      </c>
      <c r="F720" s="19">
        <v>6.07</v>
      </c>
      <c r="G720" s="19">
        <v>0</v>
      </c>
      <c r="H720" s="17">
        <f t="shared" si="33"/>
        <v>500.01039259666049</v>
      </c>
      <c r="I720" s="18">
        <f t="shared" si="34"/>
        <v>31.545324768645642</v>
      </c>
      <c r="J720" s="17">
        <f t="shared" si="35"/>
        <v>0.48528310576406625</v>
      </c>
    </row>
    <row r="721" spans="1:10" x14ac:dyDescent="0.3">
      <c r="A721" s="2">
        <v>20200130</v>
      </c>
      <c r="B721" s="2" t="s">
        <v>33</v>
      </c>
      <c r="C721" s="2">
        <v>65</v>
      </c>
      <c r="D721" s="2">
        <v>24.72</v>
      </c>
      <c r="E721" s="2">
        <v>15.78</v>
      </c>
      <c r="F721" s="2">
        <v>5.52</v>
      </c>
      <c r="G721" s="2">
        <v>0</v>
      </c>
      <c r="H721" s="16">
        <f t="shared" si="33"/>
        <v>155.43390566819374</v>
      </c>
      <c r="I721" s="15">
        <f t="shared" si="34"/>
        <v>20.637309552131054</v>
      </c>
      <c r="J721" s="14">
        <f t="shared" si="35"/>
        <v>0.15848540073809489</v>
      </c>
    </row>
    <row r="722" spans="1:10" x14ac:dyDescent="0.3">
      <c r="A722" s="19">
        <v>20200130</v>
      </c>
      <c r="B722" s="19" t="s">
        <v>32</v>
      </c>
      <c r="C722" s="19">
        <v>122</v>
      </c>
      <c r="D722" s="19">
        <v>16.670000000000002</v>
      </c>
      <c r="E722" s="19">
        <v>15.61</v>
      </c>
      <c r="F722" s="19">
        <v>4.97</v>
      </c>
      <c r="G722" s="19">
        <v>0</v>
      </c>
      <c r="H722" s="17">
        <f t="shared" si="33"/>
        <v>425.29610208042425</v>
      </c>
      <c r="I722" s="18">
        <f t="shared" si="34"/>
        <v>28.900503190013257</v>
      </c>
      <c r="J722" s="17">
        <f t="shared" si="35"/>
        <v>0.4178311924675322</v>
      </c>
    </row>
    <row r="723" spans="1:10" x14ac:dyDescent="0.3">
      <c r="A723" s="2">
        <v>20200130</v>
      </c>
      <c r="B723" s="2" t="s">
        <v>31</v>
      </c>
      <c r="C723" s="2">
        <v>61</v>
      </c>
      <c r="D723" s="2">
        <v>7.07</v>
      </c>
      <c r="E723" s="2">
        <v>15.36</v>
      </c>
      <c r="F723" s="2">
        <v>4.83</v>
      </c>
      <c r="G723" s="2">
        <v>0</v>
      </c>
      <c r="H723" s="16">
        <f t="shared" ref="H723:H786" si="36">IF(D723&gt;0,C723/SIN(D723*PI()/180),0)</f>
        <v>495.60505547846822</v>
      </c>
      <c r="I723" s="15">
        <f t="shared" si="34"/>
        <v>30.847657983702131</v>
      </c>
      <c r="J723" s="14">
        <f t="shared" si="35"/>
        <v>0.48256347561102514</v>
      </c>
    </row>
    <row r="724" spans="1:10" x14ac:dyDescent="0.3">
      <c r="A724" s="19">
        <v>20200130</v>
      </c>
      <c r="B724" s="19" t="s">
        <v>30</v>
      </c>
      <c r="C724" s="19">
        <v>0</v>
      </c>
      <c r="D724" s="19">
        <v>0</v>
      </c>
      <c r="E724" s="19">
        <v>15.18</v>
      </c>
      <c r="F724" s="19">
        <v>4.6900000000000004</v>
      </c>
      <c r="G724" s="19">
        <v>0</v>
      </c>
      <c r="H724" s="17">
        <f t="shared" si="36"/>
        <v>0</v>
      </c>
      <c r="I724" s="18">
        <f t="shared" si="34"/>
        <v>15.18</v>
      </c>
      <c r="J724" s="17">
        <f t="shared" si="35"/>
        <v>0</v>
      </c>
    </row>
    <row r="725" spans="1:10" x14ac:dyDescent="0.3">
      <c r="A725" s="2">
        <v>20200130</v>
      </c>
      <c r="B725" s="2" t="s">
        <v>29</v>
      </c>
      <c r="C725" s="2">
        <v>0</v>
      </c>
      <c r="D725" s="2">
        <v>0</v>
      </c>
      <c r="E725" s="2">
        <v>14.96</v>
      </c>
      <c r="F725" s="2">
        <v>4.4800000000000004</v>
      </c>
      <c r="G725" s="2">
        <v>0</v>
      </c>
      <c r="H725" s="16">
        <f t="shared" si="36"/>
        <v>0</v>
      </c>
      <c r="I725" s="15">
        <f t="shared" si="34"/>
        <v>14.96</v>
      </c>
      <c r="J725" s="14">
        <f t="shared" si="35"/>
        <v>0</v>
      </c>
    </row>
    <row r="726" spans="1:10" x14ac:dyDescent="0.3">
      <c r="A726" s="19">
        <v>20200130</v>
      </c>
      <c r="B726" s="19" t="s">
        <v>28</v>
      </c>
      <c r="C726" s="19">
        <v>0</v>
      </c>
      <c r="D726" s="19">
        <v>0</v>
      </c>
      <c r="E726" s="19">
        <v>14.96</v>
      </c>
      <c r="F726" s="19">
        <v>4.4800000000000004</v>
      </c>
      <c r="G726" s="19">
        <v>0</v>
      </c>
      <c r="H726" s="17">
        <f t="shared" si="36"/>
        <v>0</v>
      </c>
      <c r="I726" s="18">
        <f t="shared" si="34"/>
        <v>14.96</v>
      </c>
      <c r="J726" s="17">
        <f t="shared" si="35"/>
        <v>0</v>
      </c>
    </row>
    <row r="727" spans="1:10" x14ac:dyDescent="0.3">
      <c r="A727" s="2">
        <v>20200130</v>
      </c>
      <c r="B727" s="2" t="s">
        <v>27</v>
      </c>
      <c r="C727" s="2">
        <v>0</v>
      </c>
      <c r="D727" s="2">
        <v>0</v>
      </c>
      <c r="E727" s="2">
        <v>14.94</v>
      </c>
      <c r="F727" s="2">
        <v>4.41</v>
      </c>
      <c r="G727" s="2">
        <v>0</v>
      </c>
      <c r="H727" s="16">
        <f t="shared" si="36"/>
        <v>0</v>
      </c>
      <c r="I727" s="15">
        <f t="shared" si="34"/>
        <v>14.94</v>
      </c>
      <c r="J727" s="14">
        <f t="shared" si="35"/>
        <v>0</v>
      </c>
    </row>
    <row r="728" spans="1:10" x14ac:dyDescent="0.3">
      <c r="A728" s="19">
        <v>20200130</v>
      </c>
      <c r="B728" s="19" t="s">
        <v>26</v>
      </c>
      <c r="C728" s="19">
        <v>0</v>
      </c>
      <c r="D728" s="19">
        <v>0</v>
      </c>
      <c r="E728" s="19">
        <v>14.94</v>
      </c>
      <c r="F728" s="19">
        <v>4.28</v>
      </c>
      <c r="G728" s="19">
        <v>0</v>
      </c>
      <c r="H728" s="17">
        <f t="shared" si="36"/>
        <v>0</v>
      </c>
      <c r="I728" s="18">
        <f t="shared" si="34"/>
        <v>14.94</v>
      </c>
      <c r="J728" s="17">
        <f t="shared" si="35"/>
        <v>0</v>
      </c>
    </row>
    <row r="729" spans="1:10" x14ac:dyDescent="0.3">
      <c r="A729" s="2">
        <v>20200130</v>
      </c>
      <c r="B729" s="2" t="s">
        <v>25</v>
      </c>
      <c r="C729" s="2">
        <v>0</v>
      </c>
      <c r="D729" s="2">
        <v>0</v>
      </c>
      <c r="E729" s="2">
        <v>15.02</v>
      </c>
      <c r="F729" s="2">
        <v>4.07</v>
      </c>
      <c r="G729" s="2">
        <v>0</v>
      </c>
      <c r="H729" s="16">
        <f t="shared" si="36"/>
        <v>0</v>
      </c>
      <c r="I729" s="15">
        <f t="shared" si="34"/>
        <v>15.02</v>
      </c>
      <c r="J729" s="14">
        <f t="shared" si="35"/>
        <v>0</v>
      </c>
    </row>
    <row r="730" spans="1:10" x14ac:dyDescent="0.3">
      <c r="A730" s="19">
        <v>20200131</v>
      </c>
      <c r="B730" s="19" t="s">
        <v>48</v>
      </c>
      <c r="C730" s="19">
        <v>0</v>
      </c>
      <c r="D730" s="19">
        <v>0</v>
      </c>
      <c r="E730" s="19">
        <v>15.03</v>
      </c>
      <c r="F730" s="19">
        <v>3.86</v>
      </c>
      <c r="G730" s="19">
        <v>0</v>
      </c>
      <c r="H730" s="17">
        <f t="shared" si="36"/>
        <v>0</v>
      </c>
      <c r="I730" s="18">
        <f t="shared" si="34"/>
        <v>15.03</v>
      </c>
      <c r="J730" s="17">
        <f t="shared" si="35"/>
        <v>0</v>
      </c>
    </row>
    <row r="731" spans="1:10" x14ac:dyDescent="0.3">
      <c r="A731" s="2">
        <v>20200131</v>
      </c>
      <c r="B731" s="2" t="s">
        <v>47</v>
      </c>
      <c r="C731" s="2">
        <v>0</v>
      </c>
      <c r="D731" s="2">
        <v>0</v>
      </c>
      <c r="E731" s="2">
        <v>14.98</v>
      </c>
      <c r="F731" s="2">
        <v>3.79</v>
      </c>
      <c r="G731" s="2">
        <v>0</v>
      </c>
      <c r="H731" s="16">
        <f t="shared" si="36"/>
        <v>0</v>
      </c>
      <c r="I731" s="15">
        <f t="shared" si="34"/>
        <v>14.98</v>
      </c>
      <c r="J731" s="14">
        <f t="shared" si="35"/>
        <v>0</v>
      </c>
    </row>
    <row r="732" spans="1:10" x14ac:dyDescent="0.3">
      <c r="A732" s="19">
        <v>20200131</v>
      </c>
      <c r="B732" s="19" t="s">
        <v>46</v>
      </c>
      <c r="C732" s="19">
        <v>0</v>
      </c>
      <c r="D732" s="19">
        <v>0</v>
      </c>
      <c r="E732" s="19">
        <v>14.94</v>
      </c>
      <c r="F732" s="19">
        <v>3.66</v>
      </c>
      <c r="G732" s="19">
        <v>0</v>
      </c>
      <c r="H732" s="17">
        <f t="shared" si="36"/>
        <v>0</v>
      </c>
      <c r="I732" s="18">
        <f t="shared" si="34"/>
        <v>14.94</v>
      </c>
      <c r="J732" s="17">
        <f t="shared" si="35"/>
        <v>0</v>
      </c>
    </row>
    <row r="733" spans="1:10" x14ac:dyDescent="0.3">
      <c r="A733" s="2">
        <v>20200131</v>
      </c>
      <c r="B733" s="2" t="s">
        <v>45</v>
      </c>
      <c r="C733" s="2">
        <v>0</v>
      </c>
      <c r="D733" s="2">
        <v>0</v>
      </c>
      <c r="E733" s="2">
        <v>14.96</v>
      </c>
      <c r="F733" s="2">
        <v>3.38</v>
      </c>
      <c r="G733" s="2">
        <v>0</v>
      </c>
      <c r="H733" s="16">
        <f t="shared" si="36"/>
        <v>0</v>
      </c>
      <c r="I733" s="15">
        <f t="shared" si="34"/>
        <v>14.96</v>
      </c>
      <c r="J733" s="14">
        <f t="shared" si="35"/>
        <v>0</v>
      </c>
    </row>
    <row r="734" spans="1:10" x14ac:dyDescent="0.3">
      <c r="A734" s="19">
        <v>20200131</v>
      </c>
      <c r="B734" s="19" t="s">
        <v>44</v>
      </c>
      <c r="C734" s="19">
        <v>0</v>
      </c>
      <c r="D734" s="19">
        <v>0</v>
      </c>
      <c r="E734" s="19">
        <v>14.94</v>
      </c>
      <c r="F734" s="19">
        <v>3.31</v>
      </c>
      <c r="G734" s="19">
        <v>0</v>
      </c>
      <c r="H734" s="17">
        <f t="shared" si="36"/>
        <v>0</v>
      </c>
      <c r="I734" s="18">
        <f t="shared" si="34"/>
        <v>14.94</v>
      </c>
      <c r="J734" s="17">
        <f t="shared" si="35"/>
        <v>0</v>
      </c>
    </row>
    <row r="735" spans="1:10" x14ac:dyDescent="0.3">
      <c r="A735" s="2">
        <v>20200131</v>
      </c>
      <c r="B735" s="2" t="s">
        <v>43</v>
      </c>
      <c r="C735" s="2">
        <v>0</v>
      </c>
      <c r="D735" s="2">
        <v>0</v>
      </c>
      <c r="E735" s="2">
        <v>14.93</v>
      </c>
      <c r="F735" s="2">
        <v>3.38</v>
      </c>
      <c r="G735" s="2">
        <v>0</v>
      </c>
      <c r="H735" s="16">
        <f t="shared" si="36"/>
        <v>0</v>
      </c>
      <c r="I735" s="15">
        <f t="shared" si="34"/>
        <v>14.93</v>
      </c>
      <c r="J735" s="14">
        <f t="shared" si="35"/>
        <v>0</v>
      </c>
    </row>
    <row r="736" spans="1:10" x14ac:dyDescent="0.3">
      <c r="A736" s="19">
        <v>20200131</v>
      </c>
      <c r="B736" s="19" t="s">
        <v>42</v>
      </c>
      <c r="C736" s="19">
        <v>0</v>
      </c>
      <c r="D736" s="19">
        <v>0</v>
      </c>
      <c r="E736" s="19">
        <v>14.9</v>
      </c>
      <c r="F736" s="19">
        <v>3.45</v>
      </c>
      <c r="G736" s="19">
        <v>0</v>
      </c>
      <c r="H736" s="17">
        <f t="shared" si="36"/>
        <v>0</v>
      </c>
      <c r="I736" s="18">
        <f t="shared" si="34"/>
        <v>14.9</v>
      </c>
      <c r="J736" s="17">
        <f t="shared" si="35"/>
        <v>0</v>
      </c>
    </row>
    <row r="737" spans="1:10" x14ac:dyDescent="0.3">
      <c r="A737" s="2">
        <v>20200131</v>
      </c>
      <c r="B737" s="2" t="s">
        <v>41</v>
      </c>
      <c r="C737" s="2">
        <v>0</v>
      </c>
      <c r="D737" s="2">
        <v>0</v>
      </c>
      <c r="E737" s="2">
        <v>14.94</v>
      </c>
      <c r="F737" s="2">
        <v>3.1</v>
      </c>
      <c r="G737" s="2">
        <v>0</v>
      </c>
      <c r="H737" s="16">
        <f t="shared" si="36"/>
        <v>0</v>
      </c>
      <c r="I737" s="15">
        <f t="shared" si="34"/>
        <v>14.94</v>
      </c>
      <c r="J737" s="14">
        <f t="shared" si="35"/>
        <v>0</v>
      </c>
    </row>
    <row r="738" spans="1:10" x14ac:dyDescent="0.3">
      <c r="A738" s="19">
        <v>20200131</v>
      </c>
      <c r="B738" s="19" t="s">
        <v>40</v>
      </c>
      <c r="C738" s="19">
        <v>34.24</v>
      </c>
      <c r="D738" s="19">
        <v>3.91</v>
      </c>
      <c r="E738" s="19">
        <v>14.98</v>
      </c>
      <c r="F738" s="19">
        <v>3.17</v>
      </c>
      <c r="G738" s="19">
        <v>0</v>
      </c>
      <c r="H738" s="17">
        <f t="shared" si="36"/>
        <v>502.13069434263815</v>
      </c>
      <c r="I738" s="18">
        <f t="shared" si="34"/>
        <v>30.671584198207441</v>
      </c>
      <c r="J738" s="17">
        <f t="shared" si="35"/>
        <v>0.48931525004102927</v>
      </c>
    </row>
    <row r="739" spans="1:10" x14ac:dyDescent="0.3">
      <c r="A739" s="2">
        <v>20200131</v>
      </c>
      <c r="B739" s="2" t="s">
        <v>39</v>
      </c>
      <c r="C739" s="2">
        <v>95</v>
      </c>
      <c r="D739" s="2">
        <v>13.91</v>
      </c>
      <c r="E739" s="2">
        <v>15.19</v>
      </c>
      <c r="F739" s="2">
        <v>3.17</v>
      </c>
      <c r="G739" s="2">
        <v>0</v>
      </c>
      <c r="H739" s="16">
        <f t="shared" si="36"/>
        <v>395.17888284694385</v>
      </c>
      <c r="I739" s="15">
        <f t="shared" si="34"/>
        <v>27.539340088966995</v>
      </c>
      <c r="J739" s="14">
        <f t="shared" si="35"/>
        <v>0.39066316173907489</v>
      </c>
    </row>
    <row r="740" spans="1:10" x14ac:dyDescent="0.3">
      <c r="A740" s="19">
        <v>20200131</v>
      </c>
      <c r="B740" s="19" t="s">
        <v>38</v>
      </c>
      <c r="C740" s="19">
        <v>206</v>
      </c>
      <c r="D740" s="19">
        <v>22.55</v>
      </c>
      <c r="E740" s="19">
        <v>15.8</v>
      </c>
      <c r="F740" s="19">
        <v>3.38</v>
      </c>
      <c r="G740" s="19">
        <v>0</v>
      </c>
      <c r="H740" s="17">
        <f t="shared" si="36"/>
        <v>537.17243199085306</v>
      </c>
      <c r="I740" s="18">
        <f t="shared" si="34"/>
        <v>32.586638499714155</v>
      </c>
      <c r="J740" s="17">
        <f t="shared" si="35"/>
        <v>0.5188334332499821</v>
      </c>
    </row>
    <row r="741" spans="1:10" x14ac:dyDescent="0.3">
      <c r="A741" s="2">
        <v>20200131</v>
      </c>
      <c r="B741" s="2" t="s">
        <v>37</v>
      </c>
      <c r="C741" s="2">
        <v>205</v>
      </c>
      <c r="D741" s="2">
        <v>29.2</v>
      </c>
      <c r="E741" s="2">
        <v>16.57</v>
      </c>
      <c r="F741" s="2">
        <v>4.41</v>
      </c>
      <c r="G741" s="2">
        <v>0</v>
      </c>
      <c r="H741" s="16">
        <f t="shared" si="36"/>
        <v>420.20281070565864</v>
      </c>
      <c r="I741" s="15">
        <f t="shared" si="34"/>
        <v>29.701337834551833</v>
      </c>
      <c r="J741" s="14">
        <f t="shared" si="35"/>
        <v>0.41131299153095874</v>
      </c>
    </row>
    <row r="742" spans="1:10" x14ac:dyDescent="0.3">
      <c r="A742" s="19">
        <v>20200131</v>
      </c>
      <c r="B742" s="19" t="s">
        <v>36</v>
      </c>
      <c r="C742" s="19">
        <v>90</v>
      </c>
      <c r="D742" s="19">
        <v>33.1</v>
      </c>
      <c r="E742" s="19">
        <v>16.77</v>
      </c>
      <c r="F742" s="19">
        <v>4.76</v>
      </c>
      <c r="G742" s="19">
        <v>0</v>
      </c>
      <c r="H742" s="17">
        <f t="shared" si="36"/>
        <v>164.80438896944744</v>
      </c>
      <c r="I742" s="18">
        <f t="shared" si="34"/>
        <v>21.920137155295233</v>
      </c>
      <c r="J742" s="17">
        <f t="shared" si="35"/>
        <v>0.16708847608348817</v>
      </c>
    </row>
    <row r="743" spans="1:10" x14ac:dyDescent="0.3">
      <c r="A743" s="2">
        <v>20200131</v>
      </c>
      <c r="B743" s="2" t="s">
        <v>35</v>
      </c>
      <c r="C743" s="2">
        <v>212</v>
      </c>
      <c r="D743" s="2">
        <v>33.67</v>
      </c>
      <c r="E743" s="2">
        <v>17.04</v>
      </c>
      <c r="F743" s="2">
        <v>4.55</v>
      </c>
      <c r="G743" s="2">
        <v>0</v>
      </c>
      <c r="H743" s="16">
        <f t="shared" si="36"/>
        <v>382.38935324415206</v>
      </c>
      <c r="I743" s="15">
        <f t="shared" si="34"/>
        <v>28.989667288879751</v>
      </c>
      <c r="J743" s="14">
        <f t="shared" si="35"/>
        <v>0.3755241249200087</v>
      </c>
    </row>
    <row r="744" spans="1:10" x14ac:dyDescent="0.3">
      <c r="A744" s="19">
        <v>20200131</v>
      </c>
      <c r="B744" s="19" t="s">
        <v>34</v>
      </c>
      <c r="C744" s="19">
        <v>198</v>
      </c>
      <c r="D744" s="19">
        <v>30.81</v>
      </c>
      <c r="E744" s="19">
        <v>16.739999999999998</v>
      </c>
      <c r="F744" s="19">
        <v>4.76</v>
      </c>
      <c r="G744" s="19">
        <v>0</v>
      </c>
      <c r="H744" s="17">
        <f t="shared" si="36"/>
        <v>386.57320076969341</v>
      </c>
      <c r="I744" s="18">
        <f t="shared" si="34"/>
        <v>28.820412524052919</v>
      </c>
      <c r="J744" s="17">
        <f t="shared" si="35"/>
        <v>0.37992728983011648</v>
      </c>
    </row>
    <row r="745" spans="1:10" x14ac:dyDescent="0.3">
      <c r="A745" s="2">
        <v>20200131</v>
      </c>
      <c r="B745" s="2" t="s">
        <v>33</v>
      </c>
      <c r="C745" s="2">
        <v>136</v>
      </c>
      <c r="D745" s="2">
        <v>24.98</v>
      </c>
      <c r="E745" s="2">
        <v>16.54</v>
      </c>
      <c r="F745" s="2">
        <v>4.6900000000000004</v>
      </c>
      <c r="G745" s="2">
        <v>0</v>
      </c>
      <c r="H745" s="16">
        <f t="shared" si="36"/>
        <v>322.04450911275768</v>
      </c>
      <c r="I745" s="15">
        <f t="shared" si="34"/>
        <v>26.603890909773675</v>
      </c>
      <c r="J745" s="14">
        <f t="shared" si="35"/>
        <v>0.31972014993956954</v>
      </c>
    </row>
    <row r="746" spans="1:10" x14ac:dyDescent="0.3">
      <c r="A746" s="19">
        <v>20200131</v>
      </c>
      <c r="B746" s="19" t="s">
        <v>32</v>
      </c>
      <c r="C746" s="19">
        <v>139</v>
      </c>
      <c r="D746" s="19">
        <v>16.91</v>
      </c>
      <c r="E746" s="19">
        <v>16.2</v>
      </c>
      <c r="F746" s="19">
        <v>4.76</v>
      </c>
      <c r="G746" s="19">
        <v>0</v>
      </c>
      <c r="H746" s="17">
        <f t="shared" si="36"/>
        <v>477.87805425447834</v>
      </c>
      <c r="I746" s="18">
        <f t="shared" si="34"/>
        <v>31.133689195452448</v>
      </c>
      <c r="J746" s="17">
        <f t="shared" si="35"/>
        <v>0.4646878546929179</v>
      </c>
    </row>
    <row r="747" spans="1:10" x14ac:dyDescent="0.3">
      <c r="A747" s="2">
        <v>20200131</v>
      </c>
      <c r="B747" s="2" t="s">
        <v>31</v>
      </c>
      <c r="C747" s="2">
        <v>39</v>
      </c>
      <c r="D747" s="2">
        <v>7.29</v>
      </c>
      <c r="E747" s="2">
        <v>15.68</v>
      </c>
      <c r="F747" s="2">
        <v>5.0999999999999996</v>
      </c>
      <c r="G747" s="2">
        <v>0</v>
      </c>
      <c r="H747" s="16">
        <f t="shared" si="36"/>
        <v>307.34922005438762</v>
      </c>
      <c r="I747" s="15">
        <f t="shared" si="34"/>
        <v>25.284663126699613</v>
      </c>
      <c r="J747" s="14">
        <f t="shared" si="35"/>
        <v>0.30695551059952547</v>
      </c>
    </row>
    <row r="748" spans="1:10" x14ac:dyDescent="0.3">
      <c r="A748" s="19">
        <v>20200131</v>
      </c>
      <c r="B748" s="19" t="s">
        <v>30</v>
      </c>
      <c r="C748" s="19">
        <v>0</v>
      </c>
      <c r="D748" s="19">
        <v>0</v>
      </c>
      <c r="E748" s="19">
        <v>15.49</v>
      </c>
      <c r="F748" s="19">
        <v>5.17</v>
      </c>
      <c r="G748" s="19">
        <v>0</v>
      </c>
      <c r="H748" s="17">
        <f t="shared" si="36"/>
        <v>0</v>
      </c>
      <c r="I748" s="18">
        <f t="shared" si="34"/>
        <v>15.49</v>
      </c>
      <c r="J748" s="17">
        <f t="shared" si="35"/>
        <v>0</v>
      </c>
    </row>
    <row r="749" spans="1:10" x14ac:dyDescent="0.3">
      <c r="A749" s="2">
        <v>20200131</v>
      </c>
      <c r="B749" s="2" t="s">
        <v>29</v>
      </c>
      <c r="C749" s="2">
        <v>0</v>
      </c>
      <c r="D749" s="2">
        <v>0</v>
      </c>
      <c r="E749" s="2">
        <v>15.22</v>
      </c>
      <c r="F749" s="2">
        <v>4.6900000000000004</v>
      </c>
      <c r="G749" s="2">
        <v>0</v>
      </c>
      <c r="H749" s="16">
        <f t="shared" si="36"/>
        <v>0</v>
      </c>
      <c r="I749" s="15">
        <f t="shared" si="34"/>
        <v>15.22</v>
      </c>
      <c r="J749" s="14">
        <f t="shared" si="35"/>
        <v>0</v>
      </c>
    </row>
    <row r="750" spans="1:10" x14ac:dyDescent="0.3">
      <c r="A750" s="19">
        <v>20200131</v>
      </c>
      <c r="B750" s="19" t="s">
        <v>28</v>
      </c>
      <c r="C750" s="19">
        <v>0</v>
      </c>
      <c r="D750" s="19">
        <v>0</v>
      </c>
      <c r="E750" s="19">
        <v>15.1</v>
      </c>
      <c r="F750" s="19">
        <v>4.62</v>
      </c>
      <c r="G750" s="19">
        <v>0</v>
      </c>
      <c r="H750" s="17">
        <f t="shared" si="36"/>
        <v>0</v>
      </c>
      <c r="I750" s="18">
        <f t="shared" si="34"/>
        <v>15.1</v>
      </c>
      <c r="J750" s="17">
        <f t="shared" si="35"/>
        <v>0</v>
      </c>
    </row>
    <row r="751" spans="1:10" x14ac:dyDescent="0.3">
      <c r="A751" s="2">
        <v>20200131</v>
      </c>
      <c r="B751" s="2" t="s">
        <v>27</v>
      </c>
      <c r="C751" s="2">
        <v>0</v>
      </c>
      <c r="D751" s="2">
        <v>0</v>
      </c>
      <c r="E751" s="2">
        <v>15.03</v>
      </c>
      <c r="F751" s="2">
        <v>4.62</v>
      </c>
      <c r="G751" s="2">
        <v>0</v>
      </c>
      <c r="H751" s="16">
        <f t="shared" si="36"/>
        <v>0</v>
      </c>
      <c r="I751" s="15">
        <f t="shared" si="34"/>
        <v>15.03</v>
      </c>
      <c r="J751" s="14">
        <f t="shared" si="35"/>
        <v>0</v>
      </c>
    </row>
    <row r="752" spans="1:10" x14ac:dyDescent="0.3">
      <c r="A752" s="19">
        <v>20200131</v>
      </c>
      <c r="B752" s="19" t="s">
        <v>26</v>
      </c>
      <c r="C752" s="19">
        <v>0</v>
      </c>
      <c r="D752" s="19">
        <v>0</v>
      </c>
      <c r="E752" s="19">
        <v>14.96</v>
      </c>
      <c r="F752" s="19">
        <v>4.4800000000000004</v>
      </c>
      <c r="G752" s="19">
        <v>0</v>
      </c>
      <c r="H752" s="17">
        <f t="shared" si="36"/>
        <v>0</v>
      </c>
      <c r="I752" s="18">
        <f t="shared" si="34"/>
        <v>14.96</v>
      </c>
      <c r="J752" s="17">
        <f t="shared" si="35"/>
        <v>0</v>
      </c>
    </row>
    <row r="753" spans="1:10" x14ac:dyDescent="0.3">
      <c r="A753" s="2">
        <v>20200131</v>
      </c>
      <c r="B753" s="2" t="s">
        <v>25</v>
      </c>
      <c r="C753" s="2">
        <v>0</v>
      </c>
      <c r="D753" s="2">
        <v>0</v>
      </c>
      <c r="E753" s="2">
        <v>14.98</v>
      </c>
      <c r="F753" s="2">
        <v>4.41</v>
      </c>
      <c r="G753" s="2">
        <v>0</v>
      </c>
      <c r="H753" s="16">
        <f t="shared" si="36"/>
        <v>0</v>
      </c>
      <c r="I753" s="15">
        <f t="shared" si="34"/>
        <v>14.98</v>
      </c>
      <c r="J753" s="14">
        <f t="shared" si="35"/>
        <v>0</v>
      </c>
    </row>
    <row r="754" spans="1:10" x14ac:dyDescent="0.3">
      <c r="A754" s="19">
        <v>20200201</v>
      </c>
      <c r="B754" s="19" t="s">
        <v>48</v>
      </c>
      <c r="C754" s="19">
        <v>0</v>
      </c>
      <c r="D754" s="19">
        <v>0</v>
      </c>
      <c r="E754" s="19">
        <v>14.94</v>
      </c>
      <c r="F754" s="19">
        <v>4.28</v>
      </c>
      <c r="G754" s="19">
        <v>0</v>
      </c>
      <c r="H754" s="17">
        <f t="shared" si="36"/>
        <v>0</v>
      </c>
      <c r="I754" s="18">
        <f t="shared" si="34"/>
        <v>14.94</v>
      </c>
      <c r="J754" s="17">
        <f t="shared" si="35"/>
        <v>0</v>
      </c>
    </row>
    <row r="755" spans="1:10" x14ac:dyDescent="0.3">
      <c r="A755" s="2">
        <v>20200201</v>
      </c>
      <c r="B755" s="2" t="s">
        <v>47</v>
      </c>
      <c r="C755" s="2">
        <v>0</v>
      </c>
      <c r="D755" s="2">
        <v>0</v>
      </c>
      <c r="E755" s="2">
        <v>14.86</v>
      </c>
      <c r="F755" s="2">
        <v>4.1399999999999997</v>
      </c>
      <c r="G755" s="2">
        <v>0</v>
      </c>
      <c r="H755" s="16">
        <f t="shared" si="36"/>
        <v>0</v>
      </c>
      <c r="I755" s="15">
        <f t="shared" si="34"/>
        <v>14.86</v>
      </c>
      <c r="J755" s="14">
        <f t="shared" si="35"/>
        <v>0</v>
      </c>
    </row>
    <row r="756" spans="1:10" x14ac:dyDescent="0.3">
      <c r="A756" s="19">
        <v>20200201</v>
      </c>
      <c r="B756" s="19" t="s">
        <v>46</v>
      </c>
      <c r="C756" s="19">
        <v>0</v>
      </c>
      <c r="D756" s="19">
        <v>0</v>
      </c>
      <c r="E756" s="19">
        <v>14.79</v>
      </c>
      <c r="F756" s="19">
        <v>3.79</v>
      </c>
      <c r="G756" s="19">
        <v>0</v>
      </c>
      <c r="H756" s="17">
        <f t="shared" si="36"/>
        <v>0</v>
      </c>
      <c r="I756" s="18">
        <f t="shared" si="34"/>
        <v>14.79</v>
      </c>
      <c r="J756" s="17">
        <f t="shared" si="35"/>
        <v>0</v>
      </c>
    </row>
    <row r="757" spans="1:10" x14ac:dyDescent="0.3">
      <c r="A757" s="2">
        <v>20200201</v>
      </c>
      <c r="B757" s="2" t="s">
        <v>45</v>
      </c>
      <c r="C757" s="2">
        <v>0</v>
      </c>
      <c r="D757" s="2">
        <v>0</v>
      </c>
      <c r="E757" s="2">
        <v>14.81</v>
      </c>
      <c r="F757" s="2">
        <v>3.45</v>
      </c>
      <c r="G757" s="2">
        <v>0</v>
      </c>
      <c r="H757" s="16">
        <f t="shared" si="36"/>
        <v>0</v>
      </c>
      <c r="I757" s="15">
        <f t="shared" si="34"/>
        <v>14.81</v>
      </c>
      <c r="J757" s="14">
        <f t="shared" si="35"/>
        <v>0</v>
      </c>
    </row>
    <row r="758" spans="1:10" x14ac:dyDescent="0.3">
      <c r="A758" s="19">
        <v>20200201</v>
      </c>
      <c r="B758" s="19" t="s">
        <v>44</v>
      </c>
      <c r="C758" s="19">
        <v>0</v>
      </c>
      <c r="D758" s="19">
        <v>0</v>
      </c>
      <c r="E758" s="19">
        <v>14.84</v>
      </c>
      <c r="F758" s="19">
        <v>3.24</v>
      </c>
      <c r="G758" s="19">
        <v>0</v>
      </c>
      <c r="H758" s="17">
        <f t="shared" si="36"/>
        <v>0</v>
      </c>
      <c r="I758" s="18">
        <f t="shared" si="34"/>
        <v>14.84</v>
      </c>
      <c r="J758" s="17">
        <f t="shared" si="35"/>
        <v>0</v>
      </c>
    </row>
    <row r="759" spans="1:10" x14ac:dyDescent="0.3">
      <c r="A759" s="2">
        <v>20200201</v>
      </c>
      <c r="B759" s="2" t="s">
        <v>43</v>
      </c>
      <c r="C759" s="2">
        <v>0</v>
      </c>
      <c r="D759" s="2">
        <v>0</v>
      </c>
      <c r="E759" s="2">
        <v>14.84</v>
      </c>
      <c r="F759" s="2">
        <v>2.83</v>
      </c>
      <c r="G759" s="2">
        <v>0</v>
      </c>
      <c r="H759" s="16">
        <f t="shared" si="36"/>
        <v>0</v>
      </c>
      <c r="I759" s="15">
        <f t="shared" si="34"/>
        <v>14.84</v>
      </c>
      <c r="J759" s="14">
        <f t="shared" si="35"/>
        <v>0</v>
      </c>
    </row>
    <row r="760" spans="1:10" x14ac:dyDescent="0.3">
      <c r="A760" s="19">
        <v>20200201</v>
      </c>
      <c r="B760" s="19" t="s">
        <v>42</v>
      </c>
      <c r="C760" s="19">
        <v>0</v>
      </c>
      <c r="D760" s="19">
        <v>0</v>
      </c>
      <c r="E760" s="19">
        <v>14.83</v>
      </c>
      <c r="F760" s="19">
        <v>2.41</v>
      </c>
      <c r="G760" s="19">
        <v>0</v>
      </c>
      <c r="H760" s="17">
        <f t="shared" si="36"/>
        <v>0</v>
      </c>
      <c r="I760" s="18">
        <f t="shared" si="34"/>
        <v>14.83</v>
      </c>
      <c r="J760" s="17">
        <f t="shared" si="35"/>
        <v>0</v>
      </c>
    </row>
    <row r="761" spans="1:10" x14ac:dyDescent="0.3">
      <c r="A761" s="2">
        <v>20200201</v>
      </c>
      <c r="B761" s="2" t="s">
        <v>41</v>
      </c>
      <c r="C761" s="2">
        <v>0</v>
      </c>
      <c r="D761" s="2">
        <v>0</v>
      </c>
      <c r="E761" s="2">
        <v>14.71</v>
      </c>
      <c r="F761" s="2">
        <v>2.5499999999999998</v>
      </c>
      <c r="G761" s="2">
        <v>0</v>
      </c>
      <c r="H761" s="16">
        <f t="shared" si="36"/>
        <v>0</v>
      </c>
      <c r="I761" s="15">
        <f t="shared" si="34"/>
        <v>14.71</v>
      </c>
      <c r="J761" s="14">
        <f t="shared" si="35"/>
        <v>0</v>
      </c>
    </row>
    <row r="762" spans="1:10" x14ac:dyDescent="0.3">
      <c r="A762" s="19">
        <v>20200201</v>
      </c>
      <c r="B762" s="19" t="s">
        <v>40</v>
      </c>
      <c r="C762" s="19">
        <v>23.37</v>
      </c>
      <c r="D762" s="19">
        <v>4.07</v>
      </c>
      <c r="E762" s="19">
        <v>14.74</v>
      </c>
      <c r="F762" s="19">
        <v>2.5499999999999998</v>
      </c>
      <c r="G762" s="19">
        <v>0</v>
      </c>
      <c r="H762" s="17">
        <f t="shared" si="36"/>
        <v>329.27005452440085</v>
      </c>
      <c r="I762" s="18">
        <f t="shared" si="34"/>
        <v>25.029689203887528</v>
      </c>
      <c r="J762" s="17">
        <f t="shared" si="35"/>
        <v>0.32922606357837808</v>
      </c>
    </row>
    <row r="763" spans="1:10" x14ac:dyDescent="0.3">
      <c r="A763" s="2">
        <v>20200201</v>
      </c>
      <c r="B763" s="2" t="s">
        <v>39</v>
      </c>
      <c r="C763" s="2">
        <v>98</v>
      </c>
      <c r="D763" s="2">
        <v>14.1</v>
      </c>
      <c r="E763" s="2">
        <v>15.05</v>
      </c>
      <c r="F763" s="2">
        <v>2.69</v>
      </c>
      <c r="G763" s="2">
        <v>0</v>
      </c>
      <c r="H763" s="16">
        <f t="shared" si="36"/>
        <v>402.27406054138237</v>
      </c>
      <c r="I763" s="15">
        <f t="shared" si="34"/>
        <v>27.6210643919182</v>
      </c>
      <c r="J763" s="14">
        <f t="shared" si="35"/>
        <v>0.39752932256993423</v>
      </c>
    </row>
    <row r="764" spans="1:10" x14ac:dyDescent="0.3">
      <c r="A764" s="19">
        <v>20200201</v>
      </c>
      <c r="B764" s="19" t="s">
        <v>38</v>
      </c>
      <c r="C764" s="19">
        <v>147</v>
      </c>
      <c r="D764" s="19">
        <v>22.77</v>
      </c>
      <c r="E764" s="19">
        <v>15.56</v>
      </c>
      <c r="F764" s="19">
        <v>2.76</v>
      </c>
      <c r="G764" s="19">
        <v>0</v>
      </c>
      <c r="H764" s="17">
        <f t="shared" si="36"/>
        <v>379.81272432920616</v>
      </c>
      <c r="I764" s="18">
        <f t="shared" si="34"/>
        <v>27.429147635287691</v>
      </c>
      <c r="J764" s="17">
        <f t="shared" si="35"/>
        <v>0.37566092901400205</v>
      </c>
    </row>
    <row r="765" spans="1:10" x14ac:dyDescent="0.3">
      <c r="A765" s="2">
        <v>20200201</v>
      </c>
      <c r="B765" s="2" t="s">
        <v>37</v>
      </c>
      <c r="C765" s="2">
        <v>289</v>
      </c>
      <c r="D765" s="2">
        <v>29.44</v>
      </c>
      <c r="E765" s="2">
        <v>16.149999999999999</v>
      </c>
      <c r="F765" s="2">
        <v>2.97</v>
      </c>
      <c r="G765" s="2">
        <v>0</v>
      </c>
      <c r="H765" s="16">
        <f t="shared" si="36"/>
        <v>587.98174758549158</v>
      </c>
      <c r="I765" s="15">
        <f t="shared" si="34"/>
        <v>34.52442961204661</v>
      </c>
      <c r="J765" s="14">
        <f t="shared" si="35"/>
        <v>0.56278088912928381</v>
      </c>
    </row>
    <row r="766" spans="1:10" x14ac:dyDescent="0.3">
      <c r="A766" s="19">
        <v>20200201</v>
      </c>
      <c r="B766" s="19" t="s">
        <v>36</v>
      </c>
      <c r="C766" s="19">
        <v>333</v>
      </c>
      <c r="D766" s="19">
        <v>33.369999999999997</v>
      </c>
      <c r="E766" s="19">
        <v>16.27</v>
      </c>
      <c r="F766" s="19">
        <v>3.59</v>
      </c>
      <c r="G766" s="19">
        <v>0</v>
      </c>
      <c r="H766" s="17">
        <f t="shared" si="36"/>
        <v>605.40662000555528</v>
      </c>
      <c r="I766" s="18">
        <f t="shared" si="34"/>
        <v>35.188956875173602</v>
      </c>
      <c r="J766" s="17">
        <f t="shared" si="35"/>
        <v>0.57764854126123977</v>
      </c>
    </row>
    <row r="767" spans="1:10" x14ac:dyDescent="0.3">
      <c r="A767" s="2">
        <v>20200201</v>
      </c>
      <c r="B767" s="2" t="s">
        <v>35</v>
      </c>
      <c r="C767" s="2">
        <v>282</v>
      </c>
      <c r="D767" s="2">
        <v>33.96</v>
      </c>
      <c r="E767" s="2">
        <v>16.440000000000001</v>
      </c>
      <c r="F767" s="2">
        <v>4.41</v>
      </c>
      <c r="G767" s="2">
        <v>0</v>
      </c>
      <c r="H767" s="16">
        <f t="shared" si="36"/>
        <v>504.82086938629436</v>
      </c>
      <c r="I767" s="15">
        <f t="shared" si="34"/>
        <v>32.215652168321697</v>
      </c>
      <c r="J767" s="14">
        <f t="shared" si="35"/>
        <v>0.4884291162826887</v>
      </c>
    </row>
    <row r="768" spans="1:10" x14ac:dyDescent="0.3">
      <c r="A768" s="19">
        <v>20200201</v>
      </c>
      <c r="B768" s="19" t="s">
        <v>34</v>
      </c>
      <c r="C768" s="19">
        <v>168</v>
      </c>
      <c r="D768" s="19">
        <v>31.09</v>
      </c>
      <c r="E768" s="19">
        <v>16.399999999999999</v>
      </c>
      <c r="F768" s="19">
        <v>4.21</v>
      </c>
      <c r="G768" s="19">
        <v>0</v>
      </c>
      <c r="H768" s="17">
        <f t="shared" si="36"/>
        <v>325.33936165204</v>
      </c>
      <c r="I768" s="18">
        <f t="shared" si="34"/>
        <v>26.566855051626248</v>
      </c>
      <c r="J768" s="17">
        <f t="shared" si="35"/>
        <v>0.32304544335170188</v>
      </c>
    </row>
    <row r="769" spans="1:10" x14ac:dyDescent="0.3">
      <c r="A769" s="2">
        <v>20200201</v>
      </c>
      <c r="B769" s="2" t="s">
        <v>33</v>
      </c>
      <c r="C769" s="2">
        <v>125</v>
      </c>
      <c r="D769" s="2">
        <v>25.25</v>
      </c>
      <c r="E769" s="2">
        <v>16.38</v>
      </c>
      <c r="F769" s="2">
        <v>3.72</v>
      </c>
      <c r="G769" s="2">
        <v>0</v>
      </c>
      <c r="H769" s="16">
        <f t="shared" si="36"/>
        <v>293.0360064098374</v>
      </c>
      <c r="I769" s="15">
        <f t="shared" si="34"/>
        <v>25.537375200307416</v>
      </c>
      <c r="J769" s="14">
        <f t="shared" si="35"/>
        <v>0.29232739013794939</v>
      </c>
    </row>
    <row r="770" spans="1:10" x14ac:dyDescent="0.3">
      <c r="A770" s="19">
        <v>20200201</v>
      </c>
      <c r="B770" s="19" t="s">
        <v>32</v>
      </c>
      <c r="C770" s="19">
        <v>128</v>
      </c>
      <c r="D770" s="19">
        <v>17.16</v>
      </c>
      <c r="E770" s="19">
        <v>16.14</v>
      </c>
      <c r="F770" s="19">
        <v>3.1</v>
      </c>
      <c r="G770" s="19">
        <v>0</v>
      </c>
      <c r="H770" s="17">
        <f t="shared" si="36"/>
        <v>433.83790907072733</v>
      </c>
      <c r="I770" s="18">
        <f t="shared" si="34"/>
        <v>29.697434658460232</v>
      </c>
      <c r="J770" s="17">
        <f t="shared" si="35"/>
        <v>0.42466724553472496</v>
      </c>
    </row>
    <row r="771" spans="1:10" x14ac:dyDescent="0.3">
      <c r="A771" s="2">
        <v>20200201</v>
      </c>
      <c r="B771" s="2" t="s">
        <v>31</v>
      </c>
      <c r="C771" s="2">
        <v>58</v>
      </c>
      <c r="D771" s="2">
        <v>7.52</v>
      </c>
      <c r="E771" s="2">
        <v>15.84</v>
      </c>
      <c r="F771" s="2">
        <v>2.76</v>
      </c>
      <c r="G771" s="2">
        <v>0</v>
      </c>
      <c r="H771" s="16">
        <f t="shared" si="36"/>
        <v>443.18023020225075</v>
      </c>
      <c r="I771" s="15">
        <f t="shared" si="34"/>
        <v>29.689382193820336</v>
      </c>
      <c r="J771" s="14">
        <f t="shared" si="35"/>
        <v>0.43382814354151444</v>
      </c>
    </row>
    <row r="772" spans="1:10" x14ac:dyDescent="0.3">
      <c r="A772" s="19">
        <v>20200201</v>
      </c>
      <c r="B772" s="19" t="s">
        <v>30</v>
      </c>
      <c r="C772" s="19">
        <v>0</v>
      </c>
      <c r="D772" s="19">
        <v>0</v>
      </c>
      <c r="E772" s="19">
        <v>15.29</v>
      </c>
      <c r="F772" s="19">
        <v>2.14</v>
      </c>
      <c r="G772" s="19">
        <v>0</v>
      </c>
      <c r="H772" s="17">
        <f t="shared" si="36"/>
        <v>0</v>
      </c>
      <c r="I772" s="18">
        <f t="shared" si="34"/>
        <v>15.29</v>
      </c>
      <c r="J772" s="17">
        <f t="shared" si="35"/>
        <v>0</v>
      </c>
    </row>
    <row r="773" spans="1:10" x14ac:dyDescent="0.3">
      <c r="A773" s="2">
        <v>20200201</v>
      </c>
      <c r="B773" s="2" t="s">
        <v>29</v>
      </c>
      <c r="C773" s="2">
        <v>0</v>
      </c>
      <c r="D773" s="2">
        <v>0</v>
      </c>
      <c r="E773" s="2">
        <v>14.87</v>
      </c>
      <c r="F773" s="2">
        <v>2.21</v>
      </c>
      <c r="G773" s="2">
        <v>0</v>
      </c>
      <c r="H773" s="16">
        <f t="shared" si="36"/>
        <v>0</v>
      </c>
      <c r="I773" s="15">
        <f t="shared" si="34"/>
        <v>14.87</v>
      </c>
      <c r="J773" s="14">
        <f t="shared" si="35"/>
        <v>0</v>
      </c>
    </row>
    <row r="774" spans="1:10" x14ac:dyDescent="0.3">
      <c r="A774" s="19">
        <v>20200201</v>
      </c>
      <c r="B774" s="19" t="s">
        <v>28</v>
      </c>
      <c r="C774" s="19">
        <v>0</v>
      </c>
      <c r="D774" s="19">
        <v>0</v>
      </c>
      <c r="E774" s="19">
        <v>14.71</v>
      </c>
      <c r="F774" s="19">
        <v>1.86</v>
      </c>
      <c r="G774" s="19">
        <v>0</v>
      </c>
      <c r="H774" s="17">
        <f t="shared" si="36"/>
        <v>0</v>
      </c>
      <c r="I774" s="18">
        <f t="shared" si="34"/>
        <v>14.71</v>
      </c>
      <c r="J774" s="17">
        <f t="shared" si="35"/>
        <v>0</v>
      </c>
    </row>
    <row r="775" spans="1:10" x14ac:dyDescent="0.3">
      <c r="A775" s="2">
        <v>20200201</v>
      </c>
      <c r="B775" s="2" t="s">
        <v>27</v>
      </c>
      <c r="C775" s="2">
        <v>0</v>
      </c>
      <c r="D775" s="2">
        <v>0</v>
      </c>
      <c r="E775" s="2">
        <v>14.53</v>
      </c>
      <c r="F775" s="2">
        <v>1.66</v>
      </c>
      <c r="G775" s="2">
        <v>0</v>
      </c>
      <c r="H775" s="16">
        <f t="shared" si="36"/>
        <v>0</v>
      </c>
      <c r="I775" s="15">
        <f t="shared" si="34"/>
        <v>14.53</v>
      </c>
      <c r="J775" s="14">
        <f t="shared" si="35"/>
        <v>0</v>
      </c>
    </row>
    <row r="776" spans="1:10" x14ac:dyDescent="0.3">
      <c r="A776" s="19">
        <v>20200201</v>
      </c>
      <c r="B776" s="19" t="s">
        <v>26</v>
      </c>
      <c r="C776" s="19">
        <v>0</v>
      </c>
      <c r="D776" s="19">
        <v>0</v>
      </c>
      <c r="E776" s="19">
        <v>14.44</v>
      </c>
      <c r="F776" s="19">
        <v>1.59</v>
      </c>
      <c r="G776" s="19">
        <v>0</v>
      </c>
      <c r="H776" s="17">
        <f t="shared" si="36"/>
        <v>0</v>
      </c>
      <c r="I776" s="18">
        <f t="shared" si="34"/>
        <v>14.44</v>
      </c>
      <c r="J776" s="17">
        <f t="shared" si="35"/>
        <v>0</v>
      </c>
    </row>
    <row r="777" spans="1:10" x14ac:dyDescent="0.3">
      <c r="A777" s="2">
        <v>20200201</v>
      </c>
      <c r="B777" s="2" t="s">
        <v>25</v>
      </c>
      <c r="C777" s="2">
        <v>0</v>
      </c>
      <c r="D777" s="2">
        <v>0</v>
      </c>
      <c r="E777" s="2">
        <v>14.19</v>
      </c>
      <c r="F777" s="2">
        <v>1.79</v>
      </c>
      <c r="G777" s="2">
        <v>0</v>
      </c>
      <c r="H777" s="16">
        <f t="shared" si="36"/>
        <v>0</v>
      </c>
      <c r="I777" s="15">
        <f t="shared" si="34"/>
        <v>14.19</v>
      </c>
      <c r="J777" s="14">
        <f t="shared" si="35"/>
        <v>0</v>
      </c>
    </row>
    <row r="778" spans="1:10" x14ac:dyDescent="0.3">
      <c r="A778" s="19">
        <v>20200202</v>
      </c>
      <c r="B778" s="19" t="s">
        <v>48</v>
      </c>
      <c r="C778" s="19">
        <v>0</v>
      </c>
      <c r="D778" s="19">
        <v>0</v>
      </c>
      <c r="E778" s="19">
        <v>13.88</v>
      </c>
      <c r="F778" s="19">
        <v>2.14</v>
      </c>
      <c r="G778" s="19">
        <v>0</v>
      </c>
      <c r="H778" s="17">
        <f t="shared" si="36"/>
        <v>0</v>
      </c>
      <c r="I778" s="18">
        <f t="shared" ref="I778:I841" si="37">E778+H778*((NOCT-20)/(800))</f>
        <v>13.88</v>
      </c>
      <c r="J778" s="17">
        <f t="shared" ref="J778:J841" si="38">P_STC__W*(H778/1000)*(1+(alpha_p/100)*(I778-25))</f>
        <v>0</v>
      </c>
    </row>
    <row r="779" spans="1:10" x14ac:dyDescent="0.3">
      <c r="A779" s="2">
        <v>20200202</v>
      </c>
      <c r="B779" s="2" t="s">
        <v>47</v>
      </c>
      <c r="C779" s="2">
        <v>0</v>
      </c>
      <c r="D779" s="2">
        <v>0</v>
      </c>
      <c r="E779" s="2">
        <v>13.58</v>
      </c>
      <c r="F779" s="2">
        <v>2.14</v>
      </c>
      <c r="G779" s="2">
        <v>0</v>
      </c>
      <c r="H779" s="16">
        <f t="shared" si="36"/>
        <v>0</v>
      </c>
      <c r="I779" s="15">
        <f t="shared" si="37"/>
        <v>13.58</v>
      </c>
      <c r="J779" s="14">
        <f t="shared" si="38"/>
        <v>0</v>
      </c>
    </row>
    <row r="780" spans="1:10" x14ac:dyDescent="0.3">
      <c r="A780" s="19">
        <v>20200202</v>
      </c>
      <c r="B780" s="19" t="s">
        <v>46</v>
      </c>
      <c r="C780" s="19">
        <v>0</v>
      </c>
      <c r="D780" s="19">
        <v>0</v>
      </c>
      <c r="E780" s="19">
        <v>13.32</v>
      </c>
      <c r="F780" s="19">
        <v>2</v>
      </c>
      <c r="G780" s="19">
        <v>0</v>
      </c>
      <c r="H780" s="17">
        <f t="shared" si="36"/>
        <v>0</v>
      </c>
      <c r="I780" s="18">
        <f t="shared" si="37"/>
        <v>13.32</v>
      </c>
      <c r="J780" s="17">
        <f t="shared" si="38"/>
        <v>0</v>
      </c>
    </row>
    <row r="781" spans="1:10" x14ac:dyDescent="0.3">
      <c r="A781" s="2">
        <v>20200202</v>
      </c>
      <c r="B781" s="2" t="s">
        <v>45</v>
      </c>
      <c r="C781" s="2">
        <v>0</v>
      </c>
      <c r="D781" s="2">
        <v>0</v>
      </c>
      <c r="E781" s="2">
        <v>12.94</v>
      </c>
      <c r="F781" s="2">
        <v>1.66</v>
      </c>
      <c r="G781" s="2">
        <v>0</v>
      </c>
      <c r="H781" s="16">
        <f t="shared" si="36"/>
        <v>0</v>
      </c>
      <c r="I781" s="15">
        <f t="shared" si="37"/>
        <v>12.94</v>
      </c>
      <c r="J781" s="14">
        <f t="shared" si="38"/>
        <v>0</v>
      </c>
    </row>
    <row r="782" spans="1:10" x14ac:dyDescent="0.3">
      <c r="A782" s="19">
        <v>20200202</v>
      </c>
      <c r="B782" s="19" t="s">
        <v>44</v>
      </c>
      <c r="C782" s="19">
        <v>0</v>
      </c>
      <c r="D782" s="19">
        <v>0</v>
      </c>
      <c r="E782" s="19">
        <v>12.3</v>
      </c>
      <c r="F782" s="19">
        <v>1.52</v>
      </c>
      <c r="G782" s="19">
        <v>0</v>
      </c>
      <c r="H782" s="17">
        <f t="shared" si="36"/>
        <v>0</v>
      </c>
      <c r="I782" s="18">
        <f t="shared" si="37"/>
        <v>12.3</v>
      </c>
      <c r="J782" s="17">
        <f t="shared" si="38"/>
        <v>0</v>
      </c>
    </row>
    <row r="783" spans="1:10" x14ac:dyDescent="0.3">
      <c r="A783" s="2">
        <v>20200202</v>
      </c>
      <c r="B783" s="2" t="s">
        <v>43</v>
      </c>
      <c r="C783" s="2">
        <v>0</v>
      </c>
      <c r="D783" s="2">
        <v>0</v>
      </c>
      <c r="E783" s="2">
        <v>11.73</v>
      </c>
      <c r="F783" s="2">
        <v>1.72</v>
      </c>
      <c r="G783" s="2">
        <v>0</v>
      </c>
      <c r="H783" s="16">
        <f t="shared" si="36"/>
        <v>0</v>
      </c>
      <c r="I783" s="15">
        <f t="shared" si="37"/>
        <v>11.73</v>
      </c>
      <c r="J783" s="14">
        <f t="shared" si="38"/>
        <v>0</v>
      </c>
    </row>
    <row r="784" spans="1:10" x14ac:dyDescent="0.3">
      <c r="A784" s="19">
        <v>20200202</v>
      </c>
      <c r="B784" s="19" t="s">
        <v>42</v>
      </c>
      <c r="C784" s="19">
        <v>0</v>
      </c>
      <c r="D784" s="19">
        <v>0</v>
      </c>
      <c r="E784" s="19">
        <v>11.53</v>
      </c>
      <c r="F784" s="19">
        <v>1.86</v>
      </c>
      <c r="G784" s="19">
        <v>0</v>
      </c>
      <c r="H784" s="17">
        <f t="shared" si="36"/>
        <v>0</v>
      </c>
      <c r="I784" s="18">
        <f t="shared" si="37"/>
        <v>11.53</v>
      </c>
      <c r="J784" s="17">
        <f t="shared" si="38"/>
        <v>0</v>
      </c>
    </row>
    <row r="785" spans="1:10" x14ac:dyDescent="0.3">
      <c r="A785" s="2">
        <v>20200202</v>
      </c>
      <c r="B785" s="2" t="s">
        <v>41</v>
      </c>
      <c r="C785" s="2">
        <v>0</v>
      </c>
      <c r="D785" s="2">
        <v>0</v>
      </c>
      <c r="E785" s="2">
        <v>11.88</v>
      </c>
      <c r="F785" s="2">
        <v>2.2799999999999998</v>
      </c>
      <c r="G785" s="2">
        <v>0</v>
      </c>
      <c r="H785" s="16">
        <f t="shared" si="36"/>
        <v>0</v>
      </c>
      <c r="I785" s="15">
        <f t="shared" si="37"/>
        <v>11.88</v>
      </c>
      <c r="J785" s="14">
        <f t="shared" si="38"/>
        <v>0</v>
      </c>
    </row>
    <row r="786" spans="1:10" x14ac:dyDescent="0.3">
      <c r="A786" s="19">
        <v>20200202</v>
      </c>
      <c r="B786" s="19" t="s">
        <v>40</v>
      </c>
      <c r="C786" s="19">
        <v>37.020000000000003</v>
      </c>
      <c r="D786" s="19">
        <v>4.24</v>
      </c>
      <c r="E786" s="19">
        <v>12.04</v>
      </c>
      <c r="F786" s="19">
        <v>2.69</v>
      </c>
      <c r="G786" s="19">
        <v>0</v>
      </c>
      <c r="H786" s="17">
        <f t="shared" si="36"/>
        <v>500.71390227624869</v>
      </c>
      <c r="I786" s="18">
        <f t="shared" si="37"/>
        <v>27.687309446132772</v>
      </c>
      <c r="J786" s="17">
        <f t="shared" si="38"/>
        <v>0.49465882287896235</v>
      </c>
    </row>
    <row r="787" spans="1:10" x14ac:dyDescent="0.3">
      <c r="A787" s="2">
        <v>20200202</v>
      </c>
      <c r="B787" s="2" t="s">
        <v>39</v>
      </c>
      <c r="C787" s="2">
        <v>193</v>
      </c>
      <c r="D787" s="2">
        <v>14.29</v>
      </c>
      <c r="E787" s="2">
        <v>12.55</v>
      </c>
      <c r="F787" s="2">
        <v>3.1</v>
      </c>
      <c r="G787" s="2">
        <v>0</v>
      </c>
      <c r="H787" s="16">
        <f t="shared" ref="H787:H850" si="39">IF(D787&gt;0,C787/SIN(D787*PI()/180),0)</f>
        <v>781.91504618399381</v>
      </c>
      <c r="I787" s="15">
        <f t="shared" si="37"/>
        <v>36.984845193249811</v>
      </c>
      <c r="J787" s="14">
        <f t="shared" si="38"/>
        <v>0.7397449576614481</v>
      </c>
    </row>
    <row r="788" spans="1:10" x14ac:dyDescent="0.3">
      <c r="A788" s="19">
        <v>20200202</v>
      </c>
      <c r="B788" s="19" t="s">
        <v>38</v>
      </c>
      <c r="C788" s="19">
        <v>364.01</v>
      </c>
      <c r="D788" s="19">
        <v>22.99</v>
      </c>
      <c r="E788" s="19">
        <v>13.18</v>
      </c>
      <c r="F788" s="19">
        <v>3.24</v>
      </c>
      <c r="G788" s="19">
        <v>0</v>
      </c>
      <c r="H788" s="17">
        <f t="shared" si="39"/>
        <v>931.99571761510424</v>
      </c>
      <c r="I788" s="18">
        <f t="shared" si="37"/>
        <v>42.304866175472007</v>
      </c>
      <c r="J788" s="17">
        <f t="shared" si="38"/>
        <v>0.85941944235261358</v>
      </c>
    </row>
    <row r="789" spans="1:10" x14ac:dyDescent="0.3">
      <c r="A789" s="2">
        <v>20200202</v>
      </c>
      <c r="B789" s="2" t="s">
        <v>37</v>
      </c>
      <c r="C789" s="2">
        <v>485.01</v>
      </c>
      <c r="D789" s="2">
        <v>29.7</v>
      </c>
      <c r="E789" s="2">
        <v>14.04</v>
      </c>
      <c r="F789" s="2">
        <v>3.17</v>
      </c>
      <c r="G789" s="2">
        <v>0</v>
      </c>
      <c r="H789" s="16">
        <f t="shared" si="39"/>
        <v>978.91111994171729</v>
      </c>
      <c r="I789" s="15">
        <f t="shared" si="37"/>
        <v>44.630972498178664</v>
      </c>
      <c r="J789" s="14">
        <f t="shared" si="38"/>
        <v>0.89243472220990028</v>
      </c>
    </row>
    <row r="790" spans="1:10" x14ac:dyDescent="0.3">
      <c r="A790" s="19">
        <v>20200202</v>
      </c>
      <c r="B790" s="19" t="s">
        <v>36</v>
      </c>
      <c r="C790" s="19">
        <v>575.01</v>
      </c>
      <c r="D790" s="19">
        <v>33.65</v>
      </c>
      <c r="E790" s="19">
        <v>15.15</v>
      </c>
      <c r="F790" s="19">
        <v>2.97</v>
      </c>
      <c r="G790" s="19">
        <v>0</v>
      </c>
      <c r="H790" s="17">
        <f t="shared" si="39"/>
        <v>1037.7027873957616</v>
      </c>
      <c r="I790" s="18">
        <f t="shared" si="37"/>
        <v>47.578212106117547</v>
      </c>
      <c r="J790" s="17">
        <f t="shared" si="38"/>
        <v>0.93227015602957253</v>
      </c>
    </row>
    <row r="791" spans="1:10" x14ac:dyDescent="0.3">
      <c r="A791" s="2">
        <v>20200202</v>
      </c>
      <c r="B791" s="2" t="s">
        <v>35</v>
      </c>
      <c r="C791" s="2">
        <v>554.01</v>
      </c>
      <c r="D791" s="2">
        <v>34.24</v>
      </c>
      <c r="E791" s="2">
        <v>16.510000000000002</v>
      </c>
      <c r="F791" s="2">
        <v>2.76</v>
      </c>
      <c r="G791" s="2">
        <v>0</v>
      </c>
      <c r="H791" s="16">
        <f t="shared" si="39"/>
        <v>984.62545414143551</v>
      </c>
      <c r="I791" s="15">
        <f t="shared" si="37"/>
        <v>47.279545441919865</v>
      </c>
      <c r="J791" s="14">
        <f t="shared" si="38"/>
        <v>0.88590892017176759</v>
      </c>
    </row>
    <row r="792" spans="1:10" x14ac:dyDescent="0.3">
      <c r="A792" s="19">
        <v>20200202</v>
      </c>
      <c r="B792" s="19" t="s">
        <v>34</v>
      </c>
      <c r="C792" s="19">
        <v>483.01</v>
      </c>
      <c r="D792" s="19">
        <v>31.38</v>
      </c>
      <c r="E792" s="19">
        <v>17.5</v>
      </c>
      <c r="F792" s="19">
        <v>2.5499999999999998</v>
      </c>
      <c r="G792" s="19">
        <v>0</v>
      </c>
      <c r="H792" s="17">
        <f t="shared" si="39"/>
        <v>927.59590776993559</v>
      </c>
      <c r="I792" s="18">
        <f t="shared" si="37"/>
        <v>46.487372117810487</v>
      </c>
      <c r="J792" s="17">
        <f t="shared" si="38"/>
        <v>0.83790371476648684</v>
      </c>
    </row>
    <row r="793" spans="1:10" x14ac:dyDescent="0.3">
      <c r="A793" s="2">
        <v>20200202</v>
      </c>
      <c r="B793" s="2" t="s">
        <v>33</v>
      </c>
      <c r="C793" s="2">
        <v>404.01</v>
      </c>
      <c r="D793" s="2">
        <v>25.51</v>
      </c>
      <c r="E793" s="2">
        <v>18.21</v>
      </c>
      <c r="F793" s="2">
        <v>2.0699999999999998</v>
      </c>
      <c r="G793" s="2">
        <v>0</v>
      </c>
      <c r="H793" s="16">
        <f t="shared" si="39"/>
        <v>938.09945792604231</v>
      </c>
      <c r="I793" s="15">
        <f t="shared" si="37"/>
        <v>47.525608060188823</v>
      </c>
      <c r="J793" s="14">
        <f t="shared" si="38"/>
        <v>0.84300878472781304</v>
      </c>
    </row>
    <row r="794" spans="1:10" x14ac:dyDescent="0.3">
      <c r="A794" s="19">
        <v>20200202</v>
      </c>
      <c r="B794" s="19" t="s">
        <v>32</v>
      </c>
      <c r="C794" s="19">
        <v>257.01</v>
      </c>
      <c r="D794" s="19">
        <v>17.41</v>
      </c>
      <c r="E794" s="19">
        <v>18.54</v>
      </c>
      <c r="F794" s="19">
        <v>1.66</v>
      </c>
      <c r="G794" s="19">
        <v>0</v>
      </c>
      <c r="H794" s="17">
        <f t="shared" si="39"/>
        <v>858.96958645905113</v>
      </c>
      <c r="I794" s="18">
        <f t="shared" si="37"/>
        <v>45.382799576845343</v>
      </c>
      <c r="J794" s="17">
        <f t="shared" si="38"/>
        <v>0.7801826643037485</v>
      </c>
    </row>
    <row r="795" spans="1:10" x14ac:dyDescent="0.3">
      <c r="A795" s="2">
        <v>20200202</v>
      </c>
      <c r="B795" s="2" t="s">
        <v>31</v>
      </c>
      <c r="C795" s="2">
        <v>93.01</v>
      </c>
      <c r="D795" s="2">
        <v>7.75</v>
      </c>
      <c r="E795" s="2">
        <v>18.38</v>
      </c>
      <c r="F795" s="2">
        <v>1.03</v>
      </c>
      <c r="G795" s="2">
        <v>0</v>
      </c>
      <c r="H795" s="16">
        <f t="shared" si="39"/>
        <v>689.72457076274168</v>
      </c>
      <c r="I795" s="15">
        <f t="shared" si="37"/>
        <v>39.933892836335673</v>
      </c>
      <c r="J795" s="14">
        <f t="shared" si="38"/>
        <v>0.64337334304412885</v>
      </c>
    </row>
    <row r="796" spans="1:10" x14ac:dyDescent="0.3">
      <c r="A796" s="19">
        <v>20200202</v>
      </c>
      <c r="B796" s="19" t="s">
        <v>30</v>
      </c>
      <c r="C796" s="19">
        <v>0</v>
      </c>
      <c r="D796" s="19">
        <v>0</v>
      </c>
      <c r="E796" s="19">
        <v>17.48</v>
      </c>
      <c r="F796" s="19">
        <v>0.76</v>
      </c>
      <c r="G796" s="19">
        <v>0</v>
      </c>
      <c r="H796" s="17">
        <f t="shared" si="39"/>
        <v>0</v>
      </c>
      <c r="I796" s="18">
        <f t="shared" si="37"/>
        <v>17.48</v>
      </c>
      <c r="J796" s="17">
        <f t="shared" si="38"/>
        <v>0</v>
      </c>
    </row>
    <row r="797" spans="1:10" x14ac:dyDescent="0.3">
      <c r="A797" s="2">
        <v>20200202</v>
      </c>
      <c r="B797" s="2" t="s">
        <v>29</v>
      </c>
      <c r="C797" s="2">
        <v>0</v>
      </c>
      <c r="D797" s="2">
        <v>0</v>
      </c>
      <c r="E797" s="2">
        <v>15.15</v>
      </c>
      <c r="F797" s="2">
        <v>1.24</v>
      </c>
      <c r="G797" s="2">
        <v>0</v>
      </c>
      <c r="H797" s="16">
        <f t="shared" si="39"/>
        <v>0</v>
      </c>
      <c r="I797" s="15">
        <f t="shared" si="37"/>
        <v>15.15</v>
      </c>
      <c r="J797" s="14">
        <f t="shared" si="38"/>
        <v>0</v>
      </c>
    </row>
    <row r="798" spans="1:10" x14ac:dyDescent="0.3">
      <c r="A798" s="19">
        <v>20200202</v>
      </c>
      <c r="B798" s="19" t="s">
        <v>28</v>
      </c>
      <c r="C798" s="19">
        <v>0</v>
      </c>
      <c r="D798" s="19">
        <v>0</v>
      </c>
      <c r="E798" s="19">
        <v>13.91</v>
      </c>
      <c r="F798" s="19">
        <v>1.93</v>
      </c>
      <c r="G798" s="19">
        <v>0</v>
      </c>
      <c r="H798" s="17">
        <f t="shared" si="39"/>
        <v>0</v>
      </c>
      <c r="I798" s="18">
        <f t="shared" si="37"/>
        <v>13.91</v>
      </c>
      <c r="J798" s="17">
        <f t="shared" si="38"/>
        <v>0</v>
      </c>
    </row>
    <row r="799" spans="1:10" x14ac:dyDescent="0.3">
      <c r="A799" s="2">
        <v>20200202</v>
      </c>
      <c r="B799" s="2" t="s">
        <v>27</v>
      </c>
      <c r="C799" s="2">
        <v>0</v>
      </c>
      <c r="D799" s="2">
        <v>0</v>
      </c>
      <c r="E799" s="2">
        <v>13.5</v>
      </c>
      <c r="F799" s="2">
        <v>2.34</v>
      </c>
      <c r="G799" s="2">
        <v>0</v>
      </c>
      <c r="H799" s="16">
        <f t="shared" si="39"/>
        <v>0</v>
      </c>
      <c r="I799" s="15">
        <f t="shared" si="37"/>
        <v>13.5</v>
      </c>
      <c r="J799" s="14">
        <f t="shared" si="38"/>
        <v>0</v>
      </c>
    </row>
    <row r="800" spans="1:10" x14ac:dyDescent="0.3">
      <c r="A800" s="19">
        <v>20200202</v>
      </c>
      <c r="B800" s="19" t="s">
        <v>26</v>
      </c>
      <c r="C800" s="19">
        <v>0</v>
      </c>
      <c r="D800" s="19">
        <v>0</v>
      </c>
      <c r="E800" s="19">
        <v>13.78</v>
      </c>
      <c r="F800" s="19">
        <v>2.76</v>
      </c>
      <c r="G800" s="19">
        <v>0</v>
      </c>
      <c r="H800" s="17">
        <f t="shared" si="39"/>
        <v>0</v>
      </c>
      <c r="I800" s="18">
        <f t="shared" si="37"/>
        <v>13.78</v>
      </c>
      <c r="J800" s="17">
        <f t="shared" si="38"/>
        <v>0</v>
      </c>
    </row>
    <row r="801" spans="1:10" x14ac:dyDescent="0.3">
      <c r="A801" s="2">
        <v>20200202</v>
      </c>
      <c r="B801" s="2" t="s">
        <v>25</v>
      </c>
      <c r="C801" s="2">
        <v>0</v>
      </c>
      <c r="D801" s="2">
        <v>0</v>
      </c>
      <c r="E801" s="2">
        <v>14.02</v>
      </c>
      <c r="F801" s="2">
        <v>3.1</v>
      </c>
      <c r="G801" s="2">
        <v>0</v>
      </c>
      <c r="H801" s="16">
        <f t="shared" si="39"/>
        <v>0</v>
      </c>
      <c r="I801" s="15">
        <f t="shared" si="37"/>
        <v>14.02</v>
      </c>
      <c r="J801" s="14">
        <f t="shared" si="38"/>
        <v>0</v>
      </c>
    </row>
    <row r="802" spans="1:10" x14ac:dyDescent="0.3">
      <c r="A802" s="19">
        <v>20200203</v>
      </c>
      <c r="B802" s="19" t="s">
        <v>48</v>
      </c>
      <c r="C802" s="19">
        <v>0</v>
      </c>
      <c r="D802" s="19">
        <v>0</v>
      </c>
      <c r="E802" s="19">
        <v>13.92</v>
      </c>
      <c r="F802" s="19">
        <v>3.24</v>
      </c>
      <c r="G802" s="19">
        <v>0</v>
      </c>
      <c r="H802" s="17">
        <f t="shared" si="39"/>
        <v>0</v>
      </c>
      <c r="I802" s="18">
        <f t="shared" si="37"/>
        <v>13.92</v>
      </c>
      <c r="J802" s="17">
        <f t="shared" si="38"/>
        <v>0</v>
      </c>
    </row>
    <row r="803" spans="1:10" x14ac:dyDescent="0.3">
      <c r="A803" s="2">
        <v>20200203</v>
      </c>
      <c r="B803" s="2" t="s">
        <v>47</v>
      </c>
      <c r="C803" s="2">
        <v>0</v>
      </c>
      <c r="D803" s="2">
        <v>0</v>
      </c>
      <c r="E803" s="2">
        <v>13.72</v>
      </c>
      <c r="F803" s="2">
        <v>3.24</v>
      </c>
      <c r="G803" s="2">
        <v>0</v>
      </c>
      <c r="H803" s="16">
        <f t="shared" si="39"/>
        <v>0</v>
      </c>
      <c r="I803" s="15">
        <f t="shared" si="37"/>
        <v>13.72</v>
      </c>
      <c r="J803" s="14">
        <f t="shared" si="38"/>
        <v>0</v>
      </c>
    </row>
    <row r="804" spans="1:10" x14ac:dyDescent="0.3">
      <c r="A804" s="19">
        <v>20200203</v>
      </c>
      <c r="B804" s="19" t="s">
        <v>46</v>
      </c>
      <c r="C804" s="19">
        <v>0</v>
      </c>
      <c r="D804" s="19">
        <v>0</v>
      </c>
      <c r="E804" s="19">
        <v>13.45</v>
      </c>
      <c r="F804" s="19">
        <v>3.17</v>
      </c>
      <c r="G804" s="19">
        <v>0</v>
      </c>
      <c r="H804" s="17">
        <f t="shared" si="39"/>
        <v>0</v>
      </c>
      <c r="I804" s="18">
        <f t="shared" si="37"/>
        <v>13.45</v>
      </c>
      <c r="J804" s="17">
        <f t="shared" si="38"/>
        <v>0</v>
      </c>
    </row>
    <row r="805" spans="1:10" x14ac:dyDescent="0.3">
      <c r="A805" s="2">
        <v>20200203</v>
      </c>
      <c r="B805" s="2" t="s">
        <v>45</v>
      </c>
      <c r="C805" s="2">
        <v>0</v>
      </c>
      <c r="D805" s="2">
        <v>0</v>
      </c>
      <c r="E805" s="2">
        <v>13.15</v>
      </c>
      <c r="F805" s="2">
        <v>3.24</v>
      </c>
      <c r="G805" s="2">
        <v>0</v>
      </c>
      <c r="H805" s="16">
        <f t="shared" si="39"/>
        <v>0</v>
      </c>
      <c r="I805" s="15">
        <f t="shared" si="37"/>
        <v>13.15</v>
      </c>
      <c r="J805" s="14">
        <f t="shared" si="38"/>
        <v>0</v>
      </c>
    </row>
    <row r="806" spans="1:10" x14ac:dyDescent="0.3">
      <c r="A806" s="19">
        <v>20200203</v>
      </c>
      <c r="B806" s="19" t="s">
        <v>44</v>
      </c>
      <c r="C806" s="19">
        <v>0</v>
      </c>
      <c r="D806" s="19">
        <v>0</v>
      </c>
      <c r="E806" s="19">
        <v>12.93</v>
      </c>
      <c r="F806" s="19">
        <v>3.38</v>
      </c>
      <c r="G806" s="19">
        <v>0</v>
      </c>
      <c r="H806" s="17">
        <f t="shared" si="39"/>
        <v>0</v>
      </c>
      <c r="I806" s="18">
        <f t="shared" si="37"/>
        <v>12.93</v>
      </c>
      <c r="J806" s="17">
        <f t="shared" si="38"/>
        <v>0</v>
      </c>
    </row>
    <row r="807" spans="1:10" x14ac:dyDescent="0.3">
      <c r="A807" s="2">
        <v>20200203</v>
      </c>
      <c r="B807" s="2" t="s">
        <v>43</v>
      </c>
      <c r="C807" s="2">
        <v>0</v>
      </c>
      <c r="D807" s="2">
        <v>0</v>
      </c>
      <c r="E807" s="2">
        <v>12.74</v>
      </c>
      <c r="F807" s="2">
        <v>3.52</v>
      </c>
      <c r="G807" s="2">
        <v>0</v>
      </c>
      <c r="H807" s="16">
        <f t="shared" si="39"/>
        <v>0</v>
      </c>
      <c r="I807" s="15">
        <f t="shared" si="37"/>
        <v>12.74</v>
      </c>
      <c r="J807" s="14">
        <f t="shared" si="38"/>
        <v>0</v>
      </c>
    </row>
    <row r="808" spans="1:10" x14ac:dyDescent="0.3">
      <c r="A808" s="19">
        <v>20200203</v>
      </c>
      <c r="B808" s="19" t="s">
        <v>42</v>
      </c>
      <c r="C808" s="19">
        <v>0</v>
      </c>
      <c r="D808" s="19">
        <v>0</v>
      </c>
      <c r="E808" s="19">
        <v>12.59</v>
      </c>
      <c r="F808" s="19">
        <v>3.45</v>
      </c>
      <c r="G808" s="19">
        <v>0</v>
      </c>
      <c r="H808" s="17">
        <f t="shared" si="39"/>
        <v>0</v>
      </c>
      <c r="I808" s="18">
        <f t="shared" si="37"/>
        <v>12.59</v>
      </c>
      <c r="J808" s="17">
        <f t="shared" si="38"/>
        <v>0</v>
      </c>
    </row>
    <row r="809" spans="1:10" x14ac:dyDescent="0.3">
      <c r="A809" s="2">
        <v>20200203</v>
      </c>
      <c r="B809" s="2" t="s">
        <v>41</v>
      </c>
      <c r="C809" s="2">
        <v>0</v>
      </c>
      <c r="D809" s="2">
        <v>0</v>
      </c>
      <c r="E809" s="2">
        <v>12.69</v>
      </c>
      <c r="F809" s="2">
        <v>3.59</v>
      </c>
      <c r="G809" s="2">
        <v>0</v>
      </c>
      <c r="H809" s="16">
        <f t="shared" si="39"/>
        <v>0</v>
      </c>
      <c r="I809" s="15">
        <f t="shared" si="37"/>
        <v>12.69</v>
      </c>
      <c r="J809" s="14">
        <f t="shared" si="38"/>
        <v>0</v>
      </c>
    </row>
    <row r="810" spans="1:10" x14ac:dyDescent="0.3">
      <c r="A810" s="19">
        <v>20200203</v>
      </c>
      <c r="B810" s="19" t="s">
        <v>40</v>
      </c>
      <c r="C810" s="19">
        <v>41.91</v>
      </c>
      <c r="D810" s="19">
        <v>4.41</v>
      </c>
      <c r="E810" s="19">
        <v>12.66</v>
      </c>
      <c r="F810" s="19">
        <v>3.24</v>
      </c>
      <c r="G810" s="19">
        <v>0</v>
      </c>
      <c r="H810" s="17">
        <f t="shared" si="39"/>
        <v>545.0427894025953</v>
      </c>
      <c r="I810" s="18">
        <f t="shared" si="37"/>
        <v>29.692587168831103</v>
      </c>
      <c r="J810" s="17">
        <f t="shared" si="38"/>
        <v>0.53353331580252994</v>
      </c>
    </row>
    <row r="811" spans="1:10" x14ac:dyDescent="0.3">
      <c r="A811" s="2">
        <v>20200203</v>
      </c>
      <c r="B811" s="2" t="s">
        <v>39</v>
      </c>
      <c r="C811" s="2">
        <v>226</v>
      </c>
      <c r="D811" s="2">
        <v>14.49</v>
      </c>
      <c r="E811" s="2">
        <v>13.42</v>
      </c>
      <c r="F811" s="2">
        <v>2.69</v>
      </c>
      <c r="G811" s="2">
        <v>0</v>
      </c>
      <c r="H811" s="16">
        <f t="shared" si="39"/>
        <v>903.23757137771554</v>
      </c>
      <c r="I811" s="15">
        <f t="shared" si="37"/>
        <v>41.646174105553612</v>
      </c>
      <c r="J811" s="14">
        <f t="shared" si="38"/>
        <v>0.83557804695447668</v>
      </c>
    </row>
    <row r="812" spans="1:10" x14ac:dyDescent="0.3">
      <c r="A812" s="19">
        <v>20200203</v>
      </c>
      <c r="B812" s="19" t="s">
        <v>38</v>
      </c>
      <c r="C812" s="19">
        <v>387.01</v>
      </c>
      <c r="D812" s="19">
        <v>23.22</v>
      </c>
      <c r="E812" s="19">
        <v>15.23</v>
      </c>
      <c r="F812" s="19">
        <v>2.62</v>
      </c>
      <c r="G812" s="19">
        <v>0</v>
      </c>
      <c r="H812" s="17">
        <f t="shared" si="39"/>
        <v>981.60433666399024</v>
      </c>
      <c r="I812" s="18">
        <f t="shared" si="37"/>
        <v>45.905135520749695</v>
      </c>
      <c r="J812" s="17">
        <f t="shared" si="38"/>
        <v>0.88926176407826685</v>
      </c>
    </row>
    <row r="813" spans="1:10" x14ac:dyDescent="0.3">
      <c r="A813" s="2">
        <v>20200203</v>
      </c>
      <c r="B813" s="2" t="s">
        <v>37</v>
      </c>
      <c r="C813" s="2">
        <v>508.01</v>
      </c>
      <c r="D813" s="2">
        <v>29.95</v>
      </c>
      <c r="E813" s="2">
        <v>16.7</v>
      </c>
      <c r="F813" s="2">
        <v>2.76</v>
      </c>
      <c r="G813" s="2">
        <v>0</v>
      </c>
      <c r="H813" s="16">
        <f t="shared" si="39"/>
        <v>1017.5584262845109</v>
      </c>
      <c r="I813" s="15">
        <f t="shared" si="37"/>
        <v>48.498700821390969</v>
      </c>
      <c r="J813" s="14">
        <f t="shared" si="38"/>
        <v>0.90995757166055791</v>
      </c>
    </row>
    <row r="814" spans="1:10" x14ac:dyDescent="0.3">
      <c r="A814" s="19">
        <v>20200203</v>
      </c>
      <c r="B814" s="19" t="s">
        <v>36</v>
      </c>
      <c r="C814" s="19">
        <v>597.01</v>
      </c>
      <c r="D814" s="19">
        <v>33.93</v>
      </c>
      <c r="E814" s="19">
        <v>17.82</v>
      </c>
      <c r="F814" s="19">
        <v>2.69</v>
      </c>
      <c r="G814" s="19">
        <v>0</v>
      </c>
      <c r="H814" s="17">
        <f t="shared" si="39"/>
        <v>1069.5660899738934</v>
      </c>
      <c r="I814" s="18">
        <f t="shared" si="37"/>
        <v>51.24394031168417</v>
      </c>
      <c r="J814" s="17">
        <f t="shared" si="38"/>
        <v>0.94325276116285028</v>
      </c>
    </row>
    <row r="815" spans="1:10" x14ac:dyDescent="0.3">
      <c r="A815" s="2">
        <v>20200203</v>
      </c>
      <c r="B815" s="2" t="s">
        <v>35</v>
      </c>
      <c r="C815" s="2">
        <v>608.01</v>
      </c>
      <c r="D815" s="2">
        <v>34.54</v>
      </c>
      <c r="E815" s="2">
        <v>18.61</v>
      </c>
      <c r="F815" s="2">
        <v>2.48</v>
      </c>
      <c r="G815" s="2">
        <v>0</v>
      </c>
      <c r="H815" s="16">
        <f t="shared" si="39"/>
        <v>1072.3631306055806</v>
      </c>
      <c r="I815" s="15">
        <f t="shared" si="37"/>
        <v>52.121347831424394</v>
      </c>
      <c r="J815" s="14">
        <f t="shared" si="38"/>
        <v>0.94148543000520934</v>
      </c>
    </row>
    <row r="816" spans="1:10" x14ac:dyDescent="0.3">
      <c r="A816" s="19">
        <v>20200203</v>
      </c>
      <c r="B816" s="19" t="s">
        <v>34</v>
      </c>
      <c r="C816" s="19">
        <v>527.01</v>
      </c>
      <c r="D816" s="19">
        <v>31.66</v>
      </c>
      <c r="E816" s="19">
        <v>19.059999999999999</v>
      </c>
      <c r="F816" s="19">
        <v>2.21</v>
      </c>
      <c r="G816" s="19">
        <v>0</v>
      </c>
      <c r="H816" s="17">
        <f t="shared" si="39"/>
        <v>1004.0627669472568</v>
      </c>
      <c r="I816" s="18">
        <f t="shared" si="37"/>
        <v>50.436961467101774</v>
      </c>
      <c r="J816" s="17">
        <f t="shared" si="38"/>
        <v>0.8891313903370065</v>
      </c>
    </row>
    <row r="817" spans="1:10" x14ac:dyDescent="0.3">
      <c r="A817" s="2">
        <v>20200203</v>
      </c>
      <c r="B817" s="2" t="s">
        <v>33</v>
      </c>
      <c r="C817" s="2">
        <v>430.01</v>
      </c>
      <c r="D817" s="2">
        <v>25.78</v>
      </c>
      <c r="E817" s="2">
        <v>19.21</v>
      </c>
      <c r="F817" s="2">
        <v>2</v>
      </c>
      <c r="G817" s="2">
        <v>0</v>
      </c>
      <c r="H817" s="16">
        <f t="shared" si="39"/>
        <v>988.71783683888395</v>
      </c>
      <c r="I817" s="15">
        <f t="shared" si="37"/>
        <v>50.107432401215121</v>
      </c>
      <c r="J817" s="14">
        <f t="shared" si="38"/>
        <v>0.87700908870349825</v>
      </c>
    </row>
    <row r="818" spans="1:10" x14ac:dyDescent="0.3">
      <c r="A818" s="19">
        <v>20200203</v>
      </c>
      <c r="B818" s="19" t="s">
        <v>32</v>
      </c>
      <c r="C818" s="19">
        <v>285.01</v>
      </c>
      <c r="D818" s="19">
        <v>17.649999999999999</v>
      </c>
      <c r="E818" s="19">
        <v>19.059999999999999</v>
      </c>
      <c r="F818" s="19">
        <v>1.86</v>
      </c>
      <c r="G818" s="19">
        <v>0</v>
      </c>
      <c r="H818" s="17">
        <f t="shared" si="39"/>
        <v>940.00166288291518</v>
      </c>
      <c r="I818" s="18">
        <f t="shared" si="37"/>
        <v>48.435051965091098</v>
      </c>
      <c r="J818" s="17">
        <f t="shared" si="38"/>
        <v>0.84087121770671602</v>
      </c>
    </row>
    <row r="819" spans="1:10" x14ac:dyDescent="0.3">
      <c r="A819" s="2">
        <v>20200203</v>
      </c>
      <c r="B819" s="2" t="s">
        <v>31</v>
      </c>
      <c r="C819" s="2">
        <v>104.01</v>
      </c>
      <c r="D819" s="2">
        <v>7.98</v>
      </c>
      <c r="E819" s="2">
        <v>18.43</v>
      </c>
      <c r="F819" s="2">
        <v>1.66</v>
      </c>
      <c r="G819" s="2">
        <v>0</v>
      </c>
      <c r="H819" s="16">
        <f t="shared" si="39"/>
        <v>749.20355943362711</v>
      </c>
      <c r="I819" s="15">
        <f t="shared" si="37"/>
        <v>41.842611232300847</v>
      </c>
      <c r="J819" s="14">
        <f t="shared" si="38"/>
        <v>0.69242011014934257</v>
      </c>
    </row>
    <row r="820" spans="1:10" x14ac:dyDescent="0.3">
      <c r="A820" s="19">
        <v>20200203</v>
      </c>
      <c r="B820" s="19" t="s">
        <v>30</v>
      </c>
      <c r="C820" s="19">
        <v>0</v>
      </c>
      <c r="D820" s="19">
        <v>0</v>
      </c>
      <c r="E820" s="19">
        <v>17.18</v>
      </c>
      <c r="F820" s="19">
        <v>1.45</v>
      </c>
      <c r="G820" s="19">
        <v>0</v>
      </c>
      <c r="H820" s="17">
        <f t="shared" si="39"/>
        <v>0</v>
      </c>
      <c r="I820" s="18">
        <f t="shared" si="37"/>
        <v>17.18</v>
      </c>
      <c r="J820" s="17">
        <f t="shared" si="38"/>
        <v>0</v>
      </c>
    </row>
    <row r="821" spans="1:10" x14ac:dyDescent="0.3">
      <c r="A821" s="2">
        <v>20200203</v>
      </c>
      <c r="B821" s="2" t="s">
        <v>29</v>
      </c>
      <c r="C821" s="2">
        <v>0</v>
      </c>
      <c r="D821" s="2">
        <v>0</v>
      </c>
      <c r="E821" s="2">
        <v>14.98</v>
      </c>
      <c r="F821" s="2">
        <v>1.17</v>
      </c>
      <c r="G821" s="2">
        <v>0</v>
      </c>
      <c r="H821" s="16">
        <f t="shared" si="39"/>
        <v>0</v>
      </c>
      <c r="I821" s="15">
        <f t="shared" si="37"/>
        <v>14.98</v>
      </c>
      <c r="J821" s="14">
        <f t="shared" si="38"/>
        <v>0</v>
      </c>
    </row>
    <row r="822" spans="1:10" x14ac:dyDescent="0.3">
      <c r="A822" s="19">
        <v>20200203</v>
      </c>
      <c r="B822" s="19" t="s">
        <v>28</v>
      </c>
      <c r="C822" s="19">
        <v>0</v>
      </c>
      <c r="D822" s="19">
        <v>0</v>
      </c>
      <c r="E822" s="19">
        <v>14.47</v>
      </c>
      <c r="F822" s="19">
        <v>0.97</v>
      </c>
      <c r="G822" s="19">
        <v>0</v>
      </c>
      <c r="H822" s="17">
        <f t="shared" si="39"/>
        <v>0</v>
      </c>
      <c r="I822" s="18">
        <f t="shared" si="37"/>
        <v>14.47</v>
      </c>
      <c r="J822" s="17">
        <f t="shared" si="38"/>
        <v>0</v>
      </c>
    </row>
    <row r="823" spans="1:10" x14ac:dyDescent="0.3">
      <c r="A823" s="2">
        <v>20200203</v>
      </c>
      <c r="B823" s="2" t="s">
        <v>27</v>
      </c>
      <c r="C823" s="2">
        <v>0</v>
      </c>
      <c r="D823" s="2">
        <v>0</v>
      </c>
      <c r="E823" s="2">
        <v>14.77</v>
      </c>
      <c r="F823" s="2">
        <v>0.83</v>
      </c>
      <c r="G823" s="2">
        <v>0</v>
      </c>
      <c r="H823" s="16">
        <f t="shared" si="39"/>
        <v>0</v>
      </c>
      <c r="I823" s="15">
        <f t="shared" si="37"/>
        <v>14.77</v>
      </c>
      <c r="J823" s="14">
        <f t="shared" si="38"/>
        <v>0</v>
      </c>
    </row>
    <row r="824" spans="1:10" x14ac:dyDescent="0.3">
      <c r="A824" s="19">
        <v>20200203</v>
      </c>
      <c r="B824" s="19" t="s">
        <v>26</v>
      </c>
      <c r="C824" s="19">
        <v>0</v>
      </c>
      <c r="D824" s="19">
        <v>0</v>
      </c>
      <c r="E824" s="19">
        <v>14.46</v>
      </c>
      <c r="F824" s="19">
        <v>0.69</v>
      </c>
      <c r="G824" s="19">
        <v>0</v>
      </c>
      <c r="H824" s="17">
        <f t="shared" si="39"/>
        <v>0</v>
      </c>
      <c r="I824" s="18">
        <f t="shared" si="37"/>
        <v>14.46</v>
      </c>
      <c r="J824" s="17">
        <f t="shared" si="38"/>
        <v>0</v>
      </c>
    </row>
    <row r="825" spans="1:10" x14ac:dyDescent="0.3">
      <c r="A825" s="2">
        <v>20200203</v>
      </c>
      <c r="B825" s="2" t="s">
        <v>25</v>
      </c>
      <c r="C825" s="2">
        <v>0</v>
      </c>
      <c r="D825" s="2">
        <v>0</v>
      </c>
      <c r="E825" s="2">
        <v>14.2</v>
      </c>
      <c r="F825" s="2">
        <v>0.41</v>
      </c>
      <c r="G825" s="2">
        <v>0</v>
      </c>
      <c r="H825" s="16">
        <f t="shared" si="39"/>
        <v>0</v>
      </c>
      <c r="I825" s="15">
        <f t="shared" si="37"/>
        <v>14.2</v>
      </c>
      <c r="J825" s="14">
        <f t="shared" si="38"/>
        <v>0</v>
      </c>
    </row>
    <row r="826" spans="1:10" x14ac:dyDescent="0.3">
      <c r="A826" s="19">
        <v>20200204</v>
      </c>
      <c r="B826" s="19" t="s">
        <v>48</v>
      </c>
      <c r="C826" s="19">
        <v>0</v>
      </c>
      <c r="D826" s="19">
        <v>0</v>
      </c>
      <c r="E826" s="19">
        <v>13.85</v>
      </c>
      <c r="F826" s="19">
        <v>0.62</v>
      </c>
      <c r="G826" s="19">
        <v>0</v>
      </c>
      <c r="H826" s="17">
        <f t="shared" si="39"/>
        <v>0</v>
      </c>
      <c r="I826" s="18">
        <f t="shared" si="37"/>
        <v>13.85</v>
      </c>
      <c r="J826" s="17">
        <f t="shared" si="38"/>
        <v>0</v>
      </c>
    </row>
    <row r="827" spans="1:10" x14ac:dyDescent="0.3">
      <c r="A827" s="2">
        <v>20200204</v>
      </c>
      <c r="B827" s="2" t="s">
        <v>47</v>
      </c>
      <c r="C827" s="2">
        <v>0</v>
      </c>
      <c r="D827" s="2">
        <v>0</v>
      </c>
      <c r="E827" s="2">
        <v>13.38</v>
      </c>
      <c r="F827" s="2">
        <v>0.9</v>
      </c>
      <c r="G827" s="2">
        <v>0</v>
      </c>
      <c r="H827" s="16">
        <f t="shared" si="39"/>
        <v>0</v>
      </c>
      <c r="I827" s="15">
        <f t="shared" si="37"/>
        <v>13.38</v>
      </c>
      <c r="J827" s="14">
        <f t="shared" si="38"/>
        <v>0</v>
      </c>
    </row>
    <row r="828" spans="1:10" x14ac:dyDescent="0.3">
      <c r="A828" s="19">
        <v>20200204</v>
      </c>
      <c r="B828" s="19" t="s">
        <v>46</v>
      </c>
      <c r="C828" s="19">
        <v>0</v>
      </c>
      <c r="D828" s="19">
        <v>0</v>
      </c>
      <c r="E828" s="19">
        <v>13</v>
      </c>
      <c r="F828" s="19">
        <v>0.97</v>
      </c>
      <c r="G828" s="19">
        <v>0</v>
      </c>
      <c r="H828" s="17">
        <f t="shared" si="39"/>
        <v>0</v>
      </c>
      <c r="I828" s="18">
        <f t="shared" si="37"/>
        <v>13</v>
      </c>
      <c r="J828" s="17">
        <f t="shared" si="38"/>
        <v>0</v>
      </c>
    </row>
    <row r="829" spans="1:10" x14ac:dyDescent="0.3">
      <c r="A829" s="2">
        <v>20200204</v>
      </c>
      <c r="B829" s="2" t="s">
        <v>45</v>
      </c>
      <c r="C829" s="2">
        <v>0</v>
      </c>
      <c r="D829" s="2">
        <v>0</v>
      </c>
      <c r="E829" s="2">
        <v>12.65</v>
      </c>
      <c r="F829" s="2">
        <v>0.9</v>
      </c>
      <c r="G829" s="2">
        <v>0</v>
      </c>
      <c r="H829" s="16">
        <f t="shared" si="39"/>
        <v>0</v>
      </c>
      <c r="I829" s="15">
        <f t="shared" si="37"/>
        <v>12.65</v>
      </c>
      <c r="J829" s="14">
        <f t="shared" si="38"/>
        <v>0</v>
      </c>
    </row>
    <row r="830" spans="1:10" x14ac:dyDescent="0.3">
      <c r="A830" s="19">
        <v>20200204</v>
      </c>
      <c r="B830" s="19" t="s">
        <v>44</v>
      </c>
      <c r="C830" s="19">
        <v>0</v>
      </c>
      <c r="D830" s="19">
        <v>0</v>
      </c>
      <c r="E830" s="19">
        <v>12.06</v>
      </c>
      <c r="F830" s="19">
        <v>1.17</v>
      </c>
      <c r="G830" s="19">
        <v>0</v>
      </c>
      <c r="H830" s="17">
        <f t="shared" si="39"/>
        <v>0</v>
      </c>
      <c r="I830" s="18">
        <f t="shared" si="37"/>
        <v>12.06</v>
      </c>
      <c r="J830" s="17">
        <f t="shared" si="38"/>
        <v>0</v>
      </c>
    </row>
    <row r="831" spans="1:10" x14ac:dyDescent="0.3">
      <c r="A831" s="2">
        <v>20200204</v>
      </c>
      <c r="B831" s="2" t="s">
        <v>43</v>
      </c>
      <c r="C831" s="2">
        <v>0</v>
      </c>
      <c r="D831" s="2">
        <v>0</v>
      </c>
      <c r="E831" s="2">
        <v>8.9499999999999993</v>
      </c>
      <c r="F831" s="2">
        <v>1.66</v>
      </c>
      <c r="G831" s="2">
        <v>0</v>
      </c>
      <c r="H831" s="16">
        <f t="shared" si="39"/>
        <v>0</v>
      </c>
      <c r="I831" s="15">
        <f t="shared" si="37"/>
        <v>8.9499999999999993</v>
      </c>
      <c r="J831" s="14">
        <f t="shared" si="38"/>
        <v>0</v>
      </c>
    </row>
    <row r="832" spans="1:10" x14ac:dyDescent="0.3">
      <c r="A832" s="19">
        <v>20200204</v>
      </c>
      <c r="B832" s="19" t="s">
        <v>42</v>
      </c>
      <c r="C832" s="19">
        <v>0</v>
      </c>
      <c r="D832" s="19">
        <v>0</v>
      </c>
      <c r="E832" s="19">
        <v>8.1</v>
      </c>
      <c r="F832" s="19">
        <v>2.0699999999999998</v>
      </c>
      <c r="G832" s="19">
        <v>0</v>
      </c>
      <c r="H832" s="17">
        <f t="shared" si="39"/>
        <v>0</v>
      </c>
      <c r="I832" s="18">
        <f t="shared" si="37"/>
        <v>8.1</v>
      </c>
      <c r="J832" s="17">
        <f t="shared" si="38"/>
        <v>0</v>
      </c>
    </row>
    <row r="833" spans="1:10" x14ac:dyDescent="0.3">
      <c r="A833" s="2">
        <v>20200204</v>
      </c>
      <c r="B833" s="2" t="s">
        <v>41</v>
      </c>
      <c r="C833" s="2">
        <v>0</v>
      </c>
      <c r="D833" s="2">
        <v>0</v>
      </c>
      <c r="E833" s="2">
        <v>9.02</v>
      </c>
      <c r="F833" s="2">
        <v>2.14</v>
      </c>
      <c r="G833" s="2">
        <v>0</v>
      </c>
      <c r="H833" s="16">
        <f t="shared" si="39"/>
        <v>0</v>
      </c>
      <c r="I833" s="15">
        <f t="shared" si="37"/>
        <v>9.02</v>
      </c>
      <c r="J833" s="14">
        <f t="shared" si="38"/>
        <v>0</v>
      </c>
    </row>
    <row r="834" spans="1:10" x14ac:dyDescent="0.3">
      <c r="A834" s="19">
        <v>20200204</v>
      </c>
      <c r="B834" s="19" t="s">
        <v>40</v>
      </c>
      <c r="C834" s="19">
        <v>37.01</v>
      </c>
      <c r="D834" s="19">
        <v>4.59</v>
      </c>
      <c r="E834" s="19">
        <v>9.4</v>
      </c>
      <c r="F834" s="19">
        <v>2.2799999999999998</v>
      </c>
      <c r="G834" s="19">
        <v>0</v>
      </c>
      <c r="H834" s="17">
        <f t="shared" si="39"/>
        <v>462.48075008727511</v>
      </c>
      <c r="I834" s="18">
        <f t="shared" si="37"/>
        <v>23.852523440227348</v>
      </c>
      <c r="J834" s="17">
        <f t="shared" si="38"/>
        <v>0.46486883627759562</v>
      </c>
    </row>
    <row r="835" spans="1:10" x14ac:dyDescent="0.3">
      <c r="A835" s="2">
        <v>20200204</v>
      </c>
      <c r="B835" s="2" t="s">
        <v>39</v>
      </c>
      <c r="C835" s="2">
        <v>131</v>
      </c>
      <c r="D835" s="2">
        <v>14.69</v>
      </c>
      <c r="E835" s="2">
        <v>9.94</v>
      </c>
      <c r="F835" s="2">
        <v>2.76</v>
      </c>
      <c r="G835" s="2">
        <v>0</v>
      </c>
      <c r="H835" s="16">
        <f t="shared" si="39"/>
        <v>516.58367545118642</v>
      </c>
      <c r="I835" s="15">
        <f t="shared" si="37"/>
        <v>26.083239857849577</v>
      </c>
      <c r="J835" s="14">
        <f t="shared" si="38"/>
        <v>0.51406554732895227</v>
      </c>
    </row>
    <row r="836" spans="1:10" x14ac:dyDescent="0.3">
      <c r="A836" s="19">
        <v>20200204</v>
      </c>
      <c r="B836" s="19" t="s">
        <v>38</v>
      </c>
      <c r="C836" s="19">
        <v>243</v>
      </c>
      <c r="D836" s="19">
        <v>23.45</v>
      </c>
      <c r="E836" s="19">
        <v>11.07</v>
      </c>
      <c r="F836" s="19">
        <v>2.97</v>
      </c>
      <c r="G836" s="19">
        <v>0</v>
      </c>
      <c r="H836" s="17">
        <f t="shared" si="39"/>
        <v>610.63157624523512</v>
      </c>
      <c r="I836" s="18">
        <f t="shared" si="37"/>
        <v>30.152236757663598</v>
      </c>
      <c r="J836" s="17">
        <f t="shared" si="38"/>
        <v>0.59647404320889175</v>
      </c>
    </row>
    <row r="837" spans="1:10" x14ac:dyDescent="0.3">
      <c r="A837" s="2">
        <v>20200204</v>
      </c>
      <c r="B837" s="2" t="s">
        <v>37</v>
      </c>
      <c r="C837" s="2">
        <v>319</v>
      </c>
      <c r="D837" s="2">
        <v>30.22</v>
      </c>
      <c r="E837" s="2">
        <v>12.46</v>
      </c>
      <c r="F837" s="2">
        <v>2.83</v>
      </c>
      <c r="G837" s="2">
        <v>0</v>
      </c>
      <c r="H837" s="16">
        <f t="shared" si="39"/>
        <v>633.78960282977289</v>
      </c>
      <c r="I837" s="15">
        <f t="shared" si="37"/>
        <v>32.265925088430407</v>
      </c>
      <c r="J837" s="14">
        <f t="shared" si="38"/>
        <v>0.61306679783783058</v>
      </c>
    </row>
    <row r="838" spans="1:10" x14ac:dyDescent="0.3">
      <c r="A838" s="19">
        <v>20200204</v>
      </c>
      <c r="B838" s="19" t="s">
        <v>36</v>
      </c>
      <c r="C838" s="19">
        <v>238</v>
      </c>
      <c r="D838" s="19">
        <v>34.22</v>
      </c>
      <c r="E838" s="19">
        <v>13.92</v>
      </c>
      <c r="F838" s="19">
        <v>2.62</v>
      </c>
      <c r="G838" s="19">
        <v>0</v>
      </c>
      <c r="H838" s="17">
        <f t="shared" si="39"/>
        <v>423.20737729481232</v>
      </c>
      <c r="I838" s="18">
        <f t="shared" si="37"/>
        <v>27.145230540462883</v>
      </c>
      <c r="J838" s="17">
        <f t="shared" si="38"/>
        <v>0.4191219290365632</v>
      </c>
    </row>
    <row r="839" spans="1:10" x14ac:dyDescent="0.3">
      <c r="A839" s="2">
        <v>20200204</v>
      </c>
      <c r="B839" s="2" t="s">
        <v>35</v>
      </c>
      <c r="C839" s="2">
        <v>328</v>
      </c>
      <c r="D839" s="2">
        <v>34.840000000000003</v>
      </c>
      <c r="E839" s="2">
        <v>15.61</v>
      </c>
      <c r="F839" s="2">
        <v>2.14</v>
      </c>
      <c r="G839" s="2">
        <v>0</v>
      </c>
      <c r="H839" s="16">
        <f t="shared" si="39"/>
        <v>574.14254639374076</v>
      </c>
      <c r="I839" s="15">
        <f t="shared" si="37"/>
        <v>33.551954574804398</v>
      </c>
      <c r="J839" s="14">
        <f t="shared" si="38"/>
        <v>0.55204736200074267</v>
      </c>
    </row>
    <row r="840" spans="1:10" x14ac:dyDescent="0.3">
      <c r="A840" s="19">
        <v>20200204</v>
      </c>
      <c r="B840" s="19" t="s">
        <v>34</v>
      </c>
      <c r="C840" s="19">
        <v>409.01</v>
      </c>
      <c r="D840" s="19">
        <v>31.95</v>
      </c>
      <c r="E840" s="19">
        <v>16.850000000000001</v>
      </c>
      <c r="F840" s="19">
        <v>2.2799999999999998</v>
      </c>
      <c r="G840" s="19">
        <v>0</v>
      </c>
      <c r="H840" s="17">
        <f t="shared" si="39"/>
        <v>772.91426766185771</v>
      </c>
      <c r="I840" s="18">
        <f t="shared" si="37"/>
        <v>41.003570864433058</v>
      </c>
      <c r="J840" s="17">
        <f t="shared" si="38"/>
        <v>0.71725202051589709</v>
      </c>
    </row>
    <row r="841" spans="1:10" x14ac:dyDescent="0.3">
      <c r="A841" s="2">
        <v>20200204</v>
      </c>
      <c r="B841" s="2" t="s">
        <v>33</v>
      </c>
      <c r="C841" s="2">
        <v>444.01</v>
      </c>
      <c r="D841" s="2">
        <v>26.06</v>
      </c>
      <c r="E841" s="2">
        <v>17.38</v>
      </c>
      <c r="F841" s="2">
        <v>3.03</v>
      </c>
      <c r="G841" s="2">
        <v>0</v>
      </c>
      <c r="H841" s="16">
        <f t="shared" si="39"/>
        <v>1010.6937154611124</v>
      </c>
      <c r="I841" s="15">
        <f t="shared" si="37"/>
        <v>48.964178608159763</v>
      </c>
      <c r="J841" s="14">
        <f t="shared" si="38"/>
        <v>0.9017017142415662</v>
      </c>
    </row>
    <row r="842" spans="1:10" x14ac:dyDescent="0.3">
      <c r="A842" s="19">
        <v>20200204</v>
      </c>
      <c r="B842" s="19" t="s">
        <v>32</v>
      </c>
      <c r="C842" s="19">
        <v>296.01</v>
      </c>
      <c r="D842" s="19">
        <v>17.899999999999999</v>
      </c>
      <c r="E842" s="19">
        <v>17.190000000000001</v>
      </c>
      <c r="F842" s="19">
        <v>3.79</v>
      </c>
      <c r="G842" s="19">
        <v>0</v>
      </c>
      <c r="H842" s="17">
        <f t="shared" si="39"/>
        <v>963.0832162293068</v>
      </c>
      <c r="I842" s="18">
        <f t="shared" ref="I842:I905" si="40">E842+H842*((NOCT-20)/(800))</f>
        <v>47.286350507165835</v>
      </c>
      <c r="J842" s="17">
        <f t="shared" ref="J842:J905" si="41">P_STC__W*(H842/1000)*(1+(alpha_p/100)*(I842-25))</f>
        <v>0.86649697066925968</v>
      </c>
    </row>
    <row r="843" spans="1:10" x14ac:dyDescent="0.3">
      <c r="A843" s="2">
        <v>20200204</v>
      </c>
      <c r="B843" s="2" t="s">
        <v>31</v>
      </c>
      <c r="C843" s="2">
        <v>112.01</v>
      </c>
      <c r="D843" s="2">
        <v>8.2100000000000009</v>
      </c>
      <c r="E843" s="2">
        <v>16.37</v>
      </c>
      <c r="F843" s="2">
        <v>3.86</v>
      </c>
      <c r="G843" s="2">
        <v>0</v>
      </c>
      <c r="H843" s="16">
        <f t="shared" si="39"/>
        <v>784.37452516403869</v>
      </c>
      <c r="I843" s="15">
        <f t="shared" si="40"/>
        <v>40.881703911376206</v>
      </c>
      <c r="J843" s="14">
        <f t="shared" si="41"/>
        <v>0.72831710732477162</v>
      </c>
    </row>
    <row r="844" spans="1:10" x14ac:dyDescent="0.3">
      <c r="A844" s="19">
        <v>20200204</v>
      </c>
      <c r="B844" s="19" t="s">
        <v>30</v>
      </c>
      <c r="C844" s="19">
        <v>0</v>
      </c>
      <c r="D844" s="19">
        <v>0</v>
      </c>
      <c r="E844" s="19">
        <v>15.01</v>
      </c>
      <c r="F844" s="19">
        <v>4.1399999999999997</v>
      </c>
      <c r="G844" s="19">
        <v>0</v>
      </c>
      <c r="H844" s="17">
        <f t="shared" si="39"/>
        <v>0</v>
      </c>
      <c r="I844" s="18">
        <f t="shared" si="40"/>
        <v>15.01</v>
      </c>
      <c r="J844" s="17">
        <f t="shared" si="41"/>
        <v>0</v>
      </c>
    </row>
    <row r="845" spans="1:10" x14ac:dyDescent="0.3">
      <c r="A845" s="2">
        <v>20200204</v>
      </c>
      <c r="B845" s="2" t="s">
        <v>29</v>
      </c>
      <c r="C845" s="2">
        <v>0</v>
      </c>
      <c r="D845" s="2">
        <v>0</v>
      </c>
      <c r="E845" s="2">
        <v>13.65</v>
      </c>
      <c r="F845" s="2">
        <v>3.59</v>
      </c>
      <c r="G845" s="2">
        <v>0</v>
      </c>
      <c r="H845" s="16">
        <f t="shared" si="39"/>
        <v>0</v>
      </c>
      <c r="I845" s="15">
        <f t="shared" si="40"/>
        <v>13.65</v>
      </c>
      <c r="J845" s="14">
        <f t="shared" si="41"/>
        <v>0</v>
      </c>
    </row>
    <row r="846" spans="1:10" x14ac:dyDescent="0.3">
      <c r="A846" s="19">
        <v>20200204</v>
      </c>
      <c r="B846" s="19" t="s">
        <v>28</v>
      </c>
      <c r="C846" s="19">
        <v>0</v>
      </c>
      <c r="D846" s="19">
        <v>0</v>
      </c>
      <c r="E846" s="19">
        <v>12.9</v>
      </c>
      <c r="F846" s="19">
        <v>3.52</v>
      </c>
      <c r="G846" s="19">
        <v>0</v>
      </c>
      <c r="H846" s="17">
        <f t="shared" si="39"/>
        <v>0</v>
      </c>
      <c r="I846" s="18">
        <f t="shared" si="40"/>
        <v>12.9</v>
      </c>
      <c r="J846" s="17">
        <f t="shared" si="41"/>
        <v>0</v>
      </c>
    </row>
    <row r="847" spans="1:10" x14ac:dyDescent="0.3">
      <c r="A847" s="2">
        <v>20200204</v>
      </c>
      <c r="B847" s="2" t="s">
        <v>27</v>
      </c>
      <c r="C847" s="2">
        <v>0</v>
      </c>
      <c r="D847" s="2">
        <v>0</v>
      </c>
      <c r="E847" s="2">
        <v>12.34</v>
      </c>
      <c r="F847" s="2">
        <v>3.59</v>
      </c>
      <c r="G847" s="2">
        <v>0</v>
      </c>
      <c r="H847" s="16">
        <f t="shared" si="39"/>
        <v>0</v>
      </c>
      <c r="I847" s="15">
        <f t="shared" si="40"/>
        <v>12.34</v>
      </c>
      <c r="J847" s="14">
        <f t="shared" si="41"/>
        <v>0</v>
      </c>
    </row>
    <row r="848" spans="1:10" x14ac:dyDescent="0.3">
      <c r="A848" s="19">
        <v>20200204</v>
      </c>
      <c r="B848" s="19" t="s">
        <v>26</v>
      </c>
      <c r="C848" s="19">
        <v>0</v>
      </c>
      <c r="D848" s="19">
        <v>0</v>
      </c>
      <c r="E848" s="19">
        <v>12.11</v>
      </c>
      <c r="F848" s="19">
        <v>3.59</v>
      </c>
      <c r="G848" s="19">
        <v>0</v>
      </c>
      <c r="H848" s="17">
        <f t="shared" si="39"/>
        <v>0</v>
      </c>
      <c r="I848" s="18">
        <f t="shared" si="40"/>
        <v>12.11</v>
      </c>
      <c r="J848" s="17">
        <f t="shared" si="41"/>
        <v>0</v>
      </c>
    </row>
    <row r="849" spans="1:10" x14ac:dyDescent="0.3">
      <c r="A849" s="2">
        <v>20200204</v>
      </c>
      <c r="B849" s="2" t="s">
        <v>25</v>
      </c>
      <c r="C849" s="2">
        <v>0</v>
      </c>
      <c r="D849" s="2">
        <v>0</v>
      </c>
      <c r="E849" s="2">
        <v>11.84</v>
      </c>
      <c r="F849" s="2">
        <v>3.45</v>
      </c>
      <c r="G849" s="2">
        <v>0</v>
      </c>
      <c r="H849" s="16">
        <f t="shared" si="39"/>
        <v>0</v>
      </c>
      <c r="I849" s="15">
        <f t="shared" si="40"/>
        <v>11.84</v>
      </c>
      <c r="J849" s="14">
        <f t="shared" si="41"/>
        <v>0</v>
      </c>
    </row>
    <row r="850" spans="1:10" x14ac:dyDescent="0.3">
      <c r="A850" s="19">
        <v>20200205</v>
      </c>
      <c r="B850" s="19" t="s">
        <v>48</v>
      </c>
      <c r="C850" s="19">
        <v>0</v>
      </c>
      <c r="D850" s="19">
        <v>0</v>
      </c>
      <c r="E850" s="19">
        <v>11.63</v>
      </c>
      <c r="F850" s="19">
        <v>3.17</v>
      </c>
      <c r="G850" s="19">
        <v>0</v>
      </c>
      <c r="H850" s="17">
        <f t="shared" si="39"/>
        <v>0</v>
      </c>
      <c r="I850" s="18">
        <f t="shared" si="40"/>
        <v>11.63</v>
      </c>
      <c r="J850" s="17">
        <f t="shared" si="41"/>
        <v>0</v>
      </c>
    </row>
    <row r="851" spans="1:10" x14ac:dyDescent="0.3">
      <c r="A851" s="2">
        <v>20200205</v>
      </c>
      <c r="B851" s="2" t="s">
        <v>47</v>
      </c>
      <c r="C851" s="2">
        <v>0</v>
      </c>
      <c r="D851" s="2">
        <v>0</v>
      </c>
      <c r="E851" s="2">
        <v>11.34</v>
      </c>
      <c r="F851" s="2">
        <v>2.97</v>
      </c>
      <c r="G851" s="2">
        <v>0</v>
      </c>
      <c r="H851" s="16">
        <f t="shared" ref="H851:H914" si="42">IF(D851&gt;0,C851/SIN(D851*PI()/180),0)</f>
        <v>0</v>
      </c>
      <c r="I851" s="15">
        <f t="shared" si="40"/>
        <v>11.34</v>
      </c>
      <c r="J851" s="14">
        <f t="shared" si="41"/>
        <v>0</v>
      </c>
    </row>
    <row r="852" spans="1:10" x14ac:dyDescent="0.3">
      <c r="A852" s="19">
        <v>20200205</v>
      </c>
      <c r="B852" s="19" t="s">
        <v>46</v>
      </c>
      <c r="C852" s="19">
        <v>0</v>
      </c>
      <c r="D852" s="19">
        <v>0</v>
      </c>
      <c r="E852" s="19">
        <v>11.12</v>
      </c>
      <c r="F852" s="19">
        <v>2.83</v>
      </c>
      <c r="G852" s="19">
        <v>0</v>
      </c>
      <c r="H852" s="17">
        <f t="shared" si="42"/>
        <v>0</v>
      </c>
      <c r="I852" s="18">
        <f t="shared" si="40"/>
        <v>11.12</v>
      </c>
      <c r="J852" s="17">
        <f t="shared" si="41"/>
        <v>0</v>
      </c>
    </row>
    <row r="853" spans="1:10" x14ac:dyDescent="0.3">
      <c r="A853" s="2">
        <v>20200205</v>
      </c>
      <c r="B853" s="2" t="s">
        <v>45</v>
      </c>
      <c r="C853" s="2">
        <v>0</v>
      </c>
      <c r="D853" s="2">
        <v>0</v>
      </c>
      <c r="E853" s="2">
        <v>10.93</v>
      </c>
      <c r="F853" s="2">
        <v>2.9</v>
      </c>
      <c r="G853" s="2">
        <v>0</v>
      </c>
      <c r="H853" s="16">
        <f t="shared" si="42"/>
        <v>0</v>
      </c>
      <c r="I853" s="15">
        <f t="shared" si="40"/>
        <v>10.93</v>
      </c>
      <c r="J853" s="14">
        <f t="shared" si="41"/>
        <v>0</v>
      </c>
    </row>
    <row r="854" spans="1:10" x14ac:dyDescent="0.3">
      <c r="A854" s="19">
        <v>20200205</v>
      </c>
      <c r="B854" s="19" t="s">
        <v>44</v>
      </c>
      <c r="C854" s="19">
        <v>0</v>
      </c>
      <c r="D854" s="19">
        <v>0</v>
      </c>
      <c r="E854" s="19">
        <v>10.76</v>
      </c>
      <c r="F854" s="19">
        <v>3.03</v>
      </c>
      <c r="G854" s="19">
        <v>0</v>
      </c>
      <c r="H854" s="17">
        <f t="shared" si="42"/>
        <v>0</v>
      </c>
      <c r="I854" s="18">
        <f t="shared" si="40"/>
        <v>10.76</v>
      </c>
      <c r="J854" s="17">
        <f t="shared" si="41"/>
        <v>0</v>
      </c>
    </row>
    <row r="855" spans="1:10" x14ac:dyDescent="0.3">
      <c r="A855" s="2">
        <v>20200205</v>
      </c>
      <c r="B855" s="2" t="s">
        <v>43</v>
      </c>
      <c r="C855" s="2">
        <v>0</v>
      </c>
      <c r="D855" s="2">
        <v>0</v>
      </c>
      <c r="E855" s="2">
        <v>10.62</v>
      </c>
      <c r="F855" s="2">
        <v>3.31</v>
      </c>
      <c r="G855" s="2">
        <v>0</v>
      </c>
      <c r="H855" s="16">
        <f t="shared" si="42"/>
        <v>0</v>
      </c>
      <c r="I855" s="15">
        <f t="shared" si="40"/>
        <v>10.62</v>
      </c>
      <c r="J855" s="14">
        <f t="shared" si="41"/>
        <v>0</v>
      </c>
    </row>
    <row r="856" spans="1:10" x14ac:dyDescent="0.3">
      <c r="A856" s="19">
        <v>20200205</v>
      </c>
      <c r="B856" s="19" t="s">
        <v>42</v>
      </c>
      <c r="C856" s="19">
        <v>0</v>
      </c>
      <c r="D856" s="19">
        <v>0</v>
      </c>
      <c r="E856" s="19">
        <v>10.52</v>
      </c>
      <c r="F856" s="19">
        <v>3.59</v>
      </c>
      <c r="G856" s="19">
        <v>0</v>
      </c>
      <c r="H856" s="17">
        <f t="shared" si="42"/>
        <v>0</v>
      </c>
      <c r="I856" s="18">
        <f t="shared" si="40"/>
        <v>10.52</v>
      </c>
      <c r="J856" s="17">
        <f t="shared" si="41"/>
        <v>0</v>
      </c>
    </row>
    <row r="857" spans="1:10" x14ac:dyDescent="0.3">
      <c r="A857" s="2">
        <v>20200205</v>
      </c>
      <c r="B857" s="2" t="s">
        <v>41</v>
      </c>
      <c r="C857" s="2">
        <v>0</v>
      </c>
      <c r="D857" s="2">
        <v>0</v>
      </c>
      <c r="E857" s="2">
        <v>10.55</v>
      </c>
      <c r="F857" s="2">
        <v>3.59</v>
      </c>
      <c r="G857" s="2">
        <v>0</v>
      </c>
      <c r="H857" s="16">
        <f t="shared" si="42"/>
        <v>0</v>
      </c>
      <c r="I857" s="15">
        <f t="shared" si="40"/>
        <v>10.55</v>
      </c>
      <c r="J857" s="14">
        <f t="shared" si="41"/>
        <v>0</v>
      </c>
    </row>
    <row r="858" spans="1:10" x14ac:dyDescent="0.3">
      <c r="A858" s="19">
        <v>20200205</v>
      </c>
      <c r="B858" s="19" t="s">
        <v>40</v>
      </c>
      <c r="C858" s="19">
        <v>47.84</v>
      </c>
      <c r="D858" s="19">
        <v>4.7699999999999996</v>
      </c>
      <c r="E858" s="19">
        <v>10.42</v>
      </c>
      <c r="F858" s="19">
        <v>3.59</v>
      </c>
      <c r="G858" s="19">
        <v>0</v>
      </c>
      <c r="H858" s="17">
        <f t="shared" si="42"/>
        <v>575.30376699402007</v>
      </c>
      <c r="I858" s="18">
        <f t="shared" si="40"/>
        <v>28.398242718563125</v>
      </c>
      <c r="J858" s="17">
        <f t="shared" si="41"/>
        <v>0.56650616872684789</v>
      </c>
    </row>
    <row r="859" spans="1:10" x14ac:dyDescent="0.3">
      <c r="A859" s="2">
        <v>20200205</v>
      </c>
      <c r="B859" s="2" t="s">
        <v>39</v>
      </c>
      <c r="C859" s="2">
        <v>213</v>
      </c>
      <c r="D859" s="2">
        <v>14.9</v>
      </c>
      <c r="E859" s="2">
        <v>11.27</v>
      </c>
      <c r="F859" s="2">
        <v>3.59</v>
      </c>
      <c r="G859" s="2">
        <v>0</v>
      </c>
      <c r="H859" s="16">
        <f t="shared" si="42"/>
        <v>828.36575368998126</v>
      </c>
      <c r="I859" s="15">
        <f t="shared" si="40"/>
        <v>37.156429802811914</v>
      </c>
      <c r="J859" s="14">
        <f t="shared" si="41"/>
        <v>0.78305088807894585</v>
      </c>
    </row>
    <row r="860" spans="1:10" x14ac:dyDescent="0.3">
      <c r="A860" s="19">
        <v>20200205</v>
      </c>
      <c r="B860" s="19" t="s">
        <v>38</v>
      </c>
      <c r="C860" s="19">
        <v>360.01</v>
      </c>
      <c r="D860" s="19">
        <v>23.69</v>
      </c>
      <c r="E860" s="19">
        <v>12.93</v>
      </c>
      <c r="F860" s="19">
        <v>3.93</v>
      </c>
      <c r="G860" s="19">
        <v>0</v>
      </c>
      <c r="H860" s="17">
        <f t="shared" si="42"/>
        <v>896.01988683694947</v>
      </c>
      <c r="I860" s="18">
        <f t="shared" si="40"/>
        <v>40.930621463654674</v>
      </c>
      <c r="J860" s="17">
        <f t="shared" si="41"/>
        <v>0.83178619545197174</v>
      </c>
    </row>
    <row r="861" spans="1:10" x14ac:dyDescent="0.3">
      <c r="A861" s="2">
        <v>20200205</v>
      </c>
      <c r="B861" s="2" t="s">
        <v>37</v>
      </c>
      <c r="C861" s="2">
        <v>419.01</v>
      </c>
      <c r="D861" s="2">
        <v>30.48</v>
      </c>
      <c r="E861" s="2">
        <v>14.61</v>
      </c>
      <c r="F861" s="2">
        <v>4.21</v>
      </c>
      <c r="G861" s="2">
        <v>0</v>
      </c>
      <c r="H861" s="16">
        <f t="shared" si="42"/>
        <v>826.06263313868612</v>
      </c>
      <c r="I861" s="15">
        <f t="shared" si="40"/>
        <v>40.424457285583941</v>
      </c>
      <c r="J861" s="14">
        <f t="shared" si="41"/>
        <v>0.76872557803839514</v>
      </c>
    </row>
    <row r="862" spans="1:10" x14ac:dyDescent="0.3">
      <c r="A862" s="19">
        <v>20200205</v>
      </c>
      <c r="B862" s="19" t="s">
        <v>36</v>
      </c>
      <c r="C862" s="19">
        <v>577.01</v>
      </c>
      <c r="D862" s="19">
        <v>34.51</v>
      </c>
      <c r="E862" s="19">
        <v>16.14</v>
      </c>
      <c r="F862" s="19">
        <v>4.28</v>
      </c>
      <c r="G862" s="19">
        <v>0</v>
      </c>
      <c r="H862" s="17">
        <f t="shared" si="42"/>
        <v>1018.4625069983622</v>
      </c>
      <c r="I862" s="18">
        <f t="shared" si="40"/>
        <v>47.966953343698819</v>
      </c>
      <c r="J862" s="17">
        <f t="shared" si="41"/>
        <v>0.9132030930359416</v>
      </c>
    </row>
    <row r="863" spans="1:10" x14ac:dyDescent="0.3">
      <c r="A863" s="2">
        <v>20200205</v>
      </c>
      <c r="B863" s="2" t="s">
        <v>35</v>
      </c>
      <c r="C863" s="2">
        <v>542.01</v>
      </c>
      <c r="D863" s="2">
        <v>35.14</v>
      </c>
      <c r="E863" s="2">
        <v>17.440000000000001</v>
      </c>
      <c r="F863" s="2">
        <v>4.1399999999999997</v>
      </c>
      <c r="G863" s="2">
        <v>0</v>
      </c>
      <c r="H863" s="16">
        <f t="shared" si="42"/>
        <v>941.68229508784373</v>
      </c>
      <c r="I863" s="15">
        <f t="shared" si="40"/>
        <v>46.867571721495118</v>
      </c>
      <c r="J863" s="14">
        <f t="shared" si="41"/>
        <v>0.84901692201771373</v>
      </c>
    </row>
    <row r="864" spans="1:10" x14ac:dyDescent="0.3">
      <c r="A864" s="19">
        <v>20200205</v>
      </c>
      <c r="B864" s="19" t="s">
        <v>34</v>
      </c>
      <c r="C864" s="19">
        <v>534.01</v>
      </c>
      <c r="D864" s="19">
        <v>32.25</v>
      </c>
      <c r="E864" s="19">
        <v>18.309999999999999</v>
      </c>
      <c r="F864" s="19">
        <v>4</v>
      </c>
      <c r="G864" s="19">
        <v>0</v>
      </c>
      <c r="H864" s="17">
        <f t="shared" si="42"/>
        <v>1000.741141915358</v>
      </c>
      <c r="I864" s="18">
        <f t="shared" si="40"/>
        <v>49.583160684854931</v>
      </c>
      <c r="J864" s="17">
        <f t="shared" si="41"/>
        <v>0.89003493058493099</v>
      </c>
    </row>
    <row r="865" spans="1:10" x14ac:dyDescent="0.3">
      <c r="A865" s="2">
        <v>20200205</v>
      </c>
      <c r="B865" s="2" t="s">
        <v>33</v>
      </c>
      <c r="C865" s="2">
        <v>461.01</v>
      </c>
      <c r="D865" s="2">
        <v>26.33</v>
      </c>
      <c r="E865" s="2">
        <v>18.77</v>
      </c>
      <c r="F865" s="2">
        <v>3.72</v>
      </c>
      <c r="G865" s="2">
        <v>0</v>
      </c>
      <c r="H865" s="16">
        <f t="shared" si="42"/>
        <v>1039.3864136027812</v>
      </c>
      <c r="I865" s="15">
        <f t="shared" si="40"/>
        <v>51.250825425086916</v>
      </c>
      <c r="J865" s="14">
        <f t="shared" si="41"/>
        <v>0.91660503278565919</v>
      </c>
    </row>
    <row r="866" spans="1:10" x14ac:dyDescent="0.3">
      <c r="A866" s="19">
        <v>20200205</v>
      </c>
      <c r="B866" s="19" t="s">
        <v>32</v>
      </c>
      <c r="C866" s="19">
        <v>301.01</v>
      </c>
      <c r="D866" s="19">
        <v>18.16</v>
      </c>
      <c r="E866" s="19">
        <v>18.78</v>
      </c>
      <c r="F866" s="19">
        <v>3.03</v>
      </c>
      <c r="G866" s="19">
        <v>0</v>
      </c>
      <c r="H866" s="17">
        <f t="shared" si="42"/>
        <v>965.79208504255564</v>
      </c>
      <c r="I866" s="18">
        <f t="shared" si="40"/>
        <v>48.961002657579868</v>
      </c>
      <c r="J866" s="17">
        <f t="shared" si="41"/>
        <v>0.86165602481887138</v>
      </c>
    </row>
    <row r="867" spans="1:10" x14ac:dyDescent="0.3">
      <c r="A867" s="2">
        <v>20200205</v>
      </c>
      <c r="B867" s="2" t="s">
        <v>31</v>
      </c>
      <c r="C867" s="2">
        <v>115.01</v>
      </c>
      <c r="D867" s="2">
        <v>8.44</v>
      </c>
      <c r="E867" s="2">
        <v>18.07</v>
      </c>
      <c r="F867" s="2">
        <v>2.2799999999999998</v>
      </c>
      <c r="G867" s="2">
        <v>0</v>
      </c>
      <c r="H867" s="16">
        <f t="shared" si="42"/>
        <v>783.5875958113694</v>
      </c>
      <c r="I867" s="15">
        <f t="shared" si="40"/>
        <v>42.557112369105297</v>
      </c>
      <c r="J867" s="14">
        <f t="shared" si="41"/>
        <v>0.72167868619323161</v>
      </c>
    </row>
    <row r="868" spans="1:10" x14ac:dyDescent="0.3">
      <c r="A868" s="19">
        <v>20200205</v>
      </c>
      <c r="B868" s="19" t="s">
        <v>30</v>
      </c>
      <c r="C868" s="19">
        <v>0</v>
      </c>
      <c r="D868" s="19">
        <v>0</v>
      </c>
      <c r="E868" s="19">
        <v>16.75</v>
      </c>
      <c r="F868" s="19">
        <v>2.2799999999999998</v>
      </c>
      <c r="G868" s="19">
        <v>0</v>
      </c>
      <c r="H868" s="17">
        <f t="shared" si="42"/>
        <v>0</v>
      </c>
      <c r="I868" s="18">
        <f t="shared" si="40"/>
        <v>16.75</v>
      </c>
      <c r="J868" s="17">
        <f t="shared" si="41"/>
        <v>0</v>
      </c>
    </row>
    <row r="869" spans="1:10" x14ac:dyDescent="0.3">
      <c r="A869" s="2">
        <v>20200205</v>
      </c>
      <c r="B869" s="2" t="s">
        <v>29</v>
      </c>
      <c r="C869" s="2">
        <v>0</v>
      </c>
      <c r="D869" s="2">
        <v>0</v>
      </c>
      <c r="E869" s="2">
        <v>15.07</v>
      </c>
      <c r="F869" s="2">
        <v>2.34</v>
      </c>
      <c r="G869" s="2">
        <v>0</v>
      </c>
      <c r="H869" s="16">
        <f t="shared" si="42"/>
        <v>0</v>
      </c>
      <c r="I869" s="15">
        <f t="shared" si="40"/>
        <v>15.07</v>
      </c>
      <c r="J869" s="14">
        <f t="shared" si="41"/>
        <v>0</v>
      </c>
    </row>
    <row r="870" spans="1:10" x14ac:dyDescent="0.3">
      <c r="A870" s="19">
        <v>20200205</v>
      </c>
      <c r="B870" s="19" t="s">
        <v>28</v>
      </c>
      <c r="C870" s="19">
        <v>0</v>
      </c>
      <c r="D870" s="19">
        <v>0</v>
      </c>
      <c r="E870" s="19">
        <v>14.21</v>
      </c>
      <c r="F870" s="19">
        <v>2.48</v>
      </c>
      <c r="G870" s="19">
        <v>0</v>
      </c>
      <c r="H870" s="17">
        <f t="shared" si="42"/>
        <v>0</v>
      </c>
      <c r="I870" s="18">
        <f t="shared" si="40"/>
        <v>14.21</v>
      </c>
      <c r="J870" s="17">
        <f t="shared" si="41"/>
        <v>0</v>
      </c>
    </row>
    <row r="871" spans="1:10" x14ac:dyDescent="0.3">
      <c r="A871" s="2">
        <v>20200205</v>
      </c>
      <c r="B871" s="2" t="s">
        <v>27</v>
      </c>
      <c r="C871" s="2">
        <v>0</v>
      </c>
      <c r="D871" s="2">
        <v>0</v>
      </c>
      <c r="E871" s="2">
        <v>13.67</v>
      </c>
      <c r="F871" s="2">
        <v>2.69</v>
      </c>
      <c r="G871" s="2">
        <v>0</v>
      </c>
      <c r="H871" s="16">
        <f t="shared" si="42"/>
        <v>0</v>
      </c>
      <c r="I871" s="15">
        <f t="shared" si="40"/>
        <v>13.67</v>
      </c>
      <c r="J871" s="14">
        <f t="shared" si="41"/>
        <v>0</v>
      </c>
    </row>
    <row r="872" spans="1:10" x14ac:dyDescent="0.3">
      <c r="A872" s="19">
        <v>20200205</v>
      </c>
      <c r="B872" s="19" t="s">
        <v>26</v>
      </c>
      <c r="C872" s="19">
        <v>0</v>
      </c>
      <c r="D872" s="19">
        <v>0</v>
      </c>
      <c r="E872" s="19">
        <v>13.51</v>
      </c>
      <c r="F872" s="19">
        <v>3.03</v>
      </c>
      <c r="G872" s="19">
        <v>0</v>
      </c>
      <c r="H872" s="17">
        <f t="shared" si="42"/>
        <v>0</v>
      </c>
      <c r="I872" s="18">
        <f t="shared" si="40"/>
        <v>13.51</v>
      </c>
      <c r="J872" s="17">
        <f t="shared" si="41"/>
        <v>0</v>
      </c>
    </row>
    <row r="873" spans="1:10" x14ac:dyDescent="0.3">
      <c r="A873" s="2">
        <v>20200205</v>
      </c>
      <c r="B873" s="2" t="s">
        <v>25</v>
      </c>
      <c r="C873" s="2">
        <v>0</v>
      </c>
      <c r="D873" s="2">
        <v>0</v>
      </c>
      <c r="E873" s="2">
        <v>13.45</v>
      </c>
      <c r="F873" s="2">
        <v>3.52</v>
      </c>
      <c r="G873" s="2">
        <v>0</v>
      </c>
      <c r="H873" s="16">
        <f t="shared" si="42"/>
        <v>0</v>
      </c>
      <c r="I873" s="15">
        <f t="shared" si="40"/>
        <v>13.45</v>
      </c>
      <c r="J873" s="14">
        <f t="shared" si="41"/>
        <v>0</v>
      </c>
    </row>
    <row r="874" spans="1:10" x14ac:dyDescent="0.3">
      <c r="A874" s="19">
        <v>20200206</v>
      </c>
      <c r="B874" s="19" t="s">
        <v>48</v>
      </c>
      <c r="C874" s="19">
        <v>0</v>
      </c>
      <c r="D874" s="19">
        <v>0</v>
      </c>
      <c r="E874" s="19">
        <v>13.23</v>
      </c>
      <c r="F874" s="19">
        <v>3.59</v>
      </c>
      <c r="G874" s="19">
        <v>0</v>
      </c>
      <c r="H874" s="17">
        <f t="shared" si="42"/>
        <v>0</v>
      </c>
      <c r="I874" s="18">
        <f t="shared" si="40"/>
        <v>13.23</v>
      </c>
      <c r="J874" s="17">
        <f t="shared" si="41"/>
        <v>0</v>
      </c>
    </row>
    <row r="875" spans="1:10" x14ac:dyDescent="0.3">
      <c r="A875" s="2">
        <v>20200206</v>
      </c>
      <c r="B875" s="2" t="s">
        <v>47</v>
      </c>
      <c r="C875" s="2">
        <v>0</v>
      </c>
      <c r="D875" s="2">
        <v>0</v>
      </c>
      <c r="E875" s="2">
        <v>12.96</v>
      </c>
      <c r="F875" s="2">
        <v>3.52</v>
      </c>
      <c r="G875" s="2">
        <v>0</v>
      </c>
      <c r="H875" s="16">
        <f t="shared" si="42"/>
        <v>0</v>
      </c>
      <c r="I875" s="15">
        <f t="shared" si="40"/>
        <v>12.96</v>
      </c>
      <c r="J875" s="14">
        <f t="shared" si="41"/>
        <v>0</v>
      </c>
    </row>
    <row r="876" spans="1:10" x14ac:dyDescent="0.3">
      <c r="A876" s="19">
        <v>20200206</v>
      </c>
      <c r="B876" s="19" t="s">
        <v>46</v>
      </c>
      <c r="C876" s="19">
        <v>0</v>
      </c>
      <c r="D876" s="19">
        <v>0</v>
      </c>
      <c r="E876" s="19">
        <v>12.53</v>
      </c>
      <c r="F876" s="19">
        <v>3.59</v>
      </c>
      <c r="G876" s="19">
        <v>0</v>
      </c>
      <c r="H876" s="17">
        <f t="shared" si="42"/>
        <v>0</v>
      </c>
      <c r="I876" s="18">
        <f t="shared" si="40"/>
        <v>12.53</v>
      </c>
      <c r="J876" s="17">
        <f t="shared" si="41"/>
        <v>0</v>
      </c>
    </row>
    <row r="877" spans="1:10" x14ac:dyDescent="0.3">
      <c r="A877" s="2">
        <v>20200206</v>
      </c>
      <c r="B877" s="2" t="s">
        <v>45</v>
      </c>
      <c r="C877" s="2">
        <v>0</v>
      </c>
      <c r="D877" s="2">
        <v>0</v>
      </c>
      <c r="E877" s="2">
        <v>12.16</v>
      </c>
      <c r="F877" s="2">
        <v>3.86</v>
      </c>
      <c r="G877" s="2">
        <v>0</v>
      </c>
      <c r="H877" s="16">
        <f t="shared" si="42"/>
        <v>0</v>
      </c>
      <c r="I877" s="15">
        <f t="shared" si="40"/>
        <v>12.16</v>
      </c>
      <c r="J877" s="14">
        <f t="shared" si="41"/>
        <v>0</v>
      </c>
    </row>
    <row r="878" spans="1:10" x14ac:dyDescent="0.3">
      <c r="A878" s="19">
        <v>20200206</v>
      </c>
      <c r="B878" s="19" t="s">
        <v>44</v>
      </c>
      <c r="C878" s="19">
        <v>0</v>
      </c>
      <c r="D878" s="19">
        <v>0</v>
      </c>
      <c r="E878" s="19">
        <v>11.84</v>
      </c>
      <c r="F878" s="19">
        <v>4.1399999999999997</v>
      </c>
      <c r="G878" s="19">
        <v>0</v>
      </c>
      <c r="H878" s="17">
        <f t="shared" si="42"/>
        <v>0</v>
      </c>
      <c r="I878" s="18">
        <f t="shared" si="40"/>
        <v>11.84</v>
      </c>
      <c r="J878" s="17">
        <f t="shared" si="41"/>
        <v>0</v>
      </c>
    </row>
    <row r="879" spans="1:10" x14ac:dyDescent="0.3">
      <c r="A879" s="2">
        <v>20200206</v>
      </c>
      <c r="B879" s="2" t="s">
        <v>43</v>
      </c>
      <c r="C879" s="2">
        <v>0</v>
      </c>
      <c r="D879" s="2">
        <v>0</v>
      </c>
      <c r="E879" s="2">
        <v>11.62</v>
      </c>
      <c r="F879" s="2">
        <v>4.34</v>
      </c>
      <c r="G879" s="2">
        <v>0</v>
      </c>
      <c r="H879" s="16">
        <f t="shared" si="42"/>
        <v>0</v>
      </c>
      <c r="I879" s="15">
        <f t="shared" si="40"/>
        <v>11.62</v>
      </c>
      <c r="J879" s="14">
        <f t="shared" si="41"/>
        <v>0</v>
      </c>
    </row>
    <row r="880" spans="1:10" x14ac:dyDescent="0.3">
      <c r="A880" s="19">
        <v>20200206</v>
      </c>
      <c r="B880" s="19" t="s">
        <v>42</v>
      </c>
      <c r="C880" s="19">
        <v>0</v>
      </c>
      <c r="D880" s="19">
        <v>0</v>
      </c>
      <c r="E880" s="19">
        <v>11.51</v>
      </c>
      <c r="F880" s="19">
        <v>4.4800000000000004</v>
      </c>
      <c r="G880" s="19">
        <v>0</v>
      </c>
      <c r="H880" s="17">
        <f t="shared" si="42"/>
        <v>0</v>
      </c>
      <c r="I880" s="18">
        <f t="shared" si="40"/>
        <v>11.51</v>
      </c>
      <c r="J880" s="17">
        <f t="shared" si="41"/>
        <v>0</v>
      </c>
    </row>
    <row r="881" spans="1:10" x14ac:dyDescent="0.3">
      <c r="A881" s="2">
        <v>20200206</v>
      </c>
      <c r="B881" s="2" t="s">
        <v>41</v>
      </c>
      <c r="C881" s="2">
        <v>0</v>
      </c>
      <c r="D881" s="2">
        <v>0</v>
      </c>
      <c r="E881" s="2">
        <v>11.57</v>
      </c>
      <c r="F881" s="2">
        <v>4.28</v>
      </c>
      <c r="G881" s="2">
        <v>0</v>
      </c>
      <c r="H881" s="16">
        <f t="shared" si="42"/>
        <v>0</v>
      </c>
      <c r="I881" s="15">
        <f t="shared" si="40"/>
        <v>11.57</v>
      </c>
      <c r="J881" s="14">
        <f t="shared" si="41"/>
        <v>0</v>
      </c>
    </row>
    <row r="882" spans="1:10" x14ac:dyDescent="0.3">
      <c r="A882" s="19">
        <v>20200206</v>
      </c>
      <c r="B882" s="19" t="s">
        <v>40</v>
      </c>
      <c r="C882" s="19">
        <v>48.83</v>
      </c>
      <c r="D882" s="19">
        <v>4.96</v>
      </c>
      <c r="E882" s="19">
        <v>11.49</v>
      </c>
      <c r="F882" s="19">
        <v>4.34</v>
      </c>
      <c r="G882" s="19">
        <v>0</v>
      </c>
      <c r="H882" s="17">
        <f t="shared" si="42"/>
        <v>564.76822581399472</v>
      </c>
      <c r="I882" s="18">
        <f t="shared" si="40"/>
        <v>29.139007056687333</v>
      </c>
      <c r="J882" s="17">
        <f t="shared" si="41"/>
        <v>0.55424911728982873</v>
      </c>
    </row>
    <row r="883" spans="1:10" x14ac:dyDescent="0.3">
      <c r="A883" s="2">
        <v>20200206</v>
      </c>
      <c r="B883" s="2" t="s">
        <v>39</v>
      </c>
      <c r="C883" s="2">
        <v>228</v>
      </c>
      <c r="D883" s="2">
        <v>15.11</v>
      </c>
      <c r="E883" s="2">
        <v>12.16</v>
      </c>
      <c r="F883" s="2">
        <v>4.41</v>
      </c>
      <c r="G883" s="2">
        <v>0</v>
      </c>
      <c r="H883" s="16">
        <f t="shared" si="42"/>
        <v>874.65901722433387</v>
      </c>
      <c r="I883" s="15">
        <f t="shared" si="40"/>
        <v>39.493094288260437</v>
      </c>
      <c r="J883" s="14">
        <f t="shared" si="41"/>
        <v>0.81761469699414113</v>
      </c>
    </row>
    <row r="884" spans="1:10" x14ac:dyDescent="0.3">
      <c r="A884" s="19">
        <v>20200206</v>
      </c>
      <c r="B884" s="19" t="s">
        <v>38</v>
      </c>
      <c r="C884" s="19">
        <v>385.01</v>
      </c>
      <c r="D884" s="19">
        <v>23.93</v>
      </c>
      <c r="E884" s="19">
        <v>13.32</v>
      </c>
      <c r="F884" s="19">
        <v>5.0999999999999996</v>
      </c>
      <c r="G884" s="19">
        <v>0</v>
      </c>
      <c r="H884" s="17">
        <f t="shared" si="42"/>
        <v>949.18834966119789</v>
      </c>
      <c r="I884" s="18">
        <f t="shared" si="40"/>
        <v>42.982135926912434</v>
      </c>
      <c r="J884" s="17">
        <f t="shared" si="41"/>
        <v>0.87238039700387582</v>
      </c>
    </row>
    <row r="885" spans="1:10" x14ac:dyDescent="0.3">
      <c r="A885" s="2">
        <v>20200206</v>
      </c>
      <c r="B885" s="2" t="s">
        <v>37</v>
      </c>
      <c r="C885" s="2">
        <v>494.01</v>
      </c>
      <c r="D885" s="2">
        <v>30.76</v>
      </c>
      <c r="E885" s="2">
        <v>14.36</v>
      </c>
      <c r="F885" s="2">
        <v>5.45</v>
      </c>
      <c r="G885" s="2">
        <v>0</v>
      </c>
      <c r="H885" s="16">
        <f t="shared" si="42"/>
        <v>965.91395225787517</v>
      </c>
      <c r="I885" s="15">
        <f t="shared" si="40"/>
        <v>44.544811008058602</v>
      </c>
      <c r="J885" s="14">
        <f t="shared" si="41"/>
        <v>0.88096022684670305</v>
      </c>
    </row>
    <row r="886" spans="1:10" x14ac:dyDescent="0.3">
      <c r="A886" s="19">
        <v>20200206</v>
      </c>
      <c r="B886" s="19" t="s">
        <v>36</v>
      </c>
      <c r="C886" s="19">
        <v>544.01</v>
      </c>
      <c r="D886" s="19">
        <v>34.81</v>
      </c>
      <c r="E886" s="19">
        <v>15.23</v>
      </c>
      <c r="F886" s="19">
        <v>5.17</v>
      </c>
      <c r="G886" s="19">
        <v>0</v>
      </c>
      <c r="H886" s="17">
        <f t="shared" si="42"/>
        <v>952.97091501062039</v>
      </c>
      <c r="I886" s="18">
        <f t="shared" si="40"/>
        <v>45.010341094081888</v>
      </c>
      <c r="J886" s="17">
        <f t="shared" si="41"/>
        <v>0.86715918623116206</v>
      </c>
    </row>
    <row r="887" spans="1:10" x14ac:dyDescent="0.3">
      <c r="A887" s="2">
        <v>20200206</v>
      </c>
      <c r="B887" s="2" t="s">
        <v>35</v>
      </c>
      <c r="C887" s="2">
        <v>558.01</v>
      </c>
      <c r="D887" s="2">
        <v>35.450000000000003</v>
      </c>
      <c r="E887" s="2">
        <v>15.95</v>
      </c>
      <c r="F887" s="2">
        <v>4.62</v>
      </c>
      <c r="G887" s="2">
        <v>0</v>
      </c>
      <c r="H887" s="16">
        <f t="shared" si="42"/>
        <v>962.09900468528178</v>
      </c>
      <c r="I887" s="15">
        <f t="shared" si="40"/>
        <v>46.015593896415055</v>
      </c>
      <c r="J887" s="14">
        <f t="shared" si="41"/>
        <v>0.87111313581753214</v>
      </c>
    </row>
    <row r="888" spans="1:10" x14ac:dyDescent="0.3">
      <c r="A888" s="19">
        <v>20200206</v>
      </c>
      <c r="B888" s="19" t="s">
        <v>34</v>
      </c>
      <c r="C888" s="19">
        <v>439.01</v>
      </c>
      <c r="D888" s="19">
        <v>32.549999999999997</v>
      </c>
      <c r="E888" s="19">
        <v>16.57</v>
      </c>
      <c r="F888" s="19">
        <v>4.21</v>
      </c>
      <c r="G888" s="19">
        <v>0</v>
      </c>
      <c r="H888" s="17">
        <f t="shared" si="42"/>
        <v>815.95002622304912</v>
      </c>
      <c r="I888" s="18">
        <f t="shared" si="40"/>
        <v>42.068438319470289</v>
      </c>
      <c r="J888" s="17">
        <f t="shared" si="41"/>
        <v>0.75327855909843688</v>
      </c>
    </row>
    <row r="889" spans="1:10" x14ac:dyDescent="0.3">
      <c r="A889" s="2">
        <v>20200206</v>
      </c>
      <c r="B889" s="2" t="s">
        <v>33</v>
      </c>
      <c r="C889" s="2">
        <v>421.01</v>
      </c>
      <c r="D889" s="2">
        <v>26.61</v>
      </c>
      <c r="E889" s="2">
        <v>16.940000000000001</v>
      </c>
      <c r="F889" s="2">
        <v>3.86</v>
      </c>
      <c r="G889" s="2">
        <v>0</v>
      </c>
      <c r="H889" s="16">
        <f t="shared" si="42"/>
        <v>939.93250518309947</v>
      </c>
      <c r="I889" s="15">
        <f t="shared" si="40"/>
        <v>46.312890786971863</v>
      </c>
      <c r="J889" s="14">
        <f t="shared" si="41"/>
        <v>0.84978545044768428</v>
      </c>
    </row>
    <row r="890" spans="1:10" x14ac:dyDescent="0.3">
      <c r="A890" s="19">
        <v>20200206</v>
      </c>
      <c r="B890" s="19" t="s">
        <v>32</v>
      </c>
      <c r="C890" s="19">
        <v>278.01</v>
      </c>
      <c r="D890" s="19">
        <v>18.41</v>
      </c>
      <c r="E890" s="19">
        <v>16.920000000000002</v>
      </c>
      <c r="F890" s="19">
        <v>3.17</v>
      </c>
      <c r="G890" s="19">
        <v>0</v>
      </c>
      <c r="H890" s="17">
        <f t="shared" si="42"/>
        <v>880.2948401127835</v>
      </c>
      <c r="I890" s="18">
        <f t="shared" si="40"/>
        <v>44.429213753524486</v>
      </c>
      <c r="J890" s="17">
        <f t="shared" si="41"/>
        <v>0.80332937534674176</v>
      </c>
    </row>
    <row r="891" spans="1:10" x14ac:dyDescent="0.3">
      <c r="A891" s="2">
        <v>20200206</v>
      </c>
      <c r="B891" s="2" t="s">
        <v>31</v>
      </c>
      <c r="C891" s="2">
        <v>52</v>
      </c>
      <c r="D891" s="2">
        <v>8.67</v>
      </c>
      <c r="E891" s="2">
        <v>16.55</v>
      </c>
      <c r="F891" s="2">
        <v>2.34</v>
      </c>
      <c r="G891" s="2">
        <v>0</v>
      </c>
      <c r="H891" s="16">
        <f t="shared" si="42"/>
        <v>344.95745915023628</v>
      </c>
      <c r="I891" s="15">
        <f t="shared" si="40"/>
        <v>27.329920598444886</v>
      </c>
      <c r="J891" s="14">
        <f t="shared" si="41"/>
        <v>0.34134070344676026</v>
      </c>
    </row>
    <row r="892" spans="1:10" x14ac:dyDescent="0.3">
      <c r="A892" s="19">
        <v>20200206</v>
      </c>
      <c r="B892" s="19" t="s">
        <v>30</v>
      </c>
      <c r="C892" s="19">
        <v>0</v>
      </c>
      <c r="D892" s="19">
        <v>0</v>
      </c>
      <c r="E892" s="19">
        <v>15.78</v>
      </c>
      <c r="F892" s="19">
        <v>2.14</v>
      </c>
      <c r="G892" s="19">
        <v>0</v>
      </c>
      <c r="H892" s="17">
        <f t="shared" si="42"/>
        <v>0</v>
      </c>
      <c r="I892" s="18">
        <f t="shared" si="40"/>
        <v>15.78</v>
      </c>
      <c r="J892" s="17">
        <f t="shared" si="41"/>
        <v>0</v>
      </c>
    </row>
    <row r="893" spans="1:10" x14ac:dyDescent="0.3">
      <c r="A893" s="2">
        <v>20200206</v>
      </c>
      <c r="B893" s="2" t="s">
        <v>29</v>
      </c>
      <c r="C893" s="2">
        <v>0</v>
      </c>
      <c r="D893" s="2">
        <v>0</v>
      </c>
      <c r="E893" s="2">
        <v>14.9</v>
      </c>
      <c r="F893" s="2">
        <v>0.83</v>
      </c>
      <c r="G893" s="2">
        <v>0</v>
      </c>
      <c r="H893" s="16">
        <f t="shared" si="42"/>
        <v>0</v>
      </c>
      <c r="I893" s="15">
        <f t="shared" si="40"/>
        <v>14.9</v>
      </c>
      <c r="J893" s="14">
        <f t="shared" si="41"/>
        <v>0</v>
      </c>
    </row>
    <row r="894" spans="1:10" x14ac:dyDescent="0.3">
      <c r="A894" s="19">
        <v>20200206</v>
      </c>
      <c r="B894" s="19" t="s">
        <v>28</v>
      </c>
      <c r="C894" s="19">
        <v>0</v>
      </c>
      <c r="D894" s="19">
        <v>0</v>
      </c>
      <c r="E894" s="19">
        <v>13.92</v>
      </c>
      <c r="F894" s="19">
        <v>1.17</v>
      </c>
      <c r="G894" s="19">
        <v>0</v>
      </c>
      <c r="H894" s="17">
        <f t="shared" si="42"/>
        <v>0</v>
      </c>
      <c r="I894" s="18">
        <f t="shared" si="40"/>
        <v>13.92</v>
      </c>
      <c r="J894" s="17">
        <f t="shared" si="41"/>
        <v>0</v>
      </c>
    </row>
    <row r="895" spans="1:10" x14ac:dyDescent="0.3">
      <c r="A895" s="2">
        <v>20200206</v>
      </c>
      <c r="B895" s="2" t="s">
        <v>27</v>
      </c>
      <c r="C895" s="2">
        <v>0</v>
      </c>
      <c r="D895" s="2">
        <v>0</v>
      </c>
      <c r="E895" s="2">
        <v>13.4</v>
      </c>
      <c r="F895" s="2">
        <v>1.59</v>
      </c>
      <c r="G895" s="2">
        <v>0</v>
      </c>
      <c r="H895" s="16">
        <f t="shared" si="42"/>
        <v>0</v>
      </c>
      <c r="I895" s="15">
        <f t="shared" si="40"/>
        <v>13.4</v>
      </c>
      <c r="J895" s="14">
        <f t="shared" si="41"/>
        <v>0</v>
      </c>
    </row>
    <row r="896" spans="1:10" x14ac:dyDescent="0.3">
      <c r="A896" s="19">
        <v>20200206</v>
      </c>
      <c r="B896" s="19" t="s">
        <v>26</v>
      </c>
      <c r="C896" s="19">
        <v>0</v>
      </c>
      <c r="D896" s="19">
        <v>0</v>
      </c>
      <c r="E896" s="19">
        <v>13.63</v>
      </c>
      <c r="F896" s="19">
        <v>2</v>
      </c>
      <c r="G896" s="19">
        <v>0</v>
      </c>
      <c r="H896" s="17">
        <f t="shared" si="42"/>
        <v>0</v>
      </c>
      <c r="I896" s="18">
        <f t="shared" si="40"/>
        <v>13.63</v>
      </c>
      <c r="J896" s="17">
        <f t="shared" si="41"/>
        <v>0</v>
      </c>
    </row>
    <row r="897" spans="1:10" x14ac:dyDescent="0.3">
      <c r="A897" s="2">
        <v>20200206</v>
      </c>
      <c r="B897" s="2" t="s">
        <v>25</v>
      </c>
      <c r="C897" s="2">
        <v>0</v>
      </c>
      <c r="D897" s="2">
        <v>0</v>
      </c>
      <c r="E897" s="2">
        <v>13.64</v>
      </c>
      <c r="F897" s="2">
        <v>2.2799999999999998</v>
      </c>
      <c r="G897" s="2">
        <v>0</v>
      </c>
      <c r="H897" s="16">
        <f t="shared" si="42"/>
        <v>0</v>
      </c>
      <c r="I897" s="15">
        <f t="shared" si="40"/>
        <v>13.64</v>
      </c>
      <c r="J897" s="14">
        <f t="shared" si="41"/>
        <v>0</v>
      </c>
    </row>
    <row r="898" spans="1:10" x14ac:dyDescent="0.3">
      <c r="A898" s="19">
        <v>20200207</v>
      </c>
      <c r="B898" s="19" t="s">
        <v>48</v>
      </c>
      <c r="C898" s="19">
        <v>0</v>
      </c>
      <c r="D898" s="19">
        <v>0</v>
      </c>
      <c r="E898" s="19">
        <v>13.51</v>
      </c>
      <c r="F898" s="19">
        <v>2.2799999999999998</v>
      </c>
      <c r="G898" s="19">
        <v>0</v>
      </c>
      <c r="H898" s="17">
        <f t="shared" si="42"/>
        <v>0</v>
      </c>
      <c r="I898" s="18">
        <f t="shared" si="40"/>
        <v>13.51</v>
      </c>
      <c r="J898" s="17">
        <f t="shared" si="41"/>
        <v>0</v>
      </c>
    </row>
    <row r="899" spans="1:10" x14ac:dyDescent="0.3">
      <c r="A899" s="2">
        <v>20200207</v>
      </c>
      <c r="B899" s="2" t="s">
        <v>47</v>
      </c>
      <c r="C899" s="2">
        <v>0</v>
      </c>
      <c r="D899" s="2">
        <v>0</v>
      </c>
      <c r="E899" s="2">
        <v>13.5</v>
      </c>
      <c r="F899" s="2">
        <v>2.14</v>
      </c>
      <c r="G899" s="2">
        <v>0</v>
      </c>
      <c r="H899" s="16">
        <f t="shared" si="42"/>
        <v>0</v>
      </c>
      <c r="I899" s="15">
        <f t="shared" si="40"/>
        <v>13.5</v>
      </c>
      <c r="J899" s="14">
        <f t="shared" si="41"/>
        <v>0</v>
      </c>
    </row>
    <row r="900" spans="1:10" x14ac:dyDescent="0.3">
      <c r="A900" s="19">
        <v>20200207</v>
      </c>
      <c r="B900" s="19" t="s">
        <v>46</v>
      </c>
      <c r="C900" s="19">
        <v>0</v>
      </c>
      <c r="D900" s="19">
        <v>0</v>
      </c>
      <c r="E900" s="19">
        <v>13.15</v>
      </c>
      <c r="F900" s="19">
        <v>2.41</v>
      </c>
      <c r="G900" s="19">
        <v>0</v>
      </c>
      <c r="H900" s="17">
        <f t="shared" si="42"/>
        <v>0</v>
      </c>
      <c r="I900" s="18">
        <f t="shared" si="40"/>
        <v>13.15</v>
      </c>
      <c r="J900" s="17">
        <f t="shared" si="41"/>
        <v>0</v>
      </c>
    </row>
    <row r="901" spans="1:10" x14ac:dyDescent="0.3">
      <c r="A901" s="2">
        <v>20200207</v>
      </c>
      <c r="B901" s="2" t="s">
        <v>45</v>
      </c>
      <c r="C901" s="2">
        <v>0</v>
      </c>
      <c r="D901" s="2">
        <v>0</v>
      </c>
      <c r="E901" s="2">
        <v>13.02</v>
      </c>
      <c r="F901" s="2">
        <v>2.41</v>
      </c>
      <c r="G901" s="2">
        <v>0</v>
      </c>
      <c r="H901" s="16">
        <f t="shared" si="42"/>
        <v>0</v>
      </c>
      <c r="I901" s="15">
        <f t="shared" si="40"/>
        <v>13.02</v>
      </c>
      <c r="J901" s="14">
        <f t="shared" si="41"/>
        <v>0</v>
      </c>
    </row>
    <row r="902" spans="1:10" x14ac:dyDescent="0.3">
      <c r="A902" s="19">
        <v>20200207</v>
      </c>
      <c r="B902" s="19" t="s">
        <v>44</v>
      </c>
      <c r="C902" s="19">
        <v>0</v>
      </c>
      <c r="D902" s="19">
        <v>0</v>
      </c>
      <c r="E902" s="19">
        <v>13.13</v>
      </c>
      <c r="F902" s="19">
        <v>2</v>
      </c>
      <c r="G902" s="19">
        <v>0</v>
      </c>
      <c r="H902" s="17">
        <f t="shared" si="42"/>
        <v>0</v>
      </c>
      <c r="I902" s="18">
        <f t="shared" si="40"/>
        <v>13.13</v>
      </c>
      <c r="J902" s="17">
        <f t="shared" si="41"/>
        <v>0</v>
      </c>
    </row>
    <row r="903" spans="1:10" x14ac:dyDescent="0.3">
      <c r="A903" s="2">
        <v>20200207</v>
      </c>
      <c r="B903" s="2" t="s">
        <v>43</v>
      </c>
      <c r="C903" s="2">
        <v>0</v>
      </c>
      <c r="D903" s="2">
        <v>0</v>
      </c>
      <c r="E903" s="2">
        <v>13.15</v>
      </c>
      <c r="F903" s="2">
        <v>1.59</v>
      </c>
      <c r="G903" s="2">
        <v>0</v>
      </c>
      <c r="H903" s="16">
        <f t="shared" si="42"/>
        <v>0</v>
      </c>
      <c r="I903" s="15">
        <f t="shared" si="40"/>
        <v>13.15</v>
      </c>
      <c r="J903" s="14">
        <f t="shared" si="41"/>
        <v>0</v>
      </c>
    </row>
    <row r="904" spans="1:10" x14ac:dyDescent="0.3">
      <c r="A904" s="19">
        <v>20200207</v>
      </c>
      <c r="B904" s="19" t="s">
        <v>42</v>
      </c>
      <c r="C904" s="19">
        <v>0</v>
      </c>
      <c r="D904" s="19">
        <v>0</v>
      </c>
      <c r="E904" s="19">
        <v>13.1</v>
      </c>
      <c r="F904" s="19">
        <v>1.38</v>
      </c>
      <c r="G904" s="19">
        <v>0</v>
      </c>
      <c r="H904" s="17">
        <f t="shared" si="42"/>
        <v>0</v>
      </c>
      <c r="I904" s="18">
        <f t="shared" si="40"/>
        <v>13.1</v>
      </c>
      <c r="J904" s="17">
        <f t="shared" si="41"/>
        <v>0</v>
      </c>
    </row>
    <row r="905" spans="1:10" x14ac:dyDescent="0.3">
      <c r="A905" s="2">
        <v>20200207</v>
      </c>
      <c r="B905" s="2" t="s">
        <v>41</v>
      </c>
      <c r="C905" s="2">
        <v>0</v>
      </c>
      <c r="D905" s="2">
        <v>0</v>
      </c>
      <c r="E905" s="2">
        <v>12.66</v>
      </c>
      <c r="F905" s="2">
        <v>1.79</v>
      </c>
      <c r="G905" s="2">
        <v>0</v>
      </c>
      <c r="H905" s="16">
        <f t="shared" si="42"/>
        <v>0</v>
      </c>
      <c r="I905" s="15">
        <f t="shared" si="40"/>
        <v>12.66</v>
      </c>
      <c r="J905" s="14">
        <f t="shared" si="41"/>
        <v>0</v>
      </c>
    </row>
    <row r="906" spans="1:10" x14ac:dyDescent="0.3">
      <c r="A906" s="19">
        <v>20200207</v>
      </c>
      <c r="B906" s="19" t="s">
        <v>40</v>
      </c>
      <c r="C906" s="19">
        <v>49.03</v>
      </c>
      <c r="D906" s="19">
        <v>5.16</v>
      </c>
      <c r="E906" s="19">
        <v>12.69</v>
      </c>
      <c r="F906" s="19">
        <v>2</v>
      </c>
      <c r="G906" s="19">
        <v>0</v>
      </c>
      <c r="H906" s="17">
        <f t="shared" si="42"/>
        <v>545.15757271217331</v>
      </c>
      <c r="I906" s="18">
        <f t="shared" ref="I906:I969" si="43">E906+H906*((NOCT-20)/(800))</f>
        <v>29.726174147255414</v>
      </c>
      <c r="J906" s="17">
        <f t="shared" ref="J906:J969" si="44">P_STC__W*(H906/1000)*(1+(alpha_p/100)*(I906-25))</f>
        <v>0.53356327939367576</v>
      </c>
    </row>
    <row r="907" spans="1:10" x14ac:dyDescent="0.3">
      <c r="A907" s="2">
        <v>20200207</v>
      </c>
      <c r="B907" s="2" t="s">
        <v>39</v>
      </c>
      <c r="C907" s="2">
        <v>213</v>
      </c>
      <c r="D907" s="2">
        <v>15.33</v>
      </c>
      <c r="E907" s="2">
        <v>13.29</v>
      </c>
      <c r="F907" s="2">
        <v>2.14</v>
      </c>
      <c r="G907" s="2">
        <v>0</v>
      </c>
      <c r="H907" s="16">
        <f t="shared" si="42"/>
        <v>805.66444940850226</v>
      </c>
      <c r="I907" s="15">
        <f t="shared" si="43"/>
        <v>38.467014044015698</v>
      </c>
      <c r="J907" s="14">
        <f t="shared" si="44"/>
        <v>0.75683992436123415</v>
      </c>
    </row>
    <row r="908" spans="1:10" x14ac:dyDescent="0.3">
      <c r="A908" s="19">
        <v>20200207</v>
      </c>
      <c r="B908" s="19" t="s">
        <v>38</v>
      </c>
      <c r="C908" s="19">
        <v>356</v>
      </c>
      <c r="D908" s="19">
        <v>24.18</v>
      </c>
      <c r="E908" s="19">
        <v>14.09</v>
      </c>
      <c r="F908" s="19">
        <v>2.69</v>
      </c>
      <c r="G908" s="19">
        <v>0</v>
      </c>
      <c r="H908" s="17">
        <f t="shared" si="42"/>
        <v>869.13082417054784</v>
      </c>
      <c r="I908" s="18">
        <f t="shared" si="43"/>
        <v>41.250338255329623</v>
      </c>
      <c r="J908" s="17">
        <f t="shared" si="44"/>
        <v>0.80557430970647625</v>
      </c>
    </row>
    <row r="909" spans="1:10" x14ac:dyDescent="0.3">
      <c r="A909" s="2">
        <v>20200207</v>
      </c>
      <c r="B909" s="2" t="s">
        <v>37</v>
      </c>
      <c r="C909" s="2">
        <v>422.01</v>
      </c>
      <c r="D909" s="2">
        <v>31.04</v>
      </c>
      <c r="E909" s="2">
        <v>14.71</v>
      </c>
      <c r="F909" s="2">
        <v>3.1</v>
      </c>
      <c r="G909" s="2">
        <v>0</v>
      </c>
      <c r="H909" s="16">
        <f t="shared" si="42"/>
        <v>818.42559724715534</v>
      </c>
      <c r="I909" s="15">
        <f t="shared" si="43"/>
        <v>40.285799913973605</v>
      </c>
      <c r="J909" s="14">
        <f t="shared" si="44"/>
        <v>0.76212929258918072</v>
      </c>
    </row>
    <row r="910" spans="1:10" x14ac:dyDescent="0.3">
      <c r="A910" s="19">
        <v>20200207</v>
      </c>
      <c r="B910" s="19" t="s">
        <v>36</v>
      </c>
      <c r="C910" s="19">
        <v>486.01</v>
      </c>
      <c r="D910" s="19">
        <v>35.11</v>
      </c>
      <c r="E910" s="19">
        <v>15.3</v>
      </c>
      <c r="F910" s="19">
        <v>2.76</v>
      </c>
      <c r="G910" s="19">
        <v>0</v>
      </c>
      <c r="H910" s="17">
        <f t="shared" si="42"/>
        <v>845.01722763560815</v>
      </c>
      <c r="I910" s="18">
        <f t="shared" si="43"/>
        <v>41.706788363612759</v>
      </c>
      <c r="J910" s="17">
        <f t="shared" si="44"/>
        <v>0.78148836969989111</v>
      </c>
    </row>
    <row r="911" spans="1:10" x14ac:dyDescent="0.3">
      <c r="A911" s="2">
        <v>20200207</v>
      </c>
      <c r="B911" s="2" t="s">
        <v>35</v>
      </c>
      <c r="C911" s="2">
        <v>544.01</v>
      </c>
      <c r="D911" s="2">
        <v>35.76</v>
      </c>
      <c r="E911" s="2">
        <v>15.59</v>
      </c>
      <c r="F911" s="2">
        <v>2.62</v>
      </c>
      <c r="G911" s="2">
        <v>0</v>
      </c>
      <c r="H911" s="16">
        <f t="shared" si="42"/>
        <v>930.90023259477334</v>
      </c>
      <c r="I911" s="15">
        <f t="shared" si="43"/>
        <v>44.680632268586663</v>
      </c>
      <c r="J911" s="14">
        <f t="shared" si="44"/>
        <v>0.84845705939079552</v>
      </c>
    </row>
    <row r="912" spans="1:10" x14ac:dyDescent="0.3">
      <c r="A912" s="19">
        <v>20200207</v>
      </c>
      <c r="B912" s="19" t="s">
        <v>34</v>
      </c>
      <c r="C912" s="19">
        <v>394</v>
      </c>
      <c r="D912" s="19">
        <v>32.85</v>
      </c>
      <c r="E912" s="19">
        <v>15.75</v>
      </c>
      <c r="F912" s="19">
        <v>2.48</v>
      </c>
      <c r="G912" s="19">
        <v>0</v>
      </c>
      <c r="H912" s="17">
        <f t="shared" si="42"/>
        <v>726.34555683867586</v>
      </c>
      <c r="I912" s="18">
        <f t="shared" si="43"/>
        <v>38.448298651208617</v>
      </c>
      <c r="J912" s="17">
        <f t="shared" si="44"/>
        <v>0.68238905296312369</v>
      </c>
    </row>
    <row r="913" spans="1:10" x14ac:dyDescent="0.3">
      <c r="A913" s="2">
        <v>20200207</v>
      </c>
      <c r="B913" s="2" t="s">
        <v>33</v>
      </c>
      <c r="C913" s="2">
        <v>424.01</v>
      </c>
      <c r="D913" s="2">
        <v>26.89</v>
      </c>
      <c r="E913" s="2">
        <v>15.96</v>
      </c>
      <c r="F913" s="2">
        <v>2.5499999999999998</v>
      </c>
      <c r="G913" s="2">
        <v>0</v>
      </c>
      <c r="H913" s="16">
        <f t="shared" si="42"/>
        <v>937.49643253280124</v>
      </c>
      <c r="I913" s="15">
        <f t="shared" si="43"/>
        <v>45.256763516650039</v>
      </c>
      <c r="J913" s="14">
        <f t="shared" si="44"/>
        <v>0.85203853664096119</v>
      </c>
    </row>
    <row r="914" spans="1:10" x14ac:dyDescent="0.3">
      <c r="A914" s="19">
        <v>20200207</v>
      </c>
      <c r="B914" s="19" t="s">
        <v>32</v>
      </c>
      <c r="C914" s="19">
        <v>262.01</v>
      </c>
      <c r="D914" s="19">
        <v>18.670000000000002</v>
      </c>
      <c r="E914" s="19">
        <v>15.71</v>
      </c>
      <c r="F914" s="19">
        <v>2.76</v>
      </c>
      <c r="G914" s="19">
        <v>0</v>
      </c>
      <c r="H914" s="17">
        <f t="shared" si="42"/>
        <v>818.48202187957042</v>
      </c>
      <c r="I914" s="18">
        <f t="shared" si="43"/>
        <v>41.28756318373658</v>
      </c>
      <c r="J914" s="17">
        <f t="shared" si="44"/>
        <v>0.75849217247204859</v>
      </c>
    </row>
    <row r="915" spans="1:10" x14ac:dyDescent="0.3">
      <c r="A915" s="2">
        <v>20200207</v>
      </c>
      <c r="B915" s="2" t="s">
        <v>31</v>
      </c>
      <c r="C915" s="2">
        <v>114.01</v>
      </c>
      <c r="D915" s="2">
        <v>8.9</v>
      </c>
      <c r="E915" s="2">
        <v>15.31</v>
      </c>
      <c r="F915" s="2">
        <v>2.48</v>
      </c>
      <c r="G915" s="2">
        <v>0</v>
      </c>
      <c r="H915" s="16">
        <f t="shared" ref="H915:H978" si="45">IF(D915&gt;0,C915/SIN(D915*PI()/180),0)</f>
        <v>736.92531398192227</v>
      </c>
      <c r="I915" s="15">
        <f t="shared" si="43"/>
        <v>38.338916061935073</v>
      </c>
      <c r="J915" s="14">
        <f t="shared" si="44"/>
        <v>0.69269128189988227</v>
      </c>
    </row>
    <row r="916" spans="1:10" x14ac:dyDescent="0.3">
      <c r="A916" s="19">
        <v>20200207</v>
      </c>
      <c r="B916" s="19" t="s">
        <v>30</v>
      </c>
      <c r="C916" s="19">
        <v>0</v>
      </c>
      <c r="D916" s="19">
        <v>0</v>
      </c>
      <c r="E916" s="19">
        <v>14.59</v>
      </c>
      <c r="F916" s="19">
        <v>1.86</v>
      </c>
      <c r="G916" s="19">
        <v>0</v>
      </c>
      <c r="H916" s="17">
        <f t="shared" si="45"/>
        <v>0</v>
      </c>
      <c r="I916" s="18">
        <f t="shared" si="43"/>
        <v>14.59</v>
      </c>
      <c r="J916" s="17">
        <f t="shared" si="44"/>
        <v>0</v>
      </c>
    </row>
    <row r="917" spans="1:10" x14ac:dyDescent="0.3">
      <c r="A917" s="2">
        <v>20200207</v>
      </c>
      <c r="B917" s="2" t="s">
        <v>29</v>
      </c>
      <c r="C917" s="2">
        <v>0</v>
      </c>
      <c r="D917" s="2">
        <v>0</v>
      </c>
      <c r="E917" s="2">
        <v>14.11</v>
      </c>
      <c r="F917" s="2">
        <v>2</v>
      </c>
      <c r="G917" s="2">
        <v>0</v>
      </c>
      <c r="H917" s="16">
        <f t="shared" si="45"/>
        <v>0</v>
      </c>
      <c r="I917" s="15">
        <f t="shared" si="43"/>
        <v>14.11</v>
      </c>
      <c r="J917" s="14">
        <f t="shared" si="44"/>
        <v>0</v>
      </c>
    </row>
    <row r="918" spans="1:10" x14ac:dyDescent="0.3">
      <c r="A918" s="19">
        <v>20200207</v>
      </c>
      <c r="B918" s="19" t="s">
        <v>28</v>
      </c>
      <c r="C918" s="19">
        <v>0</v>
      </c>
      <c r="D918" s="19">
        <v>0</v>
      </c>
      <c r="E918" s="19">
        <v>13.53</v>
      </c>
      <c r="F918" s="19">
        <v>2.34</v>
      </c>
      <c r="G918" s="19">
        <v>0</v>
      </c>
      <c r="H918" s="17">
        <f t="shared" si="45"/>
        <v>0</v>
      </c>
      <c r="I918" s="18">
        <f t="shared" si="43"/>
        <v>13.53</v>
      </c>
      <c r="J918" s="17">
        <f t="shared" si="44"/>
        <v>0</v>
      </c>
    </row>
    <row r="919" spans="1:10" x14ac:dyDescent="0.3">
      <c r="A919" s="2">
        <v>20200207</v>
      </c>
      <c r="B919" s="2" t="s">
        <v>27</v>
      </c>
      <c r="C919" s="2">
        <v>0</v>
      </c>
      <c r="D919" s="2">
        <v>0</v>
      </c>
      <c r="E919" s="2">
        <v>13.35</v>
      </c>
      <c r="F919" s="2">
        <v>2.34</v>
      </c>
      <c r="G919" s="2">
        <v>0</v>
      </c>
      <c r="H919" s="16">
        <f t="shared" si="45"/>
        <v>0</v>
      </c>
      <c r="I919" s="15">
        <f t="shared" si="43"/>
        <v>13.35</v>
      </c>
      <c r="J919" s="14">
        <f t="shared" si="44"/>
        <v>0</v>
      </c>
    </row>
    <row r="920" spans="1:10" x14ac:dyDescent="0.3">
      <c r="A920" s="19">
        <v>20200207</v>
      </c>
      <c r="B920" s="19" t="s">
        <v>26</v>
      </c>
      <c r="C920" s="19">
        <v>0</v>
      </c>
      <c r="D920" s="19">
        <v>0</v>
      </c>
      <c r="E920" s="19">
        <v>13.13</v>
      </c>
      <c r="F920" s="19">
        <v>2</v>
      </c>
      <c r="G920" s="19">
        <v>0</v>
      </c>
      <c r="H920" s="17">
        <f t="shared" si="45"/>
        <v>0</v>
      </c>
      <c r="I920" s="18">
        <f t="shared" si="43"/>
        <v>13.13</v>
      </c>
      <c r="J920" s="17">
        <f t="shared" si="44"/>
        <v>0</v>
      </c>
    </row>
    <row r="921" spans="1:10" x14ac:dyDescent="0.3">
      <c r="A921" s="2">
        <v>20200207</v>
      </c>
      <c r="B921" s="2" t="s">
        <v>25</v>
      </c>
      <c r="C921" s="2">
        <v>0</v>
      </c>
      <c r="D921" s="2">
        <v>0</v>
      </c>
      <c r="E921" s="2">
        <v>12.89</v>
      </c>
      <c r="F921" s="2">
        <v>1.93</v>
      </c>
      <c r="G921" s="2">
        <v>0</v>
      </c>
      <c r="H921" s="16">
        <f t="shared" si="45"/>
        <v>0</v>
      </c>
      <c r="I921" s="15">
        <f t="shared" si="43"/>
        <v>12.89</v>
      </c>
      <c r="J921" s="14">
        <f t="shared" si="44"/>
        <v>0</v>
      </c>
    </row>
    <row r="922" spans="1:10" x14ac:dyDescent="0.3">
      <c r="A922" s="19">
        <v>20200208</v>
      </c>
      <c r="B922" s="19" t="s">
        <v>48</v>
      </c>
      <c r="C922" s="19">
        <v>0</v>
      </c>
      <c r="D922" s="19">
        <v>0</v>
      </c>
      <c r="E922" s="19">
        <v>12.59</v>
      </c>
      <c r="F922" s="19">
        <v>2.34</v>
      </c>
      <c r="G922" s="19">
        <v>0</v>
      </c>
      <c r="H922" s="17">
        <f t="shared" si="45"/>
        <v>0</v>
      </c>
      <c r="I922" s="18">
        <f t="shared" si="43"/>
        <v>12.59</v>
      </c>
      <c r="J922" s="17">
        <f t="shared" si="44"/>
        <v>0</v>
      </c>
    </row>
    <row r="923" spans="1:10" x14ac:dyDescent="0.3">
      <c r="A923" s="2">
        <v>20200208</v>
      </c>
      <c r="B923" s="2" t="s">
        <v>47</v>
      </c>
      <c r="C923" s="2">
        <v>0</v>
      </c>
      <c r="D923" s="2">
        <v>0</v>
      </c>
      <c r="E923" s="2">
        <v>12.61</v>
      </c>
      <c r="F923" s="2">
        <v>2.5499999999999998</v>
      </c>
      <c r="G923" s="2">
        <v>0</v>
      </c>
      <c r="H923" s="16">
        <f t="shared" si="45"/>
        <v>0</v>
      </c>
      <c r="I923" s="15">
        <f t="shared" si="43"/>
        <v>12.61</v>
      </c>
      <c r="J923" s="14">
        <f t="shared" si="44"/>
        <v>0</v>
      </c>
    </row>
    <row r="924" spans="1:10" x14ac:dyDescent="0.3">
      <c r="A924" s="19">
        <v>20200208</v>
      </c>
      <c r="B924" s="19" t="s">
        <v>46</v>
      </c>
      <c r="C924" s="19">
        <v>0</v>
      </c>
      <c r="D924" s="19">
        <v>0</v>
      </c>
      <c r="E924" s="19">
        <v>12.77</v>
      </c>
      <c r="F924" s="19">
        <v>2.83</v>
      </c>
      <c r="G924" s="19">
        <v>0</v>
      </c>
      <c r="H924" s="17">
        <f t="shared" si="45"/>
        <v>0</v>
      </c>
      <c r="I924" s="18">
        <f t="shared" si="43"/>
        <v>12.77</v>
      </c>
      <c r="J924" s="17">
        <f t="shared" si="44"/>
        <v>0</v>
      </c>
    </row>
    <row r="925" spans="1:10" x14ac:dyDescent="0.3">
      <c r="A925" s="2">
        <v>20200208</v>
      </c>
      <c r="B925" s="2" t="s">
        <v>45</v>
      </c>
      <c r="C925" s="2">
        <v>0</v>
      </c>
      <c r="D925" s="2">
        <v>0</v>
      </c>
      <c r="E925" s="2">
        <v>12.96</v>
      </c>
      <c r="F925" s="2">
        <v>2.83</v>
      </c>
      <c r="G925" s="2">
        <v>0</v>
      </c>
      <c r="H925" s="16">
        <f t="shared" si="45"/>
        <v>0</v>
      </c>
      <c r="I925" s="15">
        <f t="shared" si="43"/>
        <v>12.96</v>
      </c>
      <c r="J925" s="14">
        <f t="shared" si="44"/>
        <v>0</v>
      </c>
    </row>
    <row r="926" spans="1:10" x14ac:dyDescent="0.3">
      <c r="A926" s="19">
        <v>20200208</v>
      </c>
      <c r="B926" s="19" t="s">
        <v>44</v>
      </c>
      <c r="C926" s="19">
        <v>0</v>
      </c>
      <c r="D926" s="19">
        <v>0</v>
      </c>
      <c r="E926" s="19">
        <v>13.16</v>
      </c>
      <c r="F926" s="19">
        <v>2.48</v>
      </c>
      <c r="G926" s="19">
        <v>0</v>
      </c>
      <c r="H926" s="17">
        <f t="shared" si="45"/>
        <v>0</v>
      </c>
      <c r="I926" s="18">
        <f t="shared" si="43"/>
        <v>13.16</v>
      </c>
      <c r="J926" s="17">
        <f t="shared" si="44"/>
        <v>0</v>
      </c>
    </row>
    <row r="927" spans="1:10" x14ac:dyDescent="0.3">
      <c r="A927" s="2">
        <v>20200208</v>
      </c>
      <c r="B927" s="2" t="s">
        <v>43</v>
      </c>
      <c r="C927" s="2">
        <v>0</v>
      </c>
      <c r="D927" s="2">
        <v>0</v>
      </c>
      <c r="E927" s="2">
        <v>13.21</v>
      </c>
      <c r="F927" s="2">
        <v>2.0699999999999998</v>
      </c>
      <c r="G927" s="2">
        <v>0</v>
      </c>
      <c r="H927" s="16">
        <f t="shared" si="45"/>
        <v>0</v>
      </c>
      <c r="I927" s="15">
        <f t="shared" si="43"/>
        <v>13.21</v>
      </c>
      <c r="J927" s="14">
        <f t="shared" si="44"/>
        <v>0</v>
      </c>
    </row>
    <row r="928" spans="1:10" x14ac:dyDescent="0.3">
      <c r="A928" s="19">
        <v>20200208</v>
      </c>
      <c r="B928" s="19" t="s">
        <v>42</v>
      </c>
      <c r="C928" s="19">
        <v>0</v>
      </c>
      <c r="D928" s="19">
        <v>0</v>
      </c>
      <c r="E928" s="19">
        <v>13.26</v>
      </c>
      <c r="F928" s="19">
        <v>1.86</v>
      </c>
      <c r="G928" s="19">
        <v>0</v>
      </c>
      <c r="H928" s="17">
        <f t="shared" si="45"/>
        <v>0</v>
      </c>
      <c r="I928" s="18">
        <f t="shared" si="43"/>
        <v>13.26</v>
      </c>
      <c r="J928" s="17">
        <f t="shared" si="44"/>
        <v>0</v>
      </c>
    </row>
    <row r="929" spans="1:10" x14ac:dyDescent="0.3">
      <c r="A929" s="2">
        <v>20200208</v>
      </c>
      <c r="B929" s="2" t="s">
        <v>41</v>
      </c>
      <c r="C929" s="2">
        <v>0</v>
      </c>
      <c r="D929" s="2">
        <v>0</v>
      </c>
      <c r="E929" s="2">
        <v>12.8</v>
      </c>
      <c r="F929" s="2">
        <v>2.48</v>
      </c>
      <c r="G929" s="2">
        <v>0</v>
      </c>
      <c r="H929" s="16">
        <f t="shared" si="45"/>
        <v>0</v>
      </c>
      <c r="I929" s="15">
        <f t="shared" si="43"/>
        <v>12.8</v>
      </c>
      <c r="J929" s="14">
        <f t="shared" si="44"/>
        <v>0</v>
      </c>
    </row>
    <row r="930" spans="1:10" x14ac:dyDescent="0.3">
      <c r="A930" s="19">
        <v>20200208</v>
      </c>
      <c r="B930" s="19" t="s">
        <v>40</v>
      </c>
      <c r="C930" s="19">
        <v>45.72</v>
      </c>
      <c r="D930" s="19">
        <v>5.36</v>
      </c>
      <c r="E930" s="19">
        <v>12.87</v>
      </c>
      <c r="F930" s="19">
        <v>2.9</v>
      </c>
      <c r="G930" s="19">
        <v>0</v>
      </c>
      <c r="H930" s="17">
        <f t="shared" si="45"/>
        <v>489.43802445410574</v>
      </c>
      <c r="I930" s="18">
        <f t="shared" si="43"/>
        <v>28.164938264190802</v>
      </c>
      <c r="J930" s="17">
        <f t="shared" si="44"/>
        <v>0.48246733936215436</v>
      </c>
    </row>
    <row r="931" spans="1:10" x14ac:dyDescent="0.3">
      <c r="A931" s="2">
        <v>20200208</v>
      </c>
      <c r="B931" s="2" t="s">
        <v>39</v>
      </c>
      <c r="C931" s="2">
        <v>71</v>
      </c>
      <c r="D931" s="2">
        <v>15.55</v>
      </c>
      <c r="E931" s="2">
        <v>13.74</v>
      </c>
      <c r="F931" s="2">
        <v>2.9</v>
      </c>
      <c r="G931" s="2">
        <v>0</v>
      </c>
      <c r="H931" s="16">
        <f t="shared" si="45"/>
        <v>264.84710446678309</v>
      </c>
      <c r="I931" s="15">
        <f t="shared" si="43"/>
        <v>22.016472014586974</v>
      </c>
      <c r="J931" s="14">
        <f t="shared" si="44"/>
        <v>0.26840290883292828</v>
      </c>
    </row>
    <row r="932" spans="1:10" x14ac:dyDescent="0.3">
      <c r="A932" s="19">
        <v>20200208</v>
      </c>
      <c r="B932" s="19" t="s">
        <v>38</v>
      </c>
      <c r="C932" s="19">
        <v>276</v>
      </c>
      <c r="D932" s="19">
        <v>24.43</v>
      </c>
      <c r="E932" s="19">
        <v>14.57</v>
      </c>
      <c r="F932" s="19">
        <v>3.24</v>
      </c>
      <c r="G932" s="19">
        <v>0</v>
      </c>
      <c r="H932" s="17">
        <f t="shared" si="45"/>
        <v>667.34173598614677</v>
      </c>
      <c r="I932" s="18">
        <f t="shared" si="43"/>
        <v>35.424429249567083</v>
      </c>
      <c r="J932" s="17">
        <f t="shared" si="44"/>
        <v>0.6360367807818279</v>
      </c>
    </row>
    <row r="933" spans="1:10" x14ac:dyDescent="0.3">
      <c r="A933" s="2">
        <v>20200208</v>
      </c>
      <c r="B933" s="2" t="s">
        <v>37</v>
      </c>
      <c r="C933" s="2">
        <v>258</v>
      </c>
      <c r="D933" s="2">
        <v>31.32</v>
      </c>
      <c r="E933" s="2">
        <v>14.92</v>
      </c>
      <c r="F933" s="2">
        <v>3.59</v>
      </c>
      <c r="G933" s="2">
        <v>0</v>
      </c>
      <c r="H933" s="16">
        <f t="shared" si="45"/>
        <v>496.32818847341264</v>
      </c>
      <c r="I933" s="15">
        <f t="shared" si="43"/>
        <v>30.430255889794147</v>
      </c>
      <c r="J933" s="14">
        <f t="shared" si="44"/>
        <v>0.48419983766413394</v>
      </c>
    </row>
    <row r="934" spans="1:10" x14ac:dyDescent="0.3">
      <c r="A934" s="19">
        <v>20200208</v>
      </c>
      <c r="B934" s="19" t="s">
        <v>36</v>
      </c>
      <c r="C934" s="19">
        <v>423</v>
      </c>
      <c r="D934" s="19">
        <v>35.42</v>
      </c>
      <c r="E934" s="19">
        <v>15.21</v>
      </c>
      <c r="F934" s="19">
        <v>3.31</v>
      </c>
      <c r="G934" s="19">
        <v>0</v>
      </c>
      <c r="H934" s="17">
        <f t="shared" si="45"/>
        <v>729.85689398198224</v>
      </c>
      <c r="I934" s="18">
        <f t="shared" si="43"/>
        <v>38.018027936936946</v>
      </c>
      <c r="J934" s="17">
        <f t="shared" si="44"/>
        <v>0.6871010555207766</v>
      </c>
    </row>
    <row r="935" spans="1:10" x14ac:dyDescent="0.3">
      <c r="A935" s="2">
        <v>20200208</v>
      </c>
      <c r="B935" s="2" t="s">
        <v>35</v>
      </c>
      <c r="C935" s="2">
        <v>493.01</v>
      </c>
      <c r="D935" s="2">
        <v>36.07</v>
      </c>
      <c r="E935" s="2">
        <v>15.37</v>
      </c>
      <c r="F935" s="2">
        <v>2.9</v>
      </c>
      <c r="G935" s="2">
        <v>0</v>
      </c>
      <c r="H935" s="16">
        <f t="shared" si="45"/>
        <v>837.35127244107412</v>
      </c>
      <c r="I935" s="15">
        <f t="shared" si="43"/>
        <v>41.537227263783564</v>
      </c>
      <c r="J935" s="14">
        <f t="shared" si="44"/>
        <v>0.77503766512718031</v>
      </c>
    </row>
    <row r="936" spans="1:10" x14ac:dyDescent="0.3">
      <c r="A936" s="19">
        <v>20200208</v>
      </c>
      <c r="B936" s="19" t="s">
        <v>34</v>
      </c>
      <c r="C936" s="19">
        <v>350</v>
      </c>
      <c r="D936" s="19">
        <v>33.15</v>
      </c>
      <c r="E936" s="19">
        <v>15.55</v>
      </c>
      <c r="F936" s="19">
        <v>2.9</v>
      </c>
      <c r="G936" s="19">
        <v>0</v>
      </c>
      <c r="H936" s="17">
        <f t="shared" si="45"/>
        <v>640.0493893159196</v>
      </c>
      <c r="I936" s="18">
        <f t="shared" si="43"/>
        <v>35.551543416122485</v>
      </c>
      <c r="J936" s="17">
        <f t="shared" si="44"/>
        <v>0.6096585991766863</v>
      </c>
    </row>
    <row r="937" spans="1:10" x14ac:dyDescent="0.3">
      <c r="A937" s="2">
        <v>20200208</v>
      </c>
      <c r="B937" s="2" t="s">
        <v>33</v>
      </c>
      <c r="C937" s="2">
        <v>368.01</v>
      </c>
      <c r="D937" s="2">
        <v>27.17</v>
      </c>
      <c r="E937" s="2">
        <v>15.63</v>
      </c>
      <c r="F937" s="2">
        <v>3.31</v>
      </c>
      <c r="G937" s="2">
        <v>0</v>
      </c>
      <c r="H937" s="16">
        <f t="shared" si="45"/>
        <v>805.9221984706985</v>
      </c>
      <c r="I937" s="15">
        <f t="shared" si="43"/>
        <v>40.815068702209331</v>
      </c>
      <c r="J937" s="14">
        <f t="shared" si="44"/>
        <v>0.74856648125217484</v>
      </c>
    </row>
    <row r="938" spans="1:10" x14ac:dyDescent="0.3">
      <c r="A938" s="19">
        <v>20200208</v>
      </c>
      <c r="B938" s="19" t="s">
        <v>32</v>
      </c>
      <c r="C938" s="19">
        <v>217</v>
      </c>
      <c r="D938" s="19">
        <v>18.920000000000002</v>
      </c>
      <c r="E938" s="19">
        <v>15.43</v>
      </c>
      <c r="F938" s="19">
        <v>4.1399999999999997</v>
      </c>
      <c r="G938" s="19">
        <v>0</v>
      </c>
      <c r="H938" s="17">
        <f t="shared" si="45"/>
        <v>669.24156165503859</v>
      </c>
      <c r="I938" s="18">
        <f t="shared" si="43"/>
        <v>36.343798801719956</v>
      </c>
      <c r="J938" s="17">
        <f t="shared" si="44"/>
        <v>0.63507872434180224</v>
      </c>
    </row>
    <row r="939" spans="1:10" x14ac:dyDescent="0.3">
      <c r="A939" s="2">
        <v>20200208</v>
      </c>
      <c r="B939" s="2" t="s">
        <v>31</v>
      </c>
      <c r="C939" s="2">
        <v>88</v>
      </c>
      <c r="D939" s="2">
        <v>9.1300000000000008</v>
      </c>
      <c r="E939" s="2">
        <v>14.79</v>
      </c>
      <c r="F939" s="2">
        <v>4.9000000000000004</v>
      </c>
      <c r="G939" s="2">
        <v>0</v>
      </c>
      <c r="H939" s="16">
        <f t="shared" si="45"/>
        <v>554.59253149468248</v>
      </c>
      <c r="I939" s="15">
        <f t="shared" si="43"/>
        <v>32.121016609208823</v>
      </c>
      <c r="J939" s="14">
        <f t="shared" si="44"/>
        <v>0.5368208496681568</v>
      </c>
    </row>
    <row r="940" spans="1:10" x14ac:dyDescent="0.3">
      <c r="A940" s="19">
        <v>20200208</v>
      </c>
      <c r="B940" s="19" t="s">
        <v>30</v>
      </c>
      <c r="C940" s="19">
        <v>0</v>
      </c>
      <c r="D940" s="19">
        <v>0</v>
      </c>
      <c r="E940" s="19">
        <v>13.89</v>
      </c>
      <c r="F940" s="19">
        <v>5.17</v>
      </c>
      <c r="G940" s="19">
        <v>0</v>
      </c>
      <c r="H940" s="17">
        <f t="shared" si="45"/>
        <v>0</v>
      </c>
      <c r="I940" s="18">
        <f t="shared" si="43"/>
        <v>13.89</v>
      </c>
      <c r="J940" s="17">
        <f t="shared" si="44"/>
        <v>0</v>
      </c>
    </row>
    <row r="941" spans="1:10" x14ac:dyDescent="0.3">
      <c r="A941" s="2">
        <v>20200208</v>
      </c>
      <c r="B941" s="2" t="s">
        <v>29</v>
      </c>
      <c r="C941" s="2">
        <v>0</v>
      </c>
      <c r="D941" s="2">
        <v>0</v>
      </c>
      <c r="E941" s="2">
        <v>13.27</v>
      </c>
      <c r="F941" s="2">
        <v>5.38</v>
      </c>
      <c r="G941" s="2">
        <v>0</v>
      </c>
      <c r="H941" s="16">
        <f t="shared" si="45"/>
        <v>0</v>
      </c>
      <c r="I941" s="15">
        <f t="shared" si="43"/>
        <v>13.27</v>
      </c>
      <c r="J941" s="14">
        <f t="shared" si="44"/>
        <v>0</v>
      </c>
    </row>
    <row r="942" spans="1:10" x14ac:dyDescent="0.3">
      <c r="A942" s="19">
        <v>20200208</v>
      </c>
      <c r="B942" s="19" t="s">
        <v>28</v>
      </c>
      <c r="C942" s="19">
        <v>0</v>
      </c>
      <c r="D942" s="19">
        <v>0</v>
      </c>
      <c r="E942" s="19">
        <v>12.99</v>
      </c>
      <c r="F942" s="19">
        <v>4.83</v>
      </c>
      <c r="G942" s="19">
        <v>0</v>
      </c>
      <c r="H942" s="17">
        <f t="shared" si="45"/>
        <v>0</v>
      </c>
      <c r="I942" s="18">
        <f t="shared" si="43"/>
        <v>12.99</v>
      </c>
      <c r="J942" s="17">
        <f t="shared" si="44"/>
        <v>0</v>
      </c>
    </row>
    <row r="943" spans="1:10" x14ac:dyDescent="0.3">
      <c r="A943" s="2">
        <v>20200208</v>
      </c>
      <c r="B943" s="2" t="s">
        <v>27</v>
      </c>
      <c r="C943" s="2">
        <v>0</v>
      </c>
      <c r="D943" s="2">
        <v>0</v>
      </c>
      <c r="E943" s="2">
        <v>12.73</v>
      </c>
      <c r="F943" s="2">
        <v>4.1399999999999997</v>
      </c>
      <c r="G943" s="2">
        <v>0</v>
      </c>
      <c r="H943" s="16">
        <f t="shared" si="45"/>
        <v>0</v>
      </c>
      <c r="I943" s="15">
        <f t="shared" si="43"/>
        <v>12.73</v>
      </c>
      <c r="J943" s="14">
        <f t="shared" si="44"/>
        <v>0</v>
      </c>
    </row>
    <row r="944" spans="1:10" x14ac:dyDescent="0.3">
      <c r="A944" s="19">
        <v>20200208</v>
      </c>
      <c r="B944" s="19" t="s">
        <v>26</v>
      </c>
      <c r="C944" s="19">
        <v>0</v>
      </c>
      <c r="D944" s="19">
        <v>0</v>
      </c>
      <c r="E944" s="19">
        <v>12.5</v>
      </c>
      <c r="F944" s="19">
        <v>3.17</v>
      </c>
      <c r="G944" s="19">
        <v>0</v>
      </c>
      <c r="H944" s="17">
        <f t="shared" si="45"/>
        <v>0</v>
      </c>
      <c r="I944" s="18">
        <f t="shared" si="43"/>
        <v>12.5</v>
      </c>
      <c r="J944" s="17">
        <f t="shared" si="44"/>
        <v>0</v>
      </c>
    </row>
    <row r="945" spans="1:10" x14ac:dyDescent="0.3">
      <c r="A945" s="2">
        <v>20200208</v>
      </c>
      <c r="B945" s="2" t="s">
        <v>25</v>
      </c>
      <c r="C945" s="2">
        <v>0</v>
      </c>
      <c r="D945" s="2">
        <v>0</v>
      </c>
      <c r="E945" s="2">
        <v>12.27</v>
      </c>
      <c r="F945" s="2">
        <v>2.41</v>
      </c>
      <c r="G945" s="2">
        <v>0</v>
      </c>
      <c r="H945" s="16">
        <f t="shared" si="45"/>
        <v>0</v>
      </c>
      <c r="I945" s="15">
        <f t="shared" si="43"/>
        <v>12.27</v>
      </c>
      <c r="J945" s="14">
        <f t="shared" si="44"/>
        <v>0</v>
      </c>
    </row>
    <row r="946" spans="1:10" x14ac:dyDescent="0.3">
      <c r="A946" s="19">
        <v>20200209</v>
      </c>
      <c r="B946" s="19" t="s">
        <v>48</v>
      </c>
      <c r="C946" s="19">
        <v>0</v>
      </c>
      <c r="D946" s="19">
        <v>0</v>
      </c>
      <c r="E946" s="19">
        <v>12.15</v>
      </c>
      <c r="F946" s="19">
        <v>2.41</v>
      </c>
      <c r="G946" s="19">
        <v>0</v>
      </c>
      <c r="H946" s="17">
        <f t="shared" si="45"/>
        <v>0</v>
      </c>
      <c r="I946" s="18">
        <f t="shared" si="43"/>
        <v>12.15</v>
      </c>
      <c r="J946" s="17">
        <f t="shared" si="44"/>
        <v>0</v>
      </c>
    </row>
    <row r="947" spans="1:10" x14ac:dyDescent="0.3">
      <c r="A947" s="2">
        <v>20200209</v>
      </c>
      <c r="B947" s="2" t="s">
        <v>47</v>
      </c>
      <c r="C947" s="2">
        <v>0</v>
      </c>
      <c r="D947" s="2">
        <v>0</v>
      </c>
      <c r="E947" s="2">
        <v>12.15</v>
      </c>
      <c r="F947" s="2">
        <v>2.14</v>
      </c>
      <c r="G947" s="2">
        <v>0</v>
      </c>
      <c r="H947" s="16">
        <f t="shared" si="45"/>
        <v>0</v>
      </c>
      <c r="I947" s="15">
        <f t="shared" si="43"/>
        <v>12.15</v>
      </c>
      <c r="J947" s="14">
        <f t="shared" si="44"/>
        <v>0</v>
      </c>
    </row>
    <row r="948" spans="1:10" x14ac:dyDescent="0.3">
      <c r="A948" s="19">
        <v>20200209</v>
      </c>
      <c r="B948" s="19" t="s">
        <v>46</v>
      </c>
      <c r="C948" s="19">
        <v>0</v>
      </c>
      <c r="D948" s="19">
        <v>0</v>
      </c>
      <c r="E948" s="19">
        <v>12.03</v>
      </c>
      <c r="F948" s="19">
        <v>1.86</v>
      </c>
      <c r="G948" s="19">
        <v>0</v>
      </c>
      <c r="H948" s="17">
        <f t="shared" si="45"/>
        <v>0</v>
      </c>
      <c r="I948" s="18">
        <f t="shared" si="43"/>
        <v>12.03</v>
      </c>
      <c r="J948" s="17">
        <f t="shared" si="44"/>
        <v>0</v>
      </c>
    </row>
    <row r="949" spans="1:10" x14ac:dyDescent="0.3">
      <c r="A949" s="2">
        <v>20200209</v>
      </c>
      <c r="B949" s="2" t="s">
        <v>45</v>
      </c>
      <c r="C949" s="2">
        <v>0</v>
      </c>
      <c r="D949" s="2">
        <v>0</v>
      </c>
      <c r="E949" s="2">
        <v>11.19</v>
      </c>
      <c r="F949" s="2">
        <v>1.72</v>
      </c>
      <c r="G949" s="2">
        <v>0</v>
      </c>
      <c r="H949" s="16">
        <f t="shared" si="45"/>
        <v>0</v>
      </c>
      <c r="I949" s="15">
        <f t="shared" si="43"/>
        <v>11.19</v>
      </c>
      <c r="J949" s="14">
        <f t="shared" si="44"/>
        <v>0</v>
      </c>
    </row>
    <row r="950" spans="1:10" x14ac:dyDescent="0.3">
      <c r="A950" s="19">
        <v>20200209</v>
      </c>
      <c r="B950" s="19" t="s">
        <v>44</v>
      </c>
      <c r="C950" s="19">
        <v>0</v>
      </c>
      <c r="D950" s="19">
        <v>0</v>
      </c>
      <c r="E950" s="19">
        <v>10.35</v>
      </c>
      <c r="F950" s="19">
        <v>1.52</v>
      </c>
      <c r="G950" s="19">
        <v>0</v>
      </c>
      <c r="H950" s="17">
        <f t="shared" si="45"/>
        <v>0</v>
      </c>
      <c r="I950" s="18">
        <f t="shared" si="43"/>
        <v>10.35</v>
      </c>
      <c r="J950" s="17">
        <f t="shared" si="44"/>
        <v>0</v>
      </c>
    </row>
    <row r="951" spans="1:10" x14ac:dyDescent="0.3">
      <c r="A951" s="2">
        <v>20200209</v>
      </c>
      <c r="B951" s="2" t="s">
        <v>43</v>
      </c>
      <c r="C951" s="2">
        <v>0</v>
      </c>
      <c r="D951" s="2">
        <v>0</v>
      </c>
      <c r="E951" s="2">
        <v>10.87</v>
      </c>
      <c r="F951" s="2">
        <v>1.17</v>
      </c>
      <c r="G951" s="2">
        <v>0</v>
      </c>
      <c r="H951" s="16">
        <f t="shared" si="45"/>
        <v>0</v>
      </c>
      <c r="I951" s="15">
        <f t="shared" si="43"/>
        <v>10.87</v>
      </c>
      <c r="J951" s="14">
        <f t="shared" si="44"/>
        <v>0</v>
      </c>
    </row>
    <row r="952" spans="1:10" x14ac:dyDescent="0.3">
      <c r="A952" s="19">
        <v>20200209</v>
      </c>
      <c r="B952" s="19" t="s">
        <v>42</v>
      </c>
      <c r="C952" s="19">
        <v>0</v>
      </c>
      <c r="D952" s="19">
        <v>0</v>
      </c>
      <c r="E952" s="19">
        <v>12.09</v>
      </c>
      <c r="F952" s="19">
        <v>0.69</v>
      </c>
      <c r="G952" s="19">
        <v>0</v>
      </c>
      <c r="H952" s="17">
        <f t="shared" si="45"/>
        <v>0</v>
      </c>
      <c r="I952" s="18">
        <f t="shared" si="43"/>
        <v>12.09</v>
      </c>
      <c r="J952" s="17">
        <f t="shared" si="44"/>
        <v>0</v>
      </c>
    </row>
    <row r="953" spans="1:10" x14ac:dyDescent="0.3">
      <c r="A953" s="2">
        <v>20200209</v>
      </c>
      <c r="B953" s="2" t="s">
        <v>41</v>
      </c>
      <c r="C953" s="2">
        <v>0</v>
      </c>
      <c r="D953" s="2">
        <v>0</v>
      </c>
      <c r="E953" s="2">
        <v>11.77</v>
      </c>
      <c r="F953" s="2">
        <v>0.9</v>
      </c>
      <c r="G953" s="2">
        <v>0</v>
      </c>
      <c r="H953" s="16">
        <f t="shared" si="45"/>
        <v>0</v>
      </c>
      <c r="I953" s="15">
        <f t="shared" si="43"/>
        <v>11.77</v>
      </c>
      <c r="J953" s="14">
        <f t="shared" si="44"/>
        <v>0</v>
      </c>
    </row>
    <row r="954" spans="1:10" x14ac:dyDescent="0.3">
      <c r="A954" s="19">
        <v>20200209</v>
      </c>
      <c r="B954" s="19" t="s">
        <v>40</v>
      </c>
      <c r="C954" s="19">
        <v>51.85</v>
      </c>
      <c r="D954" s="19">
        <v>5.56</v>
      </c>
      <c r="E954" s="19">
        <v>11.73</v>
      </c>
      <c r="F954" s="19">
        <v>0.41</v>
      </c>
      <c r="G954" s="19">
        <v>0</v>
      </c>
      <c r="H954" s="17">
        <f t="shared" si="45"/>
        <v>535.15357114471874</v>
      </c>
      <c r="I954" s="18">
        <f t="shared" si="43"/>
        <v>28.453549098272461</v>
      </c>
      <c r="J954" s="17">
        <f t="shared" si="44"/>
        <v>0.52683676504593013</v>
      </c>
    </row>
    <row r="955" spans="1:10" x14ac:dyDescent="0.3">
      <c r="A955" s="2">
        <v>20200209</v>
      </c>
      <c r="B955" s="2" t="s">
        <v>39</v>
      </c>
      <c r="C955" s="2">
        <v>213</v>
      </c>
      <c r="D955" s="2">
        <v>15.78</v>
      </c>
      <c r="E955" s="2">
        <v>12.23</v>
      </c>
      <c r="F955" s="2">
        <v>0.28000000000000003</v>
      </c>
      <c r="G955" s="2">
        <v>0</v>
      </c>
      <c r="H955" s="16">
        <f t="shared" si="45"/>
        <v>783.24847578916615</v>
      </c>
      <c r="I955" s="15">
        <f t="shared" si="43"/>
        <v>36.706514868411446</v>
      </c>
      <c r="J955" s="14">
        <f t="shared" si="44"/>
        <v>0.74198748111547697</v>
      </c>
    </row>
    <row r="956" spans="1:10" x14ac:dyDescent="0.3">
      <c r="A956" s="19">
        <v>20200209</v>
      </c>
      <c r="B956" s="19" t="s">
        <v>38</v>
      </c>
      <c r="C956" s="19">
        <v>339</v>
      </c>
      <c r="D956" s="19">
        <v>24.69</v>
      </c>
      <c r="E956" s="19">
        <v>13.61</v>
      </c>
      <c r="F956" s="19">
        <v>0.69</v>
      </c>
      <c r="G956" s="19">
        <v>0</v>
      </c>
      <c r="H956" s="17">
        <f t="shared" si="45"/>
        <v>811.57074296779263</v>
      </c>
      <c r="I956" s="18">
        <f t="shared" si="43"/>
        <v>38.971585717743523</v>
      </c>
      <c r="J956" s="17">
        <f t="shared" si="44"/>
        <v>0.76054555706154969</v>
      </c>
    </row>
    <row r="957" spans="1:10" x14ac:dyDescent="0.3">
      <c r="A957" s="2">
        <v>20200209</v>
      </c>
      <c r="B957" s="2" t="s">
        <v>37</v>
      </c>
      <c r="C957" s="2">
        <v>476.01</v>
      </c>
      <c r="D957" s="2">
        <v>31.61</v>
      </c>
      <c r="E957" s="2">
        <v>14.6</v>
      </c>
      <c r="F957" s="2">
        <v>1.1000000000000001</v>
      </c>
      <c r="G957" s="2">
        <v>0</v>
      </c>
      <c r="H957" s="16">
        <f t="shared" si="45"/>
        <v>908.1828279338672</v>
      </c>
      <c r="I957" s="15">
        <f t="shared" si="43"/>
        <v>42.980713372933351</v>
      </c>
      <c r="J957" s="14">
        <f t="shared" si="44"/>
        <v>0.83469883989702209</v>
      </c>
    </row>
    <row r="958" spans="1:10" x14ac:dyDescent="0.3">
      <c r="A958" s="19">
        <v>20200209</v>
      </c>
      <c r="B958" s="19" t="s">
        <v>36</v>
      </c>
      <c r="C958" s="19">
        <v>441</v>
      </c>
      <c r="D958" s="19">
        <v>35.729999999999997</v>
      </c>
      <c r="E958" s="19">
        <v>15.22</v>
      </c>
      <c r="F958" s="19">
        <v>1.1000000000000001</v>
      </c>
      <c r="G958" s="19">
        <v>0</v>
      </c>
      <c r="H958" s="17">
        <f t="shared" si="45"/>
        <v>755.18051613932494</v>
      </c>
      <c r="I958" s="18">
        <f t="shared" si="43"/>
        <v>38.819391129353903</v>
      </c>
      <c r="J958" s="17">
        <f t="shared" si="44"/>
        <v>0.70821790897323988</v>
      </c>
    </row>
    <row r="959" spans="1:10" x14ac:dyDescent="0.3">
      <c r="A959" s="2">
        <v>20200209</v>
      </c>
      <c r="B959" s="2" t="s">
        <v>35</v>
      </c>
      <c r="C959" s="2">
        <v>506.01</v>
      </c>
      <c r="D959" s="2">
        <v>36.39</v>
      </c>
      <c r="E959" s="2">
        <v>15.66</v>
      </c>
      <c r="F959" s="2">
        <v>1.24</v>
      </c>
      <c r="G959" s="2">
        <v>0</v>
      </c>
      <c r="H959" s="16">
        <f t="shared" si="45"/>
        <v>852.90481243849672</v>
      </c>
      <c r="I959" s="15">
        <f t="shared" si="43"/>
        <v>42.313275388703019</v>
      </c>
      <c r="J959" s="14">
        <f t="shared" si="44"/>
        <v>0.78645522089705666</v>
      </c>
    </row>
    <row r="960" spans="1:10" x14ac:dyDescent="0.3">
      <c r="A960" s="19">
        <v>20200209</v>
      </c>
      <c r="B960" s="19" t="s">
        <v>34</v>
      </c>
      <c r="C960" s="19">
        <v>429.01</v>
      </c>
      <c r="D960" s="19">
        <v>33.46</v>
      </c>
      <c r="E960" s="19">
        <v>15.78</v>
      </c>
      <c r="F960" s="19">
        <v>1.38</v>
      </c>
      <c r="G960" s="19">
        <v>0</v>
      </c>
      <c r="H960" s="17">
        <f t="shared" si="45"/>
        <v>778.10166263283918</v>
      </c>
      <c r="I960" s="18">
        <f t="shared" si="43"/>
        <v>40.095676957276225</v>
      </c>
      <c r="J960" s="17">
        <f t="shared" si="44"/>
        <v>0.72524479160722732</v>
      </c>
    </row>
    <row r="961" spans="1:10" x14ac:dyDescent="0.3">
      <c r="A961" s="2">
        <v>20200209</v>
      </c>
      <c r="B961" s="2" t="s">
        <v>33</v>
      </c>
      <c r="C961" s="2">
        <v>390.01</v>
      </c>
      <c r="D961" s="2">
        <v>27.46</v>
      </c>
      <c r="E961" s="2">
        <v>15.84</v>
      </c>
      <c r="F961" s="2">
        <v>1.59</v>
      </c>
      <c r="G961" s="2">
        <v>0</v>
      </c>
      <c r="H961" s="16">
        <f t="shared" si="45"/>
        <v>845.77154817212408</v>
      </c>
      <c r="I961" s="15">
        <f t="shared" si="43"/>
        <v>42.270360880378874</v>
      </c>
      <c r="J961" s="14">
        <f t="shared" si="44"/>
        <v>0.78004103880532205</v>
      </c>
    </row>
    <row r="962" spans="1:10" x14ac:dyDescent="0.3">
      <c r="A962" s="19">
        <v>20200209</v>
      </c>
      <c r="B962" s="19" t="s">
        <v>32</v>
      </c>
      <c r="C962" s="19">
        <v>243.01</v>
      </c>
      <c r="D962" s="19">
        <v>19.18</v>
      </c>
      <c r="E962" s="19">
        <v>15.63</v>
      </c>
      <c r="F962" s="19">
        <v>1.72</v>
      </c>
      <c r="G962" s="19">
        <v>0</v>
      </c>
      <c r="H962" s="17">
        <f t="shared" si="45"/>
        <v>739.67320845939764</v>
      </c>
      <c r="I962" s="18">
        <f t="shared" si="43"/>
        <v>38.744787764356175</v>
      </c>
      <c r="J962" s="17">
        <f t="shared" si="44"/>
        <v>0.69392327776575102</v>
      </c>
    </row>
    <row r="963" spans="1:10" x14ac:dyDescent="0.3">
      <c r="A963" s="2">
        <v>20200209</v>
      </c>
      <c r="B963" s="2" t="s">
        <v>31</v>
      </c>
      <c r="C963" s="2">
        <v>71</v>
      </c>
      <c r="D963" s="2">
        <v>9.3699999999999992</v>
      </c>
      <c r="E963" s="2">
        <v>15.32</v>
      </c>
      <c r="F963" s="2">
        <v>1.59</v>
      </c>
      <c r="G963" s="2">
        <v>0</v>
      </c>
      <c r="H963" s="16">
        <f t="shared" si="45"/>
        <v>436.09283157958168</v>
      </c>
      <c r="I963" s="15">
        <f t="shared" si="43"/>
        <v>28.947900986861928</v>
      </c>
      <c r="J963" s="14">
        <f t="shared" si="44"/>
        <v>0.42834540063887766</v>
      </c>
    </row>
    <row r="964" spans="1:10" x14ac:dyDescent="0.3">
      <c r="A964" s="19">
        <v>20200209</v>
      </c>
      <c r="B964" s="19" t="s">
        <v>30</v>
      </c>
      <c r="C964" s="19">
        <v>0</v>
      </c>
      <c r="D964" s="19">
        <v>0</v>
      </c>
      <c r="E964" s="19">
        <v>14.66</v>
      </c>
      <c r="F964" s="19">
        <v>1.45</v>
      </c>
      <c r="G964" s="19">
        <v>0</v>
      </c>
      <c r="H964" s="17">
        <f t="shared" si="45"/>
        <v>0</v>
      </c>
      <c r="I964" s="18">
        <f t="shared" si="43"/>
        <v>14.66</v>
      </c>
      <c r="J964" s="17">
        <f t="shared" si="44"/>
        <v>0</v>
      </c>
    </row>
    <row r="965" spans="1:10" x14ac:dyDescent="0.3">
      <c r="A965" s="2">
        <v>20200209</v>
      </c>
      <c r="B965" s="2" t="s">
        <v>29</v>
      </c>
      <c r="C965" s="2">
        <v>0</v>
      </c>
      <c r="D965" s="2">
        <v>0</v>
      </c>
      <c r="E965" s="2">
        <v>14.07</v>
      </c>
      <c r="F965" s="2">
        <v>1.38</v>
      </c>
      <c r="G965" s="2">
        <v>0</v>
      </c>
      <c r="H965" s="16">
        <f t="shared" si="45"/>
        <v>0</v>
      </c>
      <c r="I965" s="15">
        <f t="shared" si="43"/>
        <v>14.07</v>
      </c>
      <c r="J965" s="14">
        <f t="shared" si="44"/>
        <v>0</v>
      </c>
    </row>
    <row r="966" spans="1:10" x14ac:dyDescent="0.3">
      <c r="A966" s="19">
        <v>20200209</v>
      </c>
      <c r="B966" s="19" t="s">
        <v>28</v>
      </c>
      <c r="C966" s="19">
        <v>0</v>
      </c>
      <c r="D966" s="19">
        <v>0</v>
      </c>
      <c r="E966" s="19">
        <v>13.2</v>
      </c>
      <c r="F966" s="19">
        <v>1.24</v>
      </c>
      <c r="G966" s="19">
        <v>0</v>
      </c>
      <c r="H966" s="17">
        <f t="shared" si="45"/>
        <v>0</v>
      </c>
      <c r="I966" s="18">
        <f t="shared" si="43"/>
        <v>13.2</v>
      </c>
      <c r="J966" s="17">
        <f t="shared" si="44"/>
        <v>0</v>
      </c>
    </row>
    <row r="967" spans="1:10" x14ac:dyDescent="0.3">
      <c r="A967" s="2">
        <v>20200209</v>
      </c>
      <c r="B967" s="2" t="s">
        <v>27</v>
      </c>
      <c r="C967" s="2">
        <v>0</v>
      </c>
      <c r="D967" s="2">
        <v>0</v>
      </c>
      <c r="E967" s="2">
        <v>12.52</v>
      </c>
      <c r="F967" s="2">
        <v>1.1000000000000001</v>
      </c>
      <c r="G967" s="2">
        <v>0</v>
      </c>
      <c r="H967" s="16">
        <f t="shared" si="45"/>
        <v>0</v>
      </c>
      <c r="I967" s="15">
        <f t="shared" si="43"/>
        <v>12.52</v>
      </c>
      <c r="J967" s="14">
        <f t="shared" si="44"/>
        <v>0</v>
      </c>
    </row>
    <row r="968" spans="1:10" x14ac:dyDescent="0.3">
      <c r="A968" s="19">
        <v>20200209</v>
      </c>
      <c r="B968" s="19" t="s">
        <v>26</v>
      </c>
      <c r="C968" s="19">
        <v>0</v>
      </c>
      <c r="D968" s="19">
        <v>0</v>
      </c>
      <c r="E968" s="19">
        <v>12.52</v>
      </c>
      <c r="F968" s="19">
        <v>1.03</v>
      </c>
      <c r="G968" s="19">
        <v>0</v>
      </c>
      <c r="H968" s="17">
        <f t="shared" si="45"/>
        <v>0</v>
      </c>
      <c r="I968" s="18">
        <f t="shared" si="43"/>
        <v>12.52</v>
      </c>
      <c r="J968" s="17">
        <f t="shared" si="44"/>
        <v>0</v>
      </c>
    </row>
    <row r="969" spans="1:10" x14ac:dyDescent="0.3">
      <c r="A969" s="2">
        <v>20200209</v>
      </c>
      <c r="B969" s="2" t="s">
        <v>25</v>
      </c>
      <c r="C969" s="2">
        <v>0</v>
      </c>
      <c r="D969" s="2">
        <v>0</v>
      </c>
      <c r="E969" s="2">
        <v>12.02</v>
      </c>
      <c r="F969" s="2">
        <v>1.17</v>
      </c>
      <c r="G969" s="2">
        <v>0</v>
      </c>
      <c r="H969" s="16">
        <f t="shared" si="45"/>
        <v>0</v>
      </c>
      <c r="I969" s="15">
        <f t="shared" si="43"/>
        <v>12.02</v>
      </c>
      <c r="J969" s="14">
        <f t="shared" si="44"/>
        <v>0</v>
      </c>
    </row>
    <row r="970" spans="1:10" x14ac:dyDescent="0.3">
      <c r="A970" s="19">
        <v>20200210</v>
      </c>
      <c r="B970" s="19" t="s">
        <v>48</v>
      </c>
      <c r="C970" s="19">
        <v>0</v>
      </c>
      <c r="D970" s="19">
        <v>0</v>
      </c>
      <c r="E970" s="19">
        <v>11.07</v>
      </c>
      <c r="F970" s="19">
        <v>1.38</v>
      </c>
      <c r="G970" s="19">
        <v>0</v>
      </c>
      <c r="H970" s="17">
        <f t="shared" si="45"/>
        <v>0</v>
      </c>
      <c r="I970" s="18">
        <f t="shared" ref="I970:I1033" si="46">E970+H970*((NOCT-20)/(800))</f>
        <v>11.07</v>
      </c>
      <c r="J970" s="17">
        <f t="shared" ref="J970:J1033" si="47">P_STC__W*(H970/1000)*(1+(alpha_p/100)*(I970-25))</f>
        <v>0</v>
      </c>
    </row>
    <row r="971" spans="1:10" x14ac:dyDescent="0.3">
      <c r="A971" s="2">
        <v>20200210</v>
      </c>
      <c r="B971" s="2" t="s">
        <v>47</v>
      </c>
      <c r="C971" s="2">
        <v>0</v>
      </c>
      <c r="D971" s="2">
        <v>0</v>
      </c>
      <c r="E971" s="2">
        <v>10.78</v>
      </c>
      <c r="F971" s="2">
        <v>1.38</v>
      </c>
      <c r="G971" s="2">
        <v>0</v>
      </c>
      <c r="H971" s="16">
        <f t="shared" si="45"/>
        <v>0</v>
      </c>
      <c r="I971" s="15">
        <f t="shared" si="46"/>
        <v>10.78</v>
      </c>
      <c r="J971" s="14">
        <f t="shared" si="47"/>
        <v>0</v>
      </c>
    </row>
    <row r="972" spans="1:10" x14ac:dyDescent="0.3">
      <c r="A972" s="19">
        <v>20200210</v>
      </c>
      <c r="B972" s="19" t="s">
        <v>46</v>
      </c>
      <c r="C972" s="19">
        <v>0</v>
      </c>
      <c r="D972" s="19">
        <v>0</v>
      </c>
      <c r="E972" s="19">
        <v>11.2</v>
      </c>
      <c r="F972" s="19">
        <v>1.31</v>
      </c>
      <c r="G972" s="19">
        <v>0</v>
      </c>
      <c r="H972" s="17">
        <f t="shared" si="45"/>
        <v>0</v>
      </c>
      <c r="I972" s="18">
        <f t="shared" si="46"/>
        <v>11.2</v>
      </c>
      <c r="J972" s="17">
        <f t="shared" si="47"/>
        <v>0</v>
      </c>
    </row>
    <row r="973" spans="1:10" x14ac:dyDescent="0.3">
      <c r="A973" s="2">
        <v>20200210</v>
      </c>
      <c r="B973" s="2" t="s">
        <v>45</v>
      </c>
      <c r="C973" s="2">
        <v>0</v>
      </c>
      <c r="D973" s="2">
        <v>0</v>
      </c>
      <c r="E973" s="2">
        <v>12.11</v>
      </c>
      <c r="F973" s="2">
        <v>1.1000000000000001</v>
      </c>
      <c r="G973" s="2">
        <v>0</v>
      </c>
      <c r="H973" s="16">
        <f t="shared" si="45"/>
        <v>0</v>
      </c>
      <c r="I973" s="15">
        <f t="shared" si="46"/>
        <v>12.11</v>
      </c>
      <c r="J973" s="14">
        <f t="shared" si="47"/>
        <v>0</v>
      </c>
    </row>
    <row r="974" spans="1:10" x14ac:dyDescent="0.3">
      <c r="A974" s="19">
        <v>20200210</v>
      </c>
      <c r="B974" s="19" t="s">
        <v>44</v>
      </c>
      <c r="C974" s="19">
        <v>0</v>
      </c>
      <c r="D974" s="19">
        <v>0</v>
      </c>
      <c r="E974" s="19">
        <v>11.57</v>
      </c>
      <c r="F974" s="19">
        <v>0.83</v>
      </c>
      <c r="G974" s="19">
        <v>0</v>
      </c>
      <c r="H974" s="17">
        <f t="shared" si="45"/>
        <v>0</v>
      </c>
      <c r="I974" s="18">
        <f t="shared" si="46"/>
        <v>11.57</v>
      </c>
      <c r="J974" s="17">
        <f t="shared" si="47"/>
        <v>0</v>
      </c>
    </row>
    <row r="975" spans="1:10" x14ac:dyDescent="0.3">
      <c r="A975" s="2">
        <v>20200210</v>
      </c>
      <c r="B975" s="2" t="s">
        <v>43</v>
      </c>
      <c r="C975" s="2">
        <v>0</v>
      </c>
      <c r="D975" s="2">
        <v>0</v>
      </c>
      <c r="E975" s="2">
        <v>10.45</v>
      </c>
      <c r="F975" s="2">
        <v>0.97</v>
      </c>
      <c r="G975" s="2">
        <v>0</v>
      </c>
      <c r="H975" s="16">
        <f t="shared" si="45"/>
        <v>0</v>
      </c>
      <c r="I975" s="15">
        <f t="shared" si="46"/>
        <v>10.45</v>
      </c>
      <c r="J975" s="14">
        <f t="shared" si="47"/>
        <v>0</v>
      </c>
    </row>
    <row r="976" spans="1:10" x14ac:dyDescent="0.3">
      <c r="A976" s="19">
        <v>20200210</v>
      </c>
      <c r="B976" s="19" t="s">
        <v>42</v>
      </c>
      <c r="C976" s="19">
        <v>0</v>
      </c>
      <c r="D976" s="19">
        <v>0</v>
      </c>
      <c r="E976" s="19">
        <v>9.64</v>
      </c>
      <c r="F976" s="19">
        <v>1.17</v>
      </c>
      <c r="G976" s="19">
        <v>0</v>
      </c>
      <c r="H976" s="17">
        <f t="shared" si="45"/>
        <v>0</v>
      </c>
      <c r="I976" s="18">
        <f t="shared" si="46"/>
        <v>9.64</v>
      </c>
      <c r="J976" s="17">
        <f t="shared" si="47"/>
        <v>0</v>
      </c>
    </row>
    <row r="977" spans="1:10" x14ac:dyDescent="0.3">
      <c r="A977" s="2">
        <v>20200210</v>
      </c>
      <c r="B977" s="2" t="s">
        <v>41</v>
      </c>
      <c r="C977" s="2">
        <v>0</v>
      </c>
      <c r="D977" s="2">
        <v>0</v>
      </c>
      <c r="E977" s="2">
        <v>10.3</v>
      </c>
      <c r="F977" s="2">
        <v>1.45</v>
      </c>
      <c r="G977" s="2">
        <v>0</v>
      </c>
      <c r="H977" s="16">
        <f t="shared" si="45"/>
        <v>0</v>
      </c>
      <c r="I977" s="15">
        <f t="shared" si="46"/>
        <v>10.3</v>
      </c>
      <c r="J977" s="14">
        <f t="shared" si="47"/>
        <v>0</v>
      </c>
    </row>
    <row r="978" spans="1:10" x14ac:dyDescent="0.3">
      <c r="A978" s="19">
        <v>20200210</v>
      </c>
      <c r="B978" s="19" t="s">
        <v>40</v>
      </c>
      <c r="C978" s="19">
        <v>46</v>
      </c>
      <c r="D978" s="19">
        <v>5.77</v>
      </c>
      <c r="E978" s="19">
        <v>10.6</v>
      </c>
      <c r="F978" s="19">
        <v>1.17</v>
      </c>
      <c r="G978" s="19">
        <v>0</v>
      </c>
      <c r="H978" s="17">
        <f t="shared" si="45"/>
        <v>457.55043496213744</v>
      </c>
      <c r="I978" s="18">
        <f t="shared" si="46"/>
        <v>24.898451092566795</v>
      </c>
      <c r="J978" s="17">
        <f t="shared" si="47"/>
        <v>0.45775952182258439</v>
      </c>
    </row>
    <row r="979" spans="1:10" x14ac:dyDescent="0.3">
      <c r="A979" s="2">
        <v>20200210</v>
      </c>
      <c r="B979" s="2" t="s">
        <v>39</v>
      </c>
      <c r="C979" s="2">
        <v>163</v>
      </c>
      <c r="D979" s="2">
        <v>16.010000000000002</v>
      </c>
      <c r="E979" s="2">
        <v>11.58</v>
      </c>
      <c r="F979" s="2">
        <v>1.03</v>
      </c>
      <c r="G979" s="2">
        <v>0</v>
      </c>
      <c r="H979" s="16">
        <f t="shared" ref="H979:H1042" si="48">IF(D979&gt;0,C979/SIN(D979*PI()/180),0)</f>
        <v>590.99699806420608</v>
      </c>
      <c r="I979" s="15">
        <f t="shared" si="46"/>
        <v>30.048656189506438</v>
      </c>
      <c r="J979" s="14">
        <f t="shared" si="47"/>
        <v>0.57757016512905146</v>
      </c>
    </row>
    <row r="980" spans="1:10" x14ac:dyDescent="0.3">
      <c r="A980" s="19">
        <v>20200210</v>
      </c>
      <c r="B980" s="19" t="s">
        <v>38</v>
      </c>
      <c r="C980" s="19">
        <v>221</v>
      </c>
      <c r="D980" s="19">
        <v>24.95</v>
      </c>
      <c r="E980" s="19">
        <v>12.39</v>
      </c>
      <c r="F980" s="19">
        <v>0.83</v>
      </c>
      <c r="G980" s="19">
        <v>0</v>
      </c>
      <c r="H980" s="17">
        <f t="shared" si="48"/>
        <v>523.91121520061893</v>
      </c>
      <c r="I980" s="18">
        <f t="shared" si="46"/>
        <v>28.762225475019342</v>
      </c>
      <c r="J980" s="17">
        <f t="shared" si="47"/>
        <v>0.51504139065847643</v>
      </c>
    </row>
    <row r="981" spans="1:10" x14ac:dyDescent="0.3">
      <c r="A981" s="2">
        <v>20200210</v>
      </c>
      <c r="B981" s="2" t="s">
        <v>37</v>
      </c>
      <c r="C981" s="2">
        <v>301</v>
      </c>
      <c r="D981" s="2">
        <v>31.9</v>
      </c>
      <c r="E981" s="2">
        <v>13.14</v>
      </c>
      <c r="F981" s="2">
        <v>0.97</v>
      </c>
      <c r="G981" s="2">
        <v>0</v>
      </c>
      <c r="H981" s="16">
        <f t="shared" si="48"/>
        <v>569.60288499537387</v>
      </c>
      <c r="I981" s="15">
        <f t="shared" si="46"/>
        <v>30.940090156105434</v>
      </c>
      <c r="J981" s="14">
        <f t="shared" si="47"/>
        <v>0.55437716879014765</v>
      </c>
    </row>
    <row r="982" spans="1:10" x14ac:dyDescent="0.3">
      <c r="A982" s="19">
        <v>20200210</v>
      </c>
      <c r="B982" s="19" t="s">
        <v>36</v>
      </c>
      <c r="C982" s="19">
        <v>376</v>
      </c>
      <c r="D982" s="19">
        <v>36.049999999999997</v>
      </c>
      <c r="E982" s="19">
        <v>14.16</v>
      </c>
      <c r="F982" s="19">
        <v>1.31</v>
      </c>
      <c r="G982" s="19">
        <v>0</v>
      </c>
      <c r="H982" s="17">
        <f t="shared" si="48"/>
        <v>638.92222911277281</v>
      </c>
      <c r="I982" s="18">
        <f t="shared" si="46"/>
        <v>34.126319659774154</v>
      </c>
      <c r="J982" s="17">
        <f t="shared" si="47"/>
        <v>0.61268269085998905</v>
      </c>
    </row>
    <row r="983" spans="1:10" x14ac:dyDescent="0.3">
      <c r="A983" s="2">
        <v>20200210</v>
      </c>
      <c r="B983" s="2" t="s">
        <v>35</v>
      </c>
      <c r="C983" s="2">
        <v>280</v>
      </c>
      <c r="D983" s="2">
        <v>36.72</v>
      </c>
      <c r="E983" s="2">
        <v>14.96</v>
      </c>
      <c r="F983" s="2">
        <v>1.72</v>
      </c>
      <c r="G983" s="2">
        <v>0</v>
      </c>
      <c r="H983" s="16">
        <f t="shared" si="48"/>
        <v>468.30183379332004</v>
      </c>
      <c r="I983" s="15">
        <f t="shared" si="46"/>
        <v>29.594432306041252</v>
      </c>
      <c r="J983" s="14">
        <f t="shared" si="47"/>
        <v>0.45861971895960729</v>
      </c>
    </row>
    <row r="984" spans="1:10" x14ac:dyDescent="0.3">
      <c r="A984" s="19">
        <v>20200210</v>
      </c>
      <c r="B984" s="19" t="s">
        <v>34</v>
      </c>
      <c r="C984" s="19">
        <v>131</v>
      </c>
      <c r="D984" s="19">
        <v>33.770000000000003</v>
      </c>
      <c r="E984" s="19">
        <v>15.44</v>
      </c>
      <c r="F984" s="19">
        <v>2</v>
      </c>
      <c r="G984" s="19">
        <v>0</v>
      </c>
      <c r="H984" s="17">
        <f t="shared" si="48"/>
        <v>235.67066717485696</v>
      </c>
      <c r="I984" s="18">
        <f t="shared" si="46"/>
        <v>22.80470834921428</v>
      </c>
      <c r="J984" s="17">
        <f t="shared" si="47"/>
        <v>0.23799881349078528</v>
      </c>
    </row>
    <row r="985" spans="1:10" x14ac:dyDescent="0.3">
      <c r="A985" s="2">
        <v>20200210</v>
      </c>
      <c r="B985" s="2" t="s">
        <v>33</v>
      </c>
      <c r="C985" s="2">
        <v>139</v>
      </c>
      <c r="D985" s="2">
        <v>27.74</v>
      </c>
      <c r="E985" s="2">
        <v>15.75</v>
      </c>
      <c r="F985" s="2">
        <v>2.48</v>
      </c>
      <c r="G985" s="2">
        <v>0</v>
      </c>
      <c r="H985" s="16">
        <f t="shared" si="48"/>
        <v>298.62927845092105</v>
      </c>
      <c r="I985" s="15">
        <f t="shared" si="46"/>
        <v>25.082164951591281</v>
      </c>
      <c r="J985" s="14">
        <f t="shared" si="47"/>
        <v>0.29851886257998661</v>
      </c>
    </row>
    <row r="986" spans="1:10" x14ac:dyDescent="0.3">
      <c r="A986" s="19">
        <v>20200210</v>
      </c>
      <c r="B986" s="19" t="s">
        <v>32</v>
      </c>
      <c r="C986" s="19">
        <v>138</v>
      </c>
      <c r="D986" s="19">
        <v>19.440000000000001</v>
      </c>
      <c r="E986" s="19">
        <v>15.78</v>
      </c>
      <c r="F986" s="19">
        <v>2.83</v>
      </c>
      <c r="G986" s="19">
        <v>0</v>
      </c>
      <c r="H986" s="17">
        <f t="shared" si="48"/>
        <v>414.63911080639332</v>
      </c>
      <c r="I986" s="18">
        <f t="shared" si="46"/>
        <v>28.737472212699792</v>
      </c>
      <c r="J986" s="17">
        <f t="shared" si="47"/>
        <v>0.40766545110917485</v>
      </c>
    </row>
    <row r="987" spans="1:10" x14ac:dyDescent="0.3">
      <c r="A987" s="2">
        <v>20200210</v>
      </c>
      <c r="B987" s="2" t="s">
        <v>31</v>
      </c>
      <c r="C987" s="2">
        <v>59</v>
      </c>
      <c r="D987" s="2">
        <v>9.6</v>
      </c>
      <c r="E987" s="2">
        <v>15.56</v>
      </c>
      <c r="F987" s="2">
        <v>2.76</v>
      </c>
      <c r="G987" s="2">
        <v>0</v>
      </c>
      <c r="H987" s="16">
        <f t="shared" si="48"/>
        <v>353.78331469048146</v>
      </c>
      <c r="I987" s="15">
        <f t="shared" si="46"/>
        <v>26.615728584077544</v>
      </c>
      <c r="J987" s="14">
        <f t="shared" si="47"/>
        <v>0.35121103452696345</v>
      </c>
    </row>
    <row r="988" spans="1:10" x14ac:dyDescent="0.3">
      <c r="A988" s="19">
        <v>20200210</v>
      </c>
      <c r="B988" s="19" t="s">
        <v>30</v>
      </c>
      <c r="C988" s="19">
        <v>0</v>
      </c>
      <c r="D988" s="19">
        <v>0</v>
      </c>
      <c r="E988" s="19">
        <v>15.1</v>
      </c>
      <c r="F988" s="19">
        <v>2.83</v>
      </c>
      <c r="G988" s="19">
        <v>0</v>
      </c>
      <c r="H988" s="17">
        <f t="shared" si="48"/>
        <v>0</v>
      </c>
      <c r="I988" s="18">
        <f t="shared" si="46"/>
        <v>15.1</v>
      </c>
      <c r="J988" s="17">
        <f t="shared" si="47"/>
        <v>0</v>
      </c>
    </row>
    <row r="989" spans="1:10" x14ac:dyDescent="0.3">
      <c r="A989" s="2">
        <v>20200210</v>
      </c>
      <c r="B989" s="2" t="s">
        <v>29</v>
      </c>
      <c r="C989" s="2">
        <v>0</v>
      </c>
      <c r="D989" s="2">
        <v>0</v>
      </c>
      <c r="E989" s="2">
        <v>14.7</v>
      </c>
      <c r="F989" s="2">
        <v>3.66</v>
      </c>
      <c r="G989" s="2">
        <v>0</v>
      </c>
      <c r="H989" s="16">
        <f t="shared" si="48"/>
        <v>0</v>
      </c>
      <c r="I989" s="15">
        <f t="shared" si="46"/>
        <v>14.7</v>
      </c>
      <c r="J989" s="14">
        <f t="shared" si="47"/>
        <v>0</v>
      </c>
    </row>
    <row r="990" spans="1:10" x14ac:dyDescent="0.3">
      <c r="A990" s="19">
        <v>20200210</v>
      </c>
      <c r="B990" s="19" t="s">
        <v>28</v>
      </c>
      <c r="C990" s="19">
        <v>0</v>
      </c>
      <c r="D990" s="19">
        <v>0</v>
      </c>
      <c r="E990" s="19">
        <v>14.15</v>
      </c>
      <c r="F990" s="19">
        <v>3.45</v>
      </c>
      <c r="G990" s="19">
        <v>0</v>
      </c>
      <c r="H990" s="17">
        <f t="shared" si="48"/>
        <v>0</v>
      </c>
      <c r="I990" s="18">
        <f t="shared" si="46"/>
        <v>14.15</v>
      </c>
      <c r="J990" s="17">
        <f t="shared" si="47"/>
        <v>0</v>
      </c>
    </row>
    <row r="991" spans="1:10" x14ac:dyDescent="0.3">
      <c r="A991" s="2">
        <v>20200210</v>
      </c>
      <c r="B991" s="2" t="s">
        <v>27</v>
      </c>
      <c r="C991" s="2">
        <v>0</v>
      </c>
      <c r="D991" s="2">
        <v>0</v>
      </c>
      <c r="E991" s="2">
        <v>13.92</v>
      </c>
      <c r="F991" s="2">
        <v>3.1</v>
      </c>
      <c r="G991" s="2">
        <v>0</v>
      </c>
      <c r="H991" s="16">
        <f t="shared" si="48"/>
        <v>0</v>
      </c>
      <c r="I991" s="15">
        <f t="shared" si="46"/>
        <v>13.92</v>
      </c>
      <c r="J991" s="14">
        <f t="shared" si="47"/>
        <v>0</v>
      </c>
    </row>
    <row r="992" spans="1:10" x14ac:dyDescent="0.3">
      <c r="A992" s="19">
        <v>20200210</v>
      </c>
      <c r="B992" s="19" t="s">
        <v>26</v>
      </c>
      <c r="C992" s="19">
        <v>0</v>
      </c>
      <c r="D992" s="19">
        <v>0</v>
      </c>
      <c r="E992" s="19">
        <v>13.57</v>
      </c>
      <c r="F992" s="19">
        <v>2.9</v>
      </c>
      <c r="G992" s="19">
        <v>0</v>
      </c>
      <c r="H992" s="17">
        <f t="shared" si="48"/>
        <v>0</v>
      </c>
      <c r="I992" s="18">
        <f t="shared" si="46"/>
        <v>13.57</v>
      </c>
      <c r="J992" s="17">
        <f t="shared" si="47"/>
        <v>0</v>
      </c>
    </row>
    <row r="993" spans="1:10" x14ac:dyDescent="0.3">
      <c r="A993" s="2">
        <v>20200210</v>
      </c>
      <c r="B993" s="2" t="s">
        <v>25</v>
      </c>
      <c r="C993" s="2">
        <v>0</v>
      </c>
      <c r="D993" s="2">
        <v>0</v>
      </c>
      <c r="E993" s="2">
        <v>13.24</v>
      </c>
      <c r="F993" s="2">
        <v>2.69</v>
      </c>
      <c r="G993" s="2">
        <v>0</v>
      </c>
      <c r="H993" s="16">
        <f t="shared" si="48"/>
        <v>0</v>
      </c>
      <c r="I993" s="15">
        <f t="shared" si="46"/>
        <v>13.24</v>
      </c>
      <c r="J993" s="14">
        <f t="shared" si="47"/>
        <v>0</v>
      </c>
    </row>
    <row r="994" spans="1:10" x14ac:dyDescent="0.3">
      <c r="A994" s="19">
        <v>20200211</v>
      </c>
      <c r="B994" s="19" t="s">
        <v>48</v>
      </c>
      <c r="C994" s="19">
        <v>0</v>
      </c>
      <c r="D994" s="19">
        <v>0</v>
      </c>
      <c r="E994" s="19">
        <v>12.67</v>
      </c>
      <c r="F994" s="19">
        <v>2.34</v>
      </c>
      <c r="G994" s="19">
        <v>0</v>
      </c>
      <c r="H994" s="17">
        <f t="shared" si="48"/>
        <v>0</v>
      </c>
      <c r="I994" s="18">
        <f t="shared" si="46"/>
        <v>12.67</v>
      </c>
      <c r="J994" s="17">
        <f t="shared" si="47"/>
        <v>0</v>
      </c>
    </row>
    <row r="995" spans="1:10" x14ac:dyDescent="0.3">
      <c r="A995" s="2">
        <v>20200211</v>
      </c>
      <c r="B995" s="2" t="s">
        <v>47</v>
      </c>
      <c r="C995" s="2">
        <v>0</v>
      </c>
      <c r="D995" s="2">
        <v>0</v>
      </c>
      <c r="E995" s="2">
        <v>12.11</v>
      </c>
      <c r="F995" s="2">
        <v>2.0699999999999998</v>
      </c>
      <c r="G995" s="2">
        <v>0</v>
      </c>
      <c r="H995" s="16">
        <f t="shared" si="48"/>
        <v>0</v>
      </c>
      <c r="I995" s="15">
        <f t="shared" si="46"/>
        <v>12.11</v>
      </c>
      <c r="J995" s="14">
        <f t="shared" si="47"/>
        <v>0</v>
      </c>
    </row>
    <row r="996" spans="1:10" x14ac:dyDescent="0.3">
      <c r="A996" s="19">
        <v>20200211</v>
      </c>
      <c r="B996" s="19" t="s">
        <v>46</v>
      </c>
      <c r="C996" s="19">
        <v>0</v>
      </c>
      <c r="D996" s="19">
        <v>0</v>
      </c>
      <c r="E996" s="19">
        <v>11.87</v>
      </c>
      <c r="F996" s="19">
        <v>2.21</v>
      </c>
      <c r="G996" s="19">
        <v>0</v>
      </c>
      <c r="H996" s="17">
        <f t="shared" si="48"/>
        <v>0</v>
      </c>
      <c r="I996" s="18">
        <f t="shared" si="46"/>
        <v>11.87</v>
      </c>
      <c r="J996" s="17">
        <f t="shared" si="47"/>
        <v>0</v>
      </c>
    </row>
    <row r="997" spans="1:10" x14ac:dyDescent="0.3">
      <c r="A997" s="2">
        <v>20200211</v>
      </c>
      <c r="B997" s="2" t="s">
        <v>45</v>
      </c>
      <c r="C997" s="2">
        <v>0</v>
      </c>
      <c r="D997" s="2">
        <v>0</v>
      </c>
      <c r="E997" s="2">
        <v>11.9</v>
      </c>
      <c r="F997" s="2">
        <v>2.62</v>
      </c>
      <c r="G997" s="2">
        <v>0</v>
      </c>
      <c r="H997" s="16">
        <f t="shared" si="48"/>
        <v>0</v>
      </c>
      <c r="I997" s="15">
        <f t="shared" si="46"/>
        <v>11.9</v>
      </c>
      <c r="J997" s="14">
        <f t="shared" si="47"/>
        <v>0</v>
      </c>
    </row>
    <row r="998" spans="1:10" x14ac:dyDescent="0.3">
      <c r="A998" s="19">
        <v>20200211</v>
      </c>
      <c r="B998" s="19" t="s">
        <v>44</v>
      </c>
      <c r="C998" s="19">
        <v>0</v>
      </c>
      <c r="D998" s="19">
        <v>0</v>
      </c>
      <c r="E998" s="19">
        <v>12</v>
      </c>
      <c r="F998" s="19">
        <v>2.76</v>
      </c>
      <c r="G998" s="19">
        <v>0</v>
      </c>
      <c r="H998" s="17">
        <f t="shared" si="48"/>
        <v>0</v>
      </c>
      <c r="I998" s="18">
        <f t="shared" si="46"/>
        <v>12</v>
      </c>
      <c r="J998" s="17">
        <f t="shared" si="47"/>
        <v>0</v>
      </c>
    </row>
    <row r="999" spans="1:10" x14ac:dyDescent="0.3">
      <c r="A999" s="2">
        <v>20200211</v>
      </c>
      <c r="B999" s="2" t="s">
        <v>43</v>
      </c>
      <c r="C999" s="2">
        <v>0</v>
      </c>
      <c r="D999" s="2">
        <v>0</v>
      </c>
      <c r="E999" s="2">
        <v>12.06</v>
      </c>
      <c r="F999" s="2">
        <v>2.9</v>
      </c>
      <c r="G999" s="2">
        <v>0</v>
      </c>
      <c r="H999" s="16">
        <f t="shared" si="48"/>
        <v>0</v>
      </c>
      <c r="I999" s="15">
        <f t="shared" si="46"/>
        <v>12.06</v>
      </c>
      <c r="J999" s="14">
        <f t="shared" si="47"/>
        <v>0</v>
      </c>
    </row>
    <row r="1000" spans="1:10" x14ac:dyDescent="0.3">
      <c r="A1000" s="19">
        <v>20200211</v>
      </c>
      <c r="B1000" s="19" t="s">
        <v>42</v>
      </c>
      <c r="C1000" s="19">
        <v>0</v>
      </c>
      <c r="D1000" s="19">
        <v>0</v>
      </c>
      <c r="E1000" s="19">
        <v>12.21</v>
      </c>
      <c r="F1000" s="19">
        <v>3.17</v>
      </c>
      <c r="G1000" s="19">
        <v>0</v>
      </c>
      <c r="H1000" s="17">
        <f t="shared" si="48"/>
        <v>0</v>
      </c>
      <c r="I1000" s="18">
        <f t="shared" si="46"/>
        <v>12.21</v>
      </c>
      <c r="J1000" s="17">
        <f t="shared" si="47"/>
        <v>0</v>
      </c>
    </row>
    <row r="1001" spans="1:10" x14ac:dyDescent="0.3">
      <c r="A1001" s="2">
        <v>20200211</v>
      </c>
      <c r="B1001" s="2" t="s">
        <v>41</v>
      </c>
      <c r="C1001" s="2">
        <v>0</v>
      </c>
      <c r="D1001" s="2">
        <v>0</v>
      </c>
      <c r="E1001" s="2">
        <v>12.38</v>
      </c>
      <c r="F1001" s="2">
        <v>2.5499999999999998</v>
      </c>
      <c r="G1001" s="2">
        <v>0</v>
      </c>
      <c r="H1001" s="16">
        <f t="shared" si="48"/>
        <v>0</v>
      </c>
      <c r="I1001" s="15">
        <f t="shared" si="46"/>
        <v>12.38</v>
      </c>
      <c r="J1001" s="14">
        <f t="shared" si="47"/>
        <v>0</v>
      </c>
    </row>
    <row r="1002" spans="1:10" x14ac:dyDescent="0.3">
      <c r="A1002" s="19">
        <v>20200211</v>
      </c>
      <c r="B1002" s="19" t="s">
        <v>40</v>
      </c>
      <c r="C1002" s="19">
        <v>51</v>
      </c>
      <c r="D1002" s="19">
        <v>5.99</v>
      </c>
      <c r="E1002" s="19">
        <v>12.39</v>
      </c>
      <c r="F1002" s="19">
        <v>2.14</v>
      </c>
      <c r="G1002" s="19">
        <v>0</v>
      </c>
      <c r="H1002" s="17">
        <f t="shared" si="48"/>
        <v>488.7169399686436</v>
      </c>
      <c r="I1002" s="18">
        <f t="shared" si="46"/>
        <v>27.662404374020113</v>
      </c>
      <c r="J1002" s="17">
        <f t="shared" si="47"/>
        <v>0.48286171043480752</v>
      </c>
    </row>
    <row r="1003" spans="1:10" x14ac:dyDescent="0.3">
      <c r="A1003" s="2">
        <v>20200211</v>
      </c>
      <c r="B1003" s="2" t="s">
        <v>39</v>
      </c>
      <c r="C1003" s="2">
        <v>194</v>
      </c>
      <c r="D1003" s="2">
        <v>16.25</v>
      </c>
      <c r="E1003" s="2">
        <v>12.95</v>
      </c>
      <c r="F1003" s="2">
        <v>2.2799999999999998</v>
      </c>
      <c r="G1003" s="2">
        <v>0</v>
      </c>
      <c r="H1003" s="16">
        <f t="shared" si="48"/>
        <v>693.28050442444044</v>
      </c>
      <c r="I1003" s="15">
        <f t="shared" si="46"/>
        <v>34.615015763263763</v>
      </c>
      <c r="J1003" s="14">
        <f t="shared" si="47"/>
        <v>0.66328394102162047</v>
      </c>
    </row>
    <row r="1004" spans="1:10" x14ac:dyDescent="0.3">
      <c r="A1004" s="19">
        <v>20200211</v>
      </c>
      <c r="B1004" s="19" t="s">
        <v>38</v>
      </c>
      <c r="C1004" s="19">
        <v>240</v>
      </c>
      <c r="D1004" s="19">
        <v>25.22</v>
      </c>
      <c r="E1004" s="19">
        <v>13.71</v>
      </c>
      <c r="F1004" s="19">
        <v>2.34</v>
      </c>
      <c r="G1004" s="19">
        <v>0</v>
      </c>
      <c r="H1004" s="17">
        <f t="shared" si="48"/>
        <v>563.25452805196289</v>
      </c>
      <c r="I1004" s="18">
        <f t="shared" si="46"/>
        <v>31.311704001623841</v>
      </c>
      <c r="J1004" s="17">
        <f t="shared" si="47"/>
        <v>0.54725659668809046</v>
      </c>
    </row>
    <row r="1005" spans="1:10" x14ac:dyDescent="0.3">
      <c r="A1005" s="2">
        <v>20200211</v>
      </c>
      <c r="B1005" s="2" t="s">
        <v>37</v>
      </c>
      <c r="C1005" s="2">
        <v>227</v>
      </c>
      <c r="D1005" s="2">
        <v>32.200000000000003</v>
      </c>
      <c r="E1005" s="2">
        <v>14.48</v>
      </c>
      <c r="F1005" s="2">
        <v>2.41</v>
      </c>
      <c r="G1005" s="2">
        <v>0</v>
      </c>
      <c r="H1005" s="16">
        <f t="shared" si="48"/>
        <v>425.99006597522038</v>
      </c>
      <c r="I1005" s="15">
        <f t="shared" si="46"/>
        <v>27.792189561725635</v>
      </c>
      <c r="J1005" s="14">
        <f t="shared" si="47"/>
        <v>0.42063756340495367</v>
      </c>
    </row>
    <row r="1006" spans="1:10" x14ac:dyDescent="0.3">
      <c r="A1006" s="19">
        <v>20200211</v>
      </c>
      <c r="B1006" s="19" t="s">
        <v>36</v>
      </c>
      <c r="C1006" s="19">
        <v>239</v>
      </c>
      <c r="D1006" s="19">
        <v>36.369999999999997</v>
      </c>
      <c r="E1006" s="19">
        <v>15.04</v>
      </c>
      <c r="F1006" s="19">
        <v>2.9</v>
      </c>
      <c r="G1006" s="19">
        <v>0</v>
      </c>
      <c r="H1006" s="17">
        <f t="shared" si="48"/>
        <v>403.03720481926172</v>
      </c>
      <c r="I1006" s="18">
        <f t="shared" si="46"/>
        <v>27.634912650601926</v>
      </c>
      <c r="J1006" s="17">
        <f t="shared" si="47"/>
        <v>0.39825834958587486</v>
      </c>
    </row>
    <row r="1007" spans="1:10" x14ac:dyDescent="0.3">
      <c r="A1007" s="2">
        <v>20200211</v>
      </c>
      <c r="B1007" s="2" t="s">
        <v>35</v>
      </c>
      <c r="C1007" s="2">
        <v>228</v>
      </c>
      <c r="D1007" s="2">
        <v>37.04</v>
      </c>
      <c r="E1007" s="2">
        <v>15.3</v>
      </c>
      <c r="F1007" s="2">
        <v>3.31</v>
      </c>
      <c r="G1007" s="2">
        <v>0</v>
      </c>
      <c r="H1007" s="16">
        <f t="shared" si="48"/>
        <v>378.50337920862432</v>
      </c>
      <c r="I1007" s="15">
        <f t="shared" si="46"/>
        <v>27.128230600269511</v>
      </c>
      <c r="J1007" s="14">
        <f t="shared" si="47"/>
        <v>0.37487843807590687</v>
      </c>
    </row>
    <row r="1008" spans="1:10" x14ac:dyDescent="0.3">
      <c r="A1008" s="19">
        <v>20200211</v>
      </c>
      <c r="B1008" s="19" t="s">
        <v>34</v>
      </c>
      <c r="C1008" s="19">
        <v>411</v>
      </c>
      <c r="D1008" s="19">
        <v>34.090000000000003</v>
      </c>
      <c r="E1008" s="19">
        <v>15.27</v>
      </c>
      <c r="F1008" s="19">
        <v>3.31</v>
      </c>
      <c r="G1008" s="19">
        <v>0</v>
      </c>
      <c r="H1008" s="17">
        <f t="shared" si="48"/>
        <v>733.28110747596156</v>
      </c>
      <c r="I1008" s="18">
        <f t="shared" si="46"/>
        <v>38.185034608623795</v>
      </c>
      <c r="J1008" s="17">
        <f t="shared" si="47"/>
        <v>0.68977359196631916</v>
      </c>
    </row>
    <row r="1009" spans="1:10" x14ac:dyDescent="0.3">
      <c r="A1009" s="2">
        <v>20200211</v>
      </c>
      <c r="B1009" s="2" t="s">
        <v>33</v>
      </c>
      <c r="C1009" s="2">
        <v>330</v>
      </c>
      <c r="D1009" s="2">
        <v>28.03</v>
      </c>
      <c r="E1009" s="2">
        <v>15.28</v>
      </c>
      <c r="F1009" s="2">
        <v>3.24</v>
      </c>
      <c r="G1009" s="2">
        <v>0</v>
      </c>
      <c r="H1009" s="16">
        <f t="shared" si="48"/>
        <v>702.22655594945843</v>
      </c>
      <c r="I1009" s="15">
        <f t="shared" si="46"/>
        <v>37.224579873420574</v>
      </c>
      <c r="J1009" s="14">
        <f t="shared" si="47"/>
        <v>0.66359664514847294</v>
      </c>
    </row>
    <row r="1010" spans="1:10" x14ac:dyDescent="0.3">
      <c r="A1010" s="19">
        <v>20200211</v>
      </c>
      <c r="B1010" s="19" t="s">
        <v>32</v>
      </c>
      <c r="C1010" s="19">
        <v>266.01</v>
      </c>
      <c r="D1010" s="19">
        <v>19.7</v>
      </c>
      <c r="E1010" s="19">
        <v>15.04</v>
      </c>
      <c r="F1010" s="19">
        <v>3.1</v>
      </c>
      <c r="G1010" s="19">
        <v>0</v>
      </c>
      <c r="H1010" s="17">
        <f t="shared" si="48"/>
        <v>789.12412249399165</v>
      </c>
      <c r="I1010" s="18">
        <f t="shared" si="46"/>
        <v>39.700128827937235</v>
      </c>
      <c r="J1010" s="17">
        <f t="shared" si="47"/>
        <v>0.73692310431546593</v>
      </c>
    </row>
    <row r="1011" spans="1:10" x14ac:dyDescent="0.3">
      <c r="A1011" s="2">
        <v>20200211</v>
      </c>
      <c r="B1011" s="2" t="s">
        <v>31</v>
      </c>
      <c r="C1011" s="2">
        <v>126.01</v>
      </c>
      <c r="D1011" s="2">
        <v>9.84</v>
      </c>
      <c r="E1011" s="2">
        <v>14.71</v>
      </c>
      <c r="F1011" s="2">
        <v>3.03</v>
      </c>
      <c r="G1011" s="2">
        <v>0</v>
      </c>
      <c r="H1011" s="16">
        <f t="shared" si="48"/>
        <v>737.34298142872206</v>
      </c>
      <c r="I1011" s="15">
        <f t="shared" si="46"/>
        <v>37.751968169647569</v>
      </c>
      <c r="J1011" s="14">
        <f t="shared" si="47"/>
        <v>0.69503139739690756</v>
      </c>
    </row>
    <row r="1012" spans="1:10" x14ac:dyDescent="0.3">
      <c r="A1012" s="19">
        <v>20200211</v>
      </c>
      <c r="B1012" s="19" t="s">
        <v>30</v>
      </c>
      <c r="C1012" s="19">
        <v>0</v>
      </c>
      <c r="D1012" s="19">
        <v>0</v>
      </c>
      <c r="E1012" s="19">
        <v>13.99</v>
      </c>
      <c r="F1012" s="19">
        <v>3.1</v>
      </c>
      <c r="G1012" s="19">
        <v>0</v>
      </c>
      <c r="H1012" s="17">
        <f t="shared" si="48"/>
        <v>0</v>
      </c>
      <c r="I1012" s="18">
        <f t="shared" si="46"/>
        <v>13.99</v>
      </c>
      <c r="J1012" s="17">
        <f t="shared" si="47"/>
        <v>0</v>
      </c>
    </row>
    <row r="1013" spans="1:10" x14ac:dyDescent="0.3">
      <c r="A1013" s="2">
        <v>20200211</v>
      </c>
      <c r="B1013" s="2" t="s">
        <v>29</v>
      </c>
      <c r="C1013" s="2">
        <v>0</v>
      </c>
      <c r="D1013" s="2">
        <v>0</v>
      </c>
      <c r="E1013" s="2">
        <v>13.29</v>
      </c>
      <c r="F1013" s="2">
        <v>2.76</v>
      </c>
      <c r="G1013" s="2">
        <v>0</v>
      </c>
      <c r="H1013" s="16">
        <f t="shared" si="48"/>
        <v>0</v>
      </c>
      <c r="I1013" s="15">
        <f t="shared" si="46"/>
        <v>13.29</v>
      </c>
      <c r="J1013" s="14">
        <f t="shared" si="47"/>
        <v>0</v>
      </c>
    </row>
    <row r="1014" spans="1:10" x14ac:dyDescent="0.3">
      <c r="A1014" s="19">
        <v>20200211</v>
      </c>
      <c r="B1014" s="19" t="s">
        <v>28</v>
      </c>
      <c r="C1014" s="19">
        <v>0</v>
      </c>
      <c r="D1014" s="19">
        <v>0</v>
      </c>
      <c r="E1014" s="19">
        <v>12.98</v>
      </c>
      <c r="F1014" s="19">
        <v>2.97</v>
      </c>
      <c r="G1014" s="19">
        <v>0</v>
      </c>
      <c r="H1014" s="17">
        <f t="shared" si="48"/>
        <v>0</v>
      </c>
      <c r="I1014" s="18">
        <f t="shared" si="46"/>
        <v>12.98</v>
      </c>
      <c r="J1014" s="17">
        <f t="shared" si="47"/>
        <v>0</v>
      </c>
    </row>
    <row r="1015" spans="1:10" x14ac:dyDescent="0.3">
      <c r="A1015" s="2">
        <v>20200211</v>
      </c>
      <c r="B1015" s="2" t="s">
        <v>27</v>
      </c>
      <c r="C1015" s="2">
        <v>0</v>
      </c>
      <c r="D1015" s="2">
        <v>0</v>
      </c>
      <c r="E1015" s="2">
        <v>12.73</v>
      </c>
      <c r="F1015" s="2">
        <v>2.9</v>
      </c>
      <c r="G1015" s="2">
        <v>0</v>
      </c>
      <c r="H1015" s="16">
        <f t="shared" si="48"/>
        <v>0</v>
      </c>
      <c r="I1015" s="15">
        <f t="shared" si="46"/>
        <v>12.73</v>
      </c>
      <c r="J1015" s="14">
        <f t="shared" si="47"/>
        <v>0</v>
      </c>
    </row>
    <row r="1016" spans="1:10" x14ac:dyDescent="0.3">
      <c r="A1016" s="19">
        <v>20200211</v>
      </c>
      <c r="B1016" s="19" t="s">
        <v>26</v>
      </c>
      <c r="C1016" s="19">
        <v>0</v>
      </c>
      <c r="D1016" s="19">
        <v>0</v>
      </c>
      <c r="E1016" s="19">
        <v>12.46</v>
      </c>
      <c r="F1016" s="19">
        <v>2.76</v>
      </c>
      <c r="G1016" s="19">
        <v>0</v>
      </c>
      <c r="H1016" s="17">
        <f t="shared" si="48"/>
        <v>0</v>
      </c>
      <c r="I1016" s="18">
        <f t="shared" si="46"/>
        <v>12.46</v>
      </c>
      <c r="J1016" s="17">
        <f t="shared" si="47"/>
        <v>0</v>
      </c>
    </row>
    <row r="1017" spans="1:10" x14ac:dyDescent="0.3">
      <c r="A1017" s="2">
        <v>20200211</v>
      </c>
      <c r="B1017" s="2" t="s">
        <v>25</v>
      </c>
      <c r="C1017" s="2">
        <v>0</v>
      </c>
      <c r="D1017" s="2">
        <v>0</v>
      </c>
      <c r="E1017" s="2">
        <v>12.27</v>
      </c>
      <c r="F1017" s="2">
        <v>2.48</v>
      </c>
      <c r="G1017" s="2">
        <v>0</v>
      </c>
      <c r="H1017" s="16">
        <f t="shared" si="48"/>
        <v>0</v>
      </c>
      <c r="I1017" s="15">
        <f t="shared" si="46"/>
        <v>12.27</v>
      </c>
      <c r="J1017" s="14">
        <f t="shared" si="47"/>
        <v>0</v>
      </c>
    </row>
    <row r="1018" spans="1:10" x14ac:dyDescent="0.3">
      <c r="A1018" s="19">
        <v>20200212</v>
      </c>
      <c r="B1018" s="19" t="s">
        <v>48</v>
      </c>
      <c r="C1018" s="19">
        <v>0</v>
      </c>
      <c r="D1018" s="19">
        <v>0</v>
      </c>
      <c r="E1018" s="19">
        <v>12.14</v>
      </c>
      <c r="F1018" s="19">
        <v>2.0699999999999998</v>
      </c>
      <c r="G1018" s="19">
        <v>0</v>
      </c>
      <c r="H1018" s="17">
        <f t="shared" si="48"/>
        <v>0</v>
      </c>
      <c r="I1018" s="18">
        <f t="shared" si="46"/>
        <v>12.14</v>
      </c>
      <c r="J1018" s="17">
        <f t="shared" si="47"/>
        <v>0</v>
      </c>
    </row>
    <row r="1019" spans="1:10" x14ac:dyDescent="0.3">
      <c r="A1019" s="2">
        <v>20200212</v>
      </c>
      <c r="B1019" s="2" t="s">
        <v>47</v>
      </c>
      <c r="C1019" s="2">
        <v>0</v>
      </c>
      <c r="D1019" s="2">
        <v>0</v>
      </c>
      <c r="E1019" s="2">
        <v>12.01</v>
      </c>
      <c r="F1019" s="2">
        <v>1.79</v>
      </c>
      <c r="G1019" s="2">
        <v>0</v>
      </c>
      <c r="H1019" s="16">
        <f t="shared" si="48"/>
        <v>0</v>
      </c>
      <c r="I1019" s="15">
        <f t="shared" si="46"/>
        <v>12.01</v>
      </c>
      <c r="J1019" s="14">
        <f t="shared" si="47"/>
        <v>0</v>
      </c>
    </row>
    <row r="1020" spans="1:10" x14ac:dyDescent="0.3">
      <c r="A1020" s="19">
        <v>20200212</v>
      </c>
      <c r="B1020" s="19" t="s">
        <v>46</v>
      </c>
      <c r="C1020" s="19">
        <v>0</v>
      </c>
      <c r="D1020" s="19">
        <v>0</v>
      </c>
      <c r="E1020" s="19">
        <v>11.89</v>
      </c>
      <c r="F1020" s="19">
        <v>1.79</v>
      </c>
      <c r="G1020" s="19">
        <v>0</v>
      </c>
      <c r="H1020" s="17">
        <f t="shared" si="48"/>
        <v>0</v>
      </c>
      <c r="I1020" s="18">
        <f t="shared" si="46"/>
        <v>11.89</v>
      </c>
      <c r="J1020" s="17">
        <f t="shared" si="47"/>
        <v>0</v>
      </c>
    </row>
    <row r="1021" spans="1:10" x14ac:dyDescent="0.3">
      <c r="A1021" s="2">
        <v>20200212</v>
      </c>
      <c r="B1021" s="2" t="s">
        <v>45</v>
      </c>
      <c r="C1021" s="2">
        <v>0</v>
      </c>
      <c r="D1021" s="2">
        <v>0</v>
      </c>
      <c r="E1021" s="2">
        <v>11.8</v>
      </c>
      <c r="F1021" s="2">
        <v>1.79</v>
      </c>
      <c r="G1021" s="2">
        <v>0</v>
      </c>
      <c r="H1021" s="16">
        <f t="shared" si="48"/>
        <v>0</v>
      </c>
      <c r="I1021" s="15">
        <f t="shared" si="46"/>
        <v>11.8</v>
      </c>
      <c r="J1021" s="14">
        <f t="shared" si="47"/>
        <v>0</v>
      </c>
    </row>
    <row r="1022" spans="1:10" x14ac:dyDescent="0.3">
      <c r="A1022" s="19">
        <v>20200212</v>
      </c>
      <c r="B1022" s="19" t="s">
        <v>44</v>
      </c>
      <c r="C1022" s="19">
        <v>0</v>
      </c>
      <c r="D1022" s="19">
        <v>0</v>
      </c>
      <c r="E1022" s="19">
        <v>11.65</v>
      </c>
      <c r="F1022" s="19">
        <v>1.93</v>
      </c>
      <c r="G1022" s="19">
        <v>0</v>
      </c>
      <c r="H1022" s="17">
        <f t="shared" si="48"/>
        <v>0</v>
      </c>
      <c r="I1022" s="18">
        <f t="shared" si="46"/>
        <v>11.65</v>
      </c>
      <c r="J1022" s="17">
        <f t="shared" si="47"/>
        <v>0</v>
      </c>
    </row>
    <row r="1023" spans="1:10" x14ac:dyDescent="0.3">
      <c r="A1023" s="2">
        <v>20200212</v>
      </c>
      <c r="B1023" s="2" t="s">
        <v>43</v>
      </c>
      <c r="C1023" s="2">
        <v>0</v>
      </c>
      <c r="D1023" s="2">
        <v>0</v>
      </c>
      <c r="E1023" s="2">
        <v>11.75</v>
      </c>
      <c r="F1023" s="2">
        <v>2</v>
      </c>
      <c r="G1023" s="2">
        <v>0</v>
      </c>
      <c r="H1023" s="16">
        <f t="shared" si="48"/>
        <v>0</v>
      </c>
      <c r="I1023" s="15">
        <f t="shared" si="46"/>
        <v>11.75</v>
      </c>
      <c r="J1023" s="14">
        <f t="shared" si="47"/>
        <v>0</v>
      </c>
    </row>
    <row r="1024" spans="1:10" x14ac:dyDescent="0.3">
      <c r="A1024" s="19">
        <v>20200212</v>
      </c>
      <c r="B1024" s="19" t="s">
        <v>42</v>
      </c>
      <c r="C1024" s="19">
        <v>0</v>
      </c>
      <c r="D1024" s="19">
        <v>0</v>
      </c>
      <c r="E1024" s="19">
        <v>11.85</v>
      </c>
      <c r="F1024" s="19">
        <v>2</v>
      </c>
      <c r="G1024" s="19">
        <v>0</v>
      </c>
      <c r="H1024" s="17">
        <f t="shared" si="48"/>
        <v>0</v>
      </c>
      <c r="I1024" s="18">
        <f t="shared" si="46"/>
        <v>11.85</v>
      </c>
      <c r="J1024" s="17">
        <f t="shared" si="47"/>
        <v>0</v>
      </c>
    </row>
    <row r="1025" spans="1:10" x14ac:dyDescent="0.3">
      <c r="A1025" s="2">
        <v>20200212</v>
      </c>
      <c r="B1025" s="2" t="s">
        <v>41</v>
      </c>
      <c r="C1025" s="2">
        <v>0</v>
      </c>
      <c r="D1025" s="2">
        <v>0</v>
      </c>
      <c r="E1025" s="2">
        <v>11.76</v>
      </c>
      <c r="F1025" s="2">
        <v>1.59</v>
      </c>
      <c r="G1025" s="2">
        <v>0</v>
      </c>
      <c r="H1025" s="16">
        <f t="shared" si="48"/>
        <v>0</v>
      </c>
      <c r="I1025" s="15">
        <f t="shared" si="46"/>
        <v>11.76</v>
      </c>
      <c r="J1025" s="14">
        <f t="shared" si="47"/>
        <v>0</v>
      </c>
    </row>
    <row r="1026" spans="1:10" x14ac:dyDescent="0.3">
      <c r="A1026" s="19">
        <v>20200212</v>
      </c>
      <c r="B1026" s="19" t="s">
        <v>40</v>
      </c>
      <c r="C1026" s="19">
        <v>33</v>
      </c>
      <c r="D1026" s="19">
        <v>6.2</v>
      </c>
      <c r="E1026" s="19">
        <v>11.84</v>
      </c>
      <c r="F1026" s="19">
        <v>1.38</v>
      </c>
      <c r="G1026" s="19">
        <v>0</v>
      </c>
      <c r="H1026" s="17">
        <f t="shared" si="48"/>
        <v>305.55737841461655</v>
      </c>
      <c r="I1026" s="18">
        <f t="shared" si="46"/>
        <v>21.388668075456767</v>
      </c>
      <c r="J1026" s="17">
        <f t="shared" si="47"/>
        <v>0.31052298943413453</v>
      </c>
    </row>
    <row r="1027" spans="1:10" x14ac:dyDescent="0.3">
      <c r="A1027" s="2">
        <v>20200212</v>
      </c>
      <c r="B1027" s="2" t="s">
        <v>39</v>
      </c>
      <c r="C1027" s="2">
        <v>94</v>
      </c>
      <c r="D1027" s="2">
        <v>16.489999999999998</v>
      </c>
      <c r="E1027" s="2">
        <v>12.61</v>
      </c>
      <c r="F1027" s="2">
        <v>0.62</v>
      </c>
      <c r="G1027" s="2">
        <v>0</v>
      </c>
      <c r="H1027" s="16">
        <f t="shared" si="48"/>
        <v>331.16316385297506</v>
      </c>
      <c r="I1027" s="15">
        <f t="shared" si="46"/>
        <v>22.958848870405468</v>
      </c>
      <c r="J1027" s="14">
        <f t="shared" si="47"/>
        <v>0.3342049571498788</v>
      </c>
    </row>
    <row r="1028" spans="1:10" x14ac:dyDescent="0.3">
      <c r="A1028" s="19">
        <v>20200212</v>
      </c>
      <c r="B1028" s="19" t="s">
        <v>38</v>
      </c>
      <c r="C1028" s="19">
        <v>84</v>
      </c>
      <c r="D1028" s="19">
        <v>25.49</v>
      </c>
      <c r="E1028" s="19">
        <v>13.31</v>
      </c>
      <c r="F1028" s="19">
        <v>0.21</v>
      </c>
      <c r="G1028" s="19">
        <v>0</v>
      </c>
      <c r="H1028" s="17">
        <f t="shared" si="48"/>
        <v>195.18834726660543</v>
      </c>
      <c r="I1028" s="18">
        <f t="shared" si="46"/>
        <v>19.409635852081422</v>
      </c>
      <c r="J1028" s="17">
        <f t="shared" si="47"/>
        <v>0.20009862999053366</v>
      </c>
    </row>
    <row r="1029" spans="1:10" x14ac:dyDescent="0.3">
      <c r="A1029" s="2">
        <v>20200212</v>
      </c>
      <c r="B1029" s="2" t="s">
        <v>37</v>
      </c>
      <c r="C1029" s="2">
        <v>249</v>
      </c>
      <c r="D1029" s="2">
        <v>32.5</v>
      </c>
      <c r="E1029" s="2">
        <v>13.92</v>
      </c>
      <c r="F1029" s="2">
        <v>0.62</v>
      </c>
      <c r="G1029" s="2">
        <v>0</v>
      </c>
      <c r="H1029" s="16">
        <f t="shared" si="48"/>
        <v>463.42859017919085</v>
      </c>
      <c r="I1029" s="15">
        <f t="shared" si="46"/>
        <v>28.402143443099714</v>
      </c>
      <c r="J1029" s="14">
        <f t="shared" si="47"/>
        <v>0.45633366275178699</v>
      </c>
    </row>
    <row r="1030" spans="1:10" x14ac:dyDescent="0.3">
      <c r="A1030" s="19">
        <v>20200212</v>
      </c>
      <c r="B1030" s="19" t="s">
        <v>36</v>
      </c>
      <c r="C1030" s="19">
        <v>273</v>
      </c>
      <c r="D1030" s="19">
        <v>36.700000000000003</v>
      </c>
      <c r="E1030" s="19">
        <v>14.38</v>
      </c>
      <c r="F1030" s="19">
        <v>1.31</v>
      </c>
      <c r="G1030" s="19">
        <v>0</v>
      </c>
      <c r="H1030" s="17">
        <f t="shared" si="48"/>
        <v>456.80808677748314</v>
      </c>
      <c r="I1030" s="18">
        <f t="shared" si="46"/>
        <v>28.655252711796351</v>
      </c>
      <c r="J1030" s="17">
        <f t="shared" si="47"/>
        <v>0.44929421628664562</v>
      </c>
    </row>
    <row r="1031" spans="1:10" x14ac:dyDescent="0.3">
      <c r="A1031" s="2">
        <v>20200212</v>
      </c>
      <c r="B1031" s="2" t="s">
        <v>35</v>
      </c>
      <c r="C1031" s="2">
        <v>235</v>
      </c>
      <c r="D1031" s="2">
        <v>37.369999999999997</v>
      </c>
      <c r="E1031" s="2">
        <v>14.62</v>
      </c>
      <c r="F1031" s="2">
        <v>2</v>
      </c>
      <c r="G1031" s="2">
        <v>0</v>
      </c>
      <c r="H1031" s="16">
        <f t="shared" si="48"/>
        <v>387.17555798654422</v>
      </c>
      <c r="I1031" s="15">
        <f t="shared" si="46"/>
        <v>26.719236187079506</v>
      </c>
      <c r="J1031" s="14">
        <f t="shared" si="47"/>
        <v>0.38418014995135003</v>
      </c>
    </row>
    <row r="1032" spans="1:10" x14ac:dyDescent="0.3">
      <c r="A1032" s="19">
        <v>20200212</v>
      </c>
      <c r="B1032" s="19" t="s">
        <v>34</v>
      </c>
      <c r="C1032" s="19">
        <v>170</v>
      </c>
      <c r="D1032" s="19">
        <v>34.4</v>
      </c>
      <c r="E1032" s="19">
        <v>14.8</v>
      </c>
      <c r="F1032" s="19">
        <v>2.48</v>
      </c>
      <c r="G1032" s="19">
        <v>0</v>
      </c>
      <c r="H1032" s="17">
        <f t="shared" si="48"/>
        <v>300.90252876615364</v>
      </c>
      <c r="I1032" s="18">
        <f t="shared" si="46"/>
        <v>24.203204023942302</v>
      </c>
      <c r="J1032" s="17">
        <f t="shared" si="47"/>
        <v>0.30198143942463268</v>
      </c>
    </row>
    <row r="1033" spans="1:10" x14ac:dyDescent="0.3">
      <c r="A1033" s="2">
        <v>20200212</v>
      </c>
      <c r="B1033" s="2" t="s">
        <v>33</v>
      </c>
      <c r="C1033" s="2">
        <v>153</v>
      </c>
      <c r="D1033" s="2">
        <v>28.32</v>
      </c>
      <c r="E1033" s="2">
        <v>14.68</v>
      </c>
      <c r="F1033" s="2">
        <v>2.62</v>
      </c>
      <c r="G1033" s="2">
        <v>0</v>
      </c>
      <c r="H1033" s="16">
        <f t="shared" si="48"/>
        <v>322.51569001586176</v>
      </c>
      <c r="I1033" s="15">
        <f t="shared" si="46"/>
        <v>24.75861531299568</v>
      </c>
      <c r="J1033" s="14">
        <f t="shared" si="47"/>
        <v>0.32286601658585984</v>
      </c>
    </row>
    <row r="1034" spans="1:10" x14ac:dyDescent="0.3">
      <c r="A1034" s="19">
        <v>20200212</v>
      </c>
      <c r="B1034" s="19" t="s">
        <v>32</v>
      </c>
      <c r="C1034" s="19">
        <v>130</v>
      </c>
      <c r="D1034" s="19">
        <v>19.96</v>
      </c>
      <c r="E1034" s="19">
        <v>14.55</v>
      </c>
      <c r="F1034" s="19">
        <v>2.5499999999999998</v>
      </c>
      <c r="G1034" s="19">
        <v>0</v>
      </c>
      <c r="H1034" s="17">
        <f t="shared" si="48"/>
        <v>380.82512585325242</v>
      </c>
      <c r="I1034" s="18">
        <f t="shared" ref="I1034:I1097" si="49">E1034+H1034*((NOCT-20)/(800))</f>
        <v>26.450785182914139</v>
      </c>
      <c r="J1034" s="17">
        <f t="shared" ref="J1034:J1097" si="50">P_STC__W*(H1034/1000)*(1+(alpha_p/100)*(I1034-25))</f>
        <v>0.37833889632884049</v>
      </c>
    </row>
    <row r="1035" spans="1:10" x14ac:dyDescent="0.3">
      <c r="A1035" s="2">
        <v>20200212</v>
      </c>
      <c r="B1035" s="2" t="s">
        <v>31</v>
      </c>
      <c r="C1035" s="2">
        <v>17</v>
      </c>
      <c r="D1035" s="2">
        <v>10.07</v>
      </c>
      <c r="E1035" s="2">
        <v>14.23</v>
      </c>
      <c r="F1035" s="2">
        <v>2.2799999999999998</v>
      </c>
      <c r="G1035" s="2">
        <v>0</v>
      </c>
      <c r="H1035" s="16">
        <f t="shared" si="48"/>
        <v>97.225516934508008</v>
      </c>
      <c r="I1035" s="15">
        <f t="shared" si="49"/>
        <v>17.268297404203377</v>
      </c>
      <c r="J1035" s="14">
        <f t="shared" si="50"/>
        <v>0.10060825145197892</v>
      </c>
    </row>
    <row r="1036" spans="1:10" x14ac:dyDescent="0.3">
      <c r="A1036" s="19">
        <v>20200212</v>
      </c>
      <c r="B1036" s="19" t="s">
        <v>30</v>
      </c>
      <c r="C1036" s="19">
        <v>0</v>
      </c>
      <c r="D1036" s="19">
        <v>0</v>
      </c>
      <c r="E1036" s="19">
        <v>13.83</v>
      </c>
      <c r="F1036" s="19">
        <v>1.79</v>
      </c>
      <c r="G1036" s="19">
        <v>0</v>
      </c>
      <c r="H1036" s="17">
        <f t="shared" si="48"/>
        <v>0</v>
      </c>
      <c r="I1036" s="18">
        <f t="shared" si="49"/>
        <v>13.83</v>
      </c>
      <c r="J1036" s="17">
        <f t="shared" si="50"/>
        <v>0</v>
      </c>
    </row>
    <row r="1037" spans="1:10" x14ac:dyDescent="0.3">
      <c r="A1037" s="2">
        <v>20200212</v>
      </c>
      <c r="B1037" s="2" t="s">
        <v>29</v>
      </c>
      <c r="C1037" s="2">
        <v>0</v>
      </c>
      <c r="D1037" s="2">
        <v>0</v>
      </c>
      <c r="E1037" s="2">
        <v>13.66</v>
      </c>
      <c r="F1037" s="2">
        <v>1.52</v>
      </c>
      <c r="G1037" s="2">
        <v>0</v>
      </c>
      <c r="H1037" s="16">
        <f t="shared" si="48"/>
        <v>0</v>
      </c>
      <c r="I1037" s="15">
        <f t="shared" si="49"/>
        <v>13.66</v>
      </c>
      <c r="J1037" s="14">
        <f t="shared" si="50"/>
        <v>0</v>
      </c>
    </row>
    <row r="1038" spans="1:10" x14ac:dyDescent="0.3">
      <c r="A1038" s="19">
        <v>20200212</v>
      </c>
      <c r="B1038" s="19" t="s">
        <v>28</v>
      </c>
      <c r="C1038" s="19">
        <v>0</v>
      </c>
      <c r="D1038" s="19">
        <v>0</v>
      </c>
      <c r="E1038" s="19">
        <v>13.19</v>
      </c>
      <c r="F1038" s="19">
        <v>1.45</v>
      </c>
      <c r="G1038" s="19">
        <v>0</v>
      </c>
      <c r="H1038" s="17">
        <f t="shared" si="48"/>
        <v>0</v>
      </c>
      <c r="I1038" s="18">
        <f t="shared" si="49"/>
        <v>13.19</v>
      </c>
      <c r="J1038" s="17">
        <f t="shared" si="50"/>
        <v>0</v>
      </c>
    </row>
    <row r="1039" spans="1:10" x14ac:dyDescent="0.3">
      <c r="A1039" s="2">
        <v>20200212</v>
      </c>
      <c r="B1039" s="2" t="s">
        <v>27</v>
      </c>
      <c r="C1039" s="2">
        <v>0</v>
      </c>
      <c r="D1039" s="2">
        <v>0</v>
      </c>
      <c r="E1039" s="2">
        <v>12.48</v>
      </c>
      <c r="F1039" s="2">
        <v>1.31</v>
      </c>
      <c r="G1039" s="2">
        <v>0</v>
      </c>
      <c r="H1039" s="16">
        <f t="shared" si="48"/>
        <v>0</v>
      </c>
      <c r="I1039" s="15">
        <f t="shared" si="49"/>
        <v>12.48</v>
      </c>
      <c r="J1039" s="14">
        <f t="shared" si="50"/>
        <v>0</v>
      </c>
    </row>
    <row r="1040" spans="1:10" x14ac:dyDescent="0.3">
      <c r="A1040" s="19">
        <v>20200212</v>
      </c>
      <c r="B1040" s="19" t="s">
        <v>26</v>
      </c>
      <c r="C1040" s="19">
        <v>0</v>
      </c>
      <c r="D1040" s="19">
        <v>0</v>
      </c>
      <c r="E1040" s="19">
        <v>12.2</v>
      </c>
      <c r="F1040" s="19">
        <v>1.17</v>
      </c>
      <c r="G1040" s="19">
        <v>0</v>
      </c>
      <c r="H1040" s="17">
        <f t="shared" si="48"/>
        <v>0</v>
      </c>
      <c r="I1040" s="18">
        <f t="shared" si="49"/>
        <v>12.2</v>
      </c>
      <c r="J1040" s="17">
        <f t="shared" si="50"/>
        <v>0</v>
      </c>
    </row>
    <row r="1041" spans="1:10" x14ac:dyDescent="0.3">
      <c r="A1041" s="2">
        <v>20200212</v>
      </c>
      <c r="B1041" s="2" t="s">
        <v>25</v>
      </c>
      <c r="C1041" s="2">
        <v>0</v>
      </c>
      <c r="D1041" s="2">
        <v>0</v>
      </c>
      <c r="E1041" s="2">
        <v>11.93</v>
      </c>
      <c r="F1041" s="2">
        <v>1.17</v>
      </c>
      <c r="G1041" s="2">
        <v>0</v>
      </c>
      <c r="H1041" s="16">
        <f t="shared" si="48"/>
        <v>0</v>
      </c>
      <c r="I1041" s="15">
        <f t="shared" si="49"/>
        <v>11.93</v>
      </c>
      <c r="J1041" s="14">
        <f t="shared" si="50"/>
        <v>0</v>
      </c>
    </row>
    <row r="1042" spans="1:10" x14ac:dyDescent="0.3">
      <c r="A1042" s="19">
        <v>20200213</v>
      </c>
      <c r="B1042" s="19" t="s">
        <v>48</v>
      </c>
      <c r="C1042" s="19">
        <v>0</v>
      </c>
      <c r="D1042" s="19">
        <v>0</v>
      </c>
      <c r="E1042" s="19">
        <v>11.6</v>
      </c>
      <c r="F1042" s="19">
        <v>1.17</v>
      </c>
      <c r="G1042" s="19">
        <v>0</v>
      </c>
      <c r="H1042" s="17">
        <f t="shared" si="48"/>
        <v>0</v>
      </c>
      <c r="I1042" s="18">
        <f t="shared" si="49"/>
        <v>11.6</v>
      </c>
      <c r="J1042" s="17">
        <f t="shared" si="50"/>
        <v>0</v>
      </c>
    </row>
    <row r="1043" spans="1:10" x14ac:dyDescent="0.3">
      <c r="A1043" s="2">
        <v>20200213</v>
      </c>
      <c r="B1043" s="2" t="s">
        <v>47</v>
      </c>
      <c r="C1043" s="2">
        <v>0</v>
      </c>
      <c r="D1043" s="2">
        <v>0</v>
      </c>
      <c r="E1043" s="2">
        <v>11.56</v>
      </c>
      <c r="F1043" s="2">
        <v>1.31</v>
      </c>
      <c r="G1043" s="2">
        <v>0</v>
      </c>
      <c r="H1043" s="16">
        <f t="shared" ref="H1043:H1106" si="51">IF(D1043&gt;0,C1043/SIN(D1043*PI()/180),0)</f>
        <v>0</v>
      </c>
      <c r="I1043" s="15">
        <f t="shared" si="49"/>
        <v>11.56</v>
      </c>
      <c r="J1043" s="14">
        <f t="shared" si="50"/>
        <v>0</v>
      </c>
    </row>
    <row r="1044" spans="1:10" x14ac:dyDescent="0.3">
      <c r="A1044" s="19">
        <v>20200213</v>
      </c>
      <c r="B1044" s="19" t="s">
        <v>46</v>
      </c>
      <c r="C1044" s="19">
        <v>0</v>
      </c>
      <c r="D1044" s="19">
        <v>0</v>
      </c>
      <c r="E1044" s="19">
        <v>11.77</v>
      </c>
      <c r="F1044" s="19">
        <v>1.1000000000000001</v>
      </c>
      <c r="G1044" s="19">
        <v>0</v>
      </c>
      <c r="H1044" s="17">
        <f t="shared" si="51"/>
        <v>0</v>
      </c>
      <c r="I1044" s="18">
        <f t="shared" si="49"/>
        <v>11.77</v>
      </c>
      <c r="J1044" s="17">
        <f t="shared" si="50"/>
        <v>0</v>
      </c>
    </row>
    <row r="1045" spans="1:10" x14ac:dyDescent="0.3">
      <c r="A1045" s="2">
        <v>20200213</v>
      </c>
      <c r="B1045" s="2" t="s">
        <v>45</v>
      </c>
      <c r="C1045" s="2">
        <v>0</v>
      </c>
      <c r="D1045" s="2">
        <v>0</v>
      </c>
      <c r="E1045" s="2">
        <v>12.81</v>
      </c>
      <c r="F1045" s="2">
        <v>0.48</v>
      </c>
      <c r="G1045" s="2">
        <v>0</v>
      </c>
      <c r="H1045" s="16">
        <f t="shared" si="51"/>
        <v>0</v>
      </c>
      <c r="I1045" s="15">
        <f t="shared" si="49"/>
        <v>12.81</v>
      </c>
      <c r="J1045" s="14">
        <f t="shared" si="50"/>
        <v>0</v>
      </c>
    </row>
    <row r="1046" spans="1:10" x14ac:dyDescent="0.3">
      <c r="A1046" s="19">
        <v>20200213</v>
      </c>
      <c r="B1046" s="19" t="s">
        <v>44</v>
      </c>
      <c r="C1046" s="19">
        <v>0</v>
      </c>
      <c r="D1046" s="19">
        <v>0</v>
      </c>
      <c r="E1046" s="19">
        <v>12.64</v>
      </c>
      <c r="F1046" s="19">
        <v>0.14000000000000001</v>
      </c>
      <c r="G1046" s="19">
        <v>0</v>
      </c>
      <c r="H1046" s="17">
        <f t="shared" si="51"/>
        <v>0</v>
      </c>
      <c r="I1046" s="18">
        <f t="shared" si="49"/>
        <v>12.64</v>
      </c>
      <c r="J1046" s="17">
        <f t="shared" si="50"/>
        <v>0</v>
      </c>
    </row>
    <row r="1047" spans="1:10" x14ac:dyDescent="0.3">
      <c r="A1047" s="2">
        <v>20200213</v>
      </c>
      <c r="B1047" s="2" t="s">
        <v>43</v>
      </c>
      <c r="C1047" s="2">
        <v>0</v>
      </c>
      <c r="D1047" s="2">
        <v>0</v>
      </c>
      <c r="E1047" s="2">
        <v>12.46</v>
      </c>
      <c r="F1047" s="2">
        <v>0.21</v>
      </c>
      <c r="G1047" s="2">
        <v>0</v>
      </c>
      <c r="H1047" s="16">
        <f t="shared" si="51"/>
        <v>0</v>
      </c>
      <c r="I1047" s="15">
        <f t="shared" si="49"/>
        <v>12.46</v>
      </c>
      <c r="J1047" s="14">
        <f t="shared" si="50"/>
        <v>0</v>
      </c>
    </row>
    <row r="1048" spans="1:10" x14ac:dyDescent="0.3">
      <c r="A1048" s="19">
        <v>20200213</v>
      </c>
      <c r="B1048" s="19" t="s">
        <v>42</v>
      </c>
      <c r="C1048" s="19">
        <v>0</v>
      </c>
      <c r="D1048" s="19">
        <v>0</v>
      </c>
      <c r="E1048" s="19">
        <v>11.96</v>
      </c>
      <c r="F1048" s="19">
        <v>0.76</v>
      </c>
      <c r="G1048" s="19">
        <v>0</v>
      </c>
      <c r="H1048" s="17">
        <f t="shared" si="51"/>
        <v>0</v>
      </c>
      <c r="I1048" s="18">
        <f t="shared" si="49"/>
        <v>11.96</v>
      </c>
      <c r="J1048" s="17">
        <f t="shared" si="50"/>
        <v>0</v>
      </c>
    </row>
    <row r="1049" spans="1:10" x14ac:dyDescent="0.3">
      <c r="A1049" s="2">
        <v>20200213</v>
      </c>
      <c r="B1049" s="2" t="s">
        <v>41</v>
      </c>
      <c r="C1049" s="2">
        <v>0</v>
      </c>
      <c r="D1049" s="2">
        <v>0</v>
      </c>
      <c r="E1049" s="2">
        <v>11.78</v>
      </c>
      <c r="F1049" s="2">
        <v>0.21</v>
      </c>
      <c r="G1049" s="2">
        <v>0</v>
      </c>
      <c r="H1049" s="16">
        <f t="shared" si="51"/>
        <v>0</v>
      </c>
      <c r="I1049" s="15">
        <f t="shared" si="49"/>
        <v>11.78</v>
      </c>
      <c r="J1049" s="14">
        <f t="shared" si="50"/>
        <v>0</v>
      </c>
    </row>
    <row r="1050" spans="1:10" x14ac:dyDescent="0.3">
      <c r="A1050" s="19">
        <v>20200213</v>
      </c>
      <c r="B1050" s="19" t="s">
        <v>40</v>
      </c>
      <c r="C1050" s="19">
        <v>57</v>
      </c>
      <c r="D1050" s="19">
        <v>6.43</v>
      </c>
      <c r="E1050" s="19">
        <v>11.18</v>
      </c>
      <c r="F1050" s="19">
        <v>0.62</v>
      </c>
      <c r="G1050" s="19">
        <v>0</v>
      </c>
      <c r="H1050" s="17">
        <f t="shared" si="51"/>
        <v>508.97741249965833</v>
      </c>
      <c r="I1050" s="18">
        <f t="shared" si="49"/>
        <v>27.085544140614324</v>
      </c>
      <c r="J1050" s="17">
        <f t="shared" si="50"/>
        <v>0.5042006856281116</v>
      </c>
    </row>
    <row r="1051" spans="1:10" x14ac:dyDescent="0.3">
      <c r="A1051" s="2">
        <v>20200213</v>
      </c>
      <c r="B1051" s="2" t="s">
        <v>39</v>
      </c>
      <c r="C1051" s="2">
        <v>92</v>
      </c>
      <c r="D1051" s="2">
        <v>16.739999999999998</v>
      </c>
      <c r="E1051" s="2">
        <v>11.99</v>
      </c>
      <c r="F1051" s="2">
        <v>1.1000000000000001</v>
      </c>
      <c r="G1051" s="2">
        <v>0</v>
      </c>
      <c r="H1051" s="16">
        <f t="shared" si="51"/>
        <v>319.41213056752201</v>
      </c>
      <c r="I1051" s="15">
        <f t="shared" si="49"/>
        <v>21.971629080235061</v>
      </c>
      <c r="J1051" s="14">
        <f t="shared" si="50"/>
        <v>0.32376497340186083</v>
      </c>
    </row>
    <row r="1052" spans="1:10" x14ac:dyDescent="0.3">
      <c r="A1052" s="19">
        <v>20200213</v>
      </c>
      <c r="B1052" s="19" t="s">
        <v>38</v>
      </c>
      <c r="C1052" s="19">
        <v>331</v>
      </c>
      <c r="D1052" s="19">
        <v>25.77</v>
      </c>
      <c r="E1052" s="19">
        <v>13.23</v>
      </c>
      <c r="F1052" s="19">
        <v>1.24</v>
      </c>
      <c r="G1052" s="19">
        <v>0</v>
      </c>
      <c r="H1052" s="17">
        <f t="shared" si="51"/>
        <v>761.34023071607498</v>
      </c>
      <c r="I1052" s="18">
        <f t="shared" si="49"/>
        <v>37.021882209877347</v>
      </c>
      <c r="J1052" s="17">
        <f t="shared" si="50"/>
        <v>0.72015288912718223</v>
      </c>
    </row>
    <row r="1053" spans="1:10" x14ac:dyDescent="0.3">
      <c r="A1053" s="2">
        <v>20200213</v>
      </c>
      <c r="B1053" s="2" t="s">
        <v>37</v>
      </c>
      <c r="C1053" s="2">
        <v>280</v>
      </c>
      <c r="D1053" s="2">
        <v>32.81</v>
      </c>
      <c r="E1053" s="2">
        <v>14.4</v>
      </c>
      <c r="F1053" s="2">
        <v>1.38</v>
      </c>
      <c r="G1053" s="2">
        <v>0</v>
      </c>
      <c r="H1053" s="16">
        <f t="shared" si="51"/>
        <v>516.74349639844547</v>
      </c>
      <c r="I1053" s="15">
        <f t="shared" si="49"/>
        <v>30.548234262451423</v>
      </c>
      <c r="J1053" s="14">
        <f t="shared" si="50"/>
        <v>0.50384193352616991</v>
      </c>
    </row>
    <row r="1054" spans="1:10" x14ac:dyDescent="0.3">
      <c r="A1054" s="19">
        <v>20200213</v>
      </c>
      <c r="B1054" s="19" t="s">
        <v>36</v>
      </c>
      <c r="C1054" s="19">
        <v>213</v>
      </c>
      <c r="D1054" s="19">
        <v>37.03</v>
      </c>
      <c r="E1054" s="19">
        <v>15.32</v>
      </c>
      <c r="F1054" s="19">
        <v>1.59</v>
      </c>
      <c r="G1054" s="19">
        <v>0</v>
      </c>
      <c r="H1054" s="17">
        <f t="shared" si="51"/>
        <v>353.68364534657894</v>
      </c>
      <c r="I1054" s="18">
        <f t="shared" si="49"/>
        <v>26.372613917080592</v>
      </c>
      <c r="J1054" s="17">
        <f t="shared" si="50"/>
        <v>0.35149902542426964</v>
      </c>
    </row>
    <row r="1055" spans="1:10" x14ac:dyDescent="0.3">
      <c r="A1055" s="2">
        <v>20200213</v>
      </c>
      <c r="B1055" s="2" t="s">
        <v>35</v>
      </c>
      <c r="C1055" s="2">
        <v>297</v>
      </c>
      <c r="D1055" s="2">
        <v>37.71</v>
      </c>
      <c r="E1055" s="2">
        <v>16.03</v>
      </c>
      <c r="F1055" s="2">
        <v>1.31</v>
      </c>
      <c r="G1055" s="2">
        <v>0</v>
      </c>
      <c r="H1055" s="16">
        <f t="shared" si="51"/>
        <v>485.55980658832397</v>
      </c>
      <c r="I1055" s="15">
        <f t="shared" si="49"/>
        <v>31.203743955885123</v>
      </c>
      <c r="J1055" s="14">
        <f t="shared" si="50"/>
        <v>0.47200450736928018</v>
      </c>
    </row>
    <row r="1056" spans="1:10" x14ac:dyDescent="0.3">
      <c r="A1056" s="19">
        <v>20200213</v>
      </c>
      <c r="B1056" s="19" t="s">
        <v>34</v>
      </c>
      <c r="C1056" s="19">
        <v>257</v>
      </c>
      <c r="D1056" s="19">
        <v>34.72</v>
      </c>
      <c r="E1056" s="19">
        <v>16.440000000000001</v>
      </c>
      <c r="F1056" s="19">
        <v>1.31</v>
      </c>
      <c r="G1056" s="19">
        <v>0</v>
      </c>
      <c r="H1056" s="17">
        <f t="shared" si="51"/>
        <v>451.22038079327962</v>
      </c>
      <c r="I1056" s="18">
        <f t="shared" si="49"/>
        <v>30.540636899789988</v>
      </c>
      <c r="J1056" s="17">
        <f t="shared" si="50"/>
        <v>0.43997016348035722</v>
      </c>
    </row>
    <row r="1057" spans="1:10" x14ac:dyDescent="0.3">
      <c r="A1057" s="2">
        <v>20200213</v>
      </c>
      <c r="B1057" s="2" t="s">
        <v>33</v>
      </c>
      <c r="C1057" s="2">
        <v>289</v>
      </c>
      <c r="D1057" s="2">
        <v>28.61</v>
      </c>
      <c r="E1057" s="2">
        <v>16.54</v>
      </c>
      <c r="F1057" s="2">
        <v>1.52</v>
      </c>
      <c r="G1057" s="2">
        <v>0</v>
      </c>
      <c r="H1057" s="16">
        <f t="shared" si="51"/>
        <v>603.5354804556689</v>
      </c>
      <c r="I1057" s="15">
        <f t="shared" si="49"/>
        <v>35.400483764239652</v>
      </c>
      <c r="J1057" s="14">
        <f t="shared" si="50"/>
        <v>0.57528870611037097</v>
      </c>
    </row>
    <row r="1058" spans="1:10" x14ac:dyDescent="0.3">
      <c r="A1058" s="19">
        <v>20200213</v>
      </c>
      <c r="B1058" s="19" t="s">
        <v>32</v>
      </c>
      <c r="C1058" s="19">
        <v>145</v>
      </c>
      <c r="D1058" s="19">
        <v>20.22</v>
      </c>
      <c r="E1058" s="19">
        <v>16.43</v>
      </c>
      <c r="F1058" s="19">
        <v>2</v>
      </c>
      <c r="G1058" s="19">
        <v>0</v>
      </c>
      <c r="H1058" s="17">
        <f t="shared" si="51"/>
        <v>419.5288979676414</v>
      </c>
      <c r="I1058" s="18">
        <f t="shared" si="49"/>
        <v>29.540278061488792</v>
      </c>
      <c r="J1058" s="17">
        <f t="shared" si="50"/>
        <v>0.41095739763542771</v>
      </c>
    </row>
    <row r="1059" spans="1:10" x14ac:dyDescent="0.3">
      <c r="A1059" s="2">
        <v>20200213</v>
      </c>
      <c r="B1059" s="2" t="s">
        <v>31</v>
      </c>
      <c r="C1059" s="2">
        <v>141.01</v>
      </c>
      <c r="D1059" s="2">
        <v>10.31</v>
      </c>
      <c r="E1059" s="2">
        <v>15.99</v>
      </c>
      <c r="F1059" s="2">
        <v>2.21</v>
      </c>
      <c r="G1059" s="2">
        <v>0</v>
      </c>
      <c r="H1059" s="16">
        <f t="shared" si="51"/>
        <v>787.88009992473042</v>
      </c>
      <c r="I1059" s="15">
        <f t="shared" si="49"/>
        <v>40.611253122647824</v>
      </c>
      <c r="J1059" s="14">
        <f t="shared" si="50"/>
        <v>0.73253101940873133</v>
      </c>
    </row>
    <row r="1060" spans="1:10" x14ac:dyDescent="0.3">
      <c r="A1060" s="19">
        <v>20200213</v>
      </c>
      <c r="B1060" s="19" t="s">
        <v>30</v>
      </c>
      <c r="C1060" s="19">
        <v>0</v>
      </c>
      <c r="D1060" s="19">
        <v>0</v>
      </c>
      <c r="E1060" s="19">
        <v>15.17</v>
      </c>
      <c r="F1060" s="19">
        <v>1.93</v>
      </c>
      <c r="G1060" s="19">
        <v>0</v>
      </c>
      <c r="H1060" s="17">
        <f t="shared" si="51"/>
        <v>0</v>
      </c>
      <c r="I1060" s="18">
        <f t="shared" si="49"/>
        <v>15.17</v>
      </c>
      <c r="J1060" s="17">
        <f t="shared" si="50"/>
        <v>0</v>
      </c>
    </row>
    <row r="1061" spans="1:10" x14ac:dyDescent="0.3">
      <c r="A1061" s="2">
        <v>20200213</v>
      </c>
      <c r="B1061" s="2" t="s">
        <v>29</v>
      </c>
      <c r="C1061" s="2">
        <v>0</v>
      </c>
      <c r="D1061" s="2">
        <v>0</v>
      </c>
      <c r="E1061" s="2">
        <v>14.3</v>
      </c>
      <c r="F1061" s="2">
        <v>1.38</v>
      </c>
      <c r="G1061" s="2">
        <v>0</v>
      </c>
      <c r="H1061" s="16">
        <f t="shared" si="51"/>
        <v>0</v>
      </c>
      <c r="I1061" s="15">
        <f t="shared" si="49"/>
        <v>14.3</v>
      </c>
      <c r="J1061" s="14">
        <f t="shared" si="50"/>
        <v>0</v>
      </c>
    </row>
    <row r="1062" spans="1:10" x14ac:dyDescent="0.3">
      <c r="A1062" s="19">
        <v>20200213</v>
      </c>
      <c r="B1062" s="19" t="s">
        <v>28</v>
      </c>
      <c r="C1062" s="19">
        <v>0</v>
      </c>
      <c r="D1062" s="19">
        <v>0</v>
      </c>
      <c r="E1062" s="19">
        <v>13.44</v>
      </c>
      <c r="F1062" s="19">
        <v>1.17</v>
      </c>
      <c r="G1062" s="19">
        <v>0</v>
      </c>
      <c r="H1062" s="17">
        <f t="shared" si="51"/>
        <v>0</v>
      </c>
      <c r="I1062" s="18">
        <f t="shared" si="49"/>
        <v>13.44</v>
      </c>
      <c r="J1062" s="17">
        <f t="shared" si="50"/>
        <v>0</v>
      </c>
    </row>
    <row r="1063" spans="1:10" x14ac:dyDescent="0.3">
      <c r="A1063" s="2">
        <v>20200213</v>
      </c>
      <c r="B1063" s="2" t="s">
        <v>27</v>
      </c>
      <c r="C1063" s="2">
        <v>0</v>
      </c>
      <c r="D1063" s="2">
        <v>0</v>
      </c>
      <c r="E1063" s="2">
        <v>12.88</v>
      </c>
      <c r="F1063" s="2">
        <v>0.97</v>
      </c>
      <c r="G1063" s="2">
        <v>0</v>
      </c>
      <c r="H1063" s="16">
        <f t="shared" si="51"/>
        <v>0</v>
      </c>
      <c r="I1063" s="15">
        <f t="shared" si="49"/>
        <v>12.88</v>
      </c>
      <c r="J1063" s="14">
        <f t="shared" si="50"/>
        <v>0</v>
      </c>
    </row>
    <row r="1064" spans="1:10" x14ac:dyDescent="0.3">
      <c r="A1064" s="19">
        <v>20200213</v>
      </c>
      <c r="B1064" s="19" t="s">
        <v>26</v>
      </c>
      <c r="C1064" s="19">
        <v>0</v>
      </c>
      <c r="D1064" s="19">
        <v>0</v>
      </c>
      <c r="E1064" s="19">
        <v>12.99</v>
      </c>
      <c r="F1064" s="19">
        <v>0.9</v>
      </c>
      <c r="G1064" s="19">
        <v>0</v>
      </c>
      <c r="H1064" s="17">
        <f t="shared" si="51"/>
        <v>0</v>
      </c>
      <c r="I1064" s="18">
        <f t="shared" si="49"/>
        <v>12.99</v>
      </c>
      <c r="J1064" s="17">
        <f t="shared" si="50"/>
        <v>0</v>
      </c>
    </row>
    <row r="1065" spans="1:10" x14ac:dyDescent="0.3">
      <c r="A1065" s="2">
        <v>20200213</v>
      </c>
      <c r="B1065" s="2" t="s">
        <v>25</v>
      </c>
      <c r="C1065" s="2">
        <v>0</v>
      </c>
      <c r="D1065" s="2">
        <v>0</v>
      </c>
      <c r="E1065" s="2">
        <v>12.72</v>
      </c>
      <c r="F1065" s="2">
        <v>0.97</v>
      </c>
      <c r="G1065" s="2">
        <v>0</v>
      </c>
      <c r="H1065" s="16">
        <f t="shared" si="51"/>
        <v>0</v>
      </c>
      <c r="I1065" s="15">
        <f t="shared" si="49"/>
        <v>12.72</v>
      </c>
      <c r="J1065" s="14">
        <f t="shared" si="50"/>
        <v>0</v>
      </c>
    </row>
    <row r="1066" spans="1:10" x14ac:dyDescent="0.3">
      <c r="A1066" s="19">
        <v>20200214</v>
      </c>
      <c r="B1066" s="19" t="s">
        <v>48</v>
      </c>
      <c r="C1066" s="19">
        <v>0</v>
      </c>
      <c r="D1066" s="19">
        <v>0</v>
      </c>
      <c r="E1066" s="19">
        <v>11.77</v>
      </c>
      <c r="F1066" s="19">
        <v>1.17</v>
      </c>
      <c r="G1066" s="19">
        <v>0</v>
      </c>
      <c r="H1066" s="17">
        <f t="shared" si="51"/>
        <v>0</v>
      </c>
      <c r="I1066" s="18">
        <f t="shared" si="49"/>
        <v>11.77</v>
      </c>
      <c r="J1066" s="17">
        <f t="shared" si="50"/>
        <v>0</v>
      </c>
    </row>
    <row r="1067" spans="1:10" x14ac:dyDescent="0.3">
      <c r="A1067" s="2">
        <v>20200214</v>
      </c>
      <c r="B1067" s="2" t="s">
        <v>47</v>
      </c>
      <c r="C1067" s="2">
        <v>0</v>
      </c>
      <c r="D1067" s="2">
        <v>0</v>
      </c>
      <c r="E1067" s="2">
        <v>11.76</v>
      </c>
      <c r="F1067" s="2">
        <v>1.52</v>
      </c>
      <c r="G1067" s="2">
        <v>0</v>
      </c>
      <c r="H1067" s="16">
        <f t="shared" si="51"/>
        <v>0</v>
      </c>
      <c r="I1067" s="15">
        <f t="shared" si="49"/>
        <v>11.76</v>
      </c>
      <c r="J1067" s="14">
        <f t="shared" si="50"/>
        <v>0</v>
      </c>
    </row>
    <row r="1068" spans="1:10" x14ac:dyDescent="0.3">
      <c r="A1068" s="19">
        <v>20200214</v>
      </c>
      <c r="B1068" s="19" t="s">
        <v>46</v>
      </c>
      <c r="C1068" s="19">
        <v>0</v>
      </c>
      <c r="D1068" s="19">
        <v>0</v>
      </c>
      <c r="E1068" s="19">
        <v>11.7</v>
      </c>
      <c r="F1068" s="19">
        <v>1.66</v>
      </c>
      <c r="G1068" s="19">
        <v>0</v>
      </c>
      <c r="H1068" s="17">
        <f t="shared" si="51"/>
        <v>0</v>
      </c>
      <c r="I1068" s="18">
        <f t="shared" si="49"/>
        <v>11.7</v>
      </c>
      <c r="J1068" s="17">
        <f t="shared" si="50"/>
        <v>0</v>
      </c>
    </row>
    <row r="1069" spans="1:10" x14ac:dyDescent="0.3">
      <c r="A1069" s="2">
        <v>20200214</v>
      </c>
      <c r="B1069" s="2" t="s">
        <v>45</v>
      </c>
      <c r="C1069" s="2">
        <v>0</v>
      </c>
      <c r="D1069" s="2">
        <v>0</v>
      </c>
      <c r="E1069" s="2">
        <v>11.84</v>
      </c>
      <c r="F1069" s="2">
        <v>1.72</v>
      </c>
      <c r="G1069" s="2">
        <v>0</v>
      </c>
      <c r="H1069" s="16">
        <f t="shared" si="51"/>
        <v>0</v>
      </c>
      <c r="I1069" s="15">
        <f t="shared" si="49"/>
        <v>11.84</v>
      </c>
      <c r="J1069" s="14">
        <f t="shared" si="50"/>
        <v>0</v>
      </c>
    </row>
    <row r="1070" spans="1:10" x14ac:dyDescent="0.3">
      <c r="A1070" s="19">
        <v>20200214</v>
      </c>
      <c r="B1070" s="19" t="s">
        <v>44</v>
      </c>
      <c r="C1070" s="19">
        <v>0</v>
      </c>
      <c r="D1070" s="19">
        <v>0</v>
      </c>
      <c r="E1070" s="19">
        <v>11.75</v>
      </c>
      <c r="F1070" s="19">
        <v>1.79</v>
      </c>
      <c r="G1070" s="19">
        <v>0</v>
      </c>
      <c r="H1070" s="17">
        <f t="shared" si="51"/>
        <v>0</v>
      </c>
      <c r="I1070" s="18">
        <f t="shared" si="49"/>
        <v>11.75</v>
      </c>
      <c r="J1070" s="17">
        <f t="shared" si="50"/>
        <v>0</v>
      </c>
    </row>
    <row r="1071" spans="1:10" x14ac:dyDescent="0.3">
      <c r="A1071" s="2">
        <v>20200214</v>
      </c>
      <c r="B1071" s="2" t="s">
        <v>43</v>
      </c>
      <c r="C1071" s="2">
        <v>0</v>
      </c>
      <c r="D1071" s="2">
        <v>0</v>
      </c>
      <c r="E1071" s="2">
        <v>11.34</v>
      </c>
      <c r="F1071" s="2">
        <v>1.72</v>
      </c>
      <c r="G1071" s="2">
        <v>0</v>
      </c>
      <c r="H1071" s="16">
        <f t="shared" si="51"/>
        <v>0</v>
      </c>
      <c r="I1071" s="15">
        <f t="shared" si="49"/>
        <v>11.34</v>
      </c>
      <c r="J1071" s="14">
        <f t="shared" si="50"/>
        <v>0</v>
      </c>
    </row>
    <row r="1072" spans="1:10" x14ac:dyDescent="0.3">
      <c r="A1072" s="19">
        <v>20200214</v>
      </c>
      <c r="B1072" s="19" t="s">
        <v>42</v>
      </c>
      <c r="C1072" s="19">
        <v>0</v>
      </c>
      <c r="D1072" s="19">
        <v>0</v>
      </c>
      <c r="E1072" s="19">
        <v>11.2</v>
      </c>
      <c r="F1072" s="19">
        <v>1.79</v>
      </c>
      <c r="G1072" s="19">
        <v>0</v>
      </c>
      <c r="H1072" s="17">
        <f t="shared" si="51"/>
        <v>0</v>
      </c>
      <c r="I1072" s="18">
        <f t="shared" si="49"/>
        <v>11.2</v>
      </c>
      <c r="J1072" s="17">
        <f t="shared" si="50"/>
        <v>0</v>
      </c>
    </row>
    <row r="1073" spans="1:10" x14ac:dyDescent="0.3">
      <c r="A1073" s="2">
        <v>20200214</v>
      </c>
      <c r="B1073" s="2" t="s">
        <v>41</v>
      </c>
      <c r="C1073" s="2">
        <v>0</v>
      </c>
      <c r="D1073" s="2">
        <v>0</v>
      </c>
      <c r="E1073" s="2">
        <v>11.43</v>
      </c>
      <c r="F1073" s="2">
        <v>1.79</v>
      </c>
      <c r="G1073" s="2">
        <v>0</v>
      </c>
      <c r="H1073" s="16">
        <f t="shared" si="51"/>
        <v>0</v>
      </c>
      <c r="I1073" s="15">
        <f t="shared" si="49"/>
        <v>11.43</v>
      </c>
      <c r="J1073" s="14">
        <f t="shared" si="50"/>
        <v>0</v>
      </c>
    </row>
    <row r="1074" spans="1:10" x14ac:dyDescent="0.3">
      <c r="A1074" s="19">
        <v>20200214</v>
      </c>
      <c r="B1074" s="19" t="s">
        <v>40</v>
      </c>
      <c r="C1074" s="19">
        <v>58</v>
      </c>
      <c r="D1074" s="19">
        <v>6.66</v>
      </c>
      <c r="E1074" s="19">
        <v>11.46</v>
      </c>
      <c r="F1074" s="19">
        <v>1.86</v>
      </c>
      <c r="G1074" s="19">
        <v>0</v>
      </c>
      <c r="H1074" s="17">
        <f t="shared" si="51"/>
        <v>500.09767076094022</v>
      </c>
      <c r="I1074" s="18">
        <f t="shared" si="49"/>
        <v>27.088052211279383</v>
      </c>
      <c r="J1074" s="17">
        <f t="shared" si="50"/>
        <v>0.49539863554814401</v>
      </c>
    </row>
    <row r="1075" spans="1:10" x14ac:dyDescent="0.3">
      <c r="A1075" s="2">
        <v>20200214</v>
      </c>
      <c r="B1075" s="2" t="s">
        <v>39</v>
      </c>
      <c r="C1075" s="2">
        <v>164</v>
      </c>
      <c r="D1075" s="2">
        <v>16.989999999999998</v>
      </c>
      <c r="E1075" s="2">
        <v>11.82</v>
      </c>
      <c r="F1075" s="2">
        <v>1.79</v>
      </c>
      <c r="G1075" s="2">
        <v>0</v>
      </c>
      <c r="H1075" s="16">
        <f t="shared" si="51"/>
        <v>561.25020393134582</v>
      </c>
      <c r="I1075" s="15">
        <f t="shared" si="49"/>
        <v>29.359068872854557</v>
      </c>
      <c r="J1075" s="14">
        <f t="shared" si="50"/>
        <v>0.55024082660906404</v>
      </c>
    </row>
    <row r="1076" spans="1:10" x14ac:dyDescent="0.3">
      <c r="A1076" s="19">
        <v>20200214</v>
      </c>
      <c r="B1076" s="19" t="s">
        <v>38</v>
      </c>
      <c r="C1076" s="19">
        <v>216</v>
      </c>
      <c r="D1076" s="19">
        <v>26.05</v>
      </c>
      <c r="E1076" s="19">
        <v>12.46</v>
      </c>
      <c r="F1076" s="19">
        <v>1.59</v>
      </c>
      <c r="G1076" s="19">
        <v>0</v>
      </c>
      <c r="H1076" s="17">
        <f t="shared" si="51"/>
        <v>491.853308927049</v>
      </c>
      <c r="I1076" s="18">
        <f t="shared" si="49"/>
        <v>27.830415903970284</v>
      </c>
      <c r="J1076" s="17">
        <f t="shared" si="50"/>
        <v>0.48558863650101508</v>
      </c>
    </row>
    <row r="1077" spans="1:10" x14ac:dyDescent="0.3">
      <c r="A1077" s="2">
        <v>20200214</v>
      </c>
      <c r="B1077" s="2" t="s">
        <v>37</v>
      </c>
      <c r="C1077" s="2">
        <v>271</v>
      </c>
      <c r="D1077" s="2">
        <v>33.119999999999997</v>
      </c>
      <c r="E1077" s="2">
        <v>13.63</v>
      </c>
      <c r="F1077" s="2">
        <v>1.31</v>
      </c>
      <c r="G1077" s="2">
        <v>0</v>
      </c>
      <c r="H1077" s="16">
        <f t="shared" si="51"/>
        <v>495.97877726907905</v>
      </c>
      <c r="I1077" s="15">
        <f t="shared" si="49"/>
        <v>29.129336789658723</v>
      </c>
      <c r="J1077" s="14">
        <f t="shared" si="50"/>
        <v>0.48676249191567678</v>
      </c>
    </row>
    <row r="1078" spans="1:10" x14ac:dyDescent="0.3">
      <c r="A1078" s="19">
        <v>20200214</v>
      </c>
      <c r="B1078" s="19" t="s">
        <v>36</v>
      </c>
      <c r="C1078" s="19">
        <v>407</v>
      </c>
      <c r="D1078" s="19">
        <v>37.36</v>
      </c>
      <c r="E1078" s="19">
        <v>14.7</v>
      </c>
      <c r="F1078" s="19">
        <v>1.17</v>
      </c>
      <c r="G1078" s="19">
        <v>0</v>
      </c>
      <c r="H1078" s="17">
        <f t="shared" si="51"/>
        <v>670.70840083640826</v>
      </c>
      <c r="I1078" s="18">
        <f t="shared" si="49"/>
        <v>35.659637526137757</v>
      </c>
      <c r="J1078" s="17">
        <f t="shared" si="50"/>
        <v>0.63853561286247595</v>
      </c>
    </row>
    <row r="1079" spans="1:10" x14ac:dyDescent="0.3">
      <c r="A1079" s="2">
        <v>20200214</v>
      </c>
      <c r="B1079" s="2" t="s">
        <v>35</v>
      </c>
      <c r="C1079" s="2">
        <v>569.01</v>
      </c>
      <c r="D1079" s="2">
        <v>38.049999999999997</v>
      </c>
      <c r="E1079" s="2">
        <v>15.5</v>
      </c>
      <c r="F1079" s="2">
        <v>0.76</v>
      </c>
      <c r="G1079" s="2">
        <v>0</v>
      </c>
      <c r="H1079" s="16">
        <f t="shared" si="51"/>
        <v>923.19462376028332</v>
      </c>
      <c r="I1079" s="15">
        <f t="shared" si="49"/>
        <v>44.349831992508854</v>
      </c>
      <c r="J1079" s="14">
        <f t="shared" si="50"/>
        <v>0.84280814986261321</v>
      </c>
    </row>
    <row r="1080" spans="1:10" x14ac:dyDescent="0.3">
      <c r="A1080" s="19">
        <v>20200214</v>
      </c>
      <c r="B1080" s="19" t="s">
        <v>34</v>
      </c>
      <c r="C1080" s="19">
        <v>577.01</v>
      </c>
      <c r="D1080" s="19">
        <v>35.04</v>
      </c>
      <c r="E1080" s="19">
        <v>16.07</v>
      </c>
      <c r="F1080" s="19">
        <v>0.21</v>
      </c>
      <c r="G1080" s="19">
        <v>0</v>
      </c>
      <c r="H1080" s="17">
        <f t="shared" si="51"/>
        <v>1004.9844754359536</v>
      </c>
      <c r="I1080" s="18">
        <f t="shared" si="49"/>
        <v>47.475764857373548</v>
      </c>
      <c r="J1080" s="17">
        <f t="shared" si="50"/>
        <v>0.90333939903751126</v>
      </c>
    </row>
    <row r="1081" spans="1:10" x14ac:dyDescent="0.3">
      <c r="A1081" s="2">
        <v>20200214</v>
      </c>
      <c r="B1081" s="2" t="s">
        <v>33</v>
      </c>
      <c r="C1081" s="2">
        <v>475.01</v>
      </c>
      <c r="D1081" s="2">
        <v>28.9</v>
      </c>
      <c r="E1081" s="2">
        <v>16.239999999999998</v>
      </c>
      <c r="F1081" s="2">
        <v>0.97</v>
      </c>
      <c r="G1081" s="2">
        <v>0</v>
      </c>
      <c r="H1081" s="16">
        <f t="shared" si="51"/>
        <v>982.88291992088296</v>
      </c>
      <c r="I1081" s="15">
        <f t="shared" si="49"/>
        <v>46.955091247527591</v>
      </c>
      <c r="J1081" s="14">
        <f t="shared" si="50"/>
        <v>0.88577614105463587</v>
      </c>
    </row>
    <row r="1082" spans="1:10" x14ac:dyDescent="0.3">
      <c r="A1082" s="19">
        <v>20200214</v>
      </c>
      <c r="B1082" s="19" t="s">
        <v>32</v>
      </c>
      <c r="C1082" s="19">
        <v>325.01</v>
      </c>
      <c r="D1082" s="19">
        <v>20.48</v>
      </c>
      <c r="E1082" s="19">
        <v>16.149999999999999</v>
      </c>
      <c r="F1082" s="19">
        <v>1.93</v>
      </c>
      <c r="G1082" s="19">
        <v>0</v>
      </c>
      <c r="H1082" s="17">
        <f t="shared" si="51"/>
        <v>928.91742526753876</v>
      </c>
      <c r="I1082" s="18">
        <f t="shared" si="49"/>
        <v>45.178669539610581</v>
      </c>
      <c r="J1082" s="17">
        <f t="shared" si="50"/>
        <v>0.84456799537427074</v>
      </c>
    </row>
    <row r="1083" spans="1:10" x14ac:dyDescent="0.3">
      <c r="A1083" s="2">
        <v>20200214</v>
      </c>
      <c r="B1083" s="2" t="s">
        <v>31</v>
      </c>
      <c r="C1083" s="2">
        <v>148.01</v>
      </c>
      <c r="D1083" s="2">
        <v>10.54</v>
      </c>
      <c r="E1083" s="2">
        <v>15.75</v>
      </c>
      <c r="F1083" s="2">
        <v>2.48</v>
      </c>
      <c r="G1083" s="2">
        <v>0</v>
      </c>
      <c r="H1083" s="16">
        <f t="shared" si="51"/>
        <v>809.1430377481056</v>
      </c>
      <c r="I1083" s="15">
        <f t="shared" si="49"/>
        <v>41.0357199296283</v>
      </c>
      <c r="J1083" s="14">
        <f t="shared" si="50"/>
        <v>0.75075467763458781</v>
      </c>
    </row>
    <row r="1084" spans="1:10" x14ac:dyDescent="0.3">
      <c r="A1084" s="19">
        <v>20200214</v>
      </c>
      <c r="B1084" s="19" t="s">
        <v>30</v>
      </c>
      <c r="C1084" s="19">
        <v>0</v>
      </c>
      <c r="D1084" s="19">
        <v>0</v>
      </c>
      <c r="E1084" s="19">
        <v>14.83</v>
      </c>
      <c r="F1084" s="19">
        <v>2.5499999999999998</v>
      </c>
      <c r="G1084" s="19">
        <v>0</v>
      </c>
      <c r="H1084" s="17">
        <f t="shared" si="51"/>
        <v>0</v>
      </c>
      <c r="I1084" s="18">
        <f t="shared" si="49"/>
        <v>14.83</v>
      </c>
      <c r="J1084" s="17">
        <f t="shared" si="50"/>
        <v>0</v>
      </c>
    </row>
    <row r="1085" spans="1:10" x14ac:dyDescent="0.3">
      <c r="A1085" s="2">
        <v>20200214</v>
      </c>
      <c r="B1085" s="2" t="s">
        <v>29</v>
      </c>
      <c r="C1085" s="2">
        <v>0</v>
      </c>
      <c r="D1085" s="2">
        <v>0</v>
      </c>
      <c r="E1085" s="2">
        <v>14.25</v>
      </c>
      <c r="F1085" s="2">
        <v>1.93</v>
      </c>
      <c r="G1085" s="2">
        <v>0</v>
      </c>
      <c r="H1085" s="16">
        <f t="shared" si="51"/>
        <v>0</v>
      </c>
      <c r="I1085" s="15">
        <f t="shared" si="49"/>
        <v>14.25</v>
      </c>
      <c r="J1085" s="14">
        <f t="shared" si="50"/>
        <v>0</v>
      </c>
    </row>
    <row r="1086" spans="1:10" x14ac:dyDescent="0.3">
      <c r="A1086" s="19">
        <v>20200214</v>
      </c>
      <c r="B1086" s="19" t="s">
        <v>28</v>
      </c>
      <c r="C1086" s="19">
        <v>0</v>
      </c>
      <c r="D1086" s="19">
        <v>0</v>
      </c>
      <c r="E1086" s="19">
        <v>13.64</v>
      </c>
      <c r="F1086" s="19">
        <v>2</v>
      </c>
      <c r="G1086" s="19">
        <v>0</v>
      </c>
      <c r="H1086" s="17">
        <f t="shared" si="51"/>
        <v>0</v>
      </c>
      <c r="I1086" s="18">
        <f t="shared" si="49"/>
        <v>13.64</v>
      </c>
      <c r="J1086" s="17">
        <f t="shared" si="50"/>
        <v>0</v>
      </c>
    </row>
    <row r="1087" spans="1:10" x14ac:dyDescent="0.3">
      <c r="A1087" s="2">
        <v>20200214</v>
      </c>
      <c r="B1087" s="2" t="s">
        <v>27</v>
      </c>
      <c r="C1087" s="2">
        <v>0</v>
      </c>
      <c r="D1087" s="2">
        <v>0</v>
      </c>
      <c r="E1087" s="2">
        <v>13.09</v>
      </c>
      <c r="F1087" s="2">
        <v>1.93</v>
      </c>
      <c r="G1087" s="2">
        <v>0</v>
      </c>
      <c r="H1087" s="16">
        <f t="shared" si="51"/>
        <v>0</v>
      </c>
      <c r="I1087" s="15">
        <f t="shared" si="49"/>
        <v>13.09</v>
      </c>
      <c r="J1087" s="14">
        <f t="shared" si="50"/>
        <v>0</v>
      </c>
    </row>
    <row r="1088" spans="1:10" x14ac:dyDescent="0.3">
      <c r="A1088" s="19">
        <v>20200214</v>
      </c>
      <c r="B1088" s="19" t="s">
        <v>26</v>
      </c>
      <c r="C1088" s="19">
        <v>0</v>
      </c>
      <c r="D1088" s="19">
        <v>0</v>
      </c>
      <c r="E1088" s="19">
        <v>12.62</v>
      </c>
      <c r="F1088" s="19">
        <v>1.86</v>
      </c>
      <c r="G1088" s="19">
        <v>0</v>
      </c>
      <c r="H1088" s="17">
        <f t="shared" si="51"/>
        <v>0</v>
      </c>
      <c r="I1088" s="18">
        <f t="shared" si="49"/>
        <v>12.62</v>
      </c>
      <c r="J1088" s="17">
        <f t="shared" si="50"/>
        <v>0</v>
      </c>
    </row>
    <row r="1089" spans="1:10" x14ac:dyDescent="0.3">
      <c r="A1089" s="2">
        <v>20200214</v>
      </c>
      <c r="B1089" s="2" t="s">
        <v>25</v>
      </c>
      <c r="C1089" s="2">
        <v>0</v>
      </c>
      <c r="D1089" s="2">
        <v>0</v>
      </c>
      <c r="E1089" s="2">
        <v>12.04</v>
      </c>
      <c r="F1089" s="2">
        <v>1.66</v>
      </c>
      <c r="G1089" s="2">
        <v>0</v>
      </c>
      <c r="H1089" s="16">
        <f t="shared" si="51"/>
        <v>0</v>
      </c>
      <c r="I1089" s="15">
        <f t="shared" si="49"/>
        <v>12.04</v>
      </c>
      <c r="J1089" s="14">
        <f t="shared" si="50"/>
        <v>0</v>
      </c>
    </row>
    <row r="1090" spans="1:10" x14ac:dyDescent="0.3">
      <c r="A1090" s="19">
        <v>20200215</v>
      </c>
      <c r="B1090" s="19" t="s">
        <v>48</v>
      </c>
      <c r="C1090" s="19">
        <v>0</v>
      </c>
      <c r="D1090" s="19">
        <v>0</v>
      </c>
      <c r="E1090" s="19">
        <v>11.49</v>
      </c>
      <c r="F1090" s="19">
        <v>2</v>
      </c>
      <c r="G1090" s="19">
        <v>0</v>
      </c>
      <c r="H1090" s="17">
        <f t="shared" si="51"/>
        <v>0</v>
      </c>
      <c r="I1090" s="18">
        <f t="shared" si="49"/>
        <v>11.49</v>
      </c>
      <c r="J1090" s="17">
        <f t="shared" si="50"/>
        <v>0</v>
      </c>
    </row>
    <row r="1091" spans="1:10" x14ac:dyDescent="0.3">
      <c r="A1091" s="2">
        <v>20200215</v>
      </c>
      <c r="B1091" s="2" t="s">
        <v>47</v>
      </c>
      <c r="C1091" s="2">
        <v>0</v>
      </c>
      <c r="D1091" s="2">
        <v>0</v>
      </c>
      <c r="E1091" s="2">
        <v>11.19</v>
      </c>
      <c r="F1091" s="2">
        <v>2.2799999999999998</v>
      </c>
      <c r="G1091" s="2">
        <v>0</v>
      </c>
      <c r="H1091" s="16">
        <f t="shared" si="51"/>
        <v>0</v>
      </c>
      <c r="I1091" s="15">
        <f t="shared" si="49"/>
        <v>11.19</v>
      </c>
      <c r="J1091" s="14">
        <f t="shared" si="50"/>
        <v>0</v>
      </c>
    </row>
    <row r="1092" spans="1:10" x14ac:dyDescent="0.3">
      <c r="A1092" s="19">
        <v>20200215</v>
      </c>
      <c r="B1092" s="19" t="s">
        <v>46</v>
      </c>
      <c r="C1092" s="19">
        <v>0</v>
      </c>
      <c r="D1092" s="19">
        <v>0</v>
      </c>
      <c r="E1092" s="19">
        <v>10.72</v>
      </c>
      <c r="F1092" s="19">
        <v>1.79</v>
      </c>
      <c r="G1092" s="19">
        <v>0</v>
      </c>
      <c r="H1092" s="17">
        <f t="shared" si="51"/>
        <v>0</v>
      </c>
      <c r="I1092" s="18">
        <f t="shared" si="49"/>
        <v>10.72</v>
      </c>
      <c r="J1092" s="17">
        <f t="shared" si="50"/>
        <v>0</v>
      </c>
    </row>
    <row r="1093" spans="1:10" x14ac:dyDescent="0.3">
      <c r="A1093" s="2">
        <v>20200215</v>
      </c>
      <c r="B1093" s="2" t="s">
        <v>45</v>
      </c>
      <c r="C1093" s="2">
        <v>0</v>
      </c>
      <c r="D1093" s="2">
        <v>0</v>
      </c>
      <c r="E1093" s="2">
        <v>10.56</v>
      </c>
      <c r="F1093" s="2">
        <v>1.59</v>
      </c>
      <c r="G1093" s="2">
        <v>0</v>
      </c>
      <c r="H1093" s="16">
        <f t="shared" si="51"/>
        <v>0</v>
      </c>
      <c r="I1093" s="15">
        <f t="shared" si="49"/>
        <v>10.56</v>
      </c>
      <c r="J1093" s="14">
        <f t="shared" si="50"/>
        <v>0</v>
      </c>
    </row>
    <row r="1094" spans="1:10" x14ac:dyDescent="0.3">
      <c r="A1094" s="19">
        <v>20200215</v>
      </c>
      <c r="B1094" s="19" t="s">
        <v>44</v>
      </c>
      <c r="C1094" s="19">
        <v>0</v>
      </c>
      <c r="D1094" s="19">
        <v>0</v>
      </c>
      <c r="E1094" s="19">
        <v>10.3</v>
      </c>
      <c r="F1094" s="19">
        <v>1.31</v>
      </c>
      <c r="G1094" s="19">
        <v>0</v>
      </c>
      <c r="H1094" s="17">
        <f t="shared" si="51"/>
        <v>0</v>
      </c>
      <c r="I1094" s="18">
        <f t="shared" si="49"/>
        <v>10.3</v>
      </c>
      <c r="J1094" s="17">
        <f t="shared" si="50"/>
        <v>0</v>
      </c>
    </row>
    <row r="1095" spans="1:10" x14ac:dyDescent="0.3">
      <c r="A1095" s="2">
        <v>20200215</v>
      </c>
      <c r="B1095" s="2" t="s">
        <v>43</v>
      </c>
      <c r="C1095" s="2">
        <v>0</v>
      </c>
      <c r="D1095" s="2">
        <v>0</v>
      </c>
      <c r="E1095" s="2">
        <v>10.130000000000001</v>
      </c>
      <c r="F1095" s="2">
        <v>1.31</v>
      </c>
      <c r="G1095" s="2">
        <v>0</v>
      </c>
      <c r="H1095" s="16">
        <f t="shared" si="51"/>
        <v>0</v>
      </c>
      <c r="I1095" s="15">
        <f t="shared" si="49"/>
        <v>10.130000000000001</v>
      </c>
      <c r="J1095" s="14">
        <f t="shared" si="50"/>
        <v>0</v>
      </c>
    </row>
    <row r="1096" spans="1:10" x14ac:dyDescent="0.3">
      <c r="A1096" s="19">
        <v>20200215</v>
      </c>
      <c r="B1096" s="19" t="s">
        <v>42</v>
      </c>
      <c r="C1096" s="19">
        <v>0</v>
      </c>
      <c r="D1096" s="19">
        <v>0</v>
      </c>
      <c r="E1096" s="19">
        <v>9.92</v>
      </c>
      <c r="F1096" s="19">
        <v>1.1000000000000001</v>
      </c>
      <c r="G1096" s="19">
        <v>0</v>
      </c>
      <c r="H1096" s="17">
        <f t="shared" si="51"/>
        <v>0</v>
      </c>
      <c r="I1096" s="18">
        <f t="shared" si="49"/>
        <v>9.92</v>
      </c>
      <c r="J1096" s="17">
        <f t="shared" si="50"/>
        <v>0</v>
      </c>
    </row>
    <row r="1097" spans="1:10" x14ac:dyDescent="0.3">
      <c r="A1097" s="2">
        <v>20200215</v>
      </c>
      <c r="B1097" s="2" t="s">
        <v>41</v>
      </c>
      <c r="C1097" s="2">
        <v>0</v>
      </c>
      <c r="D1097" s="2">
        <v>0</v>
      </c>
      <c r="E1097" s="2">
        <v>9.9</v>
      </c>
      <c r="F1097" s="2">
        <v>0.83</v>
      </c>
      <c r="G1097" s="2">
        <v>0</v>
      </c>
      <c r="H1097" s="16">
        <f t="shared" si="51"/>
        <v>0</v>
      </c>
      <c r="I1097" s="15">
        <f t="shared" si="49"/>
        <v>9.9</v>
      </c>
      <c r="J1097" s="14">
        <f t="shared" si="50"/>
        <v>0</v>
      </c>
    </row>
    <row r="1098" spans="1:10" x14ac:dyDescent="0.3">
      <c r="A1098" s="19">
        <v>20200215</v>
      </c>
      <c r="B1098" s="19" t="s">
        <v>40</v>
      </c>
      <c r="C1098" s="19">
        <v>73</v>
      </c>
      <c r="D1098" s="19">
        <v>6.89</v>
      </c>
      <c r="E1098" s="19">
        <v>9.9600000000000009</v>
      </c>
      <c r="F1098" s="19">
        <v>0.76</v>
      </c>
      <c r="G1098" s="19">
        <v>0</v>
      </c>
      <c r="H1098" s="17">
        <f t="shared" si="51"/>
        <v>608.5180785962466</v>
      </c>
      <c r="I1098" s="18">
        <f t="shared" ref="I1098:I1161" si="52">E1098+H1098*((NOCT-20)/(800))</f>
        <v>28.976189956132707</v>
      </c>
      <c r="J1098" s="17">
        <f t="shared" ref="J1098:J1161" si="53">P_STC__W*(H1098/1000)*(1+(alpha_p/100)*(I1098-25))</f>
        <v>0.59762995297116861</v>
      </c>
    </row>
    <row r="1099" spans="1:10" x14ac:dyDescent="0.3">
      <c r="A1099" s="2">
        <v>20200215</v>
      </c>
      <c r="B1099" s="2" t="s">
        <v>39</v>
      </c>
      <c r="C1099" s="2">
        <v>264</v>
      </c>
      <c r="D1099" s="2">
        <v>17.25</v>
      </c>
      <c r="E1099" s="2">
        <v>10.67</v>
      </c>
      <c r="F1099" s="2">
        <v>0.97</v>
      </c>
      <c r="G1099" s="2">
        <v>0</v>
      </c>
      <c r="H1099" s="16">
        <f t="shared" si="51"/>
        <v>890.26302642976214</v>
      </c>
      <c r="I1099" s="15">
        <f t="shared" si="52"/>
        <v>38.490719575930065</v>
      </c>
      <c r="J1099" s="14">
        <f t="shared" si="53"/>
        <v>0.83621672665703994</v>
      </c>
    </row>
    <row r="1100" spans="1:10" x14ac:dyDescent="0.3">
      <c r="A1100" s="19">
        <v>20200215</v>
      </c>
      <c r="B1100" s="19" t="s">
        <v>38</v>
      </c>
      <c r="C1100" s="19">
        <v>440.01</v>
      </c>
      <c r="D1100" s="19">
        <v>26.33</v>
      </c>
      <c r="E1100" s="19">
        <v>11.5</v>
      </c>
      <c r="F1100" s="19">
        <v>0.97</v>
      </c>
      <c r="G1100" s="19">
        <v>0</v>
      </c>
      <c r="H1100" s="17">
        <f t="shared" si="51"/>
        <v>992.04012027799774</v>
      </c>
      <c r="I1100" s="18">
        <f t="shared" si="52"/>
        <v>42.501253758687426</v>
      </c>
      <c r="J1100" s="17">
        <f t="shared" si="53"/>
        <v>0.91391136380096949</v>
      </c>
    </row>
    <row r="1101" spans="1:10" x14ac:dyDescent="0.3">
      <c r="A1101" s="2">
        <v>20200215</v>
      </c>
      <c r="B1101" s="2" t="s">
        <v>37</v>
      </c>
      <c r="C1101" s="2">
        <v>570.01</v>
      </c>
      <c r="D1101" s="2">
        <v>33.43</v>
      </c>
      <c r="E1101" s="2">
        <v>12.81</v>
      </c>
      <c r="F1101" s="2">
        <v>0.69</v>
      </c>
      <c r="G1101" s="2">
        <v>0</v>
      </c>
      <c r="H1101" s="16">
        <f t="shared" si="51"/>
        <v>1034.6552796511771</v>
      </c>
      <c r="I1101" s="15">
        <f t="shared" si="52"/>
        <v>45.142977489099287</v>
      </c>
      <c r="J1101" s="14">
        <f t="shared" si="53"/>
        <v>0.94087060861971594</v>
      </c>
    </row>
    <row r="1102" spans="1:10" x14ac:dyDescent="0.3">
      <c r="A1102" s="19">
        <v>20200215</v>
      </c>
      <c r="B1102" s="19" t="s">
        <v>36</v>
      </c>
      <c r="C1102" s="19">
        <v>570.01</v>
      </c>
      <c r="D1102" s="19">
        <v>37.700000000000003</v>
      </c>
      <c r="E1102" s="19">
        <v>14.33</v>
      </c>
      <c r="F1102" s="19">
        <v>0.69</v>
      </c>
      <c r="G1102" s="19">
        <v>0</v>
      </c>
      <c r="H1102" s="17">
        <f t="shared" si="51"/>
        <v>932.10923236817962</v>
      </c>
      <c r="I1102" s="18">
        <f t="shared" si="52"/>
        <v>43.458413511505611</v>
      </c>
      <c r="J1102" s="17">
        <f t="shared" si="53"/>
        <v>0.8546855729479319</v>
      </c>
    </row>
    <row r="1103" spans="1:10" x14ac:dyDescent="0.3">
      <c r="A1103" s="2">
        <v>20200215</v>
      </c>
      <c r="B1103" s="2" t="s">
        <v>35</v>
      </c>
      <c r="C1103" s="2">
        <v>549.01</v>
      </c>
      <c r="D1103" s="2">
        <v>38.39</v>
      </c>
      <c r="E1103" s="2">
        <v>15.41</v>
      </c>
      <c r="F1103" s="2">
        <v>1.17</v>
      </c>
      <c r="G1103" s="2">
        <v>0</v>
      </c>
      <c r="H1103" s="16">
        <f t="shared" si="51"/>
        <v>884.05842793852128</v>
      </c>
      <c r="I1103" s="15">
        <f t="shared" si="52"/>
        <v>43.03682587307879</v>
      </c>
      <c r="J1103" s="14">
        <f t="shared" si="53"/>
        <v>0.81230319226992431</v>
      </c>
    </row>
    <row r="1104" spans="1:10" x14ac:dyDescent="0.3">
      <c r="A1104" s="19">
        <v>20200215</v>
      </c>
      <c r="B1104" s="19" t="s">
        <v>34</v>
      </c>
      <c r="C1104" s="19">
        <v>407</v>
      </c>
      <c r="D1104" s="19">
        <v>35.36</v>
      </c>
      <c r="E1104" s="19">
        <v>15.89</v>
      </c>
      <c r="F1104" s="19">
        <v>1.79</v>
      </c>
      <c r="G1104" s="19">
        <v>0</v>
      </c>
      <c r="H1104" s="17">
        <f t="shared" si="51"/>
        <v>703.28596063164503</v>
      </c>
      <c r="I1104" s="18">
        <f t="shared" si="52"/>
        <v>37.867686269738911</v>
      </c>
      <c r="J1104" s="17">
        <f t="shared" si="53"/>
        <v>0.66256247668470525</v>
      </c>
    </row>
    <row r="1105" spans="1:10" x14ac:dyDescent="0.3">
      <c r="A1105" s="2">
        <v>20200215</v>
      </c>
      <c r="B1105" s="2" t="s">
        <v>33</v>
      </c>
      <c r="C1105" s="2">
        <v>482.01</v>
      </c>
      <c r="D1105" s="2">
        <v>29.19</v>
      </c>
      <c r="E1105" s="2">
        <v>16.010000000000002</v>
      </c>
      <c r="F1105" s="2">
        <v>2.2799999999999998</v>
      </c>
      <c r="G1105" s="2">
        <v>0</v>
      </c>
      <c r="H1105" s="16">
        <f t="shared" si="51"/>
        <v>988.31820215124583</v>
      </c>
      <c r="I1105" s="15">
        <f t="shared" si="52"/>
        <v>46.894943817226434</v>
      </c>
      <c r="J1105" s="14">
        <f t="shared" si="53"/>
        <v>0.89094193035784885</v>
      </c>
    </row>
    <row r="1106" spans="1:10" x14ac:dyDescent="0.3">
      <c r="A1106" s="19">
        <v>20200215</v>
      </c>
      <c r="B1106" s="19" t="s">
        <v>32</v>
      </c>
      <c r="C1106" s="19">
        <v>333.01</v>
      </c>
      <c r="D1106" s="19">
        <v>20.74</v>
      </c>
      <c r="E1106" s="19">
        <v>15.82</v>
      </c>
      <c r="F1106" s="19">
        <v>2.41</v>
      </c>
      <c r="G1106" s="19">
        <v>0</v>
      </c>
      <c r="H1106" s="17">
        <f t="shared" si="51"/>
        <v>940.36667134506229</v>
      </c>
      <c r="I1106" s="18">
        <f t="shared" si="52"/>
        <v>45.206458479533197</v>
      </c>
      <c r="J1106" s="17">
        <f t="shared" si="53"/>
        <v>0.85486001089474351</v>
      </c>
    </row>
    <row r="1107" spans="1:10" x14ac:dyDescent="0.3">
      <c r="A1107" s="2">
        <v>20200215</v>
      </c>
      <c r="B1107" s="2" t="s">
        <v>31</v>
      </c>
      <c r="C1107" s="2">
        <v>149.01</v>
      </c>
      <c r="D1107" s="2">
        <v>10.78</v>
      </c>
      <c r="E1107" s="2">
        <v>15.37</v>
      </c>
      <c r="F1107" s="2">
        <v>2.21</v>
      </c>
      <c r="G1107" s="2">
        <v>0</v>
      </c>
      <c r="H1107" s="16">
        <f t="shared" ref="H1107:H1170" si="54">IF(D1107&gt;0,C1107/SIN(D1107*PI()/180),0)</f>
        <v>796.68123697260114</v>
      </c>
      <c r="I1107" s="15">
        <f t="shared" si="52"/>
        <v>40.266288655393787</v>
      </c>
      <c r="J1107" s="14">
        <f t="shared" si="53"/>
        <v>0.74195059118778162</v>
      </c>
    </row>
    <row r="1108" spans="1:10" x14ac:dyDescent="0.3">
      <c r="A1108" s="19">
        <v>20200215</v>
      </c>
      <c r="B1108" s="19" t="s">
        <v>30</v>
      </c>
      <c r="C1108" s="19">
        <v>0</v>
      </c>
      <c r="D1108" s="19">
        <v>0</v>
      </c>
      <c r="E1108" s="19">
        <v>14.51</v>
      </c>
      <c r="F1108" s="19">
        <v>1.86</v>
      </c>
      <c r="G1108" s="19">
        <v>0</v>
      </c>
      <c r="H1108" s="17">
        <f t="shared" si="54"/>
        <v>0</v>
      </c>
      <c r="I1108" s="18">
        <f t="shared" si="52"/>
        <v>14.51</v>
      </c>
      <c r="J1108" s="17">
        <f t="shared" si="53"/>
        <v>0</v>
      </c>
    </row>
    <row r="1109" spans="1:10" x14ac:dyDescent="0.3">
      <c r="A1109" s="2">
        <v>20200215</v>
      </c>
      <c r="B1109" s="2" t="s">
        <v>29</v>
      </c>
      <c r="C1109" s="2">
        <v>0</v>
      </c>
      <c r="D1109" s="2">
        <v>0</v>
      </c>
      <c r="E1109" s="2">
        <v>13.94</v>
      </c>
      <c r="F1109" s="2">
        <v>1.72</v>
      </c>
      <c r="G1109" s="2">
        <v>0</v>
      </c>
      <c r="H1109" s="16">
        <f t="shared" si="54"/>
        <v>0</v>
      </c>
      <c r="I1109" s="15">
        <f t="shared" si="52"/>
        <v>13.94</v>
      </c>
      <c r="J1109" s="14">
        <f t="shared" si="53"/>
        <v>0</v>
      </c>
    </row>
    <row r="1110" spans="1:10" x14ac:dyDescent="0.3">
      <c r="A1110" s="19">
        <v>20200215</v>
      </c>
      <c r="B1110" s="19" t="s">
        <v>28</v>
      </c>
      <c r="C1110" s="19">
        <v>0</v>
      </c>
      <c r="D1110" s="19">
        <v>0</v>
      </c>
      <c r="E1110" s="19">
        <v>12.9</v>
      </c>
      <c r="F1110" s="19">
        <v>1.52</v>
      </c>
      <c r="G1110" s="19">
        <v>0</v>
      </c>
      <c r="H1110" s="17">
        <f t="shared" si="54"/>
        <v>0</v>
      </c>
      <c r="I1110" s="18">
        <f t="shared" si="52"/>
        <v>12.9</v>
      </c>
      <c r="J1110" s="17">
        <f t="shared" si="53"/>
        <v>0</v>
      </c>
    </row>
    <row r="1111" spans="1:10" x14ac:dyDescent="0.3">
      <c r="A1111" s="2">
        <v>20200215</v>
      </c>
      <c r="B1111" s="2" t="s">
        <v>27</v>
      </c>
      <c r="C1111" s="2">
        <v>0</v>
      </c>
      <c r="D1111" s="2">
        <v>0</v>
      </c>
      <c r="E1111" s="2">
        <v>11.86</v>
      </c>
      <c r="F1111" s="2">
        <v>1.72</v>
      </c>
      <c r="G1111" s="2">
        <v>0</v>
      </c>
      <c r="H1111" s="16">
        <f t="shared" si="54"/>
        <v>0</v>
      </c>
      <c r="I1111" s="15">
        <f t="shared" si="52"/>
        <v>11.86</v>
      </c>
      <c r="J1111" s="14">
        <f t="shared" si="53"/>
        <v>0</v>
      </c>
    </row>
    <row r="1112" spans="1:10" x14ac:dyDescent="0.3">
      <c r="A1112" s="19">
        <v>20200215</v>
      </c>
      <c r="B1112" s="19" t="s">
        <v>26</v>
      </c>
      <c r="C1112" s="19">
        <v>0</v>
      </c>
      <c r="D1112" s="19">
        <v>0</v>
      </c>
      <c r="E1112" s="19">
        <v>11.28</v>
      </c>
      <c r="F1112" s="19">
        <v>1.86</v>
      </c>
      <c r="G1112" s="19">
        <v>0</v>
      </c>
      <c r="H1112" s="17">
        <f t="shared" si="54"/>
        <v>0</v>
      </c>
      <c r="I1112" s="18">
        <f t="shared" si="52"/>
        <v>11.28</v>
      </c>
      <c r="J1112" s="17">
        <f t="shared" si="53"/>
        <v>0</v>
      </c>
    </row>
    <row r="1113" spans="1:10" x14ac:dyDescent="0.3">
      <c r="A1113" s="2">
        <v>20200215</v>
      </c>
      <c r="B1113" s="2" t="s">
        <v>25</v>
      </c>
      <c r="C1113" s="2">
        <v>0</v>
      </c>
      <c r="D1113" s="2">
        <v>0</v>
      </c>
      <c r="E1113" s="2">
        <v>11.01</v>
      </c>
      <c r="F1113" s="2">
        <v>2.0699999999999998</v>
      </c>
      <c r="G1113" s="2">
        <v>0</v>
      </c>
      <c r="H1113" s="16">
        <f t="shared" si="54"/>
        <v>0</v>
      </c>
      <c r="I1113" s="15">
        <f t="shared" si="52"/>
        <v>11.01</v>
      </c>
      <c r="J1113" s="14">
        <f t="shared" si="53"/>
        <v>0</v>
      </c>
    </row>
    <row r="1114" spans="1:10" x14ac:dyDescent="0.3">
      <c r="A1114" s="19">
        <v>20200216</v>
      </c>
      <c r="B1114" s="19" t="s">
        <v>48</v>
      </c>
      <c r="C1114" s="19">
        <v>0</v>
      </c>
      <c r="D1114" s="19">
        <v>0</v>
      </c>
      <c r="E1114" s="19">
        <v>11.07</v>
      </c>
      <c r="F1114" s="19">
        <v>2.34</v>
      </c>
      <c r="G1114" s="19">
        <v>0</v>
      </c>
      <c r="H1114" s="17">
        <f t="shared" si="54"/>
        <v>0</v>
      </c>
      <c r="I1114" s="18">
        <f t="shared" si="52"/>
        <v>11.07</v>
      </c>
      <c r="J1114" s="17">
        <f t="shared" si="53"/>
        <v>0</v>
      </c>
    </row>
    <row r="1115" spans="1:10" x14ac:dyDescent="0.3">
      <c r="A1115" s="2">
        <v>20200216</v>
      </c>
      <c r="B1115" s="2" t="s">
        <v>47</v>
      </c>
      <c r="C1115" s="2">
        <v>0</v>
      </c>
      <c r="D1115" s="2">
        <v>0</v>
      </c>
      <c r="E1115" s="2">
        <v>11.31</v>
      </c>
      <c r="F1115" s="2">
        <v>2.48</v>
      </c>
      <c r="G1115" s="2">
        <v>0</v>
      </c>
      <c r="H1115" s="16">
        <f t="shared" si="54"/>
        <v>0</v>
      </c>
      <c r="I1115" s="15">
        <f t="shared" si="52"/>
        <v>11.31</v>
      </c>
      <c r="J1115" s="14">
        <f t="shared" si="53"/>
        <v>0</v>
      </c>
    </row>
    <row r="1116" spans="1:10" x14ac:dyDescent="0.3">
      <c r="A1116" s="19">
        <v>20200216</v>
      </c>
      <c r="B1116" s="19" t="s">
        <v>46</v>
      </c>
      <c r="C1116" s="19">
        <v>0</v>
      </c>
      <c r="D1116" s="19">
        <v>0</v>
      </c>
      <c r="E1116" s="19">
        <v>11.56</v>
      </c>
      <c r="F1116" s="19">
        <v>2.48</v>
      </c>
      <c r="G1116" s="19">
        <v>0</v>
      </c>
      <c r="H1116" s="17">
        <f t="shared" si="54"/>
        <v>0</v>
      </c>
      <c r="I1116" s="18">
        <f t="shared" si="52"/>
        <v>11.56</v>
      </c>
      <c r="J1116" s="17">
        <f t="shared" si="53"/>
        <v>0</v>
      </c>
    </row>
    <row r="1117" spans="1:10" x14ac:dyDescent="0.3">
      <c r="A1117" s="2">
        <v>20200216</v>
      </c>
      <c r="B1117" s="2" t="s">
        <v>45</v>
      </c>
      <c r="C1117" s="2">
        <v>0</v>
      </c>
      <c r="D1117" s="2">
        <v>0</v>
      </c>
      <c r="E1117" s="2">
        <v>11.59</v>
      </c>
      <c r="F1117" s="2">
        <v>2.34</v>
      </c>
      <c r="G1117" s="2">
        <v>0</v>
      </c>
      <c r="H1117" s="16">
        <f t="shared" si="54"/>
        <v>0</v>
      </c>
      <c r="I1117" s="15">
        <f t="shared" si="52"/>
        <v>11.59</v>
      </c>
      <c r="J1117" s="14">
        <f t="shared" si="53"/>
        <v>0</v>
      </c>
    </row>
    <row r="1118" spans="1:10" x14ac:dyDescent="0.3">
      <c r="A1118" s="19">
        <v>20200216</v>
      </c>
      <c r="B1118" s="19" t="s">
        <v>44</v>
      </c>
      <c r="C1118" s="19">
        <v>0</v>
      </c>
      <c r="D1118" s="19">
        <v>0</v>
      </c>
      <c r="E1118" s="19">
        <v>11.57</v>
      </c>
      <c r="F1118" s="19">
        <v>2.0699999999999998</v>
      </c>
      <c r="G1118" s="19">
        <v>0</v>
      </c>
      <c r="H1118" s="17">
        <f t="shared" si="54"/>
        <v>0</v>
      </c>
      <c r="I1118" s="18">
        <f t="shared" si="52"/>
        <v>11.57</v>
      </c>
      <c r="J1118" s="17">
        <f t="shared" si="53"/>
        <v>0</v>
      </c>
    </row>
    <row r="1119" spans="1:10" x14ac:dyDescent="0.3">
      <c r="A1119" s="2">
        <v>20200216</v>
      </c>
      <c r="B1119" s="2" t="s">
        <v>43</v>
      </c>
      <c r="C1119" s="2">
        <v>0</v>
      </c>
      <c r="D1119" s="2">
        <v>0</v>
      </c>
      <c r="E1119" s="2">
        <v>11.75</v>
      </c>
      <c r="F1119" s="2">
        <v>2.21</v>
      </c>
      <c r="G1119" s="2">
        <v>0</v>
      </c>
      <c r="H1119" s="16">
        <f t="shared" si="54"/>
        <v>0</v>
      </c>
      <c r="I1119" s="15">
        <f t="shared" si="52"/>
        <v>11.75</v>
      </c>
      <c r="J1119" s="14">
        <f t="shared" si="53"/>
        <v>0</v>
      </c>
    </row>
    <row r="1120" spans="1:10" x14ac:dyDescent="0.3">
      <c r="A1120" s="19">
        <v>20200216</v>
      </c>
      <c r="B1120" s="19" t="s">
        <v>42</v>
      </c>
      <c r="C1120" s="19">
        <v>0</v>
      </c>
      <c r="D1120" s="19">
        <v>0</v>
      </c>
      <c r="E1120" s="19">
        <v>12.36</v>
      </c>
      <c r="F1120" s="19">
        <v>2.5499999999999998</v>
      </c>
      <c r="G1120" s="19">
        <v>0</v>
      </c>
      <c r="H1120" s="17">
        <f t="shared" si="54"/>
        <v>0</v>
      </c>
      <c r="I1120" s="18">
        <f t="shared" si="52"/>
        <v>12.36</v>
      </c>
      <c r="J1120" s="17">
        <f t="shared" si="53"/>
        <v>0</v>
      </c>
    </row>
    <row r="1121" spans="1:10" x14ac:dyDescent="0.3">
      <c r="A1121" s="2">
        <v>20200216</v>
      </c>
      <c r="B1121" s="2" t="s">
        <v>41</v>
      </c>
      <c r="C1121" s="2">
        <v>0</v>
      </c>
      <c r="D1121" s="2">
        <v>0</v>
      </c>
      <c r="E1121" s="2">
        <v>12.18</v>
      </c>
      <c r="F1121" s="2">
        <v>2.62</v>
      </c>
      <c r="G1121" s="2">
        <v>0</v>
      </c>
      <c r="H1121" s="16">
        <f t="shared" si="54"/>
        <v>0</v>
      </c>
      <c r="I1121" s="15">
        <f t="shared" si="52"/>
        <v>12.18</v>
      </c>
      <c r="J1121" s="14">
        <f t="shared" si="53"/>
        <v>0</v>
      </c>
    </row>
    <row r="1122" spans="1:10" x14ac:dyDescent="0.3">
      <c r="A1122" s="19">
        <v>20200216</v>
      </c>
      <c r="B1122" s="19" t="s">
        <v>40</v>
      </c>
      <c r="C1122" s="19">
        <v>72</v>
      </c>
      <c r="D1122" s="19">
        <v>7.13</v>
      </c>
      <c r="E1122" s="19">
        <v>12.62</v>
      </c>
      <c r="F1122" s="19">
        <v>2.62</v>
      </c>
      <c r="G1122" s="19">
        <v>0</v>
      </c>
      <c r="H1122" s="17">
        <f t="shared" si="54"/>
        <v>580.07891276218174</v>
      </c>
      <c r="I1122" s="18">
        <f t="shared" si="52"/>
        <v>30.747466023818177</v>
      </c>
      <c r="J1122" s="17">
        <f t="shared" si="53"/>
        <v>0.56507598547212856</v>
      </c>
    </row>
    <row r="1123" spans="1:10" x14ac:dyDescent="0.3">
      <c r="A1123" s="2">
        <v>20200216</v>
      </c>
      <c r="B1123" s="2" t="s">
        <v>39</v>
      </c>
      <c r="C1123" s="2">
        <v>168</v>
      </c>
      <c r="D1123" s="2">
        <v>17.510000000000002</v>
      </c>
      <c r="E1123" s="2">
        <v>13.4</v>
      </c>
      <c r="F1123" s="2">
        <v>2.83</v>
      </c>
      <c r="G1123" s="2">
        <v>0</v>
      </c>
      <c r="H1123" s="16">
        <f t="shared" si="54"/>
        <v>558.37652039232751</v>
      </c>
      <c r="I1123" s="15">
        <f t="shared" si="52"/>
        <v>30.849266262260237</v>
      </c>
      <c r="J1123" s="14">
        <f t="shared" si="53"/>
        <v>0.54367910215166659</v>
      </c>
    </row>
    <row r="1124" spans="1:10" x14ac:dyDescent="0.3">
      <c r="A1124" s="19">
        <v>20200216</v>
      </c>
      <c r="B1124" s="19" t="s">
        <v>38</v>
      </c>
      <c r="C1124" s="19">
        <v>170</v>
      </c>
      <c r="D1124" s="19">
        <v>26.62</v>
      </c>
      <c r="E1124" s="19">
        <v>14.37</v>
      </c>
      <c r="F1124" s="19">
        <v>3.38</v>
      </c>
      <c r="G1124" s="19">
        <v>0</v>
      </c>
      <c r="H1124" s="17">
        <f t="shared" si="54"/>
        <v>379.4040051400458</v>
      </c>
      <c r="I1124" s="18">
        <f t="shared" si="52"/>
        <v>26.226375160626432</v>
      </c>
      <c r="J1124" s="17">
        <f t="shared" si="53"/>
        <v>0.37731019272518906</v>
      </c>
    </row>
    <row r="1125" spans="1:10" x14ac:dyDescent="0.3">
      <c r="A1125" s="2">
        <v>20200216</v>
      </c>
      <c r="B1125" s="2" t="s">
        <v>37</v>
      </c>
      <c r="C1125" s="2">
        <v>167</v>
      </c>
      <c r="D1125" s="2">
        <v>33.75</v>
      </c>
      <c r="E1125" s="2">
        <v>15.62</v>
      </c>
      <c r="F1125" s="2">
        <v>3.93</v>
      </c>
      <c r="G1125" s="2">
        <v>0</v>
      </c>
      <c r="H1125" s="16">
        <f t="shared" si="54"/>
        <v>300.59205852756287</v>
      </c>
      <c r="I1125" s="15">
        <f t="shared" si="52"/>
        <v>25.013501828986339</v>
      </c>
      <c r="J1125" s="14">
        <f t="shared" si="53"/>
        <v>0.3005737950860029</v>
      </c>
    </row>
    <row r="1126" spans="1:10" x14ac:dyDescent="0.3">
      <c r="A1126" s="19">
        <v>20200216</v>
      </c>
      <c r="B1126" s="19" t="s">
        <v>36</v>
      </c>
      <c r="C1126" s="19">
        <v>370</v>
      </c>
      <c r="D1126" s="19">
        <v>38.04</v>
      </c>
      <c r="E1126" s="19">
        <v>15.95</v>
      </c>
      <c r="F1126" s="19">
        <v>4.07</v>
      </c>
      <c r="G1126" s="19">
        <v>0</v>
      </c>
      <c r="H1126" s="17">
        <f t="shared" si="54"/>
        <v>600.44323044293969</v>
      </c>
      <c r="I1126" s="18">
        <f t="shared" si="52"/>
        <v>34.713850951341868</v>
      </c>
      <c r="J1126" s="17">
        <f t="shared" si="53"/>
        <v>0.57419645823924748</v>
      </c>
    </row>
    <row r="1127" spans="1:10" x14ac:dyDescent="0.3">
      <c r="A1127" s="2">
        <v>20200216</v>
      </c>
      <c r="B1127" s="2" t="s">
        <v>35</v>
      </c>
      <c r="C1127" s="2">
        <v>253</v>
      </c>
      <c r="D1127" s="2">
        <v>38.729999999999997</v>
      </c>
      <c r="E1127" s="2">
        <v>16.329999999999998</v>
      </c>
      <c r="F1127" s="2">
        <v>4.1399999999999997</v>
      </c>
      <c r="G1127" s="2">
        <v>0</v>
      </c>
      <c r="H1127" s="16">
        <f t="shared" si="54"/>
        <v>404.37866782714786</v>
      </c>
      <c r="I1127" s="15">
        <f t="shared" si="52"/>
        <v>28.966833369598369</v>
      </c>
      <c r="J1127" s="14">
        <f t="shared" si="53"/>
        <v>0.39716020525644075</v>
      </c>
    </row>
    <row r="1128" spans="1:10" x14ac:dyDescent="0.3">
      <c r="A1128" s="19">
        <v>20200216</v>
      </c>
      <c r="B1128" s="19" t="s">
        <v>34</v>
      </c>
      <c r="C1128" s="19">
        <v>208</v>
      </c>
      <c r="D1128" s="19">
        <v>35.69</v>
      </c>
      <c r="E1128" s="19">
        <v>16.39</v>
      </c>
      <c r="F1128" s="19">
        <v>4.28</v>
      </c>
      <c r="G1128" s="19">
        <v>0</v>
      </c>
      <c r="H1128" s="17">
        <f t="shared" si="54"/>
        <v>356.53100784294105</v>
      </c>
      <c r="I1128" s="18">
        <f t="shared" si="52"/>
        <v>27.53159399509191</v>
      </c>
      <c r="J1128" s="17">
        <f t="shared" si="53"/>
        <v>0.35246934492960441</v>
      </c>
    </row>
    <row r="1129" spans="1:10" x14ac:dyDescent="0.3">
      <c r="A1129" s="2">
        <v>20200216</v>
      </c>
      <c r="B1129" s="2" t="s">
        <v>33</v>
      </c>
      <c r="C1129" s="2">
        <v>239</v>
      </c>
      <c r="D1129" s="2">
        <v>29.49</v>
      </c>
      <c r="E1129" s="2">
        <v>16.440000000000001</v>
      </c>
      <c r="F1129" s="2">
        <v>4.21</v>
      </c>
      <c r="G1129" s="2">
        <v>0</v>
      </c>
      <c r="H1129" s="16">
        <f t="shared" si="54"/>
        <v>485.50429730300806</v>
      </c>
      <c r="I1129" s="15">
        <f t="shared" si="52"/>
        <v>31.612009290719001</v>
      </c>
      <c r="J1129" s="14">
        <f t="shared" si="53"/>
        <v>0.47105858214297636</v>
      </c>
    </row>
    <row r="1130" spans="1:10" x14ac:dyDescent="0.3">
      <c r="A1130" s="19">
        <v>20200216</v>
      </c>
      <c r="B1130" s="19" t="s">
        <v>32</v>
      </c>
      <c r="C1130" s="19">
        <v>198</v>
      </c>
      <c r="D1130" s="19">
        <v>21</v>
      </c>
      <c r="E1130" s="19">
        <v>16.239999999999998</v>
      </c>
      <c r="F1130" s="19">
        <v>4</v>
      </c>
      <c r="G1130" s="19">
        <v>0</v>
      </c>
      <c r="H1130" s="17">
        <f t="shared" si="54"/>
        <v>552.50476570581657</v>
      </c>
      <c r="I1130" s="18">
        <f t="shared" si="52"/>
        <v>33.505773928306766</v>
      </c>
      <c r="J1130" s="17">
        <f t="shared" si="53"/>
        <v>0.53135710286449056</v>
      </c>
    </row>
    <row r="1131" spans="1:10" x14ac:dyDescent="0.3">
      <c r="A1131" s="2">
        <v>20200216</v>
      </c>
      <c r="B1131" s="2" t="s">
        <v>31</v>
      </c>
      <c r="C1131" s="2">
        <v>84</v>
      </c>
      <c r="D1131" s="2">
        <v>11.01</v>
      </c>
      <c r="E1131" s="2">
        <v>15.86</v>
      </c>
      <c r="F1131" s="2">
        <v>3.38</v>
      </c>
      <c r="G1131" s="2">
        <v>0</v>
      </c>
      <c r="H1131" s="16">
        <f t="shared" si="54"/>
        <v>439.83589805040253</v>
      </c>
      <c r="I1131" s="15">
        <f t="shared" si="52"/>
        <v>29.604871814075079</v>
      </c>
      <c r="J1131" s="14">
        <f t="shared" si="53"/>
        <v>0.43072165236652438</v>
      </c>
    </row>
    <row r="1132" spans="1:10" x14ac:dyDescent="0.3">
      <c r="A1132" s="19">
        <v>20200216</v>
      </c>
      <c r="B1132" s="19" t="s">
        <v>30</v>
      </c>
      <c r="C1132" s="19">
        <v>0</v>
      </c>
      <c r="D1132" s="19">
        <v>0</v>
      </c>
      <c r="E1132" s="19">
        <v>15.15</v>
      </c>
      <c r="F1132" s="19">
        <v>2.76</v>
      </c>
      <c r="G1132" s="19">
        <v>0</v>
      </c>
      <c r="H1132" s="17">
        <f t="shared" si="54"/>
        <v>0</v>
      </c>
      <c r="I1132" s="18">
        <f t="shared" si="52"/>
        <v>15.15</v>
      </c>
      <c r="J1132" s="17">
        <f t="shared" si="53"/>
        <v>0</v>
      </c>
    </row>
    <row r="1133" spans="1:10" x14ac:dyDescent="0.3">
      <c r="A1133" s="2">
        <v>20200216</v>
      </c>
      <c r="B1133" s="2" t="s">
        <v>29</v>
      </c>
      <c r="C1133" s="2">
        <v>0</v>
      </c>
      <c r="D1133" s="2">
        <v>0</v>
      </c>
      <c r="E1133" s="2">
        <v>14.09</v>
      </c>
      <c r="F1133" s="2">
        <v>2.9</v>
      </c>
      <c r="G1133" s="2">
        <v>0</v>
      </c>
      <c r="H1133" s="16">
        <f t="shared" si="54"/>
        <v>0</v>
      </c>
      <c r="I1133" s="15">
        <f t="shared" si="52"/>
        <v>14.09</v>
      </c>
      <c r="J1133" s="14">
        <f t="shared" si="53"/>
        <v>0</v>
      </c>
    </row>
    <row r="1134" spans="1:10" x14ac:dyDescent="0.3">
      <c r="A1134" s="19">
        <v>20200216</v>
      </c>
      <c r="B1134" s="19" t="s">
        <v>28</v>
      </c>
      <c r="C1134" s="19">
        <v>0</v>
      </c>
      <c r="D1134" s="19">
        <v>0</v>
      </c>
      <c r="E1134" s="19">
        <v>13.78</v>
      </c>
      <c r="F1134" s="19">
        <v>2.9</v>
      </c>
      <c r="G1134" s="19">
        <v>0</v>
      </c>
      <c r="H1134" s="17">
        <f t="shared" si="54"/>
        <v>0</v>
      </c>
      <c r="I1134" s="18">
        <f t="shared" si="52"/>
        <v>13.78</v>
      </c>
      <c r="J1134" s="17">
        <f t="shared" si="53"/>
        <v>0</v>
      </c>
    </row>
    <row r="1135" spans="1:10" x14ac:dyDescent="0.3">
      <c r="A1135" s="2">
        <v>20200216</v>
      </c>
      <c r="B1135" s="2" t="s">
        <v>27</v>
      </c>
      <c r="C1135" s="2">
        <v>0</v>
      </c>
      <c r="D1135" s="2">
        <v>0</v>
      </c>
      <c r="E1135" s="2">
        <v>13.86</v>
      </c>
      <c r="F1135" s="2">
        <v>2.97</v>
      </c>
      <c r="G1135" s="2">
        <v>0</v>
      </c>
      <c r="H1135" s="16">
        <f t="shared" si="54"/>
        <v>0</v>
      </c>
      <c r="I1135" s="15">
        <f t="shared" si="52"/>
        <v>13.86</v>
      </c>
      <c r="J1135" s="14">
        <f t="shared" si="53"/>
        <v>0</v>
      </c>
    </row>
    <row r="1136" spans="1:10" x14ac:dyDescent="0.3">
      <c r="A1136" s="19">
        <v>20200216</v>
      </c>
      <c r="B1136" s="19" t="s">
        <v>26</v>
      </c>
      <c r="C1136" s="19">
        <v>0</v>
      </c>
      <c r="D1136" s="19">
        <v>0</v>
      </c>
      <c r="E1136" s="19">
        <v>14.02</v>
      </c>
      <c r="F1136" s="19">
        <v>3.03</v>
      </c>
      <c r="G1136" s="19">
        <v>0</v>
      </c>
      <c r="H1136" s="17">
        <f t="shared" si="54"/>
        <v>0</v>
      </c>
      <c r="I1136" s="18">
        <f t="shared" si="52"/>
        <v>14.02</v>
      </c>
      <c r="J1136" s="17">
        <f t="shared" si="53"/>
        <v>0</v>
      </c>
    </row>
    <row r="1137" spans="1:10" x14ac:dyDescent="0.3">
      <c r="A1137" s="2">
        <v>20200216</v>
      </c>
      <c r="B1137" s="2" t="s">
        <v>25</v>
      </c>
      <c r="C1137" s="2">
        <v>0</v>
      </c>
      <c r="D1137" s="2">
        <v>0</v>
      </c>
      <c r="E1137" s="2">
        <v>14.16</v>
      </c>
      <c r="F1137" s="2">
        <v>3.03</v>
      </c>
      <c r="G1137" s="2">
        <v>0</v>
      </c>
      <c r="H1137" s="16">
        <f t="shared" si="54"/>
        <v>0</v>
      </c>
      <c r="I1137" s="15">
        <f t="shared" si="52"/>
        <v>14.16</v>
      </c>
      <c r="J1137" s="14">
        <f t="shared" si="53"/>
        <v>0</v>
      </c>
    </row>
    <row r="1138" spans="1:10" x14ac:dyDescent="0.3">
      <c r="A1138" s="19">
        <v>20200217</v>
      </c>
      <c r="B1138" s="19" t="s">
        <v>48</v>
      </c>
      <c r="C1138" s="19">
        <v>0</v>
      </c>
      <c r="D1138" s="19">
        <v>0</v>
      </c>
      <c r="E1138" s="19">
        <v>14.34</v>
      </c>
      <c r="F1138" s="19">
        <v>3.1</v>
      </c>
      <c r="G1138" s="19">
        <v>0</v>
      </c>
      <c r="H1138" s="17">
        <f t="shared" si="54"/>
        <v>0</v>
      </c>
      <c r="I1138" s="18">
        <f t="shared" si="52"/>
        <v>14.34</v>
      </c>
      <c r="J1138" s="17">
        <f t="shared" si="53"/>
        <v>0</v>
      </c>
    </row>
    <row r="1139" spans="1:10" x14ac:dyDescent="0.3">
      <c r="A1139" s="2">
        <v>20200217</v>
      </c>
      <c r="B1139" s="2" t="s">
        <v>47</v>
      </c>
      <c r="C1139" s="2">
        <v>0</v>
      </c>
      <c r="D1139" s="2">
        <v>0</v>
      </c>
      <c r="E1139" s="2">
        <v>14.63</v>
      </c>
      <c r="F1139" s="2">
        <v>3.03</v>
      </c>
      <c r="G1139" s="2">
        <v>0</v>
      </c>
      <c r="H1139" s="16">
        <f t="shared" si="54"/>
        <v>0</v>
      </c>
      <c r="I1139" s="15">
        <f t="shared" si="52"/>
        <v>14.63</v>
      </c>
      <c r="J1139" s="14">
        <f t="shared" si="53"/>
        <v>0</v>
      </c>
    </row>
    <row r="1140" spans="1:10" x14ac:dyDescent="0.3">
      <c r="A1140" s="19">
        <v>20200217</v>
      </c>
      <c r="B1140" s="19" t="s">
        <v>46</v>
      </c>
      <c r="C1140" s="19">
        <v>0</v>
      </c>
      <c r="D1140" s="19">
        <v>0</v>
      </c>
      <c r="E1140" s="19">
        <v>14.75</v>
      </c>
      <c r="F1140" s="19">
        <v>2.97</v>
      </c>
      <c r="G1140" s="19">
        <v>0</v>
      </c>
      <c r="H1140" s="17">
        <f t="shared" si="54"/>
        <v>0</v>
      </c>
      <c r="I1140" s="18">
        <f t="shared" si="52"/>
        <v>14.75</v>
      </c>
      <c r="J1140" s="17">
        <f t="shared" si="53"/>
        <v>0</v>
      </c>
    </row>
    <row r="1141" spans="1:10" x14ac:dyDescent="0.3">
      <c r="A1141" s="2">
        <v>20200217</v>
      </c>
      <c r="B1141" s="2" t="s">
        <v>45</v>
      </c>
      <c r="C1141" s="2">
        <v>0</v>
      </c>
      <c r="D1141" s="2">
        <v>0</v>
      </c>
      <c r="E1141" s="2">
        <v>14.8</v>
      </c>
      <c r="F1141" s="2">
        <v>2.76</v>
      </c>
      <c r="G1141" s="2">
        <v>0</v>
      </c>
      <c r="H1141" s="16">
        <f t="shared" si="54"/>
        <v>0</v>
      </c>
      <c r="I1141" s="15">
        <f t="shared" si="52"/>
        <v>14.8</v>
      </c>
      <c r="J1141" s="14">
        <f t="shared" si="53"/>
        <v>0</v>
      </c>
    </row>
    <row r="1142" spans="1:10" x14ac:dyDescent="0.3">
      <c r="A1142" s="19">
        <v>20200217</v>
      </c>
      <c r="B1142" s="19" t="s">
        <v>44</v>
      </c>
      <c r="C1142" s="19">
        <v>0</v>
      </c>
      <c r="D1142" s="19">
        <v>0</v>
      </c>
      <c r="E1142" s="19">
        <v>14.84</v>
      </c>
      <c r="F1142" s="19">
        <v>2.69</v>
      </c>
      <c r="G1142" s="19">
        <v>0</v>
      </c>
      <c r="H1142" s="17">
        <f t="shared" si="54"/>
        <v>0</v>
      </c>
      <c r="I1142" s="18">
        <f t="shared" si="52"/>
        <v>14.84</v>
      </c>
      <c r="J1142" s="17">
        <f t="shared" si="53"/>
        <v>0</v>
      </c>
    </row>
    <row r="1143" spans="1:10" x14ac:dyDescent="0.3">
      <c r="A1143" s="2">
        <v>20200217</v>
      </c>
      <c r="B1143" s="2" t="s">
        <v>43</v>
      </c>
      <c r="C1143" s="2">
        <v>0</v>
      </c>
      <c r="D1143" s="2">
        <v>0</v>
      </c>
      <c r="E1143" s="2">
        <v>14.85</v>
      </c>
      <c r="F1143" s="2">
        <v>2.69</v>
      </c>
      <c r="G1143" s="2">
        <v>0</v>
      </c>
      <c r="H1143" s="16">
        <f t="shared" si="54"/>
        <v>0</v>
      </c>
      <c r="I1143" s="15">
        <f t="shared" si="52"/>
        <v>14.85</v>
      </c>
      <c r="J1143" s="14">
        <f t="shared" si="53"/>
        <v>0</v>
      </c>
    </row>
    <row r="1144" spans="1:10" x14ac:dyDescent="0.3">
      <c r="A1144" s="19">
        <v>20200217</v>
      </c>
      <c r="B1144" s="19" t="s">
        <v>42</v>
      </c>
      <c r="C1144" s="19">
        <v>0</v>
      </c>
      <c r="D1144" s="19">
        <v>0</v>
      </c>
      <c r="E1144" s="19">
        <v>14.79</v>
      </c>
      <c r="F1144" s="19">
        <v>2.83</v>
      </c>
      <c r="G1144" s="19">
        <v>0</v>
      </c>
      <c r="H1144" s="17">
        <f t="shared" si="54"/>
        <v>0</v>
      </c>
      <c r="I1144" s="18">
        <f t="shared" si="52"/>
        <v>14.79</v>
      </c>
      <c r="J1144" s="17">
        <f t="shared" si="53"/>
        <v>0</v>
      </c>
    </row>
    <row r="1145" spans="1:10" x14ac:dyDescent="0.3">
      <c r="A1145" s="2">
        <v>20200217</v>
      </c>
      <c r="B1145" s="2" t="s">
        <v>41</v>
      </c>
      <c r="C1145" s="2">
        <v>0</v>
      </c>
      <c r="D1145" s="2">
        <v>0</v>
      </c>
      <c r="E1145" s="2">
        <v>14.85</v>
      </c>
      <c r="F1145" s="2">
        <v>3.38</v>
      </c>
      <c r="G1145" s="2">
        <v>0</v>
      </c>
      <c r="H1145" s="16">
        <f t="shared" si="54"/>
        <v>0</v>
      </c>
      <c r="I1145" s="15">
        <f t="shared" si="52"/>
        <v>14.85</v>
      </c>
      <c r="J1145" s="14">
        <f t="shared" si="53"/>
        <v>0</v>
      </c>
    </row>
    <row r="1146" spans="1:10" x14ac:dyDescent="0.3">
      <c r="A1146" s="19">
        <v>20200217</v>
      </c>
      <c r="B1146" s="19" t="s">
        <v>40</v>
      </c>
      <c r="C1146" s="19">
        <v>74</v>
      </c>
      <c r="D1146" s="19">
        <v>7.37</v>
      </c>
      <c r="E1146" s="19">
        <v>15.01</v>
      </c>
      <c r="F1146" s="19">
        <v>3.72</v>
      </c>
      <c r="G1146" s="19">
        <v>0</v>
      </c>
      <c r="H1146" s="17">
        <f t="shared" si="54"/>
        <v>576.87956596240451</v>
      </c>
      <c r="I1146" s="18">
        <f t="shared" si="52"/>
        <v>33.037486436325139</v>
      </c>
      <c r="J1146" s="17">
        <f t="shared" si="53"/>
        <v>0.55601458837173268</v>
      </c>
    </row>
    <row r="1147" spans="1:10" x14ac:dyDescent="0.3">
      <c r="A1147" s="2">
        <v>20200217</v>
      </c>
      <c r="B1147" s="2" t="s">
        <v>39</v>
      </c>
      <c r="C1147" s="2">
        <v>186</v>
      </c>
      <c r="D1147" s="2">
        <v>17.78</v>
      </c>
      <c r="E1147" s="2">
        <v>15.05</v>
      </c>
      <c r="F1147" s="2">
        <v>4.97</v>
      </c>
      <c r="G1147" s="2">
        <v>0</v>
      </c>
      <c r="H1147" s="16">
        <f t="shared" si="54"/>
        <v>609.11126213564796</v>
      </c>
      <c r="I1147" s="15">
        <f t="shared" si="52"/>
        <v>34.084726941739</v>
      </c>
      <c r="J1147" s="14">
        <f t="shared" si="53"/>
        <v>0.58421001941426631</v>
      </c>
    </row>
    <row r="1148" spans="1:10" x14ac:dyDescent="0.3">
      <c r="A1148" s="19">
        <v>20200217</v>
      </c>
      <c r="B1148" s="19" t="s">
        <v>38</v>
      </c>
      <c r="C1148" s="19">
        <v>265</v>
      </c>
      <c r="D1148" s="19">
        <v>26.91</v>
      </c>
      <c r="E1148" s="19">
        <v>15.02</v>
      </c>
      <c r="F1148" s="19">
        <v>5.59</v>
      </c>
      <c r="G1148" s="19">
        <v>0</v>
      </c>
      <c r="H1148" s="17">
        <f t="shared" si="54"/>
        <v>585.51844893646501</v>
      </c>
      <c r="I1148" s="18">
        <f t="shared" si="52"/>
        <v>33.317451529264531</v>
      </c>
      <c r="J1148" s="17">
        <f t="shared" si="53"/>
        <v>0.56360335300312858</v>
      </c>
    </row>
    <row r="1149" spans="1:10" x14ac:dyDescent="0.3">
      <c r="A1149" s="2">
        <v>20200217</v>
      </c>
      <c r="B1149" s="2" t="s">
        <v>37</v>
      </c>
      <c r="C1149" s="2">
        <v>259</v>
      </c>
      <c r="D1149" s="2">
        <v>34.08</v>
      </c>
      <c r="E1149" s="2">
        <v>15.1</v>
      </c>
      <c r="F1149" s="2">
        <v>5.45</v>
      </c>
      <c r="G1149" s="2">
        <v>0</v>
      </c>
      <c r="H1149" s="16">
        <f t="shared" si="54"/>
        <v>462.21118995593292</v>
      </c>
      <c r="I1149" s="15">
        <f t="shared" si="52"/>
        <v>29.544099686122905</v>
      </c>
      <c r="J1149" s="14">
        <f t="shared" si="53"/>
        <v>0.45275968820152729</v>
      </c>
    </row>
    <row r="1150" spans="1:10" x14ac:dyDescent="0.3">
      <c r="A1150" s="19">
        <v>20200217</v>
      </c>
      <c r="B1150" s="19" t="s">
        <v>36</v>
      </c>
      <c r="C1150" s="19">
        <v>494.01</v>
      </c>
      <c r="D1150" s="19">
        <v>38.380000000000003</v>
      </c>
      <c r="E1150" s="19">
        <v>15.46</v>
      </c>
      <c r="F1150" s="19">
        <v>5.31</v>
      </c>
      <c r="G1150" s="19">
        <v>0</v>
      </c>
      <c r="H1150" s="17">
        <f t="shared" si="54"/>
        <v>795.66845339466215</v>
      </c>
      <c r="I1150" s="18">
        <f t="shared" si="52"/>
        <v>40.32463916858319</v>
      </c>
      <c r="J1150" s="17">
        <f t="shared" si="53"/>
        <v>0.74079845963722191</v>
      </c>
    </row>
    <row r="1151" spans="1:10" x14ac:dyDescent="0.3">
      <c r="A1151" s="2">
        <v>20200217</v>
      </c>
      <c r="B1151" s="2" t="s">
        <v>35</v>
      </c>
      <c r="C1151" s="2">
        <v>417</v>
      </c>
      <c r="D1151" s="2">
        <v>39.08</v>
      </c>
      <c r="E1151" s="2">
        <v>15.81</v>
      </c>
      <c r="F1151" s="2">
        <v>5.31</v>
      </c>
      <c r="G1151" s="2">
        <v>0</v>
      </c>
      <c r="H1151" s="16">
        <f t="shared" si="54"/>
        <v>661.47965338025426</v>
      </c>
      <c r="I1151" s="15">
        <f t="shared" si="52"/>
        <v>36.481239168132944</v>
      </c>
      <c r="J1151" s="14">
        <f t="shared" si="53"/>
        <v>0.62730392590634854</v>
      </c>
    </row>
    <row r="1152" spans="1:10" x14ac:dyDescent="0.3">
      <c r="A1152" s="19">
        <v>20200217</v>
      </c>
      <c r="B1152" s="19" t="s">
        <v>34</v>
      </c>
      <c r="C1152" s="19">
        <v>510.01</v>
      </c>
      <c r="D1152" s="19">
        <v>36.01</v>
      </c>
      <c r="E1152" s="19">
        <v>15.87</v>
      </c>
      <c r="F1152" s="19">
        <v>5.45</v>
      </c>
      <c r="G1152" s="19">
        <v>0</v>
      </c>
      <c r="H1152" s="17">
        <f t="shared" si="54"/>
        <v>867.47246307599187</v>
      </c>
      <c r="I1152" s="18">
        <f t="shared" si="52"/>
        <v>42.978514471124747</v>
      </c>
      <c r="J1152" s="17">
        <f t="shared" si="53"/>
        <v>0.79729106503777913</v>
      </c>
    </row>
    <row r="1153" spans="1:10" x14ac:dyDescent="0.3">
      <c r="A1153" s="2">
        <v>20200217</v>
      </c>
      <c r="B1153" s="2" t="s">
        <v>33</v>
      </c>
      <c r="C1153" s="2">
        <v>435.01</v>
      </c>
      <c r="D1153" s="2">
        <v>29.78</v>
      </c>
      <c r="E1153" s="2">
        <v>15.58</v>
      </c>
      <c r="F1153" s="2">
        <v>5.66</v>
      </c>
      <c r="G1153" s="2">
        <v>0</v>
      </c>
      <c r="H1153" s="16">
        <f t="shared" si="54"/>
        <v>875.85137735728949</v>
      </c>
      <c r="I1153" s="15">
        <f t="shared" si="52"/>
        <v>42.950355542415295</v>
      </c>
      <c r="J1153" s="14">
        <f t="shared" si="53"/>
        <v>0.80510308104084072</v>
      </c>
    </row>
    <row r="1154" spans="1:10" x14ac:dyDescent="0.3">
      <c r="A1154" s="19">
        <v>20200217</v>
      </c>
      <c r="B1154" s="19" t="s">
        <v>32</v>
      </c>
      <c r="C1154" s="19">
        <v>295.01</v>
      </c>
      <c r="D1154" s="19">
        <v>21.26</v>
      </c>
      <c r="E1154" s="19">
        <v>15.11</v>
      </c>
      <c r="F1154" s="19">
        <v>6</v>
      </c>
      <c r="G1154" s="19">
        <v>0</v>
      </c>
      <c r="H1154" s="17">
        <f t="shared" si="54"/>
        <v>813.5946813067892</v>
      </c>
      <c r="I1154" s="18">
        <f t="shared" si="52"/>
        <v>40.534833790837162</v>
      </c>
      <c r="J1154" s="17">
        <f t="shared" si="53"/>
        <v>0.75671891964434379</v>
      </c>
    </row>
    <row r="1155" spans="1:10" x14ac:dyDescent="0.3">
      <c r="A1155" s="2">
        <v>20200217</v>
      </c>
      <c r="B1155" s="2" t="s">
        <v>31</v>
      </c>
      <c r="C1155" s="2">
        <v>148.01</v>
      </c>
      <c r="D1155" s="2">
        <v>11.25</v>
      </c>
      <c r="E1155" s="2">
        <v>14.5</v>
      </c>
      <c r="F1155" s="2">
        <v>6.07</v>
      </c>
      <c r="G1155" s="2">
        <v>0</v>
      </c>
      <c r="H1155" s="16">
        <f t="shared" si="54"/>
        <v>758.67423084044071</v>
      </c>
      <c r="I1155" s="15">
        <f t="shared" si="52"/>
        <v>38.208569713763772</v>
      </c>
      <c r="J1155" s="14">
        <f t="shared" si="53"/>
        <v>0.71357972423402638</v>
      </c>
    </row>
    <row r="1156" spans="1:10" x14ac:dyDescent="0.3">
      <c r="A1156" s="19">
        <v>20200217</v>
      </c>
      <c r="B1156" s="19" t="s">
        <v>30</v>
      </c>
      <c r="C1156" s="19">
        <v>0</v>
      </c>
      <c r="D1156" s="19">
        <v>0</v>
      </c>
      <c r="E1156" s="19">
        <v>13.74</v>
      </c>
      <c r="F1156" s="19">
        <v>6.14</v>
      </c>
      <c r="G1156" s="19">
        <v>0</v>
      </c>
      <c r="H1156" s="17">
        <f t="shared" si="54"/>
        <v>0</v>
      </c>
      <c r="I1156" s="18">
        <f t="shared" si="52"/>
        <v>13.74</v>
      </c>
      <c r="J1156" s="17">
        <f t="shared" si="53"/>
        <v>0</v>
      </c>
    </row>
    <row r="1157" spans="1:10" x14ac:dyDescent="0.3">
      <c r="A1157" s="2">
        <v>20200217</v>
      </c>
      <c r="B1157" s="2" t="s">
        <v>29</v>
      </c>
      <c r="C1157" s="2">
        <v>0</v>
      </c>
      <c r="D1157" s="2">
        <v>0</v>
      </c>
      <c r="E1157" s="2">
        <v>13.25</v>
      </c>
      <c r="F1157" s="2">
        <v>6.34</v>
      </c>
      <c r="G1157" s="2">
        <v>0</v>
      </c>
      <c r="H1157" s="16">
        <f t="shared" si="54"/>
        <v>0</v>
      </c>
      <c r="I1157" s="15">
        <f t="shared" si="52"/>
        <v>13.25</v>
      </c>
      <c r="J1157" s="14">
        <f t="shared" si="53"/>
        <v>0</v>
      </c>
    </row>
    <row r="1158" spans="1:10" x14ac:dyDescent="0.3">
      <c r="A1158" s="19">
        <v>20200217</v>
      </c>
      <c r="B1158" s="19" t="s">
        <v>28</v>
      </c>
      <c r="C1158" s="19">
        <v>0</v>
      </c>
      <c r="D1158" s="19">
        <v>0</v>
      </c>
      <c r="E1158" s="19">
        <v>12.62</v>
      </c>
      <c r="F1158" s="19">
        <v>6.41</v>
      </c>
      <c r="G1158" s="19">
        <v>0</v>
      </c>
      <c r="H1158" s="17">
        <f t="shared" si="54"/>
        <v>0</v>
      </c>
      <c r="I1158" s="18">
        <f t="shared" si="52"/>
        <v>12.62</v>
      </c>
      <c r="J1158" s="17">
        <f t="shared" si="53"/>
        <v>0</v>
      </c>
    </row>
    <row r="1159" spans="1:10" x14ac:dyDescent="0.3">
      <c r="A1159" s="2">
        <v>20200217</v>
      </c>
      <c r="B1159" s="2" t="s">
        <v>27</v>
      </c>
      <c r="C1159" s="2">
        <v>0</v>
      </c>
      <c r="D1159" s="2">
        <v>0</v>
      </c>
      <c r="E1159" s="2">
        <v>12.24</v>
      </c>
      <c r="F1159" s="2">
        <v>6.55</v>
      </c>
      <c r="G1159" s="2">
        <v>0</v>
      </c>
      <c r="H1159" s="16">
        <f t="shared" si="54"/>
        <v>0</v>
      </c>
      <c r="I1159" s="15">
        <f t="shared" si="52"/>
        <v>12.24</v>
      </c>
      <c r="J1159" s="14">
        <f t="shared" si="53"/>
        <v>0</v>
      </c>
    </row>
    <row r="1160" spans="1:10" x14ac:dyDescent="0.3">
      <c r="A1160" s="19">
        <v>20200217</v>
      </c>
      <c r="B1160" s="19" t="s">
        <v>26</v>
      </c>
      <c r="C1160" s="19">
        <v>0</v>
      </c>
      <c r="D1160" s="19">
        <v>0</v>
      </c>
      <c r="E1160" s="19">
        <v>11.87</v>
      </c>
      <c r="F1160" s="19">
        <v>6.55</v>
      </c>
      <c r="G1160" s="19">
        <v>0</v>
      </c>
      <c r="H1160" s="17">
        <f t="shared" si="54"/>
        <v>0</v>
      </c>
      <c r="I1160" s="18">
        <f t="shared" si="52"/>
        <v>11.87</v>
      </c>
      <c r="J1160" s="17">
        <f t="shared" si="53"/>
        <v>0</v>
      </c>
    </row>
    <row r="1161" spans="1:10" x14ac:dyDescent="0.3">
      <c r="A1161" s="2">
        <v>20200217</v>
      </c>
      <c r="B1161" s="2" t="s">
        <v>25</v>
      </c>
      <c r="C1161" s="2">
        <v>0</v>
      </c>
      <c r="D1161" s="2">
        <v>0</v>
      </c>
      <c r="E1161" s="2">
        <v>11.52</v>
      </c>
      <c r="F1161" s="2">
        <v>6.55</v>
      </c>
      <c r="G1161" s="2">
        <v>0</v>
      </c>
      <c r="H1161" s="16">
        <f t="shared" si="54"/>
        <v>0</v>
      </c>
      <c r="I1161" s="15">
        <f t="shared" si="52"/>
        <v>11.52</v>
      </c>
      <c r="J1161" s="14">
        <f t="shared" si="53"/>
        <v>0</v>
      </c>
    </row>
    <row r="1162" spans="1:10" x14ac:dyDescent="0.3">
      <c r="A1162" s="19">
        <v>20200218</v>
      </c>
      <c r="B1162" s="19" t="s">
        <v>48</v>
      </c>
      <c r="C1162" s="19">
        <v>0</v>
      </c>
      <c r="D1162" s="19">
        <v>0</v>
      </c>
      <c r="E1162" s="19">
        <v>11.2</v>
      </c>
      <c r="F1162" s="19">
        <v>6.62</v>
      </c>
      <c r="G1162" s="19">
        <v>0</v>
      </c>
      <c r="H1162" s="17">
        <f t="shared" si="54"/>
        <v>0</v>
      </c>
      <c r="I1162" s="18">
        <f t="shared" ref="I1162:I1225" si="55">E1162+H1162*((NOCT-20)/(800))</f>
        <v>11.2</v>
      </c>
      <c r="J1162" s="17">
        <f t="shared" ref="J1162:J1225" si="56">P_STC__W*(H1162/1000)*(1+(alpha_p/100)*(I1162-25))</f>
        <v>0</v>
      </c>
    </row>
    <row r="1163" spans="1:10" x14ac:dyDescent="0.3">
      <c r="A1163" s="2">
        <v>20200218</v>
      </c>
      <c r="B1163" s="2" t="s">
        <v>47</v>
      </c>
      <c r="C1163" s="2">
        <v>0</v>
      </c>
      <c r="D1163" s="2">
        <v>0</v>
      </c>
      <c r="E1163" s="2">
        <v>10.83</v>
      </c>
      <c r="F1163" s="2">
        <v>6.55</v>
      </c>
      <c r="G1163" s="2">
        <v>0</v>
      </c>
      <c r="H1163" s="16">
        <f t="shared" si="54"/>
        <v>0</v>
      </c>
      <c r="I1163" s="15">
        <f t="shared" si="55"/>
        <v>10.83</v>
      </c>
      <c r="J1163" s="14">
        <f t="shared" si="56"/>
        <v>0</v>
      </c>
    </row>
    <row r="1164" spans="1:10" x14ac:dyDescent="0.3">
      <c r="A1164" s="19">
        <v>20200218</v>
      </c>
      <c r="B1164" s="19" t="s">
        <v>46</v>
      </c>
      <c r="C1164" s="19">
        <v>0</v>
      </c>
      <c r="D1164" s="19">
        <v>0</v>
      </c>
      <c r="E1164" s="19">
        <v>10.59</v>
      </c>
      <c r="F1164" s="19">
        <v>6.41</v>
      </c>
      <c r="G1164" s="19">
        <v>0</v>
      </c>
      <c r="H1164" s="17">
        <f t="shared" si="54"/>
        <v>0</v>
      </c>
      <c r="I1164" s="18">
        <f t="shared" si="55"/>
        <v>10.59</v>
      </c>
      <c r="J1164" s="17">
        <f t="shared" si="56"/>
        <v>0</v>
      </c>
    </row>
    <row r="1165" spans="1:10" x14ac:dyDescent="0.3">
      <c r="A1165" s="2">
        <v>20200218</v>
      </c>
      <c r="B1165" s="2" t="s">
        <v>45</v>
      </c>
      <c r="C1165" s="2">
        <v>0</v>
      </c>
      <c r="D1165" s="2">
        <v>0</v>
      </c>
      <c r="E1165" s="2">
        <v>10.4</v>
      </c>
      <c r="F1165" s="2">
        <v>6.48</v>
      </c>
      <c r="G1165" s="2">
        <v>0</v>
      </c>
      <c r="H1165" s="16">
        <f t="shared" si="54"/>
        <v>0</v>
      </c>
      <c r="I1165" s="15">
        <f t="shared" si="55"/>
        <v>10.4</v>
      </c>
      <c r="J1165" s="14">
        <f t="shared" si="56"/>
        <v>0</v>
      </c>
    </row>
    <row r="1166" spans="1:10" x14ac:dyDescent="0.3">
      <c r="A1166" s="19">
        <v>20200218</v>
      </c>
      <c r="B1166" s="19" t="s">
        <v>44</v>
      </c>
      <c r="C1166" s="19">
        <v>0</v>
      </c>
      <c r="D1166" s="19">
        <v>0</v>
      </c>
      <c r="E1166" s="19">
        <v>10.32</v>
      </c>
      <c r="F1166" s="19">
        <v>6.69</v>
      </c>
      <c r="G1166" s="19">
        <v>0</v>
      </c>
      <c r="H1166" s="17">
        <f t="shared" si="54"/>
        <v>0</v>
      </c>
      <c r="I1166" s="18">
        <f t="shared" si="55"/>
        <v>10.32</v>
      </c>
      <c r="J1166" s="17">
        <f t="shared" si="56"/>
        <v>0</v>
      </c>
    </row>
    <row r="1167" spans="1:10" x14ac:dyDescent="0.3">
      <c r="A1167" s="2">
        <v>20200218</v>
      </c>
      <c r="B1167" s="2" t="s">
        <v>43</v>
      </c>
      <c r="C1167" s="2">
        <v>0</v>
      </c>
      <c r="D1167" s="2">
        <v>0</v>
      </c>
      <c r="E1167" s="2">
        <v>10.27</v>
      </c>
      <c r="F1167" s="2">
        <v>6.9</v>
      </c>
      <c r="G1167" s="2">
        <v>0</v>
      </c>
      <c r="H1167" s="16">
        <f t="shared" si="54"/>
        <v>0</v>
      </c>
      <c r="I1167" s="15">
        <f t="shared" si="55"/>
        <v>10.27</v>
      </c>
      <c r="J1167" s="14">
        <f t="shared" si="56"/>
        <v>0</v>
      </c>
    </row>
    <row r="1168" spans="1:10" x14ac:dyDescent="0.3">
      <c r="A1168" s="19">
        <v>20200218</v>
      </c>
      <c r="B1168" s="19" t="s">
        <v>42</v>
      </c>
      <c r="C1168" s="19">
        <v>0</v>
      </c>
      <c r="D1168" s="19">
        <v>0</v>
      </c>
      <c r="E1168" s="19">
        <v>10.29</v>
      </c>
      <c r="F1168" s="19">
        <v>6.97</v>
      </c>
      <c r="G1168" s="19">
        <v>0</v>
      </c>
      <c r="H1168" s="17">
        <f t="shared" si="54"/>
        <v>0</v>
      </c>
      <c r="I1168" s="18">
        <f t="shared" si="55"/>
        <v>10.29</v>
      </c>
      <c r="J1168" s="17">
        <f t="shared" si="56"/>
        <v>0</v>
      </c>
    </row>
    <row r="1169" spans="1:10" x14ac:dyDescent="0.3">
      <c r="A1169" s="2">
        <v>20200218</v>
      </c>
      <c r="B1169" s="2" t="s">
        <v>41</v>
      </c>
      <c r="C1169" s="2">
        <v>0</v>
      </c>
      <c r="D1169" s="2">
        <v>0</v>
      </c>
      <c r="E1169" s="2">
        <v>10.28</v>
      </c>
      <c r="F1169" s="2">
        <v>7.1</v>
      </c>
      <c r="G1169" s="2">
        <v>0</v>
      </c>
      <c r="H1169" s="16">
        <f t="shared" si="54"/>
        <v>0</v>
      </c>
      <c r="I1169" s="15">
        <f t="shared" si="55"/>
        <v>10.28</v>
      </c>
      <c r="J1169" s="14">
        <f t="shared" si="56"/>
        <v>0</v>
      </c>
    </row>
    <row r="1170" spans="1:10" x14ac:dyDescent="0.3">
      <c r="A1170" s="19">
        <v>20200218</v>
      </c>
      <c r="B1170" s="19" t="s">
        <v>40</v>
      </c>
      <c r="C1170" s="19">
        <v>103</v>
      </c>
      <c r="D1170" s="19">
        <v>7.62</v>
      </c>
      <c r="E1170" s="19">
        <v>10.24</v>
      </c>
      <c r="F1170" s="19">
        <v>6.76</v>
      </c>
      <c r="G1170" s="19">
        <v>0</v>
      </c>
      <c r="H1170" s="17">
        <f t="shared" si="54"/>
        <v>776.75829565640902</v>
      </c>
      <c r="I1170" s="18">
        <f t="shared" si="55"/>
        <v>34.513696739262784</v>
      </c>
      <c r="J1170" s="17">
        <f t="shared" si="56"/>
        <v>0.74350400276579132</v>
      </c>
    </row>
    <row r="1171" spans="1:10" x14ac:dyDescent="0.3">
      <c r="A1171" s="2">
        <v>20200218</v>
      </c>
      <c r="B1171" s="2" t="s">
        <v>39</v>
      </c>
      <c r="C1171" s="2">
        <v>294</v>
      </c>
      <c r="D1171" s="2">
        <v>18.04</v>
      </c>
      <c r="E1171" s="2">
        <v>10.85</v>
      </c>
      <c r="F1171" s="2">
        <v>7.1</v>
      </c>
      <c r="G1171" s="2">
        <v>0</v>
      </c>
      <c r="H1171" s="16">
        <f t="shared" ref="H1171:H1234" si="57">IF(D1171&gt;0,C1171/SIN(D1171*PI()/180),0)</f>
        <v>949.36438558397424</v>
      </c>
      <c r="I1171" s="15">
        <f t="shared" si="55"/>
        <v>40.517637049499193</v>
      </c>
      <c r="J1171" s="14">
        <f t="shared" si="56"/>
        <v>0.88307087174951615</v>
      </c>
    </row>
    <row r="1172" spans="1:10" x14ac:dyDescent="0.3">
      <c r="A1172" s="19">
        <v>20200218</v>
      </c>
      <c r="B1172" s="19" t="s">
        <v>38</v>
      </c>
      <c r="C1172" s="19">
        <v>478.01</v>
      </c>
      <c r="D1172" s="19">
        <v>27.21</v>
      </c>
      <c r="E1172" s="19">
        <v>11.84</v>
      </c>
      <c r="F1172" s="19">
        <v>8.07</v>
      </c>
      <c r="G1172" s="19">
        <v>0</v>
      </c>
      <c r="H1172" s="17">
        <f t="shared" si="57"/>
        <v>1045.3946514038553</v>
      </c>
      <c r="I1172" s="18">
        <f t="shared" si="55"/>
        <v>44.508582856370481</v>
      </c>
      <c r="J1172" s="17">
        <f t="shared" si="56"/>
        <v>0.95362089461852129</v>
      </c>
    </row>
    <row r="1173" spans="1:10" x14ac:dyDescent="0.3">
      <c r="A1173" s="2">
        <v>20200218</v>
      </c>
      <c r="B1173" s="2" t="s">
        <v>37</v>
      </c>
      <c r="C1173" s="2">
        <v>610.01</v>
      </c>
      <c r="D1173" s="2">
        <v>34.4</v>
      </c>
      <c r="E1173" s="2">
        <v>12.8</v>
      </c>
      <c r="F1173" s="2">
        <v>8.2799999999999994</v>
      </c>
      <c r="G1173" s="2">
        <v>0</v>
      </c>
      <c r="H1173" s="16">
        <f t="shared" si="57"/>
        <v>1079.7267739567139</v>
      </c>
      <c r="I1173" s="15">
        <f t="shared" si="55"/>
        <v>46.541461686147315</v>
      </c>
      <c r="J1173" s="14">
        <f t="shared" si="56"/>
        <v>0.97506175575958198</v>
      </c>
    </row>
    <row r="1174" spans="1:10" x14ac:dyDescent="0.3">
      <c r="A1174" s="19">
        <v>20200218</v>
      </c>
      <c r="B1174" s="19" t="s">
        <v>36</v>
      </c>
      <c r="C1174" s="19">
        <v>677.01</v>
      </c>
      <c r="D1174" s="19">
        <v>38.729999999999997</v>
      </c>
      <c r="E1174" s="19">
        <v>13.54</v>
      </c>
      <c r="F1174" s="19">
        <v>8.5500000000000007</v>
      </c>
      <c r="G1174" s="19">
        <v>0</v>
      </c>
      <c r="H1174" s="17">
        <f t="shared" si="57"/>
        <v>1082.0885450816497</v>
      </c>
      <c r="I1174" s="18">
        <f t="shared" si="55"/>
        <v>47.355267033801553</v>
      </c>
      <c r="J1174" s="17">
        <f t="shared" si="56"/>
        <v>0.97323184237381832</v>
      </c>
    </row>
    <row r="1175" spans="1:10" x14ac:dyDescent="0.3">
      <c r="A1175" s="2">
        <v>20200218</v>
      </c>
      <c r="B1175" s="2" t="s">
        <v>35</v>
      </c>
      <c r="C1175" s="2">
        <v>688.01</v>
      </c>
      <c r="D1175" s="2">
        <v>39.43</v>
      </c>
      <c r="E1175" s="2">
        <v>14</v>
      </c>
      <c r="F1175" s="2">
        <v>8.76</v>
      </c>
      <c r="G1175" s="2">
        <v>0</v>
      </c>
      <c r="H1175" s="16">
        <f t="shared" si="57"/>
        <v>1083.2499690549243</v>
      </c>
      <c r="I1175" s="15">
        <f t="shared" si="55"/>
        <v>47.851561532966386</v>
      </c>
      <c r="J1175" s="14">
        <f t="shared" si="56"/>
        <v>0.97185717909943303</v>
      </c>
    </row>
    <row r="1176" spans="1:10" x14ac:dyDescent="0.3">
      <c r="A1176" s="19">
        <v>20200218</v>
      </c>
      <c r="B1176" s="19" t="s">
        <v>34</v>
      </c>
      <c r="C1176" s="19">
        <v>628.01</v>
      </c>
      <c r="D1176" s="19">
        <v>36.340000000000003</v>
      </c>
      <c r="E1176" s="19">
        <v>14.11</v>
      </c>
      <c r="F1176" s="19">
        <v>8.9700000000000006</v>
      </c>
      <c r="G1176" s="19">
        <v>0</v>
      </c>
      <c r="H1176" s="17">
        <f t="shared" si="57"/>
        <v>1059.7971241746675</v>
      </c>
      <c r="I1176" s="18">
        <f t="shared" si="55"/>
        <v>47.228660130458358</v>
      </c>
      <c r="J1176" s="17">
        <f t="shared" si="56"/>
        <v>0.95378670881234617</v>
      </c>
    </row>
    <row r="1177" spans="1:10" x14ac:dyDescent="0.3">
      <c r="A1177" s="2">
        <v>20200218</v>
      </c>
      <c r="B1177" s="2" t="s">
        <v>33</v>
      </c>
      <c r="C1177" s="2">
        <v>536.01</v>
      </c>
      <c r="D1177" s="2">
        <v>30.08</v>
      </c>
      <c r="E1177" s="2">
        <v>13.97</v>
      </c>
      <c r="F1177" s="2">
        <v>8.9700000000000006</v>
      </c>
      <c r="G1177" s="2">
        <v>0</v>
      </c>
      <c r="H1177" s="16">
        <f t="shared" si="57"/>
        <v>1069.4347232710065</v>
      </c>
      <c r="I1177" s="15">
        <f t="shared" si="55"/>
        <v>47.389835102218953</v>
      </c>
      <c r="J1177" s="14">
        <f t="shared" si="56"/>
        <v>0.96168462129119414</v>
      </c>
    </row>
    <row r="1178" spans="1:10" x14ac:dyDescent="0.3">
      <c r="A1178" s="19">
        <v>20200218</v>
      </c>
      <c r="B1178" s="19" t="s">
        <v>32</v>
      </c>
      <c r="C1178" s="19">
        <v>361.01</v>
      </c>
      <c r="D1178" s="19">
        <v>21.53</v>
      </c>
      <c r="E1178" s="19">
        <v>13.62</v>
      </c>
      <c r="F1178" s="19">
        <v>8.69</v>
      </c>
      <c r="G1178" s="19">
        <v>0</v>
      </c>
      <c r="H1178" s="17">
        <f t="shared" si="57"/>
        <v>983.70972241170489</v>
      </c>
      <c r="I1178" s="18">
        <f t="shared" si="55"/>
        <v>44.360928825365775</v>
      </c>
      <c r="J1178" s="17">
        <f t="shared" si="56"/>
        <v>0.89800481976975477</v>
      </c>
    </row>
    <row r="1179" spans="1:10" x14ac:dyDescent="0.3">
      <c r="A1179" s="2">
        <v>20200218</v>
      </c>
      <c r="B1179" s="2" t="s">
        <v>31</v>
      </c>
      <c r="C1179" s="2">
        <v>170.01</v>
      </c>
      <c r="D1179" s="2">
        <v>11.48</v>
      </c>
      <c r="E1179" s="2">
        <v>13.07</v>
      </c>
      <c r="F1179" s="2">
        <v>8.07</v>
      </c>
      <c r="G1179" s="2">
        <v>0</v>
      </c>
      <c r="H1179" s="16">
        <f t="shared" si="57"/>
        <v>854.21058630056166</v>
      </c>
      <c r="I1179" s="15">
        <f t="shared" si="55"/>
        <v>39.764080821892549</v>
      </c>
      <c r="J1179" s="14">
        <f t="shared" si="56"/>
        <v>0.79745823269280192</v>
      </c>
    </row>
    <row r="1180" spans="1:10" x14ac:dyDescent="0.3">
      <c r="A1180" s="19">
        <v>20200218</v>
      </c>
      <c r="B1180" s="19" t="s">
        <v>30</v>
      </c>
      <c r="C1180" s="19">
        <v>0</v>
      </c>
      <c r="D1180" s="19">
        <v>0</v>
      </c>
      <c r="E1180" s="19">
        <v>12.25</v>
      </c>
      <c r="F1180" s="19">
        <v>7.93</v>
      </c>
      <c r="G1180" s="19">
        <v>0</v>
      </c>
      <c r="H1180" s="17">
        <f t="shared" si="57"/>
        <v>0</v>
      </c>
      <c r="I1180" s="18">
        <f t="shared" si="55"/>
        <v>12.25</v>
      </c>
      <c r="J1180" s="17">
        <f t="shared" si="56"/>
        <v>0</v>
      </c>
    </row>
    <row r="1181" spans="1:10" x14ac:dyDescent="0.3">
      <c r="A1181" s="2">
        <v>20200218</v>
      </c>
      <c r="B1181" s="2" t="s">
        <v>29</v>
      </c>
      <c r="C1181" s="2">
        <v>0</v>
      </c>
      <c r="D1181" s="2">
        <v>0</v>
      </c>
      <c r="E1181" s="2">
        <v>11.77</v>
      </c>
      <c r="F1181" s="2">
        <v>7.72</v>
      </c>
      <c r="G1181" s="2">
        <v>0</v>
      </c>
      <c r="H1181" s="16">
        <f t="shared" si="57"/>
        <v>0</v>
      </c>
      <c r="I1181" s="15">
        <f t="shared" si="55"/>
        <v>11.77</v>
      </c>
      <c r="J1181" s="14">
        <f t="shared" si="56"/>
        <v>0</v>
      </c>
    </row>
    <row r="1182" spans="1:10" x14ac:dyDescent="0.3">
      <c r="A1182" s="19">
        <v>20200218</v>
      </c>
      <c r="B1182" s="19" t="s">
        <v>28</v>
      </c>
      <c r="C1182" s="19">
        <v>0</v>
      </c>
      <c r="D1182" s="19">
        <v>0</v>
      </c>
      <c r="E1182" s="19">
        <v>11.42</v>
      </c>
      <c r="F1182" s="19">
        <v>7.52</v>
      </c>
      <c r="G1182" s="19">
        <v>0</v>
      </c>
      <c r="H1182" s="17">
        <f t="shared" si="57"/>
        <v>0</v>
      </c>
      <c r="I1182" s="18">
        <f t="shared" si="55"/>
        <v>11.42</v>
      </c>
      <c r="J1182" s="17">
        <f t="shared" si="56"/>
        <v>0</v>
      </c>
    </row>
    <row r="1183" spans="1:10" x14ac:dyDescent="0.3">
      <c r="A1183" s="2">
        <v>20200218</v>
      </c>
      <c r="B1183" s="2" t="s">
        <v>27</v>
      </c>
      <c r="C1183" s="2">
        <v>0</v>
      </c>
      <c r="D1183" s="2">
        <v>0</v>
      </c>
      <c r="E1183" s="2">
        <v>11.23</v>
      </c>
      <c r="F1183" s="2">
        <v>7.31</v>
      </c>
      <c r="G1183" s="2">
        <v>0</v>
      </c>
      <c r="H1183" s="16">
        <f t="shared" si="57"/>
        <v>0</v>
      </c>
      <c r="I1183" s="15">
        <f t="shared" si="55"/>
        <v>11.23</v>
      </c>
      <c r="J1183" s="14">
        <f t="shared" si="56"/>
        <v>0</v>
      </c>
    </row>
    <row r="1184" spans="1:10" x14ac:dyDescent="0.3">
      <c r="A1184" s="19">
        <v>20200218</v>
      </c>
      <c r="B1184" s="19" t="s">
        <v>26</v>
      </c>
      <c r="C1184" s="19">
        <v>0</v>
      </c>
      <c r="D1184" s="19">
        <v>0</v>
      </c>
      <c r="E1184" s="19">
        <v>11.09</v>
      </c>
      <c r="F1184" s="19">
        <v>6.9</v>
      </c>
      <c r="G1184" s="19">
        <v>0</v>
      </c>
      <c r="H1184" s="17">
        <f t="shared" si="57"/>
        <v>0</v>
      </c>
      <c r="I1184" s="18">
        <f t="shared" si="55"/>
        <v>11.09</v>
      </c>
      <c r="J1184" s="17">
        <f t="shared" si="56"/>
        <v>0</v>
      </c>
    </row>
    <row r="1185" spans="1:10" x14ac:dyDescent="0.3">
      <c r="A1185" s="2">
        <v>20200218</v>
      </c>
      <c r="B1185" s="2" t="s">
        <v>25</v>
      </c>
      <c r="C1185" s="2">
        <v>0</v>
      </c>
      <c r="D1185" s="2">
        <v>0</v>
      </c>
      <c r="E1185" s="2">
        <v>10.93</v>
      </c>
      <c r="F1185" s="2">
        <v>6.41</v>
      </c>
      <c r="G1185" s="2">
        <v>0</v>
      </c>
      <c r="H1185" s="16">
        <f t="shared" si="57"/>
        <v>0</v>
      </c>
      <c r="I1185" s="15">
        <f t="shared" si="55"/>
        <v>10.93</v>
      </c>
      <c r="J1185" s="14">
        <f t="shared" si="56"/>
        <v>0</v>
      </c>
    </row>
    <row r="1186" spans="1:10" x14ac:dyDescent="0.3">
      <c r="A1186" s="19">
        <v>20200219</v>
      </c>
      <c r="B1186" s="19" t="s">
        <v>48</v>
      </c>
      <c r="C1186" s="19">
        <v>0</v>
      </c>
      <c r="D1186" s="19">
        <v>0</v>
      </c>
      <c r="E1186" s="19">
        <v>10.73</v>
      </c>
      <c r="F1186" s="19">
        <v>6</v>
      </c>
      <c r="G1186" s="19">
        <v>0</v>
      </c>
      <c r="H1186" s="17">
        <f t="shared" si="57"/>
        <v>0</v>
      </c>
      <c r="I1186" s="18">
        <f t="shared" si="55"/>
        <v>10.73</v>
      </c>
      <c r="J1186" s="17">
        <f t="shared" si="56"/>
        <v>0</v>
      </c>
    </row>
    <row r="1187" spans="1:10" x14ac:dyDescent="0.3">
      <c r="A1187" s="2">
        <v>20200219</v>
      </c>
      <c r="B1187" s="2" t="s">
        <v>47</v>
      </c>
      <c r="C1187" s="2">
        <v>0</v>
      </c>
      <c r="D1187" s="2">
        <v>0</v>
      </c>
      <c r="E1187" s="2">
        <v>10.6</v>
      </c>
      <c r="F1187" s="2">
        <v>5.59</v>
      </c>
      <c r="G1187" s="2">
        <v>0</v>
      </c>
      <c r="H1187" s="16">
        <f t="shared" si="57"/>
        <v>0</v>
      </c>
      <c r="I1187" s="15">
        <f t="shared" si="55"/>
        <v>10.6</v>
      </c>
      <c r="J1187" s="14">
        <f t="shared" si="56"/>
        <v>0</v>
      </c>
    </row>
    <row r="1188" spans="1:10" x14ac:dyDescent="0.3">
      <c r="A1188" s="19">
        <v>20200219</v>
      </c>
      <c r="B1188" s="19" t="s">
        <v>46</v>
      </c>
      <c r="C1188" s="19">
        <v>0</v>
      </c>
      <c r="D1188" s="19">
        <v>0</v>
      </c>
      <c r="E1188" s="19">
        <v>10.35</v>
      </c>
      <c r="F1188" s="19">
        <v>5.24</v>
      </c>
      <c r="G1188" s="19">
        <v>0</v>
      </c>
      <c r="H1188" s="17">
        <f t="shared" si="57"/>
        <v>0</v>
      </c>
      <c r="I1188" s="18">
        <f t="shared" si="55"/>
        <v>10.35</v>
      </c>
      <c r="J1188" s="17">
        <f t="shared" si="56"/>
        <v>0</v>
      </c>
    </row>
    <row r="1189" spans="1:10" x14ac:dyDescent="0.3">
      <c r="A1189" s="2">
        <v>20200219</v>
      </c>
      <c r="B1189" s="2" t="s">
        <v>45</v>
      </c>
      <c r="C1189" s="2">
        <v>0</v>
      </c>
      <c r="D1189" s="2">
        <v>0</v>
      </c>
      <c r="E1189" s="2">
        <v>10.130000000000001</v>
      </c>
      <c r="F1189" s="2">
        <v>5.0999999999999996</v>
      </c>
      <c r="G1189" s="2">
        <v>0</v>
      </c>
      <c r="H1189" s="16">
        <f t="shared" si="57"/>
        <v>0</v>
      </c>
      <c r="I1189" s="15">
        <f t="shared" si="55"/>
        <v>10.130000000000001</v>
      </c>
      <c r="J1189" s="14">
        <f t="shared" si="56"/>
        <v>0</v>
      </c>
    </row>
    <row r="1190" spans="1:10" x14ac:dyDescent="0.3">
      <c r="A1190" s="19">
        <v>20200219</v>
      </c>
      <c r="B1190" s="19" t="s">
        <v>44</v>
      </c>
      <c r="C1190" s="19">
        <v>0</v>
      </c>
      <c r="D1190" s="19">
        <v>0</v>
      </c>
      <c r="E1190" s="19">
        <v>9.94</v>
      </c>
      <c r="F1190" s="19">
        <v>4.97</v>
      </c>
      <c r="G1190" s="19">
        <v>0</v>
      </c>
      <c r="H1190" s="17">
        <f t="shared" si="57"/>
        <v>0</v>
      </c>
      <c r="I1190" s="18">
        <f t="shared" si="55"/>
        <v>9.94</v>
      </c>
      <c r="J1190" s="17">
        <f t="shared" si="56"/>
        <v>0</v>
      </c>
    </row>
    <row r="1191" spans="1:10" x14ac:dyDescent="0.3">
      <c r="A1191" s="2">
        <v>20200219</v>
      </c>
      <c r="B1191" s="2" t="s">
        <v>43</v>
      </c>
      <c r="C1191" s="2">
        <v>0</v>
      </c>
      <c r="D1191" s="2">
        <v>0</v>
      </c>
      <c r="E1191" s="2">
        <v>9.75</v>
      </c>
      <c r="F1191" s="2">
        <v>4.9000000000000004</v>
      </c>
      <c r="G1191" s="2">
        <v>0</v>
      </c>
      <c r="H1191" s="16">
        <f t="shared" si="57"/>
        <v>0</v>
      </c>
      <c r="I1191" s="15">
        <f t="shared" si="55"/>
        <v>9.75</v>
      </c>
      <c r="J1191" s="14">
        <f t="shared" si="56"/>
        <v>0</v>
      </c>
    </row>
    <row r="1192" spans="1:10" x14ac:dyDescent="0.3">
      <c r="A1192" s="19">
        <v>20200219</v>
      </c>
      <c r="B1192" s="19" t="s">
        <v>42</v>
      </c>
      <c r="C1192" s="19">
        <v>0</v>
      </c>
      <c r="D1192" s="19">
        <v>0</v>
      </c>
      <c r="E1192" s="19">
        <v>9.58</v>
      </c>
      <c r="F1192" s="19">
        <v>4.76</v>
      </c>
      <c r="G1192" s="19">
        <v>0</v>
      </c>
      <c r="H1192" s="17">
        <f t="shared" si="57"/>
        <v>0</v>
      </c>
      <c r="I1192" s="18">
        <f t="shared" si="55"/>
        <v>9.58</v>
      </c>
      <c r="J1192" s="17">
        <f t="shared" si="56"/>
        <v>0</v>
      </c>
    </row>
    <row r="1193" spans="1:10" x14ac:dyDescent="0.3">
      <c r="A1193" s="2">
        <v>20200219</v>
      </c>
      <c r="B1193" s="2" t="s">
        <v>41</v>
      </c>
      <c r="C1193" s="2">
        <v>0</v>
      </c>
      <c r="D1193" s="2">
        <v>0</v>
      </c>
      <c r="E1193" s="2">
        <v>9.14</v>
      </c>
      <c r="F1193" s="2">
        <v>4.62</v>
      </c>
      <c r="G1193" s="2">
        <v>0</v>
      </c>
      <c r="H1193" s="16">
        <f t="shared" si="57"/>
        <v>0</v>
      </c>
      <c r="I1193" s="15">
        <f t="shared" si="55"/>
        <v>9.14</v>
      </c>
      <c r="J1193" s="14">
        <f t="shared" si="56"/>
        <v>0</v>
      </c>
    </row>
    <row r="1194" spans="1:10" x14ac:dyDescent="0.3">
      <c r="A1194" s="19">
        <v>20200219</v>
      </c>
      <c r="B1194" s="19" t="s">
        <v>40</v>
      </c>
      <c r="C1194" s="19">
        <v>102</v>
      </c>
      <c r="D1194" s="19">
        <v>7.87</v>
      </c>
      <c r="E1194" s="19">
        <v>9.0500000000000007</v>
      </c>
      <c r="F1194" s="19">
        <v>4.41</v>
      </c>
      <c r="G1194" s="19">
        <v>0</v>
      </c>
      <c r="H1194" s="17">
        <f t="shared" si="57"/>
        <v>744.9284739386004</v>
      </c>
      <c r="I1194" s="18">
        <f t="shared" si="55"/>
        <v>32.329014810581263</v>
      </c>
      <c r="J1194" s="17">
        <f t="shared" si="56"/>
        <v>0.72036031075616169</v>
      </c>
    </row>
    <row r="1195" spans="1:10" x14ac:dyDescent="0.3">
      <c r="A1195" s="2">
        <v>20200219</v>
      </c>
      <c r="B1195" s="2" t="s">
        <v>39</v>
      </c>
      <c r="C1195" s="2">
        <v>292</v>
      </c>
      <c r="D1195" s="2">
        <v>18.32</v>
      </c>
      <c r="E1195" s="2">
        <v>9.9600000000000009</v>
      </c>
      <c r="F1195" s="2">
        <v>4.34</v>
      </c>
      <c r="G1195" s="2">
        <v>0</v>
      </c>
      <c r="H1195" s="16">
        <f t="shared" si="57"/>
        <v>928.97818945306574</v>
      </c>
      <c r="I1195" s="15">
        <f t="shared" si="55"/>
        <v>38.990568420408309</v>
      </c>
      <c r="J1195" s="14">
        <f t="shared" si="56"/>
        <v>0.87049199131032007</v>
      </c>
    </row>
    <row r="1196" spans="1:10" x14ac:dyDescent="0.3">
      <c r="A1196" s="19">
        <v>20200219</v>
      </c>
      <c r="B1196" s="19" t="s">
        <v>38</v>
      </c>
      <c r="C1196" s="19">
        <v>480.01</v>
      </c>
      <c r="D1196" s="19">
        <v>27.51</v>
      </c>
      <c r="E1196" s="19">
        <v>11.58</v>
      </c>
      <c r="F1196" s="19">
        <v>4.21</v>
      </c>
      <c r="G1196" s="19">
        <v>0</v>
      </c>
      <c r="H1196" s="17">
        <f t="shared" si="57"/>
        <v>1039.1999289599376</v>
      </c>
      <c r="I1196" s="18">
        <f t="shared" si="55"/>
        <v>44.054997779998047</v>
      </c>
      <c r="J1196" s="17">
        <f t="shared" si="56"/>
        <v>0.95009114343306178</v>
      </c>
    </row>
    <row r="1197" spans="1:10" x14ac:dyDescent="0.3">
      <c r="A1197" s="2">
        <v>20200219</v>
      </c>
      <c r="B1197" s="2" t="s">
        <v>37</v>
      </c>
      <c r="C1197" s="2">
        <v>606.01</v>
      </c>
      <c r="D1197" s="2">
        <v>34.74</v>
      </c>
      <c r="E1197" s="2">
        <v>13.32</v>
      </c>
      <c r="F1197" s="2">
        <v>3.93</v>
      </c>
      <c r="G1197" s="2">
        <v>0</v>
      </c>
      <c r="H1197" s="16">
        <f t="shared" si="57"/>
        <v>1063.4490444981716</v>
      </c>
      <c r="I1197" s="15">
        <f t="shared" si="55"/>
        <v>46.552782640567862</v>
      </c>
      <c r="J1197" s="14">
        <f t="shared" si="56"/>
        <v>0.96030775702392257</v>
      </c>
    </row>
    <row r="1198" spans="1:10" x14ac:dyDescent="0.3">
      <c r="A1198" s="19">
        <v>20200219</v>
      </c>
      <c r="B1198" s="19" t="s">
        <v>36</v>
      </c>
      <c r="C1198" s="19">
        <v>660.01</v>
      </c>
      <c r="D1198" s="19">
        <v>39.08</v>
      </c>
      <c r="E1198" s="19">
        <v>14.93</v>
      </c>
      <c r="F1198" s="19">
        <v>3.52</v>
      </c>
      <c r="G1198" s="19">
        <v>0</v>
      </c>
      <c r="H1198" s="17">
        <f t="shared" si="57"/>
        <v>1046.9620768045602</v>
      </c>
      <c r="I1198" s="18">
        <f t="shared" si="55"/>
        <v>47.647564900142505</v>
      </c>
      <c r="J1198" s="17">
        <f t="shared" si="56"/>
        <v>0.94026193968367355</v>
      </c>
    </row>
    <row r="1199" spans="1:10" x14ac:dyDescent="0.3">
      <c r="A1199" s="2">
        <v>20200219</v>
      </c>
      <c r="B1199" s="2" t="s">
        <v>35</v>
      </c>
      <c r="C1199" s="2">
        <v>683.01</v>
      </c>
      <c r="D1199" s="2">
        <v>39.78</v>
      </c>
      <c r="E1199" s="2">
        <v>16.3</v>
      </c>
      <c r="F1199" s="2">
        <v>3.1</v>
      </c>
      <c r="G1199" s="2">
        <v>0</v>
      </c>
      <c r="H1199" s="16">
        <f t="shared" si="57"/>
        <v>1067.4675251119747</v>
      </c>
      <c r="I1199" s="15">
        <f t="shared" si="55"/>
        <v>49.658360159749208</v>
      </c>
      <c r="J1199" s="14">
        <f t="shared" si="56"/>
        <v>0.94901853099326228</v>
      </c>
    </row>
    <row r="1200" spans="1:10" x14ac:dyDescent="0.3">
      <c r="A1200" s="19">
        <v>20200219</v>
      </c>
      <c r="B1200" s="19" t="s">
        <v>34</v>
      </c>
      <c r="C1200" s="19">
        <v>650.01</v>
      </c>
      <c r="D1200" s="19">
        <v>36.67</v>
      </c>
      <c r="E1200" s="19">
        <v>17.22</v>
      </c>
      <c r="F1200" s="19">
        <v>2.83</v>
      </c>
      <c r="G1200" s="19">
        <v>0</v>
      </c>
      <c r="H1200" s="17">
        <f t="shared" si="57"/>
        <v>1088.4197570476426</v>
      </c>
      <c r="I1200" s="18">
        <f t="shared" si="55"/>
        <v>51.233117407738831</v>
      </c>
      <c r="J1200" s="17">
        <f t="shared" si="56"/>
        <v>0.95993286230774233</v>
      </c>
    </row>
    <row r="1201" spans="1:10" x14ac:dyDescent="0.3">
      <c r="A1201" s="2">
        <v>20200219</v>
      </c>
      <c r="B1201" s="2" t="s">
        <v>33</v>
      </c>
      <c r="C1201" s="2">
        <v>534.01</v>
      </c>
      <c r="D1201" s="2">
        <v>30.37</v>
      </c>
      <c r="E1201" s="2">
        <v>17.71</v>
      </c>
      <c r="F1201" s="2">
        <v>2.62</v>
      </c>
      <c r="G1201" s="2">
        <v>0</v>
      </c>
      <c r="H1201" s="16">
        <f t="shared" si="57"/>
        <v>1056.2280928128014</v>
      </c>
      <c r="I1201" s="15">
        <f t="shared" si="55"/>
        <v>50.717127900400044</v>
      </c>
      <c r="J1201" s="14">
        <f t="shared" si="56"/>
        <v>0.93399390451592057</v>
      </c>
    </row>
    <row r="1202" spans="1:10" x14ac:dyDescent="0.3">
      <c r="A1202" s="19">
        <v>20200219</v>
      </c>
      <c r="B1202" s="19" t="s">
        <v>32</v>
      </c>
      <c r="C1202" s="19">
        <v>357.01</v>
      </c>
      <c r="D1202" s="19">
        <v>21.79</v>
      </c>
      <c r="E1202" s="19">
        <v>17.8</v>
      </c>
      <c r="F1202" s="19">
        <v>2.5499999999999998</v>
      </c>
      <c r="G1202" s="19">
        <v>0</v>
      </c>
      <c r="H1202" s="17">
        <f t="shared" si="57"/>
        <v>961.75765742931083</v>
      </c>
      <c r="I1202" s="18">
        <f t="shared" si="55"/>
        <v>47.854926794665964</v>
      </c>
      <c r="J1202" s="17">
        <f t="shared" si="56"/>
        <v>0.86284360358290746</v>
      </c>
    </row>
    <row r="1203" spans="1:10" x14ac:dyDescent="0.3">
      <c r="A1203" s="2">
        <v>20200219</v>
      </c>
      <c r="B1203" s="2" t="s">
        <v>31</v>
      </c>
      <c r="C1203" s="2">
        <v>170.01</v>
      </c>
      <c r="D1203" s="2">
        <v>11.72</v>
      </c>
      <c r="E1203" s="2">
        <v>17.43</v>
      </c>
      <c r="F1203" s="2">
        <v>2.48</v>
      </c>
      <c r="G1203" s="2">
        <v>0</v>
      </c>
      <c r="H1203" s="16">
        <f t="shared" si="57"/>
        <v>836.95542956904637</v>
      </c>
      <c r="I1203" s="15">
        <f t="shared" si="55"/>
        <v>43.584857174032699</v>
      </c>
      <c r="J1203" s="14">
        <f t="shared" si="56"/>
        <v>0.76695929253097272</v>
      </c>
    </row>
    <row r="1204" spans="1:10" x14ac:dyDescent="0.3">
      <c r="A1204" s="19">
        <v>20200219</v>
      </c>
      <c r="B1204" s="19" t="s">
        <v>30</v>
      </c>
      <c r="C1204" s="19">
        <v>0</v>
      </c>
      <c r="D1204" s="19">
        <v>0</v>
      </c>
      <c r="E1204" s="19">
        <v>16.05</v>
      </c>
      <c r="F1204" s="19">
        <v>3.24</v>
      </c>
      <c r="G1204" s="19">
        <v>0</v>
      </c>
      <c r="H1204" s="17">
        <f t="shared" si="57"/>
        <v>0</v>
      </c>
      <c r="I1204" s="18">
        <f t="shared" si="55"/>
        <v>16.05</v>
      </c>
      <c r="J1204" s="17">
        <f t="shared" si="56"/>
        <v>0</v>
      </c>
    </row>
    <row r="1205" spans="1:10" x14ac:dyDescent="0.3">
      <c r="A1205" s="2">
        <v>20200219</v>
      </c>
      <c r="B1205" s="2" t="s">
        <v>29</v>
      </c>
      <c r="C1205" s="2">
        <v>0</v>
      </c>
      <c r="D1205" s="2">
        <v>0</v>
      </c>
      <c r="E1205" s="2">
        <v>14.82</v>
      </c>
      <c r="F1205" s="2">
        <v>3.31</v>
      </c>
      <c r="G1205" s="2">
        <v>0</v>
      </c>
      <c r="H1205" s="16">
        <f t="shared" si="57"/>
        <v>0</v>
      </c>
      <c r="I1205" s="15">
        <f t="shared" si="55"/>
        <v>14.82</v>
      </c>
      <c r="J1205" s="14">
        <f t="shared" si="56"/>
        <v>0</v>
      </c>
    </row>
    <row r="1206" spans="1:10" x14ac:dyDescent="0.3">
      <c r="A1206" s="19">
        <v>20200219</v>
      </c>
      <c r="B1206" s="19" t="s">
        <v>28</v>
      </c>
      <c r="C1206" s="19">
        <v>0</v>
      </c>
      <c r="D1206" s="19">
        <v>0</v>
      </c>
      <c r="E1206" s="19">
        <v>13.81</v>
      </c>
      <c r="F1206" s="19">
        <v>3.45</v>
      </c>
      <c r="G1206" s="19">
        <v>0</v>
      </c>
      <c r="H1206" s="17">
        <f t="shared" si="57"/>
        <v>0</v>
      </c>
      <c r="I1206" s="18">
        <f t="shared" si="55"/>
        <v>13.81</v>
      </c>
      <c r="J1206" s="17">
        <f t="shared" si="56"/>
        <v>0</v>
      </c>
    </row>
    <row r="1207" spans="1:10" x14ac:dyDescent="0.3">
      <c r="A1207" s="2">
        <v>20200219</v>
      </c>
      <c r="B1207" s="2" t="s">
        <v>27</v>
      </c>
      <c r="C1207" s="2">
        <v>0</v>
      </c>
      <c r="D1207" s="2">
        <v>0</v>
      </c>
      <c r="E1207" s="2">
        <v>13.09</v>
      </c>
      <c r="F1207" s="2">
        <v>3.52</v>
      </c>
      <c r="G1207" s="2">
        <v>0</v>
      </c>
      <c r="H1207" s="16">
        <f t="shared" si="57"/>
        <v>0</v>
      </c>
      <c r="I1207" s="15">
        <f t="shared" si="55"/>
        <v>13.09</v>
      </c>
      <c r="J1207" s="14">
        <f t="shared" si="56"/>
        <v>0</v>
      </c>
    </row>
    <row r="1208" spans="1:10" x14ac:dyDescent="0.3">
      <c r="A1208" s="19">
        <v>20200219</v>
      </c>
      <c r="B1208" s="19" t="s">
        <v>26</v>
      </c>
      <c r="C1208" s="19">
        <v>0</v>
      </c>
      <c r="D1208" s="19">
        <v>0</v>
      </c>
      <c r="E1208" s="19">
        <v>12.52</v>
      </c>
      <c r="F1208" s="19">
        <v>3.45</v>
      </c>
      <c r="G1208" s="19">
        <v>0</v>
      </c>
      <c r="H1208" s="17">
        <f t="shared" si="57"/>
        <v>0</v>
      </c>
      <c r="I1208" s="18">
        <f t="shared" si="55"/>
        <v>12.52</v>
      </c>
      <c r="J1208" s="17">
        <f t="shared" si="56"/>
        <v>0</v>
      </c>
    </row>
    <row r="1209" spans="1:10" x14ac:dyDescent="0.3">
      <c r="A1209" s="2">
        <v>20200219</v>
      </c>
      <c r="B1209" s="2" t="s">
        <v>25</v>
      </c>
      <c r="C1209" s="2">
        <v>0</v>
      </c>
      <c r="D1209" s="2">
        <v>0</v>
      </c>
      <c r="E1209" s="2">
        <v>12.04</v>
      </c>
      <c r="F1209" s="2">
        <v>3.31</v>
      </c>
      <c r="G1209" s="2">
        <v>0</v>
      </c>
      <c r="H1209" s="16">
        <f t="shared" si="57"/>
        <v>0</v>
      </c>
      <c r="I1209" s="15">
        <f t="shared" si="55"/>
        <v>12.04</v>
      </c>
      <c r="J1209" s="14">
        <f t="shared" si="56"/>
        <v>0</v>
      </c>
    </row>
    <row r="1210" spans="1:10" x14ac:dyDescent="0.3">
      <c r="A1210" s="19">
        <v>20200220</v>
      </c>
      <c r="B1210" s="19" t="s">
        <v>48</v>
      </c>
      <c r="C1210" s="19">
        <v>0</v>
      </c>
      <c r="D1210" s="19">
        <v>0</v>
      </c>
      <c r="E1210" s="19">
        <v>11.6</v>
      </c>
      <c r="F1210" s="19">
        <v>3.1</v>
      </c>
      <c r="G1210" s="19">
        <v>0</v>
      </c>
      <c r="H1210" s="17">
        <f t="shared" si="57"/>
        <v>0</v>
      </c>
      <c r="I1210" s="18">
        <f t="shared" si="55"/>
        <v>11.6</v>
      </c>
      <c r="J1210" s="17">
        <f t="shared" si="56"/>
        <v>0</v>
      </c>
    </row>
    <row r="1211" spans="1:10" x14ac:dyDescent="0.3">
      <c r="A1211" s="2">
        <v>20200220</v>
      </c>
      <c r="B1211" s="2" t="s">
        <v>47</v>
      </c>
      <c r="C1211" s="2">
        <v>0</v>
      </c>
      <c r="D1211" s="2">
        <v>0</v>
      </c>
      <c r="E1211" s="2">
        <v>11.23</v>
      </c>
      <c r="F1211" s="2">
        <v>2.83</v>
      </c>
      <c r="G1211" s="2">
        <v>0</v>
      </c>
      <c r="H1211" s="16">
        <f t="shared" si="57"/>
        <v>0</v>
      </c>
      <c r="I1211" s="15">
        <f t="shared" si="55"/>
        <v>11.23</v>
      </c>
      <c r="J1211" s="14">
        <f t="shared" si="56"/>
        <v>0</v>
      </c>
    </row>
    <row r="1212" spans="1:10" x14ac:dyDescent="0.3">
      <c r="A1212" s="19">
        <v>20200220</v>
      </c>
      <c r="B1212" s="19" t="s">
        <v>46</v>
      </c>
      <c r="C1212" s="19">
        <v>0</v>
      </c>
      <c r="D1212" s="19">
        <v>0</v>
      </c>
      <c r="E1212" s="19">
        <v>10.82</v>
      </c>
      <c r="F1212" s="19">
        <v>2.5499999999999998</v>
      </c>
      <c r="G1212" s="19">
        <v>0</v>
      </c>
      <c r="H1212" s="17">
        <f t="shared" si="57"/>
        <v>0</v>
      </c>
      <c r="I1212" s="18">
        <f t="shared" si="55"/>
        <v>10.82</v>
      </c>
      <c r="J1212" s="17">
        <f t="shared" si="56"/>
        <v>0</v>
      </c>
    </row>
    <row r="1213" spans="1:10" x14ac:dyDescent="0.3">
      <c r="A1213" s="2">
        <v>20200220</v>
      </c>
      <c r="B1213" s="2" t="s">
        <v>45</v>
      </c>
      <c r="C1213" s="2">
        <v>0</v>
      </c>
      <c r="D1213" s="2">
        <v>0</v>
      </c>
      <c r="E1213" s="2">
        <v>10.42</v>
      </c>
      <c r="F1213" s="2">
        <v>2.34</v>
      </c>
      <c r="G1213" s="2">
        <v>0</v>
      </c>
      <c r="H1213" s="16">
        <f t="shared" si="57"/>
        <v>0</v>
      </c>
      <c r="I1213" s="15">
        <f t="shared" si="55"/>
        <v>10.42</v>
      </c>
      <c r="J1213" s="14">
        <f t="shared" si="56"/>
        <v>0</v>
      </c>
    </row>
    <row r="1214" spans="1:10" x14ac:dyDescent="0.3">
      <c r="A1214" s="19">
        <v>20200220</v>
      </c>
      <c r="B1214" s="19" t="s">
        <v>44</v>
      </c>
      <c r="C1214" s="19">
        <v>0</v>
      </c>
      <c r="D1214" s="19">
        <v>0</v>
      </c>
      <c r="E1214" s="19">
        <v>10.16</v>
      </c>
      <c r="F1214" s="19">
        <v>2.21</v>
      </c>
      <c r="G1214" s="19">
        <v>0</v>
      </c>
      <c r="H1214" s="17">
        <f t="shared" si="57"/>
        <v>0</v>
      </c>
      <c r="I1214" s="18">
        <f t="shared" si="55"/>
        <v>10.16</v>
      </c>
      <c r="J1214" s="17">
        <f t="shared" si="56"/>
        <v>0</v>
      </c>
    </row>
    <row r="1215" spans="1:10" x14ac:dyDescent="0.3">
      <c r="A1215" s="2">
        <v>20200220</v>
      </c>
      <c r="B1215" s="2" t="s">
        <v>43</v>
      </c>
      <c r="C1215" s="2">
        <v>0</v>
      </c>
      <c r="D1215" s="2">
        <v>0</v>
      </c>
      <c r="E1215" s="2">
        <v>9.8699999999999992</v>
      </c>
      <c r="F1215" s="2">
        <v>2.0699999999999998</v>
      </c>
      <c r="G1215" s="2">
        <v>0</v>
      </c>
      <c r="H1215" s="16">
        <f t="shared" si="57"/>
        <v>0</v>
      </c>
      <c r="I1215" s="15">
        <f t="shared" si="55"/>
        <v>9.8699999999999992</v>
      </c>
      <c r="J1215" s="14">
        <f t="shared" si="56"/>
        <v>0</v>
      </c>
    </row>
    <row r="1216" spans="1:10" x14ac:dyDescent="0.3">
      <c r="A1216" s="19">
        <v>20200220</v>
      </c>
      <c r="B1216" s="19" t="s">
        <v>42</v>
      </c>
      <c r="C1216" s="19">
        <v>0</v>
      </c>
      <c r="D1216" s="19">
        <v>0</v>
      </c>
      <c r="E1216" s="19">
        <v>9.67</v>
      </c>
      <c r="F1216" s="19">
        <v>2</v>
      </c>
      <c r="G1216" s="19">
        <v>0</v>
      </c>
      <c r="H1216" s="17">
        <f t="shared" si="57"/>
        <v>0</v>
      </c>
      <c r="I1216" s="18">
        <f t="shared" si="55"/>
        <v>9.67</v>
      </c>
      <c r="J1216" s="17">
        <f t="shared" si="56"/>
        <v>0</v>
      </c>
    </row>
    <row r="1217" spans="1:10" x14ac:dyDescent="0.3">
      <c r="A1217" s="2">
        <v>20200220</v>
      </c>
      <c r="B1217" s="2" t="s">
        <v>41</v>
      </c>
      <c r="C1217" s="2">
        <v>0</v>
      </c>
      <c r="D1217" s="2">
        <v>0</v>
      </c>
      <c r="E1217" s="2">
        <v>9.3800000000000008</v>
      </c>
      <c r="F1217" s="2">
        <v>2.41</v>
      </c>
      <c r="G1217" s="2">
        <v>0</v>
      </c>
      <c r="H1217" s="16">
        <f t="shared" si="57"/>
        <v>0</v>
      </c>
      <c r="I1217" s="15">
        <f t="shared" si="55"/>
        <v>9.3800000000000008</v>
      </c>
      <c r="J1217" s="14">
        <f t="shared" si="56"/>
        <v>0</v>
      </c>
    </row>
    <row r="1218" spans="1:10" x14ac:dyDescent="0.3">
      <c r="A1218" s="19">
        <v>20200220</v>
      </c>
      <c r="B1218" s="19" t="s">
        <v>40</v>
      </c>
      <c r="C1218" s="19">
        <v>102</v>
      </c>
      <c r="D1218" s="19">
        <v>8.1199999999999992</v>
      </c>
      <c r="E1218" s="19">
        <v>9.5299999999999994</v>
      </c>
      <c r="F1218" s="19">
        <v>2.48</v>
      </c>
      <c r="G1218" s="19">
        <v>0</v>
      </c>
      <c r="H1218" s="17">
        <f t="shared" si="57"/>
        <v>722.14021904970843</v>
      </c>
      <c r="I1218" s="18">
        <f t="shared" si="55"/>
        <v>32.096881845303386</v>
      </c>
      <c r="J1218" s="17">
        <f t="shared" si="56"/>
        <v>0.69907797190319065</v>
      </c>
    </row>
    <row r="1219" spans="1:10" x14ac:dyDescent="0.3">
      <c r="A1219" s="2">
        <v>20200220</v>
      </c>
      <c r="B1219" s="2" t="s">
        <v>39</v>
      </c>
      <c r="C1219" s="2">
        <v>200</v>
      </c>
      <c r="D1219" s="2">
        <v>18.59</v>
      </c>
      <c r="E1219" s="2">
        <v>10.72</v>
      </c>
      <c r="F1219" s="2">
        <v>2.5499999999999998</v>
      </c>
      <c r="G1219" s="2">
        <v>0</v>
      </c>
      <c r="H1219" s="16">
        <f t="shared" si="57"/>
        <v>627.36460060649961</v>
      </c>
      <c r="I1219" s="15">
        <f t="shared" si="55"/>
        <v>30.325143768953112</v>
      </c>
      <c r="J1219" s="14">
        <f t="shared" si="56"/>
        <v>0.61233097048448304</v>
      </c>
    </row>
    <row r="1220" spans="1:10" x14ac:dyDescent="0.3">
      <c r="A1220" s="19">
        <v>20200220</v>
      </c>
      <c r="B1220" s="19" t="s">
        <v>38</v>
      </c>
      <c r="C1220" s="19">
        <v>215</v>
      </c>
      <c r="D1220" s="19">
        <v>27.82</v>
      </c>
      <c r="E1220" s="19">
        <v>12.61</v>
      </c>
      <c r="F1220" s="19">
        <v>2.69</v>
      </c>
      <c r="G1220" s="19">
        <v>0</v>
      </c>
      <c r="H1220" s="17">
        <f t="shared" si="57"/>
        <v>460.68593155140479</v>
      </c>
      <c r="I1220" s="18">
        <f t="shared" si="55"/>
        <v>27.006435360981399</v>
      </c>
      <c r="J1220" s="17">
        <f t="shared" si="56"/>
        <v>0.45652641710623354</v>
      </c>
    </row>
    <row r="1221" spans="1:10" x14ac:dyDescent="0.3">
      <c r="A1221" s="2">
        <v>20200220</v>
      </c>
      <c r="B1221" s="2" t="s">
        <v>37</v>
      </c>
      <c r="C1221" s="2">
        <v>328</v>
      </c>
      <c r="D1221" s="2">
        <v>35.07</v>
      </c>
      <c r="E1221" s="2">
        <v>14.11</v>
      </c>
      <c r="F1221" s="2">
        <v>2.9</v>
      </c>
      <c r="G1221" s="2">
        <v>0</v>
      </c>
      <c r="H1221" s="16">
        <f t="shared" si="57"/>
        <v>570.85494072849087</v>
      </c>
      <c r="I1221" s="15">
        <f t="shared" si="55"/>
        <v>31.949216897765339</v>
      </c>
      <c r="J1221" s="14">
        <f t="shared" si="56"/>
        <v>0.55300346412721613</v>
      </c>
    </row>
    <row r="1222" spans="1:10" x14ac:dyDescent="0.3">
      <c r="A1222" s="19">
        <v>20200220</v>
      </c>
      <c r="B1222" s="19" t="s">
        <v>36</v>
      </c>
      <c r="C1222" s="19">
        <v>551.01</v>
      </c>
      <c r="D1222" s="19">
        <v>39.44</v>
      </c>
      <c r="E1222" s="19">
        <v>15.22</v>
      </c>
      <c r="F1222" s="19">
        <v>3.1</v>
      </c>
      <c r="G1222" s="19">
        <v>0</v>
      </c>
      <c r="H1222" s="17">
        <f t="shared" si="57"/>
        <v>867.36371769737639</v>
      </c>
      <c r="I1222" s="18">
        <f t="shared" si="55"/>
        <v>42.325116178043011</v>
      </c>
      <c r="J1222" s="17">
        <f t="shared" si="56"/>
        <v>0.79974142039760776</v>
      </c>
    </row>
    <row r="1223" spans="1:10" x14ac:dyDescent="0.3">
      <c r="A1223" s="2">
        <v>20200220</v>
      </c>
      <c r="B1223" s="2" t="s">
        <v>35</v>
      </c>
      <c r="C1223" s="2">
        <v>673.01</v>
      </c>
      <c r="D1223" s="2">
        <v>40.130000000000003</v>
      </c>
      <c r="E1223" s="2">
        <v>16.64</v>
      </c>
      <c r="F1223" s="2">
        <v>3.52</v>
      </c>
      <c r="G1223" s="2">
        <v>0</v>
      </c>
      <c r="H1223" s="16">
        <f t="shared" si="57"/>
        <v>1044.1968713109618</v>
      </c>
      <c r="I1223" s="15">
        <f t="shared" si="55"/>
        <v>49.271152228467557</v>
      </c>
      <c r="J1223" s="14">
        <f t="shared" si="56"/>
        <v>0.93014949582061113</v>
      </c>
    </row>
    <row r="1224" spans="1:10" x14ac:dyDescent="0.3">
      <c r="A1224" s="19">
        <v>20200220</v>
      </c>
      <c r="B1224" s="19" t="s">
        <v>34</v>
      </c>
      <c r="C1224" s="19">
        <v>627.01</v>
      </c>
      <c r="D1224" s="19">
        <v>37</v>
      </c>
      <c r="E1224" s="19">
        <v>17.61</v>
      </c>
      <c r="F1224" s="19">
        <v>3.86</v>
      </c>
      <c r="G1224" s="19">
        <v>0</v>
      </c>
      <c r="H1224" s="17">
        <f t="shared" si="57"/>
        <v>1041.8649848852083</v>
      </c>
      <c r="I1224" s="18">
        <f t="shared" si="55"/>
        <v>50.168280777662758</v>
      </c>
      <c r="J1224" s="17">
        <f t="shared" si="56"/>
        <v>0.92386620776117989</v>
      </c>
    </row>
    <row r="1225" spans="1:10" x14ac:dyDescent="0.3">
      <c r="A1225" s="2">
        <v>20200220</v>
      </c>
      <c r="B1225" s="2" t="s">
        <v>33</v>
      </c>
      <c r="C1225" s="2">
        <v>518.01</v>
      </c>
      <c r="D1225" s="2">
        <v>30.67</v>
      </c>
      <c r="E1225" s="2">
        <v>18.04</v>
      </c>
      <c r="F1225" s="2">
        <v>4.1399999999999997</v>
      </c>
      <c r="G1225" s="2">
        <v>0</v>
      </c>
      <c r="H1225" s="16">
        <f t="shared" si="57"/>
        <v>1015.5214350834461</v>
      </c>
      <c r="I1225" s="15">
        <f t="shared" si="55"/>
        <v>49.775044846357687</v>
      </c>
      <c r="J1225" s="14">
        <f t="shared" si="56"/>
        <v>0.90230328414861161</v>
      </c>
    </row>
    <row r="1226" spans="1:10" x14ac:dyDescent="0.3">
      <c r="A1226" s="19">
        <v>20200220</v>
      </c>
      <c r="B1226" s="19" t="s">
        <v>32</v>
      </c>
      <c r="C1226" s="19">
        <v>349.01</v>
      </c>
      <c r="D1226" s="19">
        <v>22.05</v>
      </c>
      <c r="E1226" s="19">
        <v>18.04</v>
      </c>
      <c r="F1226" s="19">
        <v>4.1399999999999997</v>
      </c>
      <c r="G1226" s="19">
        <v>0</v>
      </c>
      <c r="H1226" s="17">
        <f t="shared" si="57"/>
        <v>929.66309005484129</v>
      </c>
      <c r="I1226" s="18">
        <f t="shared" ref="I1226:I1289" si="58">E1226+H1226*((NOCT-20)/(800))</f>
        <v>47.091971564213793</v>
      </c>
      <c r="J1226" s="17">
        <f t="shared" ref="J1226:J1289" si="59">P_STC__W*(H1226/1000)*(1+(alpha_p/100)*(I1226-25))</f>
        <v>0.83724168258078313</v>
      </c>
    </row>
    <row r="1227" spans="1:10" x14ac:dyDescent="0.3">
      <c r="A1227" s="2">
        <v>20200220</v>
      </c>
      <c r="B1227" s="2" t="s">
        <v>31</v>
      </c>
      <c r="C1227" s="2">
        <v>166.01</v>
      </c>
      <c r="D1227" s="2">
        <v>11.95</v>
      </c>
      <c r="E1227" s="2">
        <v>17.57</v>
      </c>
      <c r="F1227" s="2">
        <v>4.07</v>
      </c>
      <c r="G1227" s="2">
        <v>0</v>
      </c>
      <c r="H1227" s="16">
        <f t="shared" si="57"/>
        <v>801.75596408256456</v>
      </c>
      <c r="I1227" s="15">
        <f t="shared" si="58"/>
        <v>42.624873877580143</v>
      </c>
      <c r="J1227" s="14">
        <f t="shared" si="59"/>
        <v>0.73816714921857662</v>
      </c>
    </row>
    <row r="1228" spans="1:10" x14ac:dyDescent="0.3">
      <c r="A1228" s="19">
        <v>20200220</v>
      </c>
      <c r="B1228" s="19" t="s">
        <v>30</v>
      </c>
      <c r="C1228" s="19">
        <v>0</v>
      </c>
      <c r="D1228" s="19">
        <v>0</v>
      </c>
      <c r="E1228" s="19">
        <v>16.38</v>
      </c>
      <c r="F1228" s="19">
        <v>4.28</v>
      </c>
      <c r="G1228" s="19">
        <v>0</v>
      </c>
      <c r="H1228" s="17">
        <f t="shared" si="57"/>
        <v>0</v>
      </c>
      <c r="I1228" s="18">
        <f t="shared" si="58"/>
        <v>16.38</v>
      </c>
      <c r="J1228" s="17">
        <f t="shared" si="59"/>
        <v>0</v>
      </c>
    </row>
    <row r="1229" spans="1:10" x14ac:dyDescent="0.3">
      <c r="A1229" s="2">
        <v>20200220</v>
      </c>
      <c r="B1229" s="2" t="s">
        <v>29</v>
      </c>
      <c r="C1229" s="2">
        <v>0</v>
      </c>
      <c r="D1229" s="2">
        <v>0</v>
      </c>
      <c r="E1229" s="2">
        <v>15.05</v>
      </c>
      <c r="F1229" s="2">
        <v>4.07</v>
      </c>
      <c r="G1229" s="2">
        <v>0</v>
      </c>
      <c r="H1229" s="16">
        <f t="shared" si="57"/>
        <v>0</v>
      </c>
      <c r="I1229" s="15">
        <f t="shared" si="58"/>
        <v>15.05</v>
      </c>
      <c r="J1229" s="14">
        <f t="shared" si="59"/>
        <v>0</v>
      </c>
    </row>
    <row r="1230" spans="1:10" x14ac:dyDescent="0.3">
      <c r="A1230" s="19">
        <v>20200220</v>
      </c>
      <c r="B1230" s="19" t="s">
        <v>28</v>
      </c>
      <c r="C1230" s="19">
        <v>0</v>
      </c>
      <c r="D1230" s="19">
        <v>0</v>
      </c>
      <c r="E1230" s="19">
        <v>14.23</v>
      </c>
      <c r="F1230" s="19">
        <v>4.34</v>
      </c>
      <c r="G1230" s="19">
        <v>0</v>
      </c>
      <c r="H1230" s="17">
        <f t="shared" si="57"/>
        <v>0</v>
      </c>
      <c r="I1230" s="18">
        <f t="shared" si="58"/>
        <v>14.23</v>
      </c>
      <c r="J1230" s="17">
        <f t="shared" si="59"/>
        <v>0</v>
      </c>
    </row>
    <row r="1231" spans="1:10" x14ac:dyDescent="0.3">
      <c r="A1231" s="2">
        <v>20200220</v>
      </c>
      <c r="B1231" s="2" t="s">
        <v>27</v>
      </c>
      <c r="C1231" s="2">
        <v>0</v>
      </c>
      <c r="D1231" s="2">
        <v>0</v>
      </c>
      <c r="E1231" s="2">
        <v>13.66</v>
      </c>
      <c r="F1231" s="2">
        <v>4.4800000000000004</v>
      </c>
      <c r="G1231" s="2">
        <v>0</v>
      </c>
      <c r="H1231" s="16">
        <f t="shared" si="57"/>
        <v>0</v>
      </c>
      <c r="I1231" s="15">
        <f t="shared" si="58"/>
        <v>13.66</v>
      </c>
      <c r="J1231" s="14">
        <f t="shared" si="59"/>
        <v>0</v>
      </c>
    </row>
    <row r="1232" spans="1:10" x14ac:dyDescent="0.3">
      <c r="A1232" s="19">
        <v>20200220</v>
      </c>
      <c r="B1232" s="19" t="s">
        <v>26</v>
      </c>
      <c r="C1232" s="19">
        <v>0</v>
      </c>
      <c r="D1232" s="19">
        <v>0</v>
      </c>
      <c r="E1232" s="19">
        <v>13.22</v>
      </c>
      <c r="F1232" s="19">
        <v>4.4800000000000004</v>
      </c>
      <c r="G1232" s="19">
        <v>0</v>
      </c>
      <c r="H1232" s="17">
        <f t="shared" si="57"/>
        <v>0</v>
      </c>
      <c r="I1232" s="18">
        <f t="shared" si="58"/>
        <v>13.22</v>
      </c>
      <c r="J1232" s="17">
        <f t="shared" si="59"/>
        <v>0</v>
      </c>
    </row>
    <row r="1233" spans="1:10" x14ac:dyDescent="0.3">
      <c r="A1233" s="2">
        <v>20200220</v>
      </c>
      <c r="B1233" s="2" t="s">
        <v>25</v>
      </c>
      <c r="C1233" s="2">
        <v>0</v>
      </c>
      <c r="D1233" s="2">
        <v>0</v>
      </c>
      <c r="E1233" s="2">
        <v>12.81</v>
      </c>
      <c r="F1233" s="2">
        <v>4.55</v>
      </c>
      <c r="G1233" s="2">
        <v>0</v>
      </c>
      <c r="H1233" s="16">
        <f t="shared" si="57"/>
        <v>0</v>
      </c>
      <c r="I1233" s="15">
        <f t="shared" si="58"/>
        <v>12.81</v>
      </c>
      <c r="J1233" s="14">
        <f t="shared" si="59"/>
        <v>0</v>
      </c>
    </row>
    <row r="1234" spans="1:10" x14ac:dyDescent="0.3">
      <c r="A1234" s="19">
        <v>20200221</v>
      </c>
      <c r="B1234" s="19" t="s">
        <v>48</v>
      </c>
      <c r="C1234" s="19">
        <v>0</v>
      </c>
      <c r="D1234" s="19">
        <v>0</v>
      </c>
      <c r="E1234" s="19">
        <v>12.39</v>
      </c>
      <c r="F1234" s="19">
        <v>4.83</v>
      </c>
      <c r="G1234" s="19">
        <v>0</v>
      </c>
      <c r="H1234" s="17">
        <f t="shared" si="57"/>
        <v>0</v>
      </c>
      <c r="I1234" s="18">
        <f t="shared" si="58"/>
        <v>12.39</v>
      </c>
      <c r="J1234" s="17">
        <f t="shared" si="59"/>
        <v>0</v>
      </c>
    </row>
    <row r="1235" spans="1:10" x14ac:dyDescent="0.3">
      <c r="A1235" s="2">
        <v>20200221</v>
      </c>
      <c r="B1235" s="2" t="s">
        <v>47</v>
      </c>
      <c r="C1235" s="2">
        <v>0</v>
      </c>
      <c r="D1235" s="2">
        <v>0</v>
      </c>
      <c r="E1235" s="2">
        <v>11.98</v>
      </c>
      <c r="F1235" s="2">
        <v>5.0999999999999996</v>
      </c>
      <c r="G1235" s="2">
        <v>0</v>
      </c>
      <c r="H1235" s="16">
        <f t="shared" ref="H1235:H1298" si="60">IF(D1235&gt;0,C1235/SIN(D1235*PI()/180),0)</f>
        <v>0</v>
      </c>
      <c r="I1235" s="15">
        <f t="shared" si="58"/>
        <v>11.98</v>
      </c>
      <c r="J1235" s="14">
        <f t="shared" si="59"/>
        <v>0</v>
      </c>
    </row>
    <row r="1236" spans="1:10" x14ac:dyDescent="0.3">
      <c r="A1236" s="19">
        <v>20200221</v>
      </c>
      <c r="B1236" s="19" t="s">
        <v>46</v>
      </c>
      <c r="C1236" s="19">
        <v>0</v>
      </c>
      <c r="D1236" s="19">
        <v>0</v>
      </c>
      <c r="E1236" s="19">
        <v>11.73</v>
      </c>
      <c r="F1236" s="19">
        <v>5.17</v>
      </c>
      <c r="G1236" s="19">
        <v>0</v>
      </c>
      <c r="H1236" s="17">
        <f t="shared" si="60"/>
        <v>0</v>
      </c>
      <c r="I1236" s="18">
        <f t="shared" si="58"/>
        <v>11.73</v>
      </c>
      <c r="J1236" s="17">
        <f t="shared" si="59"/>
        <v>0</v>
      </c>
    </row>
    <row r="1237" spans="1:10" x14ac:dyDescent="0.3">
      <c r="A1237" s="2">
        <v>20200221</v>
      </c>
      <c r="B1237" s="2" t="s">
        <v>45</v>
      </c>
      <c r="C1237" s="2">
        <v>0</v>
      </c>
      <c r="D1237" s="2">
        <v>0</v>
      </c>
      <c r="E1237" s="2">
        <v>11.59</v>
      </c>
      <c r="F1237" s="2">
        <v>4.97</v>
      </c>
      <c r="G1237" s="2">
        <v>0</v>
      </c>
      <c r="H1237" s="16">
        <f t="shared" si="60"/>
        <v>0</v>
      </c>
      <c r="I1237" s="15">
        <f t="shared" si="58"/>
        <v>11.59</v>
      </c>
      <c r="J1237" s="14">
        <f t="shared" si="59"/>
        <v>0</v>
      </c>
    </row>
    <row r="1238" spans="1:10" x14ac:dyDescent="0.3">
      <c r="A1238" s="19">
        <v>20200221</v>
      </c>
      <c r="B1238" s="19" t="s">
        <v>44</v>
      </c>
      <c r="C1238" s="19">
        <v>0</v>
      </c>
      <c r="D1238" s="19">
        <v>0</v>
      </c>
      <c r="E1238" s="19">
        <v>11.46</v>
      </c>
      <c r="F1238" s="19">
        <v>4.6900000000000004</v>
      </c>
      <c r="G1238" s="19">
        <v>0</v>
      </c>
      <c r="H1238" s="17">
        <f t="shared" si="60"/>
        <v>0</v>
      </c>
      <c r="I1238" s="18">
        <f t="shared" si="58"/>
        <v>11.46</v>
      </c>
      <c r="J1238" s="17">
        <f t="shared" si="59"/>
        <v>0</v>
      </c>
    </row>
    <row r="1239" spans="1:10" x14ac:dyDescent="0.3">
      <c r="A1239" s="2">
        <v>20200221</v>
      </c>
      <c r="B1239" s="2" t="s">
        <v>43</v>
      </c>
      <c r="C1239" s="2">
        <v>0</v>
      </c>
      <c r="D1239" s="2">
        <v>0</v>
      </c>
      <c r="E1239" s="2">
        <v>11.35</v>
      </c>
      <c r="F1239" s="2">
        <v>4.41</v>
      </c>
      <c r="G1239" s="2">
        <v>0</v>
      </c>
      <c r="H1239" s="16">
        <f t="shared" si="60"/>
        <v>0</v>
      </c>
      <c r="I1239" s="15">
        <f t="shared" si="58"/>
        <v>11.35</v>
      </c>
      <c r="J1239" s="14">
        <f t="shared" si="59"/>
        <v>0</v>
      </c>
    </row>
    <row r="1240" spans="1:10" x14ac:dyDescent="0.3">
      <c r="A1240" s="19">
        <v>20200221</v>
      </c>
      <c r="B1240" s="19" t="s">
        <v>42</v>
      </c>
      <c r="C1240" s="19">
        <v>0</v>
      </c>
      <c r="D1240" s="19">
        <v>0</v>
      </c>
      <c r="E1240" s="19">
        <v>11.25</v>
      </c>
      <c r="F1240" s="19">
        <v>4.1399999999999997</v>
      </c>
      <c r="G1240" s="19">
        <v>0</v>
      </c>
      <c r="H1240" s="17">
        <f t="shared" si="60"/>
        <v>0</v>
      </c>
      <c r="I1240" s="18">
        <f t="shared" si="58"/>
        <v>11.25</v>
      </c>
      <c r="J1240" s="17">
        <f t="shared" si="59"/>
        <v>0</v>
      </c>
    </row>
    <row r="1241" spans="1:10" x14ac:dyDescent="0.3">
      <c r="A1241" s="2">
        <v>20200221</v>
      </c>
      <c r="B1241" s="2" t="s">
        <v>41</v>
      </c>
      <c r="C1241" s="2">
        <v>0</v>
      </c>
      <c r="D1241" s="2">
        <v>0</v>
      </c>
      <c r="E1241" s="2">
        <v>10.76</v>
      </c>
      <c r="F1241" s="2">
        <v>3.93</v>
      </c>
      <c r="G1241" s="2">
        <v>0</v>
      </c>
      <c r="H1241" s="16">
        <f t="shared" si="60"/>
        <v>0</v>
      </c>
      <c r="I1241" s="15">
        <f t="shared" si="58"/>
        <v>10.76</v>
      </c>
      <c r="J1241" s="14">
        <f t="shared" si="59"/>
        <v>0</v>
      </c>
    </row>
    <row r="1242" spans="1:10" x14ac:dyDescent="0.3">
      <c r="A1242" s="19">
        <v>20200221</v>
      </c>
      <c r="B1242" s="19" t="s">
        <v>40</v>
      </c>
      <c r="C1242" s="19">
        <v>106</v>
      </c>
      <c r="D1242" s="19">
        <v>8.3800000000000008</v>
      </c>
      <c r="E1242" s="19">
        <v>10.78</v>
      </c>
      <c r="F1242" s="19">
        <v>3.72</v>
      </c>
      <c r="G1242" s="19">
        <v>0</v>
      </c>
      <c r="H1242" s="17">
        <f t="shared" si="60"/>
        <v>727.3341153631618</v>
      </c>
      <c r="I1242" s="18">
        <f t="shared" si="58"/>
        <v>33.509191105098807</v>
      </c>
      <c r="J1242" s="17">
        <f t="shared" si="59"/>
        <v>0.69948350293118777</v>
      </c>
    </row>
    <row r="1243" spans="1:10" x14ac:dyDescent="0.3">
      <c r="A1243" s="2">
        <v>20200221</v>
      </c>
      <c r="B1243" s="2" t="s">
        <v>39</v>
      </c>
      <c r="C1243" s="2">
        <v>292</v>
      </c>
      <c r="D1243" s="2">
        <v>18.88</v>
      </c>
      <c r="E1243" s="2">
        <v>11.98</v>
      </c>
      <c r="F1243" s="2">
        <v>3.66</v>
      </c>
      <c r="G1243" s="2">
        <v>0</v>
      </c>
      <c r="H1243" s="16">
        <f t="shared" si="60"/>
        <v>902.38440510387932</v>
      </c>
      <c r="I1243" s="15">
        <f t="shared" si="58"/>
        <v>40.179512659496226</v>
      </c>
      <c r="J1243" s="14">
        <f t="shared" si="59"/>
        <v>0.84074450534935097</v>
      </c>
    </row>
    <row r="1244" spans="1:10" x14ac:dyDescent="0.3">
      <c r="A1244" s="19">
        <v>20200221</v>
      </c>
      <c r="B1244" s="19" t="s">
        <v>38</v>
      </c>
      <c r="C1244" s="19">
        <v>461.01</v>
      </c>
      <c r="D1244" s="19">
        <v>28.13</v>
      </c>
      <c r="E1244" s="19">
        <v>13.86</v>
      </c>
      <c r="F1244" s="19">
        <v>3.66</v>
      </c>
      <c r="G1244" s="19">
        <v>0</v>
      </c>
      <c r="H1244" s="17">
        <f t="shared" si="60"/>
        <v>977.80640310886565</v>
      </c>
      <c r="I1244" s="18">
        <f t="shared" si="58"/>
        <v>44.416450097152051</v>
      </c>
      <c r="J1244" s="17">
        <f t="shared" si="59"/>
        <v>0.89237152157099009</v>
      </c>
    </row>
    <row r="1245" spans="1:10" x14ac:dyDescent="0.3">
      <c r="A1245" s="2">
        <v>20200221</v>
      </c>
      <c r="B1245" s="2" t="s">
        <v>37</v>
      </c>
      <c r="C1245" s="2">
        <v>592.01</v>
      </c>
      <c r="D1245" s="2">
        <v>35.409999999999997</v>
      </c>
      <c r="E1245" s="2">
        <v>15.78</v>
      </c>
      <c r="F1245" s="2">
        <v>3.52</v>
      </c>
      <c r="G1245" s="2">
        <v>0</v>
      </c>
      <c r="H1245" s="16">
        <f t="shared" si="60"/>
        <v>1021.7225765947659</v>
      </c>
      <c r="I1245" s="15">
        <f t="shared" si="58"/>
        <v>47.708830518586431</v>
      </c>
      <c r="J1245" s="14">
        <f t="shared" si="59"/>
        <v>0.91731301486469807</v>
      </c>
    </row>
    <row r="1246" spans="1:10" x14ac:dyDescent="0.3">
      <c r="A1246" s="19">
        <v>20200221</v>
      </c>
      <c r="B1246" s="19" t="s">
        <v>36</v>
      </c>
      <c r="C1246" s="19">
        <v>651.01</v>
      </c>
      <c r="D1246" s="19">
        <v>39.799999999999997</v>
      </c>
      <c r="E1246" s="19">
        <v>17.46</v>
      </c>
      <c r="F1246" s="19">
        <v>3.24</v>
      </c>
      <c r="G1246" s="19">
        <v>0</v>
      </c>
      <c r="H1246" s="17">
        <f t="shared" si="60"/>
        <v>1017.0288007255867</v>
      </c>
      <c r="I1246" s="18">
        <f t="shared" si="58"/>
        <v>49.242150022674586</v>
      </c>
      <c r="J1246" s="17">
        <f t="shared" si="59"/>
        <v>0.9060814592850196</v>
      </c>
    </row>
    <row r="1247" spans="1:10" x14ac:dyDescent="0.3">
      <c r="A1247" s="2">
        <v>20200221</v>
      </c>
      <c r="B1247" s="2" t="s">
        <v>35</v>
      </c>
      <c r="C1247" s="2">
        <v>673.01</v>
      </c>
      <c r="D1247" s="2">
        <v>40.49</v>
      </c>
      <c r="E1247" s="2">
        <v>18.82</v>
      </c>
      <c r="F1247" s="2">
        <v>2.97</v>
      </c>
      <c r="G1247" s="2">
        <v>0</v>
      </c>
      <c r="H1247" s="16">
        <f t="shared" si="60"/>
        <v>1036.4917885270854</v>
      </c>
      <c r="I1247" s="15">
        <f t="shared" si="58"/>
        <v>51.21036839147142</v>
      </c>
      <c r="J1247" s="14">
        <f t="shared" si="59"/>
        <v>0.91424104627295044</v>
      </c>
    </row>
    <row r="1248" spans="1:10" x14ac:dyDescent="0.3">
      <c r="A1248" s="19">
        <v>20200221</v>
      </c>
      <c r="B1248" s="19" t="s">
        <v>34</v>
      </c>
      <c r="C1248" s="19">
        <v>618.01</v>
      </c>
      <c r="D1248" s="19">
        <v>37.340000000000003</v>
      </c>
      <c r="E1248" s="19">
        <v>19.78</v>
      </c>
      <c r="F1248" s="19">
        <v>2.48</v>
      </c>
      <c r="G1248" s="19">
        <v>0</v>
      </c>
      <c r="H1248" s="17">
        <f t="shared" si="60"/>
        <v>1018.9044979496479</v>
      </c>
      <c r="I1248" s="18">
        <f t="shared" si="58"/>
        <v>51.6207655609265</v>
      </c>
      <c r="J1248" s="17">
        <f t="shared" si="59"/>
        <v>0.89684641798963793</v>
      </c>
    </row>
    <row r="1249" spans="1:10" x14ac:dyDescent="0.3">
      <c r="A1249" s="2">
        <v>20200221</v>
      </c>
      <c r="B1249" s="2" t="s">
        <v>33</v>
      </c>
      <c r="C1249" s="2">
        <v>522.01</v>
      </c>
      <c r="D1249" s="2">
        <v>30.97</v>
      </c>
      <c r="E1249" s="2">
        <v>20.3</v>
      </c>
      <c r="F1249" s="2">
        <v>1.79</v>
      </c>
      <c r="G1249" s="2">
        <v>0</v>
      </c>
      <c r="H1249" s="16">
        <f t="shared" si="60"/>
        <v>1014.4208380701733</v>
      </c>
      <c r="I1249" s="15">
        <f t="shared" si="58"/>
        <v>52.000651189692917</v>
      </c>
      <c r="J1249" s="14">
        <f t="shared" si="59"/>
        <v>0.8911657336328741</v>
      </c>
    </row>
    <row r="1250" spans="1:10" x14ac:dyDescent="0.3">
      <c r="A1250" s="19">
        <v>20200221</v>
      </c>
      <c r="B1250" s="19" t="s">
        <v>32</v>
      </c>
      <c r="C1250" s="19">
        <v>354.01</v>
      </c>
      <c r="D1250" s="19">
        <v>22.31</v>
      </c>
      <c r="E1250" s="19">
        <v>20.38</v>
      </c>
      <c r="F1250" s="19">
        <v>1.31</v>
      </c>
      <c r="G1250" s="19">
        <v>0</v>
      </c>
      <c r="H1250" s="17">
        <f t="shared" si="60"/>
        <v>932.54361478361511</v>
      </c>
      <c r="I1250" s="18">
        <f t="shared" si="58"/>
        <v>49.521987961987975</v>
      </c>
      <c r="J1250" s="17">
        <f t="shared" si="59"/>
        <v>0.82963840995272853</v>
      </c>
    </row>
    <row r="1251" spans="1:10" x14ac:dyDescent="0.3">
      <c r="A1251" s="2">
        <v>20200221</v>
      </c>
      <c r="B1251" s="2" t="s">
        <v>31</v>
      </c>
      <c r="C1251" s="2">
        <v>172.01</v>
      </c>
      <c r="D1251" s="2">
        <v>12.19</v>
      </c>
      <c r="E1251" s="2">
        <v>19.84</v>
      </c>
      <c r="F1251" s="2">
        <v>1.45</v>
      </c>
      <c r="G1251" s="2">
        <v>0</v>
      </c>
      <c r="H1251" s="16">
        <f t="shared" si="60"/>
        <v>814.61793506867832</v>
      </c>
      <c r="I1251" s="15">
        <f t="shared" si="58"/>
        <v>45.296810470896197</v>
      </c>
      <c r="J1251" s="14">
        <f t="shared" si="59"/>
        <v>0.74021427881441026</v>
      </c>
    </row>
    <row r="1252" spans="1:10" x14ac:dyDescent="0.3">
      <c r="A1252" s="19">
        <v>20200221</v>
      </c>
      <c r="B1252" s="19" t="s">
        <v>30</v>
      </c>
      <c r="C1252" s="19">
        <v>0</v>
      </c>
      <c r="D1252" s="19">
        <v>0</v>
      </c>
      <c r="E1252" s="19">
        <v>18.309999999999999</v>
      </c>
      <c r="F1252" s="19">
        <v>2.83</v>
      </c>
      <c r="G1252" s="19">
        <v>0</v>
      </c>
      <c r="H1252" s="17">
        <f t="shared" si="60"/>
        <v>0</v>
      </c>
      <c r="I1252" s="18">
        <f t="shared" si="58"/>
        <v>18.309999999999999</v>
      </c>
      <c r="J1252" s="17">
        <f t="shared" si="59"/>
        <v>0</v>
      </c>
    </row>
    <row r="1253" spans="1:10" x14ac:dyDescent="0.3">
      <c r="A1253" s="2">
        <v>20200221</v>
      </c>
      <c r="B1253" s="2" t="s">
        <v>29</v>
      </c>
      <c r="C1253" s="2">
        <v>0</v>
      </c>
      <c r="D1253" s="2">
        <v>0</v>
      </c>
      <c r="E1253" s="2">
        <v>17.059999999999999</v>
      </c>
      <c r="F1253" s="2">
        <v>2.97</v>
      </c>
      <c r="G1253" s="2">
        <v>0</v>
      </c>
      <c r="H1253" s="16">
        <f t="shared" si="60"/>
        <v>0</v>
      </c>
      <c r="I1253" s="15">
        <f t="shared" si="58"/>
        <v>17.059999999999999</v>
      </c>
      <c r="J1253" s="14">
        <f t="shared" si="59"/>
        <v>0</v>
      </c>
    </row>
    <row r="1254" spans="1:10" x14ac:dyDescent="0.3">
      <c r="A1254" s="19">
        <v>20200221</v>
      </c>
      <c r="B1254" s="19" t="s">
        <v>28</v>
      </c>
      <c r="C1254" s="19">
        <v>0</v>
      </c>
      <c r="D1254" s="19">
        <v>0</v>
      </c>
      <c r="E1254" s="19">
        <v>15.57</v>
      </c>
      <c r="F1254" s="19">
        <v>3.45</v>
      </c>
      <c r="G1254" s="19">
        <v>0</v>
      </c>
      <c r="H1254" s="17">
        <f t="shared" si="60"/>
        <v>0</v>
      </c>
      <c r="I1254" s="18">
        <f t="shared" si="58"/>
        <v>15.57</v>
      </c>
      <c r="J1254" s="17">
        <f t="shared" si="59"/>
        <v>0</v>
      </c>
    </row>
    <row r="1255" spans="1:10" x14ac:dyDescent="0.3">
      <c r="A1255" s="2">
        <v>20200221</v>
      </c>
      <c r="B1255" s="2" t="s">
        <v>27</v>
      </c>
      <c r="C1255" s="2">
        <v>0</v>
      </c>
      <c r="D1255" s="2">
        <v>0</v>
      </c>
      <c r="E1255" s="2">
        <v>14.93</v>
      </c>
      <c r="F1255" s="2">
        <v>3.79</v>
      </c>
      <c r="G1255" s="2">
        <v>0</v>
      </c>
      <c r="H1255" s="16">
        <f t="shared" si="60"/>
        <v>0</v>
      </c>
      <c r="I1255" s="15">
        <f t="shared" si="58"/>
        <v>14.93</v>
      </c>
      <c r="J1255" s="14">
        <f t="shared" si="59"/>
        <v>0</v>
      </c>
    </row>
    <row r="1256" spans="1:10" x14ac:dyDescent="0.3">
      <c r="A1256" s="19">
        <v>20200221</v>
      </c>
      <c r="B1256" s="19" t="s">
        <v>26</v>
      </c>
      <c r="C1256" s="19">
        <v>0</v>
      </c>
      <c r="D1256" s="19">
        <v>0</v>
      </c>
      <c r="E1256" s="19">
        <v>14.44</v>
      </c>
      <c r="F1256" s="19">
        <v>4</v>
      </c>
      <c r="G1256" s="19">
        <v>0</v>
      </c>
      <c r="H1256" s="17">
        <f t="shared" si="60"/>
        <v>0</v>
      </c>
      <c r="I1256" s="18">
        <f t="shared" si="58"/>
        <v>14.44</v>
      </c>
      <c r="J1256" s="17">
        <f t="shared" si="59"/>
        <v>0</v>
      </c>
    </row>
    <row r="1257" spans="1:10" x14ac:dyDescent="0.3">
      <c r="A1257" s="2">
        <v>20200221</v>
      </c>
      <c r="B1257" s="2" t="s">
        <v>25</v>
      </c>
      <c r="C1257" s="2">
        <v>0</v>
      </c>
      <c r="D1257" s="2">
        <v>0</v>
      </c>
      <c r="E1257" s="2">
        <v>14.03</v>
      </c>
      <c r="F1257" s="2">
        <v>4.07</v>
      </c>
      <c r="G1257" s="2">
        <v>0</v>
      </c>
      <c r="H1257" s="16">
        <f t="shared" si="60"/>
        <v>0</v>
      </c>
      <c r="I1257" s="15">
        <f t="shared" si="58"/>
        <v>14.03</v>
      </c>
      <c r="J1257" s="14">
        <f t="shared" si="59"/>
        <v>0</v>
      </c>
    </row>
    <row r="1258" spans="1:10" x14ac:dyDescent="0.3">
      <c r="A1258" s="19">
        <v>20200222</v>
      </c>
      <c r="B1258" s="19" t="s">
        <v>48</v>
      </c>
      <c r="C1258" s="19">
        <v>0</v>
      </c>
      <c r="D1258" s="19">
        <v>0</v>
      </c>
      <c r="E1258" s="19">
        <v>13.66</v>
      </c>
      <c r="F1258" s="19">
        <v>4.07</v>
      </c>
      <c r="G1258" s="19">
        <v>0</v>
      </c>
      <c r="H1258" s="17">
        <f t="shared" si="60"/>
        <v>0</v>
      </c>
      <c r="I1258" s="18">
        <f t="shared" si="58"/>
        <v>13.66</v>
      </c>
      <c r="J1258" s="17">
        <f t="shared" si="59"/>
        <v>0</v>
      </c>
    </row>
    <row r="1259" spans="1:10" x14ac:dyDescent="0.3">
      <c r="A1259" s="2">
        <v>20200222</v>
      </c>
      <c r="B1259" s="2" t="s">
        <v>47</v>
      </c>
      <c r="C1259" s="2">
        <v>0</v>
      </c>
      <c r="D1259" s="2">
        <v>0</v>
      </c>
      <c r="E1259" s="2">
        <v>13.26</v>
      </c>
      <c r="F1259" s="2">
        <v>4</v>
      </c>
      <c r="G1259" s="2">
        <v>0</v>
      </c>
      <c r="H1259" s="16">
        <f t="shared" si="60"/>
        <v>0</v>
      </c>
      <c r="I1259" s="15">
        <f t="shared" si="58"/>
        <v>13.26</v>
      </c>
      <c r="J1259" s="14">
        <f t="shared" si="59"/>
        <v>0</v>
      </c>
    </row>
    <row r="1260" spans="1:10" x14ac:dyDescent="0.3">
      <c r="A1260" s="19">
        <v>20200222</v>
      </c>
      <c r="B1260" s="19" t="s">
        <v>46</v>
      </c>
      <c r="C1260" s="19">
        <v>0</v>
      </c>
      <c r="D1260" s="19">
        <v>0</v>
      </c>
      <c r="E1260" s="19">
        <v>12.95</v>
      </c>
      <c r="F1260" s="19">
        <v>3.93</v>
      </c>
      <c r="G1260" s="19">
        <v>0</v>
      </c>
      <c r="H1260" s="17">
        <f t="shared" si="60"/>
        <v>0</v>
      </c>
      <c r="I1260" s="18">
        <f t="shared" si="58"/>
        <v>12.95</v>
      </c>
      <c r="J1260" s="17">
        <f t="shared" si="59"/>
        <v>0</v>
      </c>
    </row>
    <row r="1261" spans="1:10" x14ac:dyDescent="0.3">
      <c r="A1261" s="2">
        <v>20200222</v>
      </c>
      <c r="B1261" s="2" t="s">
        <v>45</v>
      </c>
      <c r="C1261" s="2">
        <v>0</v>
      </c>
      <c r="D1261" s="2">
        <v>0</v>
      </c>
      <c r="E1261" s="2">
        <v>12.66</v>
      </c>
      <c r="F1261" s="2">
        <v>3.79</v>
      </c>
      <c r="G1261" s="2">
        <v>0</v>
      </c>
      <c r="H1261" s="16">
        <f t="shared" si="60"/>
        <v>0</v>
      </c>
      <c r="I1261" s="15">
        <f t="shared" si="58"/>
        <v>12.66</v>
      </c>
      <c r="J1261" s="14">
        <f t="shared" si="59"/>
        <v>0</v>
      </c>
    </row>
    <row r="1262" spans="1:10" x14ac:dyDescent="0.3">
      <c r="A1262" s="19">
        <v>20200222</v>
      </c>
      <c r="B1262" s="19" t="s">
        <v>44</v>
      </c>
      <c r="C1262" s="19">
        <v>0</v>
      </c>
      <c r="D1262" s="19">
        <v>0</v>
      </c>
      <c r="E1262" s="19">
        <v>12.38</v>
      </c>
      <c r="F1262" s="19">
        <v>3.52</v>
      </c>
      <c r="G1262" s="19">
        <v>0</v>
      </c>
      <c r="H1262" s="17">
        <f t="shared" si="60"/>
        <v>0</v>
      </c>
      <c r="I1262" s="18">
        <f t="shared" si="58"/>
        <v>12.38</v>
      </c>
      <c r="J1262" s="17">
        <f t="shared" si="59"/>
        <v>0</v>
      </c>
    </row>
    <row r="1263" spans="1:10" x14ac:dyDescent="0.3">
      <c r="A1263" s="2">
        <v>20200222</v>
      </c>
      <c r="B1263" s="2" t="s">
        <v>43</v>
      </c>
      <c r="C1263" s="2">
        <v>0</v>
      </c>
      <c r="D1263" s="2">
        <v>0</v>
      </c>
      <c r="E1263" s="2">
        <v>12.06</v>
      </c>
      <c r="F1263" s="2">
        <v>3.24</v>
      </c>
      <c r="G1263" s="2">
        <v>0</v>
      </c>
      <c r="H1263" s="16">
        <f t="shared" si="60"/>
        <v>0</v>
      </c>
      <c r="I1263" s="15">
        <f t="shared" si="58"/>
        <v>12.06</v>
      </c>
      <c r="J1263" s="14">
        <f t="shared" si="59"/>
        <v>0</v>
      </c>
    </row>
    <row r="1264" spans="1:10" x14ac:dyDescent="0.3">
      <c r="A1264" s="19">
        <v>20200222</v>
      </c>
      <c r="B1264" s="19" t="s">
        <v>42</v>
      </c>
      <c r="C1264" s="19">
        <v>0</v>
      </c>
      <c r="D1264" s="19">
        <v>0</v>
      </c>
      <c r="E1264" s="19">
        <v>11.71</v>
      </c>
      <c r="F1264" s="19">
        <v>3.03</v>
      </c>
      <c r="G1264" s="19">
        <v>0</v>
      </c>
      <c r="H1264" s="17">
        <f t="shared" si="60"/>
        <v>0</v>
      </c>
      <c r="I1264" s="18">
        <f t="shared" si="58"/>
        <v>11.71</v>
      </c>
      <c r="J1264" s="17">
        <f t="shared" si="59"/>
        <v>0</v>
      </c>
    </row>
    <row r="1265" spans="1:10" x14ac:dyDescent="0.3">
      <c r="A1265" s="2">
        <v>20200222</v>
      </c>
      <c r="B1265" s="2" t="s">
        <v>41</v>
      </c>
      <c r="C1265" s="2">
        <v>0</v>
      </c>
      <c r="D1265" s="2">
        <v>0</v>
      </c>
      <c r="E1265" s="2">
        <v>11.27</v>
      </c>
      <c r="F1265" s="2">
        <v>2.97</v>
      </c>
      <c r="G1265" s="2">
        <v>0</v>
      </c>
      <c r="H1265" s="16">
        <f t="shared" si="60"/>
        <v>0</v>
      </c>
      <c r="I1265" s="15">
        <f t="shared" si="58"/>
        <v>11.27</v>
      </c>
      <c r="J1265" s="14">
        <f t="shared" si="59"/>
        <v>0</v>
      </c>
    </row>
    <row r="1266" spans="1:10" x14ac:dyDescent="0.3">
      <c r="A1266" s="19">
        <v>20200222</v>
      </c>
      <c r="B1266" s="19" t="s">
        <v>40</v>
      </c>
      <c r="C1266" s="19">
        <v>118</v>
      </c>
      <c r="D1266" s="19">
        <v>8.64</v>
      </c>
      <c r="E1266" s="19">
        <v>11.16</v>
      </c>
      <c r="F1266" s="19">
        <v>2.97</v>
      </c>
      <c r="G1266" s="19">
        <v>0</v>
      </c>
      <c r="H1266" s="17">
        <f t="shared" si="60"/>
        <v>785.4853536646616</v>
      </c>
      <c r="I1266" s="18">
        <f t="shared" si="58"/>
        <v>35.706417302020675</v>
      </c>
      <c r="J1266" s="17">
        <f t="shared" si="59"/>
        <v>0.74764155075034544</v>
      </c>
    </row>
    <row r="1267" spans="1:10" x14ac:dyDescent="0.3">
      <c r="A1267" s="2">
        <v>20200222</v>
      </c>
      <c r="B1267" s="2" t="s">
        <v>39</v>
      </c>
      <c r="C1267" s="2">
        <v>311</v>
      </c>
      <c r="D1267" s="2">
        <v>19.16</v>
      </c>
      <c r="E1267" s="2">
        <v>12.56</v>
      </c>
      <c r="F1267" s="2">
        <v>3.03</v>
      </c>
      <c r="G1267" s="2">
        <v>0</v>
      </c>
      <c r="H1267" s="16">
        <f t="shared" si="60"/>
        <v>947.57194837486759</v>
      </c>
      <c r="I1267" s="15">
        <f t="shared" si="58"/>
        <v>42.171623386714614</v>
      </c>
      <c r="J1267" s="14">
        <f t="shared" si="59"/>
        <v>0.87435087954297885</v>
      </c>
    </row>
    <row r="1268" spans="1:10" x14ac:dyDescent="0.3">
      <c r="A1268" s="19">
        <v>20200222</v>
      </c>
      <c r="B1268" s="19" t="s">
        <v>38</v>
      </c>
      <c r="C1268" s="19">
        <v>479.01</v>
      </c>
      <c r="D1268" s="19">
        <v>28.44</v>
      </c>
      <c r="E1268" s="19">
        <v>14.59</v>
      </c>
      <c r="F1268" s="19">
        <v>3.17</v>
      </c>
      <c r="G1268" s="19">
        <v>0</v>
      </c>
      <c r="H1268" s="17">
        <f t="shared" si="60"/>
        <v>1005.82018895316</v>
      </c>
      <c r="I1268" s="18">
        <f t="shared" si="58"/>
        <v>46.021880904786251</v>
      </c>
      <c r="J1268" s="17">
        <f t="shared" si="59"/>
        <v>0.91067114394604676</v>
      </c>
    </row>
    <row r="1269" spans="1:10" x14ac:dyDescent="0.3">
      <c r="A1269" s="2">
        <v>20200222</v>
      </c>
      <c r="B1269" s="2" t="s">
        <v>37</v>
      </c>
      <c r="C1269" s="2">
        <v>613.01</v>
      </c>
      <c r="D1269" s="2">
        <v>35.75</v>
      </c>
      <c r="E1269" s="2">
        <v>16.46</v>
      </c>
      <c r="F1269" s="2">
        <v>3.03</v>
      </c>
      <c r="G1269" s="2">
        <v>0</v>
      </c>
      <c r="H1269" s="16">
        <f t="shared" si="60"/>
        <v>1049.2261032467809</v>
      </c>
      <c r="I1269" s="15">
        <f t="shared" si="58"/>
        <v>49.248315726461904</v>
      </c>
      <c r="J1269" s="14">
        <f t="shared" si="59"/>
        <v>0.93473725705690125</v>
      </c>
    </row>
    <row r="1270" spans="1:10" x14ac:dyDescent="0.3">
      <c r="A1270" s="19">
        <v>20200222</v>
      </c>
      <c r="B1270" s="19" t="s">
        <v>36</v>
      </c>
      <c r="C1270" s="19">
        <v>654.01</v>
      </c>
      <c r="D1270" s="19">
        <v>40.159999999999997</v>
      </c>
      <c r="E1270" s="19">
        <v>18.100000000000001</v>
      </c>
      <c r="F1270" s="19">
        <v>2.76</v>
      </c>
      <c r="G1270" s="19">
        <v>0</v>
      </c>
      <c r="H1270" s="17">
        <f t="shared" si="60"/>
        <v>1014.0880096219462</v>
      </c>
      <c r="I1270" s="18">
        <f t="shared" si="58"/>
        <v>49.79025030068582</v>
      </c>
      <c r="J1270" s="17">
        <f t="shared" si="59"/>
        <v>0.90096027948741064</v>
      </c>
    </row>
    <row r="1271" spans="1:10" x14ac:dyDescent="0.3">
      <c r="A1271" s="2">
        <v>20200222</v>
      </c>
      <c r="B1271" s="2" t="s">
        <v>35</v>
      </c>
      <c r="C1271" s="2">
        <v>707.01</v>
      </c>
      <c r="D1271" s="2">
        <v>40.85</v>
      </c>
      <c r="E1271" s="2">
        <v>19.329999999999998</v>
      </c>
      <c r="F1271" s="2">
        <v>2.76</v>
      </c>
      <c r="G1271" s="2">
        <v>0</v>
      </c>
      <c r="H1271" s="16">
        <f t="shared" si="60"/>
        <v>1080.9212398720642</v>
      </c>
      <c r="I1271" s="15">
        <f t="shared" si="58"/>
        <v>53.108788746002006</v>
      </c>
      <c r="J1271" s="14">
        <f t="shared" si="59"/>
        <v>0.94419599935022736</v>
      </c>
    </row>
    <row r="1272" spans="1:10" x14ac:dyDescent="0.3">
      <c r="A1272" s="19">
        <v>20200222</v>
      </c>
      <c r="B1272" s="19" t="s">
        <v>34</v>
      </c>
      <c r="C1272" s="19">
        <v>639.01</v>
      </c>
      <c r="D1272" s="19">
        <v>37.67</v>
      </c>
      <c r="E1272" s="19">
        <v>20.11</v>
      </c>
      <c r="F1272" s="19">
        <v>3.1</v>
      </c>
      <c r="G1272" s="19">
        <v>0</v>
      </c>
      <c r="H1272" s="17">
        <f t="shared" si="60"/>
        <v>1045.6500552862881</v>
      </c>
      <c r="I1272" s="18">
        <f t="shared" si="58"/>
        <v>52.786564227696502</v>
      </c>
      <c r="J1272" s="17">
        <f t="shared" si="59"/>
        <v>0.91490245439220741</v>
      </c>
    </row>
    <row r="1273" spans="1:10" x14ac:dyDescent="0.3">
      <c r="A1273" s="2">
        <v>20200222</v>
      </c>
      <c r="B1273" s="2" t="s">
        <v>33</v>
      </c>
      <c r="C1273" s="2">
        <v>539.01</v>
      </c>
      <c r="D1273" s="2">
        <v>31.26</v>
      </c>
      <c r="E1273" s="2">
        <v>20.440000000000001</v>
      </c>
      <c r="F1273" s="2">
        <v>3.52</v>
      </c>
      <c r="G1273" s="2">
        <v>0</v>
      </c>
      <c r="H1273" s="16">
        <f t="shared" si="60"/>
        <v>1038.7100983287378</v>
      </c>
      <c r="I1273" s="15">
        <f t="shared" si="58"/>
        <v>52.899690572773054</v>
      </c>
      <c r="J1273" s="14">
        <f t="shared" si="59"/>
        <v>0.90830149180689879</v>
      </c>
    </row>
    <row r="1274" spans="1:10" x14ac:dyDescent="0.3">
      <c r="A1274" s="19">
        <v>20200222</v>
      </c>
      <c r="B1274" s="19" t="s">
        <v>32</v>
      </c>
      <c r="C1274" s="19">
        <v>372.01</v>
      </c>
      <c r="D1274" s="19">
        <v>22.58</v>
      </c>
      <c r="E1274" s="19">
        <v>20.41</v>
      </c>
      <c r="F1274" s="19">
        <v>3.72</v>
      </c>
      <c r="G1274" s="19">
        <v>0</v>
      </c>
      <c r="H1274" s="17">
        <f t="shared" si="60"/>
        <v>968.84406740227951</v>
      </c>
      <c r="I1274" s="18">
        <f t="shared" si="58"/>
        <v>50.686377106321231</v>
      </c>
      <c r="J1274" s="17">
        <f t="shared" si="59"/>
        <v>0.85685664407595274</v>
      </c>
    </row>
    <row r="1275" spans="1:10" x14ac:dyDescent="0.3">
      <c r="A1275" s="2">
        <v>20200222</v>
      </c>
      <c r="B1275" s="2" t="s">
        <v>31</v>
      </c>
      <c r="C1275" s="2">
        <v>183.01</v>
      </c>
      <c r="D1275" s="2">
        <v>12.42</v>
      </c>
      <c r="E1275" s="2">
        <v>19.78</v>
      </c>
      <c r="F1275" s="2">
        <v>3.66</v>
      </c>
      <c r="G1275" s="2">
        <v>0</v>
      </c>
      <c r="H1275" s="16">
        <f t="shared" si="60"/>
        <v>850.90757834598946</v>
      </c>
      <c r="I1275" s="15">
        <f t="shared" si="58"/>
        <v>46.370861823312168</v>
      </c>
      <c r="J1275" s="14">
        <f t="shared" si="59"/>
        <v>0.76907675108040352</v>
      </c>
    </row>
    <row r="1276" spans="1:10" x14ac:dyDescent="0.3">
      <c r="A1276" s="19">
        <v>20200222</v>
      </c>
      <c r="B1276" s="19" t="s">
        <v>30</v>
      </c>
      <c r="C1276" s="19">
        <v>0</v>
      </c>
      <c r="D1276" s="19">
        <v>0</v>
      </c>
      <c r="E1276" s="19">
        <v>18.329999999999998</v>
      </c>
      <c r="F1276" s="19">
        <v>3.93</v>
      </c>
      <c r="G1276" s="19">
        <v>0</v>
      </c>
      <c r="H1276" s="17">
        <f t="shared" si="60"/>
        <v>0</v>
      </c>
      <c r="I1276" s="18">
        <f t="shared" si="58"/>
        <v>18.329999999999998</v>
      </c>
      <c r="J1276" s="17">
        <f t="shared" si="59"/>
        <v>0</v>
      </c>
    </row>
    <row r="1277" spans="1:10" x14ac:dyDescent="0.3">
      <c r="A1277" s="2">
        <v>20200222</v>
      </c>
      <c r="B1277" s="2" t="s">
        <v>29</v>
      </c>
      <c r="C1277" s="2">
        <v>0</v>
      </c>
      <c r="D1277" s="2">
        <v>0</v>
      </c>
      <c r="E1277" s="2">
        <v>16.86</v>
      </c>
      <c r="F1277" s="2">
        <v>4</v>
      </c>
      <c r="G1277" s="2">
        <v>0</v>
      </c>
      <c r="H1277" s="16">
        <f t="shared" si="60"/>
        <v>0</v>
      </c>
      <c r="I1277" s="15">
        <f t="shared" si="58"/>
        <v>16.86</v>
      </c>
      <c r="J1277" s="14">
        <f t="shared" si="59"/>
        <v>0</v>
      </c>
    </row>
    <row r="1278" spans="1:10" x14ac:dyDescent="0.3">
      <c r="A1278" s="19">
        <v>20200222</v>
      </c>
      <c r="B1278" s="19" t="s">
        <v>28</v>
      </c>
      <c r="C1278" s="19">
        <v>0</v>
      </c>
      <c r="D1278" s="19">
        <v>0</v>
      </c>
      <c r="E1278" s="19">
        <v>16.04</v>
      </c>
      <c r="F1278" s="19">
        <v>4.1399999999999997</v>
      </c>
      <c r="G1278" s="19">
        <v>0</v>
      </c>
      <c r="H1278" s="17">
        <f t="shared" si="60"/>
        <v>0</v>
      </c>
      <c r="I1278" s="18">
        <f t="shared" si="58"/>
        <v>16.04</v>
      </c>
      <c r="J1278" s="17">
        <f t="shared" si="59"/>
        <v>0</v>
      </c>
    </row>
    <row r="1279" spans="1:10" x14ac:dyDescent="0.3">
      <c r="A1279" s="2">
        <v>20200222</v>
      </c>
      <c r="B1279" s="2" t="s">
        <v>27</v>
      </c>
      <c r="C1279" s="2">
        <v>0</v>
      </c>
      <c r="D1279" s="2">
        <v>0</v>
      </c>
      <c r="E1279" s="2">
        <v>15.38</v>
      </c>
      <c r="F1279" s="2">
        <v>4.21</v>
      </c>
      <c r="G1279" s="2">
        <v>0</v>
      </c>
      <c r="H1279" s="16">
        <f t="shared" si="60"/>
        <v>0</v>
      </c>
      <c r="I1279" s="15">
        <f t="shared" si="58"/>
        <v>15.38</v>
      </c>
      <c r="J1279" s="14">
        <f t="shared" si="59"/>
        <v>0</v>
      </c>
    </row>
    <row r="1280" spans="1:10" x14ac:dyDescent="0.3">
      <c r="A1280" s="19">
        <v>20200222</v>
      </c>
      <c r="B1280" s="19" t="s">
        <v>26</v>
      </c>
      <c r="C1280" s="19">
        <v>0</v>
      </c>
      <c r="D1280" s="19">
        <v>0</v>
      </c>
      <c r="E1280" s="19">
        <v>14.78</v>
      </c>
      <c r="F1280" s="19">
        <v>4.1399999999999997</v>
      </c>
      <c r="G1280" s="19">
        <v>0</v>
      </c>
      <c r="H1280" s="17">
        <f t="shared" si="60"/>
        <v>0</v>
      </c>
      <c r="I1280" s="18">
        <f t="shared" si="58"/>
        <v>14.78</v>
      </c>
      <c r="J1280" s="17">
        <f t="shared" si="59"/>
        <v>0</v>
      </c>
    </row>
    <row r="1281" spans="1:10" x14ac:dyDescent="0.3">
      <c r="A1281" s="2">
        <v>20200222</v>
      </c>
      <c r="B1281" s="2" t="s">
        <v>25</v>
      </c>
      <c r="C1281" s="2">
        <v>0</v>
      </c>
      <c r="D1281" s="2">
        <v>0</v>
      </c>
      <c r="E1281" s="2">
        <v>14.23</v>
      </c>
      <c r="F1281" s="2">
        <v>4.07</v>
      </c>
      <c r="G1281" s="2">
        <v>0</v>
      </c>
      <c r="H1281" s="16">
        <f t="shared" si="60"/>
        <v>0</v>
      </c>
      <c r="I1281" s="15">
        <f t="shared" si="58"/>
        <v>14.23</v>
      </c>
      <c r="J1281" s="14">
        <f t="shared" si="59"/>
        <v>0</v>
      </c>
    </row>
    <row r="1282" spans="1:10" x14ac:dyDescent="0.3">
      <c r="A1282" s="19">
        <v>20200223</v>
      </c>
      <c r="B1282" s="19" t="s">
        <v>48</v>
      </c>
      <c r="C1282" s="19">
        <v>0</v>
      </c>
      <c r="D1282" s="19">
        <v>0</v>
      </c>
      <c r="E1282" s="19">
        <v>13.69</v>
      </c>
      <c r="F1282" s="19">
        <v>4</v>
      </c>
      <c r="G1282" s="19">
        <v>0</v>
      </c>
      <c r="H1282" s="17">
        <f t="shared" si="60"/>
        <v>0</v>
      </c>
      <c r="I1282" s="18">
        <f t="shared" si="58"/>
        <v>13.69</v>
      </c>
      <c r="J1282" s="17">
        <f t="shared" si="59"/>
        <v>0</v>
      </c>
    </row>
    <row r="1283" spans="1:10" x14ac:dyDescent="0.3">
      <c r="A1283" s="2">
        <v>20200223</v>
      </c>
      <c r="B1283" s="2" t="s">
        <v>47</v>
      </c>
      <c r="C1283" s="2">
        <v>0</v>
      </c>
      <c r="D1283" s="2">
        <v>0</v>
      </c>
      <c r="E1283" s="2">
        <v>13.21</v>
      </c>
      <c r="F1283" s="2">
        <v>3.93</v>
      </c>
      <c r="G1283" s="2">
        <v>0</v>
      </c>
      <c r="H1283" s="16">
        <f t="shared" si="60"/>
        <v>0</v>
      </c>
      <c r="I1283" s="15">
        <f t="shared" si="58"/>
        <v>13.21</v>
      </c>
      <c r="J1283" s="14">
        <f t="shared" si="59"/>
        <v>0</v>
      </c>
    </row>
    <row r="1284" spans="1:10" x14ac:dyDescent="0.3">
      <c r="A1284" s="19">
        <v>20200223</v>
      </c>
      <c r="B1284" s="19" t="s">
        <v>46</v>
      </c>
      <c r="C1284" s="19">
        <v>0</v>
      </c>
      <c r="D1284" s="19">
        <v>0</v>
      </c>
      <c r="E1284" s="19">
        <v>12.76</v>
      </c>
      <c r="F1284" s="19">
        <v>3.79</v>
      </c>
      <c r="G1284" s="19">
        <v>0</v>
      </c>
      <c r="H1284" s="17">
        <f t="shared" si="60"/>
        <v>0</v>
      </c>
      <c r="I1284" s="18">
        <f t="shared" si="58"/>
        <v>12.76</v>
      </c>
      <c r="J1284" s="17">
        <f t="shared" si="59"/>
        <v>0</v>
      </c>
    </row>
    <row r="1285" spans="1:10" x14ac:dyDescent="0.3">
      <c r="A1285" s="2">
        <v>20200223</v>
      </c>
      <c r="B1285" s="2" t="s">
        <v>45</v>
      </c>
      <c r="C1285" s="2">
        <v>0</v>
      </c>
      <c r="D1285" s="2">
        <v>0</v>
      </c>
      <c r="E1285" s="2">
        <v>12.38</v>
      </c>
      <c r="F1285" s="2">
        <v>3.59</v>
      </c>
      <c r="G1285" s="2">
        <v>0</v>
      </c>
      <c r="H1285" s="16">
        <f t="shared" si="60"/>
        <v>0</v>
      </c>
      <c r="I1285" s="15">
        <f t="shared" si="58"/>
        <v>12.38</v>
      </c>
      <c r="J1285" s="14">
        <f t="shared" si="59"/>
        <v>0</v>
      </c>
    </row>
    <row r="1286" spans="1:10" x14ac:dyDescent="0.3">
      <c r="A1286" s="19">
        <v>20200223</v>
      </c>
      <c r="B1286" s="19" t="s">
        <v>44</v>
      </c>
      <c r="C1286" s="19">
        <v>0</v>
      </c>
      <c r="D1286" s="19">
        <v>0</v>
      </c>
      <c r="E1286" s="19">
        <v>12.03</v>
      </c>
      <c r="F1286" s="19">
        <v>3.45</v>
      </c>
      <c r="G1286" s="19">
        <v>0</v>
      </c>
      <c r="H1286" s="17">
        <f t="shared" si="60"/>
        <v>0</v>
      </c>
      <c r="I1286" s="18">
        <f t="shared" si="58"/>
        <v>12.03</v>
      </c>
      <c r="J1286" s="17">
        <f t="shared" si="59"/>
        <v>0</v>
      </c>
    </row>
    <row r="1287" spans="1:10" x14ac:dyDescent="0.3">
      <c r="A1287" s="2">
        <v>20200223</v>
      </c>
      <c r="B1287" s="2" t="s">
        <v>43</v>
      </c>
      <c r="C1287" s="2">
        <v>0</v>
      </c>
      <c r="D1287" s="2">
        <v>0</v>
      </c>
      <c r="E1287" s="2">
        <v>11.73</v>
      </c>
      <c r="F1287" s="2">
        <v>3.31</v>
      </c>
      <c r="G1287" s="2">
        <v>0</v>
      </c>
      <c r="H1287" s="16">
        <f t="shared" si="60"/>
        <v>0</v>
      </c>
      <c r="I1287" s="15">
        <f t="shared" si="58"/>
        <v>11.73</v>
      </c>
      <c r="J1287" s="14">
        <f t="shared" si="59"/>
        <v>0</v>
      </c>
    </row>
    <row r="1288" spans="1:10" x14ac:dyDescent="0.3">
      <c r="A1288" s="19">
        <v>20200223</v>
      </c>
      <c r="B1288" s="19" t="s">
        <v>42</v>
      </c>
      <c r="C1288" s="19">
        <v>0</v>
      </c>
      <c r="D1288" s="19">
        <v>0</v>
      </c>
      <c r="E1288" s="19">
        <v>11.45</v>
      </c>
      <c r="F1288" s="19">
        <v>3.31</v>
      </c>
      <c r="G1288" s="19">
        <v>0</v>
      </c>
      <c r="H1288" s="17">
        <f t="shared" si="60"/>
        <v>0</v>
      </c>
      <c r="I1288" s="18">
        <f t="shared" si="58"/>
        <v>11.45</v>
      </c>
      <c r="J1288" s="17">
        <f t="shared" si="59"/>
        <v>0</v>
      </c>
    </row>
    <row r="1289" spans="1:10" x14ac:dyDescent="0.3">
      <c r="A1289" s="2">
        <v>20200223</v>
      </c>
      <c r="B1289" s="2" t="s">
        <v>41</v>
      </c>
      <c r="C1289" s="2">
        <v>0</v>
      </c>
      <c r="D1289" s="2">
        <v>0</v>
      </c>
      <c r="E1289" s="2">
        <v>11.18</v>
      </c>
      <c r="F1289" s="2">
        <v>3.31</v>
      </c>
      <c r="G1289" s="2">
        <v>0</v>
      </c>
      <c r="H1289" s="16">
        <f t="shared" si="60"/>
        <v>0</v>
      </c>
      <c r="I1289" s="15">
        <f t="shared" si="58"/>
        <v>11.18</v>
      </c>
      <c r="J1289" s="14">
        <f t="shared" si="59"/>
        <v>0</v>
      </c>
    </row>
    <row r="1290" spans="1:10" x14ac:dyDescent="0.3">
      <c r="A1290" s="19">
        <v>20200223</v>
      </c>
      <c r="B1290" s="19" t="s">
        <v>40</v>
      </c>
      <c r="C1290" s="19">
        <v>123</v>
      </c>
      <c r="D1290" s="19">
        <v>8.91</v>
      </c>
      <c r="E1290" s="19">
        <v>11.16</v>
      </c>
      <c r="F1290" s="19">
        <v>3.24</v>
      </c>
      <c r="G1290" s="19">
        <v>0</v>
      </c>
      <c r="H1290" s="17">
        <f t="shared" si="60"/>
        <v>794.14878680167953</v>
      </c>
      <c r="I1290" s="18">
        <f t="shared" ref="I1290:I1353" si="61">E1290+H1290*((NOCT-20)/(800))</f>
        <v>35.977149587552489</v>
      </c>
      <c r="J1290" s="17">
        <f t="shared" ref="J1290:J1353" si="62">P_STC__W*(H1290/1000)*(1+(alpha_p/100)*(I1290-25))</f>
        <v>0.75492008167795044</v>
      </c>
    </row>
    <row r="1291" spans="1:10" x14ac:dyDescent="0.3">
      <c r="A1291" s="2">
        <v>20200223</v>
      </c>
      <c r="B1291" s="2" t="s">
        <v>39</v>
      </c>
      <c r="C1291" s="2">
        <v>323</v>
      </c>
      <c r="D1291" s="2">
        <v>19.45</v>
      </c>
      <c r="E1291" s="2">
        <v>12.48</v>
      </c>
      <c r="F1291" s="2">
        <v>2.97</v>
      </c>
      <c r="G1291" s="2">
        <v>0</v>
      </c>
      <c r="H1291" s="16">
        <f t="shared" si="60"/>
        <v>970.01622095602681</v>
      </c>
      <c r="I1291" s="15">
        <f t="shared" si="61"/>
        <v>42.793006904875838</v>
      </c>
      <c r="J1291" s="14">
        <f t="shared" si="62"/>
        <v>0.8923484470281221</v>
      </c>
    </row>
    <row r="1292" spans="1:10" x14ac:dyDescent="0.3">
      <c r="A1292" s="19">
        <v>20200223</v>
      </c>
      <c r="B1292" s="19" t="s">
        <v>38</v>
      </c>
      <c r="C1292" s="19">
        <v>490.01</v>
      </c>
      <c r="D1292" s="19">
        <v>28.76</v>
      </c>
      <c r="E1292" s="19">
        <v>14.48</v>
      </c>
      <c r="F1292" s="19">
        <v>2.97</v>
      </c>
      <c r="G1292" s="19">
        <v>0</v>
      </c>
      <c r="H1292" s="17">
        <f t="shared" si="60"/>
        <v>1018.4316164256204</v>
      </c>
      <c r="I1292" s="18">
        <f t="shared" si="61"/>
        <v>46.305988013300635</v>
      </c>
      <c r="J1292" s="17">
        <f t="shared" si="62"/>
        <v>0.92078750327193248</v>
      </c>
    </row>
    <row r="1293" spans="1:10" x14ac:dyDescent="0.3">
      <c r="A1293" s="2">
        <v>20200223</v>
      </c>
      <c r="B1293" s="2" t="s">
        <v>37</v>
      </c>
      <c r="C1293" s="2">
        <v>616.01</v>
      </c>
      <c r="D1293" s="2">
        <v>36.1</v>
      </c>
      <c r="E1293" s="2">
        <v>16.47</v>
      </c>
      <c r="F1293" s="2">
        <v>2.76</v>
      </c>
      <c r="G1293" s="2">
        <v>0</v>
      </c>
      <c r="H1293" s="16">
        <f t="shared" si="60"/>
        <v>1045.5088398154805</v>
      </c>
      <c r="I1293" s="15">
        <f t="shared" si="61"/>
        <v>49.142151244233766</v>
      </c>
      <c r="J1293" s="14">
        <f t="shared" si="62"/>
        <v>0.93192509339444141</v>
      </c>
    </row>
    <row r="1294" spans="1:10" x14ac:dyDescent="0.3">
      <c r="A1294" s="19">
        <v>20200223</v>
      </c>
      <c r="B1294" s="19" t="s">
        <v>36</v>
      </c>
      <c r="C1294" s="19">
        <v>679.01</v>
      </c>
      <c r="D1294" s="19">
        <v>40.53</v>
      </c>
      <c r="E1294" s="19">
        <v>18.32</v>
      </c>
      <c r="F1294" s="19">
        <v>2.41</v>
      </c>
      <c r="G1294" s="19">
        <v>0</v>
      </c>
      <c r="H1294" s="17">
        <f t="shared" si="60"/>
        <v>1044.8781531040302</v>
      </c>
      <c r="I1294" s="18">
        <f t="shared" si="61"/>
        <v>50.972442284500943</v>
      </c>
      <c r="J1294" s="17">
        <f t="shared" si="62"/>
        <v>0.9227569842377934</v>
      </c>
    </row>
    <row r="1295" spans="1:10" x14ac:dyDescent="0.3">
      <c r="A1295" s="2">
        <v>20200223</v>
      </c>
      <c r="B1295" s="2" t="s">
        <v>35</v>
      </c>
      <c r="C1295" s="2">
        <v>705.01</v>
      </c>
      <c r="D1295" s="2">
        <v>41.21</v>
      </c>
      <c r="E1295" s="2">
        <v>19.79</v>
      </c>
      <c r="F1295" s="2">
        <v>1.86</v>
      </c>
      <c r="G1295" s="2">
        <v>0</v>
      </c>
      <c r="H1295" s="16">
        <f t="shared" si="60"/>
        <v>1070.1089442747941</v>
      </c>
      <c r="I1295" s="15">
        <f t="shared" si="61"/>
        <v>53.230904508587315</v>
      </c>
      <c r="J1295" s="14">
        <f t="shared" si="62"/>
        <v>0.93416329888656313</v>
      </c>
    </row>
    <row r="1296" spans="1:10" x14ac:dyDescent="0.3">
      <c r="A1296" s="19">
        <v>20200223</v>
      </c>
      <c r="B1296" s="19" t="s">
        <v>34</v>
      </c>
      <c r="C1296" s="19">
        <v>658.01</v>
      </c>
      <c r="D1296" s="19">
        <v>38.01</v>
      </c>
      <c r="E1296" s="19">
        <v>20.69</v>
      </c>
      <c r="F1296" s="19">
        <v>1.24</v>
      </c>
      <c r="G1296" s="19">
        <v>0</v>
      </c>
      <c r="H1296" s="17">
        <f t="shared" si="60"/>
        <v>1068.5467177536229</v>
      </c>
      <c r="I1296" s="18">
        <f t="shared" si="61"/>
        <v>54.082084929800715</v>
      </c>
      <c r="J1296" s="17">
        <f t="shared" si="62"/>
        <v>0.92870666896635501</v>
      </c>
    </row>
    <row r="1297" spans="1:10" x14ac:dyDescent="0.3">
      <c r="A1297" s="2">
        <v>20200223</v>
      </c>
      <c r="B1297" s="2" t="s">
        <v>33</v>
      </c>
      <c r="C1297" s="2">
        <v>541.01</v>
      </c>
      <c r="D1297" s="2">
        <v>31.56</v>
      </c>
      <c r="E1297" s="2">
        <v>21.04</v>
      </c>
      <c r="F1297" s="2">
        <v>1.38</v>
      </c>
      <c r="G1297" s="2">
        <v>0</v>
      </c>
      <c r="H1297" s="16">
        <f t="shared" si="60"/>
        <v>1033.6628521230671</v>
      </c>
      <c r="I1297" s="15">
        <f t="shared" si="61"/>
        <v>53.341964128845845</v>
      </c>
      <c r="J1297" s="14">
        <f t="shared" si="62"/>
        <v>0.90183069248020098</v>
      </c>
    </row>
    <row r="1298" spans="1:10" x14ac:dyDescent="0.3">
      <c r="A1298" s="19">
        <v>20200223</v>
      </c>
      <c r="B1298" s="19" t="s">
        <v>32</v>
      </c>
      <c r="C1298" s="19">
        <v>376.01</v>
      </c>
      <c r="D1298" s="19">
        <v>22.84</v>
      </c>
      <c r="E1298" s="19">
        <v>20.92</v>
      </c>
      <c r="F1298" s="19">
        <v>2.14</v>
      </c>
      <c r="G1298" s="19">
        <v>0</v>
      </c>
      <c r="H1298" s="17">
        <f t="shared" si="60"/>
        <v>968.7007861650477</v>
      </c>
      <c r="I1298" s="18">
        <f t="shared" si="61"/>
        <v>51.191899567657742</v>
      </c>
      <c r="J1298" s="17">
        <f t="shared" si="62"/>
        <v>0.85452627450449059</v>
      </c>
    </row>
    <row r="1299" spans="1:10" x14ac:dyDescent="0.3">
      <c r="A1299" s="2">
        <v>20200223</v>
      </c>
      <c r="B1299" s="2" t="s">
        <v>31</v>
      </c>
      <c r="C1299" s="2">
        <v>190.01</v>
      </c>
      <c r="D1299" s="2">
        <v>12.65</v>
      </c>
      <c r="E1299" s="2">
        <v>20.23</v>
      </c>
      <c r="F1299" s="2">
        <v>2.41</v>
      </c>
      <c r="G1299" s="2">
        <v>0</v>
      </c>
      <c r="H1299" s="16">
        <f t="shared" ref="H1299:H1362" si="63">IF(D1299&gt;0,C1299/SIN(D1299*PI()/180),0)</f>
        <v>867.64614761189625</v>
      </c>
      <c r="I1299" s="15">
        <f t="shared" si="61"/>
        <v>47.343942112871758</v>
      </c>
      <c r="J1299" s="14">
        <f t="shared" si="62"/>
        <v>0.78040628877676244</v>
      </c>
    </row>
    <row r="1300" spans="1:10" x14ac:dyDescent="0.3">
      <c r="A1300" s="19">
        <v>20200223</v>
      </c>
      <c r="B1300" s="19" t="s">
        <v>30</v>
      </c>
      <c r="C1300" s="19">
        <v>0</v>
      </c>
      <c r="D1300" s="19">
        <v>0</v>
      </c>
      <c r="E1300" s="19">
        <v>18.72</v>
      </c>
      <c r="F1300" s="19">
        <v>2.97</v>
      </c>
      <c r="G1300" s="19">
        <v>0</v>
      </c>
      <c r="H1300" s="17">
        <f t="shared" si="63"/>
        <v>0</v>
      </c>
      <c r="I1300" s="18">
        <f t="shared" si="61"/>
        <v>18.72</v>
      </c>
      <c r="J1300" s="17">
        <f t="shared" si="62"/>
        <v>0</v>
      </c>
    </row>
    <row r="1301" spans="1:10" x14ac:dyDescent="0.3">
      <c r="A1301" s="2">
        <v>20200223</v>
      </c>
      <c r="B1301" s="2" t="s">
        <v>29</v>
      </c>
      <c r="C1301" s="2">
        <v>0</v>
      </c>
      <c r="D1301" s="2">
        <v>0</v>
      </c>
      <c r="E1301" s="2">
        <v>16.98</v>
      </c>
      <c r="F1301" s="2">
        <v>3.1</v>
      </c>
      <c r="G1301" s="2">
        <v>0</v>
      </c>
      <c r="H1301" s="16">
        <f t="shared" si="63"/>
        <v>0</v>
      </c>
      <c r="I1301" s="15">
        <f t="shared" si="61"/>
        <v>16.98</v>
      </c>
      <c r="J1301" s="14">
        <f t="shared" si="62"/>
        <v>0</v>
      </c>
    </row>
    <row r="1302" spans="1:10" x14ac:dyDescent="0.3">
      <c r="A1302" s="19">
        <v>20200223</v>
      </c>
      <c r="B1302" s="19" t="s">
        <v>28</v>
      </c>
      <c r="C1302" s="19">
        <v>0</v>
      </c>
      <c r="D1302" s="19">
        <v>0</v>
      </c>
      <c r="E1302" s="19">
        <v>16.04</v>
      </c>
      <c r="F1302" s="19">
        <v>3.1</v>
      </c>
      <c r="G1302" s="19">
        <v>0</v>
      </c>
      <c r="H1302" s="17">
        <f t="shared" si="63"/>
        <v>0</v>
      </c>
      <c r="I1302" s="18">
        <f t="shared" si="61"/>
        <v>16.04</v>
      </c>
      <c r="J1302" s="17">
        <f t="shared" si="62"/>
        <v>0</v>
      </c>
    </row>
    <row r="1303" spans="1:10" x14ac:dyDescent="0.3">
      <c r="A1303" s="2">
        <v>20200223</v>
      </c>
      <c r="B1303" s="2" t="s">
        <v>27</v>
      </c>
      <c r="C1303" s="2">
        <v>0</v>
      </c>
      <c r="D1303" s="2">
        <v>0</v>
      </c>
      <c r="E1303" s="2">
        <v>15.42</v>
      </c>
      <c r="F1303" s="2">
        <v>3.03</v>
      </c>
      <c r="G1303" s="2">
        <v>0</v>
      </c>
      <c r="H1303" s="16">
        <f t="shared" si="63"/>
        <v>0</v>
      </c>
      <c r="I1303" s="15">
        <f t="shared" si="61"/>
        <v>15.42</v>
      </c>
      <c r="J1303" s="14">
        <f t="shared" si="62"/>
        <v>0</v>
      </c>
    </row>
    <row r="1304" spans="1:10" x14ac:dyDescent="0.3">
      <c r="A1304" s="19">
        <v>20200223</v>
      </c>
      <c r="B1304" s="19" t="s">
        <v>26</v>
      </c>
      <c r="C1304" s="19">
        <v>0</v>
      </c>
      <c r="D1304" s="19">
        <v>0</v>
      </c>
      <c r="E1304" s="19">
        <v>14.88</v>
      </c>
      <c r="F1304" s="19">
        <v>3.03</v>
      </c>
      <c r="G1304" s="19">
        <v>0</v>
      </c>
      <c r="H1304" s="17">
        <f t="shared" si="63"/>
        <v>0</v>
      </c>
      <c r="I1304" s="18">
        <f t="shared" si="61"/>
        <v>14.88</v>
      </c>
      <c r="J1304" s="17">
        <f t="shared" si="62"/>
        <v>0</v>
      </c>
    </row>
    <row r="1305" spans="1:10" x14ac:dyDescent="0.3">
      <c r="A1305" s="2">
        <v>20200223</v>
      </c>
      <c r="B1305" s="2" t="s">
        <v>25</v>
      </c>
      <c r="C1305" s="2">
        <v>0</v>
      </c>
      <c r="D1305" s="2">
        <v>0</v>
      </c>
      <c r="E1305" s="2">
        <v>14.37</v>
      </c>
      <c r="F1305" s="2">
        <v>3.03</v>
      </c>
      <c r="G1305" s="2">
        <v>0</v>
      </c>
      <c r="H1305" s="16">
        <f t="shared" si="63"/>
        <v>0</v>
      </c>
      <c r="I1305" s="15">
        <f t="shared" si="61"/>
        <v>14.37</v>
      </c>
      <c r="J1305" s="14">
        <f t="shared" si="62"/>
        <v>0</v>
      </c>
    </row>
    <row r="1306" spans="1:10" x14ac:dyDescent="0.3">
      <c r="A1306" s="19">
        <v>20200224</v>
      </c>
      <c r="B1306" s="19" t="s">
        <v>48</v>
      </c>
      <c r="C1306" s="19">
        <v>0</v>
      </c>
      <c r="D1306" s="19">
        <v>0</v>
      </c>
      <c r="E1306" s="19">
        <v>13.88</v>
      </c>
      <c r="F1306" s="19">
        <v>3.03</v>
      </c>
      <c r="G1306" s="19">
        <v>0</v>
      </c>
      <c r="H1306" s="17">
        <f t="shared" si="63"/>
        <v>0</v>
      </c>
      <c r="I1306" s="18">
        <f t="shared" si="61"/>
        <v>13.88</v>
      </c>
      <c r="J1306" s="17">
        <f t="shared" si="62"/>
        <v>0</v>
      </c>
    </row>
    <row r="1307" spans="1:10" x14ac:dyDescent="0.3">
      <c r="A1307" s="2">
        <v>20200224</v>
      </c>
      <c r="B1307" s="2" t="s">
        <v>47</v>
      </c>
      <c r="C1307" s="2">
        <v>0</v>
      </c>
      <c r="D1307" s="2">
        <v>0</v>
      </c>
      <c r="E1307" s="2">
        <v>13.41</v>
      </c>
      <c r="F1307" s="2">
        <v>3.03</v>
      </c>
      <c r="G1307" s="2">
        <v>0</v>
      </c>
      <c r="H1307" s="16">
        <f t="shared" si="63"/>
        <v>0</v>
      </c>
      <c r="I1307" s="15">
        <f t="shared" si="61"/>
        <v>13.41</v>
      </c>
      <c r="J1307" s="14">
        <f t="shared" si="62"/>
        <v>0</v>
      </c>
    </row>
    <row r="1308" spans="1:10" x14ac:dyDescent="0.3">
      <c r="A1308" s="19">
        <v>20200224</v>
      </c>
      <c r="B1308" s="19" t="s">
        <v>46</v>
      </c>
      <c r="C1308" s="19">
        <v>0</v>
      </c>
      <c r="D1308" s="19">
        <v>0</v>
      </c>
      <c r="E1308" s="19">
        <v>12.92</v>
      </c>
      <c r="F1308" s="19">
        <v>2.83</v>
      </c>
      <c r="G1308" s="19">
        <v>0</v>
      </c>
      <c r="H1308" s="17">
        <f t="shared" si="63"/>
        <v>0</v>
      </c>
      <c r="I1308" s="18">
        <f t="shared" si="61"/>
        <v>12.92</v>
      </c>
      <c r="J1308" s="17">
        <f t="shared" si="62"/>
        <v>0</v>
      </c>
    </row>
    <row r="1309" spans="1:10" x14ac:dyDescent="0.3">
      <c r="A1309" s="2">
        <v>20200224</v>
      </c>
      <c r="B1309" s="2" t="s">
        <v>45</v>
      </c>
      <c r="C1309" s="2">
        <v>0</v>
      </c>
      <c r="D1309" s="2">
        <v>0</v>
      </c>
      <c r="E1309" s="2">
        <v>12.44</v>
      </c>
      <c r="F1309" s="2">
        <v>2.62</v>
      </c>
      <c r="G1309" s="2">
        <v>0</v>
      </c>
      <c r="H1309" s="16">
        <f t="shared" si="63"/>
        <v>0</v>
      </c>
      <c r="I1309" s="15">
        <f t="shared" si="61"/>
        <v>12.44</v>
      </c>
      <c r="J1309" s="14">
        <f t="shared" si="62"/>
        <v>0</v>
      </c>
    </row>
    <row r="1310" spans="1:10" x14ac:dyDescent="0.3">
      <c r="A1310" s="19">
        <v>20200224</v>
      </c>
      <c r="B1310" s="19" t="s">
        <v>44</v>
      </c>
      <c r="C1310" s="19">
        <v>0</v>
      </c>
      <c r="D1310" s="19">
        <v>0</v>
      </c>
      <c r="E1310" s="19">
        <v>11.89</v>
      </c>
      <c r="F1310" s="19">
        <v>2.34</v>
      </c>
      <c r="G1310" s="19">
        <v>0</v>
      </c>
      <c r="H1310" s="17">
        <f t="shared" si="63"/>
        <v>0</v>
      </c>
      <c r="I1310" s="18">
        <f t="shared" si="61"/>
        <v>11.89</v>
      </c>
      <c r="J1310" s="17">
        <f t="shared" si="62"/>
        <v>0</v>
      </c>
    </row>
    <row r="1311" spans="1:10" x14ac:dyDescent="0.3">
      <c r="A1311" s="2">
        <v>20200224</v>
      </c>
      <c r="B1311" s="2" t="s">
        <v>43</v>
      </c>
      <c r="C1311" s="2">
        <v>0</v>
      </c>
      <c r="D1311" s="2">
        <v>0</v>
      </c>
      <c r="E1311" s="2">
        <v>11.48</v>
      </c>
      <c r="F1311" s="2">
        <v>2.2799999999999998</v>
      </c>
      <c r="G1311" s="2">
        <v>0</v>
      </c>
      <c r="H1311" s="16">
        <f t="shared" si="63"/>
        <v>0</v>
      </c>
      <c r="I1311" s="15">
        <f t="shared" si="61"/>
        <v>11.48</v>
      </c>
      <c r="J1311" s="14">
        <f t="shared" si="62"/>
        <v>0</v>
      </c>
    </row>
    <row r="1312" spans="1:10" x14ac:dyDescent="0.3">
      <c r="A1312" s="19">
        <v>20200224</v>
      </c>
      <c r="B1312" s="19" t="s">
        <v>42</v>
      </c>
      <c r="C1312" s="19">
        <v>0</v>
      </c>
      <c r="D1312" s="19">
        <v>0</v>
      </c>
      <c r="E1312" s="19">
        <v>11.23</v>
      </c>
      <c r="F1312" s="19">
        <v>2.41</v>
      </c>
      <c r="G1312" s="19">
        <v>0</v>
      </c>
      <c r="H1312" s="17">
        <f t="shared" si="63"/>
        <v>0</v>
      </c>
      <c r="I1312" s="18">
        <f t="shared" si="61"/>
        <v>11.23</v>
      </c>
      <c r="J1312" s="17">
        <f t="shared" si="62"/>
        <v>0</v>
      </c>
    </row>
    <row r="1313" spans="1:10" x14ac:dyDescent="0.3">
      <c r="A1313" s="2">
        <v>20200224</v>
      </c>
      <c r="B1313" s="2" t="s">
        <v>41</v>
      </c>
      <c r="C1313" s="2">
        <v>0</v>
      </c>
      <c r="D1313" s="2">
        <v>0</v>
      </c>
      <c r="E1313" s="2">
        <v>10.86</v>
      </c>
      <c r="F1313" s="2">
        <v>2.62</v>
      </c>
      <c r="G1313" s="2">
        <v>0</v>
      </c>
      <c r="H1313" s="16">
        <f t="shared" si="63"/>
        <v>0</v>
      </c>
      <c r="I1313" s="15">
        <f t="shared" si="61"/>
        <v>10.86</v>
      </c>
      <c r="J1313" s="14">
        <f t="shared" si="62"/>
        <v>0</v>
      </c>
    </row>
    <row r="1314" spans="1:10" x14ac:dyDescent="0.3">
      <c r="A1314" s="19">
        <v>20200224</v>
      </c>
      <c r="B1314" s="19" t="s">
        <v>40</v>
      </c>
      <c r="C1314" s="19">
        <v>128</v>
      </c>
      <c r="D1314" s="19">
        <v>9.18</v>
      </c>
      <c r="E1314" s="19">
        <v>10.94</v>
      </c>
      <c r="F1314" s="19">
        <v>2.62</v>
      </c>
      <c r="G1314" s="19">
        <v>0</v>
      </c>
      <c r="H1314" s="17">
        <f t="shared" si="63"/>
        <v>802.32371804111131</v>
      </c>
      <c r="I1314" s="18">
        <f t="shared" si="61"/>
        <v>36.012616188784726</v>
      </c>
      <c r="J1314" s="17">
        <f t="shared" si="62"/>
        <v>0.76256314379435663</v>
      </c>
    </row>
    <row r="1315" spans="1:10" x14ac:dyDescent="0.3">
      <c r="A1315" s="2">
        <v>20200224</v>
      </c>
      <c r="B1315" s="2" t="s">
        <v>39</v>
      </c>
      <c r="C1315" s="2">
        <v>321</v>
      </c>
      <c r="D1315" s="2">
        <v>19.739999999999998</v>
      </c>
      <c r="E1315" s="2">
        <v>12.57</v>
      </c>
      <c r="F1315" s="2">
        <v>2.14</v>
      </c>
      <c r="G1315" s="2">
        <v>0</v>
      </c>
      <c r="H1315" s="16">
        <f t="shared" si="63"/>
        <v>950.40022116710179</v>
      </c>
      <c r="I1315" s="15">
        <f t="shared" si="61"/>
        <v>42.270006911471931</v>
      </c>
      <c r="J1315" s="14">
        <f t="shared" si="62"/>
        <v>0.87653983842011041</v>
      </c>
    </row>
    <row r="1316" spans="1:10" x14ac:dyDescent="0.3">
      <c r="A1316" s="19">
        <v>20200224</v>
      </c>
      <c r="B1316" s="19" t="s">
        <v>38</v>
      </c>
      <c r="C1316" s="19">
        <v>492.01</v>
      </c>
      <c r="D1316" s="19">
        <v>29.08</v>
      </c>
      <c r="E1316" s="19">
        <v>14.72</v>
      </c>
      <c r="F1316" s="19">
        <v>1.79</v>
      </c>
      <c r="G1316" s="19">
        <v>0</v>
      </c>
      <c r="H1316" s="17">
        <f t="shared" si="63"/>
        <v>1012.3030450332094</v>
      </c>
      <c r="I1316" s="18">
        <f t="shared" si="61"/>
        <v>46.354470157287793</v>
      </c>
      <c r="J1316" s="17">
        <f t="shared" si="62"/>
        <v>0.91502566678938979</v>
      </c>
    </row>
    <row r="1317" spans="1:10" x14ac:dyDescent="0.3">
      <c r="A1317" s="2">
        <v>20200224</v>
      </c>
      <c r="B1317" s="2" t="s">
        <v>37</v>
      </c>
      <c r="C1317" s="2">
        <v>616.01</v>
      </c>
      <c r="D1317" s="2">
        <v>36.450000000000003</v>
      </c>
      <c r="E1317" s="2">
        <v>16.43</v>
      </c>
      <c r="F1317" s="2">
        <v>1.03</v>
      </c>
      <c r="G1317" s="2">
        <v>0</v>
      </c>
      <c r="H1317" s="16">
        <f t="shared" si="63"/>
        <v>1036.842553588393</v>
      </c>
      <c r="I1317" s="15">
        <f t="shared" si="61"/>
        <v>48.831329799637281</v>
      </c>
      <c r="J1317" s="14">
        <f t="shared" si="62"/>
        <v>0.92565053778650908</v>
      </c>
    </row>
    <row r="1318" spans="1:10" x14ac:dyDescent="0.3">
      <c r="A1318" s="19">
        <v>20200224</v>
      </c>
      <c r="B1318" s="19" t="s">
        <v>36</v>
      </c>
      <c r="C1318" s="19">
        <v>660.01</v>
      </c>
      <c r="D1318" s="19">
        <v>40.89</v>
      </c>
      <c r="E1318" s="19">
        <v>17.79</v>
      </c>
      <c r="F1318" s="19">
        <v>0.97</v>
      </c>
      <c r="G1318" s="19">
        <v>0</v>
      </c>
      <c r="H1318" s="17">
        <f t="shared" si="63"/>
        <v>1008.2509078569481</v>
      </c>
      <c r="I1318" s="18">
        <f t="shared" si="61"/>
        <v>49.297840870529626</v>
      </c>
      <c r="J1318" s="17">
        <f t="shared" si="62"/>
        <v>0.89800846733190987</v>
      </c>
    </row>
    <row r="1319" spans="1:10" x14ac:dyDescent="0.3">
      <c r="A1319" s="2">
        <v>20200224</v>
      </c>
      <c r="B1319" s="2" t="s">
        <v>35</v>
      </c>
      <c r="C1319" s="2">
        <v>705.01</v>
      </c>
      <c r="D1319" s="2">
        <v>41.58</v>
      </c>
      <c r="E1319" s="2">
        <v>18.66</v>
      </c>
      <c r="F1319" s="2">
        <v>2</v>
      </c>
      <c r="G1319" s="2">
        <v>0</v>
      </c>
      <c r="H1319" s="16">
        <f t="shared" si="63"/>
        <v>1062.2977703459044</v>
      </c>
      <c r="I1319" s="15">
        <f t="shared" si="61"/>
        <v>51.856805323309516</v>
      </c>
      <c r="J1319" s="14">
        <f t="shared" si="62"/>
        <v>0.9339131104848587</v>
      </c>
    </row>
    <row r="1320" spans="1:10" x14ac:dyDescent="0.3">
      <c r="A1320" s="19">
        <v>20200224</v>
      </c>
      <c r="B1320" s="19" t="s">
        <v>34</v>
      </c>
      <c r="C1320" s="19">
        <v>669.01</v>
      </c>
      <c r="D1320" s="19">
        <v>38.340000000000003</v>
      </c>
      <c r="E1320" s="19">
        <v>18.899999999999999</v>
      </c>
      <c r="F1320" s="19">
        <v>3.31</v>
      </c>
      <c r="G1320" s="19">
        <v>0</v>
      </c>
      <c r="H1320" s="17">
        <f t="shared" si="63"/>
        <v>1078.4799968684954</v>
      </c>
      <c r="I1320" s="18">
        <f t="shared" si="61"/>
        <v>52.60249990214048</v>
      </c>
      <c r="J1320" s="17">
        <f t="shared" si="62"/>
        <v>0.94452064883239151</v>
      </c>
    </row>
    <row r="1321" spans="1:10" x14ac:dyDescent="0.3">
      <c r="A1321" s="2">
        <v>20200224</v>
      </c>
      <c r="B1321" s="2" t="s">
        <v>33</v>
      </c>
      <c r="C1321" s="2">
        <v>539.01</v>
      </c>
      <c r="D1321" s="2">
        <v>31.86</v>
      </c>
      <c r="E1321" s="2">
        <v>18.55</v>
      </c>
      <c r="F1321" s="2">
        <v>4.34</v>
      </c>
      <c r="G1321" s="2">
        <v>0</v>
      </c>
      <c r="H1321" s="16">
        <f t="shared" si="63"/>
        <v>1021.15105234824</v>
      </c>
      <c r="I1321" s="15">
        <f t="shared" si="61"/>
        <v>50.460970385882504</v>
      </c>
      <c r="J1321" s="14">
        <f t="shared" si="62"/>
        <v>0.90415331718315928</v>
      </c>
    </row>
    <row r="1322" spans="1:10" x14ac:dyDescent="0.3">
      <c r="A1322" s="19">
        <v>20200224</v>
      </c>
      <c r="B1322" s="19" t="s">
        <v>32</v>
      </c>
      <c r="C1322" s="19">
        <v>374.01</v>
      </c>
      <c r="D1322" s="19">
        <v>23.1</v>
      </c>
      <c r="E1322" s="19">
        <v>17.82</v>
      </c>
      <c r="F1322" s="19">
        <v>4.28</v>
      </c>
      <c r="G1322" s="19">
        <v>0</v>
      </c>
      <c r="H1322" s="17">
        <f t="shared" si="63"/>
        <v>953.28732401813465</v>
      </c>
      <c r="I1322" s="18">
        <f t="shared" si="61"/>
        <v>47.610228875566705</v>
      </c>
      <c r="J1322" s="17">
        <f t="shared" si="62"/>
        <v>0.85629412340711519</v>
      </c>
    </row>
    <row r="1323" spans="1:10" x14ac:dyDescent="0.3">
      <c r="A1323" s="2">
        <v>20200224</v>
      </c>
      <c r="B1323" s="2" t="s">
        <v>31</v>
      </c>
      <c r="C1323" s="2">
        <v>192.01</v>
      </c>
      <c r="D1323" s="2">
        <v>12.89</v>
      </c>
      <c r="E1323" s="2">
        <v>17.14</v>
      </c>
      <c r="F1323" s="2">
        <v>3.38</v>
      </c>
      <c r="G1323" s="2">
        <v>0</v>
      </c>
      <c r="H1323" s="16">
        <f t="shared" si="63"/>
        <v>860.72266979821825</v>
      </c>
      <c r="I1323" s="15">
        <f t="shared" si="61"/>
        <v>44.037583431194321</v>
      </c>
      <c r="J1323" s="14">
        <f t="shared" si="62"/>
        <v>0.78698531142990069</v>
      </c>
    </row>
    <row r="1324" spans="1:10" x14ac:dyDescent="0.3">
      <c r="A1324" s="19">
        <v>20200224</v>
      </c>
      <c r="B1324" s="19" t="s">
        <v>30</v>
      </c>
      <c r="C1324" s="19">
        <v>0</v>
      </c>
      <c r="D1324" s="19">
        <v>0</v>
      </c>
      <c r="E1324" s="19">
        <v>16.02</v>
      </c>
      <c r="F1324" s="19">
        <v>3.24</v>
      </c>
      <c r="G1324" s="19">
        <v>0</v>
      </c>
      <c r="H1324" s="17">
        <f t="shared" si="63"/>
        <v>0</v>
      </c>
      <c r="I1324" s="18">
        <f t="shared" si="61"/>
        <v>16.02</v>
      </c>
      <c r="J1324" s="17">
        <f t="shared" si="62"/>
        <v>0</v>
      </c>
    </row>
    <row r="1325" spans="1:10" x14ac:dyDescent="0.3">
      <c r="A1325" s="2">
        <v>20200224</v>
      </c>
      <c r="B1325" s="2" t="s">
        <v>29</v>
      </c>
      <c r="C1325" s="2">
        <v>0</v>
      </c>
      <c r="D1325" s="2">
        <v>0</v>
      </c>
      <c r="E1325" s="2">
        <v>14.41</v>
      </c>
      <c r="F1325" s="2">
        <v>5.31</v>
      </c>
      <c r="G1325" s="2">
        <v>0</v>
      </c>
      <c r="H1325" s="16">
        <f t="shared" si="63"/>
        <v>0</v>
      </c>
      <c r="I1325" s="15">
        <f t="shared" si="61"/>
        <v>14.41</v>
      </c>
      <c r="J1325" s="14">
        <f t="shared" si="62"/>
        <v>0</v>
      </c>
    </row>
    <row r="1326" spans="1:10" x14ac:dyDescent="0.3">
      <c r="A1326" s="19">
        <v>20200224</v>
      </c>
      <c r="B1326" s="19" t="s">
        <v>28</v>
      </c>
      <c r="C1326" s="19">
        <v>0</v>
      </c>
      <c r="D1326" s="19">
        <v>0</v>
      </c>
      <c r="E1326" s="19">
        <v>13.21</v>
      </c>
      <c r="F1326" s="19">
        <v>5.24</v>
      </c>
      <c r="G1326" s="19">
        <v>0</v>
      </c>
      <c r="H1326" s="17">
        <f t="shared" si="63"/>
        <v>0</v>
      </c>
      <c r="I1326" s="18">
        <f t="shared" si="61"/>
        <v>13.21</v>
      </c>
      <c r="J1326" s="17">
        <f t="shared" si="62"/>
        <v>0</v>
      </c>
    </row>
    <row r="1327" spans="1:10" x14ac:dyDescent="0.3">
      <c r="A1327" s="2">
        <v>20200224</v>
      </c>
      <c r="B1327" s="2" t="s">
        <v>27</v>
      </c>
      <c r="C1327" s="2">
        <v>0</v>
      </c>
      <c r="D1327" s="2">
        <v>0</v>
      </c>
      <c r="E1327" s="2">
        <v>12.39</v>
      </c>
      <c r="F1327" s="2">
        <v>5.52</v>
      </c>
      <c r="G1327" s="2">
        <v>0</v>
      </c>
      <c r="H1327" s="16">
        <f t="shared" si="63"/>
        <v>0</v>
      </c>
      <c r="I1327" s="15">
        <f t="shared" si="61"/>
        <v>12.39</v>
      </c>
      <c r="J1327" s="14">
        <f t="shared" si="62"/>
        <v>0</v>
      </c>
    </row>
    <row r="1328" spans="1:10" x14ac:dyDescent="0.3">
      <c r="A1328" s="19">
        <v>20200224</v>
      </c>
      <c r="B1328" s="19" t="s">
        <v>26</v>
      </c>
      <c r="C1328" s="19">
        <v>0</v>
      </c>
      <c r="D1328" s="19">
        <v>0</v>
      </c>
      <c r="E1328" s="19">
        <v>11.93</v>
      </c>
      <c r="F1328" s="19">
        <v>5.45</v>
      </c>
      <c r="G1328" s="19">
        <v>0</v>
      </c>
      <c r="H1328" s="17">
        <f t="shared" si="63"/>
        <v>0</v>
      </c>
      <c r="I1328" s="18">
        <f t="shared" si="61"/>
        <v>11.93</v>
      </c>
      <c r="J1328" s="17">
        <f t="shared" si="62"/>
        <v>0</v>
      </c>
    </row>
    <row r="1329" spans="1:10" x14ac:dyDescent="0.3">
      <c r="A1329" s="2">
        <v>20200224</v>
      </c>
      <c r="B1329" s="2" t="s">
        <v>25</v>
      </c>
      <c r="C1329" s="2">
        <v>0</v>
      </c>
      <c r="D1329" s="2">
        <v>0</v>
      </c>
      <c r="E1329" s="2">
        <v>11.65</v>
      </c>
      <c r="F1329" s="2">
        <v>4.41</v>
      </c>
      <c r="G1329" s="2">
        <v>0</v>
      </c>
      <c r="H1329" s="16">
        <f t="shared" si="63"/>
        <v>0</v>
      </c>
      <c r="I1329" s="15">
        <f t="shared" si="61"/>
        <v>11.65</v>
      </c>
      <c r="J1329" s="14">
        <f t="shared" si="62"/>
        <v>0</v>
      </c>
    </row>
    <row r="1330" spans="1:10" x14ac:dyDescent="0.3">
      <c r="A1330" s="19">
        <v>20200225</v>
      </c>
      <c r="B1330" s="19" t="s">
        <v>48</v>
      </c>
      <c r="C1330" s="19">
        <v>0</v>
      </c>
      <c r="D1330" s="19">
        <v>0</v>
      </c>
      <c r="E1330" s="19">
        <v>11.4</v>
      </c>
      <c r="F1330" s="19">
        <v>4</v>
      </c>
      <c r="G1330" s="19">
        <v>0</v>
      </c>
      <c r="H1330" s="17">
        <f t="shared" si="63"/>
        <v>0</v>
      </c>
      <c r="I1330" s="18">
        <f t="shared" si="61"/>
        <v>11.4</v>
      </c>
      <c r="J1330" s="17">
        <f t="shared" si="62"/>
        <v>0</v>
      </c>
    </row>
    <row r="1331" spans="1:10" x14ac:dyDescent="0.3">
      <c r="A1331" s="2">
        <v>20200225</v>
      </c>
      <c r="B1331" s="2" t="s">
        <v>47</v>
      </c>
      <c r="C1331" s="2">
        <v>0</v>
      </c>
      <c r="D1331" s="2">
        <v>0</v>
      </c>
      <c r="E1331" s="2">
        <v>11.12</v>
      </c>
      <c r="F1331" s="2">
        <v>3.66</v>
      </c>
      <c r="G1331" s="2">
        <v>0</v>
      </c>
      <c r="H1331" s="16">
        <f t="shared" si="63"/>
        <v>0</v>
      </c>
      <c r="I1331" s="15">
        <f t="shared" si="61"/>
        <v>11.12</v>
      </c>
      <c r="J1331" s="14">
        <f t="shared" si="62"/>
        <v>0</v>
      </c>
    </row>
    <row r="1332" spans="1:10" x14ac:dyDescent="0.3">
      <c r="A1332" s="19">
        <v>20200225</v>
      </c>
      <c r="B1332" s="19" t="s">
        <v>46</v>
      </c>
      <c r="C1332" s="19">
        <v>0</v>
      </c>
      <c r="D1332" s="19">
        <v>0</v>
      </c>
      <c r="E1332" s="19">
        <v>10.94</v>
      </c>
      <c r="F1332" s="19">
        <v>4</v>
      </c>
      <c r="G1332" s="19">
        <v>0</v>
      </c>
      <c r="H1332" s="17">
        <f t="shared" si="63"/>
        <v>0</v>
      </c>
      <c r="I1332" s="18">
        <f t="shared" si="61"/>
        <v>10.94</v>
      </c>
      <c r="J1332" s="17">
        <f t="shared" si="62"/>
        <v>0</v>
      </c>
    </row>
    <row r="1333" spans="1:10" x14ac:dyDescent="0.3">
      <c r="A1333" s="2">
        <v>20200225</v>
      </c>
      <c r="B1333" s="2" t="s">
        <v>45</v>
      </c>
      <c r="C1333" s="2">
        <v>0</v>
      </c>
      <c r="D1333" s="2">
        <v>0</v>
      </c>
      <c r="E1333" s="2">
        <v>10.84</v>
      </c>
      <c r="F1333" s="2">
        <v>5.03</v>
      </c>
      <c r="G1333" s="2">
        <v>0</v>
      </c>
      <c r="H1333" s="16">
        <f t="shared" si="63"/>
        <v>0</v>
      </c>
      <c r="I1333" s="15">
        <f t="shared" si="61"/>
        <v>10.84</v>
      </c>
      <c r="J1333" s="14">
        <f t="shared" si="62"/>
        <v>0</v>
      </c>
    </row>
    <row r="1334" spans="1:10" x14ac:dyDescent="0.3">
      <c r="A1334" s="19">
        <v>20200225</v>
      </c>
      <c r="B1334" s="19" t="s">
        <v>44</v>
      </c>
      <c r="C1334" s="19">
        <v>0</v>
      </c>
      <c r="D1334" s="19">
        <v>0</v>
      </c>
      <c r="E1334" s="19">
        <v>10.78</v>
      </c>
      <c r="F1334" s="19">
        <v>4.97</v>
      </c>
      <c r="G1334" s="19">
        <v>0</v>
      </c>
      <c r="H1334" s="17">
        <f t="shared" si="63"/>
        <v>0</v>
      </c>
      <c r="I1334" s="18">
        <f t="shared" si="61"/>
        <v>10.78</v>
      </c>
      <c r="J1334" s="17">
        <f t="shared" si="62"/>
        <v>0</v>
      </c>
    </row>
    <row r="1335" spans="1:10" x14ac:dyDescent="0.3">
      <c r="A1335" s="2">
        <v>20200225</v>
      </c>
      <c r="B1335" s="2" t="s">
        <v>43</v>
      </c>
      <c r="C1335" s="2">
        <v>0</v>
      </c>
      <c r="D1335" s="2">
        <v>0</v>
      </c>
      <c r="E1335" s="2">
        <v>10.94</v>
      </c>
      <c r="F1335" s="2">
        <v>5.17</v>
      </c>
      <c r="G1335" s="2">
        <v>0</v>
      </c>
      <c r="H1335" s="16">
        <f t="shared" si="63"/>
        <v>0</v>
      </c>
      <c r="I1335" s="15">
        <f t="shared" si="61"/>
        <v>10.94</v>
      </c>
      <c r="J1335" s="14">
        <f t="shared" si="62"/>
        <v>0</v>
      </c>
    </row>
    <row r="1336" spans="1:10" x14ac:dyDescent="0.3">
      <c r="A1336" s="19">
        <v>20200225</v>
      </c>
      <c r="B1336" s="19" t="s">
        <v>42</v>
      </c>
      <c r="C1336" s="19">
        <v>0</v>
      </c>
      <c r="D1336" s="19">
        <v>0</v>
      </c>
      <c r="E1336" s="19">
        <v>11.09</v>
      </c>
      <c r="F1336" s="19">
        <v>5.79</v>
      </c>
      <c r="G1336" s="19">
        <v>0</v>
      </c>
      <c r="H1336" s="17">
        <f t="shared" si="63"/>
        <v>0</v>
      </c>
      <c r="I1336" s="18">
        <f t="shared" si="61"/>
        <v>11.09</v>
      </c>
      <c r="J1336" s="17">
        <f t="shared" si="62"/>
        <v>0</v>
      </c>
    </row>
    <row r="1337" spans="1:10" x14ac:dyDescent="0.3">
      <c r="A1337" s="2">
        <v>20200225</v>
      </c>
      <c r="B1337" s="2" t="s">
        <v>41</v>
      </c>
      <c r="C1337" s="2">
        <v>0</v>
      </c>
      <c r="D1337" s="2">
        <v>0</v>
      </c>
      <c r="E1337" s="2">
        <v>11.44</v>
      </c>
      <c r="F1337" s="2">
        <v>5.52</v>
      </c>
      <c r="G1337" s="2">
        <v>0</v>
      </c>
      <c r="H1337" s="16">
        <f t="shared" si="63"/>
        <v>0</v>
      </c>
      <c r="I1337" s="15">
        <f t="shared" si="61"/>
        <v>11.44</v>
      </c>
      <c r="J1337" s="14">
        <f t="shared" si="62"/>
        <v>0</v>
      </c>
    </row>
    <row r="1338" spans="1:10" x14ac:dyDescent="0.3">
      <c r="A1338" s="19">
        <v>20200225</v>
      </c>
      <c r="B1338" s="19" t="s">
        <v>40</v>
      </c>
      <c r="C1338" s="19">
        <v>63</v>
      </c>
      <c r="D1338" s="19">
        <v>9.4499999999999993</v>
      </c>
      <c r="E1338" s="19">
        <v>11.66</v>
      </c>
      <c r="F1338" s="19">
        <v>5.52</v>
      </c>
      <c r="G1338" s="19">
        <v>0</v>
      </c>
      <c r="H1338" s="17">
        <f t="shared" si="63"/>
        <v>383.70917839375556</v>
      </c>
      <c r="I1338" s="18">
        <f t="shared" si="61"/>
        <v>23.650911824804862</v>
      </c>
      <c r="J1338" s="17">
        <f t="shared" si="62"/>
        <v>0.38603863721253739</v>
      </c>
    </row>
    <row r="1339" spans="1:10" x14ac:dyDescent="0.3">
      <c r="A1339" s="2">
        <v>20200225</v>
      </c>
      <c r="B1339" s="2" t="s">
        <v>39</v>
      </c>
      <c r="C1339" s="2">
        <v>175</v>
      </c>
      <c r="D1339" s="2">
        <v>20.03</v>
      </c>
      <c r="E1339" s="2">
        <v>12.19</v>
      </c>
      <c r="F1339" s="2">
        <v>5.45</v>
      </c>
      <c r="G1339" s="2">
        <v>0</v>
      </c>
      <c r="H1339" s="16">
        <f t="shared" si="63"/>
        <v>510.93082736914454</v>
      </c>
      <c r="I1339" s="15">
        <f t="shared" si="61"/>
        <v>28.156588355285766</v>
      </c>
      <c r="J1339" s="14">
        <f t="shared" si="62"/>
        <v>0.50367323501900974</v>
      </c>
    </row>
    <row r="1340" spans="1:10" x14ac:dyDescent="0.3">
      <c r="A1340" s="19">
        <v>20200225</v>
      </c>
      <c r="B1340" s="19" t="s">
        <v>38</v>
      </c>
      <c r="C1340" s="19">
        <v>273</v>
      </c>
      <c r="D1340" s="19">
        <v>29.4</v>
      </c>
      <c r="E1340" s="19">
        <v>12.86</v>
      </c>
      <c r="F1340" s="19">
        <v>4.9000000000000004</v>
      </c>
      <c r="G1340" s="19">
        <v>0</v>
      </c>
      <c r="H1340" s="17">
        <f t="shared" si="63"/>
        <v>556.11715736446945</v>
      </c>
      <c r="I1340" s="18">
        <f t="shared" si="61"/>
        <v>30.23866116763967</v>
      </c>
      <c r="J1340" s="17">
        <f t="shared" si="62"/>
        <v>0.54300726525822407</v>
      </c>
    </row>
    <row r="1341" spans="1:10" x14ac:dyDescent="0.3">
      <c r="A1341" s="2">
        <v>20200225</v>
      </c>
      <c r="B1341" s="2" t="s">
        <v>37</v>
      </c>
      <c r="C1341" s="2">
        <v>581.01</v>
      </c>
      <c r="D1341" s="2">
        <v>36.799999999999997</v>
      </c>
      <c r="E1341" s="2">
        <v>14.03</v>
      </c>
      <c r="F1341" s="2">
        <v>4.1399999999999997</v>
      </c>
      <c r="G1341" s="2">
        <v>0</v>
      </c>
      <c r="H1341" s="16">
        <f t="shared" si="63"/>
        <v>969.9283992146145</v>
      </c>
      <c r="I1341" s="15">
        <f t="shared" si="61"/>
        <v>44.340262475456704</v>
      </c>
      <c r="J1341" s="14">
        <f t="shared" si="62"/>
        <v>0.88551438501016855</v>
      </c>
    </row>
    <row r="1342" spans="1:10" x14ac:dyDescent="0.3">
      <c r="A1342" s="19">
        <v>20200225</v>
      </c>
      <c r="B1342" s="19" t="s">
        <v>36</v>
      </c>
      <c r="C1342" s="19">
        <v>590.01</v>
      </c>
      <c r="D1342" s="19">
        <v>41.27</v>
      </c>
      <c r="E1342" s="19">
        <v>15.07</v>
      </c>
      <c r="F1342" s="19">
        <v>4.07</v>
      </c>
      <c r="G1342" s="19">
        <v>0</v>
      </c>
      <c r="H1342" s="17">
        <f t="shared" si="63"/>
        <v>894.48552218872624</v>
      </c>
      <c r="I1342" s="18">
        <f t="shared" si="61"/>
        <v>43.022672568397695</v>
      </c>
      <c r="J1342" s="17">
        <f t="shared" si="62"/>
        <v>0.82194093361261777</v>
      </c>
    </row>
    <row r="1343" spans="1:10" x14ac:dyDescent="0.3">
      <c r="A1343" s="2">
        <v>20200225</v>
      </c>
      <c r="B1343" s="2" t="s">
        <v>35</v>
      </c>
      <c r="C1343" s="2">
        <v>544.01</v>
      </c>
      <c r="D1343" s="2">
        <v>41.95</v>
      </c>
      <c r="E1343" s="2">
        <v>15.41</v>
      </c>
      <c r="F1343" s="2">
        <v>4.41</v>
      </c>
      <c r="G1343" s="2">
        <v>0</v>
      </c>
      <c r="H1343" s="16">
        <f t="shared" si="63"/>
        <v>813.7992255699437</v>
      </c>
      <c r="I1343" s="15">
        <f t="shared" si="61"/>
        <v>40.841225799060737</v>
      </c>
      <c r="J1343" s="14">
        <f t="shared" si="62"/>
        <v>0.75578712777684964</v>
      </c>
    </row>
    <row r="1344" spans="1:10" x14ac:dyDescent="0.3">
      <c r="A1344" s="19">
        <v>20200225</v>
      </c>
      <c r="B1344" s="19" t="s">
        <v>34</v>
      </c>
      <c r="C1344" s="19">
        <v>334</v>
      </c>
      <c r="D1344" s="19">
        <v>38.68</v>
      </c>
      <c r="E1344" s="19">
        <v>15.34</v>
      </c>
      <c r="F1344" s="19">
        <v>4.6900000000000004</v>
      </c>
      <c r="G1344" s="19">
        <v>0</v>
      </c>
      <c r="H1344" s="17">
        <f t="shared" si="63"/>
        <v>534.42548427549104</v>
      </c>
      <c r="I1344" s="18">
        <f t="shared" si="61"/>
        <v>32.040796383609091</v>
      </c>
      <c r="J1344" s="17">
        <f t="shared" si="62"/>
        <v>0.51749296969901171</v>
      </c>
    </row>
    <row r="1345" spans="1:10" x14ac:dyDescent="0.3">
      <c r="A1345" s="2">
        <v>20200225</v>
      </c>
      <c r="B1345" s="2" t="s">
        <v>33</v>
      </c>
      <c r="C1345" s="2">
        <v>179</v>
      </c>
      <c r="D1345" s="2">
        <v>32.159999999999997</v>
      </c>
      <c r="E1345" s="2">
        <v>15.18</v>
      </c>
      <c r="F1345" s="2">
        <v>4.62</v>
      </c>
      <c r="G1345" s="2">
        <v>0</v>
      </c>
      <c r="H1345" s="16">
        <f t="shared" si="63"/>
        <v>336.28576454489189</v>
      </c>
      <c r="I1345" s="15">
        <f t="shared" si="61"/>
        <v>25.688930142027871</v>
      </c>
      <c r="J1345" s="14">
        <f t="shared" si="62"/>
        <v>0.33524321624700754</v>
      </c>
    </row>
    <row r="1346" spans="1:10" x14ac:dyDescent="0.3">
      <c r="A1346" s="19">
        <v>20200225</v>
      </c>
      <c r="B1346" s="19" t="s">
        <v>32</v>
      </c>
      <c r="C1346" s="19">
        <v>222</v>
      </c>
      <c r="D1346" s="19">
        <v>23.36</v>
      </c>
      <c r="E1346" s="19">
        <v>15.05</v>
      </c>
      <c r="F1346" s="19">
        <v>4.28</v>
      </c>
      <c r="G1346" s="19">
        <v>0</v>
      </c>
      <c r="H1346" s="17">
        <f t="shared" si="63"/>
        <v>559.88911932761357</v>
      </c>
      <c r="I1346" s="18">
        <f t="shared" si="61"/>
        <v>32.546534978987921</v>
      </c>
      <c r="J1346" s="17">
        <f t="shared" si="62"/>
        <v>0.54087561662249095</v>
      </c>
    </row>
    <row r="1347" spans="1:10" x14ac:dyDescent="0.3">
      <c r="A1347" s="2">
        <v>20200225</v>
      </c>
      <c r="B1347" s="2" t="s">
        <v>31</v>
      </c>
      <c r="C1347" s="2">
        <v>70</v>
      </c>
      <c r="D1347" s="2">
        <v>13.12</v>
      </c>
      <c r="E1347" s="2">
        <v>14.86</v>
      </c>
      <c r="F1347" s="2">
        <v>4.28</v>
      </c>
      <c r="G1347" s="2">
        <v>0</v>
      </c>
      <c r="H1347" s="16">
        <f t="shared" si="63"/>
        <v>308.38189655367415</v>
      </c>
      <c r="I1347" s="15">
        <f t="shared" si="61"/>
        <v>24.496934267302315</v>
      </c>
      <c r="J1347" s="14">
        <f t="shared" si="62"/>
        <v>0.30908001019500631</v>
      </c>
    </row>
    <row r="1348" spans="1:10" x14ac:dyDescent="0.3">
      <c r="A1348" s="19">
        <v>20200225</v>
      </c>
      <c r="B1348" s="19" t="s">
        <v>30</v>
      </c>
      <c r="C1348" s="19">
        <v>0</v>
      </c>
      <c r="D1348" s="19">
        <v>0</v>
      </c>
      <c r="E1348" s="19">
        <v>14.59</v>
      </c>
      <c r="F1348" s="19">
        <v>5.03</v>
      </c>
      <c r="G1348" s="19">
        <v>0</v>
      </c>
      <c r="H1348" s="17">
        <f t="shared" si="63"/>
        <v>0</v>
      </c>
      <c r="I1348" s="18">
        <f t="shared" si="61"/>
        <v>14.59</v>
      </c>
      <c r="J1348" s="17">
        <f t="shared" si="62"/>
        <v>0</v>
      </c>
    </row>
    <row r="1349" spans="1:10" x14ac:dyDescent="0.3">
      <c r="A1349" s="2">
        <v>20200225</v>
      </c>
      <c r="B1349" s="2" t="s">
        <v>29</v>
      </c>
      <c r="C1349" s="2">
        <v>0</v>
      </c>
      <c r="D1349" s="2">
        <v>0</v>
      </c>
      <c r="E1349" s="2">
        <v>14.32</v>
      </c>
      <c r="F1349" s="2">
        <v>4.76</v>
      </c>
      <c r="G1349" s="2">
        <v>0</v>
      </c>
      <c r="H1349" s="16">
        <f t="shared" si="63"/>
        <v>0</v>
      </c>
      <c r="I1349" s="15">
        <f t="shared" si="61"/>
        <v>14.32</v>
      </c>
      <c r="J1349" s="14">
        <f t="shared" si="62"/>
        <v>0</v>
      </c>
    </row>
    <row r="1350" spans="1:10" x14ac:dyDescent="0.3">
      <c r="A1350" s="19">
        <v>20200225</v>
      </c>
      <c r="B1350" s="19" t="s">
        <v>28</v>
      </c>
      <c r="C1350" s="19">
        <v>0</v>
      </c>
      <c r="D1350" s="19">
        <v>0</v>
      </c>
      <c r="E1350" s="19">
        <v>13.78</v>
      </c>
      <c r="F1350" s="19">
        <v>5.24</v>
      </c>
      <c r="G1350" s="19">
        <v>0</v>
      </c>
      <c r="H1350" s="17">
        <f t="shared" si="63"/>
        <v>0</v>
      </c>
      <c r="I1350" s="18">
        <f t="shared" si="61"/>
        <v>13.78</v>
      </c>
      <c r="J1350" s="17">
        <f t="shared" si="62"/>
        <v>0</v>
      </c>
    </row>
    <row r="1351" spans="1:10" x14ac:dyDescent="0.3">
      <c r="A1351" s="2">
        <v>20200225</v>
      </c>
      <c r="B1351" s="2" t="s">
        <v>27</v>
      </c>
      <c r="C1351" s="2">
        <v>0</v>
      </c>
      <c r="D1351" s="2">
        <v>0</v>
      </c>
      <c r="E1351" s="2">
        <v>13.32</v>
      </c>
      <c r="F1351" s="2">
        <v>5.79</v>
      </c>
      <c r="G1351" s="2">
        <v>0</v>
      </c>
      <c r="H1351" s="16">
        <f t="shared" si="63"/>
        <v>0</v>
      </c>
      <c r="I1351" s="15">
        <f t="shared" si="61"/>
        <v>13.32</v>
      </c>
      <c r="J1351" s="14">
        <f t="shared" si="62"/>
        <v>0</v>
      </c>
    </row>
    <row r="1352" spans="1:10" x14ac:dyDescent="0.3">
      <c r="A1352" s="19">
        <v>20200225</v>
      </c>
      <c r="B1352" s="19" t="s">
        <v>26</v>
      </c>
      <c r="C1352" s="19">
        <v>0</v>
      </c>
      <c r="D1352" s="19">
        <v>0</v>
      </c>
      <c r="E1352" s="19">
        <v>12.86</v>
      </c>
      <c r="F1352" s="19">
        <v>6</v>
      </c>
      <c r="G1352" s="19">
        <v>0</v>
      </c>
      <c r="H1352" s="17">
        <f t="shared" si="63"/>
        <v>0</v>
      </c>
      <c r="I1352" s="18">
        <f t="shared" si="61"/>
        <v>12.86</v>
      </c>
      <c r="J1352" s="17">
        <f t="shared" si="62"/>
        <v>0</v>
      </c>
    </row>
    <row r="1353" spans="1:10" x14ac:dyDescent="0.3">
      <c r="A1353" s="2">
        <v>20200225</v>
      </c>
      <c r="B1353" s="2" t="s">
        <v>25</v>
      </c>
      <c r="C1353" s="2">
        <v>0</v>
      </c>
      <c r="D1353" s="2">
        <v>0</v>
      </c>
      <c r="E1353" s="2">
        <v>12.36</v>
      </c>
      <c r="F1353" s="2">
        <v>5.86</v>
      </c>
      <c r="G1353" s="2">
        <v>0</v>
      </c>
      <c r="H1353" s="16">
        <f t="shared" si="63"/>
        <v>0</v>
      </c>
      <c r="I1353" s="15">
        <f t="shared" si="61"/>
        <v>12.36</v>
      </c>
      <c r="J1353" s="14">
        <f t="shared" si="62"/>
        <v>0</v>
      </c>
    </row>
    <row r="1354" spans="1:10" x14ac:dyDescent="0.3">
      <c r="A1354" s="19">
        <v>20200226</v>
      </c>
      <c r="B1354" s="19" t="s">
        <v>48</v>
      </c>
      <c r="C1354" s="19">
        <v>0</v>
      </c>
      <c r="D1354" s="19">
        <v>0</v>
      </c>
      <c r="E1354" s="19">
        <v>11.93</v>
      </c>
      <c r="F1354" s="19">
        <v>5.52</v>
      </c>
      <c r="G1354" s="19">
        <v>0</v>
      </c>
      <c r="H1354" s="17">
        <f t="shared" si="63"/>
        <v>0</v>
      </c>
      <c r="I1354" s="18">
        <f t="shared" ref="I1354:I1417" si="64">E1354+H1354*((NOCT-20)/(800))</f>
        <v>11.93</v>
      </c>
      <c r="J1354" s="17">
        <f t="shared" ref="J1354:J1417" si="65">P_STC__W*(H1354/1000)*(1+(alpha_p/100)*(I1354-25))</f>
        <v>0</v>
      </c>
    </row>
    <row r="1355" spans="1:10" x14ac:dyDescent="0.3">
      <c r="A1355" s="2">
        <v>20200226</v>
      </c>
      <c r="B1355" s="2" t="s">
        <v>47</v>
      </c>
      <c r="C1355" s="2">
        <v>0</v>
      </c>
      <c r="D1355" s="2">
        <v>0</v>
      </c>
      <c r="E1355" s="2">
        <v>11.6</v>
      </c>
      <c r="F1355" s="2">
        <v>5.17</v>
      </c>
      <c r="G1355" s="2">
        <v>0</v>
      </c>
      <c r="H1355" s="16">
        <f t="shared" si="63"/>
        <v>0</v>
      </c>
      <c r="I1355" s="15">
        <f t="shared" si="64"/>
        <v>11.6</v>
      </c>
      <c r="J1355" s="14">
        <f t="shared" si="65"/>
        <v>0</v>
      </c>
    </row>
    <row r="1356" spans="1:10" x14ac:dyDescent="0.3">
      <c r="A1356" s="19">
        <v>20200226</v>
      </c>
      <c r="B1356" s="19" t="s">
        <v>46</v>
      </c>
      <c r="C1356" s="19">
        <v>0</v>
      </c>
      <c r="D1356" s="19">
        <v>0</v>
      </c>
      <c r="E1356" s="19">
        <v>11.43</v>
      </c>
      <c r="F1356" s="19">
        <v>4.83</v>
      </c>
      <c r="G1356" s="19">
        <v>0</v>
      </c>
      <c r="H1356" s="17">
        <f t="shared" si="63"/>
        <v>0</v>
      </c>
      <c r="I1356" s="18">
        <f t="shared" si="64"/>
        <v>11.43</v>
      </c>
      <c r="J1356" s="17">
        <f t="shared" si="65"/>
        <v>0</v>
      </c>
    </row>
    <row r="1357" spans="1:10" x14ac:dyDescent="0.3">
      <c r="A1357" s="2">
        <v>20200226</v>
      </c>
      <c r="B1357" s="2" t="s">
        <v>45</v>
      </c>
      <c r="C1357" s="2">
        <v>0</v>
      </c>
      <c r="D1357" s="2">
        <v>0</v>
      </c>
      <c r="E1357" s="2">
        <v>11.28</v>
      </c>
      <c r="F1357" s="2">
        <v>4.34</v>
      </c>
      <c r="G1357" s="2">
        <v>0</v>
      </c>
      <c r="H1357" s="16">
        <f t="shared" si="63"/>
        <v>0</v>
      </c>
      <c r="I1357" s="15">
        <f t="shared" si="64"/>
        <v>11.28</v>
      </c>
      <c r="J1357" s="14">
        <f t="shared" si="65"/>
        <v>0</v>
      </c>
    </row>
    <row r="1358" spans="1:10" x14ac:dyDescent="0.3">
      <c r="A1358" s="19">
        <v>20200226</v>
      </c>
      <c r="B1358" s="19" t="s">
        <v>44</v>
      </c>
      <c r="C1358" s="19">
        <v>0</v>
      </c>
      <c r="D1358" s="19">
        <v>0</v>
      </c>
      <c r="E1358" s="19">
        <v>11.23</v>
      </c>
      <c r="F1358" s="19">
        <v>4.28</v>
      </c>
      <c r="G1358" s="19">
        <v>0</v>
      </c>
      <c r="H1358" s="17">
        <f t="shared" si="63"/>
        <v>0</v>
      </c>
      <c r="I1358" s="18">
        <f t="shared" si="64"/>
        <v>11.23</v>
      </c>
      <c r="J1358" s="17">
        <f t="shared" si="65"/>
        <v>0</v>
      </c>
    </row>
    <row r="1359" spans="1:10" x14ac:dyDescent="0.3">
      <c r="A1359" s="2">
        <v>20200226</v>
      </c>
      <c r="B1359" s="2" t="s">
        <v>43</v>
      </c>
      <c r="C1359" s="2">
        <v>0</v>
      </c>
      <c r="D1359" s="2">
        <v>0</v>
      </c>
      <c r="E1359" s="2">
        <v>11.28</v>
      </c>
      <c r="F1359" s="2">
        <v>4.4800000000000004</v>
      </c>
      <c r="G1359" s="2">
        <v>0</v>
      </c>
      <c r="H1359" s="16">
        <f t="shared" si="63"/>
        <v>0</v>
      </c>
      <c r="I1359" s="15">
        <f t="shared" si="64"/>
        <v>11.28</v>
      </c>
      <c r="J1359" s="14">
        <f t="shared" si="65"/>
        <v>0</v>
      </c>
    </row>
    <row r="1360" spans="1:10" x14ac:dyDescent="0.3">
      <c r="A1360" s="19">
        <v>20200226</v>
      </c>
      <c r="B1360" s="19" t="s">
        <v>42</v>
      </c>
      <c r="C1360" s="19">
        <v>0</v>
      </c>
      <c r="D1360" s="19">
        <v>0</v>
      </c>
      <c r="E1360" s="19">
        <v>11.23</v>
      </c>
      <c r="F1360" s="19">
        <v>4.62</v>
      </c>
      <c r="G1360" s="19">
        <v>0</v>
      </c>
      <c r="H1360" s="17">
        <f t="shared" si="63"/>
        <v>0</v>
      </c>
      <c r="I1360" s="18">
        <f t="shared" si="64"/>
        <v>11.23</v>
      </c>
      <c r="J1360" s="17">
        <f t="shared" si="65"/>
        <v>0</v>
      </c>
    </row>
    <row r="1361" spans="1:10" x14ac:dyDescent="0.3">
      <c r="A1361" s="2">
        <v>20200226</v>
      </c>
      <c r="B1361" s="2" t="s">
        <v>41</v>
      </c>
      <c r="C1361" s="2">
        <v>0</v>
      </c>
      <c r="D1361" s="2">
        <v>0</v>
      </c>
      <c r="E1361" s="2">
        <v>11.57</v>
      </c>
      <c r="F1361" s="2">
        <v>5.38</v>
      </c>
      <c r="G1361" s="2">
        <v>0</v>
      </c>
      <c r="H1361" s="16">
        <f t="shared" si="63"/>
        <v>0</v>
      </c>
      <c r="I1361" s="15">
        <f t="shared" si="64"/>
        <v>11.57</v>
      </c>
      <c r="J1361" s="14">
        <f t="shared" si="65"/>
        <v>0</v>
      </c>
    </row>
    <row r="1362" spans="1:10" x14ac:dyDescent="0.3">
      <c r="A1362" s="19">
        <v>20200226</v>
      </c>
      <c r="B1362" s="19" t="s">
        <v>40</v>
      </c>
      <c r="C1362" s="19">
        <v>125</v>
      </c>
      <c r="D1362" s="19">
        <v>9.7200000000000006</v>
      </c>
      <c r="E1362" s="19">
        <v>11.84</v>
      </c>
      <c r="F1362" s="19">
        <v>5.17</v>
      </c>
      <c r="G1362" s="19">
        <v>0</v>
      </c>
      <c r="H1362" s="17">
        <f t="shared" si="63"/>
        <v>740.37463497048554</v>
      </c>
      <c r="I1362" s="18">
        <f t="shared" si="64"/>
        <v>34.976707342827673</v>
      </c>
      <c r="J1362" s="17">
        <f t="shared" si="65"/>
        <v>0.70713538021329514</v>
      </c>
    </row>
    <row r="1363" spans="1:10" x14ac:dyDescent="0.3">
      <c r="A1363" s="2">
        <v>20200226</v>
      </c>
      <c r="B1363" s="2" t="s">
        <v>39</v>
      </c>
      <c r="C1363" s="2">
        <v>312</v>
      </c>
      <c r="D1363" s="2">
        <v>20.329999999999998</v>
      </c>
      <c r="E1363" s="2">
        <v>12.64</v>
      </c>
      <c r="F1363" s="2">
        <v>5.03</v>
      </c>
      <c r="G1363" s="2">
        <v>0</v>
      </c>
      <c r="H1363" s="16">
        <f t="shared" ref="H1363:H1426" si="66">IF(D1363&gt;0,C1363/SIN(D1363*PI()/180),0)</f>
        <v>898.03120088716651</v>
      </c>
      <c r="I1363" s="15">
        <f t="shared" si="64"/>
        <v>40.703475027723954</v>
      </c>
      <c r="J1363" s="14">
        <f t="shared" si="65"/>
        <v>0.83457125346954786</v>
      </c>
    </row>
    <row r="1364" spans="1:10" x14ac:dyDescent="0.3">
      <c r="A1364" s="19">
        <v>20200226</v>
      </c>
      <c r="B1364" s="19" t="s">
        <v>38</v>
      </c>
      <c r="C1364" s="19">
        <v>342</v>
      </c>
      <c r="D1364" s="19">
        <v>29.72</v>
      </c>
      <c r="E1364" s="19">
        <v>13.64</v>
      </c>
      <c r="F1364" s="19">
        <v>6.62</v>
      </c>
      <c r="G1364" s="19">
        <v>0</v>
      </c>
      <c r="H1364" s="17">
        <f t="shared" si="66"/>
        <v>689.84735612562338</v>
      </c>
      <c r="I1364" s="18">
        <f t="shared" si="64"/>
        <v>35.197729878925728</v>
      </c>
      <c r="J1364" s="17">
        <f t="shared" si="65"/>
        <v>0.65819040964605258</v>
      </c>
    </row>
    <row r="1365" spans="1:10" x14ac:dyDescent="0.3">
      <c r="A1365" s="2">
        <v>20200226</v>
      </c>
      <c r="B1365" s="2" t="s">
        <v>37</v>
      </c>
      <c r="C1365" s="2">
        <v>356</v>
      </c>
      <c r="D1365" s="2">
        <v>37.15</v>
      </c>
      <c r="E1365" s="2">
        <v>14.22</v>
      </c>
      <c r="F1365" s="2">
        <v>6.41</v>
      </c>
      <c r="G1365" s="2">
        <v>0</v>
      </c>
      <c r="H1365" s="16">
        <f t="shared" si="66"/>
        <v>589.4978820320772</v>
      </c>
      <c r="I1365" s="15">
        <f t="shared" si="64"/>
        <v>32.641808813502415</v>
      </c>
      <c r="J1365" s="14">
        <f t="shared" si="65"/>
        <v>0.56922614653503545</v>
      </c>
    </row>
    <row r="1366" spans="1:10" x14ac:dyDescent="0.3">
      <c r="A1366" s="19">
        <v>20200226</v>
      </c>
      <c r="B1366" s="19" t="s">
        <v>36</v>
      </c>
      <c r="C1366" s="19">
        <v>632.01</v>
      </c>
      <c r="D1366" s="19">
        <v>41.64</v>
      </c>
      <c r="E1366" s="19">
        <v>14.63</v>
      </c>
      <c r="F1366" s="19">
        <v>6.34</v>
      </c>
      <c r="G1366" s="19">
        <v>0</v>
      </c>
      <c r="H1366" s="17">
        <f t="shared" si="66"/>
        <v>951.18036794141028</v>
      </c>
      <c r="I1366" s="18">
        <f t="shared" si="64"/>
        <v>44.35438649816907</v>
      </c>
      <c r="J1366" s="17">
        <f t="shared" si="65"/>
        <v>0.86833756182367106</v>
      </c>
    </row>
    <row r="1367" spans="1:10" x14ac:dyDescent="0.3">
      <c r="A1367" s="2">
        <v>20200226</v>
      </c>
      <c r="B1367" s="2" t="s">
        <v>35</v>
      </c>
      <c r="C1367" s="2">
        <v>688.01</v>
      </c>
      <c r="D1367" s="2">
        <v>42.31</v>
      </c>
      <c r="E1367" s="2">
        <v>14.9</v>
      </c>
      <c r="F1367" s="2">
        <v>6.28</v>
      </c>
      <c r="G1367" s="2">
        <v>0</v>
      </c>
      <c r="H1367" s="16">
        <f t="shared" si="66"/>
        <v>1022.0880820799853</v>
      </c>
      <c r="I1367" s="15">
        <f t="shared" si="64"/>
        <v>46.840252564999538</v>
      </c>
      <c r="J1367" s="14">
        <f t="shared" si="65"/>
        <v>0.92163610372662252</v>
      </c>
    </row>
    <row r="1368" spans="1:10" x14ac:dyDescent="0.3">
      <c r="A1368" s="19">
        <v>20200226</v>
      </c>
      <c r="B1368" s="19" t="s">
        <v>34</v>
      </c>
      <c r="C1368" s="19">
        <v>660.01</v>
      </c>
      <c r="D1368" s="19">
        <v>39.020000000000003</v>
      </c>
      <c r="E1368" s="19">
        <v>15.05</v>
      </c>
      <c r="F1368" s="19">
        <v>6.14</v>
      </c>
      <c r="G1368" s="19">
        <v>0</v>
      </c>
      <c r="H1368" s="17">
        <f t="shared" si="66"/>
        <v>1048.314448344039</v>
      </c>
      <c r="I1368" s="18">
        <f t="shared" si="64"/>
        <v>47.809826510751222</v>
      </c>
      <c r="J1368" s="17">
        <f t="shared" si="65"/>
        <v>0.9407110302145526</v>
      </c>
    </row>
    <row r="1369" spans="1:10" x14ac:dyDescent="0.3">
      <c r="A1369" s="2">
        <v>20200226</v>
      </c>
      <c r="B1369" s="2" t="s">
        <v>33</v>
      </c>
      <c r="C1369" s="2">
        <v>541.01</v>
      </c>
      <c r="D1369" s="2">
        <v>32.46</v>
      </c>
      <c r="E1369" s="2">
        <v>15.22</v>
      </c>
      <c r="F1369" s="2">
        <v>5.86</v>
      </c>
      <c r="G1369" s="2">
        <v>0</v>
      </c>
      <c r="H1369" s="16">
        <f t="shared" si="66"/>
        <v>1008.0104999089691</v>
      </c>
      <c r="I1369" s="15">
        <f t="shared" si="64"/>
        <v>46.720328122155287</v>
      </c>
      <c r="J1369" s="14">
        <f t="shared" si="65"/>
        <v>0.90948606527026654</v>
      </c>
    </row>
    <row r="1370" spans="1:10" x14ac:dyDescent="0.3">
      <c r="A1370" s="19">
        <v>20200226</v>
      </c>
      <c r="B1370" s="19" t="s">
        <v>32</v>
      </c>
      <c r="C1370" s="19">
        <v>378.01</v>
      </c>
      <c r="D1370" s="19">
        <v>23.62</v>
      </c>
      <c r="E1370" s="19">
        <v>15.03</v>
      </c>
      <c r="F1370" s="19">
        <v>5.93</v>
      </c>
      <c r="G1370" s="19">
        <v>0</v>
      </c>
      <c r="H1370" s="17">
        <f t="shared" si="66"/>
        <v>943.44736944287217</v>
      </c>
      <c r="I1370" s="18">
        <f t="shared" si="64"/>
        <v>44.512730295089753</v>
      </c>
      <c r="J1370" s="17">
        <f t="shared" si="65"/>
        <v>0.8606058161388942</v>
      </c>
    </row>
    <row r="1371" spans="1:10" x14ac:dyDescent="0.3">
      <c r="A1371" s="2">
        <v>20200226</v>
      </c>
      <c r="B1371" s="2" t="s">
        <v>31</v>
      </c>
      <c r="C1371" s="2">
        <v>196.01</v>
      </c>
      <c r="D1371" s="2">
        <v>13.35</v>
      </c>
      <c r="E1371" s="2">
        <v>14.47</v>
      </c>
      <c r="F1371" s="2">
        <v>6.14</v>
      </c>
      <c r="G1371" s="2">
        <v>0</v>
      </c>
      <c r="H1371" s="16">
        <f t="shared" si="66"/>
        <v>848.89963957088787</v>
      </c>
      <c r="I1371" s="15">
        <f t="shared" si="64"/>
        <v>40.998113736590248</v>
      </c>
      <c r="J1371" s="14">
        <f t="shared" si="65"/>
        <v>0.78778607113926302</v>
      </c>
    </row>
    <row r="1372" spans="1:10" x14ac:dyDescent="0.3">
      <c r="A1372" s="19">
        <v>20200226</v>
      </c>
      <c r="B1372" s="19" t="s">
        <v>30</v>
      </c>
      <c r="C1372" s="19">
        <v>0</v>
      </c>
      <c r="D1372" s="19">
        <v>0</v>
      </c>
      <c r="E1372" s="19">
        <v>13.66</v>
      </c>
      <c r="F1372" s="19">
        <v>5.66</v>
      </c>
      <c r="G1372" s="19">
        <v>0</v>
      </c>
      <c r="H1372" s="17">
        <f t="shared" si="66"/>
        <v>0</v>
      </c>
      <c r="I1372" s="18">
        <f t="shared" si="64"/>
        <v>13.66</v>
      </c>
      <c r="J1372" s="17">
        <f t="shared" si="65"/>
        <v>0</v>
      </c>
    </row>
    <row r="1373" spans="1:10" x14ac:dyDescent="0.3">
      <c r="A1373" s="2">
        <v>20200226</v>
      </c>
      <c r="B1373" s="2" t="s">
        <v>29</v>
      </c>
      <c r="C1373" s="2">
        <v>0</v>
      </c>
      <c r="D1373" s="2">
        <v>0</v>
      </c>
      <c r="E1373" s="2">
        <v>12.53</v>
      </c>
      <c r="F1373" s="2">
        <v>5.24</v>
      </c>
      <c r="G1373" s="2">
        <v>0</v>
      </c>
      <c r="H1373" s="16">
        <f t="shared" si="66"/>
        <v>0</v>
      </c>
      <c r="I1373" s="15">
        <f t="shared" si="64"/>
        <v>12.53</v>
      </c>
      <c r="J1373" s="14">
        <f t="shared" si="65"/>
        <v>0</v>
      </c>
    </row>
    <row r="1374" spans="1:10" x14ac:dyDescent="0.3">
      <c r="A1374" s="19">
        <v>20200226</v>
      </c>
      <c r="B1374" s="19" t="s">
        <v>28</v>
      </c>
      <c r="C1374" s="19">
        <v>0</v>
      </c>
      <c r="D1374" s="19">
        <v>0</v>
      </c>
      <c r="E1374" s="19">
        <v>12.07</v>
      </c>
      <c r="F1374" s="19">
        <v>5.0999999999999996</v>
      </c>
      <c r="G1374" s="19">
        <v>0</v>
      </c>
      <c r="H1374" s="17">
        <f t="shared" si="66"/>
        <v>0</v>
      </c>
      <c r="I1374" s="18">
        <f t="shared" si="64"/>
        <v>12.07</v>
      </c>
      <c r="J1374" s="17">
        <f t="shared" si="65"/>
        <v>0</v>
      </c>
    </row>
    <row r="1375" spans="1:10" x14ac:dyDescent="0.3">
      <c r="A1375" s="2">
        <v>20200226</v>
      </c>
      <c r="B1375" s="2" t="s">
        <v>27</v>
      </c>
      <c r="C1375" s="2">
        <v>0</v>
      </c>
      <c r="D1375" s="2">
        <v>0</v>
      </c>
      <c r="E1375" s="2">
        <v>11.79</v>
      </c>
      <c r="F1375" s="2">
        <v>4.76</v>
      </c>
      <c r="G1375" s="2">
        <v>0</v>
      </c>
      <c r="H1375" s="16">
        <f t="shared" si="66"/>
        <v>0</v>
      </c>
      <c r="I1375" s="15">
        <f t="shared" si="64"/>
        <v>11.79</v>
      </c>
      <c r="J1375" s="14">
        <f t="shared" si="65"/>
        <v>0</v>
      </c>
    </row>
    <row r="1376" spans="1:10" x14ac:dyDescent="0.3">
      <c r="A1376" s="19">
        <v>20200226</v>
      </c>
      <c r="B1376" s="19" t="s">
        <v>26</v>
      </c>
      <c r="C1376" s="19">
        <v>0</v>
      </c>
      <c r="D1376" s="19">
        <v>0</v>
      </c>
      <c r="E1376" s="19">
        <v>11.6</v>
      </c>
      <c r="F1376" s="19">
        <v>4.34</v>
      </c>
      <c r="G1376" s="19">
        <v>0</v>
      </c>
      <c r="H1376" s="17">
        <f t="shared" si="66"/>
        <v>0</v>
      </c>
      <c r="I1376" s="18">
        <f t="shared" si="64"/>
        <v>11.6</v>
      </c>
      <c r="J1376" s="17">
        <f t="shared" si="65"/>
        <v>0</v>
      </c>
    </row>
    <row r="1377" spans="1:10" x14ac:dyDescent="0.3">
      <c r="A1377" s="2">
        <v>20200226</v>
      </c>
      <c r="B1377" s="2" t="s">
        <v>25</v>
      </c>
      <c r="C1377" s="2">
        <v>0</v>
      </c>
      <c r="D1377" s="2">
        <v>0</v>
      </c>
      <c r="E1377" s="2">
        <v>11.47</v>
      </c>
      <c r="F1377" s="2">
        <v>4.07</v>
      </c>
      <c r="G1377" s="2">
        <v>0</v>
      </c>
      <c r="H1377" s="16">
        <f t="shared" si="66"/>
        <v>0</v>
      </c>
      <c r="I1377" s="15">
        <f t="shared" si="64"/>
        <v>11.47</v>
      </c>
      <c r="J1377" s="14">
        <f t="shared" si="65"/>
        <v>0</v>
      </c>
    </row>
    <row r="1378" spans="1:10" x14ac:dyDescent="0.3">
      <c r="A1378" s="19">
        <v>20200227</v>
      </c>
      <c r="B1378" s="19" t="s">
        <v>48</v>
      </c>
      <c r="C1378" s="19">
        <v>0</v>
      </c>
      <c r="D1378" s="19">
        <v>0</v>
      </c>
      <c r="E1378" s="19">
        <v>11.36</v>
      </c>
      <c r="F1378" s="19">
        <v>3.66</v>
      </c>
      <c r="G1378" s="19">
        <v>0</v>
      </c>
      <c r="H1378" s="17">
        <f t="shared" si="66"/>
        <v>0</v>
      </c>
      <c r="I1378" s="18">
        <f t="shared" si="64"/>
        <v>11.36</v>
      </c>
      <c r="J1378" s="17">
        <f t="shared" si="65"/>
        <v>0</v>
      </c>
    </row>
    <row r="1379" spans="1:10" x14ac:dyDescent="0.3">
      <c r="A1379" s="2">
        <v>20200227</v>
      </c>
      <c r="B1379" s="2" t="s">
        <v>47</v>
      </c>
      <c r="C1379" s="2">
        <v>0</v>
      </c>
      <c r="D1379" s="2">
        <v>0</v>
      </c>
      <c r="E1379" s="2">
        <v>11.4</v>
      </c>
      <c r="F1379" s="2">
        <v>3.31</v>
      </c>
      <c r="G1379" s="2">
        <v>0</v>
      </c>
      <c r="H1379" s="16">
        <f t="shared" si="66"/>
        <v>0</v>
      </c>
      <c r="I1379" s="15">
        <f t="shared" si="64"/>
        <v>11.4</v>
      </c>
      <c r="J1379" s="14">
        <f t="shared" si="65"/>
        <v>0</v>
      </c>
    </row>
    <row r="1380" spans="1:10" x14ac:dyDescent="0.3">
      <c r="A1380" s="19">
        <v>20200227</v>
      </c>
      <c r="B1380" s="19" t="s">
        <v>46</v>
      </c>
      <c r="C1380" s="19">
        <v>0</v>
      </c>
      <c r="D1380" s="19">
        <v>0</v>
      </c>
      <c r="E1380" s="19">
        <v>11.37</v>
      </c>
      <c r="F1380" s="19">
        <v>2.97</v>
      </c>
      <c r="G1380" s="19">
        <v>0</v>
      </c>
      <c r="H1380" s="17">
        <f t="shared" si="66"/>
        <v>0</v>
      </c>
      <c r="I1380" s="18">
        <f t="shared" si="64"/>
        <v>11.37</v>
      </c>
      <c r="J1380" s="17">
        <f t="shared" si="65"/>
        <v>0</v>
      </c>
    </row>
    <row r="1381" spans="1:10" x14ac:dyDescent="0.3">
      <c r="A1381" s="2">
        <v>20200227</v>
      </c>
      <c r="B1381" s="2" t="s">
        <v>45</v>
      </c>
      <c r="C1381" s="2">
        <v>0</v>
      </c>
      <c r="D1381" s="2">
        <v>0</v>
      </c>
      <c r="E1381" s="2">
        <v>11.42</v>
      </c>
      <c r="F1381" s="2">
        <v>2.9</v>
      </c>
      <c r="G1381" s="2">
        <v>0</v>
      </c>
      <c r="H1381" s="16">
        <f t="shared" si="66"/>
        <v>0</v>
      </c>
      <c r="I1381" s="15">
        <f t="shared" si="64"/>
        <v>11.42</v>
      </c>
      <c r="J1381" s="14">
        <f t="shared" si="65"/>
        <v>0</v>
      </c>
    </row>
    <row r="1382" spans="1:10" x14ac:dyDescent="0.3">
      <c r="A1382" s="19">
        <v>20200227</v>
      </c>
      <c r="B1382" s="19" t="s">
        <v>44</v>
      </c>
      <c r="C1382" s="19">
        <v>0</v>
      </c>
      <c r="D1382" s="19">
        <v>0</v>
      </c>
      <c r="E1382" s="19">
        <v>11.44</v>
      </c>
      <c r="F1382" s="19">
        <v>2.97</v>
      </c>
      <c r="G1382" s="19">
        <v>0</v>
      </c>
      <c r="H1382" s="17">
        <f t="shared" si="66"/>
        <v>0</v>
      </c>
      <c r="I1382" s="18">
        <f t="shared" si="64"/>
        <v>11.44</v>
      </c>
      <c r="J1382" s="17">
        <f t="shared" si="65"/>
        <v>0</v>
      </c>
    </row>
    <row r="1383" spans="1:10" x14ac:dyDescent="0.3">
      <c r="A1383" s="2">
        <v>20200227</v>
      </c>
      <c r="B1383" s="2" t="s">
        <v>43</v>
      </c>
      <c r="C1383" s="2">
        <v>0</v>
      </c>
      <c r="D1383" s="2">
        <v>0</v>
      </c>
      <c r="E1383" s="2">
        <v>11.44</v>
      </c>
      <c r="F1383" s="2">
        <v>2.97</v>
      </c>
      <c r="G1383" s="2">
        <v>0</v>
      </c>
      <c r="H1383" s="16">
        <f t="shared" si="66"/>
        <v>0</v>
      </c>
      <c r="I1383" s="15">
        <f t="shared" si="64"/>
        <v>11.44</v>
      </c>
      <c r="J1383" s="14">
        <f t="shared" si="65"/>
        <v>0</v>
      </c>
    </row>
    <row r="1384" spans="1:10" x14ac:dyDescent="0.3">
      <c r="A1384" s="19">
        <v>20200227</v>
      </c>
      <c r="B1384" s="19" t="s">
        <v>42</v>
      </c>
      <c r="C1384" s="19">
        <v>0</v>
      </c>
      <c r="D1384" s="19">
        <v>0</v>
      </c>
      <c r="E1384" s="19">
        <v>11.34</v>
      </c>
      <c r="F1384" s="19">
        <v>2.83</v>
      </c>
      <c r="G1384" s="19">
        <v>0</v>
      </c>
      <c r="H1384" s="17">
        <f t="shared" si="66"/>
        <v>0</v>
      </c>
      <c r="I1384" s="18">
        <f t="shared" si="64"/>
        <v>11.34</v>
      </c>
      <c r="J1384" s="17">
        <f t="shared" si="65"/>
        <v>0</v>
      </c>
    </row>
    <row r="1385" spans="1:10" x14ac:dyDescent="0.3">
      <c r="A1385" s="2">
        <v>20200227</v>
      </c>
      <c r="B1385" s="2" t="s">
        <v>41</v>
      </c>
      <c r="C1385" s="2">
        <v>0</v>
      </c>
      <c r="D1385" s="2">
        <v>0</v>
      </c>
      <c r="E1385" s="2">
        <v>10.69</v>
      </c>
      <c r="F1385" s="2">
        <v>1.79</v>
      </c>
      <c r="G1385" s="2">
        <v>0</v>
      </c>
      <c r="H1385" s="16">
        <f t="shared" si="66"/>
        <v>0</v>
      </c>
      <c r="I1385" s="15">
        <f t="shared" si="64"/>
        <v>10.69</v>
      </c>
      <c r="J1385" s="14">
        <f t="shared" si="65"/>
        <v>0</v>
      </c>
    </row>
    <row r="1386" spans="1:10" x14ac:dyDescent="0.3">
      <c r="A1386" s="19">
        <v>20200227</v>
      </c>
      <c r="B1386" s="19" t="s">
        <v>40</v>
      </c>
      <c r="C1386" s="19">
        <v>141</v>
      </c>
      <c r="D1386" s="19">
        <v>10</v>
      </c>
      <c r="E1386" s="19">
        <v>10.24</v>
      </c>
      <c r="F1386" s="19">
        <v>1.72</v>
      </c>
      <c r="G1386" s="19">
        <v>0</v>
      </c>
      <c r="H1386" s="17">
        <f t="shared" si="66"/>
        <v>811.98663812325242</v>
      </c>
      <c r="I1386" s="18">
        <f t="shared" si="64"/>
        <v>35.614582441351637</v>
      </c>
      <c r="J1386" s="17">
        <f t="shared" si="65"/>
        <v>0.7732015921208939</v>
      </c>
    </row>
    <row r="1387" spans="1:10" x14ac:dyDescent="0.3">
      <c r="A1387" s="2">
        <v>20200227</v>
      </c>
      <c r="B1387" s="2" t="s">
        <v>39</v>
      </c>
      <c r="C1387" s="2">
        <v>342</v>
      </c>
      <c r="D1387" s="2">
        <v>20.63</v>
      </c>
      <c r="E1387" s="2">
        <v>12.89</v>
      </c>
      <c r="F1387" s="2">
        <v>1.79</v>
      </c>
      <c r="G1387" s="2">
        <v>0</v>
      </c>
      <c r="H1387" s="16">
        <f t="shared" si="66"/>
        <v>970.6761577246474</v>
      </c>
      <c r="I1387" s="15">
        <f t="shared" si="64"/>
        <v>43.223629928895235</v>
      </c>
      <c r="J1387" s="14">
        <f t="shared" si="65"/>
        <v>0.89107456386835582</v>
      </c>
    </row>
    <row r="1388" spans="1:10" x14ac:dyDescent="0.3">
      <c r="A1388" s="19">
        <v>20200227</v>
      </c>
      <c r="B1388" s="19" t="s">
        <v>38</v>
      </c>
      <c r="C1388" s="19">
        <v>498.01</v>
      </c>
      <c r="D1388" s="19">
        <v>30.05</v>
      </c>
      <c r="E1388" s="19">
        <v>14.3</v>
      </c>
      <c r="F1388" s="19">
        <v>2.76</v>
      </c>
      <c r="G1388" s="19">
        <v>0</v>
      </c>
      <c r="H1388" s="17">
        <f t="shared" si="66"/>
        <v>994.51716670426254</v>
      </c>
      <c r="I1388" s="18">
        <f t="shared" si="64"/>
        <v>45.378661459508209</v>
      </c>
      <c r="J1388" s="17">
        <f t="shared" si="65"/>
        <v>0.90331598775255295</v>
      </c>
    </row>
    <row r="1389" spans="1:10" x14ac:dyDescent="0.3">
      <c r="A1389" s="2">
        <v>20200227</v>
      </c>
      <c r="B1389" s="2" t="s">
        <v>37</v>
      </c>
      <c r="C1389" s="2">
        <v>627.01</v>
      </c>
      <c r="D1389" s="2">
        <v>37.51</v>
      </c>
      <c r="E1389" s="2">
        <v>15.23</v>
      </c>
      <c r="F1389" s="2">
        <v>3.31</v>
      </c>
      <c r="G1389" s="2">
        <v>0</v>
      </c>
      <c r="H1389" s="16">
        <f t="shared" si="66"/>
        <v>1029.7423507553387</v>
      </c>
      <c r="I1389" s="15">
        <f t="shared" si="64"/>
        <v>47.409448461104333</v>
      </c>
      <c r="J1389" s="14">
        <f t="shared" si="65"/>
        <v>0.92590053913673187</v>
      </c>
    </row>
    <row r="1390" spans="1:10" x14ac:dyDescent="0.3">
      <c r="A1390" s="19">
        <v>20200227</v>
      </c>
      <c r="B1390" s="19" t="s">
        <v>36</v>
      </c>
      <c r="C1390" s="19">
        <v>685.01</v>
      </c>
      <c r="D1390" s="19">
        <v>42.02</v>
      </c>
      <c r="E1390" s="19">
        <v>16.02</v>
      </c>
      <c r="F1390" s="19">
        <v>3.79</v>
      </c>
      <c r="G1390" s="19">
        <v>0</v>
      </c>
      <c r="H1390" s="17">
        <f t="shared" si="66"/>
        <v>1023.3347205418079</v>
      </c>
      <c r="I1390" s="18">
        <f t="shared" si="64"/>
        <v>47.999210016931499</v>
      </c>
      <c r="J1390" s="17">
        <f t="shared" si="65"/>
        <v>0.91742321484269274</v>
      </c>
    </row>
    <row r="1391" spans="1:10" x14ac:dyDescent="0.3">
      <c r="A1391" s="2">
        <v>20200227</v>
      </c>
      <c r="B1391" s="2" t="s">
        <v>35</v>
      </c>
      <c r="C1391" s="2">
        <v>719.01</v>
      </c>
      <c r="D1391" s="2">
        <v>42.68</v>
      </c>
      <c r="E1391" s="2">
        <v>16.57</v>
      </c>
      <c r="F1391" s="2">
        <v>4.21</v>
      </c>
      <c r="G1391" s="2">
        <v>0</v>
      </c>
      <c r="H1391" s="16">
        <f t="shared" si="66"/>
        <v>1060.6383203377422</v>
      </c>
      <c r="I1391" s="15">
        <f t="shared" si="64"/>
        <v>49.714947510554445</v>
      </c>
      <c r="J1391" s="14">
        <f t="shared" si="65"/>
        <v>0.94267702847100765</v>
      </c>
    </row>
    <row r="1392" spans="1:10" x14ac:dyDescent="0.3">
      <c r="A1392" s="19">
        <v>20200227</v>
      </c>
      <c r="B1392" s="19" t="s">
        <v>34</v>
      </c>
      <c r="C1392" s="19">
        <v>668.01</v>
      </c>
      <c r="D1392" s="19">
        <v>39.36</v>
      </c>
      <c r="E1392" s="19">
        <v>16.760000000000002</v>
      </c>
      <c r="F1392" s="19">
        <v>4.55</v>
      </c>
      <c r="G1392" s="19">
        <v>0</v>
      </c>
      <c r="H1392" s="17">
        <f t="shared" si="66"/>
        <v>1053.3263908975709</v>
      </c>
      <c r="I1392" s="18">
        <f t="shared" si="64"/>
        <v>49.676449715549097</v>
      </c>
      <c r="J1392" s="17">
        <f t="shared" si="65"/>
        <v>0.93636079016186979</v>
      </c>
    </row>
    <row r="1393" spans="1:10" x14ac:dyDescent="0.3">
      <c r="A1393" s="2">
        <v>20200227</v>
      </c>
      <c r="B1393" s="2" t="s">
        <v>33</v>
      </c>
      <c r="C1393" s="2">
        <v>539.01</v>
      </c>
      <c r="D1393" s="2">
        <v>32.75</v>
      </c>
      <c r="E1393" s="2">
        <v>16.77</v>
      </c>
      <c r="F1393" s="2">
        <v>4.76</v>
      </c>
      <c r="G1393" s="2">
        <v>0</v>
      </c>
      <c r="H1393" s="16">
        <f t="shared" si="66"/>
        <v>996.36864312094758</v>
      </c>
      <c r="I1393" s="15">
        <f t="shared" si="64"/>
        <v>47.906520097529608</v>
      </c>
      <c r="J1393" s="14">
        <f t="shared" si="65"/>
        <v>0.89366362055405524</v>
      </c>
    </row>
    <row r="1394" spans="1:10" x14ac:dyDescent="0.3">
      <c r="A1394" s="19">
        <v>20200227</v>
      </c>
      <c r="B1394" s="19" t="s">
        <v>32</v>
      </c>
      <c r="C1394" s="19">
        <v>377.01</v>
      </c>
      <c r="D1394" s="19">
        <v>23.88</v>
      </c>
      <c r="E1394" s="19">
        <v>16.57</v>
      </c>
      <c r="F1394" s="19">
        <v>4.83</v>
      </c>
      <c r="G1394" s="19">
        <v>0</v>
      </c>
      <c r="H1394" s="17">
        <f t="shared" si="66"/>
        <v>931.29721725906813</v>
      </c>
      <c r="I1394" s="18">
        <f t="shared" si="64"/>
        <v>45.673038039345883</v>
      </c>
      <c r="J1394" s="17">
        <f t="shared" si="65"/>
        <v>0.84465987466656656</v>
      </c>
    </row>
    <row r="1395" spans="1:10" x14ac:dyDescent="0.3">
      <c r="A1395" s="2">
        <v>20200227</v>
      </c>
      <c r="B1395" s="2" t="s">
        <v>31</v>
      </c>
      <c r="C1395" s="2">
        <v>190.01</v>
      </c>
      <c r="D1395" s="2">
        <v>13.58</v>
      </c>
      <c r="E1395" s="2">
        <v>16.07</v>
      </c>
      <c r="F1395" s="2">
        <v>4.4800000000000004</v>
      </c>
      <c r="G1395" s="2">
        <v>0</v>
      </c>
      <c r="H1395" s="16">
        <f t="shared" si="66"/>
        <v>809.23218760289399</v>
      </c>
      <c r="I1395" s="15">
        <f t="shared" si="64"/>
        <v>41.358505862590434</v>
      </c>
      <c r="J1395" s="14">
        <f t="shared" si="65"/>
        <v>0.74966195491994925</v>
      </c>
    </row>
    <row r="1396" spans="1:10" x14ac:dyDescent="0.3">
      <c r="A1396" s="19">
        <v>20200227</v>
      </c>
      <c r="B1396" s="19" t="s">
        <v>30</v>
      </c>
      <c r="C1396" s="19">
        <v>0</v>
      </c>
      <c r="D1396" s="19">
        <v>0</v>
      </c>
      <c r="E1396" s="19">
        <v>15.05</v>
      </c>
      <c r="F1396" s="19">
        <v>4.07</v>
      </c>
      <c r="G1396" s="19">
        <v>0</v>
      </c>
      <c r="H1396" s="17">
        <f t="shared" si="66"/>
        <v>0</v>
      </c>
      <c r="I1396" s="18">
        <f t="shared" si="64"/>
        <v>15.05</v>
      </c>
      <c r="J1396" s="17">
        <f t="shared" si="65"/>
        <v>0</v>
      </c>
    </row>
    <row r="1397" spans="1:10" x14ac:dyDescent="0.3">
      <c r="A1397" s="2">
        <v>20200227</v>
      </c>
      <c r="B1397" s="2" t="s">
        <v>29</v>
      </c>
      <c r="C1397" s="2">
        <v>0</v>
      </c>
      <c r="D1397" s="2">
        <v>0</v>
      </c>
      <c r="E1397" s="2">
        <v>13.82</v>
      </c>
      <c r="F1397" s="2">
        <v>4.1399999999999997</v>
      </c>
      <c r="G1397" s="2">
        <v>0</v>
      </c>
      <c r="H1397" s="16">
        <f t="shared" si="66"/>
        <v>0</v>
      </c>
      <c r="I1397" s="15">
        <f t="shared" si="64"/>
        <v>13.82</v>
      </c>
      <c r="J1397" s="14">
        <f t="shared" si="65"/>
        <v>0</v>
      </c>
    </row>
    <row r="1398" spans="1:10" x14ac:dyDescent="0.3">
      <c r="A1398" s="19">
        <v>20200227</v>
      </c>
      <c r="B1398" s="19" t="s">
        <v>28</v>
      </c>
      <c r="C1398" s="19">
        <v>0</v>
      </c>
      <c r="D1398" s="19">
        <v>0</v>
      </c>
      <c r="E1398" s="19">
        <v>13</v>
      </c>
      <c r="F1398" s="19">
        <v>4.07</v>
      </c>
      <c r="G1398" s="19">
        <v>0</v>
      </c>
      <c r="H1398" s="17">
        <f t="shared" si="66"/>
        <v>0</v>
      </c>
      <c r="I1398" s="18">
        <f t="shared" si="64"/>
        <v>13</v>
      </c>
      <c r="J1398" s="17">
        <f t="shared" si="65"/>
        <v>0</v>
      </c>
    </row>
    <row r="1399" spans="1:10" x14ac:dyDescent="0.3">
      <c r="A1399" s="2">
        <v>20200227</v>
      </c>
      <c r="B1399" s="2" t="s">
        <v>27</v>
      </c>
      <c r="C1399" s="2">
        <v>0</v>
      </c>
      <c r="D1399" s="2">
        <v>0</v>
      </c>
      <c r="E1399" s="2">
        <v>12.36</v>
      </c>
      <c r="F1399" s="2">
        <v>3.72</v>
      </c>
      <c r="G1399" s="2">
        <v>0</v>
      </c>
      <c r="H1399" s="16">
        <f t="shared" si="66"/>
        <v>0</v>
      </c>
      <c r="I1399" s="15">
        <f t="shared" si="64"/>
        <v>12.36</v>
      </c>
      <c r="J1399" s="14">
        <f t="shared" si="65"/>
        <v>0</v>
      </c>
    </row>
    <row r="1400" spans="1:10" x14ac:dyDescent="0.3">
      <c r="A1400" s="19">
        <v>20200227</v>
      </c>
      <c r="B1400" s="19" t="s">
        <v>26</v>
      </c>
      <c r="C1400" s="19">
        <v>0</v>
      </c>
      <c r="D1400" s="19">
        <v>0</v>
      </c>
      <c r="E1400" s="19">
        <v>11.84</v>
      </c>
      <c r="F1400" s="19">
        <v>3.38</v>
      </c>
      <c r="G1400" s="19">
        <v>0</v>
      </c>
      <c r="H1400" s="17">
        <f t="shared" si="66"/>
        <v>0</v>
      </c>
      <c r="I1400" s="18">
        <f t="shared" si="64"/>
        <v>11.84</v>
      </c>
      <c r="J1400" s="17">
        <f t="shared" si="65"/>
        <v>0</v>
      </c>
    </row>
    <row r="1401" spans="1:10" x14ac:dyDescent="0.3">
      <c r="A1401" s="2">
        <v>20200227</v>
      </c>
      <c r="B1401" s="2" t="s">
        <v>25</v>
      </c>
      <c r="C1401" s="2">
        <v>0</v>
      </c>
      <c r="D1401" s="2">
        <v>0</v>
      </c>
      <c r="E1401" s="2">
        <v>11.4</v>
      </c>
      <c r="F1401" s="2">
        <v>3.17</v>
      </c>
      <c r="G1401" s="2">
        <v>0</v>
      </c>
      <c r="H1401" s="16">
        <f t="shared" si="66"/>
        <v>0</v>
      </c>
      <c r="I1401" s="15">
        <f t="shared" si="64"/>
        <v>11.4</v>
      </c>
      <c r="J1401" s="14">
        <f t="shared" si="65"/>
        <v>0</v>
      </c>
    </row>
    <row r="1402" spans="1:10" x14ac:dyDescent="0.3">
      <c r="A1402" s="19">
        <v>20200228</v>
      </c>
      <c r="B1402" s="19" t="s">
        <v>48</v>
      </c>
      <c r="C1402" s="19">
        <v>0</v>
      </c>
      <c r="D1402" s="19">
        <v>0</v>
      </c>
      <c r="E1402" s="19">
        <v>11.04</v>
      </c>
      <c r="F1402" s="19">
        <v>3.1</v>
      </c>
      <c r="G1402" s="19">
        <v>0</v>
      </c>
      <c r="H1402" s="17">
        <f t="shared" si="66"/>
        <v>0</v>
      </c>
      <c r="I1402" s="18">
        <f t="shared" si="64"/>
        <v>11.04</v>
      </c>
      <c r="J1402" s="17">
        <f t="shared" si="65"/>
        <v>0</v>
      </c>
    </row>
    <row r="1403" spans="1:10" x14ac:dyDescent="0.3">
      <c r="A1403" s="2">
        <v>20200228</v>
      </c>
      <c r="B1403" s="2" t="s">
        <v>47</v>
      </c>
      <c r="C1403" s="2">
        <v>0</v>
      </c>
      <c r="D1403" s="2">
        <v>0</v>
      </c>
      <c r="E1403" s="2">
        <v>10.67</v>
      </c>
      <c r="F1403" s="2">
        <v>3.17</v>
      </c>
      <c r="G1403" s="2">
        <v>0</v>
      </c>
      <c r="H1403" s="16">
        <f t="shared" si="66"/>
        <v>0</v>
      </c>
      <c r="I1403" s="15">
        <f t="shared" si="64"/>
        <v>10.67</v>
      </c>
      <c r="J1403" s="14">
        <f t="shared" si="65"/>
        <v>0</v>
      </c>
    </row>
    <row r="1404" spans="1:10" x14ac:dyDescent="0.3">
      <c r="A1404" s="19">
        <v>20200228</v>
      </c>
      <c r="B1404" s="19" t="s">
        <v>46</v>
      </c>
      <c r="C1404" s="19">
        <v>0</v>
      </c>
      <c r="D1404" s="19">
        <v>0</v>
      </c>
      <c r="E1404" s="19">
        <v>10.26</v>
      </c>
      <c r="F1404" s="19">
        <v>3.24</v>
      </c>
      <c r="G1404" s="19">
        <v>0</v>
      </c>
      <c r="H1404" s="17">
        <f t="shared" si="66"/>
        <v>0</v>
      </c>
      <c r="I1404" s="18">
        <f t="shared" si="64"/>
        <v>10.26</v>
      </c>
      <c r="J1404" s="17">
        <f t="shared" si="65"/>
        <v>0</v>
      </c>
    </row>
    <row r="1405" spans="1:10" x14ac:dyDescent="0.3">
      <c r="A1405" s="2">
        <v>20200228</v>
      </c>
      <c r="B1405" s="2" t="s">
        <v>45</v>
      </c>
      <c r="C1405" s="2">
        <v>0</v>
      </c>
      <c r="D1405" s="2">
        <v>0</v>
      </c>
      <c r="E1405" s="2">
        <v>9.83</v>
      </c>
      <c r="F1405" s="2">
        <v>3.03</v>
      </c>
      <c r="G1405" s="2">
        <v>0</v>
      </c>
      <c r="H1405" s="16">
        <f t="shared" si="66"/>
        <v>0</v>
      </c>
      <c r="I1405" s="15">
        <f t="shared" si="64"/>
        <v>9.83</v>
      </c>
      <c r="J1405" s="14">
        <f t="shared" si="65"/>
        <v>0</v>
      </c>
    </row>
    <row r="1406" spans="1:10" x14ac:dyDescent="0.3">
      <c r="A1406" s="19">
        <v>20200228</v>
      </c>
      <c r="B1406" s="19" t="s">
        <v>44</v>
      </c>
      <c r="C1406" s="19">
        <v>0</v>
      </c>
      <c r="D1406" s="19">
        <v>0</v>
      </c>
      <c r="E1406" s="19">
        <v>9.2799999999999994</v>
      </c>
      <c r="F1406" s="19">
        <v>2.83</v>
      </c>
      <c r="G1406" s="19">
        <v>0</v>
      </c>
      <c r="H1406" s="17">
        <f t="shared" si="66"/>
        <v>0</v>
      </c>
      <c r="I1406" s="18">
        <f t="shared" si="64"/>
        <v>9.2799999999999994</v>
      </c>
      <c r="J1406" s="17">
        <f t="shared" si="65"/>
        <v>0</v>
      </c>
    </row>
    <row r="1407" spans="1:10" x14ac:dyDescent="0.3">
      <c r="A1407" s="2">
        <v>20200228</v>
      </c>
      <c r="B1407" s="2" t="s">
        <v>43</v>
      </c>
      <c r="C1407" s="2">
        <v>0</v>
      </c>
      <c r="D1407" s="2">
        <v>0</v>
      </c>
      <c r="E1407" s="2">
        <v>8.7100000000000009</v>
      </c>
      <c r="F1407" s="2">
        <v>2.62</v>
      </c>
      <c r="G1407" s="2">
        <v>0</v>
      </c>
      <c r="H1407" s="16">
        <f t="shared" si="66"/>
        <v>0</v>
      </c>
      <c r="I1407" s="15">
        <f t="shared" si="64"/>
        <v>8.7100000000000009</v>
      </c>
      <c r="J1407" s="14">
        <f t="shared" si="65"/>
        <v>0</v>
      </c>
    </row>
    <row r="1408" spans="1:10" x14ac:dyDescent="0.3">
      <c r="A1408" s="19">
        <v>20200228</v>
      </c>
      <c r="B1408" s="19" t="s">
        <v>42</v>
      </c>
      <c r="C1408" s="19">
        <v>0</v>
      </c>
      <c r="D1408" s="19">
        <v>0</v>
      </c>
      <c r="E1408" s="19">
        <v>8.42</v>
      </c>
      <c r="F1408" s="19">
        <v>2.5499999999999998</v>
      </c>
      <c r="G1408" s="19">
        <v>0</v>
      </c>
      <c r="H1408" s="17">
        <f t="shared" si="66"/>
        <v>0</v>
      </c>
      <c r="I1408" s="18">
        <f t="shared" si="64"/>
        <v>8.42</v>
      </c>
      <c r="J1408" s="17">
        <f t="shared" si="65"/>
        <v>0</v>
      </c>
    </row>
    <row r="1409" spans="1:10" x14ac:dyDescent="0.3">
      <c r="A1409" s="2">
        <v>20200228</v>
      </c>
      <c r="B1409" s="2" t="s">
        <v>41</v>
      </c>
      <c r="C1409" s="2">
        <v>0</v>
      </c>
      <c r="D1409" s="2">
        <v>0</v>
      </c>
      <c r="E1409" s="2">
        <v>9.42</v>
      </c>
      <c r="F1409" s="2">
        <v>2.34</v>
      </c>
      <c r="G1409" s="2">
        <v>0</v>
      </c>
      <c r="H1409" s="16">
        <f t="shared" si="66"/>
        <v>0</v>
      </c>
      <c r="I1409" s="15">
        <f t="shared" si="64"/>
        <v>9.42</v>
      </c>
      <c r="J1409" s="14">
        <f t="shared" si="65"/>
        <v>0</v>
      </c>
    </row>
    <row r="1410" spans="1:10" x14ac:dyDescent="0.3">
      <c r="A1410" s="19">
        <v>20200228</v>
      </c>
      <c r="B1410" s="19" t="s">
        <v>40</v>
      </c>
      <c r="C1410" s="19">
        <v>133</v>
      </c>
      <c r="D1410" s="19">
        <v>10.29</v>
      </c>
      <c r="E1410" s="19">
        <v>9.41</v>
      </c>
      <c r="F1410" s="19">
        <v>2.14</v>
      </c>
      <c r="G1410" s="19">
        <v>0</v>
      </c>
      <c r="H1410" s="17">
        <f t="shared" si="66"/>
        <v>744.5537347296488</v>
      </c>
      <c r="I1410" s="18">
        <f t="shared" si="64"/>
        <v>32.677304210301529</v>
      </c>
      <c r="J1410" s="17">
        <f t="shared" si="65"/>
        <v>0.71883098987868832</v>
      </c>
    </row>
    <row r="1411" spans="1:10" x14ac:dyDescent="0.3">
      <c r="A1411" s="2">
        <v>20200228</v>
      </c>
      <c r="B1411" s="2" t="s">
        <v>39</v>
      </c>
      <c r="C1411" s="2">
        <v>258</v>
      </c>
      <c r="D1411" s="2">
        <v>20.94</v>
      </c>
      <c r="E1411" s="2">
        <v>10.89</v>
      </c>
      <c r="F1411" s="2">
        <v>1.72</v>
      </c>
      <c r="G1411" s="2">
        <v>0</v>
      </c>
      <c r="H1411" s="16">
        <f t="shared" si="66"/>
        <v>721.90022251819664</v>
      </c>
      <c r="I1411" s="15">
        <f t="shared" si="64"/>
        <v>33.449381953693646</v>
      </c>
      <c r="J1411" s="14">
        <f t="shared" si="65"/>
        <v>0.69445197431188965</v>
      </c>
    </row>
    <row r="1412" spans="1:10" x14ac:dyDescent="0.3">
      <c r="A1412" s="19">
        <v>20200228</v>
      </c>
      <c r="B1412" s="19" t="s">
        <v>38</v>
      </c>
      <c r="C1412" s="19">
        <v>425</v>
      </c>
      <c r="D1412" s="19">
        <v>30.38</v>
      </c>
      <c r="E1412" s="19">
        <v>12.91</v>
      </c>
      <c r="F1412" s="19">
        <v>1.52</v>
      </c>
      <c r="G1412" s="19">
        <v>0</v>
      </c>
      <c r="H1412" s="17">
        <f t="shared" si="66"/>
        <v>840.36494824488386</v>
      </c>
      <c r="I1412" s="18">
        <f t="shared" si="64"/>
        <v>39.171404632652624</v>
      </c>
      <c r="J1412" s="17">
        <f t="shared" si="65"/>
        <v>0.78677376550183986</v>
      </c>
    </row>
    <row r="1413" spans="1:10" x14ac:dyDescent="0.3">
      <c r="A1413" s="2">
        <v>20200228</v>
      </c>
      <c r="B1413" s="2" t="s">
        <v>37</v>
      </c>
      <c r="C1413" s="2">
        <v>614.01</v>
      </c>
      <c r="D1413" s="2">
        <v>37.869999999999997</v>
      </c>
      <c r="E1413" s="2">
        <v>14.84</v>
      </c>
      <c r="F1413" s="2">
        <v>1.52</v>
      </c>
      <c r="G1413" s="2">
        <v>0</v>
      </c>
      <c r="H1413" s="16">
        <f t="shared" si="66"/>
        <v>1000.2248800375652</v>
      </c>
      <c r="I1413" s="15">
        <f t="shared" si="64"/>
        <v>46.097027501173912</v>
      </c>
      <c r="J1413" s="14">
        <f t="shared" si="65"/>
        <v>0.90526690693076617</v>
      </c>
    </row>
    <row r="1414" spans="1:10" x14ac:dyDescent="0.3">
      <c r="A1414" s="19">
        <v>20200228</v>
      </c>
      <c r="B1414" s="19" t="s">
        <v>36</v>
      </c>
      <c r="C1414" s="19">
        <v>666.01</v>
      </c>
      <c r="D1414" s="19">
        <v>42.39</v>
      </c>
      <c r="E1414" s="19">
        <v>16.329999999999998</v>
      </c>
      <c r="F1414" s="19">
        <v>1.72</v>
      </c>
      <c r="G1414" s="19">
        <v>0</v>
      </c>
      <c r="H1414" s="17">
        <f t="shared" si="66"/>
        <v>987.89111017604932</v>
      </c>
      <c r="I1414" s="18">
        <f t="shared" si="64"/>
        <v>47.20159719300154</v>
      </c>
      <c r="J1414" s="17">
        <f t="shared" si="65"/>
        <v>0.88919368793200848</v>
      </c>
    </row>
    <row r="1415" spans="1:10" x14ac:dyDescent="0.3">
      <c r="A1415" s="2">
        <v>20200228</v>
      </c>
      <c r="B1415" s="2" t="s">
        <v>35</v>
      </c>
      <c r="C1415" s="2">
        <v>703.01</v>
      </c>
      <c r="D1415" s="2">
        <v>43.06</v>
      </c>
      <c r="E1415" s="2">
        <v>17.190000000000001</v>
      </c>
      <c r="F1415" s="2">
        <v>2.21</v>
      </c>
      <c r="G1415" s="2">
        <v>0</v>
      </c>
      <c r="H1415" s="16">
        <f t="shared" si="66"/>
        <v>1029.6532131699421</v>
      </c>
      <c r="I1415" s="15">
        <f t="shared" si="64"/>
        <v>49.366662911560695</v>
      </c>
      <c r="J1415" s="14">
        <f t="shared" si="65"/>
        <v>0.91675175574491408</v>
      </c>
    </row>
    <row r="1416" spans="1:10" x14ac:dyDescent="0.3">
      <c r="A1416" s="19">
        <v>20200228</v>
      </c>
      <c r="B1416" s="19" t="s">
        <v>34</v>
      </c>
      <c r="C1416" s="19">
        <v>665.01</v>
      </c>
      <c r="D1416" s="19">
        <v>39.700000000000003</v>
      </c>
      <c r="E1416" s="19">
        <v>17.329999999999998</v>
      </c>
      <c r="F1416" s="19">
        <v>2.97</v>
      </c>
      <c r="G1416" s="19">
        <v>0</v>
      </c>
      <c r="H1416" s="17">
        <f t="shared" si="66"/>
        <v>1041.0825056692238</v>
      </c>
      <c r="I1416" s="18">
        <f t="shared" si="64"/>
        <v>49.863828302163242</v>
      </c>
      <c r="J1416" s="17">
        <f t="shared" si="65"/>
        <v>0.92459867065716927</v>
      </c>
    </row>
    <row r="1417" spans="1:10" x14ac:dyDescent="0.3">
      <c r="A1417" s="2">
        <v>20200228</v>
      </c>
      <c r="B1417" s="2" t="s">
        <v>33</v>
      </c>
      <c r="C1417" s="2">
        <v>543.01</v>
      </c>
      <c r="D1417" s="2">
        <v>33.049999999999997</v>
      </c>
      <c r="E1417" s="2">
        <v>16.75</v>
      </c>
      <c r="F1417" s="2">
        <v>3.52</v>
      </c>
      <c r="G1417" s="2">
        <v>0</v>
      </c>
      <c r="H1417" s="16">
        <f t="shared" si="66"/>
        <v>995.67137425623525</v>
      </c>
      <c r="I1417" s="15">
        <f t="shared" si="64"/>
        <v>47.864730445507348</v>
      </c>
      <c r="J1417" s="14">
        <f t="shared" si="65"/>
        <v>0.89322546512519019</v>
      </c>
    </row>
    <row r="1418" spans="1:10" x14ac:dyDescent="0.3">
      <c r="A1418" s="19">
        <v>20200228</v>
      </c>
      <c r="B1418" s="19" t="s">
        <v>32</v>
      </c>
      <c r="C1418" s="19">
        <v>381.01</v>
      </c>
      <c r="D1418" s="19">
        <v>24.14</v>
      </c>
      <c r="E1418" s="19">
        <v>15.95</v>
      </c>
      <c r="F1418" s="19">
        <v>3.66</v>
      </c>
      <c r="G1418" s="19">
        <v>0</v>
      </c>
      <c r="H1418" s="17">
        <f t="shared" si="66"/>
        <v>931.63850482985038</v>
      </c>
      <c r="I1418" s="18">
        <f t="shared" ref="I1418:I1481" si="67">E1418+H1418*((NOCT-20)/(800))</f>
        <v>45.063703275932824</v>
      </c>
      <c r="J1418" s="17">
        <f t="shared" ref="J1418:J1481" si="68">P_STC__W*(H1418/1000)*(1+(alpha_p/100)*(I1418-25))</f>
        <v>0.84752397148382108</v>
      </c>
    </row>
    <row r="1419" spans="1:10" x14ac:dyDescent="0.3">
      <c r="A1419" s="2">
        <v>20200228</v>
      </c>
      <c r="B1419" s="2" t="s">
        <v>31</v>
      </c>
      <c r="C1419" s="2">
        <v>189.01</v>
      </c>
      <c r="D1419" s="2">
        <v>13.81</v>
      </c>
      <c r="E1419" s="2">
        <v>15.13</v>
      </c>
      <c r="F1419" s="2">
        <v>3.59</v>
      </c>
      <c r="G1419" s="2">
        <v>0</v>
      </c>
      <c r="H1419" s="16">
        <f t="shared" si="66"/>
        <v>791.82096789997308</v>
      </c>
      <c r="I1419" s="15">
        <f t="shared" si="67"/>
        <v>39.874405246874161</v>
      </c>
      <c r="J1419" s="14">
        <f t="shared" si="68"/>
        <v>0.7388205710821496</v>
      </c>
    </row>
    <row r="1420" spans="1:10" x14ac:dyDescent="0.3">
      <c r="A1420" s="19">
        <v>20200228</v>
      </c>
      <c r="B1420" s="19" t="s">
        <v>30</v>
      </c>
      <c r="C1420" s="19">
        <v>11.83</v>
      </c>
      <c r="D1420" s="19">
        <v>2.65</v>
      </c>
      <c r="E1420" s="19">
        <v>14.12</v>
      </c>
      <c r="F1420" s="19">
        <v>3.17</v>
      </c>
      <c r="G1420" s="19">
        <v>0</v>
      </c>
      <c r="H1420" s="17">
        <f t="shared" si="66"/>
        <v>255.86822292889295</v>
      </c>
      <c r="I1420" s="18">
        <f t="shared" si="67"/>
        <v>22.115881966527905</v>
      </c>
      <c r="J1420" s="17">
        <f t="shared" si="68"/>
        <v>0.25918901663063054</v>
      </c>
    </row>
    <row r="1421" spans="1:10" x14ac:dyDescent="0.3">
      <c r="A1421" s="2">
        <v>20200228</v>
      </c>
      <c r="B1421" s="2" t="s">
        <v>29</v>
      </c>
      <c r="C1421" s="2">
        <v>0</v>
      </c>
      <c r="D1421" s="2">
        <v>0</v>
      </c>
      <c r="E1421" s="2">
        <v>13.06</v>
      </c>
      <c r="F1421" s="2">
        <v>4.1399999999999997</v>
      </c>
      <c r="G1421" s="2">
        <v>0</v>
      </c>
      <c r="H1421" s="16">
        <f t="shared" si="66"/>
        <v>0</v>
      </c>
      <c r="I1421" s="15">
        <f t="shared" si="67"/>
        <v>13.06</v>
      </c>
      <c r="J1421" s="14">
        <f t="shared" si="68"/>
        <v>0</v>
      </c>
    </row>
    <row r="1422" spans="1:10" x14ac:dyDescent="0.3">
      <c r="A1422" s="19">
        <v>20200228</v>
      </c>
      <c r="B1422" s="19" t="s">
        <v>28</v>
      </c>
      <c r="C1422" s="19">
        <v>0</v>
      </c>
      <c r="D1422" s="19">
        <v>0</v>
      </c>
      <c r="E1422" s="19">
        <v>12.62</v>
      </c>
      <c r="F1422" s="19">
        <v>4.1399999999999997</v>
      </c>
      <c r="G1422" s="19">
        <v>0</v>
      </c>
      <c r="H1422" s="17">
        <f t="shared" si="66"/>
        <v>0</v>
      </c>
      <c r="I1422" s="18">
        <f t="shared" si="67"/>
        <v>12.62</v>
      </c>
      <c r="J1422" s="17">
        <f t="shared" si="68"/>
        <v>0</v>
      </c>
    </row>
    <row r="1423" spans="1:10" x14ac:dyDescent="0.3">
      <c r="A1423" s="2">
        <v>20200228</v>
      </c>
      <c r="B1423" s="2" t="s">
        <v>27</v>
      </c>
      <c r="C1423" s="2">
        <v>0</v>
      </c>
      <c r="D1423" s="2">
        <v>0</v>
      </c>
      <c r="E1423" s="2">
        <v>12.4</v>
      </c>
      <c r="F1423" s="2">
        <v>4</v>
      </c>
      <c r="G1423" s="2">
        <v>0</v>
      </c>
      <c r="H1423" s="16">
        <f t="shared" si="66"/>
        <v>0</v>
      </c>
      <c r="I1423" s="15">
        <f t="shared" si="67"/>
        <v>12.4</v>
      </c>
      <c r="J1423" s="14">
        <f t="shared" si="68"/>
        <v>0</v>
      </c>
    </row>
    <row r="1424" spans="1:10" x14ac:dyDescent="0.3">
      <c r="A1424" s="19">
        <v>20200228</v>
      </c>
      <c r="B1424" s="19" t="s">
        <v>26</v>
      </c>
      <c r="C1424" s="19">
        <v>0</v>
      </c>
      <c r="D1424" s="19">
        <v>0</v>
      </c>
      <c r="E1424" s="19">
        <v>12.41</v>
      </c>
      <c r="F1424" s="19">
        <v>3.72</v>
      </c>
      <c r="G1424" s="19">
        <v>0</v>
      </c>
      <c r="H1424" s="17">
        <f t="shared" si="66"/>
        <v>0</v>
      </c>
      <c r="I1424" s="18">
        <f t="shared" si="67"/>
        <v>12.41</v>
      </c>
      <c r="J1424" s="17">
        <f t="shared" si="68"/>
        <v>0</v>
      </c>
    </row>
    <row r="1425" spans="1:10" x14ac:dyDescent="0.3">
      <c r="A1425" s="2">
        <v>20200228</v>
      </c>
      <c r="B1425" s="2" t="s">
        <v>25</v>
      </c>
      <c r="C1425" s="2">
        <v>0</v>
      </c>
      <c r="D1425" s="2">
        <v>0</v>
      </c>
      <c r="E1425" s="2">
        <v>12.58</v>
      </c>
      <c r="F1425" s="2">
        <v>3.86</v>
      </c>
      <c r="G1425" s="2">
        <v>0</v>
      </c>
      <c r="H1425" s="16">
        <f t="shared" si="66"/>
        <v>0</v>
      </c>
      <c r="I1425" s="15">
        <f t="shared" si="67"/>
        <v>12.58</v>
      </c>
      <c r="J1425" s="14">
        <f t="shared" si="68"/>
        <v>0</v>
      </c>
    </row>
    <row r="1426" spans="1:10" x14ac:dyDescent="0.3">
      <c r="A1426" s="19">
        <v>20200229</v>
      </c>
      <c r="B1426" s="19" t="s">
        <v>48</v>
      </c>
      <c r="C1426" s="19">
        <v>0</v>
      </c>
      <c r="D1426" s="19">
        <v>0</v>
      </c>
      <c r="E1426" s="19">
        <v>12.92</v>
      </c>
      <c r="F1426" s="19">
        <v>4.21</v>
      </c>
      <c r="G1426" s="19">
        <v>0</v>
      </c>
      <c r="H1426" s="17">
        <f t="shared" si="66"/>
        <v>0</v>
      </c>
      <c r="I1426" s="18">
        <f t="shared" si="67"/>
        <v>12.92</v>
      </c>
      <c r="J1426" s="17">
        <f t="shared" si="68"/>
        <v>0</v>
      </c>
    </row>
    <row r="1427" spans="1:10" x14ac:dyDescent="0.3">
      <c r="A1427" s="2">
        <v>20200229</v>
      </c>
      <c r="B1427" s="2" t="s">
        <v>47</v>
      </c>
      <c r="C1427" s="2">
        <v>0</v>
      </c>
      <c r="D1427" s="2">
        <v>0</v>
      </c>
      <c r="E1427" s="2">
        <v>13.46</v>
      </c>
      <c r="F1427" s="2">
        <v>4.4800000000000004</v>
      </c>
      <c r="G1427" s="2">
        <v>0</v>
      </c>
      <c r="H1427" s="16">
        <f t="shared" ref="H1427:H1490" si="69">IF(D1427&gt;0,C1427/SIN(D1427*PI()/180),0)</f>
        <v>0</v>
      </c>
      <c r="I1427" s="15">
        <f t="shared" si="67"/>
        <v>13.46</v>
      </c>
      <c r="J1427" s="14">
        <f t="shared" si="68"/>
        <v>0</v>
      </c>
    </row>
    <row r="1428" spans="1:10" x14ac:dyDescent="0.3">
      <c r="A1428" s="19">
        <v>20200229</v>
      </c>
      <c r="B1428" s="19" t="s">
        <v>46</v>
      </c>
      <c r="C1428" s="19">
        <v>0</v>
      </c>
      <c r="D1428" s="19">
        <v>0</v>
      </c>
      <c r="E1428" s="19">
        <v>13.78</v>
      </c>
      <c r="F1428" s="19">
        <v>4.9000000000000004</v>
      </c>
      <c r="G1428" s="19">
        <v>0</v>
      </c>
      <c r="H1428" s="17">
        <f t="shared" si="69"/>
        <v>0</v>
      </c>
      <c r="I1428" s="18">
        <f t="shared" si="67"/>
        <v>13.78</v>
      </c>
      <c r="J1428" s="17">
        <f t="shared" si="68"/>
        <v>0</v>
      </c>
    </row>
    <row r="1429" spans="1:10" x14ac:dyDescent="0.3">
      <c r="A1429" s="2">
        <v>20200229</v>
      </c>
      <c r="B1429" s="2" t="s">
        <v>45</v>
      </c>
      <c r="C1429" s="2">
        <v>0</v>
      </c>
      <c r="D1429" s="2">
        <v>0</v>
      </c>
      <c r="E1429" s="2">
        <v>14.05</v>
      </c>
      <c r="F1429" s="2">
        <v>5.59</v>
      </c>
      <c r="G1429" s="2">
        <v>0</v>
      </c>
      <c r="H1429" s="16">
        <f t="shared" si="69"/>
        <v>0</v>
      </c>
      <c r="I1429" s="15">
        <f t="shared" si="67"/>
        <v>14.05</v>
      </c>
      <c r="J1429" s="14">
        <f t="shared" si="68"/>
        <v>0</v>
      </c>
    </row>
    <row r="1430" spans="1:10" x14ac:dyDescent="0.3">
      <c r="A1430" s="19">
        <v>20200229</v>
      </c>
      <c r="B1430" s="19" t="s">
        <v>44</v>
      </c>
      <c r="C1430" s="19">
        <v>0</v>
      </c>
      <c r="D1430" s="19">
        <v>0</v>
      </c>
      <c r="E1430" s="19">
        <v>14.25</v>
      </c>
      <c r="F1430" s="19">
        <v>6</v>
      </c>
      <c r="G1430" s="19">
        <v>0</v>
      </c>
      <c r="H1430" s="17">
        <f t="shared" si="69"/>
        <v>0</v>
      </c>
      <c r="I1430" s="18">
        <f t="shared" si="67"/>
        <v>14.25</v>
      </c>
      <c r="J1430" s="17">
        <f t="shared" si="68"/>
        <v>0</v>
      </c>
    </row>
    <row r="1431" spans="1:10" x14ac:dyDescent="0.3">
      <c r="A1431" s="2">
        <v>20200229</v>
      </c>
      <c r="B1431" s="2" t="s">
        <v>43</v>
      </c>
      <c r="C1431" s="2">
        <v>0</v>
      </c>
      <c r="D1431" s="2">
        <v>0</v>
      </c>
      <c r="E1431" s="2">
        <v>14.31</v>
      </c>
      <c r="F1431" s="2">
        <v>6.28</v>
      </c>
      <c r="G1431" s="2">
        <v>0</v>
      </c>
      <c r="H1431" s="16">
        <f t="shared" si="69"/>
        <v>0</v>
      </c>
      <c r="I1431" s="15">
        <f t="shared" si="67"/>
        <v>14.31</v>
      </c>
      <c r="J1431" s="14">
        <f t="shared" si="68"/>
        <v>0</v>
      </c>
    </row>
    <row r="1432" spans="1:10" x14ac:dyDescent="0.3">
      <c r="A1432" s="19">
        <v>20200229</v>
      </c>
      <c r="B1432" s="19" t="s">
        <v>42</v>
      </c>
      <c r="C1432" s="19">
        <v>0</v>
      </c>
      <c r="D1432" s="19">
        <v>0</v>
      </c>
      <c r="E1432" s="19">
        <v>14.42</v>
      </c>
      <c r="F1432" s="19">
        <v>6.55</v>
      </c>
      <c r="G1432" s="19">
        <v>0</v>
      </c>
      <c r="H1432" s="17">
        <f t="shared" si="69"/>
        <v>0</v>
      </c>
      <c r="I1432" s="18">
        <f t="shared" si="67"/>
        <v>14.42</v>
      </c>
      <c r="J1432" s="17">
        <f t="shared" si="68"/>
        <v>0</v>
      </c>
    </row>
    <row r="1433" spans="1:10" x14ac:dyDescent="0.3">
      <c r="A1433" s="2">
        <v>20200229</v>
      </c>
      <c r="B1433" s="2" t="s">
        <v>41</v>
      </c>
      <c r="C1433" s="2">
        <v>0</v>
      </c>
      <c r="D1433" s="2">
        <v>0</v>
      </c>
      <c r="E1433" s="2">
        <v>14.83</v>
      </c>
      <c r="F1433" s="2">
        <v>6.83</v>
      </c>
      <c r="G1433" s="2">
        <v>0</v>
      </c>
      <c r="H1433" s="16">
        <f t="shared" si="69"/>
        <v>0</v>
      </c>
      <c r="I1433" s="15">
        <f t="shared" si="67"/>
        <v>14.83</v>
      </c>
      <c r="J1433" s="14">
        <f t="shared" si="68"/>
        <v>0</v>
      </c>
    </row>
    <row r="1434" spans="1:10" x14ac:dyDescent="0.3">
      <c r="A1434" s="19">
        <v>20200229</v>
      </c>
      <c r="B1434" s="19" t="s">
        <v>40</v>
      </c>
      <c r="C1434" s="19">
        <v>71</v>
      </c>
      <c r="D1434" s="19">
        <v>10.29</v>
      </c>
      <c r="E1434" s="19">
        <v>15.07</v>
      </c>
      <c r="F1434" s="19">
        <v>6.76</v>
      </c>
      <c r="G1434" s="19">
        <v>0</v>
      </c>
      <c r="H1434" s="17">
        <f t="shared" si="69"/>
        <v>397.4685350812411</v>
      </c>
      <c r="I1434" s="18">
        <f t="shared" si="67"/>
        <v>27.490891721288783</v>
      </c>
      <c r="J1434" s="17">
        <f t="shared" si="68"/>
        <v>0.39301330520546118</v>
      </c>
    </row>
    <row r="1435" spans="1:10" x14ac:dyDescent="0.3">
      <c r="A1435" s="2">
        <v>20200229</v>
      </c>
      <c r="B1435" s="2" t="s">
        <v>39</v>
      </c>
      <c r="C1435" s="2">
        <v>117</v>
      </c>
      <c r="D1435" s="2">
        <v>20.94</v>
      </c>
      <c r="E1435" s="2">
        <v>15.36</v>
      </c>
      <c r="F1435" s="2">
        <v>6.62</v>
      </c>
      <c r="G1435" s="2">
        <v>0</v>
      </c>
      <c r="H1435" s="16">
        <f t="shared" si="69"/>
        <v>327.37335672336826</v>
      </c>
      <c r="I1435" s="15">
        <f t="shared" si="67"/>
        <v>25.590417397605258</v>
      </c>
      <c r="J1435" s="14">
        <f t="shared" si="68"/>
        <v>0.32650356555941967</v>
      </c>
    </row>
    <row r="1436" spans="1:10" x14ac:dyDescent="0.3">
      <c r="A1436" s="19">
        <v>20200229</v>
      </c>
      <c r="B1436" s="19" t="s">
        <v>38</v>
      </c>
      <c r="C1436" s="19">
        <v>331</v>
      </c>
      <c r="D1436" s="19">
        <v>30.38</v>
      </c>
      <c r="E1436" s="19">
        <v>15.52</v>
      </c>
      <c r="F1436" s="19">
        <v>5.38</v>
      </c>
      <c r="G1436" s="19">
        <v>0</v>
      </c>
      <c r="H1436" s="17">
        <f t="shared" si="69"/>
        <v>654.49599498601549</v>
      </c>
      <c r="I1436" s="18">
        <f t="shared" si="67"/>
        <v>35.972999843312984</v>
      </c>
      <c r="J1436" s="17">
        <f t="shared" si="68"/>
        <v>0.62217796495907818</v>
      </c>
    </row>
    <row r="1437" spans="1:10" x14ac:dyDescent="0.3">
      <c r="A1437" s="2">
        <v>20200229</v>
      </c>
      <c r="B1437" s="2" t="s">
        <v>37</v>
      </c>
      <c r="C1437" s="2">
        <v>586.01</v>
      </c>
      <c r="D1437" s="2">
        <v>37.869999999999997</v>
      </c>
      <c r="E1437" s="2">
        <v>15.97</v>
      </c>
      <c r="F1437" s="2">
        <v>4.55</v>
      </c>
      <c r="G1437" s="2">
        <v>0</v>
      </c>
      <c r="H1437" s="16">
        <f t="shared" si="69"/>
        <v>954.61276192702655</v>
      </c>
      <c r="I1437" s="15">
        <f t="shared" si="67"/>
        <v>45.801648810219582</v>
      </c>
      <c r="J1437" s="14">
        <f t="shared" si="68"/>
        <v>0.86525392452190764</v>
      </c>
    </row>
    <row r="1438" spans="1:10" x14ac:dyDescent="0.3">
      <c r="A1438" s="19">
        <v>20200229</v>
      </c>
      <c r="B1438" s="19" t="s">
        <v>36</v>
      </c>
      <c r="C1438" s="19">
        <v>524</v>
      </c>
      <c r="D1438" s="19">
        <v>42.39</v>
      </c>
      <c r="E1438" s="19">
        <v>16.27</v>
      </c>
      <c r="F1438" s="19">
        <v>4.4800000000000004</v>
      </c>
      <c r="G1438" s="19">
        <v>0</v>
      </c>
      <c r="H1438" s="17">
        <f t="shared" si="69"/>
        <v>777.24800188022675</v>
      </c>
      <c r="I1438" s="18">
        <f t="shared" si="67"/>
        <v>40.559000058757086</v>
      </c>
      <c r="J1438" s="17">
        <f t="shared" si="68"/>
        <v>0.72282859419907197</v>
      </c>
    </row>
    <row r="1439" spans="1:10" x14ac:dyDescent="0.3">
      <c r="A1439" s="2">
        <v>20200229</v>
      </c>
      <c r="B1439" s="2" t="s">
        <v>35</v>
      </c>
      <c r="C1439" s="2">
        <v>397</v>
      </c>
      <c r="D1439" s="2">
        <v>43.06</v>
      </c>
      <c r="E1439" s="2">
        <v>16.48</v>
      </c>
      <c r="F1439" s="2">
        <v>4.62</v>
      </c>
      <c r="G1439" s="2">
        <v>0</v>
      </c>
      <c r="H1439" s="16">
        <f t="shared" si="69"/>
        <v>581.46018638208136</v>
      </c>
      <c r="I1439" s="15">
        <f t="shared" si="67"/>
        <v>34.650630824440043</v>
      </c>
      <c r="J1439" s="14">
        <f t="shared" si="68"/>
        <v>0.55620862719160535</v>
      </c>
    </row>
    <row r="1440" spans="1:10" x14ac:dyDescent="0.3">
      <c r="A1440" s="19">
        <v>20200229</v>
      </c>
      <c r="B1440" s="19" t="s">
        <v>34</v>
      </c>
      <c r="C1440" s="19">
        <v>417</v>
      </c>
      <c r="D1440" s="19">
        <v>39.700000000000003</v>
      </c>
      <c r="E1440" s="19">
        <v>16.309999999999999</v>
      </c>
      <c r="F1440" s="19">
        <v>4.6900000000000004</v>
      </c>
      <c r="G1440" s="19">
        <v>0</v>
      </c>
      <c r="H1440" s="17">
        <f t="shared" si="69"/>
        <v>652.81936341418373</v>
      </c>
      <c r="I1440" s="18">
        <f t="shared" si="67"/>
        <v>36.710605106693237</v>
      </c>
      <c r="J1440" s="17">
        <f t="shared" si="68"/>
        <v>0.61841726944492503</v>
      </c>
    </row>
    <row r="1441" spans="1:10" x14ac:dyDescent="0.3">
      <c r="A1441" s="2">
        <v>20200229</v>
      </c>
      <c r="B1441" s="2" t="s">
        <v>33</v>
      </c>
      <c r="C1441" s="2">
        <v>185</v>
      </c>
      <c r="D1441" s="2">
        <v>33.049999999999997</v>
      </c>
      <c r="E1441" s="2">
        <v>15.62</v>
      </c>
      <c r="F1441" s="2">
        <v>4.6900000000000004</v>
      </c>
      <c r="G1441" s="2">
        <v>0</v>
      </c>
      <c r="H1441" s="16">
        <f t="shared" si="69"/>
        <v>339.21880672069301</v>
      </c>
      <c r="I1441" s="15">
        <f t="shared" si="67"/>
        <v>26.220587710021654</v>
      </c>
      <c r="J1441" s="14">
        <f t="shared" si="68"/>
        <v>0.33735559834148127</v>
      </c>
    </row>
    <row r="1442" spans="1:10" x14ac:dyDescent="0.3">
      <c r="A1442" s="19">
        <v>20200229</v>
      </c>
      <c r="B1442" s="19" t="s">
        <v>32</v>
      </c>
      <c r="C1442" s="19">
        <v>77</v>
      </c>
      <c r="D1442" s="19">
        <v>24.14</v>
      </c>
      <c r="E1442" s="19">
        <v>15.33</v>
      </c>
      <c r="F1442" s="19">
        <v>5.0999999999999996</v>
      </c>
      <c r="G1442" s="19">
        <v>0</v>
      </c>
      <c r="H1442" s="17">
        <f t="shared" si="69"/>
        <v>188.27895559669952</v>
      </c>
      <c r="I1442" s="18">
        <f t="shared" si="67"/>
        <v>21.21371736239686</v>
      </c>
      <c r="J1442" s="17">
        <f t="shared" si="68"/>
        <v>0.19148690362940779</v>
      </c>
    </row>
    <row r="1443" spans="1:10" x14ac:dyDescent="0.3">
      <c r="A1443" s="2">
        <v>20200229</v>
      </c>
      <c r="B1443" s="2" t="s">
        <v>31</v>
      </c>
      <c r="C1443" s="2">
        <v>195.01</v>
      </c>
      <c r="D1443" s="2">
        <v>13.81</v>
      </c>
      <c r="E1443" s="2">
        <v>15.08</v>
      </c>
      <c r="F1443" s="2">
        <v>4.76</v>
      </c>
      <c r="G1443" s="2">
        <v>0</v>
      </c>
      <c r="H1443" s="16">
        <f t="shared" si="69"/>
        <v>816.95681154528199</v>
      </c>
      <c r="I1443" s="15">
        <f t="shared" si="67"/>
        <v>40.609900360790064</v>
      </c>
      <c r="J1443" s="14">
        <f t="shared" si="68"/>
        <v>0.75957004662247429</v>
      </c>
    </row>
    <row r="1444" spans="1:10" x14ac:dyDescent="0.3">
      <c r="A1444" s="19">
        <v>20200229</v>
      </c>
      <c r="B1444" s="19" t="s">
        <v>30</v>
      </c>
      <c r="C1444" s="19">
        <v>9</v>
      </c>
      <c r="D1444" s="19">
        <v>2.65</v>
      </c>
      <c r="E1444" s="19">
        <v>14.67</v>
      </c>
      <c r="F1444" s="19">
        <v>4.07</v>
      </c>
      <c r="G1444" s="19">
        <v>0</v>
      </c>
      <c r="H1444" s="17">
        <f t="shared" si="69"/>
        <v>194.6588340118374</v>
      </c>
      <c r="I1444" s="18">
        <f t="shared" si="67"/>
        <v>20.75308856286992</v>
      </c>
      <c r="J1444" s="17">
        <f t="shared" si="68"/>
        <v>0.19837897874010213</v>
      </c>
    </row>
    <row r="1445" spans="1:10" x14ac:dyDescent="0.3">
      <c r="A1445" s="2">
        <v>20200229</v>
      </c>
      <c r="B1445" s="2" t="s">
        <v>29</v>
      </c>
      <c r="C1445" s="2">
        <v>0</v>
      </c>
      <c r="D1445" s="2">
        <v>0</v>
      </c>
      <c r="E1445" s="2">
        <v>14.27</v>
      </c>
      <c r="F1445" s="2">
        <v>3.93</v>
      </c>
      <c r="G1445" s="2">
        <v>0</v>
      </c>
      <c r="H1445" s="16">
        <f t="shared" si="69"/>
        <v>0</v>
      </c>
      <c r="I1445" s="15">
        <f t="shared" si="67"/>
        <v>14.27</v>
      </c>
      <c r="J1445" s="14">
        <f t="shared" si="68"/>
        <v>0</v>
      </c>
    </row>
    <row r="1446" spans="1:10" x14ac:dyDescent="0.3">
      <c r="A1446" s="19">
        <v>20200229</v>
      </c>
      <c r="B1446" s="19" t="s">
        <v>28</v>
      </c>
      <c r="C1446" s="19">
        <v>0</v>
      </c>
      <c r="D1446" s="19">
        <v>0</v>
      </c>
      <c r="E1446" s="19">
        <v>13.86</v>
      </c>
      <c r="F1446" s="19">
        <v>3.38</v>
      </c>
      <c r="G1446" s="19">
        <v>0</v>
      </c>
      <c r="H1446" s="17">
        <f t="shared" si="69"/>
        <v>0</v>
      </c>
      <c r="I1446" s="18">
        <f t="shared" si="67"/>
        <v>13.86</v>
      </c>
      <c r="J1446" s="17">
        <f t="shared" si="68"/>
        <v>0</v>
      </c>
    </row>
    <row r="1447" spans="1:10" x14ac:dyDescent="0.3">
      <c r="A1447" s="2">
        <v>20200229</v>
      </c>
      <c r="B1447" s="2" t="s">
        <v>27</v>
      </c>
      <c r="C1447" s="2">
        <v>0</v>
      </c>
      <c r="D1447" s="2">
        <v>0</v>
      </c>
      <c r="E1447" s="2">
        <v>13.53</v>
      </c>
      <c r="F1447" s="2">
        <v>3.24</v>
      </c>
      <c r="G1447" s="2">
        <v>0</v>
      </c>
      <c r="H1447" s="16">
        <f t="shared" si="69"/>
        <v>0</v>
      </c>
      <c r="I1447" s="15">
        <f t="shared" si="67"/>
        <v>13.53</v>
      </c>
      <c r="J1447" s="14">
        <f t="shared" si="68"/>
        <v>0</v>
      </c>
    </row>
    <row r="1448" spans="1:10" x14ac:dyDescent="0.3">
      <c r="A1448" s="19">
        <v>20200229</v>
      </c>
      <c r="B1448" s="19" t="s">
        <v>26</v>
      </c>
      <c r="C1448" s="19">
        <v>0</v>
      </c>
      <c r="D1448" s="19">
        <v>0</v>
      </c>
      <c r="E1448" s="19">
        <v>13.39</v>
      </c>
      <c r="F1448" s="19">
        <v>3.45</v>
      </c>
      <c r="G1448" s="19">
        <v>0</v>
      </c>
      <c r="H1448" s="17">
        <f t="shared" si="69"/>
        <v>0</v>
      </c>
      <c r="I1448" s="18">
        <f t="shared" si="67"/>
        <v>13.39</v>
      </c>
      <c r="J1448" s="17">
        <f t="shared" si="68"/>
        <v>0</v>
      </c>
    </row>
    <row r="1449" spans="1:10" x14ac:dyDescent="0.3">
      <c r="A1449" s="2">
        <v>20200229</v>
      </c>
      <c r="B1449" s="2" t="s">
        <v>25</v>
      </c>
      <c r="C1449" s="2">
        <v>0</v>
      </c>
      <c r="D1449" s="2">
        <v>0</v>
      </c>
      <c r="E1449" s="2">
        <v>13.58</v>
      </c>
      <c r="F1449" s="2">
        <v>3.79</v>
      </c>
      <c r="G1449" s="2">
        <v>0</v>
      </c>
      <c r="H1449" s="16">
        <f t="shared" si="69"/>
        <v>0</v>
      </c>
      <c r="I1449" s="15">
        <f t="shared" si="67"/>
        <v>13.58</v>
      </c>
      <c r="J1449" s="14">
        <f t="shared" si="68"/>
        <v>0</v>
      </c>
    </row>
    <row r="1450" spans="1:10" x14ac:dyDescent="0.3">
      <c r="A1450" s="19">
        <v>20200301</v>
      </c>
      <c r="B1450" s="19" t="s">
        <v>48</v>
      </c>
      <c r="C1450" s="19">
        <v>0</v>
      </c>
      <c r="D1450" s="19">
        <v>0</v>
      </c>
      <c r="E1450" s="19">
        <v>13.77</v>
      </c>
      <c r="F1450" s="19">
        <v>3.93</v>
      </c>
      <c r="G1450" s="19">
        <v>0</v>
      </c>
      <c r="H1450" s="17">
        <f t="shared" si="69"/>
        <v>0</v>
      </c>
      <c r="I1450" s="18">
        <f t="shared" si="67"/>
        <v>13.77</v>
      </c>
      <c r="J1450" s="17">
        <f t="shared" si="68"/>
        <v>0</v>
      </c>
    </row>
    <row r="1451" spans="1:10" x14ac:dyDescent="0.3">
      <c r="A1451" s="2">
        <v>20200301</v>
      </c>
      <c r="B1451" s="2" t="s">
        <v>47</v>
      </c>
      <c r="C1451" s="2">
        <v>0</v>
      </c>
      <c r="D1451" s="2">
        <v>0</v>
      </c>
      <c r="E1451" s="2">
        <v>14.16</v>
      </c>
      <c r="F1451" s="2">
        <v>4.07</v>
      </c>
      <c r="G1451" s="2">
        <v>0</v>
      </c>
      <c r="H1451" s="16">
        <f t="shared" si="69"/>
        <v>0</v>
      </c>
      <c r="I1451" s="15">
        <f t="shared" si="67"/>
        <v>14.16</v>
      </c>
      <c r="J1451" s="14">
        <f t="shared" si="68"/>
        <v>0</v>
      </c>
    </row>
    <row r="1452" spans="1:10" x14ac:dyDescent="0.3">
      <c r="A1452" s="19">
        <v>20200301</v>
      </c>
      <c r="B1452" s="19" t="s">
        <v>46</v>
      </c>
      <c r="C1452" s="19">
        <v>0</v>
      </c>
      <c r="D1452" s="19">
        <v>0</v>
      </c>
      <c r="E1452" s="19">
        <v>14.28</v>
      </c>
      <c r="F1452" s="19">
        <v>4.55</v>
      </c>
      <c r="G1452" s="19">
        <v>0</v>
      </c>
      <c r="H1452" s="17">
        <f t="shared" si="69"/>
        <v>0</v>
      </c>
      <c r="I1452" s="18">
        <f t="shared" si="67"/>
        <v>14.28</v>
      </c>
      <c r="J1452" s="17">
        <f t="shared" si="68"/>
        <v>0</v>
      </c>
    </row>
    <row r="1453" spans="1:10" x14ac:dyDescent="0.3">
      <c r="A1453" s="2">
        <v>20200301</v>
      </c>
      <c r="B1453" s="2" t="s">
        <v>45</v>
      </c>
      <c r="C1453" s="2">
        <v>0</v>
      </c>
      <c r="D1453" s="2">
        <v>0</v>
      </c>
      <c r="E1453" s="2">
        <v>14.36</v>
      </c>
      <c r="F1453" s="2">
        <v>5.17</v>
      </c>
      <c r="G1453" s="2">
        <v>0</v>
      </c>
      <c r="H1453" s="16">
        <f t="shared" si="69"/>
        <v>0</v>
      </c>
      <c r="I1453" s="15">
        <f t="shared" si="67"/>
        <v>14.36</v>
      </c>
      <c r="J1453" s="14">
        <f t="shared" si="68"/>
        <v>0</v>
      </c>
    </row>
    <row r="1454" spans="1:10" x14ac:dyDescent="0.3">
      <c r="A1454" s="19">
        <v>20200301</v>
      </c>
      <c r="B1454" s="19" t="s">
        <v>44</v>
      </c>
      <c r="C1454" s="19">
        <v>0</v>
      </c>
      <c r="D1454" s="19">
        <v>0</v>
      </c>
      <c r="E1454" s="19">
        <v>14.3</v>
      </c>
      <c r="F1454" s="19">
        <v>5.03</v>
      </c>
      <c r="G1454" s="19">
        <v>0</v>
      </c>
      <c r="H1454" s="17">
        <f t="shared" si="69"/>
        <v>0</v>
      </c>
      <c r="I1454" s="18">
        <f t="shared" si="67"/>
        <v>14.3</v>
      </c>
      <c r="J1454" s="17">
        <f t="shared" si="68"/>
        <v>0</v>
      </c>
    </row>
    <row r="1455" spans="1:10" x14ac:dyDescent="0.3">
      <c r="A1455" s="2">
        <v>20200301</v>
      </c>
      <c r="B1455" s="2" t="s">
        <v>43</v>
      </c>
      <c r="C1455" s="2">
        <v>0</v>
      </c>
      <c r="D1455" s="2">
        <v>0</v>
      </c>
      <c r="E1455" s="2">
        <v>14.3</v>
      </c>
      <c r="F1455" s="2">
        <v>4.83</v>
      </c>
      <c r="G1455" s="2">
        <v>0</v>
      </c>
      <c r="H1455" s="16">
        <f t="shared" si="69"/>
        <v>0</v>
      </c>
      <c r="I1455" s="15">
        <f t="shared" si="67"/>
        <v>14.3</v>
      </c>
      <c r="J1455" s="14">
        <f t="shared" si="68"/>
        <v>0</v>
      </c>
    </row>
    <row r="1456" spans="1:10" x14ac:dyDescent="0.3">
      <c r="A1456" s="19">
        <v>20200301</v>
      </c>
      <c r="B1456" s="19" t="s">
        <v>42</v>
      </c>
      <c r="C1456" s="19">
        <v>0</v>
      </c>
      <c r="D1456" s="19">
        <v>0</v>
      </c>
      <c r="E1456" s="19">
        <v>14.21</v>
      </c>
      <c r="F1456" s="19">
        <v>5.03</v>
      </c>
      <c r="G1456" s="19">
        <v>0</v>
      </c>
      <c r="H1456" s="17">
        <f t="shared" si="69"/>
        <v>0</v>
      </c>
      <c r="I1456" s="18">
        <f t="shared" si="67"/>
        <v>14.21</v>
      </c>
      <c r="J1456" s="17">
        <f t="shared" si="68"/>
        <v>0</v>
      </c>
    </row>
    <row r="1457" spans="1:10" x14ac:dyDescent="0.3">
      <c r="A1457" s="2">
        <v>20200301</v>
      </c>
      <c r="B1457" s="2" t="s">
        <v>41</v>
      </c>
      <c r="C1457" s="2">
        <v>0</v>
      </c>
      <c r="D1457" s="2">
        <v>0</v>
      </c>
      <c r="E1457" s="2">
        <v>14.37</v>
      </c>
      <c r="F1457" s="2">
        <v>5.52</v>
      </c>
      <c r="G1457" s="2">
        <v>0</v>
      </c>
      <c r="H1457" s="16">
        <f t="shared" si="69"/>
        <v>0</v>
      </c>
      <c r="I1457" s="15">
        <f t="shared" si="67"/>
        <v>14.37</v>
      </c>
      <c r="J1457" s="14">
        <f t="shared" si="68"/>
        <v>0</v>
      </c>
    </row>
    <row r="1458" spans="1:10" x14ac:dyDescent="0.3">
      <c r="A1458" s="19">
        <v>20200301</v>
      </c>
      <c r="B1458" s="19" t="s">
        <v>40</v>
      </c>
      <c r="C1458" s="19">
        <v>85</v>
      </c>
      <c r="D1458" s="19">
        <v>10.57</v>
      </c>
      <c r="E1458" s="19">
        <v>14.85</v>
      </c>
      <c r="F1458" s="19">
        <v>5.66</v>
      </c>
      <c r="G1458" s="19">
        <v>0</v>
      </c>
      <c r="H1458" s="17">
        <f t="shared" si="69"/>
        <v>463.37520113873876</v>
      </c>
      <c r="I1458" s="18">
        <f t="shared" si="67"/>
        <v>29.330475035585586</v>
      </c>
      <c r="J1458" s="17">
        <f t="shared" si="68"/>
        <v>0.45434534480585537</v>
      </c>
    </row>
    <row r="1459" spans="1:10" x14ac:dyDescent="0.3">
      <c r="A1459" s="2">
        <v>20200301</v>
      </c>
      <c r="B1459" s="2" t="s">
        <v>39</v>
      </c>
      <c r="C1459" s="2">
        <v>153</v>
      </c>
      <c r="D1459" s="2">
        <v>21.24</v>
      </c>
      <c r="E1459" s="2">
        <v>15.33</v>
      </c>
      <c r="F1459" s="2">
        <v>5.59</v>
      </c>
      <c r="G1459" s="2">
        <v>0</v>
      </c>
      <c r="H1459" s="16">
        <f t="shared" si="69"/>
        <v>422.33067456882719</v>
      </c>
      <c r="I1459" s="15">
        <f t="shared" si="67"/>
        <v>28.52783358027585</v>
      </c>
      <c r="J1459" s="14">
        <f t="shared" si="68"/>
        <v>0.41562606905806709</v>
      </c>
    </row>
    <row r="1460" spans="1:10" x14ac:dyDescent="0.3">
      <c r="A1460" s="19">
        <v>20200301</v>
      </c>
      <c r="B1460" s="19" t="s">
        <v>38</v>
      </c>
      <c r="C1460" s="19">
        <v>285</v>
      </c>
      <c r="D1460" s="19">
        <v>30.72</v>
      </c>
      <c r="E1460" s="19">
        <v>15.69</v>
      </c>
      <c r="F1460" s="19">
        <v>6.21</v>
      </c>
      <c r="G1460" s="19">
        <v>0</v>
      </c>
      <c r="H1460" s="17">
        <f t="shared" si="69"/>
        <v>557.90131649449029</v>
      </c>
      <c r="I1460" s="18">
        <f t="shared" si="67"/>
        <v>33.124416140452823</v>
      </c>
      <c r="J1460" s="17">
        <f t="shared" si="68"/>
        <v>0.53750451542220556</v>
      </c>
    </row>
    <row r="1461" spans="1:10" x14ac:dyDescent="0.3">
      <c r="A1461" s="2">
        <v>20200301</v>
      </c>
      <c r="B1461" s="2" t="s">
        <v>37</v>
      </c>
      <c r="C1461" s="2">
        <v>163</v>
      </c>
      <c r="D1461" s="2">
        <v>38.229999999999997</v>
      </c>
      <c r="E1461" s="2">
        <v>15.91</v>
      </c>
      <c r="F1461" s="2">
        <v>6.69</v>
      </c>
      <c r="G1461" s="2">
        <v>0</v>
      </c>
      <c r="H1461" s="16">
        <f t="shared" si="69"/>
        <v>263.40463595677693</v>
      </c>
      <c r="I1461" s="15">
        <f t="shared" si="67"/>
        <v>24.141394873649279</v>
      </c>
      <c r="J1461" s="14">
        <f t="shared" si="68"/>
        <v>0.2644223585250936</v>
      </c>
    </row>
    <row r="1462" spans="1:10" x14ac:dyDescent="0.3">
      <c r="A1462" s="19">
        <v>20200301</v>
      </c>
      <c r="B1462" s="19" t="s">
        <v>36</v>
      </c>
      <c r="C1462" s="19">
        <v>124</v>
      </c>
      <c r="D1462" s="19">
        <v>42.78</v>
      </c>
      <c r="E1462" s="19">
        <v>16.2</v>
      </c>
      <c r="F1462" s="19">
        <v>6.41</v>
      </c>
      <c r="G1462" s="19">
        <v>0</v>
      </c>
      <c r="H1462" s="17">
        <f t="shared" si="69"/>
        <v>182.57172040402975</v>
      </c>
      <c r="I1462" s="18">
        <f t="shared" si="67"/>
        <v>21.905366262625929</v>
      </c>
      <c r="J1462" s="17">
        <f t="shared" si="68"/>
        <v>0.18511418712856706</v>
      </c>
    </row>
    <row r="1463" spans="1:10" x14ac:dyDescent="0.3">
      <c r="A1463" s="2">
        <v>20200301</v>
      </c>
      <c r="B1463" s="2" t="s">
        <v>35</v>
      </c>
      <c r="C1463" s="2">
        <v>170</v>
      </c>
      <c r="D1463" s="2">
        <v>43.43</v>
      </c>
      <c r="E1463" s="2">
        <v>16.32</v>
      </c>
      <c r="F1463" s="2">
        <v>6.62</v>
      </c>
      <c r="G1463" s="2">
        <v>0</v>
      </c>
      <c r="H1463" s="16">
        <f t="shared" si="69"/>
        <v>247.28429110961929</v>
      </c>
      <c r="I1463" s="15">
        <f t="shared" si="67"/>
        <v>24.047634097175603</v>
      </c>
      <c r="J1463" s="14">
        <f t="shared" si="68"/>
        <v>0.24834406418182534</v>
      </c>
    </row>
    <row r="1464" spans="1:10" x14ac:dyDescent="0.3">
      <c r="A1464" s="19">
        <v>20200301</v>
      </c>
      <c r="B1464" s="19" t="s">
        <v>34</v>
      </c>
      <c r="C1464" s="19">
        <v>130</v>
      </c>
      <c r="D1464" s="19">
        <v>40.04</v>
      </c>
      <c r="E1464" s="19">
        <v>16.489999999999998</v>
      </c>
      <c r="F1464" s="19">
        <v>7.17</v>
      </c>
      <c r="G1464" s="19">
        <v>0</v>
      </c>
      <c r="H1464" s="17">
        <f t="shared" si="69"/>
        <v>202.07601930764119</v>
      </c>
      <c r="I1464" s="18">
        <f t="shared" si="67"/>
        <v>22.804875603363786</v>
      </c>
      <c r="J1464" s="17">
        <f t="shared" si="68"/>
        <v>0.20407213830744916</v>
      </c>
    </row>
    <row r="1465" spans="1:10" x14ac:dyDescent="0.3">
      <c r="A1465" s="2">
        <v>20200301</v>
      </c>
      <c r="B1465" s="2" t="s">
        <v>33</v>
      </c>
      <c r="C1465" s="2">
        <v>156</v>
      </c>
      <c r="D1465" s="2">
        <v>33.35</v>
      </c>
      <c r="E1465" s="2">
        <v>16.420000000000002</v>
      </c>
      <c r="F1465" s="2">
        <v>7.59</v>
      </c>
      <c r="G1465" s="2">
        <v>0</v>
      </c>
      <c r="H1465" s="16">
        <f t="shared" si="69"/>
        <v>283.76432154813028</v>
      </c>
      <c r="I1465" s="15">
        <f t="shared" si="67"/>
        <v>25.287635048379073</v>
      </c>
      <c r="J1465" s="14">
        <f t="shared" si="68"/>
        <v>0.28339702900852493</v>
      </c>
    </row>
    <row r="1466" spans="1:10" x14ac:dyDescent="0.3">
      <c r="A1466" s="19">
        <v>20200301</v>
      </c>
      <c r="B1466" s="19" t="s">
        <v>32</v>
      </c>
      <c r="C1466" s="19">
        <v>128</v>
      </c>
      <c r="D1466" s="19">
        <v>24.4</v>
      </c>
      <c r="E1466" s="19">
        <v>15.92</v>
      </c>
      <c r="F1466" s="19">
        <v>6.97</v>
      </c>
      <c r="G1466" s="19">
        <v>0</v>
      </c>
      <c r="H1466" s="17">
        <f t="shared" si="69"/>
        <v>309.84901337021631</v>
      </c>
      <c r="I1466" s="18">
        <f t="shared" si="67"/>
        <v>25.602781667819258</v>
      </c>
      <c r="J1466" s="17">
        <f t="shared" si="68"/>
        <v>0.30900854249748477</v>
      </c>
    </row>
    <row r="1467" spans="1:10" x14ac:dyDescent="0.3">
      <c r="A1467" s="2">
        <v>20200301</v>
      </c>
      <c r="B1467" s="2" t="s">
        <v>31</v>
      </c>
      <c r="C1467" s="2">
        <v>68</v>
      </c>
      <c r="D1467" s="2">
        <v>14.04</v>
      </c>
      <c r="E1467" s="2">
        <v>15.81</v>
      </c>
      <c r="F1467" s="2">
        <v>6.9</v>
      </c>
      <c r="G1467" s="2">
        <v>0</v>
      </c>
      <c r="H1467" s="16">
        <f t="shared" si="69"/>
        <v>280.29767356248061</v>
      </c>
      <c r="I1467" s="15">
        <f t="shared" si="67"/>
        <v>24.56930229882752</v>
      </c>
      <c r="J1467" s="14">
        <f t="shared" si="68"/>
        <v>0.28084092959889373</v>
      </c>
    </row>
    <row r="1468" spans="1:10" x14ac:dyDescent="0.3">
      <c r="A1468" s="19">
        <v>20200301</v>
      </c>
      <c r="B1468" s="19" t="s">
        <v>30</v>
      </c>
      <c r="C1468" s="19">
        <v>9</v>
      </c>
      <c r="D1468" s="19">
        <v>2.86</v>
      </c>
      <c r="E1468" s="19">
        <v>15.72</v>
      </c>
      <c r="F1468" s="19">
        <v>7.38</v>
      </c>
      <c r="G1468" s="19">
        <v>0</v>
      </c>
      <c r="H1468" s="17">
        <f t="shared" si="69"/>
        <v>180.37630045825762</v>
      </c>
      <c r="I1468" s="18">
        <f t="shared" si="67"/>
        <v>21.356759389320551</v>
      </c>
      <c r="J1468" s="17">
        <f t="shared" si="68"/>
        <v>0.18333349464190901</v>
      </c>
    </row>
    <row r="1469" spans="1:10" x14ac:dyDescent="0.3">
      <c r="A1469" s="2">
        <v>20200301</v>
      </c>
      <c r="B1469" s="2" t="s">
        <v>29</v>
      </c>
      <c r="C1469" s="2">
        <v>0</v>
      </c>
      <c r="D1469" s="2">
        <v>0</v>
      </c>
      <c r="E1469" s="2">
        <v>15.48</v>
      </c>
      <c r="F1469" s="2">
        <v>7.45</v>
      </c>
      <c r="G1469" s="2">
        <v>0</v>
      </c>
      <c r="H1469" s="16">
        <f t="shared" si="69"/>
        <v>0</v>
      </c>
      <c r="I1469" s="15">
        <f t="shared" si="67"/>
        <v>15.48</v>
      </c>
      <c r="J1469" s="14">
        <f t="shared" si="68"/>
        <v>0</v>
      </c>
    </row>
    <row r="1470" spans="1:10" x14ac:dyDescent="0.3">
      <c r="A1470" s="19">
        <v>20200301</v>
      </c>
      <c r="B1470" s="19" t="s">
        <v>28</v>
      </c>
      <c r="C1470" s="19">
        <v>0</v>
      </c>
      <c r="D1470" s="19">
        <v>0</v>
      </c>
      <c r="E1470" s="19">
        <v>15.49</v>
      </c>
      <c r="F1470" s="19">
        <v>7.79</v>
      </c>
      <c r="G1470" s="19">
        <v>0</v>
      </c>
      <c r="H1470" s="17">
        <f t="shared" si="69"/>
        <v>0</v>
      </c>
      <c r="I1470" s="18">
        <f t="shared" si="67"/>
        <v>15.49</v>
      </c>
      <c r="J1470" s="17">
        <f t="shared" si="68"/>
        <v>0</v>
      </c>
    </row>
    <row r="1471" spans="1:10" x14ac:dyDescent="0.3">
      <c r="A1471" s="2">
        <v>20200301</v>
      </c>
      <c r="B1471" s="2" t="s">
        <v>27</v>
      </c>
      <c r="C1471" s="2">
        <v>0</v>
      </c>
      <c r="D1471" s="2">
        <v>0</v>
      </c>
      <c r="E1471" s="2">
        <v>15.52</v>
      </c>
      <c r="F1471" s="2">
        <v>7.93</v>
      </c>
      <c r="G1471" s="2">
        <v>0</v>
      </c>
      <c r="H1471" s="16">
        <f t="shared" si="69"/>
        <v>0</v>
      </c>
      <c r="I1471" s="15">
        <f t="shared" si="67"/>
        <v>15.52</v>
      </c>
      <c r="J1471" s="14">
        <f t="shared" si="68"/>
        <v>0</v>
      </c>
    </row>
    <row r="1472" spans="1:10" x14ac:dyDescent="0.3">
      <c r="A1472" s="19">
        <v>20200301</v>
      </c>
      <c r="B1472" s="19" t="s">
        <v>26</v>
      </c>
      <c r="C1472" s="19">
        <v>0</v>
      </c>
      <c r="D1472" s="19">
        <v>0</v>
      </c>
      <c r="E1472" s="19">
        <v>15.46</v>
      </c>
      <c r="F1472" s="19">
        <v>7.72</v>
      </c>
      <c r="G1472" s="19">
        <v>0</v>
      </c>
      <c r="H1472" s="17">
        <f t="shared" si="69"/>
        <v>0</v>
      </c>
      <c r="I1472" s="18">
        <f t="shared" si="67"/>
        <v>15.46</v>
      </c>
      <c r="J1472" s="17">
        <f t="shared" si="68"/>
        <v>0</v>
      </c>
    </row>
    <row r="1473" spans="1:10" x14ac:dyDescent="0.3">
      <c r="A1473" s="2">
        <v>20200301</v>
      </c>
      <c r="B1473" s="2" t="s">
        <v>25</v>
      </c>
      <c r="C1473" s="2">
        <v>0</v>
      </c>
      <c r="D1473" s="2">
        <v>0</v>
      </c>
      <c r="E1473" s="2">
        <v>15.52</v>
      </c>
      <c r="F1473" s="2">
        <v>8.34</v>
      </c>
      <c r="G1473" s="2">
        <v>0</v>
      </c>
      <c r="H1473" s="16">
        <f t="shared" si="69"/>
        <v>0</v>
      </c>
      <c r="I1473" s="15">
        <f t="shared" si="67"/>
        <v>15.52</v>
      </c>
      <c r="J1473" s="14">
        <f t="shared" si="68"/>
        <v>0</v>
      </c>
    </row>
    <row r="1474" spans="1:10" x14ac:dyDescent="0.3">
      <c r="A1474" s="19">
        <v>20200302</v>
      </c>
      <c r="B1474" s="19" t="s">
        <v>48</v>
      </c>
      <c r="C1474" s="19">
        <v>0</v>
      </c>
      <c r="D1474" s="19">
        <v>0</v>
      </c>
      <c r="E1474" s="19">
        <v>15.61</v>
      </c>
      <c r="F1474" s="19">
        <v>8.9</v>
      </c>
      <c r="G1474" s="19">
        <v>0</v>
      </c>
      <c r="H1474" s="17">
        <f t="shared" si="69"/>
        <v>0</v>
      </c>
      <c r="I1474" s="18">
        <f t="shared" si="67"/>
        <v>15.61</v>
      </c>
      <c r="J1474" s="17">
        <f t="shared" si="68"/>
        <v>0</v>
      </c>
    </row>
    <row r="1475" spans="1:10" x14ac:dyDescent="0.3">
      <c r="A1475" s="2">
        <v>20200302</v>
      </c>
      <c r="B1475" s="2" t="s">
        <v>47</v>
      </c>
      <c r="C1475" s="2">
        <v>0</v>
      </c>
      <c r="D1475" s="2">
        <v>0</v>
      </c>
      <c r="E1475" s="2">
        <v>15.69</v>
      </c>
      <c r="F1475" s="2">
        <v>9.1</v>
      </c>
      <c r="G1475" s="2">
        <v>0</v>
      </c>
      <c r="H1475" s="16">
        <f t="shared" si="69"/>
        <v>0</v>
      </c>
      <c r="I1475" s="15">
        <f t="shared" si="67"/>
        <v>15.69</v>
      </c>
      <c r="J1475" s="14">
        <f t="shared" si="68"/>
        <v>0</v>
      </c>
    </row>
    <row r="1476" spans="1:10" x14ac:dyDescent="0.3">
      <c r="A1476" s="19">
        <v>20200302</v>
      </c>
      <c r="B1476" s="19" t="s">
        <v>46</v>
      </c>
      <c r="C1476" s="19">
        <v>0</v>
      </c>
      <c r="D1476" s="19">
        <v>0</v>
      </c>
      <c r="E1476" s="19">
        <v>15.61</v>
      </c>
      <c r="F1476" s="19">
        <v>8.76</v>
      </c>
      <c r="G1476" s="19">
        <v>0</v>
      </c>
      <c r="H1476" s="17">
        <f t="shared" si="69"/>
        <v>0</v>
      </c>
      <c r="I1476" s="18">
        <f t="shared" si="67"/>
        <v>15.61</v>
      </c>
      <c r="J1476" s="17">
        <f t="shared" si="68"/>
        <v>0</v>
      </c>
    </row>
    <row r="1477" spans="1:10" x14ac:dyDescent="0.3">
      <c r="A1477" s="2">
        <v>20200302</v>
      </c>
      <c r="B1477" s="2" t="s">
        <v>45</v>
      </c>
      <c r="C1477" s="2">
        <v>0</v>
      </c>
      <c r="D1477" s="2">
        <v>0</v>
      </c>
      <c r="E1477" s="2">
        <v>15.63</v>
      </c>
      <c r="F1477" s="2">
        <v>8.5500000000000007</v>
      </c>
      <c r="G1477" s="2">
        <v>0</v>
      </c>
      <c r="H1477" s="16">
        <f t="shared" si="69"/>
        <v>0</v>
      </c>
      <c r="I1477" s="15">
        <f t="shared" si="67"/>
        <v>15.63</v>
      </c>
      <c r="J1477" s="14">
        <f t="shared" si="68"/>
        <v>0</v>
      </c>
    </row>
    <row r="1478" spans="1:10" x14ac:dyDescent="0.3">
      <c r="A1478" s="19">
        <v>20200302</v>
      </c>
      <c r="B1478" s="19" t="s">
        <v>44</v>
      </c>
      <c r="C1478" s="19">
        <v>0</v>
      </c>
      <c r="D1478" s="19">
        <v>0</v>
      </c>
      <c r="E1478" s="19">
        <v>15.57</v>
      </c>
      <c r="F1478" s="19">
        <v>8.83</v>
      </c>
      <c r="G1478" s="19">
        <v>0</v>
      </c>
      <c r="H1478" s="17">
        <f t="shared" si="69"/>
        <v>0</v>
      </c>
      <c r="I1478" s="18">
        <f t="shared" si="67"/>
        <v>15.57</v>
      </c>
      <c r="J1478" s="17">
        <f t="shared" si="68"/>
        <v>0</v>
      </c>
    </row>
    <row r="1479" spans="1:10" x14ac:dyDescent="0.3">
      <c r="A1479" s="2">
        <v>20200302</v>
      </c>
      <c r="B1479" s="2" t="s">
        <v>43</v>
      </c>
      <c r="C1479" s="2">
        <v>0</v>
      </c>
      <c r="D1479" s="2">
        <v>0</v>
      </c>
      <c r="E1479" s="2">
        <v>15.39</v>
      </c>
      <c r="F1479" s="2">
        <v>8.2100000000000009</v>
      </c>
      <c r="G1479" s="2">
        <v>0</v>
      </c>
      <c r="H1479" s="16">
        <f t="shared" si="69"/>
        <v>0</v>
      </c>
      <c r="I1479" s="15">
        <f t="shared" si="67"/>
        <v>15.39</v>
      </c>
      <c r="J1479" s="14">
        <f t="shared" si="68"/>
        <v>0</v>
      </c>
    </row>
    <row r="1480" spans="1:10" x14ac:dyDescent="0.3">
      <c r="A1480" s="19">
        <v>20200302</v>
      </c>
      <c r="B1480" s="19" t="s">
        <v>42</v>
      </c>
      <c r="C1480" s="19">
        <v>0</v>
      </c>
      <c r="D1480" s="19">
        <v>0</v>
      </c>
      <c r="E1480" s="19">
        <v>15.03</v>
      </c>
      <c r="F1480" s="19">
        <v>7.1</v>
      </c>
      <c r="G1480" s="19">
        <v>0</v>
      </c>
      <c r="H1480" s="17">
        <f t="shared" si="69"/>
        <v>0</v>
      </c>
      <c r="I1480" s="18">
        <f t="shared" si="67"/>
        <v>15.03</v>
      </c>
      <c r="J1480" s="17">
        <f t="shared" si="68"/>
        <v>0</v>
      </c>
    </row>
    <row r="1481" spans="1:10" x14ac:dyDescent="0.3">
      <c r="A1481" s="2">
        <v>20200302</v>
      </c>
      <c r="B1481" s="2" t="s">
        <v>41</v>
      </c>
      <c r="C1481" s="2">
        <v>0</v>
      </c>
      <c r="D1481" s="2">
        <v>0</v>
      </c>
      <c r="E1481" s="2">
        <v>14</v>
      </c>
      <c r="F1481" s="2">
        <v>7.03</v>
      </c>
      <c r="G1481" s="2">
        <v>0</v>
      </c>
      <c r="H1481" s="16">
        <f t="shared" si="69"/>
        <v>0</v>
      </c>
      <c r="I1481" s="15">
        <f t="shared" si="67"/>
        <v>14</v>
      </c>
      <c r="J1481" s="14">
        <f t="shared" si="68"/>
        <v>0</v>
      </c>
    </row>
    <row r="1482" spans="1:10" x14ac:dyDescent="0.3">
      <c r="A1482" s="19">
        <v>20200302</v>
      </c>
      <c r="B1482" s="19" t="s">
        <v>40</v>
      </c>
      <c r="C1482" s="19">
        <v>154</v>
      </c>
      <c r="D1482" s="19">
        <v>10.86</v>
      </c>
      <c r="E1482" s="19">
        <v>13.68</v>
      </c>
      <c r="F1482" s="19">
        <v>6.62</v>
      </c>
      <c r="G1482" s="19">
        <v>0</v>
      </c>
      <c r="H1482" s="17">
        <f t="shared" si="69"/>
        <v>817.36698719312801</v>
      </c>
      <c r="I1482" s="18">
        <f t="shared" ref="I1482:I1545" si="70">E1482+H1482*((NOCT-20)/(800))</f>
        <v>39.222718349785254</v>
      </c>
      <c r="J1482" s="17">
        <f t="shared" ref="J1482:J1545" si="71">P_STC__W*(H1482/1000)*(1+(alpha_p/100)*(I1482-25))</f>
        <v>0.76505367518045631</v>
      </c>
    </row>
    <row r="1483" spans="1:10" x14ac:dyDescent="0.3">
      <c r="A1483" s="2">
        <v>20200302</v>
      </c>
      <c r="B1483" s="2" t="s">
        <v>39</v>
      </c>
      <c r="C1483" s="2">
        <v>325</v>
      </c>
      <c r="D1483" s="2">
        <v>21.55</v>
      </c>
      <c r="E1483" s="2">
        <v>14.04</v>
      </c>
      <c r="F1483" s="2">
        <v>6.41</v>
      </c>
      <c r="G1483" s="2">
        <v>0</v>
      </c>
      <c r="H1483" s="16">
        <f t="shared" si="69"/>
        <v>884.80389705531854</v>
      </c>
      <c r="I1483" s="15">
        <f t="shared" si="70"/>
        <v>41.690121782978707</v>
      </c>
      <c r="J1483" s="14">
        <f t="shared" si="71"/>
        <v>0.81835021547373521</v>
      </c>
    </row>
    <row r="1484" spans="1:10" x14ac:dyDescent="0.3">
      <c r="A1484" s="19">
        <v>20200302</v>
      </c>
      <c r="B1484" s="19" t="s">
        <v>38</v>
      </c>
      <c r="C1484" s="19">
        <v>352</v>
      </c>
      <c r="D1484" s="19">
        <v>31.05</v>
      </c>
      <c r="E1484" s="19">
        <v>14.48</v>
      </c>
      <c r="F1484" s="19">
        <v>7.31</v>
      </c>
      <c r="G1484" s="19">
        <v>0</v>
      </c>
      <c r="H1484" s="17">
        <f t="shared" si="69"/>
        <v>682.45371029021089</v>
      </c>
      <c r="I1484" s="18">
        <f t="shared" si="70"/>
        <v>35.806678446569094</v>
      </c>
      <c r="J1484" s="17">
        <f t="shared" si="71"/>
        <v>0.64926595018222633</v>
      </c>
    </row>
    <row r="1485" spans="1:10" x14ac:dyDescent="0.3">
      <c r="A1485" s="2">
        <v>20200302</v>
      </c>
      <c r="B1485" s="2" t="s">
        <v>37</v>
      </c>
      <c r="C1485" s="2">
        <v>569.01</v>
      </c>
      <c r="D1485" s="2">
        <v>38.6</v>
      </c>
      <c r="E1485" s="2">
        <v>14.82</v>
      </c>
      <c r="F1485" s="2">
        <v>7.24</v>
      </c>
      <c r="G1485" s="2">
        <v>0</v>
      </c>
      <c r="H1485" s="16">
        <f t="shared" si="69"/>
        <v>912.05098387767055</v>
      </c>
      <c r="I1485" s="15">
        <f t="shared" si="70"/>
        <v>43.321593246177201</v>
      </c>
      <c r="J1485" s="14">
        <f t="shared" si="71"/>
        <v>0.8368549617189498</v>
      </c>
    </row>
    <row r="1486" spans="1:10" x14ac:dyDescent="0.3">
      <c r="A1486" s="19">
        <v>20200302</v>
      </c>
      <c r="B1486" s="19" t="s">
        <v>36</v>
      </c>
      <c r="C1486" s="19">
        <v>607.01</v>
      </c>
      <c r="D1486" s="19">
        <v>43.16</v>
      </c>
      <c r="E1486" s="19">
        <v>14.84</v>
      </c>
      <c r="F1486" s="19">
        <v>7.38</v>
      </c>
      <c r="G1486" s="19">
        <v>0</v>
      </c>
      <c r="H1486" s="17">
        <f t="shared" si="69"/>
        <v>887.39219100749301</v>
      </c>
      <c r="I1486" s="18">
        <f t="shared" si="70"/>
        <v>42.571005968984153</v>
      </c>
      <c r="J1486" s="17">
        <f t="shared" si="71"/>
        <v>0.81722651032489135</v>
      </c>
    </row>
    <row r="1487" spans="1:10" x14ac:dyDescent="0.3">
      <c r="A1487" s="2">
        <v>20200302</v>
      </c>
      <c r="B1487" s="2" t="s">
        <v>35</v>
      </c>
      <c r="C1487" s="2">
        <v>576.01</v>
      </c>
      <c r="D1487" s="2">
        <v>43.81</v>
      </c>
      <c r="E1487" s="2">
        <v>14.9</v>
      </c>
      <c r="F1487" s="2">
        <v>7.03</v>
      </c>
      <c r="G1487" s="2">
        <v>0</v>
      </c>
      <c r="H1487" s="16">
        <f t="shared" si="69"/>
        <v>832.06078604473544</v>
      </c>
      <c r="I1487" s="15">
        <f t="shared" si="70"/>
        <v>40.901899563897985</v>
      </c>
      <c r="J1487" s="14">
        <f t="shared" si="71"/>
        <v>0.77251972431639915</v>
      </c>
    </row>
    <row r="1488" spans="1:10" x14ac:dyDescent="0.3">
      <c r="A1488" s="19">
        <v>20200302</v>
      </c>
      <c r="B1488" s="19" t="s">
        <v>34</v>
      </c>
      <c r="C1488" s="19">
        <v>679.01</v>
      </c>
      <c r="D1488" s="19">
        <v>40.380000000000003</v>
      </c>
      <c r="E1488" s="19">
        <v>14.91</v>
      </c>
      <c r="F1488" s="19">
        <v>6.9</v>
      </c>
      <c r="G1488" s="19">
        <v>0</v>
      </c>
      <c r="H1488" s="17">
        <f t="shared" si="69"/>
        <v>1048.0910263297224</v>
      </c>
      <c r="I1488" s="18">
        <f t="shared" si="70"/>
        <v>47.66284457280382</v>
      </c>
      <c r="J1488" s="17">
        <f t="shared" si="71"/>
        <v>0.94120376820434803</v>
      </c>
    </row>
    <row r="1489" spans="1:10" x14ac:dyDescent="0.3">
      <c r="A1489" s="2">
        <v>20200302</v>
      </c>
      <c r="B1489" s="2" t="s">
        <v>33</v>
      </c>
      <c r="C1489" s="2">
        <v>534.01</v>
      </c>
      <c r="D1489" s="2">
        <v>33.65</v>
      </c>
      <c r="E1489" s="2">
        <v>14.87</v>
      </c>
      <c r="F1489" s="2">
        <v>6.69</v>
      </c>
      <c r="G1489" s="2">
        <v>0</v>
      </c>
      <c r="H1489" s="16">
        <f t="shared" si="69"/>
        <v>963.71135371073672</v>
      </c>
      <c r="I1489" s="15">
        <f t="shared" si="70"/>
        <v>44.985979803460523</v>
      </c>
      <c r="J1489" s="14">
        <f t="shared" si="71"/>
        <v>0.87703813327840896</v>
      </c>
    </row>
    <row r="1490" spans="1:10" x14ac:dyDescent="0.3">
      <c r="A1490" s="19">
        <v>20200302</v>
      </c>
      <c r="B1490" s="19" t="s">
        <v>32</v>
      </c>
      <c r="C1490" s="19">
        <v>347.01</v>
      </c>
      <c r="D1490" s="19">
        <v>24.65</v>
      </c>
      <c r="E1490" s="19">
        <v>14.75</v>
      </c>
      <c r="F1490" s="19">
        <v>6.62</v>
      </c>
      <c r="G1490" s="19">
        <v>0</v>
      </c>
      <c r="H1490" s="17">
        <f t="shared" si="69"/>
        <v>832.01044320077358</v>
      </c>
      <c r="I1490" s="18">
        <f t="shared" si="70"/>
        <v>40.750326350024174</v>
      </c>
      <c r="J1490" s="17">
        <f t="shared" si="71"/>
        <v>0.77304048116909163</v>
      </c>
    </row>
    <row r="1491" spans="1:10" x14ac:dyDescent="0.3">
      <c r="A1491" s="2">
        <v>20200302</v>
      </c>
      <c r="B1491" s="2" t="s">
        <v>31</v>
      </c>
      <c r="C1491" s="2">
        <v>201.01</v>
      </c>
      <c r="D1491" s="2">
        <v>14.26</v>
      </c>
      <c r="E1491" s="2">
        <v>14.39</v>
      </c>
      <c r="F1491" s="2">
        <v>5.86</v>
      </c>
      <c r="G1491" s="2">
        <v>0</v>
      </c>
      <c r="H1491" s="16">
        <f t="shared" ref="H1491:H1554" si="72">IF(D1491&gt;0,C1491/SIN(D1491*PI()/180),0)</f>
        <v>816.04416641787384</v>
      </c>
      <c r="I1491" s="15">
        <f t="shared" si="70"/>
        <v>39.891380200558558</v>
      </c>
      <c r="J1491" s="14">
        <f t="shared" si="71"/>
        <v>0.76136005867627987</v>
      </c>
    </row>
    <row r="1492" spans="1:10" x14ac:dyDescent="0.3">
      <c r="A1492" s="19">
        <v>20200302</v>
      </c>
      <c r="B1492" s="19" t="s">
        <v>30</v>
      </c>
      <c r="C1492" s="19">
        <v>7</v>
      </c>
      <c r="D1492" s="19">
        <v>3.07</v>
      </c>
      <c r="E1492" s="19">
        <v>13.86</v>
      </c>
      <c r="F1492" s="19">
        <v>4.76</v>
      </c>
      <c r="G1492" s="19">
        <v>0</v>
      </c>
      <c r="H1492" s="17">
        <f t="shared" si="72"/>
        <v>130.70437535862598</v>
      </c>
      <c r="I1492" s="18">
        <f t="shared" si="70"/>
        <v>17.94451172995706</v>
      </c>
      <c r="J1492" s="17">
        <f t="shared" si="71"/>
        <v>0.1348541997009633</v>
      </c>
    </row>
    <row r="1493" spans="1:10" x14ac:dyDescent="0.3">
      <c r="A1493" s="2">
        <v>20200302</v>
      </c>
      <c r="B1493" s="2" t="s">
        <v>29</v>
      </c>
      <c r="C1493" s="2">
        <v>0</v>
      </c>
      <c r="D1493" s="2">
        <v>0</v>
      </c>
      <c r="E1493" s="2">
        <v>13.38</v>
      </c>
      <c r="F1493" s="2">
        <v>4.34</v>
      </c>
      <c r="G1493" s="2">
        <v>0</v>
      </c>
      <c r="H1493" s="16">
        <f t="shared" si="72"/>
        <v>0</v>
      </c>
      <c r="I1493" s="15">
        <f t="shared" si="70"/>
        <v>13.38</v>
      </c>
      <c r="J1493" s="14">
        <f t="shared" si="71"/>
        <v>0</v>
      </c>
    </row>
    <row r="1494" spans="1:10" x14ac:dyDescent="0.3">
      <c r="A1494" s="19">
        <v>20200302</v>
      </c>
      <c r="B1494" s="19" t="s">
        <v>28</v>
      </c>
      <c r="C1494" s="19">
        <v>0</v>
      </c>
      <c r="D1494" s="19">
        <v>0</v>
      </c>
      <c r="E1494" s="19">
        <v>13.07</v>
      </c>
      <c r="F1494" s="19">
        <v>3.93</v>
      </c>
      <c r="G1494" s="19">
        <v>0</v>
      </c>
      <c r="H1494" s="17">
        <f t="shared" si="72"/>
        <v>0</v>
      </c>
      <c r="I1494" s="18">
        <f t="shared" si="70"/>
        <v>13.07</v>
      </c>
      <c r="J1494" s="17">
        <f t="shared" si="71"/>
        <v>0</v>
      </c>
    </row>
    <row r="1495" spans="1:10" x14ac:dyDescent="0.3">
      <c r="A1495" s="2">
        <v>20200302</v>
      </c>
      <c r="B1495" s="2" t="s">
        <v>27</v>
      </c>
      <c r="C1495" s="2">
        <v>0</v>
      </c>
      <c r="D1495" s="2">
        <v>0</v>
      </c>
      <c r="E1495" s="2">
        <v>12.84</v>
      </c>
      <c r="F1495" s="2">
        <v>3.45</v>
      </c>
      <c r="G1495" s="2">
        <v>0</v>
      </c>
      <c r="H1495" s="16">
        <f t="shared" si="72"/>
        <v>0</v>
      </c>
      <c r="I1495" s="15">
        <f t="shared" si="70"/>
        <v>12.84</v>
      </c>
      <c r="J1495" s="14">
        <f t="shared" si="71"/>
        <v>0</v>
      </c>
    </row>
    <row r="1496" spans="1:10" x14ac:dyDescent="0.3">
      <c r="A1496" s="19">
        <v>20200302</v>
      </c>
      <c r="B1496" s="19" t="s">
        <v>26</v>
      </c>
      <c r="C1496" s="19">
        <v>0</v>
      </c>
      <c r="D1496" s="19">
        <v>0</v>
      </c>
      <c r="E1496" s="19">
        <v>12.64</v>
      </c>
      <c r="F1496" s="19">
        <v>2.9</v>
      </c>
      <c r="G1496" s="19">
        <v>0</v>
      </c>
      <c r="H1496" s="17">
        <f t="shared" si="72"/>
        <v>0</v>
      </c>
      <c r="I1496" s="18">
        <f t="shared" si="70"/>
        <v>12.64</v>
      </c>
      <c r="J1496" s="17">
        <f t="shared" si="71"/>
        <v>0</v>
      </c>
    </row>
    <row r="1497" spans="1:10" x14ac:dyDescent="0.3">
      <c r="A1497" s="2">
        <v>20200302</v>
      </c>
      <c r="B1497" s="2" t="s">
        <v>25</v>
      </c>
      <c r="C1497" s="2">
        <v>0</v>
      </c>
      <c r="D1497" s="2">
        <v>0</v>
      </c>
      <c r="E1497" s="2">
        <v>12.39</v>
      </c>
      <c r="F1497" s="2">
        <v>2.62</v>
      </c>
      <c r="G1497" s="2">
        <v>0</v>
      </c>
      <c r="H1497" s="16">
        <f t="shared" si="72"/>
        <v>0</v>
      </c>
      <c r="I1497" s="15">
        <f t="shared" si="70"/>
        <v>12.39</v>
      </c>
      <c r="J1497" s="14">
        <f t="shared" si="71"/>
        <v>0</v>
      </c>
    </row>
    <row r="1498" spans="1:10" x14ac:dyDescent="0.3">
      <c r="A1498" s="19">
        <v>20200303</v>
      </c>
      <c r="B1498" s="19" t="s">
        <v>48</v>
      </c>
      <c r="C1498" s="19">
        <v>0</v>
      </c>
      <c r="D1498" s="19">
        <v>0</v>
      </c>
      <c r="E1498" s="19">
        <v>12.2</v>
      </c>
      <c r="F1498" s="19">
        <v>2.69</v>
      </c>
      <c r="G1498" s="19">
        <v>0</v>
      </c>
      <c r="H1498" s="17">
        <f t="shared" si="72"/>
        <v>0</v>
      </c>
      <c r="I1498" s="18">
        <f t="shared" si="70"/>
        <v>12.2</v>
      </c>
      <c r="J1498" s="17">
        <f t="shared" si="71"/>
        <v>0</v>
      </c>
    </row>
    <row r="1499" spans="1:10" x14ac:dyDescent="0.3">
      <c r="A1499" s="2">
        <v>20200303</v>
      </c>
      <c r="B1499" s="2" t="s">
        <v>47</v>
      </c>
      <c r="C1499" s="2">
        <v>0</v>
      </c>
      <c r="D1499" s="2">
        <v>0</v>
      </c>
      <c r="E1499" s="2">
        <v>11.99</v>
      </c>
      <c r="F1499" s="2">
        <v>3.03</v>
      </c>
      <c r="G1499" s="2">
        <v>0</v>
      </c>
      <c r="H1499" s="16">
        <f t="shared" si="72"/>
        <v>0</v>
      </c>
      <c r="I1499" s="15">
        <f t="shared" si="70"/>
        <v>11.99</v>
      </c>
      <c r="J1499" s="14">
        <f t="shared" si="71"/>
        <v>0</v>
      </c>
    </row>
    <row r="1500" spans="1:10" x14ac:dyDescent="0.3">
      <c r="A1500" s="19">
        <v>20200303</v>
      </c>
      <c r="B1500" s="19" t="s">
        <v>46</v>
      </c>
      <c r="C1500" s="19">
        <v>0</v>
      </c>
      <c r="D1500" s="19">
        <v>0</v>
      </c>
      <c r="E1500" s="19">
        <v>12.03</v>
      </c>
      <c r="F1500" s="19">
        <v>3.59</v>
      </c>
      <c r="G1500" s="19">
        <v>0</v>
      </c>
      <c r="H1500" s="17">
        <f t="shared" si="72"/>
        <v>0</v>
      </c>
      <c r="I1500" s="18">
        <f t="shared" si="70"/>
        <v>12.03</v>
      </c>
      <c r="J1500" s="17">
        <f t="shared" si="71"/>
        <v>0</v>
      </c>
    </row>
    <row r="1501" spans="1:10" x14ac:dyDescent="0.3">
      <c r="A1501" s="2">
        <v>20200303</v>
      </c>
      <c r="B1501" s="2" t="s">
        <v>45</v>
      </c>
      <c r="C1501" s="2">
        <v>0</v>
      </c>
      <c r="D1501" s="2">
        <v>0</v>
      </c>
      <c r="E1501" s="2">
        <v>12.29</v>
      </c>
      <c r="F1501" s="2">
        <v>4.21</v>
      </c>
      <c r="G1501" s="2">
        <v>0</v>
      </c>
      <c r="H1501" s="16">
        <f t="shared" si="72"/>
        <v>0</v>
      </c>
      <c r="I1501" s="15">
        <f t="shared" si="70"/>
        <v>12.29</v>
      </c>
      <c r="J1501" s="14">
        <f t="shared" si="71"/>
        <v>0</v>
      </c>
    </row>
    <row r="1502" spans="1:10" x14ac:dyDescent="0.3">
      <c r="A1502" s="19">
        <v>20200303</v>
      </c>
      <c r="B1502" s="19" t="s">
        <v>44</v>
      </c>
      <c r="C1502" s="19">
        <v>0</v>
      </c>
      <c r="D1502" s="19">
        <v>0</v>
      </c>
      <c r="E1502" s="19">
        <v>12.7</v>
      </c>
      <c r="F1502" s="19">
        <v>4.55</v>
      </c>
      <c r="G1502" s="19">
        <v>0</v>
      </c>
      <c r="H1502" s="17">
        <f t="shared" si="72"/>
        <v>0</v>
      </c>
      <c r="I1502" s="18">
        <f t="shared" si="70"/>
        <v>12.7</v>
      </c>
      <c r="J1502" s="17">
        <f t="shared" si="71"/>
        <v>0</v>
      </c>
    </row>
    <row r="1503" spans="1:10" x14ac:dyDescent="0.3">
      <c r="A1503" s="2">
        <v>20200303</v>
      </c>
      <c r="B1503" s="2" t="s">
        <v>43</v>
      </c>
      <c r="C1503" s="2">
        <v>0</v>
      </c>
      <c r="D1503" s="2">
        <v>0</v>
      </c>
      <c r="E1503" s="2">
        <v>13.24</v>
      </c>
      <c r="F1503" s="2">
        <v>4.83</v>
      </c>
      <c r="G1503" s="2">
        <v>0</v>
      </c>
      <c r="H1503" s="16">
        <f t="shared" si="72"/>
        <v>0</v>
      </c>
      <c r="I1503" s="15">
        <f t="shared" si="70"/>
        <v>13.24</v>
      </c>
      <c r="J1503" s="14">
        <f t="shared" si="71"/>
        <v>0</v>
      </c>
    </row>
    <row r="1504" spans="1:10" x14ac:dyDescent="0.3">
      <c r="A1504" s="19">
        <v>20200303</v>
      </c>
      <c r="B1504" s="19" t="s">
        <v>42</v>
      </c>
      <c r="C1504" s="19">
        <v>0</v>
      </c>
      <c r="D1504" s="19">
        <v>0</v>
      </c>
      <c r="E1504" s="19">
        <v>13.59</v>
      </c>
      <c r="F1504" s="19">
        <v>5.03</v>
      </c>
      <c r="G1504" s="19">
        <v>0</v>
      </c>
      <c r="H1504" s="17">
        <f t="shared" si="72"/>
        <v>0</v>
      </c>
      <c r="I1504" s="18">
        <f t="shared" si="70"/>
        <v>13.59</v>
      </c>
      <c r="J1504" s="17">
        <f t="shared" si="71"/>
        <v>0</v>
      </c>
    </row>
    <row r="1505" spans="1:10" x14ac:dyDescent="0.3">
      <c r="A1505" s="2">
        <v>20200303</v>
      </c>
      <c r="B1505" s="2" t="s">
        <v>41</v>
      </c>
      <c r="C1505" s="2">
        <v>0</v>
      </c>
      <c r="D1505" s="2">
        <v>0</v>
      </c>
      <c r="E1505" s="2">
        <v>14.05</v>
      </c>
      <c r="F1505" s="2">
        <v>5.03</v>
      </c>
      <c r="G1505" s="2">
        <v>0</v>
      </c>
      <c r="H1505" s="16">
        <f t="shared" si="72"/>
        <v>0</v>
      </c>
      <c r="I1505" s="15">
        <f t="shared" si="70"/>
        <v>14.05</v>
      </c>
      <c r="J1505" s="14">
        <f t="shared" si="71"/>
        <v>0</v>
      </c>
    </row>
    <row r="1506" spans="1:10" x14ac:dyDescent="0.3">
      <c r="A1506" s="19">
        <v>20200303</v>
      </c>
      <c r="B1506" s="19" t="s">
        <v>40</v>
      </c>
      <c r="C1506" s="19">
        <v>92</v>
      </c>
      <c r="D1506" s="19">
        <v>11.15</v>
      </c>
      <c r="E1506" s="19">
        <v>14.42</v>
      </c>
      <c r="F1506" s="19">
        <v>5.24</v>
      </c>
      <c r="G1506" s="19">
        <v>0</v>
      </c>
      <c r="H1506" s="17">
        <f t="shared" si="72"/>
        <v>475.75158179806692</v>
      </c>
      <c r="I1506" s="18">
        <f t="shared" si="70"/>
        <v>29.287236931189589</v>
      </c>
      <c r="J1506" s="17">
        <f t="shared" si="71"/>
        <v>0.46657311291606252</v>
      </c>
    </row>
    <row r="1507" spans="1:10" x14ac:dyDescent="0.3">
      <c r="A1507" s="2">
        <v>20200303</v>
      </c>
      <c r="B1507" s="2" t="s">
        <v>39</v>
      </c>
      <c r="C1507" s="2">
        <v>217</v>
      </c>
      <c r="D1507" s="2">
        <v>21.86</v>
      </c>
      <c r="E1507" s="2">
        <v>15.13</v>
      </c>
      <c r="F1507" s="2">
        <v>5.31</v>
      </c>
      <c r="G1507" s="2">
        <v>0</v>
      </c>
      <c r="H1507" s="16">
        <f t="shared" si="72"/>
        <v>582.80076023581887</v>
      </c>
      <c r="I1507" s="15">
        <f t="shared" si="70"/>
        <v>33.342523757369342</v>
      </c>
      <c r="J1507" s="14">
        <f t="shared" si="71"/>
        <v>0.56092162888945774</v>
      </c>
    </row>
    <row r="1508" spans="1:10" x14ac:dyDescent="0.3">
      <c r="A1508" s="19">
        <v>20200303</v>
      </c>
      <c r="B1508" s="19" t="s">
        <v>38</v>
      </c>
      <c r="C1508" s="19">
        <v>205</v>
      </c>
      <c r="D1508" s="19">
        <v>31.39</v>
      </c>
      <c r="E1508" s="19">
        <v>15.49</v>
      </c>
      <c r="F1508" s="19">
        <v>5.45</v>
      </c>
      <c r="G1508" s="19">
        <v>0</v>
      </c>
      <c r="H1508" s="17">
        <f t="shared" si="72"/>
        <v>393.57935665182538</v>
      </c>
      <c r="I1508" s="18">
        <f t="shared" si="70"/>
        <v>27.789354895369542</v>
      </c>
      <c r="J1508" s="17">
        <f t="shared" si="71"/>
        <v>0.38863911037845611</v>
      </c>
    </row>
    <row r="1509" spans="1:10" x14ac:dyDescent="0.3">
      <c r="A1509" s="2">
        <v>20200303</v>
      </c>
      <c r="B1509" s="2" t="s">
        <v>37</v>
      </c>
      <c r="C1509" s="2">
        <v>263</v>
      </c>
      <c r="D1509" s="2">
        <v>38.97</v>
      </c>
      <c r="E1509" s="2">
        <v>15.74</v>
      </c>
      <c r="F1509" s="2">
        <v>6.69</v>
      </c>
      <c r="G1509" s="2">
        <v>0</v>
      </c>
      <c r="H1509" s="16">
        <f t="shared" si="72"/>
        <v>418.18158635456643</v>
      </c>
      <c r="I1509" s="15">
        <f t="shared" si="70"/>
        <v>28.808174573580203</v>
      </c>
      <c r="J1509" s="14">
        <f t="shared" si="71"/>
        <v>0.41101529817523941</v>
      </c>
    </row>
    <row r="1510" spans="1:10" x14ac:dyDescent="0.3">
      <c r="A1510" s="19">
        <v>20200303</v>
      </c>
      <c r="B1510" s="19" t="s">
        <v>36</v>
      </c>
      <c r="C1510" s="19">
        <v>672.01</v>
      </c>
      <c r="D1510" s="19">
        <v>43.54</v>
      </c>
      <c r="E1510" s="19">
        <v>16.5</v>
      </c>
      <c r="F1510" s="19">
        <v>6.97</v>
      </c>
      <c r="G1510" s="19">
        <v>0</v>
      </c>
      <c r="H1510" s="17">
        <f t="shared" si="72"/>
        <v>975.53814299293572</v>
      </c>
      <c r="I1510" s="18">
        <f t="shared" si="70"/>
        <v>46.985566968529241</v>
      </c>
      <c r="J1510" s="17">
        <f t="shared" si="71"/>
        <v>0.87902322671386945</v>
      </c>
    </row>
    <row r="1511" spans="1:10" x14ac:dyDescent="0.3">
      <c r="A1511" s="2">
        <v>20200303</v>
      </c>
      <c r="B1511" s="2" t="s">
        <v>35</v>
      </c>
      <c r="C1511" s="2">
        <v>607.01</v>
      </c>
      <c r="D1511" s="2">
        <v>44.18</v>
      </c>
      <c r="E1511" s="2">
        <v>16.64</v>
      </c>
      <c r="F1511" s="2">
        <v>6.9</v>
      </c>
      <c r="G1511" s="2">
        <v>0</v>
      </c>
      <c r="H1511" s="16">
        <f t="shared" si="72"/>
        <v>870.99598127693707</v>
      </c>
      <c r="I1511" s="15">
        <f t="shared" si="70"/>
        <v>43.858624414904284</v>
      </c>
      <c r="J1511" s="14">
        <f t="shared" si="71"/>
        <v>0.79707994392686965</v>
      </c>
    </row>
    <row r="1512" spans="1:10" x14ac:dyDescent="0.3">
      <c r="A1512" s="19">
        <v>20200303</v>
      </c>
      <c r="B1512" s="19" t="s">
        <v>34</v>
      </c>
      <c r="C1512" s="19">
        <v>662.01</v>
      </c>
      <c r="D1512" s="19">
        <v>40.72</v>
      </c>
      <c r="E1512" s="19">
        <v>16.47</v>
      </c>
      <c r="F1512" s="19">
        <v>6.34</v>
      </c>
      <c r="G1512" s="19">
        <v>0</v>
      </c>
      <c r="H1512" s="17">
        <f t="shared" si="72"/>
        <v>1014.7877746796918</v>
      </c>
      <c r="I1512" s="18">
        <f t="shared" si="70"/>
        <v>48.182117958740363</v>
      </c>
      <c r="J1512" s="17">
        <f t="shared" si="71"/>
        <v>0.90892559014898666</v>
      </c>
    </row>
    <row r="1513" spans="1:10" x14ac:dyDescent="0.3">
      <c r="A1513" s="2">
        <v>20200303</v>
      </c>
      <c r="B1513" s="2" t="s">
        <v>33</v>
      </c>
      <c r="C1513" s="2">
        <v>329</v>
      </c>
      <c r="D1513" s="2">
        <v>33.94</v>
      </c>
      <c r="E1513" s="2">
        <v>16.690000000000001</v>
      </c>
      <c r="F1513" s="2">
        <v>6.07</v>
      </c>
      <c r="G1513" s="2">
        <v>0</v>
      </c>
      <c r="H1513" s="16">
        <f t="shared" si="72"/>
        <v>589.26312693965713</v>
      </c>
      <c r="I1513" s="15">
        <f t="shared" si="70"/>
        <v>35.104472716864286</v>
      </c>
      <c r="J1513" s="14">
        <f t="shared" si="71"/>
        <v>0.56246925758818556</v>
      </c>
    </row>
    <row r="1514" spans="1:10" x14ac:dyDescent="0.3">
      <c r="A1514" s="19">
        <v>20200303</v>
      </c>
      <c r="B1514" s="19" t="s">
        <v>32</v>
      </c>
      <c r="C1514" s="19">
        <v>245</v>
      </c>
      <c r="D1514" s="19">
        <v>24.91</v>
      </c>
      <c r="E1514" s="19">
        <v>16.350000000000001</v>
      </c>
      <c r="F1514" s="19">
        <v>5.52</v>
      </c>
      <c r="G1514" s="19">
        <v>0</v>
      </c>
      <c r="H1514" s="17">
        <f t="shared" si="72"/>
        <v>581.67954084276914</v>
      </c>
      <c r="I1514" s="18">
        <f t="shared" si="70"/>
        <v>34.527485651336534</v>
      </c>
      <c r="J1514" s="17">
        <f t="shared" si="71"/>
        <v>0.55674079518701935</v>
      </c>
    </row>
    <row r="1515" spans="1:10" x14ac:dyDescent="0.3">
      <c r="A1515" s="2">
        <v>20200303</v>
      </c>
      <c r="B1515" s="2" t="s">
        <v>31</v>
      </c>
      <c r="C1515" s="2">
        <v>122</v>
      </c>
      <c r="D1515" s="2">
        <v>14.49</v>
      </c>
      <c r="E1515" s="2">
        <v>16.02</v>
      </c>
      <c r="F1515" s="2">
        <v>4.41</v>
      </c>
      <c r="G1515" s="2">
        <v>0</v>
      </c>
      <c r="H1515" s="16">
        <f t="shared" si="72"/>
        <v>487.58842348708538</v>
      </c>
      <c r="I1515" s="15">
        <f t="shared" si="70"/>
        <v>31.257138233971418</v>
      </c>
      <c r="J1515" s="14">
        <f t="shared" si="71"/>
        <v>0.47385933673539238</v>
      </c>
    </row>
    <row r="1516" spans="1:10" x14ac:dyDescent="0.3">
      <c r="A1516" s="19">
        <v>20200303</v>
      </c>
      <c r="B1516" s="19" t="s">
        <v>30</v>
      </c>
      <c r="C1516" s="19">
        <v>10</v>
      </c>
      <c r="D1516" s="19">
        <v>3.28</v>
      </c>
      <c r="E1516" s="19">
        <v>15.52</v>
      </c>
      <c r="F1516" s="19">
        <v>3.93</v>
      </c>
      <c r="G1516" s="19">
        <v>0</v>
      </c>
      <c r="H1516" s="17">
        <f t="shared" si="72"/>
        <v>174.777702437633</v>
      </c>
      <c r="I1516" s="18">
        <f t="shared" si="70"/>
        <v>20.981803201176032</v>
      </c>
      <c r="J1516" s="17">
        <f t="shared" si="71"/>
        <v>0.17793801285761615</v>
      </c>
    </row>
    <row r="1517" spans="1:10" x14ac:dyDescent="0.3">
      <c r="A1517" s="2">
        <v>20200303</v>
      </c>
      <c r="B1517" s="2" t="s">
        <v>29</v>
      </c>
      <c r="C1517" s="2">
        <v>0</v>
      </c>
      <c r="D1517" s="2">
        <v>0</v>
      </c>
      <c r="E1517" s="2">
        <v>14.84</v>
      </c>
      <c r="F1517" s="2">
        <v>3.52</v>
      </c>
      <c r="G1517" s="2">
        <v>0</v>
      </c>
      <c r="H1517" s="16">
        <f t="shared" si="72"/>
        <v>0</v>
      </c>
      <c r="I1517" s="15">
        <f t="shared" si="70"/>
        <v>14.84</v>
      </c>
      <c r="J1517" s="14">
        <f t="shared" si="71"/>
        <v>0</v>
      </c>
    </row>
    <row r="1518" spans="1:10" x14ac:dyDescent="0.3">
      <c r="A1518" s="19">
        <v>20200303</v>
      </c>
      <c r="B1518" s="19" t="s">
        <v>28</v>
      </c>
      <c r="C1518" s="19">
        <v>0</v>
      </c>
      <c r="D1518" s="19">
        <v>0</v>
      </c>
      <c r="E1518" s="19">
        <v>14.62</v>
      </c>
      <c r="F1518" s="19">
        <v>3.03</v>
      </c>
      <c r="G1518" s="19">
        <v>0</v>
      </c>
      <c r="H1518" s="17">
        <f t="shared" si="72"/>
        <v>0</v>
      </c>
      <c r="I1518" s="18">
        <f t="shared" si="70"/>
        <v>14.62</v>
      </c>
      <c r="J1518" s="17">
        <f t="shared" si="71"/>
        <v>0</v>
      </c>
    </row>
    <row r="1519" spans="1:10" x14ac:dyDescent="0.3">
      <c r="A1519" s="2">
        <v>20200303</v>
      </c>
      <c r="B1519" s="2" t="s">
        <v>27</v>
      </c>
      <c r="C1519" s="2">
        <v>0</v>
      </c>
      <c r="D1519" s="2">
        <v>0</v>
      </c>
      <c r="E1519" s="2">
        <v>14.41</v>
      </c>
      <c r="F1519" s="2">
        <v>2.69</v>
      </c>
      <c r="G1519" s="2">
        <v>0</v>
      </c>
      <c r="H1519" s="16">
        <f t="shared" si="72"/>
        <v>0</v>
      </c>
      <c r="I1519" s="15">
        <f t="shared" si="70"/>
        <v>14.41</v>
      </c>
      <c r="J1519" s="14">
        <f t="shared" si="71"/>
        <v>0</v>
      </c>
    </row>
    <row r="1520" spans="1:10" x14ac:dyDescent="0.3">
      <c r="A1520" s="19">
        <v>20200303</v>
      </c>
      <c r="B1520" s="19" t="s">
        <v>26</v>
      </c>
      <c r="C1520" s="19">
        <v>0</v>
      </c>
      <c r="D1520" s="19">
        <v>0</v>
      </c>
      <c r="E1520" s="19">
        <v>14.36</v>
      </c>
      <c r="F1520" s="19">
        <v>2.5499999999999998</v>
      </c>
      <c r="G1520" s="19">
        <v>0</v>
      </c>
      <c r="H1520" s="17">
        <f t="shared" si="72"/>
        <v>0</v>
      </c>
      <c r="I1520" s="18">
        <f t="shared" si="70"/>
        <v>14.36</v>
      </c>
      <c r="J1520" s="17">
        <f t="shared" si="71"/>
        <v>0</v>
      </c>
    </row>
    <row r="1521" spans="1:10" x14ac:dyDescent="0.3">
      <c r="A1521" s="2">
        <v>20200303</v>
      </c>
      <c r="B1521" s="2" t="s">
        <v>25</v>
      </c>
      <c r="C1521" s="2">
        <v>0</v>
      </c>
      <c r="D1521" s="2">
        <v>0</v>
      </c>
      <c r="E1521" s="2">
        <v>14.27</v>
      </c>
      <c r="F1521" s="2">
        <v>2.5499999999999998</v>
      </c>
      <c r="G1521" s="2">
        <v>0</v>
      </c>
      <c r="H1521" s="16">
        <f t="shared" si="72"/>
        <v>0</v>
      </c>
      <c r="I1521" s="15">
        <f t="shared" si="70"/>
        <v>14.27</v>
      </c>
      <c r="J1521" s="14">
        <f t="shared" si="71"/>
        <v>0</v>
      </c>
    </row>
    <row r="1522" spans="1:10" x14ac:dyDescent="0.3">
      <c r="A1522" s="19">
        <v>20200304</v>
      </c>
      <c r="B1522" s="19" t="s">
        <v>48</v>
      </c>
      <c r="C1522" s="19">
        <v>0</v>
      </c>
      <c r="D1522" s="19">
        <v>0</v>
      </c>
      <c r="E1522" s="19">
        <v>14.18</v>
      </c>
      <c r="F1522" s="19">
        <v>2.48</v>
      </c>
      <c r="G1522" s="19">
        <v>0</v>
      </c>
      <c r="H1522" s="17">
        <f t="shared" si="72"/>
        <v>0</v>
      </c>
      <c r="I1522" s="18">
        <f t="shared" si="70"/>
        <v>14.18</v>
      </c>
      <c r="J1522" s="17">
        <f t="shared" si="71"/>
        <v>0</v>
      </c>
    </row>
    <row r="1523" spans="1:10" x14ac:dyDescent="0.3">
      <c r="A1523" s="2">
        <v>20200304</v>
      </c>
      <c r="B1523" s="2" t="s">
        <v>47</v>
      </c>
      <c r="C1523" s="2">
        <v>0</v>
      </c>
      <c r="D1523" s="2">
        <v>0</v>
      </c>
      <c r="E1523" s="2">
        <v>14.15</v>
      </c>
      <c r="F1523" s="2">
        <v>2.2799999999999998</v>
      </c>
      <c r="G1523" s="2">
        <v>0</v>
      </c>
      <c r="H1523" s="16">
        <f t="shared" si="72"/>
        <v>0</v>
      </c>
      <c r="I1523" s="15">
        <f t="shared" si="70"/>
        <v>14.15</v>
      </c>
      <c r="J1523" s="14">
        <f t="shared" si="71"/>
        <v>0</v>
      </c>
    </row>
    <row r="1524" spans="1:10" x14ac:dyDescent="0.3">
      <c r="A1524" s="19">
        <v>20200304</v>
      </c>
      <c r="B1524" s="19" t="s">
        <v>46</v>
      </c>
      <c r="C1524" s="19">
        <v>0</v>
      </c>
      <c r="D1524" s="19">
        <v>0</v>
      </c>
      <c r="E1524" s="19">
        <v>14.13</v>
      </c>
      <c r="F1524" s="19">
        <v>2.0699999999999998</v>
      </c>
      <c r="G1524" s="19">
        <v>0</v>
      </c>
      <c r="H1524" s="17">
        <f t="shared" si="72"/>
        <v>0</v>
      </c>
      <c r="I1524" s="18">
        <f t="shared" si="70"/>
        <v>14.13</v>
      </c>
      <c r="J1524" s="17">
        <f t="shared" si="71"/>
        <v>0</v>
      </c>
    </row>
    <row r="1525" spans="1:10" x14ac:dyDescent="0.3">
      <c r="A1525" s="2">
        <v>20200304</v>
      </c>
      <c r="B1525" s="2" t="s">
        <v>45</v>
      </c>
      <c r="C1525" s="2">
        <v>0</v>
      </c>
      <c r="D1525" s="2">
        <v>0</v>
      </c>
      <c r="E1525" s="2">
        <v>14.02</v>
      </c>
      <c r="F1525" s="2">
        <v>2</v>
      </c>
      <c r="G1525" s="2">
        <v>0</v>
      </c>
      <c r="H1525" s="16">
        <f t="shared" si="72"/>
        <v>0</v>
      </c>
      <c r="I1525" s="15">
        <f t="shared" si="70"/>
        <v>14.02</v>
      </c>
      <c r="J1525" s="14">
        <f t="shared" si="71"/>
        <v>0</v>
      </c>
    </row>
    <row r="1526" spans="1:10" x14ac:dyDescent="0.3">
      <c r="A1526" s="19">
        <v>20200304</v>
      </c>
      <c r="B1526" s="19" t="s">
        <v>44</v>
      </c>
      <c r="C1526" s="19">
        <v>0</v>
      </c>
      <c r="D1526" s="19">
        <v>0</v>
      </c>
      <c r="E1526" s="19">
        <v>13.97</v>
      </c>
      <c r="F1526" s="19">
        <v>2</v>
      </c>
      <c r="G1526" s="19">
        <v>0</v>
      </c>
      <c r="H1526" s="17">
        <f t="shared" si="72"/>
        <v>0</v>
      </c>
      <c r="I1526" s="18">
        <f t="shared" si="70"/>
        <v>13.97</v>
      </c>
      <c r="J1526" s="17">
        <f t="shared" si="71"/>
        <v>0</v>
      </c>
    </row>
    <row r="1527" spans="1:10" x14ac:dyDescent="0.3">
      <c r="A1527" s="2">
        <v>20200304</v>
      </c>
      <c r="B1527" s="2" t="s">
        <v>43</v>
      </c>
      <c r="C1527" s="2">
        <v>0</v>
      </c>
      <c r="D1527" s="2">
        <v>0</v>
      </c>
      <c r="E1527" s="2">
        <v>13.89</v>
      </c>
      <c r="F1527" s="2">
        <v>2</v>
      </c>
      <c r="G1527" s="2">
        <v>0</v>
      </c>
      <c r="H1527" s="16">
        <f t="shared" si="72"/>
        <v>0</v>
      </c>
      <c r="I1527" s="15">
        <f t="shared" si="70"/>
        <v>13.89</v>
      </c>
      <c r="J1527" s="14">
        <f t="shared" si="71"/>
        <v>0</v>
      </c>
    </row>
    <row r="1528" spans="1:10" x14ac:dyDescent="0.3">
      <c r="A1528" s="19">
        <v>20200304</v>
      </c>
      <c r="B1528" s="19" t="s">
        <v>42</v>
      </c>
      <c r="C1528" s="19">
        <v>0</v>
      </c>
      <c r="D1528" s="19">
        <v>0</v>
      </c>
      <c r="E1528" s="19">
        <v>13.83</v>
      </c>
      <c r="F1528" s="19">
        <v>1.93</v>
      </c>
      <c r="G1528" s="19">
        <v>0</v>
      </c>
      <c r="H1528" s="17">
        <f t="shared" si="72"/>
        <v>0</v>
      </c>
      <c r="I1528" s="18">
        <f t="shared" si="70"/>
        <v>13.83</v>
      </c>
      <c r="J1528" s="17">
        <f t="shared" si="71"/>
        <v>0</v>
      </c>
    </row>
    <row r="1529" spans="1:10" x14ac:dyDescent="0.3">
      <c r="A1529" s="2">
        <v>20200304</v>
      </c>
      <c r="B1529" s="2" t="s">
        <v>41</v>
      </c>
      <c r="C1529" s="2">
        <v>0</v>
      </c>
      <c r="D1529" s="2">
        <v>0</v>
      </c>
      <c r="E1529" s="2">
        <v>13.92</v>
      </c>
      <c r="F1529" s="2">
        <v>2.83</v>
      </c>
      <c r="G1529" s="2">
        <v>0</v>
      </c>
      <c r="H1529" s="16">
        <f t="shared" si="72"/>
        <v>0</v>
      </c>
      <c r="I1529" s="15">
        <f t="shared" si="70"/>
        <v>13.92</v>
      </c>
      <c r="J1529" s="14">
        <f t="shared" si="71"/>
        <v>0</v>
      </c>
    </row>
    <row r="1530" spans="1:10" x14ac:dyDescent="0.3">
      <c r="A1530" s="19">
        <v>20200304</v>
      </c>
      <c r="B1530" s="19" t="s">
        <v>40</v>
      </c>
      <c r="C1530" s="19">
        <v>106</v>
      </c>
      <c r="D1530" s="19">
        <v>11.45</v>
      </c>
      <c r="E1530" s="19">
        <v>14.31</v>
      </c>
      <c r="F1530" s="19">
        <v>2.83</v>
      </c>
      <c r="G1530" s="19">
        <v>0</v>
      </c>
      <c r="H1530" s="17">
        <f t="shared" si="72"/>
        <v>533.97083947652027</v>
      </c>
      <c r="I1530" s="18">
        <f t="shared" si="70"/>
        <v>30.996588733641261</v>
      </c>
      <c r="J1530" s="17">
        <f t="shared" si="71"/>
        <v>0.51956182363607983</v>
      </c>
    </row>
    <row r="1531" spans="1:10" x14ac:dyDescent="0.3">
      <c r="A1531" s="2">
        <v>20200304</v>
      </c>
      <c r="B1531" s="2" t="s">
        <v>39</v>
      </c>
      <c r="C1531" s="2">
        <v>364</v>
      </c>
      <c r="D1531" s="2">
        <v>22.18</v>
      </c>
      <c r="E1531" s="2">
        <v>15.05</v>
      </c>
      <c r="F1531" s="2">
        <v>3.03</v>
      </c>
      <c r="G1531" s="2">
        <v>0</v>
      </c>
      <c r="H1531" s="16">
        <f t="shared" si="72"/>
        <v>964.19352386886726</v>
      </c>
      <c r="I1531" s="15">
        <f t="shared" si="70"/>
        <v>45.181047620902106</v>
      </c>
      <c r="J1531" s="14">
        <f t="shared" si="71"/>
        <v>0.87663056447453358</v>
      </c>
    </row>
    <row r="1532" spans="1:10" x14ac:dyDescent="0.3">
      <c r="A1532" s="19">
        <v>20200304</v>
      </c>
      <c r="B1532" s="19" t="s">
        <v>38</v>
      </c>
      <c r="C1532" s="19">
        <v>462</v>
      </c>
      <c r="D1532" s="19">
        <v>31.73</v>
      </c>
      <c r="E1532" s="19">
        <v>15.49</v>
      </c>
      <c r="F1532" s="19">
        <v>3.24</v>
      </c>
      <c r="G1532" s="19">
        <v>0</v>
      </c>
      <c r="H1532" s="17">
        <f t="shared" si="72"/>
        <v>878.46550870347926</v>
      </c>
      <c r="I1532" s="18">
        <f t="shared" si="70"/>
        <v>42.942047146983725</v>
      </c>
      <c r="J1532" s="17">
        <f t="shared" si="71"/>
        <v>0.80753889561977332</v>
      </c>
    </row>
    <row r="1533" spans="1:10" x14ac:dyDescent="0.3">
      <c r="A1533" s="2">
        <v>20200304</v>
      </c>
      <c r="B1533" s="2" t="s">
        <v>37</v>
      </c>
      <c r="C1533" s="2">
        <v>632.01</v>
      </c>
      <c r="D1533" s="2">
        <v>39.340000000000003</v>
      </c>
      <c r="E1533" s="2">
        <v>15.81</v>
      </c>
      <c r="F1533" s="2">
        <v>2.69</v>
      </c>
      <c r="G1533" s="2">
        <v>0</v>
      </c>
      <c r="H1533" s="16">
        <f t="shared" si="72"/>
        <v>996.98549072662922</v>
      </c>
      <c r="I1533" s="15">
        <f t="shared" si="70"/>
        <v>46.965796585207165</v>
      </c>
      <c r="J1533" s="14">
        <f t="shared" si="71"/>
        <v>0.89843737853196082</v>
      </c>
    </row>
    <row r="1534" spans="1:10" x14ac:dyDescent="0.3">
      <c r="A1534" s="19">
        <v>20200304</v>
      </c>
      <c r="B1534" s="19" t="s">
        <v>36</v>
      </c>
      <c r="C1534" s="19">
        <v>719.01</v>
      </c>
      <c r="D1534" s="19">
        <v>43.93</v>
      </c>
      <c r="E1534" s="19">
        <v>16.329999999999998</v>
      </c>
      <c r="F1534" s="19">
        <v>2.41</v>
      </c>
      <c r="G1534" s="19">
        <v>0</v>
      </c>
      <c r="H1534" s="17">
        <f t="shared" si="72"/>
        <v>1036.3674695297757</v>
      </c>
      <c r="I1534" s="18">
        <f t="shared" si="70"/>
        <v>48.716483422805489</v>
      </c>
      <c r="J1534" s="17">
        <f t="shared" si="71"/>
        <v>0.92576200593010571</v>
      </c>
    </row>
    <row r="1535" spans="1:10" x14ac:dyDescent="0.3">
      <c r="A1535" s="2">
        <v>20200304</v>
      </c>
      <c r="B1535" s="2" t="s">
        <v>35</v>
      </c>
      <c r="C1535" s="2">
        <v>476</v>
      </c>
      <c r="D1535" s="2">
        <v>44.56</v>
      </c>
      <c r="E1535" s="2">
        <v>16.920000000000002</v>
      </c>
      <c r="F1535" s="2">
        <v>2.69</v>
      </c>
      <c r="G1535" s="2">
        <v>0</v>
      </c>
      <c r="H1535" s="16">
        <f t="shared" si="72"/>
        <v>678.39531019384663</v>
      </c>
      <c r="I1535" s="15">
        <f t="shared" si="70"/>
        <v>38.119853443557709</v>
      </c>
      <c r="J1535" s="14">
        <f t="shared" si="71"/>
        <v>0.63834329848441596</v>
      </c>
    </row>
    <row r="1536" spans="1:10" x14ac:dyDescent="0.3">
      <c r="A1536" s="19">
        <v>20200304</v>
      </c>
      <c r="B1536" s="19" t="s">
        <v>34</v>
      </c>
      <c r="C1536" s="19">
        <v>575.01</v>
      </c>
      <c r="D1536" s="19">
        <v>41.06</v>
      </c>
      <c r="E1536" s="19">
        <v>17.23</v>
      </c>
      <c r="F1536" s="19">
        <v>2.9</v>
      </c>
      <c r="G1536" s="19">
        <v>0</v>
      </c>
      <c r="H1536" s="17">
        <f t="shared" si="72"/>
        <v>875.40667755879451</v>
      </c>
      <c r="I1536" s="18">
        <f t="shared" si="70"/>
        <v>44.586458673712329</v>
      </c>
      <c r="J1536" s="17">
        <f t="shared" si="71"/>
        <v>0.79824915235165739</v>
      </c>
    </row>
    <row r="1537" spans="1:10" x14ac:dyDescent="0.3">
      <c r="A1537" s="2">
        <v>20200304</v>
      </c>
      <c r="B1537" s="2" t="s">
        <v>33</v>
      </c>
      <c r="C1537" s="2">
        <v>412</v>
      </c>
      <c r="D1537" s="2">
        <v>34.24</v>
      </c>
      <c r="E1537" s="2">
        <v>17.3</v>
      </c>
      <c r="F1537" s="2">
        <v>3.03</v>
      </c>
      <c r="G1537" s="2">
        <v>0</v>
      </c>
      <c r="H1537" s="16">
        <f t="shared" si="72"/>
        <v>732.23531543883939</v>
      </c>
      <c r="I1537" s="15">
        <f t="shared" si="70"/>
        <v>40.182353607463732</v>
      </c>
      <c r="J1537" s="14">
        <f t="shared" si="71"/>
        <v>0.68220856576594591</v>
      </c>
    </row>
    <row r="1538" spans="1:10" x14ac:dyDescent="0.3">
      <c r="A1538" s="19">
        <v>20200304</v>
      </c>
      <c r="B1538" s="19" t="s">
        <v>32</v>
      </c>
      <c r="C1538" s="19">
        <v>411.01</v>
      </c>
      <c r="D1538" s="19">
        <v>25.16</v>
      </c>
      <c r="E1538" s="19">
        <v>16.98</v>
      </c>
      <c r="F1538" s="19">
        <v>3.38</v>
      </c>
      <c r="G1538" s="19">
        <v>0</v>
      </c>
      <c r="H1538" s="17">
        <f t="shared" si="72"/>
        <v>966.74683626930596</v>
      </c>
      <c r="I1538" s="18">
        <f t="shared" si="70"/>
        <v>47.190838633415808</v>
      </c>
      <c r="J1538" s="17">
        <f t="shared" si="71"/>
        <v>0.87020868257572759</v>
      </c>
    </row>
    <row r="1539" spans="1:10" x14ac:dyDescent="0.3">
      <c r="A1539" s="2">
        <v>20200304</v>
      </c>
      <c r="B1539" s="2" t="s">
        <v>31</v>
      </c>
      <c r="C1539" s="2">
        <v>218.01</v>
      </c>
      <c r="D1539" s="2">
        <v>14.72</v>
      </c>
      <c r="E1539" s="2">
        <v>16.399999999999999</v>
      </c>
      <c r="F1539" s="2">
        <v>3.52</v>
      </c>
      <c r="G1539" s="2">
        <v>0</v>
      </c>
      <c r="H1539" s="16">
        <f t="shared" si="72"/>
        <v>857.98426409371586</v>
      </c>
      <c r="I1539" s="15">
        <f t="shared" si="70"/>
        <v>43.212008252928619</v>
      </c>
      <c r="J1539" s="14">
        <f t="shared" si="71"/>
        <v>0.78766898985020639</v>
      </c>
    </row>
    <row r="1540" spans="1:10" x14ac:dyDescent="0.3">
      <c r="A1540" s="19">
        <v>20200304</v>
      </c>
      <c r="B1540" s="19" t="s">
        <v>30</v>
      </c>
      <c r="C1540" s="19">
        <v>19.57</v>
      </c>
      <c r="D1540" s="19">
        <v>3.48</v>
      </c>
      <c r="E1540" s="19">
        <v>15.66</v>
      </c>
      <c r="F1540" s="19">
        <v>3.03</v>
      </c>
      <c r="G1540" s="19">
        <v>0</v>
      </c>
      <c r="H1540" s="17">
        <f t="shared" si="72"/>
        <v>322.4046288761881</v>
      </c>
      <c r="I1540" s="18">
        <f t="shared" si="70"/>
        <v>25.735144652380878</v>
      </c>
      <c r="J1540" s="17">
        <f t="shared" si="71"/>
        <v>0.32133806570149281</v>
      </c>
    </row>
    <row r="1541" spans="1:10" x14ac:dyDescent="0.3">
      <c r="A1541" s="2">
        <v>20200304</v>
      </c>
      <c r="B1541" s="2" t="s">
        <v>29</v>
      </c>
      <c r="C1541" s="2">
        <v>0</v>
      </c>
      <c r="D1541" s="2">
        <v>0</v>
      </c>
      <c r="E1541" s="2">
        <v>14.93</v>
      </c>
      <c r="F1541" s="2">
        <v>3.52</v>
      </c>
      <c r="G1541" s="2">
        <v>0</v>
      </c>
      <c r="H1541" s="16">
        <f t="shared" si="72"/>
        <v>0</v>
      </c>
      <c r="I1541" s="15">
        <f t="shared" si="70"/>
        <v>14.93</v>
      </c>
      <c r="J1541" s="14">
        <f t="shared" si="71"/>
        <v>0</v>
      </c>
    </row>
    <row r="1542" spans="1:10" x14ac:dyDescent="0.3">
      <c r="A1542" s="19">
        <v>20200304</v>
      </c>
      <c r="B1542" s="19" t="s">
        <v>28</v>
      </c>
      <c r="C1542" s="19">
        <v>0</v>
      </c>
      <c r="D1542" s="19">
        <v>0</v>
      </c>
      <c r="E1542" s="19">
        <v>14.46</v>
      </c>
      <c r="F1542" s="19">
        <v>3.66</v>
      </c>
      <c r="G1542" s="19">
        <v>0</v>
      </c>
      <c r="H1542" s="17">
        <f t="shared" si="72"/>
        <v>0</v>
      </c>
      <c r="I1542" s="18">
        <f t="shared" si="70"/>
        <v>14.46</v>
      </c>
      <c r="J1542" s="17">
        <f t="shared" si="71"/>
        <v>0</v>
      </c>
    </row>
    <row r="1543" spans="1:10" x14ac:dyDescent="0.3">
      <c r="A1543" s="2">
        <v>20200304</v>
      </c>
      <c r="B1543" s="2" t="s">
        <v>27</v>
      </c>
      <c r="C1543" s="2">
        <v>0</v>
      </c>
      <c r="D1543" s="2">
        <v>0</v>
      </c>
      <c r="E1543" s="2">
        <v>14.19</v>
      </c>
      <c r="F1543" s="2">
        <v>3.79</v>
      </c>
      <c r="G1543" s="2">
        <v>0</v>
      </c>
      <c r="H1543" s="16">
        <f t="shared" si="72"/>
        <v>0</v>
      </c>
      <c r="I1543" s="15">
        <f t="shared" si="70"/>
        <v>14.19</v>
      </c>
      <c r="J1543" s="14">
        <f t="shared" si="71"/>
        <v>0</v>
      </c>
    </row>
    <row r="1544" spans="1:10" x14ac:dyDescent="0.3">
      <c r="A1544" s="19">
        <v>20200304</v>
      </c>
      <c r="B1544" s="19" t="s">
        <v>26</v>
      </c>
      <c r="C1544" s="19">
        <v>0</v>
      </c>
      <c r="D1544" s="19">
        <v>0</v>
      </c>
      <c r="E1544" s="19">
        <v>14.07</v>
      </c>
      <c r="F1544" s="19">
        <v>3.79</v>
      </c>
      <c r="G1544" s="19">
        <v>0</v>
      </c>
      <c r="H1544" s="17">
        <f t="shared" si="72"/>
        <v>0</v>
      </c>
      <c r="I1544" s="18">
        <f t="shared" si="70"/>
        <v>14.07</v>
      </c>
      <c r="J1544" s="17">
        <f t="shared" si="71"/>
        <v>0</v>
      </c>
    </row>
    <row r="1545" spans="1:10" x14ac:dyDescent="0.3">
      <c r="A1545" s="2">
        <v>20200304</v>
      </c>
      <c r="B1545" s="2" t="s">
        <v>25</v>
      </c>
      <c r="C1545" s="2">
        <v>0</v>
      </c>
      <c r="D1545" s="2">
        <v>0</v>
      </c>
      <c r="E1545" s="2">
        <v>13.95</v>
      </c>
      <c r="F1545" s="2">
        <v>3.86</v>
      </c>
      <c r="G1545" s="2">
        <v>0</v>
      </c>
      <c r="H1545" s="16">
        <f t="shared" si="72"/>
        <v>0</v>
      </c>
      <c r="I1545" s="15">
        <f t="shared" si="70"/>
        <v>13.95</v>
      </c>
      <c r="J1545" s="14">
        <f t="shared" si="71"/>
        <v>0</v>
      </c>
    </row>
    <row r="1546" spans="1:10" x14ac:dyDescent="0.3">
      <c r="A1546" s="19">
        <v>20200305</v>
      </c>
      <c r="B1546" s="19" t="s">
        <v>48</v>
      </c>
      <c r="C1546" s="19">
        <v>0</v>
      </c>
      <c r="D1546" s="19">
        <v>0</v>
      </c>
      <c r="E1546" s="19">
        <v>13.88</v>
      </c>
      <c r="F1546" s="19">
        <v>4.1399999999999997</v>
      </c>
      <c r="G1546" s="19">
        <v>0</v>
      </c>
      <c r="H1546" s="17">
        <f t="shared" si="72"/>
        <v>0</v>
      </c>
      <c r="I1546" s="18">
        <f t="shared" ref="I1546:I1609" si="73">E1546+H1546*((NOCT-20)/(800))</f>
        <v>13.88</v>
      </c>
      <c r="J1546" s="17">
        <f t="shared" ref="J1546:J1609" si="74">P_STC__W*(H1546/1000)*(1+(alpha_p/100)*(I1546-25))</f>
        <v>0</v>
      </c>
    </row>
    <row r="1547" spans="1:10" x14ac:dyDescent="0.3">
      <c r="A1547" s="2">
        <v>20200305</v>
      </c>
      <c r="B1547" s="2" t="s">
        <v>47</v>
      </c>
      <c r="C1547" s="2">
        <v>0</v>
      </c>
      <c r="D1547" s="2">
        <v>0</v>
      </c>
      <c r="E1547" s="2">
        <v>13.88</v>
      </c>
      <c r="F1547" s="2">
        <v>4.6900000000000004</v>
      </c>
      <c r="G1547" s="2">
        <v>0</v>
      </c>
      <c r="H1547" s="16">
        <f t="shared" si="72"/>
        <v>0</v>
      </c>
      <c r="I1547" s="15">
        <f t="shared" si="73"/>
        <v>13.88</v>
      </c>
      <c r="J1547" s="14">
        <f t="shared" si="74"/>
        <v>0</v>
      </c>
    </row>
    <row r="1548" spans="1:10" x14ac:dyDescent="0.3">
      <c r="A1548" s="19">
        <v>20200305</v>
      </c>
      <c r="B1548" s="19" t="s">
        <v>46</v>
      </c>
      <c r="C1548" s="19">
        <v>0</v>
      </c>
      <c r="D1548" s="19">
        <v>0</v>
      </c>
      <c r="E1548" s="19">
        <v>13.95</v>
      </c>
      <c r="F1548" s="19">
        <v>5.31</v>
      </c>
      <c r="G1548" s="19">
        <v>0</v>
      </c>
      <c r="H1548" s="17">
        <f t="shared" si="72"/>
        <v>0</v>
      </c>
      <c r="I1548" s="18">
        <f t="shared" si="73"/>
        <v>13.95</v>
      </c>
      <c r="J1548" s="17">
        <f t="shared" si="74"/>
        <v>0</v>
      </c>
    </row>
    <row r="1549" spans="1:10" x14ac:dyDescent="0.3">
      <c r="A1549" s="2">
        <v>20200305</v>
      </c>
      <c r="B1549" s="2" t="s">
        <v>45</v>
      </c>
      <c r="C1549" s="2">
        <v>0</v>
      </c>
      <c r="D1549" s="2">
        <v>0</v>
      </c>
      <c r="E1549" s="2">
        <v>14.15</v>
      </c>
      <c r="F1549" s="2">
        <v>5.59</v>
      </c>
      <c r="G1549" s="2">
        <v>0</v>
      </c>
      <c r="H1549" s="16">
        <f t="shared" si="72"/>
        <v>0</v>
      </c>
      <c r="I1549" s="15">
        <f t="shared" si="73"/>
        <v>14.15</v>
      </c>
      <c r="J1549" s="14">
        <f t="shared" si="74"/>
        <v>0</v>
      </c>
    </row>
    <row r="1550" spans="1:10" x14ac:dyDescent="0.3">
      <c r="A1550" s="19">
        <v>20200305</v>
      </c>
      <c r="B1550" s="19" t="s">
        <v>44</v>
      </c>
      <c r="C1550" s="19">
        <v>0</v>
      </c>
      <c r="D1550" s="19">
        <v>0</v>
      </c>
      <c r="E1550" s="19">
        <v>14.32</v>
      </c>
      <c r="F1550" s="19">
        <v>5.79</v>
      </c>
      <c r="G1550" s="19">
        <v>0</v>
      </c>
      <c r="H1550" s="17">
        <f t="shared" si="72"/>
        <v>0</v>
      </c>
      <c r="I1550" s="18">
        <f t="shared" si="73"/>
        <v>14.32</v>
      </c>
      <c r="J1550" s="17">
        <f t="shared" si="74"/>
        <v>0</v>
      </c>
    </row>
    <row r="1551" spans="1:10" x14ac:dyDescent="0.3">
      <c r="A1551" s="2">
        <v>20200305</v>
      </c>
      <c r="B1551" s="2" t="s">
        <v>43</v>
      </c>
      <c r="C1551" s="2">
        <v>0</v>
      </c>
      <c r="D1551" s="2">
        <v>0</v>
      </c>
      <c r="E1551" s="2">
        <v>14.57</v>
      </c>
      <c r="F1551" s="2">
        <v>6.28</v>
      </c>
      <c r="G1551" s="2">
        <v>0</v>
      </c>
      <c r="H1551" s="16">
        <f t="shared" si="72"/>
        <v>0</v>
      </c>
      <c r="I1551" s="15">
        <f t="shared" si="73"/>
        <v>14.57</v>
      </c>
      <c r="J1551" s="14">
        <f t="shared" si="74"/>
        <v>0</v>
      </c>
    </row>
    <row r="1552" spans="1:10" x14ac:dyDescent="0.3">
      <c r="A1552" s="19">
        <v>20200305</v>
      </c>
      <c r="B1552" s="19" t="s">
        <v>42</v>
      </c>
      <c r="C1552" s="19">
        <v>0</v>
      </c>
      <c r="D1552" s="19">
        <v>0</v>
      </c>
      <c r="E1552" s="19">
        <v>14.98</v>
      </c>
      <c r="F1552" s="19">
        <v>6.97</v>
      </c>
      <c r="G1552" s="19">
        <v>0</v>
      </c>
      <c r="H1552" s="17">
        <f t="shared" si="72"/>
        <v>0</v>
      </c>
      <c r="I1552" s="18">
        <f t="shared" si="73"/>
        <v>14.98</v>
      </c>
      <c r="J1552" s="17">
        <f t="shared" si="74"/>
        <v>0</v>
      </c>
    </row>
    <row r="1553" spans="1:10" x14ac:dyDescent="0.3">
      <c r="A1553" s="2">
        <v>20200305</v>
      </c>
      <c r="B1553" s="2" t="s">
        <v>41</v>
      </c>
      <c r="C1553" s="2">
        <v>0</v>
      </c>
      <c r="D1553" s="2">
        <v>0</v>
      </c>
      <c r="E1553" s="2">
        <v>14.65</v>
      </c>
      <c r="F1553" s="2">
        <v>7.86</v>
      </c>
      <c r="G1553" s="2">
        <v>0</v>
      </c>
      <c r="H1553" s="16">
        <f t="shared" si="72"/>
        <v>0</v>
      </c>
      <c r="I1553" s="15">
        <f t="shared" si="73"/>
        <v>14.65</v>
      </c>
      <c r="J1553" s="14">
        <f t="shared" si="74"/>
        <v>0</v>
      </c>
    </row>
    <row r="1554" spans="1:10" x14ac:dyDescent="0.3">
      <c r="A1554" s="19">
        <v>20200305</v>
      </c>
      <c r="B1554" s="19" t="s">
        <v>40</v>
      </c>
      <c r="C1554" s="19">
        <v>81</v>
      </c>
      <c r="D1554" s="19">
        <v>11.74</v>
      </c>
      <c r="E1554" s="19">
        <v>14.34</v>
      </c>
      <c r="F1554" s="19">
        <v>7.17</v>
      </c>
      <c r="G1554" s="19">
        <v>0</v>
      </c>
      <c r="H1554" s="17">
        <f t="shared" si="72"/>
        <v>398.09137817539573</v>
      </c>
      <c r="I1554" s="18">
        <f t="shared" si="73"/>
        <v>26.780355567981118</v>
      </c>
      <c r="J1554" s="17">
        <f t="shared" si="74"/>
        <v>0.39490202926774642</v>
      </c>
    </row>
    <row r="1555" spans="1:10" x14ac:dyDescent="0.3">
      <c r="A1555" s="2">
        <v>20200305</v>
      </c>
      <c r="B1555" s="2" t="s">
        <v>39</v>
      </c>
      <c r="C1555" s="2">
        <v>224</v>
      </c>
      <c r="D1555" s="2">
        <v>22.49</v>
      </c>
      <c r="E1555" s="2">
        <v>14.48</v>
      </c>
      <c r="F1555" s="2">
        <v>7.38</v>
      </c>
      <c r="G1555" s="2">
        <v>0</v>
      </c>
      <c r="H1555" s="16">
        <f t="shared" ref="H1555:H1618" si="75">IF(D1555&gt;0,C1555/SIN(D1555*PI()/180),0)</f>
        <v>585.58695996040046</v>
      </c>
      <c r="I1555" s="15">
        <f t="shared" si="73"/>
        <v>32.779592498762511</v>
      </c>
      <c r="J1555" s="14">
        <f t="shared" si="74"/>
        <v>0.56508663431553563</v>
      </c>
    </row>
    <row r="1556" spans="1:10" x14ac:dyDescent="0.3">
      <c r="A1556" s="19">
        <v>20200305</v>
      </c>
      <c r="B1556" s="19" t="s">
        <v>38</v>
      </c>
      <c r="C1556" s="19">
        <v>478</v>
      </c>
      <c r="D1556" s="19">
        <v>32.08</v>
      </c>
      <c r="E1556" s="19">
        <v>14.84</v>
      </c>
      <c r="F1556" s="19">
        <v>8.14</v>
      </c>
      <c r="G1556" s="19">
        <v>0</v>
      </c>
      <c r="H1556" s="17">
        <f t="shared" si="75"/>
        <v>900.01400626273721</v>
      </c>
      <c r="I1556" s="18">
        <f t="shared" si="73"/>
        <v>42.965437695710534</v>
      </c>
      <c r="J1556" s="17">
        <f t="shared" si="74"/>
        <v>0.82725285126622705</v>
      </c>
    </row>
    <row r="1557" spans="1:10" x14ac:dyDescent="0.3">
      <c r="A1557" s="2">
        <v>20200305</v>
      </c>
      <c r="B1557" s="2" t="s">
        <v>37</v>
      </c>
      <c r="C1557" s="2">
        <v>463</v>
      </c>
      <c r="D1557" s="2">
        <v>39.71</v>
      </c>
      <c r="E1557" s="2">
        <v>15.17</v>
      </c>
      <c r="F1557" s="2">
        <v>8.41</v>
      </c>
      <c r="G1557" s="2">
        <v>0</v>
      </c>
      <c r="H1557" s="16">
        <f t="shared" si="75"/>
        <v>724.68067459116207</v>
      </c>
      <c r="I1557" s="15">
        <f t="shared" si="73"/>
        <v>37.816271080973813</v>
      </c>
      <c r="J1557" s="14">
        <f t="shared" si="74"/>
        <v>0.68288600671399724</v>
      </c>
    </row>
    <row r="1558" spans="1:10" x14ac:dyDescent="0.3">
      <c r="A1558" s="19">
        <v>20200305</v>
      </c>
      <c r="B1558" s="19" t="s">
        <v>36</v>
      </c>
      <c r="C1558" s="19">
        <v>506</v>
      </c>
      <c r="D1558" s="19">
        <v>44.32</v>
      </c>
      <c r="E1558" s="19">
        <v>15.53</v>
      </c>
      <c r="F1558" s="19">
        <v>8.69</v>
      </c>
      <c r="G1558" s="19">
        <v>0</v>
      </c>
      <c r="H1558" s="17">
        <f t="shared" si="75"/>
        <v>724.23829967654081</v>
      </c>
      <c r="I1558" s="18">
        <f t="shared" si="73"/>
        <v>38.162446864891898</v>
      </c>
      <c r="J1558" s="17">
        <f t="shared" si="74"/>
        <v>0.68134093305998633</v>
      </c>
    </row>
    <row r="1559" spans="1:10" x14ac:dyDescent="0.3">
      <c r="A1559" s="2">
        <v>20200305</v>
      </c>
      <c r="B1559" s="2" t="s">
        <v>35</v>
      </c>
      <c r="C1559" s="2">
        <v>640.01</v>
      </c>
      <c r="D1559" s="2">
        <v>44.94</v>
      </c>
      <c r="E1559" s="2">
        <v>15.51</v>
      </c>
      <c r="F1559" s="2">
        <v>8.76</v>
      </c>
      <c r="G1559" s="2">
        <v>0</v>
      </c>
      <c r="H1559" s="16">
        <f t="shared" si="75"/>
        <v>906.06014264662372</v>
      </c>
      <c r="I1559" s="15">
        <f t="shared" si="73"/>
        <v>43.824379457706989</v>
      </c>
      <c r="J1559" s="14">
        <f t="shared" si="74"/>
        <v>0.82930805293154497</v>
      </c>
    </row>
    <row r="1560" spans="1:10" x14ac:dyDescent="0.3">
      <c r="A1560" s="19">
        <v>20200305</v>
      </c>
      <c r="B1560" s="19" t="s">
        <v>34</v>
      </c>
      <c r="C1560" s="19">
        <v>686.01</v>
      </c>
      <c r="D1560" s="19">
        <v>41.41</v>
      </c>
      <c r="E1560" s="19">
        <v>15.54</v>
      </c>
      <c r="F1560" s="19">
        <v>8.48</v>
      </c>
      <c r="G1560" s="19">
        <v>0</v>
      </c>
      <c r="H1560" s="17">
        <f t="shared" si="75"/>
        <v>1037.1418762493136</v>
      </c>
      <c r="I1560" s="18">
        <f t="shared" si="73"/>
        <v>47.950683632791048</v>
      </c>
      <c r="J1560" s="17">
        <f t="shared" si="74"/>
        <v>0.93002785837078572</v>
      </c>
    </row>
    <row r="1561" spans="1:10" x14ac:dyDescent="0.3">
      <c r="A1561" s="2">
        <v>20200305</v>
      </c>
      <c r="B1561" s="2" t="s">
        <v>33</v>
      </c>
      <c r="C1561" s="2">
        <v>463.01</v>
      </c>
      <c r="D1561" s="2">
        <v>34.53</v>
      </c>
      <c r="E1561" s="2">
        <v>15.34</v>
      </c>
      <c r="F1561" s="2">
        <v>7.93</v>
      </c>
      <c r="G1561" s="2">
        <v>0</v>
      </c>
      <c r="H1561" s="16">
        <f t="shared" si="75"/>
        <v>816.82997427893145</v>
      </c>
      <c r="I1561" s="15">
        <f t="shared" si="73"/>
        <v>40.865936696216608</v>
      </c>
      <c r="J1561" s="14">
        <f t="shared" si="74"/>
        <v>0.75851099729326354</v>
      </c>
    </row>
    <row r="1562" spans="1:10" x14ac:dyDescent="0.3">
      <c r="A1562" s="19">
        <v>20200305</v>
      </c>
      <c r="B1562" s="19" t="s">
        <v>32</v>
      </c>
      <c r="C1562" s="19">
        <v>368.01</v>
      </c>
      <c r="D1562" s="19">
        <v>25.42</v>
      </c>
      <c r="E1562" s="19">
        <v>15.13</v>
      </c>
      <c r="F1562" s="19">
        <v>7.72</v>
      </c>
      <c r="G1562" s="19">
        <v>0</v>
      </c>
      <c r="H1562" s="17">
        <f t="shared" si="75"/>
        <v>857.33169642408484</v>
      </c>
      <c r="I1562" s="18">
        <f t="shared" si="73"/>
        <v>41.921615513252654</v>
      </c>
      <c r="J1562" s="17">
        <f t="shared" si="74"/>
        <v>0.79204822842012623</v>
      </c>
    </row>
    <row r="1563" spans="1:10" x14ac:dyDescent="0.3">
      <c r="A1563" s="2">
        <v>20200305</v>
      </c>
      <c r="B1563" s="2" t="s">
        <v>31</v>
      </c>
      <c r="C1563" s="2">
        <v>177</v>
      </c>
      <c r="D1563" s="2">
        <v>14.94</v>
      </c>
      <c r="E1563" s="2">
        <v>14.7</v>
      </c>
      <c r="F1563" s="2">
        <v>7.38</v>
      </c>
      <c r="G1563" s="2">
        <v>0</v>
      </c>
      <c r="H1563" s="16">
        <f t="shared" si="75"/>
        <v>686.55906731825417</v>
      </c>
      <c r="I1563" s="15">
        <f t="shared" si="73"/>
        <v>36.154970853695445</v>
      </c>
      <c r="J1563" s="14">
        <f t="shared" si="74"/>
        <v>0.65209560858451454</v>
      </c>
    </row>
    <row r="1564" spans="1:10" x14ac:dyDescent="0.3">
      <c r="A1564" s="19">
        <v>20200305</v>
      </c>
      <c r="B1564" s="19" t="s">
        <v>30</v>
      </c>
      <c r="C1564" s="19">
        <v>19.600000000000001</v>
      </c>
      <c r="D1564" s="19">
        <v>3.69</v>
      </c>
      <c r="E1564" s="19">
        <v>14.06</v>
      </c>
      <c r="F1564" s="19">
        <v>6.9</v>
      </c>
      <c r="G1564" s="19">
        <v>0</v>
      </c>
      <c r="H1564" s="17">
        <f t="shared" si="75"/>
        <v>304.54578965084761</v>
      </c>
      <c r="I1564" s="18">
        <f t="shared" si="73"/>
        <v>23.57705592658899</v>
      </c>
      <c r="J1564" s="17">
        <f t="shared" si="74"/>
        <v>0.30649587196994438</v>
      </c>
    </row>
    <row r="1565" spans="1:10" x14ac:dyDescent="0.3">
      <c r="A1565" s="2">
        <v>20200305</v>
      </c>
      <c r="B1565" s="2" t="s">
        <v>29</v>
      </c>
      <c r="C1565" s="2">
        <v>0</v>
      </c>
      <c r="D1565" s="2">
        <v>0</v>
      </c>
      <c r="E1565" s="2">
        <v>13.57</v>
      </c>
      <c r="F1565" s="2">
        <v>6.83</v>
      </c>
      <c r="G1565" s="2">
        <v>0</v>
      </c>
      <c r="H1565" s="16">
        <f t="shared" si="75"/>
        <v>0</v>
      </c>
      <c r="I1565" s="15">
        <f t="shared" si="73"/>
        <v>13.57</v>
      </c>
      <c r="J1565" s="14">
        <f t="shared" si="74"/>
        <v>0</v>
      </c>
    </row>
    <row r="1566" spans="1:10" x14ac:dyDescent="0.3">
      <c r="A1566" s="19">
        <v>20200305</v>
      </c>
      <c r="B1566" s="19" t="s">
        <v>28</v>
      </c>
      <c r="C1566" s="19">
        <v>0</v>
      </c>
      <c r="D1566" s="19">
        <v>0</v>
      </c>
      <c r="E1566" s="19">
        <v>13.18</v>
      </c>
      <c r="F1566" s="19">
        <v>6.21</v>
      </c>
      <c r="G1566" s="19">
        <v>0</v>
      </c>
      <c r="H1566" s="17">
        <f t="shared" si="75"/>
        <v>0</v>
      </c>
      <c r="I1566" s="18">
        <f t="shared" si="73"/>
        <v>13.18</v>
      </c>
      <c r="J1566" s="17">
        <f t="shared" si="74"/>
        <v>0</v>
      </c>
    </row>
    <row r="1567" spans="1:10" x14ac:dyDescent="0.3">
      <c r="A1567" s="2">
        <v>20200305</v>
      </c>
      <c r="B1567" s="2" t="s">
        <v>27</v>
      </c>
      <c r="C1567" s="2">
        <v>0</v>
      </c>
      <c r="D1567" s="2">
        <v>0</v>
      </c>
      <c r="E1567" s="2">
        <v>13.01</v>
      </c>
      <c r="F1567" s="2">
        <v>6</v>
      </c>
      <c r="G1567" s="2">
        <v>0</v>
      </c>
      <c r="H1567" s="16">
        <f t="shared" si="75"/>
        <v>0</v>
      </c>
      <c r="I1567" s="15">
        <f t="shared" si="73"/>
        <v>13.01</v>
      </c>
      <c r="J1567" s="14">
        <f t="shared" si="74"/>
        <v>0</v>
      </c>
    </row>
    <row r="1568" spans="1:10" x14ac:dyDescent="0.3">
      <c r="A1568" s="19">
        <v>20200305</v>
      </c>
      <c r="B1568" s="19" t="s">
        <v>26</v>
      </c>
      <c r="C1568" s="19">
        <v>0</v>
      </c>
      <c r="D1568" s="19">
        <v>0</v>
      </c>
      <c r="E1568" s="19">
        <v>12.82</v>
      </c>
      <c r="F1568" s="19">
        <v>5.93</v>
      </c>
      <c r="G1568" s="19">
        <v>0</v>
      </c>
      <c r="H1568" s="17">
        <f t="shared" si="75"/>
        <v>0</v>
      </c>
      <c r="I1568" s="18">
        <f t="shared" si="73"/>
        <v>12.82</v>
      </c>
      <c r="J1568" s="17">
        <f t="shared" si="74"/>
        <v>0</v>
      </c>
    </row>
    <row r="1569" spans="1:10" x14ac:dyDescent="0.3">
      <c r="A1569" s="2">
        <v>20200305</v>
      </c>
      <c r="B1569" s="2" t="s">
        <v>25</v>
      </c>
      <c r="C1569" s="2">
        <v>0</v>
      </c>
      <c r="D1569" s="2">
        <v>0</v>
      </c>
      <c r="E1569" s="2">
        <v>12.8</v>
      </c>
      <c r="F1569" s="2">
        <v>6.28</v>
      </c>
      <c r="G1569" s="2">
        <v>0</v>
      </c>
      <c r="H1569" s="16">
        <f t="shared" si="75"/>
        <v>0</v>
      </c>
      <c r="I1569" s="15">
        <f t="shared" si="73"/>
        <v>12.8</v>
      </c>
      <c r="J1569" s="14">
        <f t="shared" si="74"/>
        <v>0</v>
      </c>
    </row>
    <row r="1570" spans="1:10" x14ac:dyDescent="0.3">
      <c r="A1570" s="19">
        <v>20200306</v>
      </c>
      <c r="B1570" s="19" t="s">
        <v>48</v>
      </c>
      <c r="C1570" s="19">
        <v>0</v>
      </c>
      <c r="D1570" s="19">
        <v>0</v>
      </c>
      <c r="E1570" s="19">
        <v>12.78</v>
      </c>
      <c r="F1570" s="19">
        <v>6.62</v>
      </c>
      <c r="G1570" s="19">
        <v>0</v>
      </c>
      <c r="H1570" s="17">
        <f t="shared" si="75"/>
        <v>0</v>
      </c>
      <c r="I1570" s="18">
        <f t="shared" si="73"/>
        <v>12.78</v>
      </c>
      <c r="J1570" s="17">
        <f t="shared" si="74"/>
        <v>0</v>
      </c>
    </row>
    <row r="1571" spans="1:10" x14ac:dyDescent="0.3">
      <c r="A1571" s="2">
        <v>20200306</v>
      </c>
      <c r="B1571" s="2" t="s">
        <v>47</v>
      </c>
      <c r="C1571" s="2">
        <v>0</v>
      </c>
      <c r="D1571" s="2">
        <v>0</v>
      </c>
      <c r="E1571" s="2">
        <v>12.84</v>
      </c>
      <c r="F1571" s="2">
        <v>6.41</v>
      </c>
      <c r="G1571" s="2">
        <v>0</v>
      </c>
      <c r="H1571" s="16">
        <f t="shared" si="75"/>
        <v>0</v>
      </c>
      <c r="I1571" s="15">
        <f t="shared" si="73"/>
        <v>12.84</v>
      </c>
      <c r="J1571" s="14">
        <f t="shared" si="74"/>
        <v>0</v>
      </c>
    </row>
    <row r="1572" spans="1:10" x14ac:dyDescent="0.3">
      <c r="A1572" s="19">
        <v>20200306</v>
      </c>
      <c r="B1572" s="19" t="s">
        <v>46</v>
      </c>
      <c r="C1572" s="19">
        <v>0</v>
      </c>
      <c r="D1572" s="19">
        <v>0</v>
      </c>
      <c r="E1572" s="19">
        <v>13.01</v>
      </c>
      <c r="F1572" s="19">
        <v>6.34</v>
      </c>
      <c r="G1572" s="19">
        <v>0</v>
      </c>
      <c r="H1572" s="17">
        <f t="shared" si="75"/>
        <v>0</v>
      </c>
      <c r="I1572" s="18">
        <f t="shared" si="73"/>
        <v>13.01</v>
      </c>
      <c r="J1572" s="17">
        <f t="shared" si="74"/>
        <v>0</v>
      </c>
    </row>
    <row r="1573" spans="1:10" x14ac:dyDescent="0.3">
      <c r="A1573" s="2">
        <v>20200306</v>
      </c>
      <c r="B1573" s="2" t="s">
        <v>45</v>
      </c>
      <c r="C1573" s="2">
        <v>0</v>
      </c>
      <c r="D1573" s="2">
        <v>0</v>
      </c>
      <c r="E1573" s="2">
        <v>12.86</v>
      </c>
      <c r="F1573" s="2">
        <v>6.62</v>
      </c>
      <c r="G1573" s="2">
        <v>0</v>
      </c>
      <c r="H1573" s="16">
        <f t="shared" si="75"/>
        <v>0</v>
      </c>
      <c r="I1573" s="15">
        <f t="shared" si="73"/>
        <v>12.86</v>
      </c>
      <c r="J1573" s="14">
        <f t="shared" si="74"/>
        <v>0</v>
      </c>
    </row>
    <row r="1574" spans="1:10" x14ac:dyDescent="0.3">
      <c r="A1574" s="19">
        <v>20200306</v>
      </c>
      <c r="B1574" s="19" t="s">
        <v>44</v>
      </c>
      <c r="C1574" s="19">
        <v>0</v>
      </c>
      <c r="D1574" s="19">
        <v>0</v>
      </c>
      <c r="E1574" s="19">
        <v>12.89</v>
      </c>
      <c r="F1574" s="19">
        <v>6.9</v>
      </c>
      <c r="G1574" s="19">
        <v>0</v>
      </c>
      <c r="H1574" s="17">
        <f t="shared" si="75"/>
        <v>0</v>
      </c>
      <c r="I1574" s="18">
        <f t="shared" si="73"/>
        <v>12.89</v>
      </c>
      <c r="J1574" s="17">
        <f t="shared" si="74"/>
        <v>0</v>
      </c>
    </row>
    <row r="1575" spans="1:10" x14ac:dyDescent="0.3">
      <c r="A1575" s="2">
        <v>20200306</v>
      </c>
      <c r="B1575" s="2" t="s">
        <v>43</v>
      </c>
      <c r="C1575" s="2">
        <v>0</v>
      </c>
      <c r="D1575" s="2">
        <v>0</v>
      </c>
      <c r="E1575" s="2">
        <v>12.66</v>
      </c>
      <c r="F1575" s="2">
        <v>6.97</v>
      </c>
      <c r="G1575" s="2">
        <v>0</v>
      </c>
      <c r="H1575" s="16">
        <f t="shared" si="75"/>
        <v>0</v>
      </c>
      <c r="I1575" s="15">
        <f t="shared" si="73"/>
        <v>12.66</v>
      </c>
      <c r="J1575" s="14">
        <f t="shared" si="74"/>
        <v>0</v>
      </c>
    </row>
    <row r="1576" spans="1:10" x14ac:dyDescent="0.3">
      <c r="A1576" s="19">
        <v>20200306</v>
      </c>
      <c r="B1576" s="19" t="s">
        <v>42</v>
      </c>
      <c r="C1576" s="19">
        <v>0</v>
      </c>
      <c r="D1576" s="19">
        <v>0</v>
      </c>
      <c r="E1576" s="19">
        <v>12.4</v>
      </c>
      <c r="F1576" s="19">
        <v>6.9</v>
      </c>
      <c r="G1576" s="19">
        <v>0</v>
      </c>
      <c r="H1576" s="17">
        <f t="shared" si="75"/>
        <v>0</v>
      </c>
      <c r="I1576" s="18">
        <f t="shared" si="73"/>
        <v>12.4</v>
      </c>
      <c r="J1576" s="17">
        <f t="shared" si="74"/>
        <v>0</v>
      </c>
    </row>
    <row r="1577" spans="1:10" x14ac:dyDescent="0.3">
      <c r="A1577" s="2">
        <v>20200306</v>
      </c>
      <c r="B1577" s="2" t="s">
        <v>41</v>
      </c>
      <c r="C1577" s="2">
        <v>0</v>
      </c>
      <c r="D1577" s="2">
        <v>0</v>
      </c>
      <c r="E1577" s="2">
        <v>12.41</v>
      </c>
      <c r="F1577" s="2">
        <v>7.31</v>
      </c>
      <c r="G1577" s="2">
        <v>0</v>
      </c>
      <c r="H1577" s="16">
        <f t="shared" si="75"/>
        <v>0</v>
      </c>
      <c r="I1577" s="15">
        <f t="shared" si="73"/>
        <v>12.41</v>
      </c>
      <c r="J1577" s="14">
        <f t="shared" si="74"/>
        <v>0</v>
      </c>
    </row>
    <row r="1578" spans="1:10" x14ac:dyDescent="0.3">
      <c r="A1578" s="19">
        <v>20200306</v>
      </c>
      <c r="B1578" s="19" t="s">
        <v>40</v>
      </c>
      <c r="C1578" s="19">
        <v>177</v>
      </c>
      <c r="D1578" s="19">
        <v>12.04</v>
      </c>
      <c r="E1578" s="19">
        <v>12.57</v>
      </c>
      <c r="F1578" s="19">
        <v>7.17</v>
      </c>
      <c r="G1578" s="19">
        <v>0</v>
      </c>
      <c r="H1578" s="17">
        <f t="shared" si="75"/>
        <v>848.53621006917672</v>
      </c>
      <c r="I1578" s="18">
        <f t="shared" si="73"/>
        <v>39.086756564661769</v>
      </c>
      <c r="J1578" s="17">
        <f t="shared" si="74"/>
        <v>0.79474715644522331</v>
      </c>
    </row>
    <row r="1579" spans="1:10" x14ac:dyDescent="0.3">
      <c r="A1579" s="2">
        <v>20200306</v>
      </c>
      <c r="B1579" s="2" t="s">
        <v>39</v>
      </c>
      <c r="C1579" s="2">
        <v>328</v>
      </c>
      <c r="D1579" s="2">
        <v>22.81</v>
      </c>
      <c r="E1579" s="2">
        <v>13.15</v>
      </c>
      <c r="F1579" s="2">
        <v>6.76</v>
      </c>
      <c r="G1579" s="2">
        <v>0</v>
      </c>
      <c r="H1579" s="16">
        <f t="shared" si="75"/>
        <v>846.0662957061993</v>
      </c>
      <c r="I1579" s="15">
        <f t="shared" si="73"/>
        <v>39.589571740818727</v>
      </c>
      <c r="J1579" s="14">
        <f t="shared" si="74"/>
        <v>0.79051944357207471</v>
      </c>
    </row>
    <row r="1580" spans="1:10" x14ac:dyDescent="0.3">
      <c r="A1580" s="19">
        <v>20200306</v>
      </c>
      <c r="B1580" s="19" t="s">
        <v>38</v>
      </c>
      <c r="C1580" s="19">
        <v>106</v>
      </c>
      <c r="D1580" s="19">
        <v>32.42</v>
      </c>
      <c r="E1580" s="19">
        <v>13.88</v>
      </c>
      <c r="F1580" s="19">
        <v>8.6199999999999992</v>
      </c>
      <c r="G1580" s="19">
        <v>0</v>
      </c>
      <c r="H1580" s="17">
        <f t="shared" si="75"/>
        <v>197.71638014642002</v>
      </c>
      <c r="I1580" s="18">
        <f t="shared" si="73"/>
        <v>20.058636879575626</v>
      </c>
      <c r="J1580" s="17">
        <f t="shared" si="74"/>
        <v>0.20211282807763697</v>
      </c>
    </row>
    <row r="1581" spans="1:10" x14ac:dyDescent="0.3">
      <c r="A1581" s="2">
        <v>20200306</v>
      </c>
      <c r="B1581" s="2" t="s">
        <v>37</v>
      </c>
      <c r="C1581" s="2">
        <v>564</v>
      </c>
      <c r="D1581" s="2">
        <v>40.08</v>
      </c>
      <c r="E1581" s="2">
        <v>14.4</v>
      </c>
      <c r="F1581" s="2">
        <v>8.76</v>
      </c>
      <c r="G1581" s="2">
        <v>0</v>
      </c>
      <c r="H1581" s="16">
        <f t="shared" si="75"/>
        <v>875.97147447866655</v>
      </c>
      <c r="I1581" s="15">
        <f t="shared" si="73"/>
        <v>41.774108577458328</v>
      </c>
      <c r="J1581" s="14">
        <f t="shared" si="74"/>
        <v>0.80985009167219013</v>
      </c>
    </row>
    <row r="1582" spans="1:10" x14ac:dyDescent="0.3">
      <c r="A1582" s="19">
        <v>20200306</v>
      </c>
      <c r="B1582" s="19" t="s">
        <v>36</v>
      </c>
      <c r="C1582" s="19">
        <v>402</v>
      </c>
      <c r="D1582" s="19">
        <v>44.71</v>
      </c>
      <c r="E1582" s="19">
        <v>14.7</v>
      </c>
      <c r="F1582" s="19">
        <v>9.17</v>
      </c>
      <c r="G1582" s="19">
        <v>0</v>
      </c>
      <c r="H1582" s="17">
        <f t="shared" si="75"/>
        <v>571.41334185542098</v>
      </c>
      <c r="I1582" s="18">
        <f t="shared" si="73"/>
        <v>32.556666932981905</v>
      </c>
      <c r="J1582" s="17">
        <f t="shared" si="74"/>
        <v>0.55198243048083506</v>
      </c>
    </row>
    <row r="1583" spans="1:10" x14ac:dyDescent="0.3">
      <c r="A1583" s="2">
        <v>20200306</v>
      </c>
      <c r="B1583" s="2" t="s">
        <v>35</v>
      </c>
      <c r="C1583" s="2">
        <v>762.01</v>
      </c>
      <c r="D1583" s="2">
        <v>45.32</v>
      </c>
      <c r="E1583" s="2">
        <v>14.78</v>
      </c>
      <c r="F1583" s="2">
        <v>8.9700000000000006</v>
      </c>
      <c r="G1583" s="2">
        <v>0</v>
      </c>
      <c r="H1583" s="16">
        <f t="shared" si="75"/>
        <v>1071.6762527213068</v>
      </c>
      <c r="I1583" s="15">
        <f t="shared" si="73"/>
        <v>48.269882897540839</v>
      </c>
      <c r="J1583" s="14">
        <f t="shared" si="74"/>
        <v>0.959456238649256</v>
      </c>
    </row>
    <row r="1584" spans="1:10" x14ac:dyDescent="0.3">
      <c r="A1584" s="19">
        <v>20200306</v>
      </c>
      <c r="B1584" s="19" t="s">
        <v>34</v>
      </c>
      <c r="C1584" s="19">
        <v>691.01</v>
      </c>
      <c r="D1584" s="19">
        <v>41.75</v>
      </c>
      <c r="E1584" s="19">
        <v>14.93</v>
      </c>
      <c r="F1584" s="19">
        <v>8.6199999999999992</v>
      </c>
      <c r="G1584" s="19">
        <v>0</v>
      </c>
      <c r="H1584" s="17">
        <f t="shared" si="75"/>
        <v>1037.7369362789066</v>
      </c>
      <c r="I1584" s="18">
        <f t="shared" si="73"/>
        <v>47.35927925871583</v>
      </c>
      <c r="J1584" s="17">
        <f t="shared" si="74"/>
        <v>0.93332321147985742</v>
      </c>
    </row>
    <row r="1585" spans="1:10" x14ac:dyDescent="0.3">
      <c r="A1585" s="2">
        <v>20200306</v>
      </c>
      <c r="B1585" s="2" t="s">
        <v>33</v>
      </c>
      <c r="C1585" s="2">
        <v>560.01</v>
      </c>
      <c r="D1585" s="2">
        <v>34.83</v>
      </c>
      <c r="E1585" s="2">
        <v>14.93</v>
      </c>
      <c r="F1585" s="2">
        <v>8.5500000000000007</v>
      </c>
      <c r="G1585" s="2">
        <v>0</v>
      </c>
      <c r="H1585" s="16">
        <f t="shared" si="75"/>
        <v>980.5067495634363</v>
      </c>
      <c r="I1585" s="15">
        <f t="shared" si="73"/>
        <v>45.570835923857388</v>
      </c>
      <c r="J1585" s="14">
        <f t="shared" si="74"/>
        <v>0.88974245395966745</v>
      </c>
    </row>
    <row r="1586" spans="1:10" x14ac:dyDescent="0.3">
      <c r="A1586" s="19">
        <v>20200306</v>
      </c>
      <c r="B1586" s="19" t="s">
        <v>32</v>
      </c>
      <c r="C1586" s="19">
        <v>407.01</v>
      </c>
      <c r="D1586" s="19">
        <v>25.67</v>
      </c>
      <c r="E1586" s="19">
        <v>14.76</v>
      </c>
      <c r="F1586" s="19">
        <v>8.14</v>
      </c>
      <c r="G1586" s="19">
        <v>0</v>
      </c>
      <c r="H1586" s="17">
        <f t="shared" si="75"/>
        <v>939.5706498505956</v>
      </c>
      <c r="I1586" s="18">
        <f t="shared" si="73"/>
        <v>44.121582807831111</v>
      </c>
      <c r="J1586" s="17">
        <f t="shared" si="74"/>
        <v>0.85872329891842925</v>
      </c>
    </row>
    <row r="1587" spans="1:10" x14ac:dyDescent="0.3">
      <c r="A1587" s="2">
        <v>20200306</v>
      </c>
      <c r="B1587" s="2" t="s">
        <v>31</v>
      </c>
      <c r="C1587" s="2">
        <v>217.01</v>
      </c>
      <c r="D1587" s="2">
        <v>15.16</v>
      </c>
      <c r="E1587" s="2">
        <v>14.24</v>
      </c>
      <c r="F1587" s="2">
        <v>7.93</v>
      </c>
      <c r="G1587" s="2">
        <v>0</v>
      </c>
      <c r="H1587" s="16">
        <f t="shared" si="75"/>
        <v>829.81726834902122</v>
      </c>
      <c r="I1587" s="15">
        <f t="shared" si="73"/>
        <v>40.171789635906912</v>
      </c>
      <c r="J1587" s="14">
        <f t="shared" si="74"/>
        <v>0.77316310970666713</v>
      </c>
    </row>
    <row r="1588" spans="1:10" x14ac:dyDescent="0.3">
      <c r="A1588" s="19">
        <v>20200306</v>
      </c>
      <c r="B1588" s="19" t="s">
        <v>30</v>
      </c>
      <c r="C1588" s="19">
        <v>24.3</v>
      </c>
      <c r="D1588" s="19">
        <v>3.89</v>
      </c>
      <c r="E1588" s="19">
        <v>13.51</v>
      </c>
      <c r="F1588" s="19">
        <v>7.38</v>
      </c>
      <c r="G1588" s="19">
        <v>0</v>
      </c>
      <c r="H1588" s="17">
        <f t="shared" si="75"/>
        <v>358.18962539454134</v>
      </c>
      <c r="I1588" s="18">
        <f t="shared" si="73"/>
        <v>24.703425793579417</v>
      </c>
      <c r="J1588" s="17">
        <f t="shared" si="74"/>
        <v>0.35866765951208895</v>
      </c>
    </row>
    <row r="1589" spans="1:10" x14ac:dyDescent="0.3">
      <c r="A1589" s="2">
        <v>20200306</v>
      </c>
      <c r="B1589" s="2" t="s">
        <v>29</v>
      </c>
      <c r="C1589" s="2">
        <v>0</v>
      </c>
      <c r="D1589" s="2">
        <v>0</v>
      </c>
      <c r="E1589" s="2">
        <v>12.84</v>
      </c>
      <c r="F1589" s="2">
        <v>7.66</v>
      </c>
      <c r="G1589" s="2">
        <v>0</v>
      </c>
      <c r="H1589" s="16">
        <f t="shared" si="75"/>
        <v>0</v>
      </c>
      <c r="I1589" s="15">
        <f t="shared" si="73"/>
        <v>12.84</v>
      </c>
      <c r="J1589" s="14">
        <f t="shared" si="74"/>
        <v>0</v>
      </c>
    </row>
    <row r="1590" spans="1:10" x14ac:dyDescent="0.3">
      <c r="A1590" s="19">
        <v>20200306</v>
      </c>
      <c r="B1590" s="19" t="s">
        <v>28</v>
      </c>
      <c r="C1590" s="19">
        <v>0</v>
      </c>
      <c r="D1590" s="19">
        <v>0</v>
      </c>
      <c r="E1590" s="19">
        <v>12.53</v>
      </c>
      <c r="F1590" s="19">
        <v>7.52</v>
      </c>
      <c r="G1590" s="19">
        <v>0</v>
      </c>
      <c r="H1590" s="17">
        <f t="shared" si="75"/>
        <v>0</v>
      </c>
      <c r="I1590" s="18">
        <f t="shared" si="73"/>
        <v>12.53</v>
      </c>
      <c r="J1590" s="17">
        <f t="shared" si="74"/>
        <v>0</v>
      </c>
    </row>
    <row r="1591" spans="1:10" x14ac:dyDescent="0.3">
      <c r="A1591" s="2">
        <v>20200306</v>
      </c>
      <c r="B1591" s="2" t="s">
        <v>27</v>
      </c>
      <c r="C1591" s="2">
        <v>0</v>
      </c>
      <c r="D1591" s="2">
        <v>0</v>
      </c>
      <c r="E1591" s="2">
        <v>12.29</v>
      </c>
      <c r="F1591" s="2">
        <v>7.38</v>
      </c>
      <c r="G1591" s="2">
        <v>0</v>
      </c>
      <c r="H1591" s="16">
        <f t="shared" si="75"/>
        <v>0</v>
      </c>
      <c r="I1591" s="15">
        <f t="shared" si="73"/>
        <v>12.29</v>
      </c>
      <c r="J1591" s="14">
        <f t="shared" si="74"/>
        <v>0</v>
      </c>
    </row>
    <row r="1592" spans="1:10" x14ac:dyDescent="0.3">
      <c r="A1592" s="19">
        <v>20200306</v>
      </c>
      <c r="B1592" s="19" t="s">
        <v>26</v>
      </c>
      <c r="C1592" s="19">
        <v>0</v>
      </c>
      <c r="D1592" s="19">
        <v>0</v>
      </c>
      <c r="E1592" s="19">
        <v>12.16</v>
      </c>
      <c r="F1592" s="19">
        <v>7.24</v>
      </c>
      <c r="G1592" s="19">
        <v>0</v>
      </c>
      <c r="H1592" s="17">
        <f t="shared" si="75"/>
        <v>0</v>
      </c>
      <c r="I1592" s="18">
        <f t="shared" si="73"/>
        <v>12.16</v>
      </c>
      <c r="J1592" s="17">
        <f t="shared" si="74"/>
        <v>0</v>
      </c>
    </row>
    <row r="1593" spans="1:10" x14ac:dyDescent="0.3">
      <c r="A1593" s="2">
        <v>20200306</v>
      </c>
      <c r="B1593" s="2" t="s">
        <v>25</v>
      </c>
      <c r="C1593" s="2">
        <v>0</v>
      </c>
      <c r="D1593" s="2">
        <v>0</v>
      </c>
      <c r="E1593" s="2">
        <v>12.02</v>
      </c>
      <c r="F1593" s="2">
        <v>6.97</v>
      </c>
      <c r="G1593" s="2">
        <v>0</v>
      </c>
      <c r="H1593" s="16">
        <f t="shared" si="75"/>
        <v>0</v>
      </c>
      <c r="I1593" s="15">
        <f t="shared" si="73"/>
        <v>12.02</v>
      </c>
      <c r="J1593" s="14">
        <f t="shared" si="74"/>
        <v>0</v>
      </c>
    </row>
    <row r="1594" spans="1:10" x14ac:dyDescent="0.3">
      <c r="A1594" s="19">
        <v>20200307</v>
      </c>
      <c r="B1594" s="19" t="s">
        <v>48</v>
      </c>
      <c r="C1594" s="19">
        <v>0</v>
      </c>
      <c r="D1594" s="19">
        <v>0</v>
      </c>
      <c r="E1594" s="19">
        <v>11.83</v>
      </c>
      <c r="F1594" s="19">
        <v>6.55</v>
      </c>
      <c r="G1594" s="19">
        <v>0</v>
      </c>
      <c r="H1594" s="17">
        <f t="shared" si="75"/>
        <v>0</v>
      </c>
      <c r="I1594" s="18">
        <f t="shared" si="73"/>
        <v>11.83</v>
      </c>
      <c r="J1594" s="17">
        <f t="shared" si="74"/>
        <v>0</v>
      </c>
    </row>
    <row r="1595" spans="1:10" x14ac:dyDescent="0.3">
      <c r="A1595" s="2">
        <v>20200307</v>
      </c>
      <c r="B1595" s="2" t="s">
        <v>47</v>
      </c>
      <c r="C1595" s="2">
        <v>0</v>
      </c>
      <c r="D1595" s="2">
        <v>0</v>
      </c>
      <c r="E1595" s="2">
        <v>11.44</v>
      </c>
      <c r="F1595" s="2">
        <v>6.14</v>
      </c>
      <c r="G1595" s="2">
        <v>0</v>
      </c>
      <c r="H1595" s="16">
        <f t="shared" si="75"/>
        <v>0</v>
      </c>
      <c r="I1595" s="15">
        <f t="shared" si="73"/>
        <v>11.44</v>
      </c>
      <c r="J1595" s="14">
        <f t="shared" si="74"/>
        <v>0</v>
      </c>
    </row>
    <row r="1596" spans="1:10" x14ac:dyDescent="0.3">
      <c r="A1596" s="19">
        <v>20200307</v>
      </c>
      <c r="B1596" s="19" t="s">
        <v>46</v>
      </c>
      <c r="C1596" s="19">
        <v>0</v>
      </c>
      <c r="D1596" s="19">
        <v>0</v>
      </c>
      <c r="E1596" s="19">
        <v>11.14</v>
      </c>
      <c r="F1596" s="19">
        <v>5.52</v>
      </c>
      <c r="G1596" s="19">
        <v>0</v>
      </c>
      <c r="H1596" s="17">
        <f t="shared" si="75"/>
        <v>0</v>
      </c>
      <c r="I1596" s="18">
        <f t="shared" si="73"/>
        <v>11.14</v>
      </c>
      <c r="J1596" s="17">
        <f t="shared" si="74"/>
        <v>0</v>
      </c>
    </row>
    <row r="1597" spans="1:10" x14ac:dyDescent="0.3">
      <c r="A1597" s="2">
        <v>20200307</v>
      </c>
      <c r="B1597" s="2" t="s">
        <v>45</v>
      </c>
      <c r="C1597" s="2">
        <v>0</v>
      </c>
      <c r="D1597" s="2">
        <v>0</v>
      </c>
      <c r="E1597" s="2">
        <v>10.78</v>
      </c>
      <c r="F1597" s="2">
        <v>4.83</v>
      </c>
      <c r="G1597" s="2">
        <v>0</v>
      </c>
      <c r="H1597" s="16">
        <f t="shared" si="75"/>
        <v>0</v>
      </c>
      <c r="I1597" s="15">
        <f t="shared" si="73"/>
        <v>10.78</v>
      </c>
      <c r="J1597" s="14">
        <f t="shared" si="74"/>
        <v>0</v>
      </c>
    </row>
    <row r="1598" spans="1:10" x14ac:dyDescent="0.3">
      <c r="A1598" s="19">
        <v>20200307</v>
      </c>
      <c r="B1598" s="19" t="s">
        <v>44</v>
      </c>
      <c r="C1598" s="19">
        <v>0</v>
      </c>
      <c r="D1598" s="19">
        <v>0</v>
      </c>
      <c r="E1598" s="19">
        <v>10.47</v>
      </c>
      <c r="F1598" s="19">
        <v>4.55</v>
      </c>
      <c r="G1598" s="19">
        <v>0</v>
      </c>
      <c r="H1598" s="17">
        <f t="shared" si="75"/>
        <v>0</v>
      </c>
      <c r="I1598" s="18">
        <f t="shared" si="73"/>
        <v>10.47</v>
      </c>
      <c r="J1598" s="17">
        <f t="shared" si="74"/>
        <v>0</v>
      </c>
    </row>
    <row r="1599" spans="1:10" x14ac:dyDescent="0.3">
      <c r="A1599" s="2">
        <v>20200307</v>
      </c>
      <c r="B1599" s="2" t="s">
        <v>43</v>
      </c>
      <c r="C1599" s="2">
        <v>0</v>
      </c>
      <c r="D1599" s="2">
        <v>0</v>
      </c>
      <c r="E1599" s="2">
        <v>10.199999999999999</v>
      </c>
      <c r="F1599" s="2">
        <v>4.62</v>
      </c>
      <c r="G1599" s="2">
        <v>0</v>
      </c>
      <c r="H1599" s="16">
        <f t="shared" si="75"/>
        <v>0</v>
      </c>
      <c r="I1599" s="15">
        <f t="shared" si="73"/>
        <v>10.199999999999999</v>
      </c>
      <c r="J1599" s="14">
        <f t="shared" si="74"/>
        <v>0</v>
      </c>
    </row>
    <row r="1600" spans="1:10" x14ac:dyDescent="0.3">
      <c r="A1600" s="19">
        <v>20200307</v>
      </c>
      <c r="B1600" s="19" t="s">
        <v>42</v>
      </c>
      <c r="C1600" s="19">
        <v>0</v>
      </c>
      <c r="D1600" s="19">
        <v>0</v>
      </c>
      <c r="E1600" s="19">
        <v>9.99</v>
      </c>
      <c r="F1600" s="19">
        <v>4.55</v>
      </c>
      <c r="G1600" s="19">
        <v>0</v>
      </c>
      <c r="H1600" s="17">
        <f t="shared" si="75"/>
        <v>0</v>
      </c>
      <c r="I1600" s="18">
        <f t="shared" si="73"/>
        <v>9.99</v>
      </c>
      <c r="J1600" s="17">
        <f t="shared" si="74"/>
        <v>0</v>
      </c>
    </row>
    <row r="1601" spans="1:10" x14ac:dyDescent="0.3">
      <c r="A1601" s="2">
        <v>20200307</v>
      </c>
      <c r="B1601" s="2" t="s">
        <v>41</v>
      </c>
      <c r="C1601" s="2">
        <v>0</v>
      </c>
      <c r="D1601" s="2">
        <v>0</v>
      </c>
      <c r="E1601" s="2">
        <v>10.050000000000001</v>
      </c>
      <c r="F1601" s="2">
        <v>4.9000000000000004</v>
      </c>
      <c r="G1601" s="2">
        <v>0</v>
      </c>
      <c r="H1601" s="16">
        <f t="shared" si="75"/>
        <v>0</v>
      </c>
      <c r="I1601" s="15">
        <f t="shared" si="73"/>
        <v>10.050000000000001</v>
      </c>
      <c r="J1601" s="14">
        <f t="shared" si="74"/>
        <v>0</v>
      </c>
    </row>
    <row r="1602" spans="1:10" x14ac:dyDescent="0.3">
      <c r="A1602" s="19">
        <v>20200307</v>
      </c>
      <c r="B1602" s="19" t="s">
        <v>40</v>
      </c>
      <c r="C1602" s="19">
        <v>190</v>
      </c>
      <c r="D1602" s="19">
        <v>12.34</v>
      </c>
      <c r="E1602" s="19">
        <v>10.37</v>
      </c>
      <c r="F1602" s="19">
        <v>4.4800000000000004</v>
      </c>
      <c r="G1602" s="19">
        <v>0</v>
      </c>
      <c r="H1602" s="17">
        <f t="shared" si="75"/>
        <v>889.04510796892862</v>
      </c>
      <c r="I1602" s="18">
        <f t="shared" si="73"/>
        <v>38.15265962402902</v>
      </c>
      <c r="J1602" s="17">
        <f t="shared" si="74"/>
        <v>0.8364252233390731</v>
      </c>
    </row>
    <row r="1603" spans="1:10" x14ac:dyDescent="0.3">
      <c r="A1603" s="2">
        <v>20200307</v>
      </c>
      <c r="B1603" s="2" t="s">
        <v>39</v>
      </c>
      <c r="C1603" s="2">
        <v>396</v>
      </c>
      <c r="D1603" s="2">
        <v>23.13</v>
      </c>
      <c r="E1603" s="2">
        <v>11.64</v>
      </c>
      <c r="F1603" s="2">
        <v>4.83</v>
      </c>
      <c r="G1603" s="2">
        <v>0</v>
      </c>
      <c r="H1603" s="16">
        <f t="shared" si="75"/>
        <v>1008.0986978208252</v>
      </c>
      <c r="I1603" s="15">
        <f t="shared" si="73"/>
        <v>43.143084306900789</v>
      </c>
      <c r="J1603" s="14">
        <f t="shared" si="74"/>
        <v>0.9257936093317447</v>
      </c>
    </row>
    <row r="1604" spans="1:10" x14ac:dyDescent="0.3">
      <c r="A1604" s="19">
        <v>20200307</v>
      </c>
      <c r="B1604" s="19" t="s">
        <v>38</v>
      </c>
      <c r="C1604" s="19">
        <v>549</v>
      </c>
      <c r="D1604" s="19">
        <v>32.770000000000003</v>
      </c>
      <c r="E1604" s="19">
        <v>13.24</v>
      </c>
      <c r="F1604" s="19">
        <v>4.83</v>
      </c>
      <c r="G1604" s="19">
        <v>0</v>
      </c>
      <c r="H1604" s="17">
        <f t="shared" si="75"/>
        <v>1014.2849445439833</v>
      </c>
      <c r="I1604" s="18">
        <f t="shared" si="73"/>
        <v>44.936404516999481</v>
      </c>
      <c r="J1604" s="17">
        <f t="shared" si="74"/>
        <v>0.9232895672692929</v>
      </c>
    </row>
    <row r="1605" spans="1:10" x14ac:dyDescent="0.3">
      <c r="A1605" s="2">
        <v>20200307</v>
      </c>
      <c r="B1605" s="2" t="s">
        <v>37</v>
      </c>
      <c r="C1605" s="2">
        <v>690.01</v>
      </c>
      <c r="D1605" s="2">
        <v>40.46</v>
      </c>
      <c r="E1605" s="2">
        <v>14.66</v>
      </c>
      <c r="F1605" s="2">
        <v>4.62</v>
      </c>
      <c r="G1605" s="2">
        <v>0</v>
      </c>
      <c r="H1605" s="16">
        <f t="shared" si="75"/>
        <v>1063.3254664603498</v>
      </c>
      <c r="I1605" s="15">
        <f t="shared" si="73"/>
        <v>47.888920826885936</v>
      </c>
      <c r="J1605" s="14">
        <f t="shared" si="74"/>
        <v>0.95380279059274842</v>
      </c>
    </row>
    <row r="1606" spans="1:10" x14ac:dyDescent="0.3">
      <c r="A1606" s="19">
        <v>20200307</v>
      </c>
      <c r="B1606" s="19" t="s">
        <v>36</v>
      </c>
      <c r="C1606" s="19">
        <v>776.01</v>
      </c>
      <c r="D1606" s="19">
        <v>45.1</v>
      </c>
      <c r="E1606" s="19">
        <v>15.81</v>
      </c>
      <c r="F1606" s="19">
        <v>4.21</v>
      </c>
      <c r="G1606" s="19">
        <v>0</v>
      </c>
      <c r="H1606" s="17">
        <f t="shared" si="75"/>
        <v>1095.5334694895248</v>
      </c>
      <c r="I1606" s="18">
        <f t="shared" si="73"/>
        <v>50.045420921547652</v>
      </c>
      <c r="J1606" s="17">
        <f t="shared" si="74"/>
        <v>0.97206203354298604</v>
      </c>
    </row>
    <row r="1607" spans="1:10" x14ac:dyDescent="0.3">
      <c r="A1607" s="2">
        <v>20200307</v>
      </c>
      <c r="B1607" s="2" t="s">
        <v>35</v>
      </c>
      <c r="C1607" s="2">
        <v>808.01</v>
      </c>
      <c r="D1607" s="2">
        <v>45.7</v>
      </c>
      <c r="E1607" s="2">
        <v>16.62</v>
      </c>
      <c r="F1607" s="2">
        <v>3.66</v>
      </c>
      <c r="G1607" s="2">
        <v>0</v>
      </c>
      <c r="H1607" s="16">
        <f t="shared" si="75"/>
        <v>1128.9900846394219</v>
      </c>
      <c r="I1607" s="15">
        <f t="shared" si="73"/>
        <v>51.900940144981931</v>
      </c>
      <c r="J1607" s="14">
        <f t="shared" si="74"/>
        <v>0.99232105852918751</v>
      </c>
    </row>
    <row r="1608" spans="1:10" x14ac:dyDescent="0.3">
      <c r="A1608" s="19">
        <v>20200307</v>
      </c>
      <c r="B1608" s="19" t="s">
        <v>34</v>
      </c>
      <c r="C1608" s="19">
        <v>735.01</v>
      </c>
      <c r="D1608" s="19">
        <v>42.09</v>
      </c>
      <c r="E1608" s="19">
        <v>17.11</v>
      </c>
      <c r="F1608" s="19">
        <v>3.24</v>
      </c>
      <c r="G1608" s="19">
        <v>0</v>
      </c>
      <c r="H1608" s="17">
        <f t="shared" si="75"/>
        <v>1096.543591707617</v>
      </c>
      <c r="I1608" s="18">
        <f t="shared" si="73"/>
        <v>51.376987240863031</v>
      </c>
      <c r="J1608" s="17">
        <f t="shared" si="74"/>
        <v>0.96638776823376826</v>
      </c>
    </row>
    <row r="1609" spans="1:10" x14ac:dyDescent="0.3">
      <c r="A1609" s="2">
        <v>20200307</v>
      </c>
      <c r="B1609" s="2" t="s">
        <v>33</v>
      </c>
      <c r="C1609" s="2">
        <v>598.01</v>
      </c>
      <c r="D1609" s="2">
        <v>35.119999999999997</v>
      </c>
      <c r="E1609" s="2">
        <v>17.34</v>
      </c>
      <c r="F1609" s="2">
        <v>3.17</v>
      </c>
      <c r="G1609" s="2">
        <v>0</v>
      </c>
      <c r="H1609" s="16">
        <f t="shared" si="75"/>
        <v>1039.491670411322</v>
      </c>
      <c r="I1609" s="15">
        <f t="shared" si="73"/>
        <v>49.824114700353817</v>
      </c>
      <c r="J1609" s="14">
        <f t="shared" si="74"/>
        <v>0.9233715983577333</v>
      </c>
    </row>
    <row r="1610" spans="1:10" x14ac:dyDescent="0.3">
      <c r="A1610" s="19">
        <v>20200307</v>
      </c>
      <c r="B1610" s="19" t="s">
        <v>32</v>
      </c>
      <c r="C1610" s="19">
        <v>443.01</v>
      </c>
      <c r="D1610" s="19">
        <v>25.92</v>
      </c>
      <c r="E1610" s="19">
        <v>17.309999999999999</v>
      </c>
      <c r="F1610" s="19">
        <v>3.38</v>
      </c>
      <c r="G1610" s="19">
        <v>0</v>
      </c>
      <c r="H1610" s="17">
        <f t="shared" si="75"/>
        <v>1013.4843759908894</v>
      </c>
      <c r="I1610" s="18">
        <f t="shared" ref="I1610:I1673" si="76">E1610+H1610*((NOCT-20)/(800))</f>
        <v>48.981386749715291</v>
      </c>
      <c r="J1610" s="17">
        <f t="shared" ref="J1610:J1673" si="77">P_STC__W*(H1610/1000)*(1+(alpha_p/100)*(I1610-25))</f>
        <v>0.90411295245644807</v>
      </c>
    </row>
    <row r="1611" spans="1:10" x14ac:dyDescent="0.3">
      <c r="A1611" s="2">
        <v>20200307</v>
      </c>
      <c r="B1611" s="2" t="s">
        <v>31</v>
      </c>
      <c r="C1611" s="2">
        <v>246.01</v>
      </c>
      <c r="D1611" s="2">
        <v>15.38</v>
      </c>
      <c r="E1611" s="2">
        <v>16.89</v>
      </c>
      <c r="F1611" s="2">
        <v>3.66</v>
      </c>
      <c r="G1611" s="2">
        <v>0</v>
      </c>
      <c r="H1611" s="16">
        <f t="shared" si="75"/>
        <v>927.57107388736199</v>
      </c>
      <c r="I1611" s="15">
        <f t="shared" si="76"/>
        <v>45.876596058980063</v>
      </c>
      <c r="J1611" s="14">
        <f t="shared" si="77"/>
        <v>0.84043070407242837</v>
      </c>
    </row>
    <row r="1612" spans="1:10" x14ac:dyDescent="0.3">
      <c r="A1612" s="19">
        <v>20200307</v>
      </c>
      <c r="B1612" s="19" t="s">
        <v>30</v>
      </c>
      <c r="C1612" s="19">
        <v>38.35</v>
      </c>
      <c r="D1612" s="19">
        <v>4.0999999999999996</v>
      </c>
      <c r="E1612" s="19">
        <v>15.71</v>
      </c>
      <c r="F1612" s="19">
        <v>4</v>
      </c>
      <c r="G1612" s="19">
        <v>0</v>
      </c>
      <c r="H1612" s="17">
        <f t="shared" si="75"/>
        <v>536.38280861554995</v>
      </c>
      <c r="I1612" s="18">
        <f t="shared" si="76"/>
        <v>32.471962769235937</v>
      </c>
      <c r="J1612" s="17">
        <f t="shared" si="77"/>
        <v>0.51834756292339879</v>
      </c>
    </row>
    <row r="1613" spans="1:10" x14ac:dyDescent="0.3">
      <c r="A1613" s="2">
        <v>20200307</v>
      </c>
      <c r="B1613" s="2" t="s">
        <v>29</v>
      </c>
      <c r="C1613" s="2">
        <v>0</v>
      </c>
      <c r="D1613" s="2">
        <v>0</v>
      </c>
      <c r="E1613" s="2">
        <v>14.06</v>
      </c>
      <c r="F1613" s="2">
        <v>4.55</v>
      </c>
      <c r="G1613" s="2">
        <v>0</v>
      </c>
      <c r="H1613" s="16">
        <f t="shared" si="75"/>
        <v>0</v>
      </c>
      <c r="I1613" s="15">
        <f t="shared" si="76"/>
        <v>14.06</v>
      </c>
      <c r="J1613" s="14">
        <f t="shared" si="77"/>
        <v>0</v>
      </c>
    </row>
    <row r="1614" spans="1:10" x14ac:dyDescent="0.3">
      <c r="A1614" s="19">
        <v>20200307</v>
      </c>
      <c r="B1614" s="19" t="s">
        <v>28</v>
      </c>
      <c r="C1614" s="19">
        <v>0</v>
      </c>
      <c r="D1614" s="19">
        <v>0</v>
      </c>
      <c r="E1614" s="19">
        <v>13.05</v>
      </c>
      <c r="F1614" s="19">
        <v>4.55</v>
      </c>
      <c r="G1614" s="19">
        <v>0</v>
      </c>
      <c r="H1614" s="17">
        <f t="shared" si="75"/>
        <v>0</v>
      </c>
      <c r="I1614" s="18">
        <f t="shared" si="76"/>
        <v>13.05</v>
      </c>
      <c r="J1614" s="17">
        <f t="shared" si="77"/>
        <v>0</v>
      </c>
    </row>
    <row r="1615" spans="1:10" x14ac:dyDescent="0.3">
      <c r="A1615" s="2">
        <v>20200307</v>
      </c>
      <c r="B1615" s="2" t="s">
        <v>27</v>
      </c>
      <c r="C1615" s="2">
        <v>0</v>
      </c>
      <c r="D1615" s="2">
        <v>0</v>
      </c>
      <c r="E1615" s="2">
        <v>12.35</v>
      </c>
      <c r="F1615" s="2">
        <v>4.41</v>
      </c>
      <c r="G1615" s="2">
        <v>0</v>
      </c>
      <c r="H1615" s="16">
        <f t="shared" si="75"/>
        <v>0</v>
      </c>
      <c r="I1615" s="15">
        <f t="shared" si="76"/>
        <v>12.35</v>
      </c>
      <c r="J1615" s="14">
        <f t="shared" si="77"/>
        <v>0</v>
      </c>
    </row>
    <row r="1616" spans="1:10" x14ac:dyDescent="0.3">
      <c r="A1616" s="19">
        <v>20200307</v>
      </c>
      <c r="B1616" s="19" t="s">
        <v>26</v>
      </c>
      <c r="C1616" s="19">
        <v>0</v>
      </c>
      <c r="D1616" s="19">
        <v>0</v>
      </c>
      <c r="E1616" s="19">
        <v>11.86</v>
      </c>
      <c r="F1616" s="19">
        <v>4.28</v>
      </c>
      <c r="G1616" s="19">
        <v>0</v>
      </c>
      <c r="H1616" s="17">
        <f t="shared" si="75"/>
        <v>0</v>
      </c>
      <c r="I1616" s="18">
        <f t="shared" si="76"/>
        <v>11.86</v>
      </c>
      <c r="J1616" s="17">
        <f t="shared" si="77"/>
        <v>0</v>
      </c>
    </row>
    <row r="1617" spans="1:10" x14ac:dyDescent="0.3">
      <c r="A1617" s="2">
        <v>20200307</v>
      </c>
      <c r="B1617" s="2" t="s">
        <v>25</v>
      </c>
      <c r="C1617" s="2">
        <v>0</v>
      </c>
      <c r="D1617" s="2">
        <v>0</v>
      </c>
      <c r="E1617" s="2">
        <v>11.48</v>
      </c>
      <c r="F1617" s="2">
        <v>4.1399999999999997</v>
      </c>
      <c r="G1617" s="2">
        <v>0</v>
      </c>
      <c r="H1617" s="16">
        <f t="shared" si="75"/>
        <v>0</v>
      </c>
      <c r="I1617" s="15">
        <f t="shared" si="76"/>
        <v>11.48</v>
      </c>
      <c r="J1617" s="14">
        <f t="shared" si="77"/>
        <v>0</v>
      </c>
    </row>
    <row r="1618" spans="1:10" x14ac:dyDescent="0.3">
      <c r="A1618" s="19">
        <v>20200308</v>
      </c>
      <c r="B1618" s="19" t="s">
        <v>48</v>
      </c>
      <c r="C1618" s="19">
        <v>0</v>
      </c>
      <c r="D1618" s="19">
        <v>0</v>
      </c>
      <c r="E1618" s="19">
        <v>11.18</v>
      </c>
      <c r="F1618" s="19">
        <v>3.93</v>
      </c>
      <c r="G1618" s="19">
        <v>0</v>
      </c>
      <c r="H1618" s="17">
        <f t="shared" si="75"/>
        <v>0</v>
      </c>
      <c r="I1618" s="18">
        <f t="shared" si="76"/>
        <v>11.18</v>
      </c>
      <c r="J1618" s="17">
        <f t="shared" si="77"/>
        <v>0</v>
      </c>
    </row>
    <row r="1619" spans="1:10" x14ac:dyDescent="0.3">
      <c r="A1619" s="2">
        <v>20200308</v>
      </c>
      <c r="B1619" s="2" t="s">
        <v>47</v>
      </c>
      <c r="C1619" s="2">
        <v>0</v>
      </c>
      <c r="D1619" s="2">
        <v>0</v>
      </c>
      <c r="E1619" s="2">
        <v>10.79</v>
      </c>
      <c r="F1619" s="2">
        <v>3.72</v>
      </c>
      <c r="G1619" s="2">
        <v>0</v>
      </c>
      <c r="H1619" s="16">
        <f t="shared" ref="H1619:H1682" si="78">IF(D1619&gt;0,C1619/SIN(D1619*PI()/180),0)</f>
        <v>0</v>
      </c>
      <c r="I1619" s="15">
        <f t="shared" si="76"/>
        <v>10.79</v>
      </c>
      <c r="J1619" s="14">
        <f t="shared" si="77"/>
        <v>0</v>
      </c>
    </row>
    <row r="1620" spans="1:10" x14ac:dyDescent="0.3">
      <c r="A1620" s="19">
        <v>20200308</v>
      </c>
      <c r="B1620" s="19" t="s">
        <v>46</v>
      </c>
      <c r="C1620" s="19">
        <v>0</v>
      </c>
      <c r="D1620" s="19">
        <v>0</v>
      </c>
      <c r="E1620" s="19">
        <v>10.51</v>
      </c>
      <c r="F1620" s="19">
        <v>3.52</v>
      </c>
      <c r="G1620" s="19">
        <v>0</v>
      </c>
      <c r="H1620" s="17">
        <f t="shared" si="78"/>
        <v>0</v>
      </c>
      <c r="I1620" s="18">
        <f t="shared" si="76"/>
        <v>10.51</v>
      </c>
      <c r="J1620" s="17">
        <f t="shared" si="77"/>
        <v>0</v>
      </c>
    </row>
    <row r="1621" spans="1:10" x14ac:dyDescent="0.3">
      <c r="A1621" s="2">
        <v>20200308</v>
      </c>
      <c r="B1621" s="2" t="s">
        <v>45</v>
      </c>
      <c r="C1621" s="2">
        <v>0</v>
      </c>
      <c r="D1621" s="2">
        <v>0</v>
      </c>
      <c r="E1621" s="2">
        <v>10.210000000000001</v>
      </c>
      <c r="F1621" s="2">
        <v>3.31</v>
      </c>
      <c r="G1621" s="2">
        <v>0</v>
      </c>
      <c r="H1621" s="16">
        <f t="shared" si="78"/>
        <v>0</v>
      </c>
      <c r="I1621" s="15">
        <f t="shared" si="76"/>
        <v>10.210000000000001</v>
      </c>
      <c r="J1621" s="14">
        <f t="shared" si="77"/>
        <v>0</v>
      </c>
    </row>
    <row r="1622" spans="1:10" x14ac:dyDescent="0.3">
      <c r="A1622" s="19">
        <v>20200308</v>
      </c>
      <c r="B1622" s="19" t="s">
        <v>44</v>
      </c>
      <c r="C1622" s="19">
        <v>0</v>
      </c>
      <c r="D1622" s="19">
        <v>0</v>
      </c>
      <c r="E1622" s="19">
        <v>9.9600000000000009</v>
      </c>
      <c r="F1622" s="19">
        <v>3.31</v>
      </c>
      <c r="G1622" s="19">
        <v>0</v>
      </c>
      <c r="H1622" s="17">
        <f t="shared" si="78"/>
        <v>0</v>
      </c>
      <c r="I1622" s="18">
        <f t="shared" si="76"/>
        <v>9.9600000000000009</v>
      </c>
      <c r="J1622" s="17">
        <f t="shared" si="77"/>
        <v>0</v>
      </c>
    </row>
    <row r="1623" spans="1:10" x14ac:dyDescent="0.3">
      <c r="A1623" s="2">
        <v>20200308</v>
      </c>
      <c r="B1623" s="2" t="s">
        <v>43</v>
      </c>
      <c r="C1623" s="2">
        <v>0</v>
      </c>
      <c r="D1623" s="2">
        <v>0</v>
      </c>
      <c r="E1623" s="2">
        <v>9.89</v>
      </c>
      <c r="F1623" s="2">
        <v>3.79</v>
      </c>
      <c r="G1623" s="2">
        <v>0</v>
      </c>
      <c r="H1623" s="16">
        <f t="shared" si="78"/>
        <v>0</v>
      </c>
      <c r="I1623" s="15">
        <f t="shared" si="76"/>
        <v>9.89</v>
      </c>
      <c r="J1623" s="14">
        <f t="shared" si="77"/>
        <v>0</v>
      </c>
    </row>
    <row r="1624" spans="1:10" x14ac:dyDescent="0.3">
      <c r="A1624" s="19">
        <v>20200308</v>
      </c>
      <c r="B1624" s="19" t="s">
        <v>42</v>
      </c>
      <c r="C1624" s="19">
        <v>0</v>
      </c>
      <c r="D1624" s="19">
        <v>0</v>
      </c>
      <c r="E1624" s="19">
        <v>9.8800000000000008</v>
      </c>
      <c r="F1624" s="19">
        <v>4</v>
      </c>
      <c r="G1624" s="19">
        <v>0</v>
      </c>
      <c r="H1624" s="17">
        <f t="shared" si="78"/>
        <v>0</v>
      </c>
      <c r="I1624" s="18">
        <f t="shared" si="76"/>
        <v>9.8800000000000008</v>
      </c>
      <c r="J1624" s="17">
        <f t="shared" si="77"/>
        <v>0</v>
      </c>
    </row>
    <row r="1625" spans="1:10" x14ac:dyDescent="0.3">
      <c r="A1625" s="2">
        <v>20200308</v>
      </c>
      <c r="B1625" s="2" t="s">
        <v>41</v>
      </c>
      <c r="C1625" s="2">
        <v>0</v>
      </c>
      <c r="D1625" s="2">
        <v>0</v>
      </c>
      <c r="E1625" s="2">
        <v>9.69</v>
      </c>
      <c r="F1625" s="2">
        <v>3.72</v>
      </c>
      <c r="G1625" s="2">
        <v>0</v>
      </c>
      <c r="H1625" s="16">
        <f t="shared" si="78"/>
        <v>0</v>
      </c>
      <c r="I1625" s="15">
        <f t="shared" si="76"/>
        <v>9.69</v>
      </c>
      <c r="J1625" s="14">
        <f t="shared" si="77"/>
        <v>0</v>
      </c>
    </row>
    <row r="1626" spans="1:10" x14ac:dyDescent="0.3">
      <c r="A1626" s="19">
        <v>20200308</v>
      </c>
      <c r="B1626" s="19" t="s">
        <v>40</v>
      </c>
      <c r="C1626" s="19">
        <v>185</v>
      </c>
      <c r="D1626" s="19">
        <v>12.64</v>
      </c>
      <c r="E1626" s="19">
        <v>10.119999999999999</v>
      </c>
      <c r="F1626" s="19">
        <v>3.59</v>
      </c>
      <c r="G1626" s="19">
        <v>0</v>
      </c>
      <c r="H1626" s="17">
        <f t="shared" si="78"/>
        <v>845.42633211476061</v>
      </c>
      <c r="I1626" s="18">
        <f t="shared" si="76"/>
        <v>36.53957287858627</v>
      </c>
      <c r="J1626" s="17">
        <f t="shared" si="77"/>
        <v>0.80152496763664693</v>
      </c>
    </row>
    <row r="1627" spans="1:10" x14ac:dyDescent="0.3">
      <c r="A1627" s="2">
        <v>20200308</v>
      </c>
      <c r="B1627" s="2" t="s">
        <v>39</v>
      </c>
      <c r="C1627" s="2">
        <v>381</v>
      </c>
      <c r="D1627" s="2">
        <v>23.45</v>
      </c>
      <c r="E1627" s="2">
        <v>11.59</v>
      </c>
      <c r="F1627" s="2">
        <v>3.72</v>
      </c>
      <c r="G1627" s="2">
        <v>0</v>
      </c>
      <c r="H1627" s="16">
        <f t="shared" si="78"/>
        <v>957.41000226104757</v>
      </c>
      <c r="I1627" s="15">
        <f t="shared" si="76"/>
        <v>41.509062570657733</v>
      </c>
      <c r="J1627" s="14">
        <f t="shared" si="77"/>
        <v>0.88628326491209219</v>
      </c>
    </row>
    <row r="1628" spans="1:10" x14ac:dyDescent="0.3">
      <c r="A1628" s="19">
        <v>20200308</v>
      </c>
      <c r="B1628" s="19" t="s">
        <v>38</v>
      </c>
      <c r="C1628" s="19">
        <v>529</v>
      </c>
      <c r="D1628" s="19">
        <v>33.119999999999997</v>
      </c>
      <c r="E1628" s="19">
        <v>12.89</v>
      </c>
      <c r="F1628" s="19">
        <v>3.79</v>
      </c>
      <c r="G1628" s="19">
        <v>0</v>
      </c>
      <c r="H1628" s="17">
        <f t="shared" si="78"/>
        <v>968.16521466916163</v>
      </c>
      <c r="I1628" s="18">
        <f t="shared" si="76"/>
        <v>43.145162958411305</v>
      </c>
      <c r="J1628" s="17">
        <f t="shared" si="77"/>
        <v>0.88911139451039423</v>
      </c>
    </row>
    <row r="1629" spans="1:10" x14ac:dyDescent="0.3">
      <c r="A1629" s="2">
        <v>20200308</v>
      </c>
      <c r="B1629" s="2" t="s">
        <v>37</v>
      </c>
      <c r="C1629" s="2">
        <v>658.01</v>
      </c>
      <c r="D1629" s="2">
        <v>40.840000000000003</v>
      </c>
      <c r="E1629" s="2">
        <v>14.07</v>
      </c>
      <c r="F1629" s="2">
        <v>3.24</v>
      </c>
      <c r="G1629" s="2">
        <v>0</v>
      </c>
      <c r="H1629" s="16">
        <f t="shared" si="78"/>
        <v>1006.2100767725822</v>
      </c>
      <c r="I1629" s="15">
        <f t="shared" si="76"/>
        <v>45.514064899143193</v>
      </c>
      <c r="J1629" s="14">
        <f t="shared" si="77"/>
        <v>0.9133235120957014</v>
      </c>
    </row>
    <row r="1630" spans="1:10" x14ac:dyDescent="0.3">
      <c r="A1630" s="19">
        <v>20200308</v>
      </c>
      <c r="B1630" s="19" t="s">
        <v>36</v>
      </c>
      <c r="C1630" s="19">
        <v>679.01</v>
      </c>
      <c r="D1630" s="19">
        <v>45.5</v>
      </c>
      <c r="E1630" s="19">
        <v>15.15</v>
      </c>
      <c r="F1630" s="19">
        <v>3.38</v>
      </c>
      <c r="G1630" s="19">
        <v>0</v>
      </c>
      <c r="H1630" s="17">
        <f t="shared" si="78"/>
        <v>951.99379237014693</v>
      </c>
      <c r="I1630" s="18">
        <f t="shared" si="76"/>
        <v>44.899806011567094</v>
      </c>
      <c r="J1630" s="17">
        <f t="shared" si="77"/>
        <v>0.8667435793044278</v>
      </c>
    </row>
    <row r="1631" spans="1:10" x14ac:dyDescent="0.3">
      <c r="A1631" s="2">
        <v>20200308</v>
      </c>
      <c r="B1631" s="2" t="s">
        <v>35</v>
      </c>
      <c r="C1631" s="2">
        <v>740.01</v>
      </c>
      <c r="D1631" s="2">
        <v>46.08</v>
      </c>
      <c r="E1631" s="2">
        <v>15.91</v>
      </c>
      <c r="F1631" s="2">
        <v>4.6900000000000004</v>
      </c>
      <c r="G1631" s="2">
        <v>0</v>
      </c>
      <c r="H1631" s="16">
        <f t="shared" si="78"/>
        <v>1027.3507264679336</v>
      </c>
      <c r="I1631" s="15">
        <f t="shared" si="76"/>
        <v>48.014710202122927</v>
      </c>
      <c r="J1631" s="14">
        <f t="shared" si="77"/>
        <v>0.92095191986273373</v>
      </c>
    </row>
    <row r="1632" spans="1:10" x14ac:dyDescent="0.3">
      <c r="A1632" s="19">
        <v>20200308</v>
      </c>
      <c r="B1632" s="19" t="s">
        <v>34</v>
      </c>
      <c r="C1632" s="19">
        <v>583.01</v>
      </c>
      <c r="D1632" s="19">
        <v>42.43</v>
      </c>
      <c r="E1632" s="19">
        <v>16.2</v>
      </c>
      <c r="F1632" s="19">
        <v>4.6900000000000004</v>
      </c>
      <c r="G1632" s="19">
        <v>0</v>
      </c>
      <c r="H1632" s="17">
        <f t="shared" si="78"/>
        <v>864.11671701224031</v>
      </c>
      <c r="I1632" s="18">
        <f t="shared" si="76"/>
        <v>43.203647406632513</v>
      </c>
      <c r="J1632" s="17">
        <f t="shared" si="77"/>
        <v>0.79333137485623584</v>
      </c>
    </row>
    <row r="1633" spans="1:10" x14ac:dyDescent="0.3">
      <c r="A1633" s="2">
        <v>20200308</v>
      </c>
      <c r="B1633" s="2" t="s">
        <v>33</v>
      </c>
      <c r="C1633" s="2">
        <v>407</v>
      </c>
      <c r="D1633" s="2">
        <v>35.409999999999997</v>
      </c>
      <c r="E1633" s="2">
        <v>16.37</v>
      </c>
      <c r="F1633" s="2">
        <v>4.6900000000000004</v>
      </c>
      <c r="G1633" s="2">
        <v>0</v>
      </c>
      <c r="H1633" s="16">
        <f t="shared" si="78"/>
        <v>702.42240616555421</v>
      </c>
      <c r="I1633" s="15">
        <f t="shared" si="76"/>
        <v>38.32070019267357</v>
      </c>
      <c r="J1633" s="14">
        <f t="shared" si="77"/>
        <v>0.66031699390038945</v>
      </c>
    </row>
    <row r="1634" spans="1:10" x14ac:dyDescent="0.3">
      <c r="A1634" s="19">
        <v>20200308</v>
      </c>
      <c r="B1634" s="19" t="s">
        <v>32</v>
      </c>
      <c r="C1634" s="19">
        <v>260</v>
      </c>
      <c r="D1634" s="19">
        <v>26.17</v>
      </c>
      <c r="E1634" s="19">
        <v>16.32</v>
      </c>
      <c r="F1634" s="19">
        <v>5.03</v>
      </c>
      <c r="G1634" s="19">
        <v>0</v>
      </c>
      <c r="H1634" s="17">
        <f t="shared" si="78"/>
        <v>589.52105165678734</v>
      </c>
      <c r="I1634" s="18">
        <f t="shared" si="76"/>
        <v>34.742532864274608</v>
      </c>
      <c r="J1634" s="17">
        <f t="shared" si="77"/>
        <v>0.56367562466702137</v>
      </c>
    </row>
    <row r="1635" spans="1:10" x14ac:dyDescent="0.3">
      <c r="A1635" s="2">
        <v>20200308</v>
      </c>
      <c r="B1635" s="2" t="s">
        <v>31</v>
      </c>
      <c r="C1635" s="2">
        <v>153</v>
      </c>
      <c r="D1635" s="2">
        <v>15.6</v>
      </c>
      <c r="E1635" s="2">
        <v>15.87</v>
      </c>
      <c r="F1635" s="2">
        <v>5.17</v>
      </c>
      <c r="G1635" s="2">
        <v>0</v>
      </c>
      <c r="H1635" s="16">
        <f t="shared" si="78"/>
        <v>568.94281592910852</v>
      </c>
      <c r="I1635" s="15">
        <f t="shared" si="76"/>
        <v>33.649462997784639</v>
      </c>
      <c r="J1635" s="14">
        <f t="shared" si="77"/>
        <v>0.54679809167505455</v>
      </c>
    </row>
    <row r="1636" spans="1:10" x14ac:dyDescent="0.3">
      <c r="A1636" s="19">
        <v>20200308</v>
      </c>
      <c r="B1636" s="19" t="s">
        <v>30</v>
      </c>
      <c r="C1636" s="19">
        <v>37.92</v>
      </c>
      <c r="D1636" s="19">
        <v>4.3</v>
      </c>
      <c r="E1636" s="19">
        <v>15.07</v>
      </c>
      <c r="F1636" s="19">
        <v>4.83</v>
      </c>
      <c r="G1636" s="19">
        <v>0</v>
      </c>
      <c r="H1636" s="17">
        <f t="shared" si="78"/>
        <v>505.74345024334212</v>
      </c>
      <c r="I1636" s="18">
        <f t="shared" si="76"/>
        <v>30.87448282010444</v>
      </c>
      <c r="J1636" s="17">
        <f t="shared" si="77"/>
        <v>0.4923740347990852</v>
      </c>
    </row>
    <row r="1637" spans="1:10" x14ac:dyDescent="0.3">
      <c r="A1637" s="2">
        <v>20200308</v>
      </c>
      <c r="B1637" s="2" t="s">
        <v>29</v>
      </c>
      <c r="C1637" s="2">
        <v>0</v>
      </c>
      <c r="D1637" s="2">
        <v>0</v>
      </c>
      <c r="E1637" s="2">
        <v>14.29</v>
      </c>
      <c r="F1637" s="2">
        <v>4.34</v>
      </c>
      <c r="G1637" s="2">
        <v>0</v>
      </c>
      <c r="H1637" s="16">
        <f t="shared" si="78"/>
        <v>0</v>
      </c>
      <c r="I1637" s="15">
        <f t="shared" si="76"/>
        <v>14.29</v>
      </c>
      <c r="J1637" s="14">
        <f t="shared" si="77"/>
        <v>0</v>
      </c>
    </row>
    <row r="1638" spans="1:10" x14ac:dyDescent="0.3">
      <c r="A1638" s="19">
        <v>20200308</v>
      </c>
      <c r="B1638" s="19" t="s">
        <v>28</v>
      </c>
      <c r="C1638" s="19">
        <v>0</v>
      </c>
      <c r="D1638" s="19">
        <v>0</v>
      </c>
      <c r="E1638" s="19">
        <v>13.87</v>
      </c>
      <c r="F1638" s="19">
        <v>3.93</v>
      </c>
      <c r="G1638" s="19">
        <v>0</v>
      </c>
      <c r="H1638" s="17">
        <f t="shared" si="78"/>
        <v>0</v>
      </c>
      <c r="I1638" s="18">
        <f t="shared" si="76"/>
        <v>13.87</v>
      </c>
      <c r="J1638" s="17">
        <f t="shared" si="77"/>
        <v>0</v>
      </c>
    </row>
    <row r="1639" spans="1:10" x14ac:dyDescent="0.3">
      <c r="A1639" s="2">
        <v>20200308</v>
      </c>
      <c r="B1639" s="2" t="s">
        <v>27</v>
      </c>
      <c r="C1639" s="2">
        <v>0</v>
      </c>
      <c r="D1639" s="2">
        <v>0</v>
      </c>
      <c r="E1639" s="2">
        <v>13.73</v>
      </c>
      <c r="F1639" s="2">
        <v>3.66</v>
      </c>
      <c r="G1639" s="2">
        <v>0</v>
      </c>
      <c r="H1639" s="16">
        <f t="shared" si="78"/>
        <v>0</v>
      </c>
      <c r="I1639" s="15">
        <f t="shared" si="76"/>
        <v>13.73</v>
      </c>
      <c r="J1639" s="14">
        <f t="shared" si="77"/>
        <v>0</v>
      </c>
    </row>
    <row r="1640" spans="1:10" x14ac:dyDescent="0.3">
      <c r="A1640" s="19">
        <v>20200308</v>
      </c>
      <c r="B1640" s="19" t="s">
        <v>26</v>
      </c>
      <c r="C1640" s="19">
        <v>0</v>
      </c>
      <c r="D1640" s="19">
        <v>0</v>
      </c>
      <c r="E1640" s="19">
        <v>13.69</v>
      </c>
      <c r="F1640" s="19">
        <v>3.72</v>
      </c>
      <c r="G1640" s="19">
        <v>0</v>
      </c>
      <c r="H1640" s="17">
        <f t="shared" si="78"/>
        <v>0</v>
      </c>
      <c r="I1640" s="18">
        <f t="shared" si="76"/>
        <v>13.69</v>
      </c>
      <c r="J1640" s="17">
        <f t="shared" si="77"/>
        <v>0</v>
      </c>
    </row>
    <row r="1641" spans="1:10" x14ac:dyDescent="0.3">
      <c r="A1641" s="2">
        <v>20200308</v>
      </c>
      <c r="B1641" s="2" t="s">
        <v>25</v>
      </c>
      <c r="C1641" s="2">
        <v>0</v>
      </c>
      <c r="D1641" s="2">
        <v>0</v>
      </c>
      <c r="E1641" s="2">
        <v>13.69</v>
      </c>
      <c r="F1641" s="2">
        <v>4.07</v>
      </c>
      <c r="G1641" s="2">
        <v>0</v>
      </c>
      <c r="H1641" s="16">
        <f t="shared" si="78"/>
        <v>0</v>
      </c>
      <c r="I1641" s="15">
        <f t="shared" si="76"/>
        <v>13.69</v>
      </c>
      <c r="J1641" s="14">
        <f t="shared" si="77"/>
        <v>0</v>
      </c>
    </row>
    <row r="1642" spans="1:10" x14ac:dyDescent="0.3">
      <c r="A1642" s="19">
        <v>20200309</v>
      </c>
      <c r="B1642" s="19" t="s">
        <v>48</v>
      </c>
      <c r="C1642" s="19">
        <v>0</v>
      </c>
      <c r="D1642" s="19">
        <v>0</v>
      </c>
      <c r="E1642" s="19">
        <v>13.61</v>
      </c>
      <c r="F1642" s="19">
        <v>4.55</v>
      </c>
      <c r="G1642" s="19">
        <v>0</v>
      </c>
      <c r="H1642" s="17">
        <f t="shared" si="78"/>
        <v>0</v>
      </c>
      <c r="I1642" s="18">
        <f t="shared" si="76"/>
        <v>13.61</v>
      </c>
      <c r="J1642" s="17">
        <f t="shared" si="77"/>
        <v>0</v>
      </c>
    </row>
    <row r="1643" spans="1:10" x14ac:dyDescent="0.3">
      <c r="A1643" s="2">
        <v>20200309</v>
      </c>
      <c r="B1643" s="2" t="s">
        <v>47</v>
      </c>
      <c r="C1643" s="2">
        <v>0</v>
      </c>
      <c r="D1643" s="2">
        <v>0</v>
      </c>
      <c r="E1643" s="2">
        <v>13.18</v>
      </c>
      <c r="F1643" s="2">
        <v>4.76</v>
      </c>
      <c r="G1643" s="2">
        <v>0</v>
      </c>
      <c r="H1643" s="16">
        <f t="shared" si="78"/>
        <v>0</v>
      </c>
      <c r="I1643" s="15">
        <f t="shared" si="76"/>
        <v>13.18</v>
      </c>
      <c r="J1643" s="14">
        <f t="shared" si="77"/>
        <v>0</v>
      </c>
    </row>
    <row r="1644" spans="1:10" x14ac:dyDescent="0.3">
      <c r="A1644" s="19">
        <v>20200309</v>
      </c>
      <c r="B1644" s="19" t="s">
        <v>46</v>
      </c>
      <c r="C1644" s="19">
        <v>0</v>
      </c>
      <c r="D1644" s="19">
        <v>0</v>
      </c>
      <c r="E1644" s="19">
        <v>12.51</v>
      </c>
      <c r="F1644" s="19">
        <v>4.62</v>
      </c>
      <c r="G1644" s="19">
        <v>0</v>
      </c>
      <c r="H1644" s="17">
        <f t="shared" si="78"/>
        <v>0</v>
      </c>
      <c r="I1644" s="18">
        <f t="shared" si="76"/>
        <v>12.51</v>
      </c>
      <c r="J1644" s="17">
        <f t="shared" si="77"/>
        <v>0</v>
      </c>
    </row>
    <row r="1645" spans="1:10" x14ac:dyDescent="0.3">
      <c r="A1645" s="2">
        <v>20200309</v>
      </c>
      <c r="B1645" s="2" t="s">
        <v>45</v>
      </c>
      <c r="C1645" s="2">
        <v>0</v>
      </c>
      <c r="D1645" s="2">
        <v>0</v>
      </c>
      <c r="E1645" s="2">
        <v>12.03</v>
      </c>
      <c r="F1645" s="2">
        <v>4.41</v>
      </c>
      <c r="G1645" s="2">
        <v>0</v>
      </c>
      <c r="H1645" s="16">
        <f t="shared" si="78"/>
        <v>0</v>
      </c>
      <c r="I1645" s="15">
        <f t="shared" si="76"/>
        <v>12.03</v>
      </c>
      <c r="J1645" s="14">
        <f t="shared" si="77"/>
        <v>0</v>
      </c>
    </row>
    <row r="1646" spans="1:10" x14ac:dyDescent="0.3">
      <c r="A1646" s="19">
        <v>20200309</v>
      </c>
      <c r="B1646" s="19" t="s">
        <v>44</v>
      </c>
      <c r="C1646" s="19">
        <v>0</v>
      </c>
      <c r="D1646" s="19">
        <v>0</v>
      </c>
      <c r="E1646" s="19">
        <v>11.5</v>
      </c>
      <c r="F1646" s="19">
        <v>4.1399999999999997</v>
      </c>
      <c r="G1646" s="19">
        <v>0</v>
      </c>
      <c r="H1646" s="17">
        <f t="shared" si="78"/>
        <v>0</v>
      </c>
      <c r="I1646" s="18">
        <f t="shared" si="76"/>
        <v>11.5</v>
      </c>
      <c r="J1646" s="17">
        <f t="shared" si="77"/>
        <v>0</v>
      </c>
    </row>
    <row r="1647" spans="1:10" x14ac:dyDescent="0.3">
      <c r="A1647" s="2">
        <v>20200309</v>
      </c>
      <c r="B1647" s="2" t="s">
        <v>43</v>
      </c>
      <c r="C1647" s="2">
        <v>0</v>
      </c>
      <c r="D1647" s="2">
        <v>0</v>
      </c>
      <c r="E1647" s="2">
        <v>11.06</v>
      </c>
      <c r="F1647" s="2">
        <v>3.66</v>
      </c>
      <c r="G1647" s="2">
        <v>0</v>
      </c>
      <c r="H1647" s="16">
        <f t="shared" si="78"/>
        <v>0</v>
      </c>
      <c r="I1647" s="15">
        <f t="shared" si="76"/>
        <v>11.06</v>
      </c>
      <c r="J1647" s="14">
        <f t="shared" si="77"/>
        <v>0</v>
      </c>
    </row>
    <row r="1648" spans="1:10" x14ac:dyDescent="0.3">
      <c r="A1648" s="19">
        <v>20200309</v>
      </c>
      <c r="B1648" s="19" t="s">
        <v>42</v>
      </c>
      <c r="C1648" s="19">
        <v>0</v>
      </c>
      <c r="D1648" s="19">
        <v>0</v>
      </c>
      <c r="E1648" s="19">
        <v>10.67</v>
      </c>
      <c r="F1648" s="19">
        <v>3.31</v>
      </c>
      <c r="G1648" s="19">
        <v>0</v>
      </c>
      <c r="H1648" s="17">
        <f t="shared" si="78"/>
        <v>0</v>
      </c>
      <c r="I1648" s="18">
        <f t="shared" si="76"/>
        <v>10.67</v>
      </c>
      <c r="J1648" s="17">
        <f t="shared" si="77"/>
        <v>0</v>
      </c>
    </row>
    <row r="1649" spans="1:10" x14ac:dyDescent="0.3">
      <c r="A1649" s="2">
        <v>20200309</v>
      </c>
      <c r="B1649" s="2" t="s">
        <v>41</v>
      </c>
      <c r="C1649" s="2">
        <v>0</v>
      </c>
      <c r="D1649" s="2">
        <v>0</v>
      </c>
      <c r="E1649" s="2">
        <v>10.82</v>
      </c>
      <c r="F1649" s="2">
        <v>4</v>
      </c>
      <c r="G1649" s="2">
        <v>0</v>
      </c>
      <c r="H1649" s="16">
        <f t="shared" si="78"/>
        <v>0</v>
      </c>
      <c r="I1649" s="15">
        <f t="shared" si="76"/>
        <v>10.82</v>
      </c>
      <c r="J1649" s="14">
        <f t="shared" si="77"/>
        <v>0</v>
      </c>
    </row>
    <row r="1650" spans="1:10" x14ac:dyDescent="0.3">
      <c r="A1650" s="19">
        <v>20200309</v>
      </c>
      <c r="B1650" s="19" t="s">
        <v>40</v>
      </c>
      <c r="C1650" s="19">
        <v>186</v>
      </c>
      <c r="D1650" s="19">
        <v>12.95</v>
      </c>
      <c r="E1650" s="19">
        <v>11.06</v>
      </c>
      <c r="F1650" s="19">
        <v>3.79</v>
      </c>
      <c r="G1650" s="19">
        <v>0</v>
      </c>
      <c r="H1650" s="17">
        <f t="shared" si="78"/>
        <v>829.98412980139449</v>
      </c>
      <c r="I1650" s="18">
        <f t="shared" si="76"/>
        <v>36.997004056293576</v>
      </c>
      <c r="J1650" s="17">
        <f t="shared" si="77"/>
        <v>0.7851761764279046</v>
      </c>
    </row>
    <row r="1651" spans="1:10" x14ac:dyDescent="0.3">
      <c r="A1651" s="2">
        <v>20200309</v>
      </c>
      <c r="B1651" s="2" t="s">
        <v>39</v>
      </c>
      <c r="C1651" s="2">
        <v>364</v>
      </c>
      <c r="D1651" s="2">
        <v>23.78</v>
      </c>
      <c r="E1651" s="2">
        <v>12.27</v>
      </c>
      <c r="F1651" s="2">
        <v>4.34</v>
      </c>
      <c r="G1651" s="2">
        <v>0</v>
      </c>
      <c r="H1651" s="16">
        <f t="shared" si="78"/>
        <v>902.71981161555368</v>
      </c>
      <c r="I1651" s="15">
        <f t="shared" si="76"/>
        <v>40.479994112986049</v>
      </c>
      <c r="J1651" s="14">
        <f t="shared" si="77"/>
        <v>0.83983637345287276</v>
      </c>
    </row>
    <row r="1652" spans="1:10" x14ac:dyDescent="0.3">
      <c r="A1652" s="19">
        <v>20200309</v>
      </c>
      <c r="B1652" s="19" t="s">
        <v>38</v>
      </c>
      <c r="C1652" s="19">
        <v>526</v>
      </c>
      <c r="D1652" s="19">
        <v>33.47</v>
      </c>
      <c r="E1652" s="19">
        <v>13.61</v>
      </c>
      <c r="F1652" s="19">
        <v>4.76</v>
      </c>
      <c r="G1652" s="19">
        <v>0</v>
      </c>
      <c r="H1652" s="17">
        <f t="shared" si="78"/>
        <v>953.76196780038777</v>
      </c>
      <c r="I1652" s="18">
        <f t="shared" si="76"/>
        <v>43.415061493762117</v>
      </c>
      <c r="J1652" s="17">
        <f t="shared" si="77"/>
        <v>0.87472583400683712</v>
      </c>
    </row>
    <row r="1653" spans="1:10" x14ac:dyDescent="0.3">
      <c r="A1653" s="2">
        <v>20200309</v>
      </c>
      <c r="B1653" s="2" t="s">
        <v>37</v>
      </c>
      <c r="C1653" s="2">
        <v>666.01</v>
      </c>
      <c r="D1653" s="2">
        <v>41.22</v>
      </c>
      <c r="E1653" s="2">
        <v>14.84</v>
      </c>
      <c r="F1653" s="2">
        <v>5.0999999999999996</v>
      </c>
      <c r="G1653" s="2">
        <v>0</v>
      </c>
      <c r="H1653" s="16">
        <f t="shared" si="78"/>
        <v>1010.7108514711782</v>
      </c>
      <c r="I1653" s="15">
        <f t="shared" si="76"/>
        <v>46.424714108474319</v>
      </c>
      <c r="J1653" s="14">
        <f t="shared" si="77"/>
        <v>0.91326699179521631</v>
      </c>
    </row>
    <row r="1654" spans="1:10" x14ac:dyDescent="0.3">
      <c r="A1654" s="19">
        <v>20200309</v>
      </c>
      <c r="B1654" s="19" t="s">
        <v>36</v>
      </c>
      <c r="C1654" s="19">
        <v>753.01</v>
      </c>
      <c r="D1654" s="19">
        <v>45.89</v>
      </c>
      <c r="E1654" s="19">
        <v>15.85</v>
      </c>
      <c r="F1654" s="19">
        <v>5.38</v>
      </c>
      <c r="G1654" s="19">
        <v>0</v>
      </c>
      <c r="H1654" s="17">
        <f t="shared" si="78"/>
        <v>1048.7533948899434</v>
      </c>
      <c r="I1654" s="18">
        <f t="shared" si="76"/>
        <v>48.623543590310732</v>
      </c>
      <c r="J1654" s="17">
        <f t="shared" si="77"/>
        <v>0.93726467296143323</v>
      </c>
    </row>
    <row r="1655" spans="1:10" x14ac:dyDescent="0.3">
      <c r="A1655" s="2">
        <v>20200309</v>
      </c>
      <c r="B1655" s="2" t="s">
        <v>35</v>
      </c>
      <c r="C1655" s="2">
        <v>790.01</v>
      </c>
      <c r="D1655" s="2">
        <v>46.46</v>
      </c>
      <c r="E1655" s="2">
        <v>16.600000000000001</v>
      </c>
      <c r="F1655" s="2">
        <v>5.45</v>
      </c>
      <c r="G1655" s="2">
        <v>0</v>
      </c>
      <c r="H1655" s="16">
        <f t="shared" si="78"/>
        <v>1089.8288589971899</v>
      </c>
      <c r="I1655" s="15">
        <f t="shared" si="76"/>
        <v>50.657151843662184</v>
      </c>
      <c r="J1655" s="14">
        <f t="shared" si="77"/>
        <v>0.96400028866215781</v>
      </c>
    </row>
    <row r="1656" spans="1:10" x14ac:dyDescent="0.3">
      <c r="A1656" s="19">
        <v>20200309</v>
      </c>
      <c r="B1656" s="19" t="s">
        <v>34</v>
      </c>
      <c r="C1656" s="19">
        <v>693.01</v>
      </c>
      <c r="D1656" s="19">
        <v>42.77</v>
      </c>
      <c r="E1656" s="19">
        <v>17.03</v>
      </c>
      <c r="F1656" s="19">
        <v>5.66</v>
      </c>
      <c r="G1656" s="19">
        <v>0</v>
      </c>
      <c r="H1656" s="17">
        <f t="shared" si="78"/>
        <v>1020.5475656347623</v>
      </c>
      <c r="I1656" s="18">
        <f t="shared" si="76"/>
        <v>48.922111426086325</v>
      </c>
      <c r="J1656" s="17">
        <f t="shared" si="77"/>
        <v>0.91068612902145074</v>
      </c>
    </row>
    <row r="1657" spans="1:10" x14ac:dyDescent="0.3">
      <c r="A1657" s="2">
        <v>20200309</v>
      </c>
      <c r="B1657" s="2" t="s">
        <v>33</v>
      </c>
      <c r="C1657" s="2">
        <v>587.01</v>
      </c>
      <c r="D1657" s="2">
        <v>35.700000000000003</v>
      </c>
      <c r="E1657" s="2">
        <v>16.989999999999998</v>
      </c>
      <c r="F1657" s="2">
        <v>6.21</v>
      </c>
      <c r="G1657" s="2">
        <v>0</v>
      </c>
      <c r="H1657" s="16">
        <f t="shared" si="78"/>
        <v>1005.9443764662673</v>
      </c>
      <c r="I1657" s="15">
        <f t="shared" si="76"/>
        <v>48.425761764570851</v>
      </c>
      <c r="J1657" s="14">
        <f t="shared" si="77"/>
        <v>0.89990181656447876</v>
      </c>
    </row>
    <row r="1658" spans="1:10" x14ac:dyDescent="0.3">
      <c r="A1658" s="19">
        <v>20200309</v>
      </c>
      <c r="B1658" s="19" t="s">
        <v>32</v>
      </c>
      <c r="C1658" s="19">
        <v>436.01</v>
      </c>
      <c r="D1658" s="19">
        <v>26.42</v>
      </c>
      <c r="E1658" s="19">
        <v>16.489999999999998</v>
      </c>
      <c r="F1658" s="19">
        <v>6.48</v>
      </c>
      <c r="G1658" s="19">
        <v>0</v>
      </c>
      <c r="H1658" s="17">
        <f t="shared" si="78"/>
        <v>979.91266798858896</v>
      </c>
      <c r="I1658" s="18">
        <f t="shared" si="76"/>
        <v>47.1122708746434</v>
      </c>
      <c r="J1658" s="17">
        <f t="shared" si="77"/>
        <v>0.8824062434223271</v>
      </c>
    </row>
    <row r="1659" spans="1:10" x14ac:dyDescent="0.3">
      <c r="A1659" s="2">
        <v>20200309</v>
      </c>
      <c r="B1659" s="2" t="s">
        <v>31</v>
      </c>
      <c r="C1659" s="2">
        <v>239.01</v>
      </c>
      <c r="D1659" s="2">
        <v>15.82</v>
      </c>
      <c r="E1659" s="2">
        <v>15.69</v>
      </c>
      <c r="F1659" s="2">
        <v>6.14</v>
      </c>
      <c r="G1659" s="2">
        <v>0</v>
      </c>
      <c r="H1659" s="16">
        <f t="shared" si="78"/>
        <v>876.72735793910033</v>
      </c>
      <c r="I1659" s="15">
        <f t="shared" si="76"/>
        <v>43.087729935596883</v>
      </c>
      <c r="J1659" s="14">
        <f t="shared" si="77"/>
        <v>0.80536632339011704</v>
      </c>
    </row>
    <row r="1660" spans="1:10" x14ac:dyDescent="0.3">
      <c r="A1660" s="19">
        <v>20200309</v>
      </c>
      <c r="B1660" s="19" t="s">
        <v>30</v>
      </c>
      <c r="C1660" s="19">
        <v>40.54</v>
      </c>
      <c r="D1660" s="19">
        <v>4.5</v>
      </c>
      <c r="E1660" s="19">
        <v>14.63</v>
      </c>
      <c r="F1660" s="19">
        <v>5.66</v>
      </c>
      <c r="G1660" s="19">
        <v>0</v>
      </c>
      <c r="H1660" s="17">
        <f t="shared" si="78"/>
        <v>516.7023609426135</v>
      </c>
      <c r="I1660" s="18">
        <f t="shared" si="76"/>
        <v>30.776948779456674</v>
      </c>
      <c r="J1660" s="17">
        <f t="shared" si="77"/>
        <v>0.50327002711235924</v>
      </c>
    </row>
    <row r="1661" spans="1:10" x14ac:dyDescent="0.3">
      <c r="A1661" s="2">
        <v>20200309</v>
      </c>
      <c r="B1661" s="2" t="s">
        <v>29</v>
      </c>
      <c r="C1661" s="2">
        <v>0</v>
      </c>
      <c r="D1661" s="2">
        <v>0</v>
      </c>
      <c r="E1661" s="2">
        <v>13.41</v>
      </c>
      <c r="F1661" s="2">
        <v>5.72</v>
      </c>
      <c r="G1661" s="2">
        <v>0</v>
      </c>
      <c r="H1661" s="16">
        <f t="shared" si="78"/>
        <v>0</v>
      </c>
      <c r="I1661" s="15">
        <f t="shared" si="76"/>
        <v>13.41</v>
      </c>
      <c r="J1661" s="14">
        <f t="shared" si="77"/>
        <v>0</v>
      </c>
    </row>
    <row r="1662" spans="1:10" x14ac:dyDescent="0.3">
      <c r="A1662" s="19">
        <v>20200309</v>
      </c>
      <c r="B1662" s="19" t="s">
        <v>28</v>
      </c>
      <c r="C1662" s="19">
        <v>0</v>
      </c>
      <c r="D1662" s="19">
        <v>0</v>
      </c>
      <c r="E1662" s="19">
        <v>12.6</v>
      </c>
      <c r="F1662" s="19">
        <v>5.59</v>
      </c>
      <c r="G1662" s="19">
        <v>0</v>
      </c>
      <c r="H1662" s="17">
        <f t="shared" si="78"/>
        <v>0</v>
      </c>
      <c r="I1662" s="18">
        <f t="shared" si="76"/>
        <v>12.6</v>
      </c>
      <c r="J1662" s="17">
        <f t="shared" si="77"/>
        <v>0</v>
      </c>
    </row>
    <row r="1663" spans="1:10" x14ac:dyDescent="0.3">
      <c r="A1663" s="2">
        <v>20200309</v>
      </c>
      <c r="B1663" s="2" t="s">
        <v>27</v>
      </c>
      <c r="C1663" s="2">
        <v>0</v>
      </c>
      <c r="D1663" s="2">
        <v>0</v>
      </c>
      <c r="E1663" s="2">
        <v>12.1</v>
      </c>
      <c r="F1663" s="2">
        <v>5.45</v>
      </c>
      <c r="G1663" s="2">
        <v>0</v>
      </c>
      <c r="H1663" s="16">
        <f t="shared" si="78"/>
        <v>0</v>
      </c>
      <c r="I1663" s="15">
        <f t="shared" si="76"/>
        <v>12.1</v>
      </c>
      <c r="J1663" s="14">
        <f t="shared" si="77"/>
        <v>0</v>
      </c>
    </row>
    <row r="1664" spans="1:10" x14ac:dyDescent="0.3">
      <c r="A1664" s="19">
        <v>20200309</v>
      </c>
      <c r="B1664" s="19" t="s">
        <v>26</v>
      </c>
      <c r="C1664" s="19">
        <v>0</v>
      </c>
      <c r="D1664" s="19">
        <v>0</v>
      </c>
      <c r="E1664" s="19">
        <v>11.81</v>
      </c>
      <c r="F1664" s="19">
        <v>5.38</v>
      </c>
      <c r="G1664" s="19">
        <v>0</v>
      </c>
      <c r="H1664" s="17">
        <f t="shared" si="78"/>
        <v>0</v>
      </c>
      <c r="I1664" s="18">
        <f t="shared" si="76"/>
        <v>11.81</v>
      </c>
      <c r="J1664" s="17">
        <f t="shared" si="77"/>
        <v>0</v>
      </c>
    </row>
    <row r="1665" spans="1:10" x14ac:dyDescent="0.3">
      <c r="A1665" s="2">
        <v>20200309</v>
      </c>
      <c r="B1665" s="2" t="s">
        <v>25</v>
      </c>
      <c r="C1665" s="2">
        <v>0</v>
      </c>
      <c r="D1665" s="2">
        <v>0</v>
      </c>
      <c r="E1665" s="2">
        <v>11.62</v>
      </c>
      <c r="F1665" s="2">
        <v>5.0999999999999996</v>
      </c>
      <c r="G1665" s="2">
        <v>0</v>
      </c>
      <c r="H1665" s="16">
        <f t="shared" si="78"/>
        <v>0</v>
      </c>
      <c r="I1665" s="15">
        <f t="shared" si="76"/>
        <v>11.62</v>
      </c>
      <c r="J1665" s="14">
        <f t="shared" si="77"/>
        <v>0</v>
      </c>
    </row>
    <row r="1666" spans="1:10" x14ac:dyDescent="0.3">
      <c r="A1666" s="19">
        <v>20200310</v>
      </c>
      <c r="B1666" s="19" t="s">
        <v>48</v>
      </c>
      <c r="C1666" s="19">
        <v>0</v>
      </c>
      <c r="D1666" s="19">
        <v>0</v>
      </c>
      <c r="E1666" s="19">
        <v>11.45</v>
      </c>
      <c r="F1666" s="19">
        <v>4.83</v>
      </c>
      <c r="G1666" s="19">
        <v>0</v>
      </c>
      <c r="H1666" s="17">
        <f t="shared" si="78"/>
        <v>0</v>
      </c>
      <c r="I1666" s="18">
        <f t="shared" si="76"/>
        <v>11.45</v>
      </c>
      <c r="J1666" s="17">
        <f t="shared" si="77"/>
        <v>0</v>
      </c>
    </row>
    <row r="1667" spans="1:10" x14ac:dyDescent="0.3">
      <c r="A1667" s="2">
        <v>20200310</v>
      </c>
      <c r="B1667" s="2" t="s">
        <v>47</v>
      </c>
      <c r="C1667" s="2">
        <v>0</v>
      </c>
      <c r="D1667" s="2">
        <v>0</v>
      </c>
      <c r="E1667" s="2">
        <v>11.28</v>
      </c>
      <c r="F1667" s="2">
        <v>4.62</v>
      </c>
      <c r="G1667" s="2">
        <v>0</v>
      </c>
      <c r="H1667" s="16">
        <f t="shared" si="78"/>
        <v>0</v>
      </c>
      <c r="I1667" s="15">
        <f t="shared" si="76"/>
        <v>11.28</v>
      </c>
      <c r="J1667" s="14">
        <f t="shared" si="77"/>
        <v>0</v>
      </c>
    </row>
    <row r="1668" spans="1:10" x14ac:dyDescent="0.3">
      <c r="A1668" s="19">
        <v>20200310</v>
      </c>
      <c r="B1668" s="19" t="s">
        <v>46</v>
      </c>
      <c r="C1668" s="19">
        <v>0</v>
      </c>
      <c r="D1668" s="19">
        <v>0</v>
      </c>
      <c r="E1668" s="19">
        <v>11.11</v>
      </c>
      <c r="F1668" s="19">
        <v>4.21</v>
      </c>
      <c r="G1668" s="19">
        <v>0</v>
      </c>
      <c r="H1668" s="17">
        <f t="shared" si="78"/>
        <v>0</v>
      </c>
      <c r="I1668" s="18">
        <f t="shared" si="76"/>
        <v>11.11</v>
      </c>
      <c r="J1668" s="17">
        <f t="shared" si="77"/>
        <v>0</v>
      </c>
    </row>
    <row r="1669" spans="1:10" x14ac:dyDescent="0.3">
      <c r="A1669" s="2">
        <v>20200310</v>
      </c>
      <c r="B1669" s="2" t="s">
        <v>45</v>
      </c>
      <c r="C1669" s="2">
        <v>0</v>
      </c>
      <c r="D1669" s="2">
        <v>0</v>
      </c>
      <c r="E1669" s="2">
        <v>10.91</v>
      </c>
      <c r="F1669" s="2">
        <v>3.79</v>
      </c>
      <c r="G1669" s="2">
        <v>0</v>
      </c>
      <c r="H1669" s="16">
        <f t="shared" si="78"/>
        <v>0</v>
      </c>
      <c r="I1669" s="15">
        <f t="shared" si="76"/>
        <v>10.91</v>
      </c>
      <c r="J1669" s="14">
        <f t="shared" si="77"/>
        <v>0</v>
      </c>
    </row>
    <row r="1670" spans="1:10" x14ac:dyDescent="0.3">
      <c r="A1670" s="19">
        <v>20200310</v>
      </c>
      <c r="B1670" s="19" t="s">
        <v>44</v>
      </c>
      <c r="C1670" s="19">
        <v>0</v>
      </c>
      <c r="D1670" s="19">
        <v>0</v>
      </c>
      <c r="E1670" s="19">
        <v>10.78</v>
      </c>
      <c r="F1670" s="19">
        <v>3.66</v>
      </c>
      <c r="G1670" s="19">
        <v>0</v>
      </c>
      <c r="H1670" s="17">
        <f t="shared" si="78"/>
        <v>0</v>
      </c>
      <c r="I1670" s="18">
        <f t="shared" si="76"/>
        <v>10.78</v>
      </c>
      <c r="J1670" s="17">
        <f t="shared" si="77"/>
        <v>0</v>
      </c>
    </row>
    <row r="1671" spans="1:10" x14ac:dyDescent="0.3">
      <c r="A1671" s="2">
        <v>20200310</v>
      </c>
      <c r="B1671" s="2" t="s">
        <v>43</v>
      </c>
      <c r="C1671" s="2">
        <v>0</v>
      </c>
      <c r="D1671" s="2">
        <v>0</v>
      </c>
      <c r="E1671" s="2">
        <v>10.69</v>
      </c>
      <c r="F1671" s="2">
        <v>3.72</v>
      </c>
      <c r="G1671" s="2">
        <v>0</v>
      </c>
      <c r="H1671" s="16">
        <f t="shared" si="78"/>
        <v>0</v>
      </c>
      <c r="I1671" s="15">
        <f t="shared" si="76"/>
        <v>10.69</v>
      </c>
      <c r="J1671" s="14">
        <f t="shared" si="77"/>
        <v>0</v>
      </c>
    </row>
    <row r="1672" spans="1:10" x14ac:dyDescent="0.3">
      <c r="A1672" s="19">
        <v>20200310</v>
      </c>
      <c r="B1672" s="19" t="s">
        <v>42</v>
      </c>
      <c r="C1672" s="19">
        <v>0</v>
      </c>
      <c r="D1672" s="19">
        <v>0</v>
      </c>
      <c r="E1672" s="19">
        <v>10.65</v>
      </c>
      <c r="F1672" s="19">
        <v>3.93</v>
      </c>
      <c r="G1672" s="19">
        <v>0</v>
      </c>
      <c r="H1672" s="17">
        <f t="shared" si="78"/>
        <v>0</v>
      </c>
      <c r="I1672" s="18">
        <f t="shared" si="76"/>
        <v>10.65</v>
      </c>
      <c r="J1672" s="17">
        <f t="shared" si="77"/>
        <v>0</v>
      </c>
    </row>
    <row r="1673" spans="1:10" x14ac:dyDescent="0.3">
      <c r="A1673" s="2">
        <v>20200310</v>
      </c>
      <c r="B1673" s="2" t="s">
        <v>41</v>
      </c>
      <c r="C1673" s="2">
        <v>0</v>
      </c>
      <c r="D1673" s="2">
        <v>0</v>
      </c>
      <c r="E1673" s="2">
        <v>10.85</v>
      </c>
      <c r="F1673" s="2">
        <v>4.07</v>
      </c>
      <c r="G1673" s="2">
        <v>0</v>
      </c>
      <c r="H1673" s="16">
        <f t="shared" si="78"/>
        <v>0</v>
      </c>
      <c r="I1673" s="15">
        <f t="shared" si="76"/>
        <v>10.85</v>
      </c>
      <c r="J1673" s="14">
        <f t="shared" si="77"/>
        <v>0</v>
      </c>
    </row>
    <row r="1674" spans="1:10" x14ac:dyDescent="0.3">
      <c r="A1674" s="19">
        <v>20200310</v>
      </c>
      <c r="B1674" s="19" t="s">
        <v>40</v>
      </c>
      <c r="C1674" s="19">
        <v>185</v>
      </c>
      <c r="D1674" s="19">
        <v>13.25</v>
      </c>
      <c r="E1674" s="19">
        <v>11.36</v>
      </c>
      <c r="F1674" s="19">
        <v>3.72</v>
      </c>
      <c r="G1674" s="19">
        <v>0</v>
      </c>
      <c r="H1674" s="17">
        <f t="shared" si="78"/>
        <v>807.15394618425296</v>
      </c>
      <c r="I1674" s="18">
        <f t="shared" ref="I1674:I1737" si="79">E1674+H1674*((NOCT-20)/(800))</f>
        <v>36.583560818257908</v>
      </c>
      <c r="J1674" s="17">
        <f t="shared" ref="J1674:J1737" si="80">P_STC__W*(H1674/1000)*(1+(alpha_p/100)*(I1674-25))</f>
        <v>0.76508022047030322</v>
      </c>
    </row>
    <row r="1675" spans="1:10" x14ac:dyDescent="0.3">
      <c r="A1675" s="2">
        <v>20200310</v>
      </c>
      <c r="B1675" s="2" t="s">
        <v>39</v>
      </c>
      <c r="C1675" s="2">
        <v>376</v>
      </c>
      <c r="D1675" s="2">
        <v>24.1</v>
      </c>
      <c r="E1675" s="2">
        <v>12.81</v>
      </c>
      <c r="F1675" s="2">
        <v>3.86</v>
      </c>
      <c r="G1675" s="2">
        <v>0</v>
      </c>
      <c r="H1675" s="16">
        <f t="shared" si="78"/>
        <v>920.82280525634098</v>
      </c>
      <c r="I1675" s="15">
        <f t="shared" si="79"/>
        <v>41.585712664260654</v>
      </c>
      <c r="J1675" s="14">
        <f t="shared" si="80"/>
        <v>0.85209654417428038</v>
      </c>
    </row>
    <row r="1676" spans="1:10" x14ac:dyDescent="0.3">
      <c r="A1676" s="19">
        <v>20200310</v>
      </c>
      <c r="B1676" s="19" t="s">
        <v>38</v>
      </c>
      <c r="C1676" s="19">
        <v>535</v>
      </c>
      <c r="D1676" s="19">
        <v>33.82</v>
      </c>
      <c r="E1676" s="19">
        <v>14.56</v>
      </c>
      <c r="F1676" s="19">
        <v>3.72</v>
      </c>
      <c r="G1676" s="19">
        <v>0</v>
      </c>
      <c r="H1676" s="17">
        <f t="shared" si="78"/>
        <v>961.21773907191096</v>
      </c>
      <c r="I1676" s="18">
        <f t="shared" si="79"/>
        <v>44.59805434599722</v>
      </c>
      <c r="J1676" s="17">
        <f t="shared" si="80"/>
        <v>0.87644675037290554</v>
      </c>
    </row>
    <row r="1677" spans="1:10" x14ac:dyDescent="0.3">
      <c r="A1677" s="2">
        <v>20200310</v>
      </c>
      <c r="B1677" s="2" t="s">
        <v>37</v>
      </c>
      <c r="C1677" s="2">
        <v>667.01</v>
      </c>
      <c r="D1677" s="2">
        <v>41.6</v>
      </c>
      <c r="E1677" s="2">
        <v>16.38</v>
      </c>
      <c r="F1677" s="2">
        <v>3.52</v>
      </c>
      <c r="G1677" s="2">
        <v>0</v>
      </c>
      <c r="H1677" s="16">
        <f t="shared" si="78"/>
        <v>1004.6447742068193</v>
      </c>
      <c r="I1677" s="15">
        <f t="shared" si="79"/>
        <v>47.775149193963102</v>
      </c>
      <c r="J1677" s="14">
        <f t="shared" si="80"/>
        <v>0.90168056841908883</v>
      </c>
    </row>
    <row r="1678" spans="1:10" x14ac:dyDescent="0.3">
      <c r="A1678" s="19">
        <v>20200310</v>
      </c>
      <c r="B1678" s="19" t="s">
        <v>36</v>
      </c>
      <c r="C1678" s="19">
        <v>753.01</v>
      </c>
      <c r="D1678" s="19">
        <v>46.29</v>
      </c>
      <c r="E1678" s="19">
        <v>18.07</v>
      </c>
      <c r="F1678" s="19">
        <v>3.31</v>
      </c>
      <c r="G1678" s="19">
        <v>0</v>
      </c>
      <c r="H1678" s="17">
        <f t="shared" si="78"/>
        <v>1041.7286998147927</v>
      </c>
      <c r="I1678" s="18">
        <f t="shared" si="79"/>
        <v>50.624021869212271</v>
      </c>
      <c r="J1678" s="17">
        <f t="shared" si="80"/>
        <v>0.92160894437851137</v>
      </c>
    </row>
    <row r="1679" spans="1:10" x14ac:dyDescent="0.3">
      <c r="A1679" s="2">
        <v>20200310</v>
      </c>
      <c r="B1679" s="2" t="s">
        <v>35</v>
      </c>
      <c r="C1679" s="2">
        <v>785.01</v>
      </c>
      <c r="D1679" s="2">
        <v>46.85</v>
      </c>
      <c r="E1679" s="2">
        <v>19.350000000000001</v>
      </c>
      <c r="F1679" s="2">
        <v>2.97</v>
      </c>
      <c r="G1679" s="2">
        <v>0</v>
      </c>
      <c r="H1679" s="16">
        <f t="shared" si="78"/>
        <v>1075.9962645101841</v>
      </c>
      <c r="I1679" s="15">
        <f t="shared" si="79"/>
        <v>52.974883265943255</v>
      </c>
      <c r="J1679" s="14">
        <f t="shared" si="80"/>
        <v>0.94054234998599873</v>
      </c>
    </row>
    <row r="1680" spans="1:10" x14ac:dyDescent="0.3">
      <c r="A1680" s="19">
        <v>20200310</v>
      </c>
      <c r="B1680" s="19" t="s">
        <v>34</v>
      </c>
      <c r="C1680" s="19">
        <v>701.01</v>
      </c>
      <c r="D1680" s="19">
        <v>43.11</v>
      </c>
      <c r="E1680" s="19">
        <v>20.13</v>
      </c>
      <c r="F1680" s="19">
        <v>2.97</v>
      </c>
      <c r="G1680" s="19">
        <v>0</v>
      </c>
      <c r="H1680" s="17">
        <f t="shared" si="78"/>
        <v>1025.7664156171033</v>
      </c>
      <c r="I1680" s="18">
        <f t="shared" si="79"/>
        <v>52.185200488034482</v>
      </c>
      <c r="J1680" s="17">
        <f t="shared" si="80"/>
        <v>0.90028092013610772</v>
      </c>
    </row>
    <row r="1681" spans="1:10" x14ac:dyDescent="0.3">
      <c r="A1681" s="2">
        <v>20200310</v>
      </c>
      <c r="B1681" s="2" t="s">
        <v>33</v>
      </c>
      <c r="C1681" s="2">
        <v>599.01</v>
      </c>
      <c r="D1681" s="2">
        <v>35.99</v>
      </c>
      <c r="E1681" s="2">
        <v>20.49</v>
      </c>
      <c r="F1681" s="2">
        <v>3.24</v>
      </c>
      <c r="G1681" s="2">
        <v>0</v>
      </c>
      <c r="H1681" s="16">
        <f t="shared" si="78"/>
        <v>1019.3415672168219</v>
      </c>
      <c r="I1681" s="15">
        <f t="shared" si="79"/>
        <v>52.344423975525686</v>
      </c>
      <c r="J1681" s="14">
        <f t="shared" si="80"/>
        <v>0.89391168126248066</v>
      </c>
    </row>
    <row r="1682" spans="1:10" x14ac:dyDescent="0.3">
      <c r="A1682" s="19">
        <v>20200310</v>
      </c>
      <c r="B1682" s="19" t="s">
        <v>32</v>
      </c>
      <c r="C1682" s="19">
        <v>436.01</v>
      </c>
      <c r="D1682" s="19">
        <v>26.67</v>
      </c>
      <c r="E1682" s="19">
        <v>20.309999999999999</v>
      </c>
      <c r="F1682" s="19">
        <v>3.86</v>
      </c>
      <c r="G1682" s="19">
        <v>0</v>
      </c>
      <c r="H1682" s="17">
        <f t="shared" si="78"/>
        <v>971.39103165858148</v>
      </c>
      <c r="I1682" s="18">
        <f t="shared" si="79"/>
        <v>50.66596973933067</v>
      </c>
      <c r="J1682" s="17">
        <f t="shared" si="80"/>
        <v>0.85919841395235286</v>
      </c>
    </row>
    <row r="1683" spans="1:10" x14ac:dyDescent="0.3">
      <c r="A1683" s="2">
        <v>20200310</v>
      </c>
      <c r="B1683" s="2" t="s">
        <v>31</v>
      </c>
      <c r="C1683" s="2">
        <v>244.01</v>
      </c>
      <c r="D1683" s="2">
        <v>16.04</v>
      </c>
      <c r="E1683" s="2">
        <v>19.28</v>
      </c>
      <c r="F1683" s="2">
        <v>4.34</v>
      </c>
      <c r="G1683" s="2">
        <v>0</v>
      </c>
      <c r="H1683" s="16">
        <f t="shared" ref="H1683:H1746" si="81">IF(D1683&gt;0,C1683/SIN(D1683*PI()/180),0)</f>
        <v>883.10750351232184</v>
      </c>
      <c r="I1683" s="15">
        <f t="shared" si="79"/>
        <v>46.877109484760055</v>
      </c>
      <c r="J1683" s="14">
        <f t="shared" si="80"/>
        <v>0.79616822557713696</v>
      </c>
    </row>
    <row r="1684" spans="1:10" x14ac:dyDescent="0.3">
      <c r="A1684" s="19">
        <v>20200310</v>
      </c>
      <c r="B1684" s="19" t="s">
        <v>30</v>
      </c>
      <c r="C1684" s="19">
        <v>43.07</v>
      </c>
      <c r="D1684" s="19">
        <v>4.7</v>
      </c>
      <c r="E1684" s="19">
        <v>17.63</v>
      </c>
      <c r="F1684" s="19">
        <v>4.76</v>
      </c>
      <c r="G1684" s="19">
        <v>0</v>
      </c>
      <c r="H1684" s="17">
        <f t="shared" si="81"/>
        <v>525.63807567531614</v>
      </c>
      <c r="I1684" s="18">
        <f t="shared" si="79"/>
        <v>34.056189864853629</v>
      </c>
      <c r="J1684" s="17">
        <f t="shared" si="80"/>
        <v>0.50421682371451237</v>
      </c>
    </row>
    <row r="1685" spans="1:10" x14ac:dyDescent="0.3">
      <c r="A1685" s="2">
        <v>20200310</v>
      </c>
      <c r="B1685" s="2" t="s">
        <v>29</v>
      </c>
      <c r="C1685" s="2">
        <v>0</v>
      </c>
      <c r="D1685" s="2">
        <v>0</v>
      </c>
      <c r="E1685" s="2">
        <v>16.190000000000001</v>
      </c>
      <c r="F1685" s="2">
        <v>4.62</v>
      </c>
      <c r="G1685" s="2">
        <v>0</v>
      </c>
      <c r="H1685" s="16">
        <f t="shared" si="81"/>
        <v>0</v>
      </c>
      <c r="I1685" s="15">
        <f t="shared" si="79"/>
        <v>16.190000000000001</v>
      </c>
      <c r="J1685" s="14">
        <f t="shared" si="80"/>
        <v>0</v>
      </c>
    </row>
    <row r="1686" spans="1:10" x14ac:dyDescent="0.3">
      <c r="A1686" s="19">
        <v>20200310</v>
      </c>
      <c r="B1686" s="19" t="s">
        <v>28</v>
      </c>
      <c r="C1686" s="19">
        <v>0</v>
      </c>
      <c r="D1686" s="19">
        <v>0</v>
      </c>
      <c r="E1686" s="19">
        <v>15.03</v>
      </c>
      <c r="F1686" s="19">
        <v>5.03</v>
      </c>
      <c r="G1686" s="19">
        <v>0</v>
      </c>
      <c r="H1686" s="17">
        <f t="shared" si="81"/>
        <v>0</v>
      </c>
      <c r="I1686" s="18">
        <f t="shared" si="79"/>
        <v>15.03</v>
      </c>
      <c r="J1686" s="17">
        <f t="shared" si="80"/>
        <v>0</v>
      </c>
    </row>
    <row r="1687" spans="1:10" x14ac:dyDescent="0.3">
      <c r="A1687" s="2">
        <v>20200310</v>
      </c>
      <c r="B1687" s="2" t="s">
        <v>27</v>
      </c>
      <c r="C1687" s="2">
        <v>0</v>
      </c>
      <c r="D1687" s="2">
        <v>0</v>
      </c>
      <c r="E1687" s="2">
        <v>14.23</v>
      </c>
      <c r="F1687" s="2">
        <v>5.17</v>
      </c>
      <c r="G1687" s="2">
        <v>0</v>
      </c>
      <c r="H1687" s="16">
        <f t="shared" si="81"/>
        <v>0</v>
      </c>
      <c r="I1687" s="15">
        <f t="shared" si="79"/>
        <v>14.23</v>
      </c>
      <c r="J1687" s="14">
        <f t="shared" si="80"/>
        <v>0</v>
      </c>
    </row>
    <row r="1688" spans="1:10" x14ac:dyDescent="0.3">
      <c r="A1688" s="19">
        <v>20200310</v>
      </c>
      <c r="B1688" s="19" t="s">
        <v>26</v>
      </c>
      <c r="C1688" s="19">
        <v>0</v>
      </c>
      <c r="D1688" s="19">
        <v>0</v>
      </c>
      <c r="E1688" s="19">
        <v>13.74</v>
      </c>
      <c r="F1688" s="19">
        <v>5.03</v>
      </c>
      <c r="G1688" s="19">
        <v>0</v>
      </c>
      <c r="H1688" s="17">
        <f t="shared" si="81"/>
        <v>0</v>
      </c>
      <c r="I1688" s="18">
        <f t="shared" si="79"/>
        <v>13.74</v>
      </c>
      <c r="J1688" s="17">
        <f t="shared" si="80"/>
        <v>0</v>
      </c>
    </row>
    <row r="1689" spans="1:10" x14ac:dyDescent="0.3">
      <c r="A1689" s="2">
        <v>20200310</v>
      </c>
      <c r="B1689" s="2" t="s">
        <v>25</v>
      </c>
      <c r="C1689" s="2">
        <v>0</v>
      </c>
      <c r="D1689" s="2">
        <v>0</v>
      </c>
      <c r="E1689" s="2">
        <v>13.37</v>
      </c>
      <c r="F1689" s="2">
        <v>4.76</v>
      </c>
      <c r="G1689" s="2">
        <v>0</v>
      </c>
      <c r="H1689" s="16">
        <f t="shared" si="81"/>
        <v>0</v>
      </c>
      <c r="I1689" s="15">
        <f t="shared" si="79"/>
        <v>13.37</v>
      </c>
      <c r="J1689" s="14">
        <f t="shared" si="80"/>
        <v>0</v>
      </c>
    </row>
    <row r="1690" spans="1:10" x14ac:dyDescent="0.3">
      <c r="A1690" s="19">
        <v>20200311</v>
      </c>
      <c r="B1690" s="19" t="s">
        <v>48</v>
      </c>
      <c r="C1690" s="19">
        <v>0</v>
      </c>
      <c r="D1690" s="19">
        <v>0</v>
      </c>
      <c r="E1690" s="19">
        <v>13.07</v>
      </c>
      <c r="F1690" s="19">
        <v>4.55</v>
      </c>
      <c r="G1690" s="19">
        <v>0</v>
      </c>
      <c r="H1690" s="17">
        <f t="shared" si="81"/>
        <v>0</v>
      </c>
      <c r="I1690" s="18">
        <f t="shared" si="79"/>
        <v>13.07</v>
      </c>
      <c r="J1690" s="17">
        <f t="shared" si="80"/>
        <v>0</v>
      </c>
    </row>
    <row r="1691" spans="1:10" x14ac:dyDescent="0.3">
      <c r="A1691" s="2">
        <v>20200311</v>
      </c>
      <c r="B1691" s="2" t="s">
        <v>47</v>
      </c>
      <c r="C1691" s="2">
        <v>0</v>
      </c>
      <c r="D1691" s="2">
        <v>0</v>
      </c>
      <c r="E1691" s="2">
        <v>12.9</v>
      </c>
      <c r="F1691" s="2">
        <v>4.28</v>
      </c>
      <c r="G1691" s="2">
        <v>0</v>
      </c>
      <c r="H1691" s="16">
        <f t="shared" si="81"/>
        <v>0</v>
      </c>
      <c r="I1691" s="15">
        <f t="shared" si="79"/>
        <v>12.9</v>
      </c>
      <c r="J1691" s="14">
        <f t="shared" si="80"/>
        <v>0</v>
      </c>
    </row>
    <row r="1692" spans="1:10" x14ac:dyDescent="0.3">
      <c r="A1692" s="19">
        <v>20200311</v>
      </c>
      <c r="B1692" s="19" t="s">
        <v>46</v>
      </c>
      <c r="C1692" s="19">
        <v>0</v>
      </c>
      <c r="D1692" s="19">
        <v>0</v>
      </c>
      <c r="E1692" s="19">
        <v>12.65</v>
      </c>
      <c r="F1692" s="19">
        <v>3.93</v>
      </c>
      <c r="G1692" s="19">
        <v>0</v>
      </c>
      <c r="H1692" s="17">
        <f t="shared" si="81"/>
        <v>0</v>
      </c>
      <c r="I1692" s="18">
        <f t="shared" si="79"/>
        <v>12.65</v>
      </c>
      <c r="J1692" s="17">
        <f t="shared" si="80"/>
        <v>0</v>
      </c>
    </row>
    <row r="1693" spans="1:10" x14ac:dyDescent="0.3">
      <c r="A1693" s="2">
        <v>20200311</v>
      </c>
      <c r="B1693" s="2" t="s">
        <v>45</v>
      </c>
      <c r="C1693" s="2">
        <v>0</v>
      </c>
      <c r="D1693" s="2">
        <v>0</v>
      </c>
      <c r="E1693" s="2">
        <v>12.41</v>
      </c>
      <c r="F1693" s="2">
        <v>3.59</v>
      </c>
      <c r="G1693" s="2">
        <v>0</v>
      </c>
      <c r="H1693" s="16">
        <f t="shared" si="81"/>
        <v>0</v>
      </c>
      <c r="I1693" s="15">
        <f t="shared" si="79"/>
        <v>12.41</v>
      </c>
      <c r="J1693" s="14">
        <f t="shared" si="80"/>
        <v>0</v>
      </c>
    </row>
    <row r="1694" spans="1:10" x14ac:dyDescent="0.3">
      <c r="A1694" s="19">
        <v>20200311</v>
      </c>
      <c r="B1694" s="19" t="s">
        <v>44</v>
      </c>
      <c r="C1694" s="19">
        <v>0</v>
      </c>
      <c r="D1694" s="19">
        <v>0</v>
      </c>
      <c r="E1694" s="19">
        <v>12.15</v>
      </c>
      <c r="F1694" s="19">
        <v>3.24</v>
      </c>
      <c r="G1694" s="19">
        <v>0</v>
      </c>
      <c r="H1694" s="17">
        <f t="shared" si="81"/>
        <v>0</v>
      </c>
      <c r="I1694" s="18">
        <f t="shared" si="79"/>
        <v>12.15</v>
      </c>
      <c r="J1694" s="17">
        <f t="shared" si="80"/>
        <v>0</v>
      </c>
    </row>
    <row r="1695" spans="1:10" x14ac:dyDescent="0.3">
      <c r="A1695" s="2">
        <v>20200311</v>
      </c>
      <c r="B1695" s="2" t="s">
        <v>43</v>
      </c>
      <c r="C1695" s="2">
        <v>0</v>
      </c>
      <c r="D1695" s="2">
        <v>0</v>
      </c>
      <c r="E1695" s="2">
        <v>11.93</v>
      </c>
      <c r="F1695" s="2">
        <v>3.03</v>
      </c>
      <c r="G1695" s="2">
        <v>0</v>
      </c>
      <c r="H1695" s="16">
        <f t="shared" si="81"/>
        <v>0</v>
      </c>
      <c r="I1695" s="15">
        <f t="shared" si="79"/>
        <v>11.93</v>
      </c>
      <c r="J1695" s="14">
        <f t="shared" si="80"/>
        <v>0</v>
      </c>
    </row>
    <row r="1696" spans="1:10" x14ac:dyDescent="0.3">
      <c r="A1696" s="19">
        <v>20200311</v>
      </c>
      <c r="B1696" s="19" t="s">
        <v>42</v>
      </c>
      <c r="C1696" s="19">
        <v>0</v>
      </c>
      <c r="D1696" s="19">
        <v>0</v>
      </c>
      <c r="E1696" s="19">
        <v>11.74</v>
      </c>
      <c r="F1696" s="19">
        <v>3.1</v>
      </c>
      <c r="G1696" s="19">
        <v>0</v>
      </c>
      <c r="H1696" s="17">
        <f t="shared" si="81"/>
        <v>0</v>
      </c>
      <c r="I1696" s="18">
        <f t="shared" si="79"/>
        <v>11.74</v>
      </c>
      <c r="J1696" s="17">
        <f t="shared" si="80"/>
        <v>0</v>
      </c>
    </row>
    <row r="1697" spans="1:10" x14ac:dyDescent="0.3">
      <c r="A1697" s="2">
        <v>20200311</v>
      </c>
      <c r="B1697" s="2" t="s">
        <v>41</v>
      </c>
      <c r="C1697" s="2">
        <v>0</v>
      </c>
      <c r="D1697" s="2">
        <v>0</v>
      </c>
      <c r="E1697" s="2">
        <v>11.96</v>
      </c>
      <c r="F1697" s="2">
        <v>3.17</v>
      </c>
      <c r="G1697" s="2">
        <v>0</v>
      </c>
      <c r="H1697" s="16">
        <f t="shared" si="81"/>
        <v>0</v>
      </c>
      <c r="I1697" s="15">
        <f t="shared" si="79"/>
        <v>11.96</v>
      </c>
      <c r="J1697" s="14">
        <f t="shared" si="80"/>
        <v>0</v>
      </c>
    </row>
    <row r="1698" spans="1:10" x14ac:dyDescent="0.3">
      <c r="A1698" s="19">
        <v>20200311</v>
      </c>
      <c r="B1698" s="19" t="s">
        <v>40</v>
      </c>
      <c r="C1698" s="19">
        <v>193</v>
      </c>
      <c r="D1698" s="19">
        <v>13.56</v>
      </c>
      <c r="E1698" s="19">
        <v>12.6</v>
      </c>
      <c r="F1698" s="19">
        <v>3.03</v>
      </c>
      <c r="G1698" s="19">
        <v>0</v>
      </c>
      <c r="H1698" s="17">
        <f t="shared" si="81"/>
        <v>823.15584629043883</v>
      </c>
      <c r="I1698" s="18">
        <f t="shared" si="79"/>
        <v>38.323620196576215</v>
      </c>
      <c r="J1698" s="17">
        <f t="shared" si="80"/>
        <v>0.77380247492689591</v>
      </c>
    </row>
    <row r="1699" spans="1:10" x14ac:dyDescent="0.3">
      <c r="A1699" s="2">
        <v>20200311</v>
      </c>
      <c r="B1699" s="2" t="s">
        <v>39</v>
      </c>
      <c r="C1699" s="2">
        <v>379</v>
      </c>
      <c r="D1699" s="2">
        <v>24.43</v>
      </c>
      <c r="E1699" s="2">
        <v>14.69</v>
      </c>
      <c r="F1699" s="2">
        <v>3.03</v>
      </c>
      <c r="G1699" s="2">
        <v>0</v>
      </c>
      <c r="H1699" s="16">
        <f t="shared" si="81"/>
        <v>916.38593456068713</v>
      </c>
      <c r="I1699" s="15">
        <f t="shared" si="79"/>
        <v>43.327060455021474</v>
      </c>
      <c r="J1699" s="14">
        <f t="shared" si="80"/>
        <v>0.84080996265797436</v>
      </c>
    </row>
    <row r="1700" spans="1:10" x14ac:dyDescent="0.3">
      <c r="A1700" s="19">
        <v>20200311</v>
      </c>
      <c r="B1700" s="19" t="s">
        <v>38</v>
      </c>
      <c r="C1700" s="19">
        <v>547</v>
      </c>
      <c r="D1700" s="19">
        <v>34.18</v>
      </c>
      <c r="E1700" s="19">
        <v>17.149999999999999</v>
      </c>
      <c r="F1700" s="19">
        <v>2.97</v>
      </c>
      <c r="G1700" s="19">
        <v>0</v>
      </c>
      <c r="H1700" s="17">
        <f t="shared" si="81"/>
        <v>973.66539829965222</v>
      </c>
      <c r="I1700" s="18">
        <f t="shared" si="79"/>
        <v>47.577043696864131</v>
      </c>
      <c r="J1700" s="17">
        <f t="shared" si="80"/>
        <v>0.87474421020374094</v>
      </c>
    </row>
    <row r="1701" spans="1:10" x14ac:dyDescent="0.3">
      <c r="A1701" s="2">
        <v>20200311</v>
      </c>
      <c r="B1701" s="2" t="s">
        <v>37</v>
      </c>
      <c r="C1701" s="2">
        <v>672.01</v>
      </c>
      <c r="D1701" s="2">
        <v>41.98</v>
      </c>
      <c r="E1701" s="2">
        <v>19.489999999999998</v>
      </c>
      <c r="F1701" s="2">
        <v>2.76</v>
      </c>
      <c r="G1701" s="2">
        <v>0</v>
      </c>
      <c r="H1701" s="16">
        <f t="shared" si="81"/>
        <v>1004.6927436462584</v>
      </c>
      <c r="I1701" s="15">
        <f t="shared" si="79"/>
        <v>50.886648238945568</v>
      </c>
      <c r="J1701" s="14">
        <f t="shared" si="80"/>
        <v>0.88765616925279522</v>
      </c>
    </row>
    <row r="1702" spans="1:10" x14ac:dyDescent="0.3">
      <c r="A1702" s="19">
        <v>20200311</v>
      </c>
      <c r="B1702" s="19" t="s">
        <v>36</v>
      </c>
      <c r="C1702" s="19">
        <v>754.01</v>
      </c>
      <c r="D1702" s="19">
        <v>46.69</v>
      </c>
      <c r="E1702" s="19">
        <v>21.33</v>
      </c>
      <c r="F1702" s="19">
        <v>2.5499999999999998</v>
      </c>
      <c r="G1702" s="19">
        <v>0</v>
      </c>
      <c r="H1702" s="17">
        <f t="shared" si="81"/>
        <v>1036.2218661181182</v>
      </c>
      <c r="I1702" s="18">
        <f t="shared" si="79"/>
        <v>53.711933316191192</v>
      </c>
      <c r="J1702" s="17">
        <f t="shared" si="80"/>
        <v>0.90233816707468639</v>
      </c>
    </row>
    <row r="1703" spans="1:10" x14ac:dyDescent="0.3">
      <c r="A1703" s="2">
        <v>20200311</v>
      </c>
      <c r="B1703" s="2" t="s">
        <v>35</v>
      </c>
      <c r="C1703" s="2">
        <v>761.01</v>
      </c>
      <c r="D1703" s="2">
        <v>47.23</v>
      </c>
      <c r="E1703" s="2">
        <v>22.62</v>
      </c>
      <c r="F1703" s="2">
        <v>2.62</v>
      </c>
      <c r="G1703" s="2">
        <v>0</v>
      </c>
      <c r="H1703" s="16">
        <f t="shared" si="81"/>
        <v>1036.6775815301448</v>
      </c>
      <c r="I1703" s="15">
        <f t="shared" si="79"/>
        <v>55.016174422817031</v>
      </c>
      <c r="J1703" s="14">
        <f t="shared" si="80"/>
        <v>0.89665065354669649</v>
      </c>
    </row>
    <row r="1704" spans="1:10" x14ac:dyDescent="0.3">
      <c r="A1704" s="19">
        <v>20200311</v>
      </c>
      <c r="B1704" s="19" t="s">
        <v>34</v>
      </c>
      <c r="C1704" s="19">
        <v>693.01</v>
      </c>
      <c r="D1704" s="19">
        <v>43.45</v>
      </c>
      <c r="E1704" s="19">
        <v>23.35</v>
      </c>
      <c r="F1704" s="19">
        <v>2.9</v>
      </c>
      <c r="G1704" s="19">
        <v>0</v>
      </c>
      <c r="H1704" s="17">
        <f t="shared" si="81"/>
        <v>1007.6901716534579</v>
      </c>
      <c r="I1704" s="18">
        <f t="shared" si="79"/>
        <v>54.840317864170558</v>
      </c>
      <c r="J1704" s="17">
        <f t="shared" si="80"/>
        <v>0.87237609401512894</v>
      </c>
    </row>
    <row r="1705" spans="1:10" x14ac:dyDescent="0.3">
      <c r="A1705" s="2">
        <v>20200311</v>
      </c>
      <c r="B1705" s="2" t="s">
        <v>33</v>
      </c>
      <c r="C1705" s="2">
        <v>577.01</v>
      </c>
      <c r="D1705" s="2">
        <v>36.28</v>
      </c>
      <c r="E1705" s="2">
        <v>23.57</v>
      </c>
      <c r="F1705" s="2">
        <v>3.52</v>
      </c>
      <c r="G1705" s="2">
        <v>0</v>
      </c>
      <c r="H1705" s="16">
        <f t="shared" si="81"/>
        <v>975.12078921342697</v>
      </c>
      <c r="I1705" s="15">
        <f t="shared" si="79"/>
        <v>54.04252466291959</v>
      </c>
      <c r="J1705" s="14">
        <f t="shared" si="80"/>
        <v>0.84768092614817236</v>
      </c>
    </row>
    <row r="1706" spans="1:10" x14ac:dyDescent="0.3">
      <c r="A1706" s="19">
        <v>20200311</v>
      </c>
      <c r="B1706" s="19" t="s">
        <v>32</v>
      </c>
      <c r="C1706" s="19">
        <v>335</v>
      </c>
      <c r="D1706" s="19">
        <v>26.91</v>
      </c>
      <c r="E1706" s="19">
        <v>22.82</v>
      </c>
      <c r="F1706" s="19">
        <v>4.4800000000000004</v>
      </c>
      <c r="G1706" s="19">
        <v>0</v>
      </c>
      <c r="H1706" s="17">
        <f t="shared" si="81"/>
        <v>740.18369959892743</v>
      </c>
      <c r="I1706" s="18">
        <f t="shared" si="79"/>
        <v>45.950740612466483</v>
      </c>
      <c r="J1706" s="17">
        <f t="shared" si="80"/>
        <v>0.6704004144674991</v>
      </c>
    </row>
    <row r="1707" spans="1:10" x14ac:dyDescent="0.3">
      <c r="A1707" s="2">
        <v>20200311</v>
      </c>
      <c r="B1707" s="2" t="s">
        <v>31</v>
      </c>
      <c r="C1707" s="2">
        <v>114</v>
      </c>
      <c r="D1707" s="2">
        <v>16.260000000000002</v>
      </c>
      <c r="E1707" s="2">
        <v>20.9</v>
      </c>
      <c r="F1707" s="2">
        <v>5.31</v>
      </c>
      <c r="G1707" s="2">
        <v>0</v>
      </c>
      <c r="H1707" s="16">
        <f t="shared" si="81"/>
        <v>407.14784459122427</v>
      </c>
      <c r="I1707" s="15">
        <f t="shared" si="79"/>
        <v>33.623370143475753</v>
      </c>
      <c r="J1707" s="14">
        <f t="shared" si="80"/>
        <v>0.39134840503959617</v>
      </c>
    </row>
    <row r="1708" spans="1:10" x14ac:dyDescent="0.3">
      <c r="A1708" s="19">
        <v>20200311</v>
      </c>
      <c r="B1708" s="19" t="s">
        <v>30</v>
      </c>
      <c r="C1708" s="19">
        <v>27.56</v>
      </c>
      <c r="D1708" s="19">
        <v>4.9000000000000004</v>
      </c>
      <c r="E1708" s="19">
        <v>18.96</v>
      </c>
      <c r="F1708" s="19">
        <v>5.72</v>
      </c>
      <c r="G1708" s="19">
        <v>0</v>
      </c>
      <c r="H1708" s="17">
        <f t="shared" si="81"/>
        <v>322.6526897448415</v>
      </c>
      <c r="I1708" s="18">
        <f t="shared" si="79"/>
        <v>29.042896554526298</v>
      </c>
      <c r="J1708" s="17">
        <f t="shared" si="80"/>
        <v>0.31678265823029023</v>
      </c>
    </row>
    <row r="1709" spans="1:10" x14ac:dyDescent="0.3">
      <c r="A1709" s="2">
        <v>20200311</v>
      </c>
      <c r="B1709" s="2" t="s">
        <v>29</v>
      </c>
      <c r="C1709" s="2">
        <v>0</v>
      </c>
      <c r="D1709" s="2">
        <v>0</v>
      </c>
      <c r="E1709" s="2">
        <v>17.989999999999998</v>
      </c>
      <c r="F1709" s="2">
        <v>5.38</v>
      </c>
      <c r="G1709" s="2">
        <v>0</v>
      </c>
      <c r="H1709" s="16">
        <f t="shared" si="81"/>
        <v>0</v>
      </c>
      <c r="I1709" s="15">
        <f t="shared" si="79"/>
        <v>17.989999999999998</v>
      </c>
      <c r="J1709" s="14">
        <f t="shared" si="80"/>
        <v>0</v>
      </c>
    </row>
    <row r="1710" spans="1:10" x14ac:dyDescent="0.3">
      <c r="A1710" s="19">
        <v>20200311</v>
      </c>
      <c r="B1710" s="19" t="s">
        <v>28</v>
      </c>
      <c r="C1710" s="19">
        <v>0</v>
      </c>
      <c r="D1710" s="19">
        <v>0</v>
      </c>
      <c r="E1710" s="19">
        <v>16.760000000000002</v>
      </c>
      <c r="F1710" s="19">
        <v>5.66</v>
      </c>
      <c r="G1710" s="19">
        <v>0</v>
      </c>
      <c r="H1710" s="17">
        <f t="shared" si="81"/>
        <v>0</v>
      </c>
      <c r="I1710" s="18">
        <f t="shared" si="79"/>
        <v>16.760000000000002</v>
      </c>
      <c r="J1710" s="17">
        <f t="shared" si="80"/>
        <v>0</v>
      </c>
    </row>
    <row r="1711" spans="1:10" x14ac:dyDescent="0.3">
      <c r="A1711" s="2">
        <v>20200311</v>
      </c>
      <c r="B1711" s="2" t="s">
        <v>27</v>
      </c>
      <c r="C1711" s="2">
        <v>0</v>
      </c>
      <c r="D1711" s="2">
        <v>0</v>
      </c>
      <c r="E1711" s="2">
        <v>15.96</v>
      </c>
      <c r="F1711" s="2">
        <v>5.52</v>
      </c>
      <c r="G1711" s="2">
        <v>0</v>
      </c>
      <c r="H1711" s="16">
        <f t="shared" si="81"/>
        <v>0</v>
      </c>
      <c r="I1711" s="15">
        <f t="shared" si="79"/>
        <v>15.96</v>
      </c>
      <c r="J1711" s="14">
        <f t="shared" si="80"/>
        <v>0</v>
      </c>
    </row>
    <row r="1712" spans="1:10" x14ac:dyDescent="0.3">
      <c r="A1712" s="19">
        <v>20200311</v>
      </c>
      <c r="B1712" s="19" t="s">
        <v>26</v>
      </c>
      <c r="C1712" s="19">
        <v>0</v>
      </c>
      <c r="D1712" s="19">
        <v>0</v>
      </c>
      <c r="E1712" s="19">
        <v>15.46</v>
      </c>
      <c r="F1712" s="19">
        <v>5.24</v>
      </c>
      <c r="G1712" s="19">
        <v>0</v>
      </c>
      <c r="H1712" s="17">
        <f t="shared" si="81"/>
        <v>0</v>
      </c>
      <c r="I1712" s="18">
        <f t="shared" si="79"/>
        <v>15.46</v>
      </c>
      <c r="J1712" s="17">
        <f t="shared" si="80"/>
        <v>0</v>
      </c>
    </row>
    <row r="1713" spans="1:10" x14ac:dyDescent="0.3">
      <c r="A1713" s="2">
        <v>20200311</v>
      </c>
      <c r="B1713" s="2" t="s">
        <v>25</v>
      </c>
      <c r="C1713" s="2">
        <v>0</v>
      </c>
      <c r="D1713" s="2">
        <v>0</v>
      </c>
      <c r="E1713" s="2">
        <v>15.11</v>
      </c>
      <c r="F1713" s="2">
        <v>5.03</v>
      </c>
      <c r="G1713" s="2">
        <v>0</v>
      </c>
      <c r="H1713" s="16">
        <f t="shared" si="81"/>
        <v>0</v>
      </c>
      <c r="I1713" s="15">
        <f t="shared" si="79"/>
        <v>15.11</v>
      </c>
      <c r="J1713" s="14">
        <f t="shared" si="80"/>
        <v>0</v>
      </c>
    </row>
    <row r="1714" spans="1:10" x14ac:dyDescent="0.3">
      <c r="A1714" s="19">
        <v>20200312</v>
      </c>
      <c r="B1714" s="19" t="s">
        <v>48</v>
      </c>
      <c r="C1714" s="19">
        <v>0</v>
      </c>
      <c r="D1714" s="19">
        <v>0</v>
      </c>
      <c r="E1714" s="19">
        <v>14.86</v>
      </c>
      <c r="F1714" s="19">
        <v>5.03</v>
      </c>
      <c r="G1714" s="19">
        <v>0</v>
      </c>
      <c r="H1714" s="17">
        <f t="shared" si="81"/>
        <v>0</v>
      </c>
      <c r="I1714" s="18">
        <f t="shared" si="79"/>
        <v>14.86</v>
      </c>
      <c r="J1714" s="17">
        <f t="shared" si="80"/>
        <v>0</v>
      </c>
    </row>
    <row r="1715" spans="1:10" x14ac:dyDescent="0.3">
      <c r="A1715" s="2">
        <v>20200312</v>
      </c>
      <c r="B1715" s="2" t="s">
        <v>47</v>
      </c>
      <c r="C1715" s="2">
        <v>0</v>
      </c>
      <c r="D1715" s="2">
        <v>0</v>
      </c>
      <c r="E1715" s="2">
        <v>14.48</v>
      </c>
      <c r="F1715" s="2">
        <v>4.97</v>
      </c>
      <c r="G1715" s="2">
        <v>0</v>
      </c>
      <c r="H1715" s="16">
        <f t="shared" si="81"/>
        <v>0</v>
      </c>
      <c r="I1715" s="15">
        <f t="shared" si="79"/>
        <v>14.48</v>
      </c>
      <c r="J1715" s="14">
        <f t="shared" si="80"/>
        <v>0</v>
      </c>
    </row>
    <row r="1716" spans="1:10" x14ac:dyDescent="0.3">
      <c r="A1716" s="19">
        <v>20200312</v>
      </c>
      <c r="B1716" s="19" t="s">
        <v>46</v>
      </c>
      <c r="C1716" s="19">
        <v>0</v>
      </c>
      <c r="D1716" s="19">
        <v>0</v>
      </c>
      <c r="E1716" s="19">
        <v>14.16</v>
      </c>
      <c r="F1716" s="19">
        <v>4.83</v>
      </c>
      <c r="G1716" s="19">
        <v>0</v>
      </c>
      <c r="H1716" s="17">
        <f t="shared" si="81"/>
        <v>0</v>
      </c>
      <c r="I1716" s="18">
        <f t="shared" si="79"/>
        <v>14.16</v>
      </c>
      <c r="J1716" s="17">
        <f t="shared" si="80"/>
        <v>0</v>
      </c>
    </row>
    <row r="1717" spans="1:10" x14ac:dyDescent="0.3">
      <c r="A1717" s="2">
        <v>20200312</v>
      </c>
      <c r="B1717" s="2" t="s">
        <v>45</v>
      </c>
      <c r="C1717" s="2">
        <v>0</v>
      </c>
      <c r="D1717" s="2">
        <v>0</v>
      </c>
      <c r="E1717" s="2">
        <v>13.92</v>
      </c>
      <c r="F1717" s="2">
        <v>4.6900000000000004</v>
      </c>
      <c r="G1717" s="2">
        <v>0</v>
      </c>
      <c r="H1717" s="16">
        <f t="shared" si="81"/>
        <v>0</v>
      </c>
      <c r="I1717" s="15">
        <f t="shared" si="79"/>
        <v>13.92</v>
      </c>
      <c r="J1717" s="14">
        <f t="shared" si="80"/>
        <v>0</v>
      </c>
    </row>
    <row r="1718" spans="1:10" x14ac:dyDescent="0.3">
      <c r="A1718" s="19">
        <v>20200312</v>
      </c>
      <c r="B1718" s="19" t="s">
        <v>44</v>
      </c>
      <c r="C1718" s="19">
        <v>0</v>
      </c>
      <c r="D1718" s="19">
        <v>0</v>
      </c>
      <c r="E1718" s="19">
        <v>13.69</v>
      </c>
      <c r="F1718" s="19">
        <v>4.55</v>
      </c>
      <c r="G1718" s="19">
        <v>0</v>
      </c>
      <c r="H1718" s="17">
        <f t="shared" si="81"/>
        <v>0</v>
      </c>
      <c r="I1718" s="18">
        <f t="shared" si="79"/>
        <v>13.69</v>
      </c>
      <c r="J1718" s="17">
        <f t="shared" si="80"/>
        <v>0</v>
      </c>
    </row>
    <row r="1719" spans="1:10" x14ac:dyDescent="0.3">
      <c r="A1719" s="2">
        <v>20200312</v>
      </c>
      <c r="B1719" s="2" t="s">
        <v>43</v>
      </c>
      <c r="C1719" s="2">
        <v>0</v>
      </c>
      <c r="D1719" s="2">
        <v>0</v>
      </c>
      <c r="E1719" s="2">
        <v>13.41</v>
      </c>
      <c r="F1719" s="2">
        <v>4.6900000000000004</v>
      </c>
      <c r="G1719" s="2">
        <v>0</v>
      </c>
      <c r="H1719" s="16">
        <f t="shared" si="81"/>
        <v>0</v>
      </c>
      <c r="I1719" s="15">
        <f t="shared" si="79"/>
        <v>13.41</v>
      </c>
      <c r="J1719" s="14">
        <f t="shared" si="80"/>
        <v>0</v>
      </c>
    </row>
    <row r="1720" spans="1:10" x14ac:dyDescent="0.3">
      <c r="A1720" s="19">
        <v>20200312</v>
      </c>
      <c r="B1720" s="19" t="s">
        <v>42</v>
      </c>
      <c r="C1720" s="19">
        <v>0</v>
      </c>
      <c r="D1720" s="19">
        <v>0</v>
      </c>
      <c r="E1720" s="19">
        <v>13.18</v>
      </c>
      <c r="F1720" s="19">
        <v>4.97</v>
      </c>
      <c r="G1720" s="19">
        <v>0</v>
      </c>
      <c r="H1720" s="17">
        <f t="shared" si="81"/>
        <v>0</v>
      </c>
      <c r="I1720" s="18">
        <f t="shared" si="79"/>
        <v>13.18</v>
      </c>
      <c r="J1720" s="17">
        <f t="shared" si="80"/>
        <v>0</v>
      </c>
    </row>
    <row r="1721" spans="1:10" x14ac:dyDescent="0.3">
      <c r="A1721" s="2">
        <v>20200312</v>
      </c>
      <c r="B1721" s="2" t="s">
        <v>41</v>
      </c>
      <c r="C1721" s="2">
        <v>6</v>
      </c>
      <c r="D1721" s="2">
        <v>2.4</v>
      </c>
      <c r="E1721" s="2">
        <v>13.32</v>
      </c>
      <c r="F1721" s="2">
        <v>4.55</v>
      </c>
      <c r="G1721" s="2">
        <v>0</v>
      </c>
      <c r="H1721" s="16">
        <f t="shared" si="81"/>
        <v>143.28134526091563</v>
      </c>
      <c r="I1721" s="15">
        <f t="shared" si="79"/>
        <v>17.797542039403613</v>
      </c>
      <c r="J1721" s="14">
        <f t="shared" si="80"/>
        <v>0.14792524565692311</v>
      </c>
    </row>
    <row r="1722" spans="1:10" x14ac:dyDescent="0.3">
      <c r="A1722" s="19">
        <v>20200312</v>
      </c>
      <c r="B1722" s="19" t="s">
        <v>40</v>
      </c>
      <c r="C1722" s="19">
        <v>176</v>
      </c>
      <c r="D1722" s="19">
        <v>13.87</v>
      </c>
      <c r="E1722" s="19">
        <v>13.73</v>
      </c>
      <c r="F1722" s="19">
        <v>4.41</v>
      </c>
      <c r="G1722" s="19">
        <v>0</v>
      </c>
      <c r="H1722" s="17">
        <f t="shared" si="81"/>
        <v>734.19067345082271</v>
      </c>
      <c r="I1722" s="18">
        <f t="shared" si="79"/>
        <v>36.673458545338207</v>
      </c>
      <c r="J1722" s="17">
        <f t="shared" si="80"/>
        <v>0.6956232236917631</v>
      </c>
    </row>
    <row r="1723" spans="1:10" x14ac:dyDescent="0.3">
      <c r="A1723" s="2">
        <v>20200312</v>
      </c>
      <c r="B1723" s="2" t="s">
        <v>39</v>
      </c>
      <c r="C1723" s="2">
        <v>369</v>
      </c>
      <c r="D1723" s="2">
        <v>24.76</v>
      </c>
      <c r="E1723" s="2">
        <v>14.93</v>
      </c>
      <c r="F1723" s="2">
        <v>4.83</v>
      </c>
      <c r="G1723" s="2">
        <v>0</v>
      </c>
      <c r="H1723" s="16">
        <f t="shared" si="81"/>
        <v>881.05046955219052</v>
      </c>
      <c r="I1723" s="15">
        <f t="shared" si="79"/>
        <v>42.462827173505957</v>
      </c>
      <c r="J1723" s="14">
        <f t="shared" si="80"/>
        <v>0.81181512518802279</v>
      </c>
    </row>
    <row r="1724" spans="1:10" x14ac:dyDescent="0.3">
      <c r="A1724" s="19">
        <v>20200312</v>
      </c>
      <c r="B1724" s="19" t="s">
        <v>38</v>
      </c>
      <c r="C1724" s="19">
        <v>522</v>
      </c>
      <c r="D1724" s="19">
        <v>34.53</v>
      </c>
      <c r="E1724" s="19">
        <v>16.25</v>
      </c>
      <c r="F1724" s="19">
        <v>4.97</v>
      </c>
      <c r="G1724" s="19">
        <v>0</v>
      </c>
      <c r="H1724" s="17">
        <f t="shared" si="81"/>
        <v>920.8985693043395</v>
      </c>
      <c r="I1724" s="18">
        <f t="shared" si="79"/>
        <v>45.028080290760613</v>
      </c>
      <c r="J1724" s="17">
        <f t="shared" si="80"/>
        <v>0.83790133211880702</v>
      </c>
    </row>
    <row r="1725" spans="1:10" x14ac:dyDescent="0.3">
      <c r="A1725" s="2">
        <v>20200312</v>
      </c>
      <c r="B1725" s="2" t="s">
        <v>37</v>
      </c>
      <c r="C1725" s="2">
        <v>636.01</v>
      </c>
      <c r="D1725" s="2">
        <v>42.36</v>
      </c>
      <c r="E1725" s="2">
        <v>17.59</v>
      </c>
      <c r="F1725" s="2">
        <v>4.9000000000000004</v>
      </c>
      <c r="G1725" s="2">
        <v>0</v>
      </c>
      <c r="H1725" s="16">
        <f t="shared" si="81"/>
        <v>943.93376256305464</v>
      </c>
      <c r="I1725" s="15">
        <f t="shared" si="79"/>
        <v>47.087930080095461</v>
      </c>
      <c r="J1725" s="14">
        <f t="shared" si="80"/>
        <v>0.85011081929825072</v>
      </c>
    </row>
    <row r="1726" spans="1:10" x14ac:dyDescent="0.3">
      <c r="A1726" s="19">
        <v>20200312</v>
      </c>
      <c r="B1726" s="19" t="s">
        <v>36</v>
      </c>
      <c r="C1726" s="19">
        <v>734.01</v>
      </c>
      <c r="D1726" s="19">
        <v>47.09</v>
      </c>
      <c r="E1726" s="19">
        <v>18.66</v>
      </c>
      <c r="F1726" s="19">
        <v>4.97</v>
      </c>
      <c r="G1726" s="19">
        <v>0</v>
      </c>
      <c r="H1726" s="17">
        <f t="shared" si="81"/>
        <v>1002.1653037063315</v>
      </c>
      <c r="I1726" s="18">
        <f t="shared" si="79"/>
        <v>49.977665740822857</v>
      </c>
      <c r="J1726" s="17">
        <f t="shared" si="80"/>
        <v>0.88952242882771015</v>
      </c>
    </row>
    <row r="1727" spans="1:10" x14ac:dyDescent="0.3">
      <c r="A1727" s="2">
        <v>20200312</v>
      </c>
      <c r="B1727" s="2" t="s">
        <v>35</v>
      </c>
      <c r="C1727" s="2">
        <v>704.01</v>
      </c>
      <c r="D1727" s="2">
        <v>47.61</v>
      </c>
      <c r="E1727" s="2">
        <v>19.34</v>
      </c>
      <c r="F1727" s="2">
        <v>5.24</v>
      </c>
      <c r="G1727" s="2">
        <v>0</v>
      </c>
      <c r="H1727" s="16">
        <f t="shared" si="81"/>
        <v>953.20297853510158</v>
      </c>
      <c r="I1727" s="15">
        <f t="shared" si="79"/>
        <v>49.127593079221924</v>
      </c>
      <c r="J1727" s="14">
        <f t="shared" si="80"/>
        <v>0.84970975738911392</v>
      </c>
    </row>
    <row r="1728" spans="1:10" x14ac:dyDescent="0.3">
      <c r="A1728" s="19">
        <v>20200312</v>
      </c>
      <c r="B1728" s="19" t="s">
        <v>34</v>
      </c>
      <c r="C1728" s="19">
        <v>660.01</v>
      </c>
      <c r="D1728" s="19">
        <v>43.79</v>
      </c>
      <c r="E1728" s="19">
        <v>19.52</v>
      </c>
      <c r="F1728" s="19">
        <v>5.86</v>
      </c>
      <c r="G1728" s="19">
        <v>0</v>
      </c>
      <c r="H1728" s="17">
        <f t="shared" si="81"/>
        <v>953.74798089342994</v>
      </c>
      <c r="I1728" s="18">
        <f t="shared" si="79"/>
        <v>49.324624402919682</v>
      </c>
      <c r="J1728" s="17">
        <f t="shared" si="80"/>
        <v>0.84934995454718931</v>
      </c>
    </row>
    <row r="1729" spans="1:10" x14ac:dyDescent="0.3">
      <c r="A1729" s="2">
        <v>20200312</v>
      </c>
      <c r="B1729" s="2" t="s">
        <v>33</v>
      </c>
      <c r="C1729" s="2">
        <v>568.01</v>
      </c>
      <c r="D1729" s="2">
        <v>36.57</v>
      </c>
      <c r="E1729" s="2">
        <v>19.079999999999998</v>
      </c>
      <c r="F1729" s="2">
        <v>6.62</v>
      </c>
      <c r="G1729" s="2">
        <v>0</v>
      </c>
      <c r="H1729" s="16">
        <f t="shared" si="81"/>
        <v>953.34972821817348</v>
      </c>
      <c r="I1729" s="15">
        <f t="shared" si="79"/>
        <v>48.872179006817916</v>
      </c>
      <c r="J1729" s="14">
        <f t="shared" si="80"/>
        <v>0.85093631906160883</v>
      </c>
    </row>
    <row r="1730" spans="1:10" x14ac:dyDescent="0.3">
      <c r="A1730" s="19">
        <v>20200312</v>
      </c>
      <c r="B1730" s="19" t="s">
        <v>32</v>
      </c>
      <c r="C1730" s="19">
        <v>422.01</v>
      </c>
      <c r="D1730" s="19">
        <v>27.16</v>
      </c>
      <c r="E1730" s="19">
        <v>18.11</v>
      </c>
      <c r="F1730" s="19">
        <v>7.24</v>
      </c>
      <c r="G1730" s="19">
        <v>0</v>
      </c>
      <c r="H1730" s="17">
        <f t="shared" si="81"/>
        <v>924.49368848133679</v>
      </c>
      <c r="I1730" s="18">
        <f t="shared" si="79"/>
        <v>47.000427765041778</v>
      </c>
      <c r="J1730" s="17">
        <f t="shared" si="80"/>
        <v>0.83296703372431879</v>
      </c>
    </row>
    <row r="1731" spans="1:10" x14ac:dyDescent="0.3">
      <c r="A1731" s="2">
        <v>20200312</v>
      </c>
      <c r="B1731" s="2" t="s">
        <v>31</v>
      </c>
      <c r="C1731" s="2">
        <v>244.01</v>
      </c>
      <c r="D1731" s="2">
        <v>16.47</v>
      </c>
      <c r="E1731" s="2">
        <v>16.91</v>
      </c>
      <c r="F1731" s="2">
        <v>7.66</v>
      </c>
      <c r="G1731" s="2">
        <v>0</v>
      </c>
      <c r="H1731" s="16">
        <f t="shared" si="81"/>
        <v>860.66518473368808</v>
      </c>
      <c r="I1731" s="15">
        <f t="shared" si="79"/>
        <v>43.805787022927753</v>
      </c>
      <c r="J1731" s="14">
        <f t="shared" si="80"/>
        <v>0.78783049700401075</v>
      </c>
    </row>
    <row r="1732" spans="1:10" x14ac:dyDescent="0.3">
      <c r="A1732" s="19">
        <v>20200312</v>
      </c>
      <c r="B1732" s="19" t="s">
        <v>30</v>
      </c>
      <c r="C1732" s="19">
        <v>45.97</v>
      </c>
      <c r="D1732" s="19">
        <v>5.0999999999999996</v>
      </c>
      <c r="E1732" s="19">
        <v>15.61</v>
      </c>
      <c r="F1732" s="19">
        <v>7.45</v>
      </c>
      <c r="G1732" s="19">
        <v>0</v>
      </c>
      <c r="H1732" s="17">
        <f t="shared" si="81"/>
        <v>517.13103787824821</v>
      </c>
      <c r="I1732" s="18">
        <f t="shared" si="79"/>
        <v>31.770344933695256</v>
      </c>
      <c r="J1732" s="17">
        <f t="shared" si="80"/>
        <v>0.50137583811764819</v>
      </c>
    </row>
    <row r="1733" spans="1:10" x14ac:dyDescent="0.3">
      <c r="A1733" s="2">
        <v>20200312</v>
      </c>
      <c r="B1733" s="2" t="s">
        <v>29</v>
      </c>
      <c r="C1733" s="2">
        <v>0</v>
      </c>
      <c r="D1733" s="2">
        <v>0</v>
      </c>
      <c r="E1733" s="2">
        <v>14.38</v>
      </c>
      <c r="F1733" s="2">
        <v>7.59</v>
      </c>
      <c r="G1733" s="2">
        <v>0</v>
      </c>
      <c r="H1733" s="16">
        <f t="shared" si="81"/>
        <v>0</v>
      </c>
      <c r="I1733" s="15">
        <f t="shared" si="79"/>
        <v>14.38</v>
      </c>
      <c r="J1733" s="14">
        <f t="shared" si="80"/>
        <v>0</v>
      </c>
    </row>
    <row r="1734" spans="1:10" x14ac:dyDescent="0.3">
      <c r="A1734" s="19">
        <v>20200312</v>
      </c>
      <c r="B1734" s="19" t="s">
        <v>28</v>
      </c>
      <c r="C1734" s="19">
        <v>0</v>
      </c>
      <c r="D1734" s="19">
        <v>0</v>
      </c>
      <c r="E1734" s="19">
        <v>13.78</v>
      </c>
      <c r="F1734" s="19">
        <v>7.59</v>
      </c>
      <c r="G1734" s="19">
        <v>0</v>
      </c>
      <c r="H1734" s="17">
        <f t="shared" si="81"/>
        <v>0</v>
      </c>
      <c r="I1734" s="18">
        <f t="shared" si="79"/>
        <v>13.78</v>
      </c>
      <c r="J1734" s="17">
        <f t="shared" si="80"/>
        <v>0</v>
      </c>
    </row>
    <row r="1735" spans="1:10" x14ac:dyDescent="0.3">
      <c r="A1735" s="2">
        <v>20200312</v>
      </c>
      <c r="B1735" s="2" t="s">
        <v>27</v>
      </c>
      <c r="C1735" s="2">
        <v>0</v>
      </c>
      <c r="D1735" s="2">
        <v>0</v>
      </c>
      <c r="E1735" s="2">
        <v>13.41</v>
      </c>
      <c r="F1735" s="2">
        <v>7.45</v>
      </c>
      <c r="G1735" s="2">
        <v>0</v>
      </c>
      <c r="H1735" s="16">
        <f t="shared" si="81"/>
        <v>0</v>
      </c>
      <c r="I1735" s="15">
        <f t="shared" si="79"/>
        <v>13.41</v>
      </c>
      <c r="J1735" s="14">
        <f t="shared" si="80"/>
        <v>0</v>
      </c>
    </row>
    <row r="1736" spans="1:10" x14ac:dyDescent="0.3">
      <c r="A1736" s="19">
        <v>20200312</v>
      </c>
      <c r="B1736" s="19" t="s">
        <v>26</v>
      </c>
      <c r="C1736" s="19">
        <v>0</v>
      </c>
      <c r="D1736" s="19">
        <v>0</v>
      </c>
      <c r="E1736" s="19">
        <v>13.16</v>
      </c>
      <c r="F1736" s="19">
        <v>7.24</v>
      </c>
      <c r="G1736" s="19">
        <v>0</v>
      </c>
      <c r="H1736" s="17">
        <f t="shared" si="81"/>
        <v>0</v>
      </c>
      <c r="I1736" s="18">
        <f t="shared" si="79"/>
        <v>13.16</v>
      </c>
      <c r="J1736" s="17">
        <f t="shared" si="80"/>
        <v>0</v>
      </c>
    </row>
    <row r="1737" spans="1:10" x14ac:dyDescent="0.3">
      <c r="A1737" s="2">
        <v>20200312</v>
      </c>
      <c r="B1737" s="2" t="s">
        <v>25</v>
      </c>
      <c r="C1737" s="2">
        <v>0</v>
      </c>
      <c r="D1737" s="2">
        <v>0</v>
      </c>
      <c r="E1737" s="2">
        <v>12.94</v>
      </c>
      <c r="F1737" s="2">
        <v>7.17</v>
      </c>
      <c r="G1737" s="2">
        <v>0</v>
      </c>
      <c r="H1737" s="16">
        <f t="shared" si="81"/>
        <v>0</v>
      </c>
      <c r="I1737" s="15">
        <f t="shared" si="79"/>
        <v>12.94</v>
      </c>
      <c r="J1737" s="14">
        <f t="shared" si="80"/>
        <v>0</v>
      </c>
    </row>
    <row r="1738" spans="1:10" x14ac:dyDescent="0.3">
      <c r="A1738" s="19">
        <v>20200313</v>
      </c>
      <c r="B1738" s="19" t="s">
        <v>48</v>
      </c>
      <c r="C1738" s="19">
        <v>0</v>
      </c>
      <c r="D1738" s="19">
        <v>0</v>
      </c>
      <c r="E1738" s="19">
        <v>12.7</v>
      </c>
      <c r="F1738" s="19">
        <v>7.1</v>
      </c>
      <c r="G1738" s="19">
        <v>0</v>
      </c>
      <c r="H1738" s="17">
        <f t="shared" si="81"/>
        <v>0</v>
      </c>
      <c r="I1738" s="18">
        <f t="shared" ref="I1738:I1801" si="82">E1738+H1738*((NOCT-20)/(800))</f>
        <v>12.7</v>
      </c>
      <c r="J1738" s="17">
        <f t="shared" ref="J1738:J1801" si="83">P_STC__W*(H1738/1000)*(1+(alpha_p/100)*(I1738-25))</f>
        <v>0</v>
      </c>
    </row>
    <row r="1739" spans="1:10" x14ac:dyDescent="0.3">
      <c r="A1739" s="2">
        <v>20200313</v>
      </c>
      <c r="B1739" s="2" t="s">
        <v>47</v>
      </c>
      <c r="C1739" s="2">
        <v>0</v>
      </c>
      <c r="D1739" s="2">
        <v>0</v>
      </c>
      <c r="E1739" s="2">
        <v>12.39</v>
      </c>
      <c r="F1739" s="2">
        <v>7.17</v>
      </c>
      <c r="G1739" s="2">
        <v>0</v>
      </c>
      <c r="H1739" s="16">
        <f t="shared" si="81"/>
        <v>0</v>
      </c>
      <c r="I1739" s="15">
        <f t="shared" si="82"/>
        <v>12.39</v>
      </c>
      <c r="J1739" s="14">
        <f t="shared" si="83"/>
        <v>0</v>
      </c>
    </row>
    <row r="1740" spans="1:10" x14ac:dyDescent="0.3">
      <c r="A1740" s="19">
        <v>20200313</v>
      </c>
      <c r="B1740" s="19" t="s">
        <v>46</v>
      </c>
      <c r="C1740" s="19">
        <v>0</v>
      </c>
      <c r="D1740" s="19">
        <v>0</v>
      </c>
      <c r="E1740" s="19">
        <v>12.22</v>
      </c>
      <c r="F1740" s="19">
        <v>7.24</v>
      </c>
      <c r="G1740" s="19">
        <v>0</v>
      </c>
      <c r="H1740" s="17">
        <f t="shared" si="81"/>
        <v>0</v>
      </c>
      <c r="I1740" s="18">
        <f t="shared" si="82"/>
        <v>12.22</v>
      </c>
      <c r="J1740" s="17">
        <f t="shared" si="83"/>
        <v>0</v>
      </c>
    </row>
    <row r="1741" spans="1:10" x14ac:dyDescent="0.3">
      <c r="A1741" s="2">
        <v>20200313</v>
      </c>
      <c r="B1741" s="2" t="s">
        <v>45</v>
      </c>
      <c r="C1741" s="2">
        <v>0</v>
      </c>
      <c r="D1741" s="2">
        <v>0</v>
      </c>
      <c r="E1741" s="2">
        <v>12.1</v>
      </c>
      <c r="F1741" s="2">
        <v>7.24</v>
      </c>
      <c r="G1741" s="2">
        <v>0</v>
      </c>
      <c r="H1741" s="16">
        <f t="shared" si="81"/>
        <v>0</v>
      </c>
      <c r="I1741" s="15">
        <f t="shared" si="82"/>
        <v>12.1</v>
      </c>
      <c r="J1741" s="14">
        <f t="shared" si="83"/>
        <v>0</v>
      </c>
    </row>
    <row r="1742" spans="1:10" x14ac:dyDescent="0.3">
      <c r="A1742" s="19">
        <v>20200313</v>
      </c>
      <c r="B1742" s="19" t="s">
        <v>44</v>
      </c>
      <c r="C1742" s="19">
        <v>0</v>
      </c>
      <c r="D1742" s="19">
        <v>0</v>
      </c>
      <c r="E1742" s="19">
        <v>12</v>
      </c>
      <c r="F1742" s="19">
        <v>7.1</v>
      </c>
      <c r="G1742" s="19">
        <v>0</v>
      </c>
      <c r="H1742" s="17">
        <f t="shared" si="81"/>
        <v>0</v>
      </c>
      <c r="I1742" s="18">
        <f t="shared" si="82"/>
        <v>12</v>
      </c>
      <c r="J1742" s="17">
        <f t="shared" si="83"/>
        <v>0</v>
      </c>
    </row>
    <row r="1743" spans="1:10" x14ac:dyDescent="0.3">
      <c r="A1743" s="2">
        <v>20200313</v>
      </c>
      <c r="B1743" s="2" t="s">
        <v>43</v>
      </c>
      <c r="C1743" s="2">
        <v>0</v>
      </c>
      <c r="D1743" s="2">
        <v>0</v>
      </c>
      <c r="E1743" s="2">
        <v>11.96</v>
      </c>
      <c r="F1743" s="2">
        <v>6.9</v>
      </c>
      <c r="G1743" s="2">
        <v>0</v>
      </c>
      <c r="H1743" s="16">
        <f t="shared" si="81"/>
        <v>0</v>
      </c>
      <c r="I1743" s="15">
        <f t="shared" si="82"/>
        <v>11.96</v>
      </c>
      <c r="J1743" s="14">
        <f t="shared" si="83"/>
        <v>0</v>
      </c>
    </row>
    <row r="1744" spans="1:10" x14ac:dyDescent="0.3">
      <c r="A1744" s="19">
        <v>20200313</v>
      </c>
      <c r="B1744" s="19" t="s">
        <v>42</v>
      </c>
      <c r="C1744" s="19">
        <v>0</v>
      </c>
      <c r="D1744" s="19">
        <v>0</v>
      </c>
      <c r="E1744" s="19">
        <v>11.94</v>
      </c>
      <c r="F1744" s="19">
        <v>6.62</v>
      </c>
      <c r="G1744" s="19">
        <v>0</v>
      </c>
      <c r="H1744" s="17">
        <f t="shared" si="81"/>
        <v>0</v>
      </c>
      <c r="I1744" s="18">
        <f t="shared" si="82"/>
        <v>11.94</v>
      </c>
      <c r="J1744" s="17">
        <f t="shared" si="83"/>
        <v>0</v>
      </c>
    </row>
    <row r="1745" spans="1:10" x14ac:dyDescent="0.3">
      <c r="A1745" s="2">
        <v>20200313</v>
      </c>
      <c r="B1745" s="2" t="s">
        <v>41</v>
      </c>
      <c r="C1745" s="2">
        <v>12.82</v>
      </c>
      <c r="D1745" s="2">
        <v>2.7</v>
      </c>
      <c r="E1745" s="2">
        <v>12.21</v>
      </c>
      <c r="F1745" s="2">
        <v>5.93</v>
      </c>
      <c r="G1745" s="2">
        <v>0</v>
      </c>
      <c r="H1745" s="16">
        <f t="shared" si="81"/>
        <v>272.14956352837163</v>
      </c>
      <c r="I1745" s="15">
        <f t="shared" si="82"/>
        <v>20.714673860261613</v>
      </c>
      <c r="J1745" s="14">
        <f t="shared" si="83"/>
        <v>0.27739768690165095</v>
      </c>
    </row>
    <row r="1746" spans="1:10" x14ac:dyDescent="0.3">
      <c r="A1746" s="19">
        <v>20200313</v>
      </c>
      <c r="B1746" s="19" t="s">
        <v>40</v>
      </c>
      <c r="C1746" s="19">
        <v>201</v>
      </c>
      <c r="D1746" s="19">
        <v>14.18</v>
      </c>
      <c r="E1746" s="19">
        <v>12.3</v>
      </c>
      <c r="F1746" s="19">
        <v>5.86</v>
      </c>
      <c r="G1746" s="19">
        <v>0</v>
      </c>
      <c r="H1746" s="17">
        <f t="shared" si="81"/>
        <v>820.51208137085905</v>
      </c>
      <c r="I1746" s="18">
        <f t="shared" si="82"/>
        <v>37.941002542839342</v>
      </c>
      <c r="J1746" s="17">
        <f t="shared" si="83"/>
        <v>0.77272996117933102</v>
      </c>
    </row>
    <row r="1747" spans="1:10" x14ac:dyDescent="0.3">
      <c r="A1747" s="2">
        <v>20200313</v>
      </c>
      <c r="B1747" s="2" t="s">
        <v>39</v>
      </c>
      <c r="C1747" s="2">
        <v>403</v>
      </c>
      <c r="D1747" s="2">
        <v>25.09</v>
      </c>
      <c r="E1747" s="2">
        <v>13.12</v>
      </c>
      <c r="F1747" s="2">
        <v>6.28</v>
      </c>
      <c r="G1747" s="2">
        <v>0</v>
      </c>
      <c r="H1747" s="16">
        <f t="shared" ref="H1747:H1810" si="84">IF(D1747&gt;0,C1747/SIN(D1747*PI()/180),0)</f>
        <v>950.37898076758029</v>
      </c>
      <c r="I1747" s="15">
        <f t="shared" si="82"/>
        <v>42.819343148986881</v>
      </c>
      <c r="J1747" s="14">
        <f t="shared" si="83"/>
        <v>0.87417089945811166</v>
      </c>
    </row>
    <row r="1748" spans="1:10" x14ac:dyDescent="0.3">
      <c r="A1748" s="19">
        <v>20200313</v>
      </c>
      <c r="B1748" s="19" t="s">
        <v>38</v>
      </c>
      <c r="C1748" s="19">
        <v>569</v>
      </c>
      <c r="D1748" s="19">
        <v>34.89</v>
      </c>
      <c r="E1748" s="19">
        <v>14</v>
      </c>
      <c r="F1748" s="19">
        <v>6.69</v>
      </c>
      <c r="G1748" s="19">
        <v>0</v>
      </c>
      <c r="H1748" s="17">
        <f t="shared" si="84"/>
        <v>994.75051234105445</v>
      </c>
      <c r="I1748" s="18">
        <f t="shared" si="82"/>
        <v>45.085953510657951</v>
      </c>
      <c r="J1748" s="17">
        <f t="shared" si="83"/>
        <v>0.90483820588591934</v>
      </c>
    </row>
    <row r="1749" spans="1:10" x14ac:dyDescent="0.3">
      <c r="A1749" s="2">
        <v>20200313</v>
      </c>
      <c r="B1749" s="2" t="s">
        <v>37</v>
      </c>
      <c r="C1749" s="2">
        <v>688.01</v>
      </c>
      <c r="D1749" s="2">
        <v>42.75</v>
      </c>
      <c r="E1749" s="2">
        <v>14.9</v>
      </c>
      <c r="F1749" s="2">
        <v>6.83</v>
      </c>
      <c r="G1749" s="2">
        <v>0</v>
      </c>
      <c r="H1749" s="16">
        <f t="shared" si="84"/>
        <v>1013.5669480737354</v>
      </c>
      <c r="I1749" s="15">
        <f t="shared" si="82"/>
        <v>46.573967127304229</v>
      </c>
      <c r="J1749" s="14">
        <f t="shared" si="83"/>
        <v>0.91516697798794366</v>
      </c>
    </row>
    <row r="1750" spans="1:10" x14ac:dyDescent="0.3">
      <c r="A1750" s="19">
        <v>20200313</v>
      </c>
      <c r="B1750" s="19" t="s">
        <v>36</v>
      </c>
      <c r="C1750" s="19">
        <v>800.01</v>
      </c>
      <c r="D1750" s="19">
        <v>47.49</v>
      </c>
      <c r="E1750" s="19">
        <v>15.67</v>
      </c>
      <c r="F1750" s="19">
        <v>6.97</v>
      </c>
      <c r="G1750" s="19">
        <v>0</v>
      </c>
      <c r="H1750" s="17">
        <f t="shared" si="84"/>
        <v>1085.2605095431911</v>
      </c>
      <c r="I1750" s="18">
        <f t="shared" si="82"/>
        <v>49.584390923224724</v>
      </c>
      <c r="J1750" s="17">
        <f t="shared" si="83"/>
        <v>0.96519840075252572</v>
      </c>
    </row>
    <row r="1751" spans="1:10" x14ac:dyDescent="0.3">
      <c r="A1751" s="2">
        <v>20200313</v>
      </c>
      <c r="B1751" s="2" t="s">
        <v>35</v>
      </c>
      <c r="C1751" s="2">
        <v>786.01</v>
      </c>
      <c r="D1751" s="2">
        <v>48</v>
      </c>
      <c r="E1751" s="2">
        <v>16.079999999999998</v>
      </c>
      <c r="F1751" s="2">
        <v>7.17</v>
      </c>
      <c r="G1751" s="2">
        <v>0</v>
      </c>
      <c r="H1751" s="16">
        <f t="shared" si="84"/>
        <v>1057.6807817979079</v>
      </c>
      <c r="I1751" s="15">
        <f t="shared" si="82"/>
        <v>49.132524431184621</v>
      </c>
      <c r="J1751" s="14">
        <f t="shared" si="83"/>
        <v>0.94282049891581188</v>
      </c>
    </row>
    <row r="1752" spans="1:10" x14ac:dyDescent="0.3">
      <c r="A1752" s="19">
        <v>20200313</v>
      </c>
      <c r="B1752" s="19" t="s">
        <v>34</v>
      </c>
      <c r="C1752" s="19">
        <v>712.01</v>
      </c>
      <c r="D1752" s="19">
        <v>44.13</v>
      </c>
      <c r="E1752" s="19">
        <v>16.350000000000001</v>
      </c>
      <c r="F1752" s="19">
        <v>7.45</v>
      </c>
      <c r="G1752" s="19">
        <v>0</v>
      </c>
      <c r="H1752" s="17">
        <f t="shared" si="84"/>
        <v>1022.578692595856</v>
      </c>
      <c r="I1752" s="18">
        <f t="shared" si="82"/>
        <v>48.3055841436205</v>
      </c>
      <c r="J1752" s="17">
        <f t="shared" si="83"/>
        <v>0.91533562065890828</v>
      </c>
    </row>
    <row r="1753" spans="1:10" x14ac:dyDescent="0.3">
      <c r="A1753" s="2">
        <v>20200313</v>
      </c>
      <c r="B1753" s="2" t="s">
        <v>33</v>
      </c>
      <c r="C1753" s="2">
        <v>597.01</v>
      </c>
      <c r="D1753" s="2">
        <v>36.85</v>
      </c>
      <c r="E1753" s="2">
        <v>16.440000000000001</v>
      </c>
      <c r="F1753" s="2">
        <v>7.52</v>
      </c>
      <c r="G1753" s="2">
        <v>0</v>
      </c>
      <c r="H1753" s="16">
        <f t="shared" si="84"/>
        <v>995.47767191531887</v>
      </c>
      <c r="I1753" s="15">
        <f t="shared" si="82"/>
        <v>47.548677247353716</v>
      </c>
      <c r="J1753" s="14">
        <f t="shared" si="83"/>
        <v>0.89446750062597369</v>
      </c>
    </row>
    <row r="1754" spans="1:10" x14ac:dyDescent="0.3">
      <c r="A1754" s="19">
        <v>20200313</v>
      </c>
      <c r="B1754" s="19" t="s">
        <v>32</v>
      </c>
      <c r="C1754" s="19">
        <v>436.01</v>
      </c>
      <c r="D1754" s="19">
        <v>27.4</v>
      </c>
      <c r="E1754" s="19">
        <v>16.13</v>
      </c>
      <c r="F1754" s="19">
        <v>7.52</v>
      </c>
      <c r="G1754" s="19">
        <v>0</v>
      </c>
      <c r="H1754" s="17">
        <f t="shared" si="84"/>
        <v>947.43634051195147</v>
      </c>
      <c r="I1754" s="18">
        <f t="shared" si="82"/>
        <v>45.737385640998482</v>
      </c>
      <c r="J1754" s="17">
        <f t="shared" si="83"/>
        <v>0.85902325307623428</v>
      </c>
    </row>
    <row r="1755" spans="1:10" x14ac:dyDescent="0.3">
      <c r="A1755" s="2">
        <v>20200313</v>
      </c>
      <c r="B1755" s="2" t="s">
        <v>31</v>
      </c>
      <c r="C1755" s="2">
        <v>226.01</v>
      </c>
      <c r="D1755" s="2">
        <v>16.690000000000001</v>
      </c>
      <c r="E1755" s="2">
        <v>15.31</v>
      </c>
      <c r="F1755" s="2">
        <v>7.24</v>
      </c>
      <c r="G1755" s="2">
        <v>0</v>
      </c>
      <c r="H1755" s="16">
        <f t="shared" si="84"/>
        <v>786.96113538509439</v>
      </c>
      <c r="I1755" s="15">
        <f t="shared" si="82"/>
        <v>39.902535480784202</v>
      </c>
      <c r="J1755" s="14">
        <f t="shared" si="83"/>
        <v>0.73418641229575876</v>
      </c>
    </row>
    <row r="1756" spans="1:10" x14ac:dyDescent="0.3">
      <c r="A1756" s="19">
        <v>20200313</v>
      </c>
      <c r="B1756" s="19" t="s">
        <v>30</v>
      </c>
      <c r="C1756" s="19">
        <v>52.2</v>
      </c>
      <c r="D1756" s="19">
        <v>5.3</v>
      </c>
      <c r="E1756" s="19">
        <v>14.32</v>
      </c>
      <c r="F1756" s="19">
        <v>7.03</v>
      </c>
      <c r="G1756" s="19">
        <v>0</v>
      </c>
      <c r="H1756" s="17">
        <f t="shared" si="84"/>
        <v>565.11495101402124</v>
      </c>
      <c r="I1756" s="18">
        <f t="shared" si="82"/>
        <v>31.979842219188164</v>
      </c>
      <c r="J1756" s="17">
        <f t="shared" si="83"/>
        <v>0.54736509164200164</v>
      </c>
    </row>
    <row r="1757" spans="1:10" x14ac:dyDescent="0.3">
      <c r="A1757" s="2">
        <v>20200313</v>
      </c>
      <c r="B1757" s="2" t="s">
        <v>29</v>
      </c>
      <c r="C1757" s="2">
        <v>0</v>
      </c>
      <c r="D1757" s="2">
        <v>0</v>
      </c>
      <c r="E1757" s="2">
        <v>13.87</v>
      </c>
      <c r="F1757" s="2">
        <v>6.21</v>
      </c>
      <c r="G1757" s="2">
        <v>0</v>
      </c>
      <c r="H1757" s="16">
        <f t="shared" si="84"/>
        <v>0</v>
      </c>
      <c r="I1757" s="15">
        <f t="shared" si="82"/>
        <v>13.87</v>
      </c>
      <c r="J1757" s="14">
        <f t="shared" si="83"/>
        <v>0</v>
      </c>
    </row>
    <row r="1758" spans="1:10" x14ac:dyDescent="0.3">
      <c r="A1758" s="19">
        <v>20200313</v>
      </c>
      <c r="B1758" s="19" t="s">
        <v>28</v>
      </c>
      <c r="C1758" s="19">
        <v>0</v>
      </c>
      <c r="D1758" s="19">
        <v>0</v>
      </c>
      <c r="E1758" s="19">
        <v>13.12</v>
      </c>
      <c r="F1758" s="19">
        <v>6.62</v>
      </c>
      <c r="G1758" s="19">
        <v>0</v>
      </c>
      <c r="H1758" s="17">
        <f t="shared" si="84"/>
        <v>0</v>
      </c>
      <c r="I1758" s="18">
        <f t="shared" si="82"/>
        <v>13.12</v>
      </c>
      <c r="J1758" s="17">
        <f t="shared" si="83"/>
        <v>0</v>
      </c>
    </row>
    <row r="1759" spans="1:10" x14ac:dyDescent="0.3">
      <c r="A1759" s="2">
        <v>20200313</v>
      </c>
      <c r="B1759" s="2" t="s">
        <v>27</v>
      </c>
      <c r="C1759" s="2">
        <v>0</v>
      </c>
      <c r="D1759" s="2">
        <v>0</v>
      </c>
      <c r="E1759" s="2">
        <v>12.73</v>
      </c>
      <c r="F1759" s="2">
        <v>6.76</v>
      </c>
      <c r="G1759" s="2">
        <v>0</v>
      </c>
      <c r="H1759" s="16">
        <f t="shared" si="84"/>
        <v>0</v>
      </c>
      <c r="I1759" s="15">
        <f t="shared" si="82"/>
        <v>12.73</v>
      </c>
      <c r="J1759" s="14">
        <f t="shared" si="83"/>
        <v>0</v>
      </c>
    </row>
    <row r="1760" spans="1:10" x14ac:dyDescent="0.3">
      <c r="A1760" s="19">
        <v>20200313</v>
      </c>
      <c r="B1760" s="19" t="s">
        <v>26</v>
      </c>
      <c r="C1760" s="19">
        <v>0</v>
      </c>
      <c r="D1760" s="19">
        <v>0</v>
      </c>
      <c r="E1760" s="19">
        <v>12.53</v>
      </c>
      <c r="F1760" s="19">
        <v>6.48</v>
      </c>
      <c r="G1760" s="19">
        <v>0</v>
      </c>
      <c r="H1760" s="17">
        <f t="shared" si="84"/>
        <v>0</v>
      </c>
      <c r="I1760" s="18">
        <f t="shared" si="82"/>
        <v>12.53</v>
      </c>
      <c r="J1760" s="17">
        <f t="shared" si="83"/>
        <v>0</v>
      </c>
    </row>
    <row r="1761" spans="1:10" x14ac:dyDescent="0.3">
      <c r="A1761" s="2">
        <v>20200313</v>
      </c>
      <c r="B1761" s="2" t="s">
        <v>25</v>
      </c>
      <c r="C1761" s="2">
        <v>0</v>
      </c>
      <c r="D1761" s="2">
        <v>0</v>
      </c>
      <c r="E1761" s="2">
        <v>12.48</v>
      </c>
      <c r="F1761" s="2">
        <v>6.21</v>
      </c>
      <c r="G1761" s="2">
        <v>0</v>
      </c>
      <c r="H1761" s="16">
        <f t="shared" si="84"/>
        <v>0</v>
      </c>
      <c r="I1761" s="15">
        <f t="shared" si="82"/>
        <v>12.48</v>
      </c>
      <c r="J1761" s="14">
        <f t="shared" si="83"/>
        <v>0</v>
      </c>
    </row>
    <row r="1762" spans="1:10" x14ac:dyDescent="0.3">
      <c r="A1762" s="19">
        <v>20200314</v>
      </c>
      <c r="B1762" s="19" t="s">
        <v>48</v>
      </c>
      <c r="C1762" s="19">
        <v>0</v>
      </c>
      <c r="D1762" s="19">
        <v>0</v>
      </c>
      <c r="E1762" s="19">
        <v>12.47</v>
      </c>
      <c r="F1762" s="19">
        <v>5.79</v>
      </c>
      <c r="G1762" s="19">
        <v>0</v>
      </c>
      <c r="H1762" s="17">
        <f t="shared" si="84"/>
        <v>0</v>
      </c>
      <c r="I1762" s="18">
        <f t="shared" si="82"/>
        <v>12.47</v>
      </c>
      <c r="J1762" s="17">
        <f t="shared" si="83"/>
        <v>0</v>
      </c>
    </row>
    <row r="1763" spans="1:10" x14ac:dyDescent="0.3">
      <c r="A1763" s="2">
        <v>20200314</v>
      </c>
      <c r="B1763" s="2" t="s">
        <v>47</v>
      </c>
      <c r="C1763" s="2">
        <v>0</v>
      </c>
      <c r="D1763" s="2">
        <v>0</v>
      </c>
      <c r="E1763" s="2">
        <v>12.57</v>
      </c>
      <c r="F1763" s="2">
        <v>5.45</v>
      </c>
      <c r="G1763" s="2">
        <v>0</v>
      </c>
      <c r="H1763" s="16">
        <f t="shared" si="84"/>
        <v>0</v>
      </c>
      <c r="I1763" s="15">
        <f t="shared" si="82"/>
        <v>12.57</v>
      </c>
      <c r="J1763" s="14">
        <f t="shared" si="83"/>
        <v>0</v>
      </c>
    </row>
    <row r="1764" spans="1:10" x14ac:dyDescent="0.3">
      <c r="A1764" s="19">
        <v>20200314</v>
      </c>
      <c r="B1764" s="19" t="s">
        <v>46</v>
      </c>
      <c r="C1764" s="19">
        <v>0</v>
      </c>
      <c r="D1764" s="19">
        <v>0</v>
      </c>
      <c r="E1764" s="19">
        <v>12.48</v>
      </c>
      <c r="F1764" s="19">
        <v>5.24</v>
      </c>
      <c r="G1764" s="19">
        <v>0</v>
      </c>
      <c r="H1764" s="17">
        <f t="shared" si="84"/>
        <v>0</v>
      </c>
      <c r="I1764" s="18">
        <f t="shared" si="82"/>
        <v>12.48</v>
      </c>
      <c r="J1764" s="17">
        <f t="shared" si="83"/>
        <v>0</v>
      </c>
    </row>
    <row r="1765" spans="1:10" x14ac:dyDescent="0.3">
      <c r="A1765" s="2">
        <v>20200314</v>
      </c>
      <c r="B1765" s="2" t="s">
        <v>45</v>
      </c>
      <c r="C1765" s="2">
        <v>0</v>
      </c>
      <c r="D1765" s="2">
        <v>0</v>
      </c>
      <c r="E1765" s="2">
        <v>12.31</v>
      </c>
      <c r="F1765" s="2">
        <v>5.0999999999999996</v>
      </c>
      <c r="G1765" s="2">
        <v>0</v>
      </c>
      <c r="H1765" s="16">
        <f t="shared" si="84"/>
        <v>0</v>
      </c>
      <c r="I1765" s="15">
        <f t="shared" si="82"/>
        <v>12.31</v>
      </c>
      <c r="J1765" s="14">
        <f t="shared" si="83"/>
        <v>0</v>
      </c>
    </row>
    <row r="1766" spans="1:10" x14ac:dyDescent="0.3">
      <c r="A1766" s="19">
        <v>20200314</v>
      </c>
      <c r="B1766" s="19" t="s">
        <v>44</v>
      </c>
      <c r="C1766" s="19">
        <v>0</v>
      </c>
      <c r="D1766" s="19">
        <v>0</v>
      </c>
      <c r="E1766" s="19">
        <v>12.16</v>
      </c>
      <c r="F1766" s="19">
        <v>5.03</v>
      </c>
      <c r="G1766" s="19">
        <v>0</v>
      </c>
      <c r="H1766" s="17">
        <f t="shared" si="84"/>
        <v>0</v>
      </c>
      <c r="I1766" s="18">
        <f t="shared" si="82"/>
        <v>12.16</v>
      </c>
      <c r="J1766" s="17">
        <f t="shared" si="83"/>
        <v>0</v>
      </c>
    </row>
    <row r="1767" spans="1:10" x14ac:dyDescent="0.3">
      <c r="A1767" s="2">
        <v>20200314</v>
      </c>
      <c r="B1767" s="2" t="s">
        <v>43</v>
      </c>
      <c r="C1767" s="2">
        <v>0</v>
      </c>
      <c r="D1767" s="2">
        <v>0</v>
      </c>
      <c r="E1767" s="2">
        <v>12.02</v>
      </c>
      <c r="F1767" s="2">
        <v>5.03</v>
      </c>
      <c r="G1767" s="2">
        <v>0</v>
      </c>
      <c r="H1767" s="16">
        <f t="shared" si="84"/>
        <v>0</v>
      </c>
      <c r="I1767" s="15">
        <f t="shared" si="82"/>
        <v>12.02</v>
      </c>
      <c r="J1767" s="14">
        <f t="shared" si="83"/>
        <v>0</v>
      </c>
    </row>
    <row r="1768" spans="1:10" x14ac:dyDescent="0.3">
      <c r="A1768" s="19">
        <v>20200314</v>
      </c>
      <c r="B1768" s="19" t="s">
        <v>42</v>
      </c>
      <c r="C1768" s="19">
        <v>0</v>
      </c>
      <c r="D1768" s="19">
        <v>0</v>
      </c>
      <c r="E1768" s="19">
        <v>11.88</v>
      </c>
      <c r="F1768" s="19">
        <v>4.9000000000000004</v>
      </c>
      <c r="G1768" s="19">
        <v>0</v>
      </c>
      <c r="H1768" s="17">
        <f t="shared" si="84"/>
        <v>0</v>
      </c>
      <c r="I1768" s="18">
        <f t="shared" si="82"/>
        <v>11.88</v>
      </c>
      <c r="J1768" s="17">
        <f t="shared" si="83"/>
        <v>0</v>
      </c>
    </row>
    <row r="1769" spans="1:10" x14ac:dyDescent="0.3">
      <c r="A1769" s="2">
        <v>20200314</v>
      </c>
      <c r="B1769" s="2" t="s">
        <v>41</v>
      </c>
      <c r="C1769" s="2">
        <v>15.79</v>
      </c>
      <c r="D1769" s="2">
        <v>3</v>
      </c>
      <c r="E1769" s="2">
        <v>11.66</v>
      </c>
      <c r="F1769" s="2">
        <v>4.1399999999999997</v>
      </c>
      <c r="G1769" s="2">
        <v>0</v>
      </c>
      <c r="H1769" s="16">
        <f t="shared" si="84"/>
        <v>301.70462400080595</v>
      </c>
      <c r="I1769" s="15">
        <f t="shared" si="82"/>
        <v>21.088269500025184</v>
      </c>
      <c r="J1769" s="14">
        <f t="shared" si="83"/>
        <v>0.30701546630939919</v>
      </c>
    </row>
    <row r="1770" spans="1:10" x14ac:dyDescent="0.3">
      <c r="A1770" s="19">
        <v>20200314</v>
      </c>
      <c r="B1770" s="19" t="s">
        <v>40</v>
      </c>
      <c r="C1770" s="19">
        <v>216</v>
      </c>
      <c r="D1770" s="19">
        <v>14.5</v>
      </c>
      <c r="E1770" s="19">
        <v>11.95</v>
      </c>
      <c r="F1770" s="19">
        <v>3.93</v>
      </c>
      <c r="G1770" s="19">
        <v>0</v>
      </c>
      <c r="H1770" s="17">
        <f t="shared" si="84"/>
        <v>862.68869918635346</v>
      </c>
      <c r="I1770" s="18">
        <f t="shared" si="82"/>
        <v>38.909021849573548</v>
      </c>
      <c r="J1770" s="17">
        <f t="shared" si="83"/>
        <v>0.8086924973377192</v>
      </c>
    </row>
    <row r="1771" spans="1:10" x14ac:dyDescent="0.3">
      <c r="A1771" s="2">
        <v>20200314</v>
      </c>
      <c r="B1771" s="2" t="s">
        <v>39</v>
      </c>
      <c r="C1771" s="2">
        <v>409</v>
      </c>
      <c r="D1771" s="2">
        <v>25.42</v>
      </c>
      <c r="E1771" s="2">
        <v>13.06</v>
      </c>
      <c r="F1771" s="2">
        <v>3.86</v>
      </c>
      <c r="G1771" s="2">
        <v>0</v>
      </c>
      <c r="H1771" s="16">
        <f t="shared" si="84"/>
        <v>952.82373804366921</v>
      </c>
      <c r="I1771" s="15">
        <f t="shared" si="82"/>
        <v>42.835741813864665</v>
      </c>
      <c r="J1771" s="14">
        <f t="shared" si="83"/>
        <v>0.8763493062072617</v>
      </c>
    </row>
    <row r="1772" spans="1:10" x14ac:dyDescent="0.3">
      <c r="A1772" s="19">
        <v>20200314</v>
      </c>
      <c r="B1772" s="19" t="s">
        <v>38</v>
      </c>
      <c r="C1772" s="19">
        <v>582</v>
      </c>
      <c r="D1772" s="19">
        <v>35.25</v>
      </c>
      <c r="E1772" s="19">
        <v>14.53</v>
      </c>
      <c r="F1772" s="19">
        <v>3.45</v>
      </c>
      <c r="G1772" s="19">
        <v>0</v>
      </c>
      <c r="H1772" s="17">
        <f t="shared" si="84"/>
        <v>1008.4117654388721</v>
      </c>
      <c r="I1772" s="18">
        <f t="shared" si="82"/>
        <v>46.04286766996475</v>
      </c>
      <c r="J1772" s="17">
        <f t="shared" si="83"/>
        <v>0.91292232642252635</v>
      </c>
    </row>
    <row r="1773" spans="1:10" x14ac:dyDescent="0.3">
      <c r="A1773" s="2">
        <v>20200314</v>
      </c>
      <c r="B1773" s="2" t="s">
        <v>37</v>
      </c>
      <c r="C1773" s="2">
        <v>698.01</v>
      </c>
      <c r="D1773" s="2">
        <v>43.13</v>
      </c>
      <c r="E1773" s="2">
        <v>16.34</v>
      </c>
      <c r="F1773" s="2">
        <v>2.9</v>
      </c>
      <c r="G1773" s="2">
        <v>0</v>
      </c>
      <c r="H1773" s="16">
        <f t="shared" si="84"/>
        <v>1020.9959513128124</v>
      </c>
      <c r="I1773" s="15">
        <f t="shared" si="82"/>
        <v>48.246123478525391</v>
      </c>
      <c r="J1773" s="14">
        <f t="shared" si="83"/>
        <v>0.91419206051399771</v>
      </c>
    </row>
    <row r="1774" spans="1:10" x14ac:dyDescent="0.3">
      <c r="A1774" s="19">
        <v>20200314</v>
      </c>
      <c r="B1774" s="19" t="s">
        <v>36</v>
      </c>
      <c r="C1774" s="19">
        <v>817.01</v>
      </c>
      <c r="D1774" s="19">
        <v>47.89</v>
      </c>
      <c r="E1774" s="19">
        <v>17.98</v>
      </c>
      <c r="F1774" s="19">
        <v>2.48</v>
      </c>
      <c r="G1774" s="19">
        <v>0</v>
      </c>
      <c r="H1774" s="17">
        <f t="shared" si="84"/>
        <v>1101.3011910142577</v>
      </c>
      <c r="I1774" s="18">
        <f t="shared" si="82"/>
        <v>52.395662219195557</v>
      </c>
      <c r="J1774" s="17">
        <f t="shared" si="83"/>
        <v>0.96553225157644795</v>
      </c>
    </row>
    <row r="1775" spans="1:10" x14ac:dyDescent="0.3">
      <c r="A1775" s="2">
        <v>20200314</v>
      </c>
      <c r="B1775" s="2" t="s">
        <v>35</v>
      </c>
      <c r="C1775" s="2">
        <v>808.01</v>
      </c>
      <c r="D1775" s="2">
        <v>48.38</v>
      </c>
      <c r="E1775" s="2">
        <v>19.170000000000002</v>
      </c>
      <c r="F1775" s="2">
        <v>2.62</v>
      </c>
      <c r="G1775" s="2">
        <v>0</v>
      </c>
      <c r="H1775" s="16">
        <f t="shared" si="84"/>
        <v>1080.8539787746095</v>
      </c>
      <c r="I1775" s="15">
        <f t="shared" si="82"/>
        <v>52.946686836706547</v>
      </c>
      <c r="J1775" s="14">
        <f t="shared" si="83"/>
        <v>0.94492568430000923</v>
      </c>
    </row>
    <row r="1776" spans="1:10" x14ac:dyDescent="0.3">
      <c r="A1776" s="19">
        <v>20200314</v>
      </c>
      <c r="B1776" s="19" t="s">
        <v>34</v>
      </c>
      <c r="C1776" s="19">
        <v>733.01</v>
      </c>
      <c r="D1776" s="19">
        <v>44.46</v>
      </c>
      <c r="E1776" s="19">
        <v>19.82</v>
      </c>
      <c r="F1776" s="19">
        <v>3.24</v>
      </c>
      <c r="G1776" s="19">
        <v>0</v>
      </c>
      <c r="H1776" s="17">
        <f t="shared" si="84"/>
        <v>1046.5424475034604</v>
      </c>
      <c r="I1776" s="18">
        <f t="shared" si="82"/>
        <v>52.524451484483137</v>
      </c>
      <c r="J1776" s="17">
        <f t="shared" si="83"/>
        <v>0.91691766680103481</v>
      </c>
    </row>
    <row r="1777" spans="1:10" x14ac:dyDescent="0.3">
      <c r="A1777" s="2">
        <v>20200314</v>
      </c>
      <c r="B1777" s="2" t="s">
        <v>33</v>
      </c>
      <c r="C1777" s="2">
        <v>612.01</v>
      </c>
      <c r="D1777" s="2">
        <v>37.14</v>
      </c>
      <c r="E1777" s="2">
        <v>20.03</v>
      </c>
      <c r="F1777" s="2">
        <v>3.79</v>
      </c>
      <c r="G1777" s="2">
        <v>0</v>
      </c>
      <c r="H1777" s="16">
        <f t="shared" si="84"/>
        <v>1013.656547374778</v>
      </c>
      <c r="I1777" s="15">
        <f t="shared" si="82"/>
        <v>51.706767105461815</v>
      </c>
      <c r="J1777" s="14">
        <f t="shared" si="83"/>
        <v>0.89183484536428681</v>
      </c>
    </row>
    <row r="1778" spans="1:10" x14ac:dyDescent="0.3">
      <c r="A1778" s="19">
        <v>20200314</v>
      </c>
      <c r="B1778" s="19" t="s">
        <v>32</v>
      </c>
      <c r="C1778" s="19">
        <v>459.01</v>
      </c>
      <c r="D1778" s="19">
        <v>27.64</v>
      </c>
      <c r="E1778" s="19">
        <v>19.649999999999999</v>
      </c>
      <c r="F1778" s="19">
        <v>4.41</v>
      </c>
      <c r="G1778" s="19">
        <v>0</v>
      </c>
      <c r="H1778" s="17">
        <f t="shared" si="84"/>
        <v>989.42777639620112</v>
      </c>
      <c r="I1778" s="18">
        <f t="shared" si="82"/>
        <v>50.569618012381284</v>
      </c>
      <c r="J1778" s="17">
        <f t="shared" si="83"/>
        <v>0.87558097007639313</v>
      </c>
    </row>
    <row r="1779" spans="1:10" x14ac:dyDescent="0.3">
      <c r="A1779" s="2">
        <v>20200314</v>
      </c>
      <c r="B1779" s="2" t="s">
        <v>31</v>
      </c>
      <c r="C1779" s="2">
        <v>260.01</v>
      </c>
      <c r="D1779" s="2">
        <v>16.899999999999999</v>
      </c>
      <c r="E1779" s="2">
        <v>18.66</v>
      </c>
      <c r="F1779" s="2">
        <v>4.76</v>
      </c>
      <c r="G1779" s="2">
        <v>0</v>
      </c>
      <c r="H1779" s="16">
        <f t="shared" si="84"/>
        <v>894.4204953586667</v>
      </c>
      <c r="I1779" s="15">
        <f t="shared" si="82"/>
        <v>46.610640479958334</v>
      </c>
      <c r="J1779" s="14">
        <f t="shared" si="83"/>
        <v>0.80743999642470599</v>
      </c>
    </row>
    <row r="1780" spans="1:10" x14ac:dyDescent="0.3">
      <c r="A1780" s="19">
        <v>20200314</v>
      </c>
      <c r="B1780" s="19" t="s">
        <v>30</v>
      </c>
      <c r="C1780" s="19">
        <v>55.53</v>
      </c>
      <c r="D1780" s="19">
        <v>5.5</v>
      </c>
      <c r="E1780" s="19">
        <v>17.28</v>
      </c>
      <c r="F1780" s="19">
        <v>4.9000000000000004</v>
      </c>
      <c r="G1780" s="19">
        <v>0</v>
      </c>
      <c r="H1780" s="17">
        <f t="shared" si="84"/>
        <v>579.36839703233443</v>
      </c>
      <c r="I1780" s="18">
        <f t="shared" si="82"/>
        <v>35.385262407260456</v>
      </c>
      <c r="J1780" s="17">
        <f t="shared" si="83"/>
        <v>0.55229237928088848</v>
      </c>
    </row>
    <row r="1781" spans="1:10" x14ac:dyDescent="0.3">
      <c r="A1781" s="2">
        <v>20200314</v>
      </c>
      <c r="B1781" s="2" t="s">
        <v>29</v>
      </c>
      <c r="C1781" s="2">
        <v>0</v>
      </c>
      <c r="D1781" s="2">
        <v>0</v>
      </c>
      <c r="E1781" s="2">
        <v>15.98</v>
      </c>
      <c r="F1781" s="2">
        <v>4.76</v>
      </c>
      <c r="G1781" s="2">
        <v>0</v>
      </c>
      <c r="H1781" s="16">
        <f t="shared" si="84"/>
        <v>0</v>
      </c>
      <c r="I1781" s="15">
        <f t="shared" si="82"/>
        <v>15.98</v>
      </c>
      <c r="J1781" s="14">
        <f t="shared" si="83"/>
        <v>0</v>
      </c>
    </row>
    <row r="1782" spans="1:10" x14ac:dyDescent="0.3">
      <c r="A1782" s="19">
        <v>20200314</v>
      </c>
      <c r="B1782" s="19" t="s">
        <v>28</v>
      </c>
      <c r="C1782" s="19">
        <v>0</v>
      </c>
      <c r="D1782" s="19">
        <v>0</v>
      </c>
      <c r="E1782" s="19">
        <v>14.88</v>
      </c>
      <c r="F1782" s="19">
        <v>5.03</v>
      </c>
      <c r="G1782" s="19">
        <v>0</v>
      </c>
      <c r="H1782" s="17">
        <f t="shared" si="84"/>
        <v>0</v>
      </c>
      <c r="I1782" s="18">
        <f t="shared" si="82"/>
        <v>14.88</v>
      </c>
      <c r="J1782" s="17">
        <f t="shared" si="83"/>
        <v>0</v>
      </c>
    </row>
    <row r="1783" spans="1:10" x14ac:dyDescent="0.3">
      <c r="A1783" s="2">
        <v>20200314</v>
      </c>
      <c r="B1783" s="2" t="s">
        <v>27</v>
      </c>
      <c r="C1783" s="2">
        <v>0</v>
      </c>
      <c r="D1783" s="2">
        <v>0</v>
      </c>
      <c r="E1783" s="2">
        <v>14.1</v>
      </c>
      <c r="F1783" s="2">
        <v>5.03</v>
      </c>
      <c r="G1783" s="2">
        <v>0</v>
      </c>
      <c r="H1783" s="16">
        <f t="shared" si="84"/>
        <v>0</v>
      </c>
      <c r="I1783" s="15">
        <f t="shared" si="82"/>
        <v>14.1</v>
      </c>
      <c r="J1783" s="14">
        <f t="shared" si="83"/>
        <v>0</v>
      </c>
    </row>
    <row r="1784" spans="1:10" x14ac:dyDescent="0.3">
      <c r="A1784" s="19">
        <v>20200314</v>
      </c>
      <c r="B1784" s="19" t="s">
        <v>26</v>
      </c>
      <c r="C1784" s="19">
        <v>0</v>
      </c>
      <c r="D1784" s="19">
        <v>0</v>
      </c>
      <c r="E1784" s="19">
        <v>13.58</v>
      </c>
      <c r="F1784" s="19">
        <v>4.97</v>
      </c>
      <c r="G1784" s="19">
        <v>0</v>
      </c>
      <c r="H1784" s="17">
        <f t="shared" si="84"/>
        <v>0</v>
      </c>
      <c r="I1784" s="18">
        <f t="shared" si="82"/>
        <v>13.58</v>
      </c>
      <c r="J1784" s="17">
        <f t="shared" si="83"/>
        <v>0</v>
      </c>
    </row>
    <row r="1785" spans="1:10" x14ac:dyDescent="0.3">
      <c r="A1785" s="2">
        <v>20200314</v>
      </c>
      <c r="B1785" s="2" t="s">
        <v>25</v>
      </c>
      <c r="C1785" s="2">
        <v>0</v>
      </c>
      <c r="D1785" s="2">
        <v>0</v>
      </c>
      <c r="E1785" s="2">
        <v>13.15</v>
      </c>
      <c r="F1785" s="2">
        <v>4.76</v>
      </c>
      <c r="G1785" s="2">
        <v>0</v>
      </c>
      <c r="H1785" s="16">
        <f t="shared" si="84"/>
        <v>0</v>
      </c>
      <c r="I1785" s="15">
        <f t="shared" si="82"/>
        <v>13.15</v>
      </c>
      <c r="J1785" s="14">
        <f t="shared" si="83"/>
        <v>0</v>
      </c>
    </row>
    <row r="1786" spans="1:10" x14ac:dyDescent="0.3">
      <c r="A1786" s="19">
        <v>20200315</v>
      </c>
      <c r="B1786" s="19" t="s">
        <v>48</v>
      </c>
      <c r="C1786" s="19">
        <v>0</v>
      </c>
      <c r="D1786" s="19">
        <v>0</v>
      </c>
      <c r="E1786" s="19">
        <v>12.83</v>
      </c>
      <c r="F1786" s="19">
        <v>4.62</v>
      </c>
      <c r="G1786" s="19">
        <v>0</v>
      </c>
      <c r="H1786" s="17">
        <f t="shared" si="84"/>
        <v>0</v>
      </c>
      <c r="I1786" s="18">
        <f t="shared" si="82"/>
        <v>12.83</v>
      </c>
      <c r="J1786" s="17">
        <f t="shared" si="83"/>
        <v>0</v>
      </c>
    </row>
    <row r="1787" spans="1:10" x14ac:dyDescent="0.3">
      <c r="A1787" s="2">
        <v>20200315</v>
      </c>
      <c r="B1787" s="2" t="s">
        <v>47</v>
      </c>
      <c r="C1787" s="2">
        <v>0</v>
      </c>
      <c r="D1787" s="2">
        <v>0</v>
      </c>
      <c r="E1787" s="2">
        <v>12.54</v>
      </c>
      <c r="F1787" s="2">
        <v>4.4800000000000004</v>
      </c>
      <c r="G1787" s="2">
        <v>0</v>
      </c>
      <c r="H1787" s="16">
        <f t="shared" si="84"/>
        <v>0</v>
      </c>
      <c r="I1787" s="15">
        <f t="shared" si="82"/>
        <v>12.54</v>
      </c>
      <c r="J1787" s="14">
        <f t="shared" si="83"/>
        <v>0</v>
      </c>
    </row>
    <row r="1788" spans="1:10" x14ac:dyDescent="0.3">
      <c r="A1788" s="19">
        <v>20200315</v>
      </c>
      <c r="B1788" s="19" t="s">
        <v>46</v>
      </c>
      <c r="C1788" s="19">
        <v>0</v>
      </c>
      <c r="D1788" s="19">
        <v>0</v>
      </c>
      <c r="E1788" s="19">
        <v>12.32</v>
      </c>
      <c r="F1788" s="19">
        <v>4.28</v>
      </c>
      <c r="G1788" s="19">
        <v>0</v>
      </c>
      <c r="H1788" s="17">
        <f t="shared" si="84"/>
        <v>0</v>
      </c>
      <c r="I1788" s="18">
        <f t="shared" si="82"/>
        <v>12.32</v>
      </c>
      <c r="J1788" s="17">
        <f t="shared" si="83"/>
        <v>0</v>
      </c>
    </row>
    <row r="1789" spans="1:10" x14ac:dyDescent="0.3">
      <c r="A1789" s="2">
        <v>20200315</v>
      </c>
      <c r="B1789" s="2" t="s">
        <v>45</v>
      </c>
      <c r="C1789" s="2">
        <v>0</v>
      </c>
      <c r="D1789" s="2">
        <v>0</v>
      </c>
      <c r="E1789" s="2">
        <v>12.13</v>
      </c>
      <c r="F1789" s="2">
        <v>4.1399999999999997</v>
      </c>
      <c r="G1789" s="2">
        <v>0</v>
      </c>
      <c r="H1789" s="16">
        <f t="shared" si="84"/>
        <v>0</v>
      </c>
      <c r="I1789" s="15">
        <f t="shared" si="82"/>
        <v>12.13</v>
      </c>
      <c r="J1789" s="14">
        <f t="shared" si="83"/>
        <v>0</v>
      </c>
    </row>
    <row r="1790" spans="1:10" x14ac:dyDescent="0.3">
      <c r="A1790" s="19">
        <v>20200315</v>
      </c>
      <c r="B1790" s="19" t="s">
        <v>44</v>
      </c>
      <c r="C1790" s="19">
        <v>0</v>
      </c>
      <c r="D1790" s="19">
        <v>0</v>
      </c>
      <c r="E1790" s="19">
        <v>11.98</v>
      </c>
      <c r="F1790" s="19">
        <v>4.1399999999999997</v>
      </c>
      <c r="G1790" s="19">
        <v>0</v>
      </c>
      <c r="H1790" s="17">
        <f t="shared" si="84"/>
        <v>0</v>
      </c>
      <c r="I1790" s="18">
        <f t="shared" si="82"/>
        <v>11.98</v>
      </c>
      <c r="J1790" s="17">
        <f t="shared" si="83"/>
        <v>0</v>
      </c>
    </row>
    <row r="1791" spans="1:10" x14ac:dyDescent="0.3">
      <c r="A1791" s="2">
        <v>20200315</v>
      </c>
      <c r="B1791" s="2" t="s">
        <v>43</v>
      </c>
      <c r="C1791" s="2">
        <v>0</v>
      </c>
      <c r="D1791" s="2">
        <v>0</v>
      </c>
      <c r="E1791" s="2">
        <v>11.84</v>
      </c>
      <c r="F1791" s="2">
        <v>4.34</v>
      </c>
      <c r="G1791" s="2">
        <v>0</v>
      </c>
      <c r="H1791" s="16">
        <f t="shared" si="84"/>
        <v>0</v>
      </c>
      <c r="I1791" s="15">
        <f t="shared" si="82"/>
        <v>11.84</v>
      </c>
      <c r="J1791" s="14">
        <f t="shared" si="83"/>
        <v>0</v>
      </c>
    </row>
    <row r="1792" spans="1:10" x14ac:dyDescent="0.3">
      <c r="A1792" s="19">
        <v>20200315</v>
      </c>
      <c r="B1792" s="19" t="s">
        <v>42</v>
      </c>
      <c r="C1792" s="19">
        <v>0</v>
      </c>
      <c r="D1792" s="19">
        <v>0</v>
      </c>
      <c r="E1792" s="19">
        <v>11.77</v>
      </c>
      <c r="F1792" s="19">
        <v>4.9000000000000004</v>
      </c>
      <c r="G1792" s="19">
        <v>0</v>
      </c>
      <c r="H1792" s="17">
        <f t="shared" si="84"/>
        <v>0</v>
      </c>
      <c r="I1792" s="18">
        <f t="shared" si="82"/>
        <v>11.77</v>
      </c>
      <c r="J1792" s="17">
        <f t="shared" si="83"/>
        <v>0</v>
      </c>
    </row>
    <row r="1793" spans="1:10" x14ac:dyDescent="0.3">
      <c r="A1793" s="2">
        <v>20200315</v>
      </c>
      <c r="B1793" s="2" t="s">
        <v>41</v>
      </c>
      <c r="C1793" s="2">
        <v>18.57</v>
      </c>
      <c r="D1793" s="2">
        <v>3.31</v>
      </c>
      <c r="E1793" s="2">
        <v>11.9</v>
      </c>
      <c r="F1793" s="2">
        <v>5.52</v>
      </c>
      <c r="G1793" s="2">
        <v>0</v>
      </c>
      <c r="H1793" s="16">
        <f t="shared" si="84"/>
        <v>321.62377100663184</v>
      </c>
      <c r="I1793" s="15">
        <f t="shared" si="82"/>
        <v>21.950742843957244</v>
      </c>
      <c r="J1793" s="14">
        <f t="shared" si="83"/>
        <v>0.32603698214046128</v>
      </c>
    </row>
    <row r="1794" spans="1:10" x14ac:dyDescent="0.3">
      <c r="A1794" s="19">
        <v>20200315</v>
      </c>
      <c r="B1794" s="19" t="s">
        <v>40</v>
      </c>
      <c r="C1794" s="19">
        <v>213</v>
      </c>
      <c r="D1794" s="19">
        <v>14.81</v>
      </c>
      <c r="E1794" s="19">
        <v>12.36</v>
      </c>
      <c r="F1794" s="19">
        <v>6</v>
      </c>
      <c r="G1794" s="19">
        <v>0</v>
      </c>
      <c r="H1794" s="17">
        <f t="shared" si="84"/>
        <v>833.28607284722375</v>
      </c>
      <c r="I1794" s="18">
        <f t="shared" si="82"/>
        <v>38.400189776475742</v>
      </c>
      <c r="J1794" s="17">
        <f t="shared" si="83"/>
        <v>0.78303821103311233</v>
      </c>
    </row>
    <row r="1795" spans="1:10" x14ac:dyDescent="0.3">
      <c r="A1795" s="2">
        <v>20200315</v>
      </c>
      <c r="B1795" s="2" t="s">
        <v>39</v>
      </c>
      <c r="C1795" s="2">
        <v>403</v>
      </c>
      <c r="D1795" s="2">
        <v>25.75</v>
      </c>
      <c r="E1795" s="2">
        <v>13.32</v>
      </c>
      <c r="F1795" s="2">
        <v>6.21</v>
      </c>
      <c r="G1795" s="2">
        <v>0</v>
      </c>
      <c r="H1795" s="16">
        <f t="shared" si="84"/>
        <v>927.61974755510971</v>
      </c>
      <c r="I1795" s="15">
        <f t="shared" si="82"/>
        <v>42.308117111097175</v>
      </c>
      <c r="J1795" s="14">
        <f t="shared" si="83"/>
        <v>0.85537066704148368</v>
      </c>
    </row>
    <row r="1796" spans="1:10" x14ac:dyDescent="0.3">
      <c r="A1796" s="19">
        <v>20200315</v>
      </c>
      <c r="B1796" s="19" t="s">
        <v>38</v>
      </c>
      <c r="C1796" s="19">
        <v>574</v>
      </c>
      <c r="D1796" s="19">
        <v>35.6</v>
      </c>
      <c r="E1796" s="19">
        <v>14.24</v>
      </c>
      <c r="F1796" s="19">
        <v>5.66</v>
      </c>
      <c r="G1796" s="19">
        <v>0</v>
      </c>
      <c r="H1796" s="17">
        <f t="shared" si="84"/>
        <v>986.04595493784655</v>
      </c>
      <c r="I1796" s="18">
        <f t="shared" si="82"/>
        <v>45.053936091807707</v>
      </c>
      <c r="J1796" s="17">
        <f t="shared" si="83"/>
        <v>0.89706249340025568</v>
      </c>
    </row>
    <row r="1797" spans="1:10" x14ac:dyDescent="0.3">
      <c r="A1797" s="2">
        <v>20200315</v>
      </c>
      <c r="B1797" s="2" t="s">
        <v>37</v>
      </c>
      <c r="C1797" s="2">
        <v>688.01</v>
      </c>
      <c r="D1797" s="2">
        <v>43.52</v>
      </c>
      <c r="E1797" s="2">
        <v>15.37</v>
      </c>
      <c r="F1797" s="2">
        <v>5.17</v>
      </c>
      <c r="G1797" s="2">
        <v>0</v>
      </c>
      <c r="H1797" s="16">
        <f t="shared" si="84"/>
        <v>999.13196274009044</v>
      </c>
      <c r="I1797" s="15">
        <f t="shared" si="82"/>
        <v>46.592873835627827</v>
      </c>
      <c r="J1797" s="14">
        <f t="shared" si="83"/>
        <v>0.90204837586543551</v>
      </c>
    </row>
    <row r="1798" spans="1:10" x14ac:dyDescent="0.3">
      <c r="A1798" s="19">
        <v>20200315</v>
      </c>
      <c r="B1798" s="19" t="s">
        <v>36</v>
      </c>
      <c r="C1798" s="19">
        <v>557</v>
      </c>
      <c r="D1798" s="19">
        <v>48.29</v>
      </c>
      <c r="E1798" s="19">
        <v>16.149999999999999</v>
      </c>
      <c r="F1798" s="19">
        <v>6.14</v>
      </c>
      <c r="G1798" s="19">
        <v>0</v>
      </c>
      <c r="H1798" s="17">
        <f t="shared" si="84"/>
        <v>746.1266386270371</v>
      </c>
      <c r="I1798" s="18">
        <f t="shared" si="82"/>
        <v>39.466457457094904</v>
      </c>
      <c r="J1798" s="17">
        <f t="shared" si="83"/>
        <v>0.69755449688817239</v>
      </c>
    </row>
    <row r="1799" spans="1:10" x14ac:dyDescent="0.3">
      <c r="A1799" s="2">
        <v>20200315</v>
      </c>
      <c r="B1799" s="2" t="s">
        <v>35</v>
      </c>
      <c r="C1799" s="2">
        <v>788.01</v>
      </c>
      <c r="D1799" s="2">
        <v>48.76</v>
      </c>
      <c r="E1799" s="2">
        <v>16.260000000000002</v>
      </c>
      <c r="F1799" s="2">
        <v>7.17</v>
      </c>
      <c r="G1799" s="2">
        <v>0</v>
      </c>
      <c r="H1799" s="16">
        <f t="shared" si="84"/>
        <v>1047.9485241544464</v>
      </c>
      <c r="I1799" s="15">
        <f t="shared" si="82"/>
        <v>49.008391379826449</v>
      </c>
      <c r="J1799" s="14">
        <f t="shared" si="83"/>
        <v>0.93473051174229482</v>
      </c>
    </row>
    <row r="1800" spans="1:10" x14ac:dyDescent="0.3">
      <c r="A1800" s="19">
        <v>20200315</v>
      </c>
      <c r="B1800" s="19" t="s">
        <v>34</v>
      </c>
      <c r="C1800" s="19">
        <v>698.01</v>
      </c>
      <c r="D1800" s="19">
        <v>44.8</v>
      </c>
      <c r="E1800" s="19">
        <v>16.16</v>
      </c>
      <c r="F1800" s="19">
        <v>7.03</v>
      </c>
      <c r="G1800" s="19">
        <v>0</v>
      </c>
      <c r="H1800" s="17">
        <f t="shared" si="84"/>
        <v>990.59907982052584</v>
      </c>
      <c r="I1800" s="18">
        <f t="shared" si="82"/>
        <v>47.116221244391433</v>
      </c>
      <c r="J1800" s="17">
        <f t="shared" si="83"/>
        <v>0.89201169195842001</v>
      </c>
    </row>
    <row r="1801" spans="1:10" x14ac:dyDescent="0.3">
      <c r="A1801" s="2">
        <v>20200315</v>
      </c>
      <c r="B1801" s="2" t="s">
        <v>33</v>
      </c>
      <c r="C1801" s="2">
        <v>583.01</v>
      </c>
      <c r="D1801" s="2">
        <v>37.42</v>
      </c>
      <c r="E1801" s="2">
        <v>16.03</v>
      </c>
      <c r="F1801" s="2">
        <v>7.17</v>
      </c>
      <c r="G1801" s="2">
        <v>0</v>
      </c>
      <c r="H1801" s="16">
        <f t="shared" si="84"/>
        <v>959.44543770624875</v>
      </c>
      <c r="I1801" s="15">
        <f t="shared" si="82"/>
        <v>46.012669928320278</v>
      </c>
      <c r="J1801" s="14">
        <f t="shared" si="83"/>
        <v>0.86872314137085493</v>
      </c>
    </row>
    <row r="1802" spans="1:10" x14ac:dyDescent="0.3">
      <c r="A1802" s="19">
        <v>20200315</v>
      </c>
      <c r="B1802" s="19" t="s">
        <v>32</v>
      </c>
      <c r="C1802" s="19">
        <v>424.01</v>
      </c>
      <c r="D1802" s="19">
        <v>27.88</v>
      </c>
      <c r="E1802" s="19">
        <v>15.37</v>
      </c>
      <c r="F1802" s="19">
        <v>8.48</v>
      </c>
      <c r="G1802" s="19">
        <v>0</v>
      </c>
      <c r="H1802" s="17">
        <f t="shared" si="84"/>
        <v>906.7380079197045</v>
      </c>
      <c r="I1802" s="18">
        <f t="shared" ref="I1802:I1865" si="85">E1802+H1802*((NOCT-20)/(800))</f>
        <v>43.705562747490767</v>
      </c>
      <c r="J1802" s="17">
        <f t="shared" ref="J1802:J1865" si="86">P_STC__W*(H1802/1000)*(1+(alpha_p/100)*(I1802-25))</f>
        <v>0.83041330675765879</v>
      </c>
    </row>
    <row r="1803" spans="1:10" x14ac:dyDescent="0.3">
      <c r="A1803" s="2">
        <v>20200315</v>
      </c>
      <c r="B1803" s="2" t="s">
        <v>31</v>
      </c>
      <c r="C1803" s="2">
        <v>109</v>
      </c>
      <c r="D1803" s="2">
        <v>17.11</v>
      </c>
      <c r="E1803" s="2">
        <v>14.16</v>
      </c>
      <c r="F1803" s="2">
        <v>8.9</v>
      </c>
      <c r="G1803" s="2">
        <v>0</v>
      </c>
      <c r="H1803" s="16">
        <f t="shared" si="84"/>
        <v>370.48727200347975</v>
      </c>
      <c r="I1803" s="15">
        <f t="shared" si="85"/>
        <v>25.73772725010874</v>
      </c>
      <c r="J1803" s="14">
        <f t="shared" si="86"/>
        <v>0.36925733849979037</v>
      </c>
    </row>
    <row r="1804" spans="1:10" x14ac:dyDescent="0.3">
      <c r="A1804" s="19">
        <v>20200315</v>
      </c>
      <c r="B1804" s="19" t="s">
        <v>30</v>
      </c>
      <c r="C1804" s="19">
        <v>39.47</v>
      </c>
      <c r="D1804" s="19">
        <v>5.69</v>
      </c>
      <c r="E1804" s="19">
        <v>13</v>
      </c>
      <c r="F1804" s="19">
        <v>8.6199999999999992</v>
      </c>
      <c r="G1804" s="19">
        <v>0</v>
      </c>
      <c r="H1804" s="17">
        <f t="shared" si="84"/>
        <v>398.09945776720008</v>
      </c>
      <c r="I1804" s="18">
        <f t="shared" si="85"/>
        <v>25.440608055225002</v>
      </c>
      <c r="J1804" s="17">
        <f t="shared" si="86"/>
        <v>0.39731013154177186</v>
      </c>
    </row>
    <row r="1805" spans="1:10" x14ac:dyDescent="0.3">
      <c r="A1805" s="2">
        <v>20200315</v>
      </c>
      <c r="B1805" s="2" t="s">
        <v>29</v>
      </c>
      <c r="C1805" s="2">
        <v>0</v>
      </c>
      <c r="D1805" s="2">
        <v>0</v>
      </c>
      <c r="E1805" s="2">
        <v>12.2</v>
      </c>
      <c r="F1805" s="2">
        <v>7.79</v>
      </c>
      <c r="G1805" s="2">
        <v>0</v>
      </c>
      <c r="H1805" s="16">
        <f t="shared" si="84"/>
        <v>0</v>
      </c>
      <c r="I1805" s="15">
        <f t="shared" si="85"/>
        <v>12.2</v>
      </c>
      <c r="J1805" s="14">
        <f t="shared" si="86"/>
        <v>0</v>
      </c>
    </row>
    <row r="1806" spans="1:10" x14ac:dyDescent="0.3">
      <c r="A1806" s="19">
        <v>20200315</v>
      </c>
      <c r="B1806" s="19" t="s">
        <v>28</v>
      </c>
      <c r="C1806" s="19">
        <v>0</v>
      </c>
      <c r="D1806" s="19">
        <v>0</v>
      </c>
      <c r="E1806" s="19">
        <v>11.68</v>
      </c>
      <c r="F1806" s="19">
        <v>7.79</v>
      </c>
      <c r="G1806" s="19">
        <v>0</v>
      </c>
      <c r="H1806" s="17">
        <f t="shared" si="84"/>
        <v>0</v>
      </c>
      <c r="I1806" s="18">
        <f t="shared" si="85"/>
        <v>11.68</v>
      </c>
      <c r="J1806" s="17">
        <f t="shared" si="86"/>
        <v>0</v>
      </c>
    </row>
    <row r="1807" spans="1:10" x14ac:dyDescent="0.3">
      <c r="A1807" s="2">
        <v>20200315</v>
      </c>
      <c r="B1807" s="2" t="s">
        <v>27</v>
      </c>
      <c r="C1807" s="2">
        <v>0</v>
      </c>
      <c r="D1807" s="2">
        <v>0</v>
      </c>
      <c r="E1807" s="2">
        <v>11.32</v>
      </c>
      <c r="F1807" s="2">
        <v>7.72</v>
      </c>
      <c r="G1807" s="2">
        <v>0</v>
      </c>
      <c r="H1807" s="16">
        <f t="shared" si="84"/>
        <v>0</v>
      </c>
      <c r="I1807" s="15">
        <f t="shared" si="85"/>
        <v>11.32</v>
      </c>
      <c r="J1807" s="14">
        <f t="shared" si="86"/>
        <v>0</v>
      </c>
    </row>
    <row r="1808" spans="1:10" x14ac:dyDescent="0.3">
      <c r="A1808" s="19">
        <v>20200315</v>
      </c>
      <c r="B1808" s="19" t="s">
        <v>26</v>
      </c>
      <c r="C1808" s="19">
        <v>0</v>
      </c>
      <c r="D1808" s="19">
        <v>0</v>
      </c>
      <c r="E1808" s="19">
        <v>11.09</v>
      </c>
      <c r="F1808" s="19">
        <v>6.9</v>
      </c>
      <c r="G1808" s="19">
        <v>0</v>
      </c>
      <c r="H1808" s="17">
        <f t="shared" si="84"/>
        <v>0</v>
      </c>
      <c r="I1808" s="18">
        <f t="shared" si="85"/>
        <v>11.09</v>
      </c>
      <c r="J1808" s="17">
        <f t="shared" si="86"/>
        <v>0</v>
      </c>
    </row>
    <row r="1809" spans="1:10" x14ac:dyDescent="0.3">
      <c r="A1809" s="2">
        <v>20200315</v>
      </c>
      <c r="B1809" s="2" t="s">
        <v>25</v>
      </c>
      <c r="C1809" s="2">
        <v>0</v>
      </c>
      <c r="D1809" s="2">
        <v>0</v>
      </c>
      <c r="E1809" s="2">
        <v>10.83</v>
      </c>
      <c r="F1809" s="2">
        <v>6.14</v>
      </c>
      <c r="G1809" s="2">
        <v>0</v>
      </c>
      <c r="H1809" s="16">
        <f t="shared" si="84"/>
        <v>0</v>
      </c>
      <c r="I1809" s="15">
        <f t="shared" si="85"/>
        <v>10.83</v>
      </c>
      <c r="J1809" s="14">
        <f t="shared" si="86"/>
        <v>0</v>
      </c>
    </row>
    <row r="1810" spans="1:10" x14ac:dyDescent="0.3">
      <c r="A1810" s="19">
        <v>20200316</v>
      </c>
      <c r="B1810" s="19" t="s">
        <v>48</v>
      </c>
      <c r="C1810" s="19">
        <v>0</v>
      </c>
      <c r="D1810" s="19">
        <v>0</v>
      </c>
      <c r="E1810" s="19">
        <v>10.61</v>
      </c>
      <c r="F1810" s="19">
        <v>5.72</v>
      </c>
      <c r="G1810" s="19">
        <v>0</v>
      </c>
      <c r="H1810" s="17">
        <f t="shared" si="84"/>
        <v>0</v>
      </c>
      <c r="I1810" s="18">
        <f t="shared" si="85"/>
        <v>10.61</v>
      </c>
      <c r="J1810" s="17">
        <f t="shared" si="86"/>
        <v>0</v>
      </c>
    </row>
    <row r="1811" spans="1:10" x14ac:dyDescent="0.3">
      <c r="A1811" s="2">
        <v>20200316</v>
      </c>
      <c r="B1811" s="2" t="s">
        <v>47</v>
      </c>
      <c r="C1811" s="2">
        <v>0</v>
      </c>
      <c r="D1811" s="2">
        <v>0</v>
      </c>
      <c r="E1811" s="2">
        <v>10.45</v>
      </c>
      <c r="F1811" s="2">
        <v>5.52</v>
      </c>
      <c r="G1811" s="2">
        <v>0</v>
      </c>
      <c r="H1811" s="16">
        <f t="shared" ref="H1811:H1874" si="87">IF(D1811&gt;0,C1811/SIN(D1811*PI()/180),0)</f>
        <v>0</v>
      </c>
      <c r="I1811" s="15">
        <f t="shared" si="85"/>
        <v>10.45</v>
      </c>
      <c r="J1811" s="14">
        <f t="shared" si="86"/>
        <v>0</v>
      </c>
    </row>
    <row r="1812" spans="1:10" x14ac:dyDescent="0.3">
      <c r="A1812" s="19">
        <v>20200316</v>
      </c>
      <c r="B1812" s="19" t="s">
        <v>46</v>
      </c>
      <c r="C1812" s="19">
        <v>0</v>
      </c>
      <c r="D1812" s="19">
        <v>0</v>
      </c>
      <c r="E1812" s="19">
        <v>10.199999999999999</v>
      </c>
      <c r="F1812" s="19">
        <v>5.52</v>
      </c>
      <c r="G1812" s="19">
        <v>0</v>
      </c>
      <c r="H1812" s="17">
        <f t="shared" si="87"/>
        <v>0</v>
      </c>
      <c r="I1812" s="18">
        <f t="shared" si="85"/>
        <v>10.199999999999999</v>
      </c>
      <c r="J1812" s="17">
        <f t="shared" si="86"/>
        <v>0</v>
      </c>
    </row>
    <row r="1813" spans="1:10" x14ac:dyDescent="0.3">
      <c r="A1813" s="2">
        <v>20200316</v>
      </c>
      <c r="B1813" s="2" t="s">
        <v>45</v>
      </c>
      <c r="C1813" s="2">
        <v>0</v>
      </c>
      <c r="D1813" s="2">
        <v>0</v>
      </c>
      <c r="E1813" s="2">
        <v>10.17</v>
      </c>
      <c r="F1813" s="2">
        <v>5.93</v>
      </c>
      <c r="G1813" s="2">
        <v>0</v>
      </c>
      <c r="H1813" s="16">
        <f t="shared" si="87"/>
        <v>0</v>
      </c>
      <c r="I1813" s="15">
        <f t="shared" si="85"/>
        <v>10.17</v>
      </c>
      <c r="J1813" s="14">
        <f t="shared" si="86"/>
        <v>0</v>
      </c>
    </row>
    <row r="1814" spans="1:10" x14ac:dyDescent="0.3">
      <c r="A1814" s="19">
        <v>20200316</v>
      </c>
      <c r="B1814" s="19" t="s">
        <v>44</v>
      </c>
      <c r="C1814" s="19">
        <v>0</v>
      </c>
      <c r="D1814" s="19">
        <v>0</v>
      </c>
      <c r="E1814" s="19">
        <v>10.25</v>
      </c>
      <c r="F1814" s="19">
        <v>6.41</v>
      </c>
      <c r="G1814" s="19">
        <v>0</v>
      </c>
      <c r="H1814" s="17">
        <f t="shared" si="87"/>
        <v>0</v>
      </c>
      <c r="I1814" s="18">
        <f t="shared" si="85"/>
        <v>10.25</v>
      </c>
      <c r="J1814" s="17">
        <f t="shared" si="86"/>
        <v>0</v>
      </c>
    </row>
    <row r="1815" spans="1:10" x14ac:dyDescent="0.3">
      <c r="A1815" s="2">
        <v>20200316</v>
      </c>
      <c r="B1815" s="2" t="s">
        <v>43</v>
      </c>
      <c r="C1815" s="2">
        <v>0</v>
      </c>
      <c r="D1815" s="2">
        <v>0</v>
      </c>
      <c r="E1815" s="2">
        <v>10.38</v>
      </c>
      <c r="F1815" s="2">
        <v>6.62</v>
      </c>
      <c r="G1815" s="2">
        <v>0</v>
      </c>
      <c r="H1815" s="16">
        <f t="shared" si="87"/>
        <v>0</v>
      </c>
      <c r="I1815" s="15">
        <f t="shared" si="85"/>
        <v>10.38</v>
      </c>
      <c r="J1815" s="14">
        <f t="shared" si="86"/>
        <v>0</v>
      </c>
    </row>
    <row r="1816" spans="1:10" x14ac:dyDescent="0.3">
      <c r="A1816" s="19">
        <v>20200316</v>
      </c>
      <c r="B1816" s="19" t="s">
        <v>42</v>
      </c>
      <c r="C1816" s="19">
        <v>0</v>
      </c>
      <c r="D1816" s="19">
        <v>0</v>
      </c>
      <c r="E1816" s="19">
        <v>10.51</v>
      </c>
      <c r="F1816" s="19">
        <v>7.31</v>
      </c>
      <c r="G1816" s="19">
        <v>0</v>
      </c>
      <c r="H1816" s="17">
        <f t="shared" si="87"/>
        <v>0</v>
      </c>
      <c r="I1816" s="18">
        <f t="shared" si="85"/>
        <v>10.51</v>
      </c>
      <c r="J1816" s="17">
        <f t="shared" si="86"/>
        <v>0</v>
      </c>
    </row>
    <row r="1817" spans="1:10" x14ac:dyDescent="0.3">
      <c r="A1817" s="2">
        <v>20200316</v>
      </c>
      <c r="B1817" s="2" t="s">
        <v>41</v>
      </c>
      <c r="C1817" s="2">
        <v>22.31</v>
      </c>
      <c r="D1817" s="2">
        <v>3.61</v>
      </c>
      <c r="E1817" s="2">
        <v>10.77</v>
      </c>
      <c r="F1817" s="2">
        <v>7.93</v>
      </c>
      <c r="G1817" s="2">
        <v>0</v>
      </c>
      <c r="H1817" s="16">
        <f t="shared" si="87"/>
        <v>354.3254789677315</v>
      </c>
      <c r="I1817" s="15">
        <f t="shared" si="85"/>
        <v>21.842671217741611</v>
      </c>
      <c r="J1817" s="14">
        <f t="shared" si="86"/>
        <v>0.3593597281163769</v>
      </c>
    </row>
    <row r="1818" spans="1:10" x14ac:dyDescent="0.3">
      <c r="A1818" s="19">
        <v>20200316</v>
      </c>
      <c r="B1818" s="19" t="s">
        <v>40</v>
      </c>
      <c r="C1818" s="19">
        <v>231</v>
      </c>
      <c r="D1818" s="19">
        <v>15.12</v>
      </c>
      <c r="E1818" s="19">
        <v>11.27</v>
      </c>
      <c r="F1818" s="19">
        <v>7.52</v>
      </c>
      <c r="G1818" s="19">
        <v>0</v>
      </c>
      <c r="H1818" s="17">
        <f t="shared" si="87"/>
        <v>885.5952539365752</v>
      </c>
      <c r="I1818" s="18">
        <f t="shared" si="85"/>
        <v>38.944851685517975</v>
      </c>
      <c r="J1818" s="17">
        <f t="shared" si="86"/>
        <v>0.83002252882362648</v>
      </c>
    </row>
    <row r="1819" spans="1:10" x14ac:dyDescent="0.3">
      <c r="A1819" s="2">
        <v>20200316</v>
      </c>
      <c r="B1819" s="2" t="s">
        <v>39</v>
      </c>
      <c r="C1819" s="2">
        <v>434</v>
      </c>
      <c r="D1819" s="2">
        <v>26.08</v>
      </c>
      <c r="E1819" s="2">
        <v>12.19</v>
      </c>
      <c r="F1819" s="2">
        <v>8.76</v>
      </c>
      <c r="G1819" s="2">
        <v>0</v>
      </c>
      <c r="H1819" s="16">
        <f t="shared" si="87"/>
        <v>987.20349457572672</v>
      </c>
      <c r="I1819" s="15">
        <f t="shared" si="85"/>
        <v>43.040109205491461</v>
      </c>
      <c r="J1819" s="14">
        <f t="shared" si="86"/>
        <v>0.90706182974987659</v>
      </c>
    </row>
    <row r="1820" spans="1:10" x14ac:dyDescent="0.3">
      <c r="A1820" s="19">
        <v>20200316</v>
      </c>
      <c r="B1820" s="19" t="s">
        <v>38</v>
      </c>
      <c r="C1820" s="19">
        <v>598</v>
      </c>
      <c r="D1820" s="19">
        <v>35.96</v>
      </c>
      <c r="E1820" s="19">
        <v>13.11</v>
      </c>
      <c r="F1820" s="19">
        <v>9.3800000000000008</v>
      </c>
      <c r="G1820" s="19">
        <v>0</v>
      </c>
      <c r="H1820" s="17">
        <f t="shared" si="87"/>
        <v>1018.3571500373985</v>
      </c>
      <c r="I1820" s="18">
        <f t="shared" si="85"/>
        <v>44.933660938668702</v>
      </c>
      <c r="J1820" s="17">
        <f t="shared" si="86"/>
        <v>0.92700901239248334</v>
      </c>
    </row>
    <row r="1821" spans="1:10" x14ac:dyDescent="0.3">
      <c r="A1821" s="2">
        <v>20200316</v>
      </c>
      <c r="B1821" s="2" t="s">
        <v>37</v>
      </c>
      <c r="C1821" s="2">
        <v>630</v>
      </c>
      <c r="D1821" s="2">
        <v>43.91</v>
      </c>
      <c r="E1821" s="2">
        <v>13.71</v>
      </c>
      <c r="F1821" s="2">
        <v>9.7200000000000006</v>
      </c>
      <c r="G1821" s="2">
        <v>0</v>
      </c>
      <c r="H1821" s="16">
        <f t="shared" si="87"/>
        <v>908.39934898262106</v>
      </c>
      <c r="I1821" s="15">
        <f t="shared" si="85"/>
        <v>42.097479655706906</v>
      </c>
      <c r="J1821" s="14">
        <f t="shared" si="86"/>
        <v>0.83850832173442624</v>
      </c>
    </row>
    <row r="1822" spans="1:10" x14ac:dyDescent="0.3">
      <c r="A1822" s="19">
        <v>20200316</v>
      </c>
      <c r="B1822" s="19" t="s">
        <v>36</v>
      </c>
      <c r="C1822" s="19">
        <v>810.01</v>
      </c>
      <c r="D1822" s="19">
        <v>48.69</v>
      </c>
      <c r="E1822" s="19">
        <v>14.17</v>
      </c>
      <c r="F1822" s="19">
        <v>10</v>
      </c>
      <c r="G1822" s="19">
        <v>0</v>
      </c>
      <c r="H1822" s="17">
        <f t="shared" si="87"/>
        <v>1078.3613842822447</v>
      </c>
      <c r="I1822" s="18">
        <f t="shared" si="85"/>
        <v>47.868793258820148</v>
      </c>
      <c r="J1822" s="17">
        <f t="shared" si="86"/>
        <v>0.96738767828273864</v>
      </c>
    </row>
    <row r="1823" spans="1:10" x14ac:dyDescent="0.3">
      <c r="A1823" s="2">
        <v>20200316</v>
      </c>
      <c r="B1823" s="2" t="s">
        <v>35</v>
      </c>
      <c r="C1823" s="2">
        <v>789.01</v>
      </c>
      <c r="D1823" s="2">
        <v>49.15</v>
      </c>
      <c r="E1823" s="2">
        <v>14.4</v>
      </c>
      <c r="F1823" s="2">
        <v>10.34</v>
      </c>
      <c r="G1823" s="2">
        <v>0</v>
      </c>
      <c r="H1823" s="16">
        <f t="shared" si="87"/>
        <v>1043.0782548589564</v>
      </c>
      <c r="I1823" s="15">
        <f t="shared" si="85"/>
        <v>46.996195464342385</v>
      </c>
      <c r="J1823" s="14">
        <f t="shared" si="86"/>
        <v>0.93983136555578395</v>
      </c>
    </row>
    <row r="1824" spans="1:10" x14ac:dyDescent="0.3">
      <c r="A1824" s="19">
        <v>20200316</v>
      </c>
      <c r="B1824" s="19" t="s">
        <v>34</v>
      </c>
      <c r="C1824" s="19">
        <v>753.01</v>
      </c>
      <c r="D1824" s="19">
        <v>45.13</v>
      </c>
      <c r="E1824" s="19">
        <v>14.35</v>
      </c>
      <c r="F1824" s="19">
        <v>10.69</v>
      </c>
      <c r="G1824" s="19">
        <v>0</v>
      </c>
      <c r="H1824" s="17">
        <f t="shared" si="87"/>
        <v>1062.5089352832729</v>
      </c>
      <c r="I1824" s="18">
        <f t="shared" si="85"/>
        <v>47.553404227602279</v>
      </c>
      <c r="J1824" s="17">
        <f t="shared" si="86"/>
        <v>0.95467456447529953</v>
      </c>
    </row>
    <row r="1825" spans="1:10" x14ac:dyDescent="0.3">
      <c r="A1825" s="2">
        <v>20200316</v>
      </c>
      <c r="B1825" s="2" t="s">
        <v>33</v>
      </c>
      <c r="C1825" s="2">
        <v>522.01</v>
      </c>
      <c r="D1825" s="2">
        <v>37.700000000000003</v>
      </c>
      <c r="E1825" s="2">
        <v>14.05</v>
      </c>
      <c r="F1825" s="2">
        <v>10.83</v>
      </c>
      <c r="G1825" s="2">
        <v>0</v>
      </c>
      <c r="H1825" s="16">
        <f t="shared" si="87"/>
        <v>853.61720037984151</v>
      </c>
      <c r="I1825" s="15">
        <f t="shared" si="85"/>
        <v>40.725537511870044</v>
      </c>
      <c r="J1825" s="14">
        <f t="shared" si="86"/>
        <v>0.79321104850576341</v>
      </c>
    </row>
    <row r="1826" spans="1:10" x14ac:dyDescent="0.3">
      <c r="A1826" s="19">
        <v>20200316</v>
      </c>
      <c r="B1826" s="19" t="s">
        <v>32</v>
      </c>
      <c r="C1826" s="19">
        <v>419.01</v>
      </c>
      <c r="D1826" s="19">
        <v>28.12</v>
      </c>
      <c r="E1826" s="19">
        <v>13.94</v>
      </c>
      <c r="F1826" s="19">
        <v>10.62</v>
      </c>
      <c r="G1826" s="19">
        <v>0</v>
      </c>
      <c r="H1826" s="17">
        <f t="shared" si="87"/>
        <v>889.01426188372193</v>
      </c>
      <c r="I1826" s="18">
        <f t="shared" si="85"/>
        <v>41.721695683866308</v>
      </c>
      <c r="J1826" s="17">
        <f t="shared" si="86"/>
        <v>0.82211804512745712</v>
      </c>
    </row>
    <row r="1827" spans="1:10" x14ac:dyDescent="0.3">
      <c r="A1827" s="2">
        <v>20200316</v>
      </c>
      <c r="B1827" s="2" t="s">
        <v>31</v>
      </c>
      <c r="C1827" s="2">
        <v>216</v>
      </c>
      <c r="D1827" s="2">
        <v>17.32</v>
      </c>
      <c r="E1827" s="2">
        <v>13.65</v>
      </c>
      <c r="F1827" s="2">
        <v>10.69</v>
      </c>
      <c r="G1827" s="2">
        <v>0</v>
      </c>
      <c r="H1827" s="16">
        <f t="shared" si="87"/>
        <v>725.54283200189366</v>
      </c>
      <c r="I1827" s="15">
        <f t="shared" si="85"/>
        <v>36.323213500059175</v>
      </c>
      <c r="J1827" s="14">
        <f t="shared" si="86"/>
        <v>0.6885731882460161</v>
      </c>
    </row>
    <row r="1828" spans="1:10" x14ac:dyDescent="0.3">
      <c r="A1828" s="19">
        <v>20200316</v>
      </c>
      <c r="B1828" s="19" t="s">
        <v>30</v>
      </c>
      <c r="C1828" s="19">
        <v>71</v>
      </c>
      <c r="D1828" s="19">
        <v>5.89</v>
      </c>
      <c r="E1828" s="19">
        <v>13.01</v>
      </c>
      <c r="F1828" s="19">
        <v>9.66</v>
      </c>
      <c r="G1828" s="19">
        <v>0</v>
      </c>
      <c r="H1828" s="17">
        <f t="shared" si="87"/>
        <v>691.8801647334293</v>
      </c>
      <c r="I1828" s="18">
        <f t="shared" si="85"/>
        <v>34.631255147919667</v>
      </c>
      <c r="J1828" s="17">
        <f t="shared" si="86"/>
        <v>0.6618936299409337</v>
      </c>
    </row>
    <row r="1829" spans="1:10" x14ac:dyDescent="0.3">
      <c r="A1829" s="2">
        <v>20200316</v>
      </c>
      <c r="B1829" s="2" t="s">
        <v>29</v>
      </c>
      <c r="C1829" s="2">
        <v>0</v>
      </c>
      <c r="D1829" s="2">
        <v>0</v>
      </c>
      <c r="E1829" s="2">
        <v>12.52</v>
      </c>
      <c r="F1829" s="2">
        <v>9.1</v>
      </c>
      <c r="G1829" s="2">
        <v>0</v>
      </c>
      <c r="H1829" s="16">
        <f t="shared" si="87"/>
        <v>0</v>
      </c>
      <c r="I1829" s="15">
        <f t="shared" si="85"/>
        <v>12.52</v>
      </c>
      <c r="J1829" s="14">
        <f t="shared" si="86"/>
        <v>0</v>
      </c>
    </row>
    <row r="1830" spans="1:10" x14ac:dyDescent="0.3">
      <c r="A1830" s="19">
        <v>20200316</v>
      </c>
      <c r="B1830" s="19" t="s">
        <v>28</v>
      </c>
      <c r="C1830" s="19">
        <v>0</v>
      </c>
      <c r="D1830" s="19">
        <v>0</v>
      </c>
      <c r="E1830" s="19">
        <v>12.3</v>
      </c>
      <c r="F1830" s="19">
        <v>8.9</v>
      </c>
      <c r="G1830" s="19">
        <v>0</v>
      </c>
      <c r="H1830" s="17">
        <f t="shared" si="87"/>
        <v>0</v>
      </c>
      <c r="I1830" s="18">
        <f t="shared" si="85"/>
        <v>12.3</v>
      </c>
      <c r="J1830" s="17">
        <f t="shared" si="86"/>
        <v>0</v>
      </c>
    </row>
    <row r="1831" spans="1:10" x14ac:dyDescent="0.3">
      <c r="A1831" s="2">
        <v>20200316</v>
      </c>
      <c r="B1831" s="2" t="s">
        <v>27</v>
      </c>
      <c r="C1831" s="2">
        <v>0</v>
      </c>
      <c r="D1831" s="2">
        <v>0</v>
      </c>
      <c r="E1831" s="2">
        <v>12.25</v>
      </c>
      <c r="F1831" s="2">
        <v>8.69</v>
      </c>
      <c r="G1831" s="2">
        <v>0</v>
      </c>
      <c r="H1831" s="16">
        <f t="shared" si="87"/>
        <v>0</v>
      </c>
      <c r="I1831" s="15">
        <f t="shared" si="85"/>
        <v>12.25</v>
      </c>
      <c r="J1831" s="14">
        <f t="shared" si="86"/>
        <v>0</v>
      </c>
    </row>
    <row r="1832" spans="1:10" x14ac:dyDescent="0.3">
      <c r="A1832" s="19">
        <v>20200316</v>
      </c>
      <c r="B1832" s="19" t="s">
        <v>26</v>
      </c>
      <c r="C1832" s="19">
        <v>0</v>
      </c>
      <c r="D1832" s="19">
        <v>0</v>
      </c>
      <c r="E1832" s="19">
        <v>12.29</v>
      </c>
      <c r="F1832" s="19">
        <v>8.6199999999999992</v>
      </c>
      <c r="G1832" s="19">
        <v>0</v>
      </c>
      <c r="H1832" s="17">
        <f t="shared" si="87"/>
        <v>0</v>
      </c>
      <c r="I1832" s="18">
        <f t="shared" si="85"/>
        <v>12.29</v>
      </c>
      <c r="J1832" s="17">
        <f t="shared" si="86"/>
        <v>0</v>
      </c>
    </row>
    <row r="1833" spans="1:10" x14ac:dyDescent="0.3">
      <c r="A1833" s="2">
        <v>20200316</v>
      </c>
      <c r="B1833" s="2" t="s">
        <v>25</v>
      </c>
      <c r="C1833" s="2">
        <v>0</v>
      </c>
      <c r="D1833" s="2">
        <v>0</v>
      </c>
      <c r="E1833" s="2">
        <v>12.22</v>
      </c>
      <c r="F1833" s="2">
        <v>8.5500000000000007</v>
      </c>
      <c r="G1833" s="2">
        <v>0</v>
      </c>
      <c r="H1833" s="16">
        <f t="shared" si="87"/>
        <v>0</v>
      </c>
      <c r="I1833" s="15">
        <f t="shared" si="85"/>
        <v>12.22</v>
      </c>
      <c r="J1833" s="14">
        <f t="shared" si="86"/>
        <v>0</v>
      </c>
    </row>
    <row r="1834" spans="1:10" x14ac:dyDescent="0.3">
      <c r="A1834" s="19">
        <v>20200317</v>
      </c>
      <c r="B1834" s="19" t="s">
        <v>48</v>
      </c>
      <c r="C1834" s="19">
        <v>0</v>
      </c>
      <c r="D1834" s="19">
        <v>0</v>
      </c>
      <c r="E1834" s="19">
        <v>12.15</v>
      </c>
      <c r="F1834" s="19">
        <v>8.2100000000000009</v>
      </c>
      <c r="G1834" s="19">
        <v>0</v>
      </c>
      <c r="H1834" s="17">
        <f t="shared" si="87"/>
        <v>0</v>
      </c>
      <c r="I1834" s="18">
        <f t="shared" si="85"/>
        <v>12.15</v>
      </c>
      <c r="J1834" s="17">
        <f t="shared" si="86"/>
        <v>0</v>
      </c>
    </row>
    <row r="1835" spans="1:10" x14ac:dyDescent="0.3">
      <c r="A1835" s="2">
        <v>20200317</v>
      </c>
      <c r="B1835" s="2" t="s">
        <v>47</v>
      </c>
      <c r="C1835" s="2">
        <v>0</v>
      </c>
      <c r="D1835" s="2">
        <v>0</v>
      </c>
      <c r="E1835" s="2">
        <v>11.98</v>
      </c>
      <c r="F1835" s="2">
        <v>7.79</v>
      </c>
      <c r="G1835" s="2">
        <v>0</v>
      </c>
      <c r="H1835" s="16">
        <f t="shared" si="87"/>
        <v>0</v>
      </c>
      <c r="I1835" s="15">
        <f t="shared" si="85"/>
        <v>11.98</v>
      </c>
      <c r="J1835" s="14">
        <f t="shared" si="86"/>
        <v>0</v>
      </c>
    </row>
    <row r="1836" spans="1:10" x14ac:dyDescent="0.3">
      <c r="A1836" s="19">
        <v>20200317</v>
      </c>
      <c r="B1836" s="19" t="s">
        <v>46</v>
      </c>
      <c r="C1836" s="19">
        <v>0</v>
      </c>
      <c r="D1836" s="19">
        <v>0</v>
      </c>
      <c r="E1836" s="19">
        <v>11.68</v>
      </c>
      <c r="F1836" s="19">
        <v>7.17</v>
      </c>
      <c r="G1836" s="19">
        <v>0</v>
      </c>
      <c r="H1836" s="17">
        <f t="shared" si="87"/>
        <v>0</v>
      </c>
      <c r="I1836" s="18">
        <f t="shared" si="85"/>
        <v>11.68</v>
      </c>
      <c r="J1836" s="17">
        <f t="shared" si="86"/>
        <v>0</v>
      </c>
    </row>
    <row r="1837" spans="1:10" x14ac:dyDescent="0.3">
      <c r="A1837" s="2">
        <v>20200317</v>
      </c>
      <c r="B1837" s="2" t="s">
        <v>45</v>
      </c>
      <c r="C1837" s="2">
        <v>0</v>
      </c>
      <c r="D1837" s="2">
        <v>0</v>
      </c>
      <c r="E1837" s="2">
        <v>11.34</v>
      </c>
      <c r="F1837" s="2">
        <v>6.69</v>
      </c>
      <c r="G1837" s="2">
        <v>0</v>
      </c>
      <c r="H1837" s="16">
        <f t="shared" si="87"/>
        <v>0</v>
      </c>
      <c r="I1837" s="15">
        <f t="shared" si="85"/>
        <v>11.34</v>
      </c>
      <c r="J1837" s="14">
        <f t="shared" si="86"/>
        <v>0</v>
      </c>
    </row>
    <row r="1838" spans="1:10" x14ac:dyDescent="0.3">
      <c r="A1838" s="19">
        <v>20200317</v>
      </c>
      <c r="B1838" s="19" t="s">
        <v>44</v>
      </c>
      <c r="C1838" s="19">
        <v>0</v>
      </c>
      <c r="D1838" s="19">
        <v>0</v>
      </c>
      <c r="E1838" s="19">
        <v>11.14</v>
      </c>
      <c r="F1838" s="19">
        <v>6.48</v>
      </c>
      <c r="G1838" s="19">
        <v>0</v>
      </c>
      <c r="H1838" s="17">
        <f t="shared" si="87"/>
        <v>0</v>
      </c>
      <c r="I1838" s="18">
        <f t="shared" si="85"/>
        <v>11.14</v>
      </c>
      <c r="J1838" s="17">
        <f t="shared" si="86"/>
        <v>0</v>
      </c>
    </row>
    <row r="1839" spans="1:10" x14ac:dyDescent="0.3">
      <c r="A1839" s="2">
        <v>20200317</v>
      </c>
      <c r="B1839" s="2" t="s">
        <v>43</v>
      </c>
      <c r="C1839" s="2">
        <v>0</v>
      </c>
      <c r="D1839" s="2">
        <v>0</v>
      </c>
      <c r="E1839" s="2">
        <v>10.86</v>
      </c>
      <c r="F1839" s="2">
        <v>5.93</v>
      </c>
      <c r="G1839" s="2">
        <v>0</v>
      </c>
      <c r="H1839" s="16">
        <f t="shared" si="87"/>
        <v>0</v>
      </c>
      <c r="I1839" s="15">
        <f t="shared" si="85"/>
        <v>10.86</v>
      </c>
      <c r="J1839" s="14">
        <f t="shared" si="86"/>
        <v>0</v>
      </c>
    </row>
    <row r="1840" spans="1:10" x14ac:dyDescent="0.3">
      <c r="A1840" s="19">
        <v>20200317</v>
      </c>
      <c r="B1840" s="19" t="s">
        <v>42</v>
      </c>
      <c r="C1840" s="19">
        <v>0</v>
      </c>
      <c r="D1840" s="19">
        <v>0</v>
      </c>
      <c r="E1840" s="19">
        <v>10.44</v>
      </c>
      <c r="F1840" s="19">
        <v>5.66</v>
      </c>
      <c r="G1840" s="19">
        <v>0</v>
      </c>
      <c r="H1840" s="17">
        <f t="shared" si="87"/>
        <v>0</v>
      </c>
      <c r="I1840" s="18">
        <f t="shared" si="85"/>
        <v>10.44</v>
      </c>
      <c r="J1840" s="17">
        <f t="shared" si="86"/>
        <v>0</v>
      </c>
    </row>
    <row r="1841" spans="1:10" x14ac:dyDescent="0.3">
      <c r="A1841" s="2">
        <v>20200317</v>
      </c>
      <c r="B1841" s="2" t="s">
        <v>41</v>
      </c>
      <c r="C1841" s="2">
        <v>26.02</v>
      </c>
      <c r="D1841" s="2">
        <v>3.92</v>
      </c>
      <c r="E1841" s="2">
        <v>9.85</v>
      </c>
      <c r="F1841" s="2">
        <v>5.52</v>
      </c>
      <c r="G1841" s="2">
        <v>0</v>
      </c>
      <c r="H1841" s="16">
        <f t="shared" si="87"/>
        <v>380.61221621614845</v>
      </c>
      <c r="I1841" s="15">
        <f t="shared" si="85"/>
        <v>21.744131756754641</v>
      </c>
      <c r="J1841" s="14">
        <f t="shared" si="86"/>
        <v>0.38618872074111077</v>
      </c>
    </row>
    <row r="1842" spans="1:10" x14ac:dyDescent="0.3">
      <c r="A1842" s="19">
        <v>20200317</v>
      </c>
      <c r="B1842" s="19" t="s">
        <v>40</v>
      </c>
      <c r="C1842" s="19">
        <v>240</v>
      </c>
      <c r="D1842" s="19">
        <v>15.44</v>
      </c>
      <c r="E1842" s="19">
        <v>10.08</v>
      </c>
      <c r="F1842" s="19">
        <v>5.93</v>
      </c>
      <c r="G1842" s="19">
        <v>0</v>
      </c>
      <c r="H1842" s="17">
        <f t="shared" si="87"/>
        <v>901.47915280165864</v>
      </c>
      <c r="I1842" s="18">
        <f t="shared" si="85"/>
        <v>38.251223525051834</v>
      </c>
      <c r="J1842" s="17">
        <f t="shared" si="86"/>
        <v>0.84772349489538756</v>
      </c>
    </row>
    <row r="1843" spans="1:10" x14ac:dyDescent="0.3">
      <c r="A1843" s="2">
        <v>20200317</v>
      </c>
      <c r="B1843" s="2" t="s">
        <v>39</v>
      </c>
      <c r="C1843" s="2">
        <v>438</v>
      </c>
      <c r="D1843" s="2">
        <v>26.42</v>
      </c>
      <c r="E1843" s="2">
        <v>11.38</v>
      </c>
      <c r="F1843" s="2">
        <v>6.83</v>
      </c>
      <c r="G1843" s="2">
        <v>0</v>
      </c>
      <c r="H1843" s="16">
        <f t="shared" si="87"/>
        <v>984.38510258710119</v>
      </c>
      <c r="I1843" s="15">
        <f t="shared" si="85"/>
        <v>42.142034455846911</v>
      </c>
      <c r="J1843" s="14">
        <f t="shared" si="86"/>
        <v>0.90845046752843406</v>
      </c>
    </row>
    <row r="1844" spans="1:10" x14ac:dyDescent="0.3">
      <c r="A1844" s="19">
        <v>20200317</v>
      </c>
      <c r="B1844" s="19" t="s">
        <v>38</v>
      </c>
      <c r="C1844" s="19">
        <v>612</v>
      </c>
      <c r="D1844" s="19">
        <v>36.32</v>
      </c>
      <c r="E1844" s="19">
        <v>13.05</v>
      </c>
      <c r="F1844" s="19">
        <v>7.52</v>
      </c>
      <c r="G1844" s="19">
        <v>0</v>
      </c>
      <c r="H1844" s="17">
        <f t="shared" si="87"/>
        <v>1033.2698284468013</v>
      </c>
      <c r="I1844" s="18">
        <f t="shared" si="85"/>
        <v>45.339682138962544</v>
      </c>
      <c r="J1844" s="17">
        <f t="shared" si="86"/>
        <v>0.93869611901205408</v>
      </c>
    </row>
    <row r="1845" spans="1:10" x14ac:dyDescent="0.3">
      <c r="A1845" s="2">
        <v>20200317</v>
      </c>
      <c r="B1845" s="2" t="s">
        <v>37</v>
      </c>
      <c r="C1845" s="2">
        <v>683.01</v>
      </c>
      <c r="D1845" s="2">
        <v>44.29</v>
      </c>
      <c r="E1845" s="2">
        <v>14.52</v>
      </c>
      <c r="F1845" s="2">
        <v>8.07</v>
      </c>
      <c r="G1845" s="2">
        <v>0</v>
      </c>
      <c r="H1845" s="16">
        <f t="shared" si="87"/>
        <v>978.11746565498572</v>
      </c>
      <c r="I1845" s="15">
        <f t="shared" si="85"/>
        <v>45.086170801718303</v>
      </c>
      <c r="J1845" s="14">
        <f t="shared" si="86"/>
        <v>0.88970761049818126</v>
      </c>
    </row>
    <row r="1846" spans="1:10" x14ac:dyDescent="0.3">
      <c r="A1846" s="19">
        <v>20200317</v>
      </c>
      <c r="B1846" s="19" t="s">
        <v>36</v>
      </c>
      <c r="C1846" s="19">
        <v>325</v>
      </c>
      <c r="D1846" s="19">
        <v>49.09</v>
      </c>
      <c r="E1846" s="19">
        <v>15.63</v>
      </c>
      <c r="F1846" s="19">
        <v>8.48</v>
      </c>
      <c r="G1846" s="19">
        <v>0</v>
      </c>
      <c r="H1846" s="17">
        <f t="shared" si="87"/>
        <v>430.04254239467213</v>
      </c>
      <c r="I1846" s="18">
        <f t="shared" si="85"/>
        <v>29.068829449833505</v>
      </c>
      <c r="J1846" s="17">
        <f t="shared" si="86"/>
        <v>0.42216857846937689</v>
      </c>
    </row>
    <row r="1847" spans="1:10" x14ac:dyDescent="0.3">
      <c r="A1847" s="2">
        <v>20200317</v>
      </c>
      <c r="B1847" s="2" t="s">
        <v>35</v>
      </c>
      <c r="C1847" s="2">
        <v>220</v>
      </c>
      <c r="D1847" s="2">
        <v>49.53</v>
      </c>
      <c r="E1847" s="2">
        <v>16.399999999999999</v>
      </c>
      <c r="F1847" s="2">
        <v>7.66</v>
      </c>
      <c r="G1847" s="2">
        <v>0</v>
      </c>
      <c r="H1847" s="16">
        <f t="shared" si="87"/>
        <v>289.18985519225612</v>
      </c>
      <c r="I1847" s="15">
        <f t="shared" si="85"/>
        <v>25.437182974758002</v>
      </c>
      <c r="J1847" s="14">
        <f t="shared" si="86"/>
        <v>0.28862092522702354</v>
      </c>
    </row>
    <row r="1848" spans="1:10" x14ac:dyDescent="0.3">
      <c r="A1848" s="19">
        <v>20200317</v>
      </c>
      <c r="B1848" s="19" t="s">
        <v>34</v>
      </c>
      <c r="C1848" s="19">
        <v>279</v>
      </c>
      <c r="D1848" s="19">
        <v>45.47</v>
      </c>
      <c r="E1848" s="19">
        <v>16.920000000000002</v>
      </c>
      <c r="F1848" s="19">
        <v>6.83</v>
      </c>
      <c r="G1848" s="19">
        <v>0</v>
      </c>
      <c r="H1848" s="17">
        <f t="shared" si="87"/>
        <v>391.36837406319552</v>
      </c>
      <c r="I1848" s="18">
        <f t="shared" si="85"/>
        <v>29.15026168947486</v>
      </c>
      <c r="J1848" s="17">
        <f t="shared" si="86"/>
        <v>0.38405910880113608</v>
      </c>
    </row>
    <row r="1849" spans="1:10" x14ac:dyDescent="0.3">
      <c r="A1849" s="2">
        <v>20200317</v>
      </c>
      <c r="B1849" s="2" t="s">
        <v>33</v>
      </c>
      <c r="C1849" s="2">
        <v>279</v>
      </c>
      <c r="D1849" s="2">
        <v>37.979999999999997</v>
      </c>
      <c r="E1849" s="2">
        <v>17.190000000000001</v>
      </c>
      <c r="F1849" s="2">
        <v>6.07</v>
      </c>
      <c r="G1849" s="2">
        <v>0</v>
      </c>
      <c r="H1849" s="16">
        <f t="shared" si="87"/>
        <v>453.373707186216</v>
      </c>
      <c r="I1849" s="15">
        <f t="shared" si="85"/>
        <v>31.357928349569249</v>
      </c>
      <c r="J1849" s="14">
        <f t="shared" si="86"/>
        <v>0.44040237822980749</v>
      </c>
    </row>
    <row r="1850" spans="1:10" x14ac:dyDescent="0.3">
      <c r="A1850" s="19">
        <v>20200317</v>
      </c>
      <c r="B1850" s="19" t="s">
        <v>32</v>
      </c>
      <c r="C1850" s="19">
        <v>379.01</v>
      </c>
      <c r="D1850" s="19">
        <v>28.36</v>
      </c>
      <c r="E1850" s="19">
        <v>17.02</v>
      </c>
      <c r="F1850" s="19">
        <v>4.97</v>
      </c>
      <c r="G1850" s="19">
        <v>0</v>
      </c>
      <c r="H1850" s="17">
        <f t="shared" si="87"/>
        <v>797.89902072850555</v>
      </c>
      <c r="I1850" s="18">
        <f t="shared" si="85"/>
        <v>41.954344397765794</v>
      </c>
      <c r="J1850" s="17">
        <f t="shared" si="86"/>
        <v>0.73702367416418535</v>
      </c>
    </row>
    <row r="1851" spans="1:10" x14ac:dyDescent="0.3">
      <c r="A1851" s="2">
        <v>20200317</v>
      </c>
      <c r="B1851" s="2" t="s">
        <v>31</v>
      </c>
      <c r="C1851" s="2">
        <v>240.01</v>
      </c>
      <c r="D1851" s="2">
        <v>17.53</v>
      </c>
      <c r="E1851" s="2">
        <v>16.940000000000001</v>
      </c>
      <c r="F1851" s="2">
        <v>3.38</v>
      </c>
      <c r="G1851" s="2">
        <v>0</v>
      </c>
      <c r="H1851" s="16">
        <f t="shared" si="87"/>
        <v>796.83239574144875</v>
      </c>
      <c r="I1851" s="15">
        <f t="shared" si="85"/>
        <v>41.841012366920275</v>
      </c>
      <c r="J1851" s="14">
        <f t="shared" si="86"/>
        <v>0.73644480670174861</v>
      </c>
    </row>
    <row r="1852" spans="1:10" x14ac:dyDescent="0.3">
      <c r="A1852" s="19">
        <v>20200317</v>
      </c>
      <c r="B1852" s="19" t="s">
        <v>30</v>
      </c>
      <c r="C1852" s="19">
        <v>53</v>
      </c>
      <c r="D1852" s="19">
        <v>6.08</v>
      </c>
      <c r="E1852" s="19">
        <v>16.61</v>
      </c>
      <c r="F1852" s="19">
        <v>1.52</v>
      </c>
      <c r="G1852" s="19">
        <v>0</v>
      </c>
      <c r="H1852" s="17">
        <f t="shared" si="87"/>
        <v>500.39193222047794</v>
      </c>
      <c r="I1852" s="18">
        <f t="shared" si="85"/>
        <v>32.247247881889933</v>
      </c>
      <c r="J1852" s="17">
        <f t="shared" si="86"/>
        <v>0.48407284255142946</v>
      </c>
    </row>
    <row r="1853" spans="1:10" x14ac:dyDescent="0.3">
      <c r="A1853" s="2">
        <v>20200317</v>
      </c>
      <c r="B1853" s="2" t="s">
        <v>29</v>
      </c>
      <c r="C1853" s="2">
        <v>0</v>
      </c>
      <c r="D1853" s="2">
        <v>0</v>
      </c>
      <c r="E1853" s="2">
        <v>15.5</v>
      </c>
      <c r="F1853" s="2">
        <v>1.52</v>
      </c>
      <c r="G1853" s="2">
        <v>0</v>
      </c>
      <c r="H1853" s="16">
        <f t="shared" si="87"/>
        <v>0</v>
      </c>
      <c r="I1853" s="15">
        <f t="shared" si="85"/>
        <v>15.5</v>
      </c>
      <c r="J1853" s="14">
        <f t="shared" si="86"/>
        <v>0</v>
      </c>
    </row>
    <row r="1854" spans="1:10" x14ac:dyDescent="0.3">
      <c r="A1854" s="19">
        <v>20200317</v>
      </c>
      <c r="B1854" s="19" t="s">
        <v>28</v>
      </c>
      <c r="C1854" s="19">
        <v>0</v>
      </c>
      <c r="D1854" s="19">
        <v>0</v>
      </c>
      <c r="E1854" s="19">
        <v>14.62</v>
      </c>
      <c r="F1854" s="19">
        <v>3.1</v>
      </c>
      <c r="G1854" s="19">
        <v>0</v>
      </c>
      <c r="H1854" s="17">
        <f t="shared" si="87"/>
        <v>0</v>
      </c>
      <c r="I1854" s="18">
        <f t="shared" si="85"/>
        <v>14.62</v>
      </c>
      <c r="J1854" s="17">
        <f t="shared" si="86"/>
        <v>0</v>
      </c>
    </row>
    <row r="1855" spans="1:10" x14ac:dyDescent="0.3">
      <c r="A1855" s="2">
        <v>20200317</v>
      </c>
      <c r="B1855" s="2" t="s">
        <v>27</v>
      </c>
      <c r="C1855" s="2">
        <v>0</v>
      </c>
      <c r="D1855" s="2">
        <v>0</v>
      </c>
      <c r="E1855" s="2">
        <v>14.28</v>
      </c>
      <c r="F1855" s="2">
        <v>4.34</v>
      </c>
      <c r="G1855" s="2">
        <v>0</v>
      </c>
      <c r="H1855" s="16">
        <f t="shared" si="87"/>
        <v>0</v>
      </c>
      <c r="I1855" s="15">
        <f t="shared" si="85"/>
        <v>14.28</v>
      </c>
      <c r="J1855" s="14">
        <f t="shared" si="86"/>
        <v>0</v>
      </c>
    </row>
    <row r="1856" spans="1:10" x14ac:dyDescent="0.3">
      <c r="A1856" s="19">
        <v>20200317</v>
      </c>
      <c r="B1856" s="19" t="s">
        <v>26</v>
      </c>
      <c r="C1856" s="19">
        <v>0</v>
      </c>
      <c r="D1856" s="19">
        <v>0</v>
      </c>
      <c r="E1856" s="19">
        <v>14.26</v>
      </c>
      <c r="F1856" s="19">
        <v>5.45</v>
      </c>
      <c r="G1856" s="19">
        <v>0</v>
      </c>
      <c r="H1856" s="17">
        <f t="shared" si="87"/>
        <v>0</v>
      </c>
      <c r="I1856" s="18">
        <f t="shared" si="85"/>
        <v>14.26</v>
      </c>
      <c r="J1856" s="17">
        <f t="shared" si="86"/>
        <v>0</v>
      </c>
    </row>
    <row r="1857" spans="1:10" x14ac:dyDescent="0.3">
      <c r="A1857" s="2">
        <v>20200317</v>
      </c>
      <c r="B1857" s="2" t="s">
        <v>25</v>
      </c>
      <c r="C1857" s="2">
        <v>0</v>
      </c>
      <c r="D1857" s="2">
        <v>0</v>
      </c>
      <c r="E1857" s="2">
        <v>14.14</v>
      </c>
      <c r="F1857" s="2">
        <v>5.93</v>
      </c>
      <c r="G1857" s="2">
        <v>0</v>
      </c>
      <c r="H1857" s="16">
        <f t="shared" si="87"/>
        <v>0</v>
      </c>
      <c r="I1857" s="15">
        <f t="shared" si="85"/>
        <v>14.14</v>
      </c>
      <c r="J1857" s="14">
        <f t="shared" si="86"/>
        <v>0</v>
      </c>
    </row>
    <row r="1858" spans="1:10" x14ac:dyDescent="0.3">
      <c r="A1858" s="19">
        <v>20200318</v>
      </c>
      <c r="B1858" s="19" t="s">
        <v>48</v>
      </c>
      <c r="C1858" s="19">
        <v>0</v>
      </c>
      <c r="D1858" s="19">
        <v>0</v>
      </c>
      <c r="E1858" s="19">
        <v>14.05</v>
      </c>
      <c r="F1858" s="19">
        <v>5.93</v>
      </c>
      <c r="G1858" s="19">
        <v>0</v>
      </c>
      <c r="H1858" s="17">
        <f t="shared" si="87"/>
        <v>0</v>
      </c>
      <c r="I1858" s="18">
        <f t="shared" si="85"/>
        <v>14.05</v>
      </c>
      <c r="J1858" s="17">
        <f t="shared" si="86"/>
        <v>0</v>
      </c>
    </row>
    <row r="1859" spans="1:10" x14ac:dyDescent="0.3">
      <c r="A1859" s="2">
        <v>20200318</v>
      </c>
      <c r="B1859" s="2" t="s">
        <v>47</v>
      </c>
      <c r="C1859" s="2">
        <v>0</v>
      </c>
      <c r="D1859" s="2">
        <v>0</v>
      </c>
      <c r="E1859" s="2">
        <v>13.97</v>
      </c>
      <c r="F1859" s="2">
        <v>6.21</v>
      </c>
      <c r="G1859" s="2">
        <v>0</v>
      </c>
      <c r="H1859" s="16">
        <f t="shared" si="87"/>
        <v>0</v>
      </c>
      <c r="I1859" s="15">
        <f t="shared" si="85"/>
        <v>13.97</v>
      </c>
      <c r="J1859" s="14">
        <f t="shared" si="86"/>
        <v>0</v>
      </c>
    </row>
    <row r="1860" spans="1:10" x14ac:dyDescent="0.3">
      <c r="A1860" s="19">
        <v>20200318</v>
      </c>
      <c r="B1860" s="19" t="s">
        <v>46</v>
      </c>
      <c r="C1860" s="19">
        <v>0</v>
      </c>
      <c r="D1860" s="19">
        <v>0</v>
      </c>
      <c r="E1860" s="19">
        <v>13.93</v>
      </c>
      <c r="F1860" s="19">
        <v>6.41</v>
      </c>
      <c r="G1860" s="19">
        <v>0</v>
      </c>
      <c r="H1860" s="17">
        <f t="shared" si="87"/>
        <v>0</v>
      </c>
      <c r="I1860" s="18">
        <f t="shared" si="85"/>
        <v>13.93</v>
      </c>
      <c r="J1860" s="17">
        <f t="shared" si="86"/>
        <v>0</v>
      </c>
    </row>
    <row r="1861" spans="1:10" x14ac:dyDescent="0.3">
      <c r="A1861" s="2">
        <v>20200318</v>
      </c>
      <c r="B1861" s="2" t="s">
        <v>45</v>
      </c>
      <c r="C1861" s="2">
        <v>0</v>
      </c>
      <c r="D1861" s="2">
        <v>0</v>
      </c>
      <c r="E1861" s="2">
        <v>13.93</v>
      </c>
      <c r="F1861" s="2">
        <v>6.41</v>
      </c>
      <c r="G1861" s="2">
        <v>0</v>
      </c>
      <c r="H1861" s="16">
        <f t="shared" si="87"/>
        <v>0</v>
      </c>
      <c r="I1861" s="15">
        <f t="shared" si="85"/>
        <v>13.93</v>
      </c>
      <c r="J1861" s="14">
        <f t="shared" si="86"/>
        <v>0</v>
      </c>
    </row>
    <row r="1862" spans="1:10" x14ac:dyDescent="0.3">
      <c r="A1862" s="19">
        <v>20200318</v>
      </c>
      <c r="B1862" s="19" t="s">
        <v>44</v>
      </c>
      <c r="C1862" s="19">
        <v>0</v>
      </c>
      <c r="D1862" s="19">
        <v>0</v>
      </c>
      <c r="E1862" s="19">
        <v>13.94</v>
      </c>
      <c r="F1862" s="19">
        <v>6.21</v>
      </c>
      <c r="G1862" s="19">
        <v>0</v>
      </c>
      <c r="H1862" s="17">
        <f t="shared" si="87"/>
        <v>0</v>
      </c>
      <c r="I1862" s="18">
        <f t="shared" si="85"/>
        <v>13.94</v>
      </c>
      <c r="J1862" s="17">
        <f t="shared" si="86"/>
        <v>0</v>
      </c>
    </row>
    <row r="1863" spans="1:10" x14ac:dyDescent="0.3">
      <c r="A1863" s="2">
        <v>20200318</v>
      </c>
      <c r="B1863" s="2" t="s">
        <v>43</v>
      </c>
      <c r="C1863" s="2">
        <v>0</v>
      </c>
      <c r="D1863" s="2">
        <v>0</v>
      </c>
      <c r="E1863" s="2">
        <v>13.88</v>
      </c>
      <c r="F1863" s="2">
        <v>6.14</v>
      </c>
      <c r="G1863" s="2">
        <v>0</v>
      </c>
      <c r="H1863" s="16">
        <f t="shared" si="87"/>
        <v>0</v>
      </c>
      <c r="I1863" s="15">
        <f t="shared" si="85"/>
        <v>13.88</v>
      </c>
      <c r="J1863" s="14">
        <f t="shared" si="86"/>
        <v>0</v>
      </c>
    </row>
    <row r="1864" spans="1:10" x14ac:dyDescent="0.3">
      <c r="A1864" s="19">
        <v>20200318</v>
      </c>
      <c r="B1864" s="19" t="s">
        <v>42</v>
      </c>
      <c r="C1864" s="19">
        <v>0</v>
      </c>
      <c r="D1864" s="19">
        <v>0</v>
      </c>
      <c r="E1864" s="19">
        <v>13.78</v>
      </c>
      <c r="F1864" s="19">
        <v>6.07</v>
      </c>
      <c r="G1864" s="19">
        <v>0</v>
      </c>
      <c r="H1864" s="17">
        <f t="shared" si="87"/>
        <v>0</v>
      </c>
      <c r="I1864" s="18">
        <f t="shared" si="85"/>
        <v>13.78</v>
      </c>
      <c r="J1864" s="17">
        <f t="shared" si="86"/>
        <v>0</v>
      </c>
    </row>
    <row r="1865" spans="1:10" x14ac:dyDescent="0.3">
      <c r="A1865" s="2">
        <v>20200318</v>
      </c>
      <c r="B1865" s="2" t="s">
        <v>41</v>
      </c>
      <c r="C1865" s="2">
        <v>28.02</v>
      </c>
      <c r="D1865" s="2">
        <v>4.22</v>
      </c>
      <c r="E1865" s="2">
        <v>13.71</v>
      </c>
      <c r="F1865" s="2">
        <v>6.14</v>
      </c>
      <c r="G1865" s="2">
        <v>0</v>
      </c>
      <c r="H1865" s="16">
        <f t="shared" si="87"/>
        <v>380.77729103662716</v>
      </c>
      <c r="I1865" s="15">
        <f t="shared" si="85"/>
        <v>25.6092903448946</v>
      </c>
      <c r="J1865" s="14">
        <f t="shared" si="86"/>
        <v>0.37973327336520035</v>
      </c>
    </row>
    <row r="1866" spans="1:10" x14ac:dyDescent="0.3">
      <c r="A1866" s="19">
        <v>20200318</v>
      </c>
      <c r="B1866" s="19" t="s">
        <v>40</v>
      </c>
      <c r="C1866" s="19">
        <v>212</v>
      </c>
      <c r="D1866" s="19">
        <v>15.75</v>
      </c>
      <c r="E1866" s="19">
        <v>14.34</v>
      </c>
      <c r="F1866" s="19">
        <v>6</v>
      </c>
      <c r="G1866" s="19">
        <v>0</v>
      </c>
      <c r="H1866" s="17">
        <f t="shared" si="87"/>
        <v>781.01845213334821</v>
      </c>
      <c r="I1866" s="18">
        <f t="shared" ref="I1866:I1929" si="88">E1866+H1866*((NOCT-20)/(800))</f>
        <v>38.746826629167131</v>
      </c>
      <c r="J1866" s="17">
        <f t="shared" ref="J1866:J1929" si="89">P_STC__W*(H1866/1000)*(1+(alpha_p/100)*(I1866-25))</f>
        <v>0.73270408848288904</v>
      </c>
    </row>
    <row r="1867" spans="1:10" x14ac:dyDescent="0.3">
      <c r="A1867" s="2">
        <v>20200318</v>
      </c>
      <c r="B1867" s="2" t="s">
        <v>39</v>
      </c>
      <c r="C1867" s="2">
        <v>415</v>
      </c>
      <c r="D1867" s="2">
        <v>26.75</v>
      </c>
      <c r="E1867" s="2">
        <v>15.55</v>
      </c>
      <c r="F1867" s="2">
        <v>6.21</v>
      </c>
      <c r="G1867" s="2">
        <v>0</v>
      </c>
      <c r="H1867" s="16">
        <f t="shared" si="87"/>
        <v>922.02052298484682</v>
      </c>
      <c r="I1867" s="15">
        <f t="shared" si="88"/>
        <v>44.363141343276467</v>
      </c>
      <c r="J1867" s="14">
        <f t="shared" si="89"/>
        <v>0.84168106129903908</v>
      </c>
    </row>
    <row r="1868" spans="1:10" x14ac:dyDescent="0.3">
      <c r="A1868" s="19">
        <v>20200318</v>
      </c>
      <c r="B1868" s="19" t="s">
        <v>38</v>
      </c>
      <c r="C1868" s="19">
        <v>581</v>
      </c>
      <c r="D1868" s="19">
        <v>36.68</v>
      </c>
      <c r="E1868" s="19">
        <v>17.03</v>
      </c>
      <c r="F1868" s="19">
        <v>5.86</v>
      </c>
      <c r="G1868" s="19">
        <v>0</v>
      </c>
      <c r="H1868" s="17">
        <f t="shared" si="87"/>
        <v>972.63686552956563</v>
      </c>
      <c r="I1868" s="18">
        <f t="shared" si="88"/>
        <v>47.424902047798923</v>
      </c>
      <c r="J1868" s="17">
        <f t="shared" si="89"/>
        <v>0.87448607656046151</v>
      </c>
    </row>
    <row r="1869" spans="1:10" x14ac:dyDescent="0.3">
      <c r="A1869" s="2">
        <v>20200318</v>
      </c>
      <c r="B1869" s="2" t="s">
        <v>37</v>
      </c>
      <c r="C1869" s="2">
        <v>704.01</v>
      </c>
      <c r="D1869" s="2">
        <v>44.68</v>
      </c>
      <c r="E1869" s="2">
        <v>18.579999999999998</v>
      </c>
      <c r="F1869" s="2">
        <v>5.03</v>
      </c>
      <c r="G1869" s="2">
        <v>0</v>
      </c>
      <c r="H1869" s="16">
        <f t="shared" si="87"/>
        <v>1001.2279884864969</v>
      </c>
      <c r="I1869" s="15">
        <f t="shared" si="88"/>
        <v>49.868374640203029</v>
      </c>
      <c r="J1869" s="14">
        <f t="shared" si="89"/>
        <v>0.88918288125577105</v>
      </c>
    </row>
    <row r="1870" spans="1:10" x14ac:dyDescent="0.3">
      <c r="A1870" s="19">
        <v>20200318</v>
      </c>
      <c r="B1870" s="19" t="s">
        <v>36</v>
      </c>
      <c r="C1870" s="19">
        <v>801.01</v>
      </c>
      <c r="D1870" s="19">
        <v>49.5</v>
      </c>
      <c r="E1870" s="19">
        <v>20.03</v>
      </c>
      <c r="F1870" s="19">
        <v>4</v>
      </c>
      <c r="G1870" s="19">
        <v>0</v>
      </c>
      <c r="H1870" s="17">
        <f t="shared" si="87"/>
        <v>1053.3978377825174</v>
      </c>
      <c r="I1870" s="18">
        <f t="shared" si="88"/>
        <v>52.94868243070367</v>
      </c>
      <c r="J1870" s="17">
        <f t="shared" si="89"/>
        <v>0.92091297039633691</v>
      </c>
    </row>
    <row r="1871" spans="1:10" x14ac:dyDescent="0.3">
      <c r="A1871" s="2">
        <v>20200318</v>
      </c>
      <c r="B1871" s="2" t="s">
        <v>35</v>
      </c>
      <c r="C1871" s="2">
        <v>763.01</v>
      </c>
      <c r="D1871" s="2">
        <v>49.91</v>
      </c>
      <c r="E1871" s="2">
        <v>21.09</v>
      </c>
      <c r="F1871" s="2">
        <v>3.17</v>
      </c>
      <c r="G1871" s="2">
        <v>0</v>
      </c>
      <c r="H1871" s="16">
        <f t="shared" si="87"/>
        <v>997.35461358419536</v>
      </c>
      <c r="I1871" s="15">
        <f t="shared" si="88"/>
        <v>52.257331674506105</v>
      </c>
      <c r="J1871" s="14">
        <f t="shared" si="89"/>
        <v>0.87502109883616053</v>
      </c>
    </row>
    <row r="1872" spans="1:10" x14ac:dyDescent="0.3">
      <c r="A1872" s="19">
        <v>20200318</v>
      </c>
      <c r="B1872" s="19" t="s">
        <v>34</v>
      </c>
      <c r="C1872" s="19">
        <v>707.01</v>
      </c>
      <c r="D1872" s="19">
        <v>45.8</v>
      </c>
      <c r="E1872" s="19">
        <v>21.55</v>
      </c>
      <c r="F1872" s="19">
        <v>2.97</v>
      </c>
      <c r="G1872" s="19">
        <v>0</v>
      </c>
      <c r="H1872" s="17">
        <f t="shared" si="87"/>
        <v>986.18989934752153</v>
      </c>
      <c r="I1872" s="18">
        <f t="shared" si="88"/>
        <v>52.368434354610045</v>
      </c>
      <c r="J1872" s="17">
        <f t="shared" si="89"/>
        <v>0.86473276850089698</v>
      </c>
    </row>
    <row r="1873" spans="1:10" x14ac:dyDescent="0.3">
      <c r="A1873" s="2">
        <v>20200318</v>
      </c>
      <c r="B1873" s="2" t="s">
        <v>33</v>
      </c>
      <c r="C1873" s="2">
        <v>582.01</v>
      </c>
      <c r="D1873" s="2">
        <v>38.26</v>
      </c>
      <c r="E1873" s="2">
        <v>21.79</v>
      </c>
      <c r="F1873" s="2">
        <v>3.31</v>
      </c>
      <c r="G1873" s="2">
        <v>0</v>
      </c>
      <c r="H1873" s="16">
        <f t="shared" si="87"/>
        <v>939.89156982109716</v>
      </c>
      <c r="I1873" s="15">
        <f t="shared" si="88"/>
        <v>51.161611556909286</v>
      </c>
      <c r="J1873" s="14">
        <f t="shared" si="89"/>
        <v>0.82924071812236755</v>
      </c>
    </row>
    <row r="1874" spans="1:10" x14ac:dyDescent="0.3">
      <c r="A1874" s="19">
        <v>20200318</v>
      </c>
      <c r="B1874" s="19" t="s">
        <v>32</v>
      </c>
      <c r="C1874" s="19">
        <v>435.01</v>
      </c>
      <c r="D1874" s="19">
        <v>28.59</v>
      </c>
      <c r="E1874" s="19">
        <v>21.84</v>
      </c>
      <c r="F1874" s="19">
        <v>3.86</v>
      </c>
      <c r="G1874" s="19">
        <v>0</v>
      </c>
      <c r="H1874" s="17">
        <f t="shared" si="87"/>
        <v>909.03845067856264</v>
      </c>
      <c r="I1874" s="18">
        <f t="shared" si="88"/>
        <v>50.247451583705086</v>
      </c>
      <c r="J1874" s="17">
        <f t="shared" si="89"/>
        <v>0.80575938145801274</v>
      </c>
    </row>
    <row r="1875" spans="1:10" x14ac:dyDescent="0.3">
      <c r="A1875" s="2">
        <v>20200318</v>
      </c>
      <c r="B1875" s="2" t="s">
        <v>31</v>
      </c>
      <c r="C1875" s="2">
        <v>232</v>
      </c>
      <c r="D1875" s="2">
        <v>17.739999999999998</v>
      </c>
      <c r="E1875" s="2">
        <v>21.48</v>
      </c>
      <c r="F1875" s="2">
        <v>4.21</v>
      </c>
      <c r="G1875" s="2">
        <v>0</v>
      </c>
      <c r="H1875" s="16">
        <f t="shared" ref="H1875:H1938" si="90">IF(D1875&gt;0,C1875/SIN(D1875*PI()/180),0)</f>
        <v>761.40948326310092</v>
      </c>
      <c r="I1875" s="15">
        <f t="shared" si="88"/>
        <v>45.274046351971904</v>
      </c>
      <c r="J1875" s="14">
        <f t="shared" si="89"/>
        <v>0.691943653058819</v>
      </c>
    </row>
    <row r="1876" spans="1:10" x14ac:dyDescent="0.3">
      <c r="A1876" s="19">
        <v>20200318</v>
      </c>
      <c r="B1876" s="19" t="s">
        <v>30</v>
      </c>
      <c r="C1876" s="19">
        <v>60</v>
      </c>
      <c r="D1876" s="19">
        <v>6.27</v>
      </c>
      <c r="E1876" s="19">
        <v>20.37</v>
      </c>
      <c r="F1876" s="19">
        <v>4.6900000000000004</v>
      </c>
      <c r="G1876" s="19">
        <v>0</v>
      </c>
      <c r="H1876" s="17">
        <f t="shared" si="90"/>
        <v>549.38082369956715</v>
      </c>
      <c r="I1876" s="18">
        <f t="shared" si="88"/>
        <v>37.538150740611471</v>
      </c>
      <c r="J1876" s="17">
        <f t="shared" si="89"/>
        <v>0.51838383558260814</v>
      </c>
    </row>
    <row r="1877" spans="1:10" x14ac:dyDescent="0.3">
      <c r="A1877" s="2">
        <v>20200318</v>
      </c>
      <c r="B1877" s="2" t="s">
        <v>29</v>
      </c>
      <c r="C1877" s="2">
        <v>0</v>
      </c>
      <c r="D1877" s="2">
        <v>0</v>
      </c>
      <c r="E1877" s="2">
        <v>18.920000000000002</v>
      </c>
      <c r="F1877" s="2">
        <v>4.62</v>
      </c>
      <c r="G1877" s="2">
        <v>0</v>
      </c>
      <c r="H1877" s="16">
        <f t="shared" si="90"/>
        <v>0</v>
      </c>
      <c r="I1877" s="15">
        <f t="shared" si="88"/>
        <v>18.920000000000002</v>
      </c>
      <c r="J1877" s="14">
        <f t="shared" si="89"/>
        <v>0</v>
      </c>
    </row>
    <row r="1878" spans="1:10" x14ac:dyDescent="0.3">
      <c r="A1878" s="19">
        <v>20200318</v>
      </c>
      <c r="B1878" s="19" t="s">
        <v>28</v>
      </c>
      <c r="C1878" s="19">
        <v>0</v>
      </c>
      <c r="D1878" s="19">
        <v>0</v>
      </c>
      <c r="E1878" s="19">
        <v>18.13</v>
      </c>
      <c r="F1878" s="19">
        <v>4.83</v>
      </c>
      <c r="G1878" s="19">
        <v>0</v>
      </c>
      <c r="H1878" s="17">
        <f t="shared" si="90"/>
        <v>0</v>
      </c>
      <c r="I1878" s="18">
        <f t="shared" si="88"/>
        <v>18.13</v>
      </c>
      <c r="J1878" s="17">
        <f t="shared" si="89"/>
        <v>0</v>
      </c>
    </row>
    <row r="1879" spans="1:10" x14ac:dyDescent="0.3">
      <c r="A1879" s="2">
        <v>20200318</v>
      </c>
      <c r="B1879" s="2" t="s">
        <v>27</v>
      </c>
      <c r="C1879" s="2">
        <v>0</v>
      </c>
      <c r="D1879" s="2">
        <v>0</v>
      </c>
      <c r="E1879" s="2">
        <v>17.579999999999998</v>
      </c>
      <c r="F1879" s="2">
        <v>4.62</v>
      </c>
      <c r="G1879" s="2">
        <v>0</v>
      </c>
      <c r="H1879" s="16">
        <f t="shared" si="90"/>
        <v>0</v>
      </c>
      <c r="I1879" s="15">
        <f t="shared" si="88"/>
        <v>17.579999999999998</v>
      </c>
      <c r="J1879" s="14">
        <f t="shared" si="89"/>
        <v>0</v>
      </c>
    </row>
    <row r="1880" spans="1:10" x14ac:dyDescent="0.3">
      <c r="A1880" s="19">
        <v>20200318</v>
      </c>
      <c r="B1880" s="19" t="s">
        <v>26</v>
      </c>
      <c r="C1880" s="19">
        <v>0</v>
      </c>
      <c r="D1880" s="19">
        <v>0</v>
      </c>
      <c r="E1880" s="19">
        <v>17.100000000000001</v>
      </c>
      <c r="F1880" s="19">
        <v>4.4800000000000004</v>
      </c>
      <c r="G1880" s="19">
        <v>0</v>
      </c>
      <c r="H1880" s="17">
        <f t="shared" si="90"/>
        <v>0</v>
      </c>
      <c r="I1880" s="18">
        <f t="shared" si="88"/>
        <v>17.100000000000001</v>
      </c>
      <c r="J1880" s="17">
        <f t="shared" si="89"/>
        <v>0</v>
      </c>
    </row>
    <row r="1881" spans="1:10" x14ac:dyDescent="0.3">
      <c r="A1881" s="2">
        <v>20200318</v>
      </c>
      <c r="B1881" s="2" t="s">
        <v>25</v>
      </c>
      <c r="C1881" s="2">
        <v>0</v>
      </c>
      <c r="D1881" s="2">
        <v>0</v>
      </c>
      <c r="E1881" s="2">
        <v>16.760000000000002</v>
      </c>
      <c r="F1881" s="2">
        <v>4.41</v>
      </c>
      <c r="G1881" s="2">
        <v>0</v>
      </c>
      <c r="H1881" s="16">
        <f t="shared" si="90"/>
        <v>0</v>
      </c>
      <c r="I1881" s="15">
        <f t="shared" si="88"/>
        <v>16.760000000000002</v>
      </c>
      <c r="J1881" s="14">
        <f t="shared" si="89"/>
        <v>0</v>
      </c>
    </row>
    <row r="1882" spans="1:10" x14ac:dyDescent="0.3">
      <c r="A1882" s="19">
        <v>20200319</v>
      </c>
      <c r="B1882" s="19" t="s">
        <v>48</v>
      </c>
      <c r="C1882" s="19">
        <v>0</v>
      </c>
      <c r="D1882" s="19">
        <v>0</v>
      </c>
      <c r="E1882" s="19">
        <v>16.3</v>
      </c>
      <c r="F1882" s="19">
        <v>4.34</v>
      </c>
      <c r="G1882" s="19">
        <v>0</v>
      </c>
      <c r="H1882" s="17">
        <f t="shared" si="90"/>
        <v>0</v>
      </c>
      <c r="I1882" s="18">
        <f t="shared" si="88"/>
        <v>16.3</v>
      </c>
      <c r="J1882" s="17">
        <f t="shared" si="89"/>
        <v>0</v>
      </c>
    </row>
    <row r="1883" spans="1:10" x14ac:dyDescent="0.3">
      <c r="A1883" s="2">
        <v>20200319</v>
      </c>
      <c r="B1883" s="2" t="s">
        <v>47</v>
      </c>
      <c r="C1883" s="2">
        <v>0</v>
      </c>
      <c r="D1883" s="2">
        <v>0</v>
      </c>
      <c r="E1883" s="2">
        <v>15.79</v>
      </c>
      <c r="F1883" s="2">
        <v>4.28</v>
      </c>
      <c r="G1883" s="2">
        <v>0</v>
      </c>
      <c r="H1883" s="16">
        <f t="shared" si="90"/>
        <v>0</v>
      </c>
      <c r="I1883" s="15">
        <f t="shared" si="88"/>
        <v>15.79</v>
      </c>
      <c r="J1883" s="14">
        <f t="shared" si="89"/>
        <v>0</v>
      </c>
    </row>
    <row r="1884" spans="1:10" x14ac:dyDescent="0.3">
      <c r="A1884" s="19">
        <v>20200319</v>
      </c>
      <c r="B1884" s="19" t="s">
        <v>46</v>
      </c>
      <c r="C1884" s="19">
        <v>0</v>
      </c>
      <c r="D1884" s="19">
        <v>0</v>
      </c>
      <c r="E1884" s="19">
        <v>15.3</v>
      </c>
      <c r="F1884" s="19">
        <v>3.93</v>
      </c>
      <c r="G1884" s="19">
        <v>0</v>
      </c>
      <c r="H1884" s="17">
        <f t="shared" si="90"/>
        <v>0</v>
      </c>
      <c r="I1884" s="18">
        <f t="shared" si="88"/>
        <v>15.3</v>
      </c>
      <c r="J1884" s="17">
        <f t="shared" si="89"/>
        <v>0</v>
      </c>
    </row>
    <row r="1885" spans="1:10" x14ac:dyDescent="0.3">
      <c r="A1885" s="2">
        <v>20200319</v>
      </c>
      <c r="B1885" s="2" t="s">
        <v>45</v>
      </c>
      <c r="C1885" s="2">
        <v>0</v>
      </c>
      <c r="D1885" s="2">
        <v>0</v>
      </c>
      <c r="E1885" s="2">
        <v>14.8</v>
      </c>
      <c r="F1885" s="2">
        <v>3.59</v>
      </c>
      <c r="G1885" s="2">
        <v>0</v>
      </c>
      <c r="H1885" s="16">
        <f t="shared" si="90"/>
        <v>0</v>
      </c>
      <c r="I1885" s="15">
        <f t="shared" si="88"/>
        <v>14.8</v>
      </c>
      <c r="J1885" s="14">
        <f t="shared" si="89"/>
        <v>0</v>
      </c>
    </row>
    <row r="1886" spans="1:10" x14ac:dyDescent="0.3">
      <c r="A1886" s="19">
        <v>20200319</v>
      </c>
      <c r="B1886" s="19" t="s">
        <v>44</v>
      </c>
      <c r="C1886" s="19">
        <v>0</v>
      </c>
      <c r="D1886" s="19">
        <v>0</v>
      </c>
      <c r="E1886" s="19">
        <v>14.3</v>
      </c>
      <c r="F1886" s="19">
        <v>3.38</v>
      </c>
      <c r="G1886" s="19">
        <v>0</v>
      </c>
      <c r="H1886" s="17">
        <f t="shared" si="90"/>
        <v>0</v>
      </c>
      <c r="I1886" s="18">
        <f t="shared" si="88"/>
        <v>14.3</v>
      </c>
      <c r="J1886" s="17">
        <f t="shared" si="89"/>
        <v>0</v>
      </c>
    </row>
    <row r="1887" spans="1:10" x14ac:dyDescent="0.3">
      <c r="A1887" s="2">
        <v>20200319</v>
      </c>
      <c r="B1887" s="2" t="s">
        <v>43</v>
      </c>
      <c r="C1887" s="2">
        <v>0</v>
      </c>
      <c r="D1887" s="2">
        <v>0</v>
      </c>
      <c r="E1887" s="2">
        <v>13.81</v>
      </c>
      <c r="F1887" s="2">
        <v>3.24</v>
      </c>
      <c r="G1887" s="2">
        <v>0</v>
      </c>
      <c r="H1887" s="16">
        <f t="shared" si="90"/>
        <v>0</v>
      </c>
      <c r="I1887" s="15">
        <f t="shared" si="88"/>
        <v>13.81</v>
      </c>
      <c r="J1887" s="14">
        <f t="shared" si="89"/>
        <v>0</v>
      </c>
    </row>
    <row r="1888" spans="1:10" x14ac:dyDescent="0.3">
      <c r="A1888" s="19">
        <v>20200319</v>
      </c>
      <c r="B1888" s="19" t="s">
        <v>42</v>
      </c>
      <c r="C1888" s="19">
        <v>0</v>
      </c>
      <c r="D1888" s="19">
        <v>0</v>
      </c>
      <c r="E1888" s="19">
        <v>13.34</v>
      </c>
      <c r="F1888" s="19">
        <v>3.24</v>
      </c>
      <c r="G1888" s="19">
        <v>0</v>
      </c>
      <c r="H1888" s="17">
        <f t="shared" si="90"/>
        <v>0</v>
      </c>
      <c r="I1888" s="18">
        <f t="shared" si="88"/>
        <v>13.34</v>
      </c>
      <c r="J1888" s="17">
        <f t="shared" si="89"/>
        <v>0</v>
      </c>
    </row>
    <row r="1889" spans="1:10" x14ac:dyDescent="0.3">
      <c r="A1889" s="2">
        <v>20200319</v>
      </c>
      <c r="B1889" s="2" t="s">
        <v>41</v>
      </c>
      <c r="C1889" s="2">
        <v>21.81</v>
      </c>
      <c r="D1889" s="2">
        <v>4.53</v>
      </c>
      <c r="E1889" s="2">
        <v>12.75</v>
      </c>
      <c r="F1889" s="2">
        <v>2.34</v>
      </c>
      <c r="G1889" s="2">
        <v>0</v>
      </c>
      <c r="H1889" s="16">
        <f t="shared" si="90"/>
        <v>276.1421198550737</v>
      </c>
      <c r="I1889" s="15">
        <f t="shared" si="88"/>
        <v>21.379441245471053</v>
      </c>
      <c r="J1889" s="14">
        <f t="shared" si="89"/>
        <v>0.28064116931798333</v>
      </c>
    </row>
    <row r="1890" spans="1:10" x14ac:dyDescent="0.3">
      <c r="A1890" s="19">
        <v>20200319</v>
      </c>
      <c r="B1890" s="19" t="s">
        <v>40</v>
      </c>
      <c r="C1890" s="19">
        <v>205</v>
      </c>
      <c r="D1890" s="19">
        <v>16.07</v>
      </c>
      <c r="E1890" s="19">
        <v>13.52</v>
      </c>
      <c r="F1890" s="19">
        <v>2.34</v>
      </c>
      <c r="G1890" s="19">
        <v>0</v>
      </c>
      <c r="H1890" s="17">
        <f t="shared" si="90"/>
        <v>740.57602774008296</v>
      </c>
      <c r="I1890" s="18">
        <f t="shared" si="88"/>
        <v>36.663000866877596</v>
      </c>
      <c r="J1890" s="17">
        <f t="shared" si="89"/>
        <v>0.70170800289923685</v>
      </c>
    </row>
    <row r="1891" spans="1:10" x14ac:dyDescent="0.3">
      <c r="A1891" s="2">
        <v>20200319</v>
      </c>
      <c r="B1891" s="2" t="s">
        <v>39</v>
      </c>
      <c r="C1891" s="2">
        <v>394</v>
      </c>
      <c r="D1891" s="2">
        <v>27.08</v>
      </c>
      <c r="E1891" s="2">
        <v>14.83</v>
      </c>
      <c r="F1891" s="2">
        <v>2.5499999999999998</v>
      </c>
      <c r="G1891" s="2">
        <v>0</v>
      </c>
      <c r="H1891" s="16">
        <f t="shared" si="90"/>
        <v>865.48869763032405</v>
      </c>
      <c r="I1891" s="15">
        <f t="shared" si="88"/>
        <v>41.876521800947629</v>
      </c>
      <c r="J1891" s="14">
        <f t="shared" si="89"/>
        <v>0.79975972269718043</v>
      </c>
    </row>
    <row r="1892" spans="1:10" x14ac:dyDescent="0.3">
      <c r="A1892" s="19">
        <v>20200319</v>
      </c>
      <c r="B1892" s="19" t="s">
        <v>38</v>
      </c>
      <c r="C1892" s="19">
        <v>495</v>
      </c>
      <c r="D1892" s="19">
        <v>37.04</v>
      </c>
      <c r="E1892" s="19">
        <v>16.510000000000002</v>
      </c>
      <c r="F1892" s="19">
        <v>2.5499999999999998</v>
      </c>
      <c r="G1892" s="19">
        <v>0</v>
      </c>
      <c r="H1892" s="17">
        <f t="shared" si="90"/>
        <v>821.75075749240818</v>
      </c>
      <c r="I1892" s="18">
        <f t="shared" si="88"/>
        <v>42.189711171637754</v>
      </c>
      <c r="J1892" s="17">
        <f t="shared" si="89"/>
        <v>0.7581852956987476</v>
      </c>
    </row>
    <row r="1893" spans="1:10" x14ac:dyDescent="0.3">
      <c r="A1893" s="2">
        <v>20200319</v>
      </c>
      <c r="B1893" s="2" t="s">
        <v>37</v>
      </c>
      <c r="C1893" s="2">
        <v>696.01</v>
      </c>
      <c r="D1893" s="2">
        <v>45.07</v>
      </c>
      <c r="E1893" s="2">
        <v>18.07</v>
      </c>
      <c r="F1893" s="2">
        <v>1.79</v>
      </c>
      <c r="G1893" s="2">
        <v>0</v>
      </c>
      <c r="H1893" s="16">
        <f t="shared" si="90"/>
        <v>983.10642447047553</v>
      </c>
      <c r="I1893" s="15">
        <f t="shared" si="88"/>
        <v>48.792075764702361</v>
      </c>
      <c r="J1893" s="14">
        <f t="shared" si="89"/>
        <v>0.87785078305952313</v>
      </c>
    </row>
    <row r="1894" spans="1:10" x14ac:dyDescent="0.3">
      <c r="A1894" s="19">
        <v>20200319</v>
      </c>
      <c r="B1894" s="19" t="s">
        <v>36</v>
      </c>
      <c r="C1894" s="19">
        <v>779.01</v>
      </c>
      <c r="D1894" s="19">
        <v>49.9</v>
      </c>
      <c r="E1894" s="19">
        <v>19.14</v>
      </c>
      <c r="F1894" s="19">
        <v>0.34</v>
      </c>
      <c r="G1894" s="19">
        <v>0</v>
      </c>
      <c r="H1894" s="17">
        <f t="shared" si="90"/>
        <v>1018.4183617619434</v>
      </c>
      <c r="I1894" s="18">
        <f t="shared" si="88"/>
        <v>50.965573805060728</v>
      </c>
      <c r="J1894" s="17">
        <f t="shared" si="89"/>
        <v>0.89942118464652876</v>
      </c>
    </row>
    <row r="1895" spans="1:10" x14ac:dyDescent="0.3">
      <c r="A1895" s="2">
        <v>20200319</v>
      </c>
      <c r="B1895" s="2" t="s">
        <v>35</v>
      </c>
      <c r="C1895" s="2">
        <v>746.01</v>
      </c>
      <c r="D1895" s="2">
        <v>50.29</v>
      </c>
      <c r="E1895" s="2">
        <v>19.760000000000002</v>
      </c>
      <c r="F1895" s="2">
        <v>1.31</v>
      </c>
      <c r="G1895" s="2">
        <v>0</v>
      </c>
      <c r="H1895" s="16">
        <f t="shared" si="90"/>
        <v>969.74077903350758</v>
      </c>
      <c r="I1895" s="15">
        <f t="shared" si="88"/>
        <v>50.06439934479711</v>
      </c>
      <c r="J1895" s="14">
        <f t="shared" si="89"/>
        <v>0.86036391337367035</v>
      </c>
    </row>
    <row r="1896" spans="1:10" x14ac:dyDescent="0.3">
      <c r="A1896" s="19">
        <v>20200319</v>
      </c>
      <c r="B1896" s="19" t="s">
        <v>34</v>
      </c>
      <c r="C1896" s="19">
        <v>619.01</v>
      </c>
      <c r="D1896" s="19">
        <v>46.13</v>
      </c>
      <c r="E1896" s="19">
        <v>19.89</v>
      </c>
      <c r="F1896" s="19">
        <v>2.9</v>
      </c>
      <c r="G1896" s="19">
        <v>0</v>
      </c>
      <c r="H1896" s="17">
        <f t="shared" si="90"/>
        <v>858.64601558272784</v>
      </c>
      <c r="I1896" s="18">
        <f t="shared" si="88"/>
        <v>46.722687986960246</v>
      </c>
      <c r="J1896" s="17">
        <f t="shared" si="89"/>
        <v>0.77471156788785178</v>
      </c>
    </row>
    <row r="1897" spans="1:10" x14ac:dyDescent="0.3">
      <c r="A1897" s="2">
        <v>20200319</v>
      </c>
      <c r="B1897" s="2" t="s">
        <v>33</v>
      </c>
      <c r="C1897" s="2">
        <v>517.01</v>
      </c>
      <c r="D1897" s="2">
        <v>38.53</v>
      </c>
      <c r="E1897" s="2">
        <v>19.22</v>
      </c>
      <c r="F1897" s="2">
        <v>4.1399999999999997</v>
      </c>
      <c r="G1897" s="2">
        <v>0</v>
      </c>
      <c r="H1897" s="16">
        <f t="shared" si="90"/>
        <v>829.97240614147097</v>
      </c>
      <c r="I1897" s="15">
        <f t="shared" si="88"/>
        <v>45.156637691920963</v>
      </c>
      <c r="J1897" s="14">
        <f t="shared" si="89"/>
        <v>0.75468986725948617</v>
      </c>
    </row>
    <row r="1898" spans="1:10" x14ac:dyDescent="0.3">
      <c r="A1898" s="19">
        <v>20200319</v>
      </c>
      <c r="B1898" s="19" t="s">
        <v>32</v>
      </c>
      <c r="C1898" s="19">
        <v>373</v>
      </c>
      <c r="D1898" s="19">
        <v>28.83</v>
      </c>
      <c r="E1898" s="19">
        <v>18.23</v>
      </c>
      <c r="F1898" s="19">
        <v>4.55</v>
      </c>
      <c r="G1898" s="19">
        <v>0</v>
      </c>
      <c r="H1898" s="17">
        <f t="shared" si="90"/>
        <v>773.51799367145964</v>
      </c>
      <c r="I1898" s="18">
        <f t="shared" si="88"/>
        <v>42.40243730223311</v>
      </c>
      <c r="J1898" s="17">
        <f t="shared" si="89"/>
        <v>0.71294305092988441</v>
      </c>
    </row>
    <row r="1899" spans="1:10" x14ac:dyDescent="0.3">
      <c r="A1899" s="2">
        <v>20200319</v>
      </c>
      <c r="B1899" s="2" t="s">
        <v>31</v>
      </c>
      <c r="C1899" s="2">
        <v>217</v>
      </c>
      <c r="D1899" s="2">
        <v>17.940000000000001</v>
      </c>
      <c r="E1899" s="2">
        <v>17.61</v>
      </c>
      <c r="F1899" s="2">
        <v>4.6900000000000004</v>
      </c>
      <c r="G1899" s="2">
        <v>0</v>
      </c>
      <c r="H1899" s="16">
        <f t="shared" si="90"/>
        <v>704.49769265650502</v>
      </c>
      <c r="I1899" s="15">
        <f t="shared" si="88"/>
        <v>39.625552895515781</v>
      </c>
      <c r="J1899" s="14">
        <f t="shared" si="89"/>
        <v>0.65813118544728055</v>
      </c>
    </row>
    <row r="1900" spans="1:10" x14ac:dyDescent="0.3">
      <c r="A1900" s="19">
        <v>20200319</v>
      </c>
      <c r="B1900" s="19" t="s">
        <v>30</v>
      </c>
      <c r="C1900" s="19">
        <v>52</v>
      </c>
      <c r="D1900" s="19">
        <v>6.46</v>
      </c>
      <c r="E1900" s="19">
        <v>16.8</v>
      </c>
      <c r="F1900" s="19">
        <v>4.76</v>
      </c>
      <c r="G1900" s="19">
        <v>0</v>
      </c>
      <c r="H1900" s="17">
        <f t="shared" si="90"/>
        <v>462.18301994947507</v>
      </c>
      <c r="I1900" s="18">
        <f t="shared" si="88"/>
        <v>31.243219373421098</v>
      </c>
      <c r="J1900" s="17">
        <f t="shared" si="89"/>
        <v>0.44919822502050832</v>
      </c>
    </row>
    <row r="1901" spans="1:10" x14ac:dyDescent="0.3">
      <c r="A1901" s="2">
        <v>20200319</v>
      </c>
      <c r="B1901" s="2" t="s">
        <v>29</v>
      </c>
      <c r="C1901" s="2">
        <v>0</v>
      </c>
      <c r="D1901" s="2">
        <v>0</v>
      </c>
      <c r="E1901" s="2">
        <v>15.18</v>
      </c>
      <c r="F1901" s="2">
        <v>5.03</v>
      </c>
      <c r="G1901" s="2">
        <v>0</v>
      </c>
      <c r="H1901" s="16">
        <f t="shared" si="90"/>
        <v>0</v>
      </c>
      <c r="I1901" s="15">
        <f t="shared" si="88"/>
        <v>15.18</v>
      </c>
      <c r="J1901" s="14">
        <f t="shared" si="89"/>
        <v>0</v>
      </c>
    </row>
    <row r="1902" spans="1:10" x14ac:dyDescent="0.3">
      <c r="A1902" s="19">
        <v>20200319</v>
      </c>
      <c r="B1902" s="19" t="s">
        <v>28</v>
      </c>
      <c r="C1902" s="19">
        <v>0</v>
      </c>
      <c r="D1902" s="19">
        <v>0</v>
      </c>
      <c r="E1902" s="19">
        <v>14.2</v>
      </c>
      <c r="F1902" s="19">
        <v>5.52</v>
      </c>
      <c r="G1902" s="19">
        <v>0</v>
      </c>
      <c r="H1902" s="17">
        <f t="shared" si="90"/>
        <v>0</v>
      </c>
      <c r="I1902" s="18">
        <f t="shared" si="88"/>
        <v>14.2</v>
      </c>
      <c r="J1902" s="17">
        <f t="shared" si="89"/>
        <v>0</v>
      </c>
    </row>
    <row r="1903" spans="1:10" x14ac:dyDescent="0.3">
      <c r="A1903" s="2">
        <v>20200319</v>
      </c>
      <c r="B1903" s="2" t="s">
        <v>27</v>
      </c>
      <c r="C1903" s="2">
        <v>0</v>
      </c>
      <c r="D1903" s="2">
        <v>0</v>
      </c>
      <c r="E1903" s="2">
        <v>13.62</v>
      </c>
      <c r="F1903" s="2">
        <v>5.52</v>
      </c>
      <c r="G1903" s="2">
        <v>0</v>
      </c>
      <c r="H1903" s="16">
        <f t="shared" si="90"/>
        <v>0</v>
      </c>
      <c r="I1903" s="15">
        <f t="shared" si="88"/>
        <v>13.62</v>
      </c>
      <c r="J1903" s="14">
        <f t="shared" si="89"/>
        <v>0</v>
      </c>
    </row>
    <row r="1904" spans="1:10" x14ac:dyDescent="0.3">
      <c r="A1904" s="19">
        <v>20200319</v>
      </c>
      <c r="B1904" s="19" t="s">
        <v>26</v>
      </c>
      <c r="C1904" s="19">
        <v>0</v>
      </c>
      <c r="D1904" s="19">
        <v>0</v>
      </c>
      <c r="E1904" s="19">
        <v>13.3</v>
      </c>
      <c r="F1904" s="19">
        <v>5.0999999999999996</v>
      </c>
      <c r="G1904" s="19">
        <v>0</v>
      </c>
      <c r="H1904" s="17">
        <f t="shared" si="90"/>
        <v>0</v>
      </c>
      <c r="I1904" s="18">
        <f t="shared" si="88"/>
        <v>13.3</v>
      </c>
      <c r="J1904" s="17">
        <f t="shared" si="89"/>
        <v>0</v>
      </c>
    </row>
    <row r="1905" spans="1:10" x14ac:dyDescent="0.3">
      <c r="A1905" s="2">
        <v>20200319</v>
      </c>
      <c r="B1905" s="2" t="s">
        <v>25</v>
      </c>
      <c r="C1905" s="2">
        <v>0</v>
      </c>
      <c r="D1905" s="2">
        <v>0</v>
      </c>
      <c r="E1905" s="2">
        <v>13.06</v>
      </c>
      <c r="F1905" s="2">
        <v>4.4800000000000004</v>
      </c>
      <c r="G1905" s="2">
        <v>0</v>
      </c>
      <c r="H1905" s="16">
        <f t="shared" si="90"/>
        <v>0</v>
      </c>
      <c r="I1905" s="15">
        <f t="shared" si="88"/>
        <v>13.06</v>
      </c>
      <c r="J1905" s="14">
        <f t="shared" si="89"/>
        <v>0</v>
      </c>
    </row>
    <row r="1906" spans="1:10" x14ac:dyDescent="0.3">
      <c r="A1906" s="19">
        <v>20200320</v>
      </c>
      <c r="B1906" s="19" t="s">
        <v>48</v>
      </c>
      <c r="C1906" s="19">
        <v>0</v>
      </c>
      <c r="D1906" s="19">
        <v>0</v>
      </c>
      <c r="E1906" s="19">
        <v>12.78</v>
      </c>
      <c r="F1906" s="19">
        <v>4.07</v>
      </c>
      <c r="G1906" s="19">
        <v>0</v>
      </c>
      <c r="H1906" s="17">
        <f t="shared" si="90"/>
        <v>0</v>
      </c>
      <c r="I1906" s="18">
        <f t="shared" si="88"/>
        <v>12.78</v>
      </c>
      <c r="J1906" s="17">
        <f t="shared" si="89"/>
        <v>0</v>
      </c>
    </row>
    <row r="1907" spans="1:10" x14ac:dyDescent="0.3">
      <c r="A1907" s="2">
        <v>20200320</v>
      </c>
      <c r="B1907" s="2" t="s">
        <v>47</v>
      </c>
      <c r="C1907" s="2">
        <v>0</v>
      </c>
      <c r="D1907" s="2">
        <v>0</v>
      </c>
      <c r="E1907" s="2">
        <v>12.5</v>
      </c>
      <c r="F1907" s="2">
        <v>4.07</v>
      </c>
      <c r="G1907" s="2">
        <v>0</v>
      </c>
      <c r="H1907" s="16">
        <f t="shared" si="90"/>
        <v>0</v>
      </c>
      <c r="I1907" s="15">
        <f t="shared" si="88"/>
        <v>12.5</v>
      </c>
      <c r="J1907" s="14">
        <f t="shared" si="89"/>
        <v>0</v>
      </c>
    </row>
    <row r="1908" spans="1:10" x14ac:dyDescent="0.3">
      <c r="A1908" s="19">
        <v>20200320</v>
      </c>
      <c r="B1908" s="19" t="s">
        <v>46</v>
      </c>
      <c r="C1908" s="19">
        <v>0</v>
      </c>
      <c r="D1908" s="19">
        <v>0</v>
      </c>
      <c r="E1908" s="19">
        <v>12.29</v>
      </c>
      <c r="F1908" s="19">
        <v>4.34</v>
      </c>
      <c r="G1908" s="19">
        <v>0</v>
      </c>
      <c r="H1908" s="17">
        <f t="shared" si="90"/>
        <v>0</v>
      </c>
      <c r="I1908" s="18">
        <f t="shared" si="88"/>
        <v>12.29</v>
      </c>
      <c r="J1908" s="17">
        <f t="shared" si="89"/>
        <v>0</v>
      </c>
    </row>
    <row r="1909" spans="1:10" x14ac:dyDescent="0.3">
      <c r="A1909" s="2">
        <v>20200320</v>
      </c>
      <c r="B1909" s="2" t="s">
        <v>45</v>
      </c>
      <c r="C1909" s="2">
        <v>0</v>
      </c>
      <c r="D1909" s="2">
        <v>0</v>
      </c>
      <c r="E1909" s="2">
        <v>12.19</v>
      </c>
      <c r="F1909" s="2">
        <v>4.07</v>
      </c>
      <c r="G1909" s="2">
        <v>0</v>
      </c>
      <c r="H1909" s="16">
        <f t="shared" si="90"/>
        <v>0</v>
      </c>
      <c r="I1909" s="15">
        <f t="shared" si="88"/>
        <v>12.19</v>
      </c>
      <c r="J1909" s="14">
        <f t="shared" si="89"/>
        <v>0</v>
      </c>
    </row>
    <row r="1910" spans="1:10" x14ac:dyDescent="0.3">
      <c r="A1910" s="19">
        <v>20200320</v>
      </c>
      <c r="B1910" s="19" t="s">
        <v>44</v>
      </c>
      <c r="C1910" s="19">
        <v>0</v>
      </c>
      <c r="D1910" s="19">
        <v>0</v>
      </c>
      <c r="E1910" s="19">
        <v>12.2</v>
      </c>
      <c r="F1910" s="19">
        <v>3.66</v>
      </c>
      <c r="G1910" s="19">
        <v>0</v>
      </c>
      <c r="H1910" s="17">
        <f t="shared" si="90"/>
        <v>0</v>
      </c>
      <c r="I1910" s="18">
        <f t="shared" si="88"/>
        <v>12.2</v>
      </c>
      <c r="J1910" s="17">
        <f t="shared" si="89"/>
        <v>0</v>
      </c>
    </row>
    <row r="1911" spans="1:10" x14ac:dyDescent="0.3">
      <c r="A1911" s="2">
        <v>20200320</v>
      </c>
      <c r="B1911" s="2" t="s">
        <v>43</v>
      </c>
      <c r="C1911" s="2">
        <v>0</v>
      </c>
      <c r="D1911" s="2">
        <v>0</v>
      </c>
      <c r="E1911" s="2">
        <v>12.13</v>
      </c>
      <c r="F1911" s="2">
        <v>3.17</v>
      </c>
      <c r="G1911" s="2">
        <v>0</v>
      </c>
      <c r="H1911" s="16">
        <f t="shared" si="90"/>
        <v>0</v>
      </c>
      <c r="I1911" s="15">
        <f t="shared" si="88"/>
        <v>12.13</v>
      </c>
      <c r="J1911" s="14">
        <f t="shared" si="89"/>
        <v>0</v>
      </c>
    </row>
    <row r="1912" spans="1:10" x14ac:dyDescent="0.3">
      <c r="A1912" s="19">
        <v>20200320</v>
      </c>
      <c r="B1912" s="19" t="s">
        <v>42</v>
      </c>
      <c r="C1912" s="19">
        <v>0</v>
      </c>
      <c r="D1912" s="19">
        <v>0</v>
      </c>
      <c r="E1912" s="19">
        <v>12.15</v>
      </c>
      <c r="F1912" s="19">
        <v>3.03</v>
      </c>
      <c r="G1912" s="19">
        <v>0</v>
      </c>
      <c r="H1912" s="17">
        <f t="shared" si="90"/>
        <v>0</v>
      </c>
      <c r="I1912" s="18">
        <f t="shared" si="88"/>
        <v>12.15</v>
      </c>
      <c r="J1912" s="17">
        <f t="shared" si="89"/>
        <v>0</v>
      </c>
    </row>
    <row r="1913" spans="1:10" x14ac:dyDescent="0.3">
      <c r="A1913" s="2">
        <v>20200320</v>
      </c>
      <c r="B1913" s="2" t="s">
        <v>41</v>
      </c>
      <c r="C1913" s="2">
        <v>24.79</v>
      </c>
      <c r="D1913" s="2">
        <v>4.84</v>
      </c>
      <c r="E1913" s="2">
        <v>12.24</v>
      </c>
      <c r="F1913" s="2">
        <v>3.72</v>
      </c>
      <c r="G1913" s="2">
        <v>0</v>
      </c>
      <c r="H1913" s="16">
        <f t="shared" si="90"/>
        <v>293.81260936641968</v>
      </c>
      <c r="I1913" s="15">
        <f t="shared" si="88"/>
        <v>21.421644042700613</v>
      </c>
      <c r="J1913" s="14">
        <f t="shared" si="89"/>
        <v>0.29854375682117168</v>
      </c>
    </row>
    <row r="1914" spans="1:10" x14ac:dyDescent="0.3">
      <c r="A1914" s="19">
        <v>20200320</v>
      </c>
      <c r="B1914" s="19" t="s">
        <v>40</v>
      </c>
      <c r="C1914" s="19">
        <v>47</v>
      </c>
      <c r="D1914" s="19">
        <v>16.38</v>
      </c>
      <c r="E1914" s="19">
        <v>12.52</v>
      </c>
      <c r="F1914" s="19">
        <v>3.72</v>
      </c>
      <c r="G1914" s="19">
        <v>0</v>
      </c>
      <c r="H1914" s="17">
        <f t="shared" si="90"/>
        <v>166.66278029149473</v>
      </c>
      <c r="I1914" s="18">
        <f t="shared" si="88"/>
        <v>17.728211884109211</v>
      </c>
      <c r="J1914" s="17">
        <f t="shared" si="89"/>
        <v>0.17211649420437725</v>
      </c>
    </row>
    <row r="1915" spans="1:10" x14ac:dyDescent="0.3">
      <c r="A1915" s="2">
        <v>20200320</v>
      </c>
      <c r="B1915" s="2" t="s">
        <v>39</v>
      </c>
      <c r="C1915" s="2">
        <v>128</v>
      </c>
      <c r="D1915" s="2">
        <v>27.42</v>
      </c>
      <c r="E1915" s="2">
        <v>13.03</v>
      </c>
      <c r="F1915" s="2">
        <v>2.9</v>
      </c>
      <c r="G1915" s="2">
        <v>0</v>
      </c>
      <c r="H1915" s="16">
        <f t="shared" si="90"/>
        <v>277.95290815232465</v>
      </c>
      <c r="I1915" s="15">
        <f t="shared" si="88"/>
        <v>21.716028379760147</v>
      </c>
      <c r="J1915" s="14">
        <f t="shared" si="89"/>
        <v>0.2820604607319338</v>
      </c>
    </row>
    <row r="1916" spans="1:10" x14ac:dyDescent="0.3">
      <c r="A1916" s="19">
        <v>20200320</v>
      </c>
      <c r="B1916" s="19" t="s">
        <v>38</v>
      </c>
      <c r="C1916" s="19">
        <v>74</v>
      </c>
      <c r="D1916" s="19">
        <v>37.4</v>
      </c>
      <c r="E1916" s="19">
        <v>13.3</v>
      </c>
      <c r="F1916" s="19">
        <v>2.21</v>
      </c>
      <c r="G1916" s="19">
        <v>0</v>
      </c>
      <c r="H1916" s="17">
        <f t="shared" si="90"/>
        <v>121.83560023347904</v>
      </c>
      <c r="I1916" s="18">
        <f t="shared" si="88"/>
        <v>17.107362507296219</v>
      </c>
      <c r="J1916" s="17">
        <f t="shared" si="89"/>
        <v>0.12616281925204875</v>
      </c>
    </row>
    <row r="1917" spans="1:10" x14ac:dyDescent="0.3">
      <c r="A1917" s="2">
        <v>20200320</v>
      </c>
      <c r="B1917" s="2" t="s">
        <v>37</v>
      </c>
      <c r="C1917" s="2">
        <v>65</v>
      </c>
      <c r="D1917" s="2">
        <v>45.46</v>
      </c>
      <c r="E1917" s="2">
        <v>13.77</v>
      </c>
      <c r="F1917" s="2">
        <v>1.93</v>
      </c>
      <c r="G1917" s="2">
        <v>0</v>
      </c>
      <c r="H1917" s="16">
        <f t="shared" si="90"/>
        <v>91.194670731748573</v>
      </c>
      <c r="I1917" s="15">
        <f t="shared" si="88"/>
        <v>16.619833460367143</v>
      </c>
      <c r="J1917" s="14">
        <f t="shared" si="89"/>
        <v>9.4633690108914231E-2</v>
      </c>
    </row>
    <row r="1918" spans="1:10" x14ac:dyDescent="0.3">
      <c r="A1918" s="19">
        <v>20200320</v>
      </c>
      <c r="B1918" s="19" t="s">
        <v>36</v>
      </c>
      <c r="C1918" s="19">
        <v>72</v>
      </c>
      <c r="D1918" s="19">
        <v>50.3</v>
      </c>
      <c r="E1918" s="19">
        <v>14.28</v>
      </c>
      <c r="F1918" s="19">
        <v>2.34</v>
      </c>
      <c r="G1918" s="19">
        <v>0</v>
      </c>
      <c r="H1918" s="17">
        <f t="shared" si="90"/>
        <v>93.579466647354096</v>
      </c>
      <c r="I1918" s="18">
        <f t="shared" si="88"/>
        <v>17.204358332729814</v>
      </c>
      <c r="J1918" s="17">
        <f t="shared" si="89"/>
        <v>9.6862270599640768E-2</v>
      </c>
    </row>
    <row r="1919" spans="1:10" x14ac:dyDescent="0.3">
      <c r="A1919" s="2">
        <v>20200320</v>
      </c>
      <c r="B1919" s="2" t="s">
        <v>35</v>
      </c>
      <c r="C1919" s="2">
        <v>117</v>
      </c>
      <c r="D1919" s="2">
        <v>50.68</v>
      </c>
      <c r="E1919" s="2">
        <v>13.94</v>
      </c>
      <c r="F1919" s="2">
        <v>2.9</v>
      </c>
      <c r="G1919" s="2">
        <v>0</v>
      </c>
      <c r="H1919" s="16">
        <f t="shared" si="90"/>
        <v>151.23722306362893</v>
      </c>
      <c r="I1919" s="15">
        <f t="shared" si="88"/>
        <v>18.666163220738405</v>
      </c>
      <c r="J1919" s="14">
        <f t="shared" si="89"/>
        <v>0.15554782654988103</v>
      </c>
    </row>
    <row r="1920" spans="1:10" x14ac:dyDescent="0.3">
      <c r="A1920" s="19">
        <v>20200320</v>
      </c>
      <c r="B1920" s="19" t="s">
        <v>34</v>
      </c>
      <c r="C1920" s="19">
        <v>140</v>
      </c>
      <c r="D1920" s="19">
        <v>46.46</v>
      </c>
      <c r="E1920" s="19">
        <v>13.92</v>
      </c>
      <c r="F1920" s="19">
        <v>3.24</v>
      </c>
      <c r="G1920" s="19">
        <v>0</v>
      </c>
      <c r="H1920" s="17">
        <f t="shared" si="90"/>
        <v>193.13178347059733</v>
      </c>
      <c r="I1920" s="18">
        <f t="shared" si="88"/>
        <v>19.955368233456166</v>
      </c>
      <c r="J1920" s="17">
        <f t="shared" si="89"/>
        <v>0.19751603775571003</v>
      </c>
    </row>
    <row r="1921" spans="1:10" x14ac:dyDescent="0.3">
      <c r="A1921" s="2">
        <v>20200320</v>
      </c>
      <c r="B1921" s="2" t="s">
        <v>33</v>
      </c>
      <c r="C1921" s="2">
        <v>97</v>
      </c>
      <c r="D1921" s="2">
        <v>38.81</v>
      </c>
      <c r="E1921" s="2">
        <v>13.72</v>
      </c>
      <c r="F1921" s="2">
        <v>3.66</v>
      </c>
      <c r="G1921" s="2">
        <v>0</v>
      </c>
      <c r="H1921" s="16">
        <f t="shared" si="90"/>
        <v>154.76916672928058</v>
      </c>
      <c r="I1921" s="15">
        <f t="shared" si="88"/>
        <v>18.556536460290019</v>
      </c>
      <c r="J1921" s="14">
        <f t="shared" si="89"/>
        <v>0.15925678940229196</v>
      </c>
    </row>
    <row r="1922" spans="1:10" x14ac:dyDescent="0.3">
      <c r="A1922" s="19">
        <v>20200320</v>
      </c>
      <c r="B1922" s="19" t="s">
        <v>32</v>
      </c>
      <c r="C1922" s="19">
        <v>66</v>
      </c>
      <c r="D1922" s="19">
        <v>29.06</v>
      </c>
      <c r="E1922" s="19">
        <v>13.81</v>
      </c>
      <c r="F1922" s="19">
        <v>3.86</v>
      </c>
      <c r="G1922" s="19">
        <v>0</v>
      </c>
      <c r="H1922" s="17">
        <f t="shared" si="90"/>
        <v>135.87928458410252</v>
      </c>
      <c r="I1922" s="18">
        <f t="shared" si="88"/>
        <v>18.056227643253205</v>
      </c>
      <c r="J1922" s="17">
        <f t="shared" si="89"/>
        <v>0.14012510127477584</v>
      </c>
    </row>
    <row r="1923" spans="1:10" x14ac:dyDescent="0.3">
      <c r="A1923" s="2">
        <v>20200320</v>
      </c>
      <c r="B1923" s="2" t="s">
        <v>31</v>
      </c>
      <c r="C1923" s="2">
        <v>149</v>
      </c>
      <c r="D1923" s="2">
        <v>18.149999999999999</v>
      </c>
      <c r="E1923" s="2">
        <v>13.57</v>
      </c>
      <c r="F1923" s="2">
        <v>3.86</v>
      </c>
      <c r="G1923" s="2">
        <v>0</v>
      </c>
      <c r="H1923" s="16">
        <f t="shared" si="90"/>
        <v>478.32176318822923</v>
      </c>
      <c r="I1923" s="15">
        <f t="shared" si="88"/>
        <v>28.517555099632162</v>
      </c>
      <c r="J1923" s="14">
        <f t="shared" si="89"/>
        <v>0.47075040898007414</v>
      </c>
    </row>
    <row r="1924" spans="1:10" x14ac:dyDescent="0.3">
      <c r="A1924" s="19">
        <v>20200320</v>
      </c>
      <c r="B1924" s="19" t="s">
        <v>30</v>
      </c>
      <c r="C1924" s="19">
        <v>76</v>
      </c>
      <c r="D1924" s="19">
        <v>6.65</v>
      </c>
      <c r="E1924" s="19">
        <v>13.06</v>
      </c>
      <c r="F1924" s="19">
        <v>3.59</v>
      </c>
      <c r="G1924" s="19">
        <v>0</v>
      </c>
      <c r="H1924" s="17">
        <f t="shared" si="90"/>
        <v>656.28137151497015</v>
      </c>
      <c r="I1924" s="18">
        <f t="shared" si="88"/>
        <v>33.568792859842816</v>
      </c>
      <c r="J1924" s="17">
        <f t="shared" si="89"/>
        <v>0.63097544542868611</v>
      </c>
    </row>
    <row r="1925" spans="1:10" x14ac:dyDescent="0.3">
      <c r="A1925" s="2">
        <v>20200320</v>
      </c>
      <c r="B1925" s="2" t="s">
        <v>29</v>
      </c>
      <c r="C1925" s="2">
        <v>0</v>
      </c>
      <c r="D1925" s="2">
        <v>0</v>
      </c>
      <c r="E1925" s="2">
        <v>12.49</v>
      </c>
      <c r="F1925" s="2">
        <v>2.9</v>
      </c>
      <c r="G1925" s="2">
        <v>0</v>
      </c>
      <c r="H1925" s="16">
        <f t="shared" si="90"/>
        <v>0</v>
      </c>
      <c r="I1925" s="15">
        <f t="shared" si="88"/>
        <v>12.49</v>
      </c>
      <c r="J1925" s="14">
        <f t="shared" si="89"/>
        <v>0</v>
      </c>
    </row>
    <row r="1926" spans="1:10" x14ac:dyDescent="0.3">
      <c r="A1926" s="19">
        <v>20200320</v>
      </c>
      <c r="B1926" s="19" t="s">
        <v>28</v>
      </c>
      <c r="C1926" s="19">
        <v>0</v>
      </c>
      <c r="D1926" s="19">
        <v>0</v>
      </c>
      <c r="E1926" s="19">
        <v>12.08</v>
      </c>
      <c r="F1926" s="19">
        <v>2.76</v>
      </c>
      <c r="G1926" s="19">
        <v>0</v>
      </c>
      <c r="H1926" s="17">
        <f t="shared" si="90"/>
        <v>0</v>
      </c>
      <c r="I1926" s="18">
        <f t="shared" si="88"/>
        <v>12.08</v>
      </c>
      <c r="J1926" s="17">
        <f t="shared" si="89"/>
        <v>0</v>
      </c>
    </row>
    <row r="1927" spans="1:10" x14ac:dyDescent="0.3">
      <c r="A1927" s="2">
        <v>20200320</v>
      </c>
      <c r="B1927" s="2" t="s">
        <v>27</v>
      </c>
      <c r="C1927" s="2">
        <v>0</v>
      </c>
      <c r="D1927" s="2">
        <v>0</v>
      </c>
      <c r="E1927" s="2">
        <v>11.82</v>
      </c>
      <c r="F1927" s="2">
        <v>2.48</v>
      </c>
      <c r="G1927" s="2">
        <v>0</v>
      </c>
      <c r="H1927" s="16">
        <f t="shared" si="90"/>
        <v>0</v>
      </c>
      <c r="I1927" s="15">
        <f t="shared" si="88"/>
        <v>11.82</v>
      </c>
      <c r="J1927" s="14">
        <f t="shared" si="89"/>
        <v>0</v>
      </c>
    </row>
    <row r="1928" spans="1:10" x14ac:dyDescent="0.3">
      <c r="A1928" s="19">
        <v>20200320</v>
      </c>
      <c r="B1928" s="19" t="s">
        <v>26</v>
      </c>
      <c r="C1928" s="19">
        <v>0</v>
      </c>
      <c r="D1928" s="19">
        <v>0</v>
      </c>
      <c r="E1928" s="19">
        <v>11.59</v>
      </c>
      <c r="F1928" s="19">
        <v>2.62</v>
      </c>
      <c r="G1928" s="19">
        <v>0</v>
      </c>
      <c r="H1928" s="17">
        <f t="shared" si="90"/>
        <v>0</v>
      </c>
      <c r="I1928" s="18">
        <f t="shared" si="88"/>
        <v>11.59</v>
      </c>
      <c r="J1928" s="17">
        <f t="shared" si="89"/>
        <v>0</v>
      </c>
    </row>
    <row r="1929" spans="1:10" x14ac:dyDescent="0.3">
      <c r="A1929" s="2">
        <v>20200320</v>
      </c>
      <c r="B1929" s="2" t="s">
        <v>25</v>
      </c>
      <c r="C1929" s="2">
        <v>0</v>
      </c>
      <c r="D1929" s="2">
        <v>0</v>
      </c>
      <c r="E1929" s="2">
        <v>11.32</v>
      </c>
      <c r="F1929" s="2">
        <v>2.9</v>
      </c>
      <c r="G1929" s="2">
        <v>0</v>
      </c>
      <c r="H1929" s="16">
        <f t="shared" si="90"/>
        <v>0</v>
      </c>
      <c r="I1929" s="15">
        <f t="shared" si="88"/>
        <v>11.32</v>
      </c>
      <c r="J1929" s="14">
        <f t="shared" si="89"/>
        <v>0</v>
      </c>
    </row>
    <row r="1930" spans="1:10" x14ac:dyDescent="0.3">
      <c r="A1930" s="19">
        <v>20200321</v>
      </c>
      <c r="B1930" s="19" t="s">
        <v>48</v>
      </c>
      <c r="C1930" s="19">
        <v>0</v>
      </c>
      <c r="D1930" s="19">
        <v>0</v>
      </c>
      <c r="E1930" s="19">
        <v>11.14</v>
      </c>
      <c r="F1930" s="19">
        <v>2.76</v>
      </c>
      <c r="G1930" s="19">
        <v>0</v>
      </c>
      <c r="H1930" s="17">
        <f t="shared" si="90"/>
        <v>0</v>
      </c>
      <c r="I1930" s="18">
        <f t="shared" ref="I1930:I1993" si="91">E1930+H1930*((NOCT-20)/(800))</f>
        <v>11.14</v>
      </c>
      <c r="J1930" s="17">
        <f t="shared" ref="J1930:J1993" si="92">P_STC__W*(H1930/1000)*(1+(alpha_p/100)*(I1930-25))</f>
        <v>0</v>
      </c>
    </row>
    <row r="1931" spans="1:10" x14ac:dyDescent="0.3">
      <c r="A1931" s="2">
        <v>20200321</v>
      </c>
      <c r="B1931" s="2" t="s">
        <v>47</v>
      </c>
      <c r="C1931" s="2">
        <v>0</v>
      </c>
      <c r="D1931" s="2">
        <v>0</v>
      </c>
      <c r="E1931" s="2">
        <v>10.79</v>
      </c>
      <c r="F1931" s="2">
        <v>2</v>
      </c>
      <c r="G1931" s="2">
        <v>0</v>
      </c>
      <c r="H1931" s="16">
        <f t="shared" si="90"/>
        <v>0</v>
      </c>
      <c r="I1931" s="15">
        <f t="shared" si="91"/>
        <v>10.79</v>
      </c>
      <c r="J1931" s="14">
        <f t="shared" si="92"/>
        <v>0</v>
      </c>
    </row>
    <row r="1932" spans="1:10" x14ac:dyDescent="0.3">
      <c r="A1932" s="19">
        <v>20200321</v>
      </c>
      <c r="B1932" s="19" t="s">
        <v>46</v>
      </c>
      <c r="C1932" s="19">
        <v>0</v>
      </c>
      <c r="D1932" s="19">
        <v>0</v>
      </c>
      <c r="E1932" s="19">
        <v>9.73</v>
      </c>
      <c r="F1932" s="19">
        <v>1.66</v>
      </c>
      <c r="G1932" s="19">
        <v>0</v>
      </c>
      <c r="H1932" s="17">
        <f t="shared" si="90"/>
        <v>0</v>
      </c>
      <c r="I1932" s="18">
        <f t="shared" si="91"/>
        <v>9.73</v>
      </c>
      <c r="J1932" s="17">
        <f t="shared" si="92"/>
        <v>0</v>
      </c>
    </row>
    <row r="1933" spans="1:10" x14ac:dyDescent="0.3">
      <c r="A1933" s="2">
        <v>20200321</v>
      </c>
      <c r="B1933" s="2" t="s">
        <v>45</v>
      </c>
      <c r="C1933" s="2">
        <v>0</v>
      </c>
      <c r="D1933" s="2">
        <v>0</v>
      </c>
      <c r="E1933" s="2">
        <v>8.99</v>
      </c>
      <c r="F1933" s="2">
        <v>1.66</v>
      </c>
      <c r="G1933" s="2">
        <v>0</v>
      </c>
      <c r="H1933" s="16">
        <f t="shared" si="90"/>
        <v>0</v>
      </c>
      <c r="I1933" s="15">
        <f t="shared" si="91"/>
        <v>8.99</v>
      </c>
      <c r="J1933" s="14">
        <f t="shared" si="92"/>
        <v>0</v>
      </c>
    </row>
    <row r="1934" spans="1:10" x14ac:dyDescent="0.3">
      <c r="A1934" s="19">
        <v>20200321</v>
      </c>
      <c r="B1934" s="19" t="s">
        <v>44</v>
      </c>
      <c r="C1934" s="19">
        <v>0</v>
      </c>
      <c r="D1934" s="19">
        <v>0</v>
      </c>
      <c r="E1934" s="19">
        <v>9.01</v>
      </c>
      <c r="F1934" s="19">
        <v>1.59</v>
      </c>
      <c r="G1934" s="19">
        <v>0</v>
      </c>
      <c r="H1934" s="17">
        <f t="shared" si="90"/>
        <v>0</v>
      </c>
      <c r="I1934" s="18">
        <f t="shared" si="91"/>
        <v>9.01</v>
      </c>
      <c r="J1934" s="17">
        <f t="shared" si="92"/>
        <v>0</v>
      </c>
    </row>
    <row r="1935" spans="1:10" x14ac:dyDescent="0.3">
      <c r="A1935" s="2">
        <v>20200321</v>
      </c>
      <c r="B1935" s="2" t="s">
        <v>43</v>
      </c>
      <c r="C1935" s="2">
        <v>0</v>
      </c>
      <c r="D1935" s="2">
        <v>0</v>
      </c>
      <c r="E1935" s="2">
        <v>10.48</v>
      </c>
      <c r="F1935" s="2">
        <v>0.83</v>
      </c>
      <c r="G1935" s="2">
        <v>0</v>
      </c>
      <c r="H1935" s="16">
        <f t="shared" si="90"/>
        <v>0</v>
      </c>
      <c r="I1935" s="15">
        <f t="shared" si="91"/>
        <v>10.48</v>
      </c>
      <c r="J1935" s="14">
        <f t="shared" si="92"/>
        <v>0</v>
      </c>
    </row>
    <row r="1936" spans="1:10" x14ac:dyDescent="0.3">
      <c r="A1936" s="19">
        <v>20200321</v>
      </c>
      <c r="B1936" s="19" t="s">
        <v>42</v>
      </c>
      <c r="C1936" s="19">
        <v>0</v>
      </c>
      <c r="D1936" s="19">
        <v>0</v>
      </c>
      <c r="E1936" s="19">
        <v>10.84</v>
      </c>
      <c r="F1936" s="19">
        <v>0.34</v>
      </c>
      <c r="G1936" s="19">
        <v>0</v>
      </c>
      <c r="H1936" s="17">
        <f t="shared" si="90"/>
        <v>0</v>
      </c>
      <c r="I1936" s="18">
        <f t="shared" si="91"/>
        <v>10.84</v>
      </c>
      <c r="J1936" s="17">
        <f t="shared" si="92"/>
        <v>0</v>
      </c>
    </row>
    <row r="1937" spans="1:10" x14ac:dyDescent="0.3">
      <c r="A1937" s="2">
        <v>20200321</v>
      </c>
      <c r="B1937" s="2" t="s">
        <v>41</v>
      </c>
      <c r="C1937" s="2">
        <v>28.56</v>
      </c>
      <c r="D1937" s="2">
        <v>5.15</v>
      </c>
      <c r="E1937" s="2">
        <v>7.71</v>
      </c>
      <c r="F1937" s="2">
        <v>1.38</v>
      </c>
      <c r="G1937" s="2">
        <v>0</v>
      </c>
      <c r="H1937" s="16">
        <f t="shared" si="90"/>
        <v>318.16950856825866</v>
      </c>
      <c r="I1937" s="15">
        <f t="shared" si="91"/>
        <v>17.652797142758082</v>
      </c>
      <c r="J1937" s="14">
        <f t="shared" si="92"/>
        <v>0.32868896021923855</v>
      </c>
    </row>
    <row r="1938" spans="1:10" x14ac:dyDescent="0.3">
      <c r="A1938" s="19">
        <v>20200321</v>
      </c>
      <c r="B1938" s="19" t="s">
        <v>40</v>
      </c>
      <c r="C1938" s="19">
        <v>241</v>
      </c>
      <c r="D1938" s="19">
        <v>16.7</v>
      </c>
      <c r="E1938" s="19">
        <v>9.9499999999999993</v>
      </c>
      <c r="F1938" s="19">
        <v>1.52</v>
      </c>
      <c r="G1938" s="19">
        <v>0</v>
      </c>
      <c r="H1938" s="17">
        <f t="shared" si="90"/>
        <v>838.66774783829646</v>
      </c>
      <c r="I1938" s="18">
        <f t="shared" si="91"/>
        <v>36.15836711994676</v>
      </c>
      <c r="J1938" s="17">
        <f t="shared" si="92"/>
        <v>0.79655601603912252</v>
      </c>
    </row>
    <row r="1939" spans="1:10" x14ac:dyDescent="0.3">
      <c r="A1939" s="2">
        <v>20200321</v>
      </c>
      <c r="B1939" s="2" t="s">
        <v>39</v>
      </c>
      <c r="C1939" s="2">
        <v>431</v>
      </c>
      <c r="D1939" s="2">
        <v>27.75</v>
      </c>
      <c r="E1939" s="2">
        <v>11.42</v>
      </c>
      <c r="F1939" s="2">
        <v>1.38</v>
      </c>
      <c r="G1939" s="2">
        <v>0</v>
      </c>
      <c r="H1939" s="16">
        <f t="shared" ref="H1939:H2002" si="93">IF(D1939&gt;0,C1939/SIN(D1939*PI()/180),0)</f>
        <v>925.65841739441009</v>
      </c>
      <c r="I1939" s="15">
        <f t="shared" si="91"/>
        <v>40.346825543575314</v>
      </c>
      <c r="J1939" s="14">
        <f t="shared" si="92"/>
        <v>0.86173178529328698</v>
      </c>
    </row>
    <row r="1940" spans="1:10" x14ac:dyDescent="0.3">
      <c r="A1940" s="19">
        <v>20200321</v>
      </c>
      <c r="B1940" s="19" t="s">
        <v>38</v>
      </c>
      <c r="C1940" s="19">
        <v>480</v>
      </c>
      <c r="D1940" s="19">
        <v>37.76</v>
      </c>
      <c r="E1940" s="19">
        <v>12.36</v>
      </c>
      <c r="F1940" s="19">
        <v>0.55000000000000004</v>
      </c>
      <c r="G1940" s="19">
        <v>0</v>
      </c>
      <c r="H1940" s="17">
        <f t="shared" si="93"/>
        <v>783.8586877430904</v>
      </c>
      <c r="I1940" s="18">
        <f t="shared" si="91"/>
        <v>36.855583991971571</v>
      </c>
      <c r="J1940" s="17">
        <f t="shared" si="92"/>
        <v>0.7420397264464037</v>
      </c>
    </row>
    <row r="1941" spans="1:10" x14ac:dyDescent="0.3">
      <c r="A1941" s="2">
        <v>20200321</v>
      </c>
      <c r="B1941" s="2" t="s">
        <v>37</v>
      </c>
      <c r="C1941" s="2">
        <v>318</v>
      </c>
      <c r="D1941" s="2">
        <v>45.85</v>
      </c>
      <c r="E1941" s="2">
        <v>13.22</v>
      </c>
      <c r="F1941" s="2">
        <v>0.41</v>
      </c>
      <c r="G1941" s="2">
        <v>0</v>
      </c>
      <c r="H1941" s="16">
        <f t="shared" si="93"/>
        <v>443.19400806338831</v>
      </c>
      <c r="I1941" s="15">
        <f t="shared" si="91"/>
        <v>27.069812751980884</v>
      </c>
      <c r="J1941" s="14">
        <f t="shared" si="92"/>
        <v>0.43906602932067829</v>
      </c>
    </row>
    <row r="1942" spans="1:10" x14ac:dyDescent="0.3">
      <c r="A1942" s="19">
        <v>20200321</v>
      </c>
      <c r="B1942" s="19" t="s">
        <v>36</v>
      </c>
      <c r="C1942" s="19">
        <v>658</v>
      </c>
      <c r="D1942" s="19">
        <v>50.71</v>
      </c>
      <c r="E1942" s="19">
        <v>13.78</v>
      </c>
      <c r="F1942" s="19">
        <v>1.03</v>
      </c>
      <c r="G1942" s="19">
        <v>0</v>
      </c>
      <c r="H1942" s="17">
        <f t="shared" si="93"/>
        <v>850.18330340582702</v>
      </c>
      <c r="I1942" s="18">
        <f t="shared" si="91"/>
        <v>40.348228231432095</v>
      </c>
      <c r="J1942" s="17">
        <f t="shared" si="92"/>
        <v>0.7914636701993123</v>
      </c>
    </row>
    <row r="1943" spans="1:10" x14ac:dyDescent="0.3">
      <c r="A1943" s="2">
        <v>20200321</v>
      </c>
      <c r="B1943" s="2" t="s">
        <v>35</v>
      </c>
      <c r="C1943" s="2">
        <v>525</v>
      </c>
      <c r="D1943" s="2">
        <v>51.06</v>
      </c>
      <c r="E1943" s="2">
        <v>14.21</v>
      </c>
      <c r="F1943" s="2">
        <v>2.14</v>
      </c>
      <c r="G1943" s="2">
        <v>0</v>
      </c>
      <c r="H1943" s="16">
        <f t="shared" si="93"/>
        <v>674.97675940085537</v>
      </c>
      <c r="I1943" s="15">
        <f t="shared" si="91"/>
        <v>35.303023731276731</v>
      </c>
      <c r="J1943" s="14">
        <f t="shared" si="92"/>
        <v>0.64368240233510265</v>
      </c>
    </row>
    <row r="1944" spans="1:10" x14ac:dyDescent="0.3">
      <c r="A1944" s="19">
        <v>20200321</v>
      </c>
      <c r="B1944" s="19" t="s">
        <v>34</v>
      </c>
      <c r="C1944" s="19">
        <v>650.01</v>
      </c>
      <c r="D1944" s="19">
        <v>46.79</v>
      </c>
      <c r="E1944" s="19">
        <v>14.32</v>
      </c>
      <c r="F1944" s="19">
        <v>3.1</v>
      </c>
      <c r="G1944" s="19">
        <v>0</v>
      </c>
      <c r="H1944" s="17">
        <f t="shared" si="93"/>
        <v>891.83064649457447</v>
      </c>
      <c r="I1944" s="18">
        <f t="shared" si="91"/>
        <v>42.189707702955452</v>
      </c>
      <c r="J1944" s="17">
        <f t="shared" si="92"/>
        <v>0.8228442598925666</v>
      </c>
    </row>
    <row r="1945" spans="1:10" x14ac:dyDescent="0.3">
      <c r="A1945" s="2">
        <v>20200321</v>
      </c>
      <c r="B1945" s="2" t="s">
        <v>33</v>
      </c>
      <c r="C1945" s="2">
        <v>555.01</v>
      </c>
      <c r="D1945" s="2">
        <v>39.08</v>
      </c>
      <c r="E1945" s="2">
        <v>14.4</v>
      </c>
      <c r="F1945" s="2">
        <v>3.79</v>
      </c>
      <c r="G1945" s="2">
        <v>0</v>
      </c>
      <c r="H1945" s="16">
        <f t="shared" si="93"/>
        <v>880.4024518526976</v>
      </c>
      <c r="I1945" s="15">
        <f t="shared" si="91"/>
        <v>41.912576620396798</v>
      </c>
      <c r="J1945" s="14">
        <f t="shared" si="92"/>
        <v>0.81339801919584986</v>
      </c>
    </row>
    <row r="1946" spans="1:10" x14ac:dyDescent="0.3">
      <c r="A1946" s="19">
        <v>20200321</v>
      </c>
      <c r="B1946" s="19" t="s">
        <v>32</v>
      </c>
      <c r="C1946" s="19">
        <v>413.01</v>
      </c>
      <c r="D1946" s="19">
        <v>29.29</v>
      </c>
      <c r="E1946" s="19">
        <v>14.26</v>
      </c>
      <c r="F1946" s="19">
        <v>4.28</v>
      </c>
      <c r="G1946" s="19">
        <v>0</v>
      </c>
      <c r="H1946" s="17">
        <f t="shared" si="93"/>
        <v>844.20374428712444</v>
      </c>
      <c r="I1946" s="18">
        <f t="shared" si="91"/>
        <v>40.641367008972637</v>
      </c>
      <c r="J1946" s="17">
        <f t="shared" si="92"/>
        <v>0.78478349161077732</v>
      </c>
    </row>
    <row r="1947" spans="1:10" x14ac:dyDescent="0.3">
      <c r="A1947" s="2">
        <v>20200321</v>
      </c>
      <c r="B1947" s="2" t="s">
        <v>31</v>
      </c>
      <c r="C1947" s="2">
        <v>238</v>
      </c>
      <c r="D1947" s="2">
        <v>18.350000000000001</v>
      </c>
      <c r="E1947" s="2">
        <v>13.71</v>
      </c>
      <c r="F1947" s="2">
        <v>4.41</v>
      </c>
      <c r="G1947" s="2">
        <v>0</v>
      </c>
      <c r="H1947" s="16">
        <f t="shared" si="93"/>
        <v>755.98546809442553</v>
      </c>
      <c r="I1947" s="15">
        <f t="shared" si="91"/>
        <v>37.334545877950802</v>
      </c>
      <c r="J1947" s="14">
        <f t="shared" si="92"/>
        <v>0.7140241496176889</v>
      </c>
    </row>
    <row r="1948" spans="1:10" x14ac:dyDescent="0.3">
      <c r="A1948" s="19">
        <v>20200321</v>
      </c>
      <c r="B1948" s="19" t="s">
        <v>30</v>
      </c>
      <c r="C1948" s="19">
        <v>75</v>
      </c>
      <c r="D1948" s="19">
        <v>6.84</v>
      </c>
      <c r="E1948" s="19">
        <v>12.92</v>
      </c>
      <c r="F1948" s="19">
        <v>4.21</v>
      </c>
      <c r="G1948" s="19">
        <v>0</v>
      </c>
      <c r="H1948" s="17">
        <f t="shared" si="93"/>
        <v>629.73793783375629</v>
      </c>
      <c r="I1948" s="18">
        <f t="shared" si="91"/>
        <v>32.599310557304882</v>
      </c>
      <c r="J1948" s="17">
        <f t="shared" si="92"/>
        <v>0.60820285411683661</v>
      </c>
    </row>
    <row r="1949" spans="1:10" x14ac:dyDescent="0.3">
      <c r="A1949" s="2">
        <v>20200321</v>
      </c>
      <c r="B1949" s="2" t="s">
        <v>29</v>
      </c>
      <c r="C1949" s="2">
        <v>0</v>
      </c>
      <c r="D1949" s="2">
        <v>0</v>
      </c>
      <c r="E1949" s="2">
        <v>12.73</v>
      </c>
      <c r="F1949" s="2">
        <v>2.48</v>
      </c>
      <c r="G1949" s="2">
        <v>0</v>
      </c>
      <c r="H1949" s="16">
        <f t="shared" si="93"/>
        <v>0</v>
      </c>
      <c r="I1949" s="15">
        <f t="shared" si="91"/>
        <v>12.73</v>
      </c>
      <c r="J1949" s="14">
        <f t="shared" si="92"/>
        <v>0</v>
      </c>
    </row>
    <row r="1950" spans="1:10" x14ac:dyDescent="0.3">
      <c r="A1950" s="19">
        <v>20200321</v>
      </c>
      <c r="B1950" s="19" t="s">
        <v>28</v>
      </c>
      <c r="C1950" s="19">
        <v>0</v>
      </c>
      <c r="D1950" s="19">
        <v>0</v>
      </c>
      <c r="E1950" s="19">
        <v>12.19</v>
      </c>
      <c r="F1950" s="19">
        <v>2.2799999999999998</v>
      </c>
      <c r="G1950" s="19">
        <v>0</v>
      </c>
      <c r="H1950" s="17">
        <f t="shared" si="93"/>
        <v>0</v>
      </c>
      <c r="I1950" s="18">
        <f t="shared" si="91"/>
        <v>12.19</v>
      </c>
      <c r="J1950" s="17">
        <f t="shared" si="92"/>
        <v>0</v>
      </c>
    </row>
    <row r="1951" spans="1:10" x14ac:dyDescent="0.3">
      <c r="A1951" s="2">
        <v>20200321</v>
      </c>
      <c r="B1951" s="2" t="s">
        <v>27</v>
      </c>
      <c r="C1951" s="2">
        <v>0</v>
      </c>
      <c r="D1951" s="2">
        <v>0</v>
      </c>
      <c r="E1951" s="2">
        <v>11.73</v>
      </c>
      <c r="F1951" s="2">
        <v>2.34</v>
      </c>
      <c r="G1951" s="2">
        <v>0</v>
      </c>
      <c r="H1951" s="16">
        <f t="shared" si="93"/>
        <v>0</v>
      </c>
      <c r="I1951" s="15">
        <f t="shared" si="91"/>
        <v>11.73</v>
      </c>
      <c r="J1951" s="14">
        <f t="shared" si="92"/>
        <v>0</v>
      </c>
    </row>
    <row r="1952" spans="1:10" x14ac:dyDescent="0.3">
      <c r="A1952" s="19">
        <v>20200321</v>
      </c>
      <c r="B1952" s="19" t="s">
        <v>26</v>
      </c>
      <c r="C1952" s="19">
        <v>0</v>
      </c>
      <c r="D1952" s="19">
        <v>0</v>
      </c>
      <c r="E1952" s="19">
        <v>11.3</v>
      </c>
      <c r="F1952" s="19">
        <v>2.34</v>
      </c>
      <c r="G1952" s="19">
        <v>0</v>
      </c>
      <c r="H1952" s="17">
        <f t="shared" si="93"/>
        <v>0</v>
      </c>
      <c r="I1952" s="18">
        <f t="shared" si="91"/>
        <v>11.3</v>
      </c>
      <c r="J1952" s="17">
        <f t="shared" si="92"/>
        <v>0</v>
      </c>
    </row>
    <row r="1953" spans="1:10" x14ac:dyDescent="0.3">
      <c r="A1953" s="2">
        <v>20200321</v>
      </c>
      <c r="B1953" s="2" t="s">
        <v>25</v>
      </c>
      <c r="C1953" s="2">
        <v>0</v>
      </c>
      <c r="D1953" s="2">
        <v>0</v>
      </c>
      <c r="E1953" s="2">
        <v>10.98</v>
      </c>
      <c r="F1953" s="2">
        <v>2.34</v>
      </c>
      <c r="G1953" s="2">
        <v>0</v>
      </c>
      <c r="H1953" s="16">
        <f t="shared" si="93"/>
        <v>0</v>
      </c>
      <c r="I1953" s="15">
        <f t="shared" si="91"/>
        <v>10.98</v>
      </c>
      <c r="J1953" s="14">
        <f t="shared" si="92"/>
        <v>0</v>
      </c>
    </row>
    <row r="1954" spans="1:10" x14ac:dyDescent="0.3">
      <c r="A1954" s="19">
        <v>20200322</v>
      </c>
      <c r="B1954" s="19" t="s">
        <v>48</v>
      </c>
      <c r="C1954" s="19">
        <v>0</v>
      </c>
      <c r="D1954" s="19">
        <v>0</v>
      </c>
      <c r="E1954" s="19">
        <v>10.71</v>
      </c>
      <c r="F1954" s="19">
        <v>2.34</v>
      </c>
      <c r="G1954" s="19">
        <v>0</v>
      </c>
      <c r="H1954" s="17">
        <f t="shared" si="93"/>
        <v>0</v>
      </c>
      <c r="I1954" s="18">
        <f t="shared" si="91"/>
        <v>10.71</v>
      </c>
      <c r="J1954" s="17">
        <f t="shared" si="92"/>
        <v>0</v>
      </c>
    </row>
    <row r="1955" spans="1:10" x14ac:dyDescent="0.3">
      <c r="A1955" s="2">
        <v>20200322</v>
      </c>
      <c r="B1955" s="2" t="s">
        <v>47</v>
      </c>
      <c r="C1955" s="2">
        <v>0</v>
      </c>
      <c r="D1955" s="2">
        <v>0</v>
      </c>
      <c r="E1955" s="2">
        <v>10.56</v>
      </c>
      <c r="F1955" s="2">
        <v>2.48</v>
      </c>
      <c r="G1955" s="2">
        <v>0</v>
      </c>
      <c r="H1955" s="16">
        <f t="shared" si="93"/>
        <v>0</v>
      </c>
      <c r="I1955" s="15">
        <f t="shared" si="91"/>
        <v>10.56</v>
      </c>
      <c r="J1955" s="14">
        <f t="shared" si="92"/>
        <v>0</v>
      </c>
    </row>
    <row r="1956" spans="1:10" x14ac:dyDescent="0.3">
      <c r="A1956" s="19">
        <v>20200322</v>
      </c>
      <c r="B1956" s="19" t="s">
        <v>46</v>
      </c>
      <c r="C1956" s="19">
        <v>0</v>
      </c>
      <c r="D1956" s="19">
        <v>0</v>
      </c>
      <c r="E1956" s="19">
        <v>10.39</v>
      </c>
      <c r="F1956" s="19">
        <v>2.48</v>
      </c>
      <c r="G1956" s="19">
        <v>0</v>
      </c>
      <c r="H1956" s="17">
        <f t="shared" si="93"/>
        <v>0</v>
      </c>
      <c r="I1956" s="18">
        <f t="shared" si="91"/>
        <v>10.39</v>
      </c>
      <c r="J1956" s="17">
        <f t="shared" si="92"/>
        <v>0</v>
      </c>
    </row>
    <row r="1957" spans="1:10" x14ac:dyDescent="0.3">
      <c r="A1957" s="2">
        <v>20200322</v>
      </c>
      <c r="B1957" s="2" t="s">
        <v>45</v>
      </c>
      <c r="C1957" s="2">
        <v>0</v>
      </c>
      <c r="D1957" s="2">
        <v>0</v>
      </c>
      <c r="E1957" s="2">
        <v>10.27</v>
      </c>
      <c r="F1957" s="2">
        <v>2.5499999999999998</v>
      </c>
      <c r="G1957" s="2">
        <v>0</v>
      </c>
      <c r="H1957" s="16">
        <f t="shared" si="93"/>
        <v>0</v>
      </c>
      <c r="I1957" s="15">
        <f t="shared" si="91"/>
        <v>10.27</v>
      </c>
      <c r="J1957" s="14">
        <f t="shared" si="92"/>
        <v>0</v>
      </c>
    </row>
    <row r="1958" spans="1:10" x14ac:dyDescent="0.3">
      <c r="A1958" s="19">
        <v>20200322</v>
      </c>
      <c r="B1958" s="19" t="s">
        <v>44</v>
      </c>
      <c r="C1958" s="19">
        <v>0</v>
      </c>
      <c r="D1958" s="19">
        <v>0</v>
      </c>
      <c r="E1958" s="19">
        <v>10.19</v>
      </c>
      <c r="F1958" s="19">
        <v>2.69</v>
      </c>
      <c r="G1958" s="19">
        <v>0</v>
      </c>
      <c r="H1958" s="17">
        <f t="shared" si="93"/>
        <v>0</v>
      </c>
      <c r="I1958" s="18">
        <f t="shared" si="91"/>
        <v>10.19</v>
      </c>
      <c r="J1958" s="17">
        <f t="shared" si="92"/>
        <v>0</v>
      </c>
    </row>
    <row r="1959" spans="1:10" x14ac:dyDescent="0.3">
      <c r="A1959" s="2">
        <v>20200322</v>
      </c>
      <c r="B1959" s="2" t="s">
        <v>43</v>
      </c>
      <c r="C1959" s="2">
        <v>0</v>
      </c>
      <c r="D1959" s="2">
        <v>0</v>
      </c>
      <c r="E1959" s="2">
        <v>10.11</v>
      </c>
      <c r="F1959" s="2">
        <v>2.9</v>
      </c>
      <c r="G1959" s="2">
        <v>0</v>
      </c>
      <c r="H1959" s="16">
        <f t="shared" si="93"/>
        <v>0</v>
      </c>
      <c r="I1959" s="15">
        <f t="shared" si="91"/>
        <v>10.11</v>
      </c>
      <c r="J1959" s="14">
        <f t="shared" si="92"/>
        <v>0</v>
      </c>
    </row>
    <row r="1960" spans="1:10" x14ac:dyDescent="0.3">
      <c r="A1960" s="19">
        <v>20200322</v>
      </c>
      <c r="B1960" s="19" t="s">
        <v>42</v>
      </c>
      <c r="C1960" s="19">
        <v>0</v>
      </c>
      <c r="D1960" s="19">
        <v>0</v>
      </c>
      <c r="E1960" s="19">
        <v>10.02</v>
      </c>
      <c r="F1960" s="19">
        <v>2.76</v>
      </c>
      <c r="G1960" s="19">
        <v>0</v>
      </c>
      <c r="H1960" s="17">
        <f t="shared" si="93"/>
        <v>0</v>
      </c>
      <c r="I1960" s="18">
        <f t="shared" si="91"/>
        <v>10.02</v>
      </c>
      <c r="J1960" s="17">
        <f t="shared" si="92"/>
        <v>0</v>
      </c>
    </row>
    <row r="1961" spans="1:10" x14ac:dyDescent="0.3">
      <c r="A1961" s="2">
        <v>20200322</v>
      </c>
      <c r="B1961" s="2" t="s">
        <v>41</v>
      </c>
      <c r="C1961" s="2">
        <v>40.86</v>
      </c>
      <c r="D1961" s="2">
        <v>5.46</v>
      </c>
      <c r="E1961" s="2">
        <v>9.64</v>
      </c>
      <c r="F1961" s="2">
        <v>2.97</v>
      </c>
      <c r="G1961" s="2">
        <v>0</v>
      </c>
      <c r="H1961" s="16">
        <f t="shared" si="93"/>
        <v>429.42355742493436</v>
      </c>
      <c r="I1961" s="15">
        <f t="shared" si="91"/>
        <v>23.059486169529201</v>
      </c>
      <c r="J1961" s="14">
        <f t="shared" si="92"/>
        <v>0.43317341801034309</v>
      </c>
    </row>
    <row r="1962" spans="1:10" x14ac:dyDescent="0.3">
      <c r="A1962" s="19">
        <v>20200322</v>
      </c>
      <c r="B1962" s="19" t="s">
        <v>40</v>
      </c>
      <c r="C1962" s="19">
        <v>264</v>
      </c>
      <c r="D1962" s="19">
        <v>17.02</v>
      </c>
      <c r="E1962" s="19">
        <v>10.55</v>
      </c>
      <c r="F1962" s="19">
        <v>2.83</v>
      </c>
      <c r="G1962" s="19">
        <v>0</v>
      </c>
      <c r="H1962" s="17">
        <f t="shared" si="93"/>
        <v>901.93043788607054</v>
      </c>
      <c r="I1962" s="18">
        <f t="shared" si="91"/>
        <v>38.735326183939705</v>
      </c>
      <c r="J1962" s="17">
        <f t="shared" si="92"/>
        <v>0.84618304846792114</v>
      </c>
    </row>
    <row r="1963" spans="1:10" x14ac:dyDescent="0.3">
      <c r="A1963" s="2">
        <v>20200322</v>
      </c>
      <c r="B1963" s="2" t="s">
        <v>39</v>
      </c>
      <c r="C1963" s="2">
        <v>470</v>
      </c>
      <c r="D1963" s="2">
        <v>28.08</v>
      </c>
      <c r="E1963" s="2">
        <v>12.5</v>
      </c>
      <c r="F1963" s="2">
        <v>2.76</v>
      </c>
      <c r="G1963" s="2">
        <v>0</v>
      </c>
      <c r="H1963" s="16">
        <f t="shared" si="93"/>
        <v>998.50451182318727</v>
      </c>
      <c r="I1963" s="15">
        <f t="shared" si="91"/>
        <v>43.703265994474606</v>
      </c>
      <c r="J1963" s="14">
        <f t="shared" si="92"/>
        <v>0.91446568215728286</v>
      </c>
    </row>
    <row r="1964" spans="1:10" x14ac:dyDescent="0.3">
      <c r="A1964" s="19">
        <v>20200322</v>
      </c>
      <c r="B1964" s="19" t="s">
        <v>38</v>
      </c>
      <c r="C1964" s="19">
        <v>644</v>
      </c>
      <c r="D1964" s="19">
        <v>38.119999999999997</v>
      </c>
      <c r="E1964" s="19">
        <v>14.2</v>
      </c>
      <c r="F1964" s="19">
        <v>2.83</v>
      </c>
      <c r="G1964" s="19">
        <v>0</v>
      </c>
      <c r="H1964" s="17">
        <f t="shared" si="93"/>
        <v>1043.2350802889066</v>
      </c>
      <c r="I1964" s="18">
        <f t="shared" si="91"/>
        <v>46.801096259028327</v>
      </c>
      <c r="J1964" s="17">
        <f t="shared" si="92"/>
        <v>0.94088857246112534</v>
      </c>
    </row>
    <row r="1965" spans="1:10" x14ac:dyDescent="0.3">
      <c r="A1965" s="2">
        <v>20200322</v>
      </c>
      <c r="B1965" s="2" t="s">
        <v>37</v>
      </c>
      <c r="C1965" s="2">
        <v>778.01</v>
      </c>
      <c r="D1965" s="2">
        <v>46.23</v>
      </c>
      <c r="E1965" s="2">
        <v>15.41</v>
      </c>
      <c r="F1965" s="2">
        <v>2.83</v>
      </c>
      <c r="G1965" s="2">
        <v>0</v>
      </c>
      <c r="H1965" s="16">
        <f t="shared" si="93"/>
        <v>1077.3933271293379</v>
      </c>
      <c r="I1965" s="15">
        <f t="shared" si="91"/>
        <v>49.078541472791812</v>
      </c>
      <c r="J1965" s="14">
        <f t="shared" si="92"/>
        <v>0.96065405753526978</v>
      </c>
    </row>
    <row r="1966" spans="1:10" x14ac:dyDescent="0.3">
      <c r="A1966" s="19">
        <v>20200322</v>
      </c>
      <c r="B1966" s="19" t="s">
        <v>36</v>
      </c>
      <c r="C1966" s="19">
        <v>853.01</v>
      </c>
      <c r="D1966" s="19">
        <v>51.11</v>
      </c>
      <c r="E1966" s="19">
        <v>16.399999999999999</v>
      </c>
      <c r="F1966" s="19">
        <v>2.9</v>
      </c>
      <c r="G1966" s="19">
        <v>0</v>
      </c>
      <c r="H1966" s="17">
        <f t="shared" si="93"/>
        <v>1095.917004667685</v>
      </c>
      <c r="I1966" s="18">
        <f t="shared" si="91"/>
        <v>50.647406395865154</v>
      </c>
      <c r="J1966" s="17">
        <f t="shared" si="92"/>
        <v>0.96943357509085382</v>
      </c>
    </row>
    <row r="1967" spans="1:10" x14ac:dyDescent="0.3">
      <c r="A1967" s="2">
        <v>20200322</v>
      </c>
      <c r="B1967" s="2" t="s">
        <v>35</v>
      </c>
      <c r="C1967" s="2">
        <v>835.01</v>
      </c>
      <c r="D1967" s="2">
        <v>51.44</v>
      </c>
      <c r="E1967" s="2">
        <v>16.760000000000002</v>
      </c>
      <c r="F1967" s="2">
        <v>3.38</v>
      </c>
      <c r="G1967" s="2">
        <v>0</v>
      </c>
      <c r="H1967" s="16">
        <f t="shared" si="93"/>
        <v>1067.8480366403078</v>
      </c>
      <c r="I1967" s="15">
        <f t="shared" si="91"/>
        <v>50.130251145009623</v>
      </c>
      <c r="J1967" s="14">
        <f t="shared" si="92"/>
        <v>0.94708923458566407</v>
      </c>
    </row>
    <row r="1968" spans="1:10" x14ac:dyDescent="0.3">
      <c r="A1968" s="19">
        <v>20200322</v>
      </c>
      <c r="B1968" s="19" t="s">
        <v>34</v>
      </c>
      <c r="C1968" s="19">
        <v>774.01</v>
      </c>
      <c r="D1968" s="19">
        <v>47.12</v>
      </c>
      <c r="E1968" s="19">
        <v>16.46</v>
      </c>
      <c r="F1968" s="19">
        <v>4.21</v>
      </c>
      <c r="G1968" s="19">
        <v>0</v>
      </c>
      <c r="H1968" s="17">
        <f t="shared" si="93"/>
        <v>1056.2645036184654</v>
      </c>
      <c r="I1968" s="18">
        <f t="shared" si="91"/>
        <v>49.468265738077044</v>
      </c>
      <c r="J1968" s="17">
        <f t="shared" si="92"/>
        <v>0.93996218107940954</v>
      </c>
    </row>
    <row r="1969" spans="1:10" x14ac:dyDescent="0.3">
      <c r="A1969" s="2">
        <v>20200322</v>
      </c>
      <c r="B1969" s="2" t="s">
        <v>33</v>
      </c>
      <c r="C1969" s="2">
        <v>351</v>
      </c>
      <c r="D1969" s="2">
        <v>39.35</v>
      </c>
      <c r="E1969" s="2">
        <v>16.170000000000002</v>
      </c>
      <c r="F1969" s="2">
        <v>4.83</v>
      </c>
      <c r="G1969" s="2">
        <v>0</v>
      </c>
      <c r="H1969" s="16">
        <f t="shared" si="93"/>
        <v>553.57892101793675</v>
      </c>
      <c r="I1969" s="15">
        <f t="shared" si="91"/>
        <v>33.469341281810529</v>
      </c>
      <c r="J1969" s="14">
        <f t="shared" si="92"/>
        <v>0.53248090137960868</v>
      </c>
    </row>
    <row r="1970" spans="1:10" x14ac:dyDescent="0.3">
      <c r="A1970" s="19">
        <v>20200322</v>
      </c>
      <c r="B1970" s="19" t="s">
        <v>32</v>
      </c>
      <c r="C1970" s="19">
        <v>355</v>
      </c>
      <c r="D1970" s="19">
        <v>29.51</v>
      </c>
      <c r="E1970" s="19">
        <v>16.04</v>
      </c>
      <c r="F1970" s="19">
        <v>5.45</v>
      </c>
      <c r="G1970" s="19">
        <v>0</v>
      </c>
      <c r="H1970" s="17">
        <f t="shared" si="93"/>
        <v>720.70176050760972</v>
      </c>
      <c r="I1970" s="18">
        <f t="shared" si="91"/>
        <v>38.561930015862799</v>
      </c>
      <c r="J1970" s="17">
        <f t="shared" si="92"/>
        <v>0.67671827973519982</v>
      </c>
    </row>
    <row r="1971" spans="1:10" x14ac:dyDescent="0.3">
      <c r="A1971" s="2">
        <v>20200322</v>
      </c>
      <c r="B1971" s="2" t="s">
        <v>31</v>
      </c>
      <c r="C1971" s="2">
        <v>148</v>
      </c>
      <c r="D1971" s="2">
        <v>18.55</v>
      </c>
      <c r="E1971" s="2">
        <v>15.72</v>
      </c>
      <c r="F1971" s="2">
        <v>5.72</v>
      </c>
      <c r="G1971" s="2">
        <v>0</v>
      </c>
      <c r="H1971" s="16">
        <f t="shared" si="93"/>
        <v>465.21554456480953</v>
      </c>
      <c r="I1971" s="15">
        <f t="shared" si="91"/>
        <v>30.257985767650297</v>
      </c>
      <c r="J1971" s="14">
        <f t="shared" si="92"/>
        <v>0.454208109359858</v>
      </c>
    </row>
    <row r="1972" spans="1:10" x14ac:dyDescent="0.3">
      <c r="A1972" s="19">
        <v>20200322</v>
      </c>
      <c r="B1972" s="19" t="s">
        <v>30</v>
      </c>
      <c r="C1972" s="19">
        <v>86</v>
      </c>
      <c r="D1972" s="19">
        <v>7.03</v>
      </c>
      <c r="E1972" s="19">
        <v>14.97</v>
      </c>
      <c r="F1972" s="19">
        <v>5.24</v>
      </c>
      <c r="G1972" s="19">
        <v>0</v>
      </c>
      <c r="H1972" s="17">
        <f t="shared" si="93"/>
        <v>702.67739830821984</v>
      </c>
      <c r="I1972" s="18">
        <f t="shared" si="91"/>
        <v>36.928668697131869</v>
      </c>
      <c r="J1972" s="17">
        <f t="shared" si="92"/>
        <v>0.66495837182400386</v>
      </c>
    </row>
    <row r="1973" spans="1:10" x14ac:dyDescent="0.3">
      <c r="A1973" s="2">
        <v>20200322</v>
      </c>
      <c r="B1973" s="2" t="s">
        <v>29</v>
      </c>
      <c r="C1973" s="2">
        <v>0</v>
      </c>
      <c r="D1973" s="2">
        <v>0</v>
      </c>
      <c r="E1973" s="2">
        <v>13.96</v>
      </c>
      <c r="F1973" s="2">
        <v>4.55</v>
      </c>
      <c r="G1973" s="2">
        <v>0</v>
      </c>
      <c r="H1973" s="16">
        <f t="shared" si="93"/>
        <v>0</v>
      </c>
      <c r="I1973" s="15">
        <f t="shared" si="91"/>
        <v>13.96</v>
      </c>
      <c r="J1973" s="14">
        <f t="shared" si="92"/>
        <v>0</v>
      </c>
    </row>
    <row r="1974" spans="1:10" x14ac:dyDescent="0.3">
      <c r="A1974" s="19">
        <v>20200322</v>
      </c>
      <c r="B1974" s="19" t="s">
        <v>28</v>
      </c>
      <c r="C1974" s="19">
        <v>0</v>
      </c>
      <c r="D1974" s="19">
        <v>0</v>
      </c>
      <c r="E1974" s="19">
        <v>13.13</v>
      </c>
      <c r="F1974" s="19">
        <v>4.34</v>
      </c>
      <c r="G1974" s="19">
        <v>0</v>
      </c>
      <c r="H1974" s="17">
        <f t="shared" si="93"/>
        <v>0</v>
      </c>
      <c r="I1974" s="18">
        <f t="shared" si="91"/>
        <v>13.13</v>
      </c>
      <c r="J1974" s="17">
        <f t="shared" si="92"/>
        <v>0</v>
      </c>
    </row>
    <row r="1975" spans="1:10" x14ac:dyDescent="0.3">
      <c r="A1975" s="2">
        <v>20200322</v>
      </c>
      <c r="B1975" s="2" t="s">
        <v>27</v>
      </c>
      <c r="C1975" s="2">
        <v>0</v>
      </c>
      <c r="D1975" s="2">
        <v>0</v>
      </c>
      <c r="E1975" s="2">
        <v>12.59</v>
      </c>
      <c r="F1975" s="2">
        <v>4.21</v>
      </c>
      <c r="G1975" s="2">
        <v>0</v>
      </c>
      <c r="H1975" s="16">
        <f t="shared" si="93"/>
        <v>0</v>
      </c>
      <c r="I1975" s="15">
        <f t="shared" si="91"/>
        <v>12.59</v>
      </c>
      <c r="J1975" s="14">
        <f t="shared" si="92"/>
        <v>0</v>
      </c>
    </row>
    <row r="1976" spans="1:10" x14ac:dyDescent="0.3">
      <c r="A1976" s="19">
        <v>20200322</v>
      </c>
      <c r="B1976" s="19" t="s">
        <v>26</v>
      </c>
      <c r="C1976" s="19">
        <v>0</v>
      </c>
      <c r="D1976" s="19">
        <v>0</v>
      </c>
      <c r="E1976" s="19">
        <v>12.28</v>
      </c>
      <c r="F1976" s="19">
        <v>4.1399999999999997</v>
      </c>
      <c r="G1976" s="19">
        <v>0</v>
      </c>
      <c r="H1976" s="17">
        <f t="shared" si="93"/>
        <v>0</v>
      </c>
      <c r="I1976" s="18">
        <f t="shared" si="91"/>
        <v>12.28</v>
      </c>
      <c r="J1976" s="17">
        <f t="shared" si="92"/>
        <v>0</v>
      </c>
    </row>
    <row r="1977" spans="1:10" x14ac:dyDescent="0.3">
      <c r="A1977" s="2">
        <v>20200322</v>
      </c>
      <c r="B1977" s="2" t="s">
        <v>25</v>
      </c>
      <c r="C1977" s="2">
        <v>0</v>
      </c>
      <c r="D1977" s="2">
        <v>0</v>
      </c>
      <c r="E1977" s="2">
        <v>12.08</v>
      </c>
      <c r="F1977" s="2">
        <v>4.21</v>
      </c>
      <c r="G1977" s="2">
        <v>0</v>
      </c>
      <c r="H1977" s="16">
        <f t="shared" si="93"/>
        <v>0</v>
      </c>
      <c r="I1977" s="15">
        <f t="shared" si="91"/>
        <v>12.08</v>
      </c>
      <c r="J1977" s="14">
        <f t="shared" si="92"/>
        <v>0</v>
      </c>
    </row>
    <row r="1978" spans="1:10" x14ac:dyDescent="0.3">
      <c r="A1978" s="19">
        <v>20200323</v>
      </c>
      <c r="B1978" s="19" t="s">
        <v>48</v>
      </c>
      <c r="C1978" s="19">
        <v>0</v>
      </c>
      <c r="D1978" s="19">
        <v>0</v>
      </c>
      <c r="E1978" s="19">
        <v>11.92</v>
      </c>
      <c r="F1978" s="19">
        <v>4.07</v>
      </c>
      <c r="G1978" s="19">
        <v>0</v>
      </c>
      <c r="H1978" s="17">
        <f t="shared" si="93"/>
        <v>0</v>
      </c>
      <c r="I1978" s="18">
        <f t="shared" si="91"/>
        <v>11.92</v>
      </c>
      <c r="J1978" s="17">
        <f t="shared" si="92"/>
        <v>0</v>
      </c>
    </row>
    <row r="1979" spans="1:10" x14ac:dyDescent="0.3">
      <c r="A1979" s="2">
        <v>20200323</v>
      </c>
      <c r="B1979" s="2" t="s">
        <v>47</v>
      </c>
      <c r="C1979" s="2">
        <v>0</v>
      </c>
      <c r="D1979" s="2">
        <v>0</v>
      </c>
      <c r="E1979" s="2">
        <v>11.76</v>
      </c>
      <c r="F1979" s="2">
        <v>3.66</v>
      </c>
      <c r="G1979" s="2">
        <v>0</v>
      </c>
      <c r="H1979" s="16">
        <f t="shared" si="93"/>
        <v>0</v>
      </c>
      <c r="I1979" s="15">
        <f t="shared" si="91"/>
        <v>11.76</v>
      </c>
      <c r="J1979" s="14">
        <f t="shared" si="92"/>
        <v>0</v>
      </c>
    </row>
    <row r="1980" spans="1:10" x14ac:dyDescent="0.3">
      <c r="A1980" s="19">
        <v>20200323</v>
      </c>
      <c r="B1980" s="19" t="s">
        <v>46</v>
      </c>
      <c r="C1980" s="19">
        <v>0</v>
      </c>
      <c r="D1980" s="19">
        <v>0</v>
      </c>
      <c r="E1980" s="19">
        <v>11.7</v>
      </c>
      <c r="F1980" s="19">
        <v>3.38</v>
      </c>
      <c r="G1980" s="19">
        <v>0</v>
      </c>
      <c r="H1980" s="17">
        <f t="shared" si="93"/>
        <v>0</v>
      </c>
      <c r="I1980" s="18">
        <f t="shared" si="91"/>
        <v>11.7</v>
      </c>
      <c r="J1980" s="17">
        <f t="shared" si="92"/>
        <v>0</v>
      </c>
    </row>
    <row r="1981" spans="1:10" x14ac:dyDescent="0.3">
      <c r="A1981" s="2">
        <v>20200323</v>
      </c>
      <c r="B1981" s="2" t="s">
        <v>45</v>
      </c>
      <c r="C1981" s="2">
        <v>0</v>
      </c>
      <c r="D1981" s="2">
        <v>0</v>
      </c>
      <c r="E1981" s="2">
        <v>11.67</v>
      </c>
      <c r="F1981" s="2">
        <v>3.31</v>
      </c>
      <c r="G1981" s="2">
        <v>0</v>
      </c>
      <c r="H1981" s="16">
        <f t="shared" si="93"/>
        <v>0</v>
      </c>
      <c r="I1981" s="15">
        <f t="shared" si="91"/>
        <v>11.67</v>
      </c>
      <c r="J1981" s="14">
        <f t="shared" si="92"/>
        <v>0</v>
      </c>
    </row>
    <row r="1982" spans="1:10" x14ac:dyDescent="0.3">
      <c r="A1982" s="19">
        <v>20200323</v>
      </c>
      <c r="B1982" s="19" t="s">
        <v>44</v>
      </c>
      <c r="C1982" s="19">
        <v>0</v>
      </c>
      <c r="D1982" s="19">
        <v>0</v>
      </c>
      <c r="E1982" s="19">
        <v>11.7</v>
      </c>
      <c r="F1982" s="19">
        <v>3.45</v>
      </c>
      <c r="G1982" s="19">
        <v>0</v>
      </c>
      <c r="H1982" s="17">
        <f t="shared" si="93"/>
        <v>0</v>
      </c>
      <c r="I1982" s="18">
        <f t="shared" si="91"/>
        <v>11.7</v>
      </c>
      <c r="J1982" s="17">
        <f t="shared" si="92"/>
        <v>0</v>
      </c>
    </row>
    <row r="1983" spans="1:10" x14ac:dyDescent="0.3">
      <c r="A1983" s="2">
        <v>20200323</v>
      </c>
      <c r="B1983" s="2" t="s">
        <v>43</v>
      </c>
      <c r="C1983" s="2">
        <v>0</v>
      </c>
      <c r="D1983" s="2">
        <v>0</v>
      </c>
      <c r="E1983" s="2">
        <v>11.77</v>
      </c>
      <c r="F1983" s="2">
        <v>3.93</v>
      </c>
      <c r="G1983" s="2">
        <v>0</v>
      </c>
      <c r="H1983" s="16">
        <f t="shared" si="93"/>
        <v>0</v>
      </c>
      <c r="I1983" s="15">
        <f t="shared" si="91"/>
        <v>11.77</v>
      </c>
      <c r="J1983" s="14">
        <f t="shared" si="92"/>
        <v>0</v>
      </c>
    </row>
    <row r="1984" spans="1:10" x14ac:dyDescent="0.3">
      <c r="A1984" s="19">
        <v>20200323</v>
      </c>
      <c r="B1984" s="19" t="s">
        <v>42</v>
      </c>
      <c r="C1984" s="19">
        <v>0</v>
      </c>
      <c r="D1984" s="19">
        <v>0</v>
      </c>
      <c r="E1984" s="19">
        <v>12.01</v>
      </c>
      <c r="F1984" s="19">
        <v>4.1399999999999997</v>
      </c>
      <c r="G1984" s="19">
        <v>0</v>
      </c>
      <c r="H1984" s="17">
        <f t="shared" si="93"/>
        <v>0</v>
      </c>
      <c r="I1984" s="18">
        <f t="shared" si="91"/>
        <v>12.01</v>
      </c>
      <c r="J1984" s="17">
        <f t="shared" si="92"/>
        <v>0</v>
      </c>
    </row>
    <row r="1985" spans="1:10" x14ac:dyDescent="0.3">
      <c r="A1985" s="2">
        <v>20200323</v>
      </c>
      <c r="B1985" s="2" t="s">
        <v>41</v>
      </c>
      <c r="C1985" s="2">
        <v>62</v>
      </c>
      <c r="D1985" s="2">
        <v>5.76</v>
      </c>
      <c r="E1985" s="2">
        <v>12.02</v>
      </c>
      <c r="F1985" s="2">
        <v>4.83</v>
      </c>
      <c r="G1985" s="2">
        <v>0</v>
      </c>
      <c r="H1985" s="16">
        <f t="shared" si="93"/>
        <v>617.76545061943489</v>
      </c>
      <c r="I1985" s="15">
        <f t="shared" si="91"/>
        <v>31.32517033185734</v>
      </c>
      <c r="J1985" s="14">
        <f t="shared" si="92"/>
        <v>0.60018182796806452</v>
      </c>
    </row>
    <row r="1986" spans="1:10" x14ac:dyDescent="0.3">
      <c r="A1986" s="19">
        <v>20200323</v>
      </c>
      <c r="B1986" s="19" t="s">
        <v>40</v>
      </c>
      <c r="C1986" s="19">
        <v>255</v>
      </c>
      <c r="D1986" s="19">
        <v>17.329999999999998</v>
      </c>
      <c r="E1986" s="19">
        <v>12.46</v>
      </c>
      <c r="F1986" s="19">
        <v>5.24</v>
      </c>
      <c r="G1986" s="19">
        <v>0</v>
      </c>
      <c r="H1986" s="17">
        <f t="shared" si="93"/>
        <v>856.06451834395864</v>
      </c>
      <c r="I1986" s="18">
        <f t="shared" si="91"/>
        <v>39.212016198248705</v>
      </c>
      <c r="J1986" s="17">
        <f t="shared" si="92"/>
        <v>0.80131570573743227</v>
      </c>
    </row>
    <row r="1987" spans="1:10" x14ac:dyDescent="0.3">
      <c r="A1987" s="2">
        <v>20200323</v>
      </c>
      <c r="B1987" s="2" t="s">
        <v>39</v>
      </c>
      <c r="C1987" s="2">
        <v>460</v>
      </c>
      <c r="D1987" s="2">
        <v>28.42</v>
      </c>
      <c r="E1987" s="2">
        <v>13.28</v>
      </c>
      <c r="F1987" s="2">
        <v>4.6900000000000004</v>
      </c>
      <c r="G1987" s="2">
        <v>0</v>
      </c>
      <c r="H1987" s="16">
        <f t="shared" si="93"/>
        <v>966.5261823962976</v>
      </c>
      <c r="I1987" s="15">
        <f t="shared" si="91"/>
        <v>43.483943199884301</v>
      </c>
      <c r="J1987" s="14">
        <f t="shared" si="92"/>
        <v>0.88613271464153387</v>
      </c>
    </row>
    <row r="1988" spans="1:10" x14ac:dyDescent="0.3">
      <c r="A1988" s="19">
        <v>20200323</v>
      </c>
      <c r="B1988" s="19" t="s">
        <v>38</v>
      </c>
      <c r="C1988" s="19">
        <v>642</v>
      </c>
      <c r="D1988" s="19">
        <v>38.479999999999997</v>
      </c>
      <c r="E1988" s="19">
        <v>14.67</v>
      </c>
      <c r="F1988" s="19">
        <v>4.1399999999999997</v>
      </c>
      <c r="G1988" s="19">
        <v>0</v>
      </c>
      <c r="H1988" s="17">
        <f t="shared" si="93"/>
        <v>1031.7538860747973</v>
      </c>
      <c r="I1988" s="18">
        <f t="shared" si="91"/>
        <v>46.912308939837416</v>
      </c>
      <c r="J1988" s="17">
        <f t="shared" si="92"/>
        <v>0.9300173915178277</v>
      </c>
    </row>
    <row r="1989" spans="1:10" x14ac:dyDescent="0.3">
      <c r="A1989" s="2">
        <v>20200323</v>
      </c>
      <c r="B1989" s="2" t="s">
        <v>37</v>
      </c>
      <c r="C1989" s="2">
        <v>790.01</v>
      </c>
      <c r="D1989" s="2">
        <v>46.62</v>
      </c>
      <c r="E1989" s="2">
        <v>15.96</v>
      </c>
      <c r="F1989" s="2">
        <v>3.45</v>
      </c>
      <c r="G1989" s="2">
        <v>0</v>
      </c>
      <c r="H1989" s="16">
        <f t="shared" si="93"/>
        <v>1086.9486471637047</v>
      </c>
      <c r="I1989" s="15">
        <f t="shared" si="91"/>
        <v>49.927145223865772</v>
      </c>
      <c r="J1989" s="14">
        <f t="shared" si="92"/>
        <v>0.96502327665940124</v>
      </c>
    </row>
    <row r="1990" spans="1:10" x14ac:dyDescent="0.3">
      <c r="A1990" s="19">
        <v>20200323</v>
      </c>
      <c r="B1990" s="19" t="s">
        <v>36</v>
      </c>
      <c r="C1990" s="19">
        <v>860.01</v>
      </c>
      <c r="D1990" s="19">
        <v>51.51</v>
      </c>
      <c r="E1990" s="19">
        <v>17.27</v>
      </c>
      <c r="F1990" s="19">
        <v>3.31</v>
      </c>
      <c r="G1990" s="19">
        <v>0</v>
      </c>
      <c r="H1990" s="17">
        <f t="shared" si="93"/>
        <v>1098.7499007776028</v>
      </c>
      <c r="I1990" s="18">
        <f t="shared" si="91"/>
        <v>51.605934399300082</v>
      </c>
      <c r="J1990" s="17">
        <f t="shared" si="92"/>
        <v>0.96720019576163396</v>
      </c>
    </row>
    <row r="1991" spans="1:10" x14ac:dyDescent="0.3">
      <c r="A1991" s="2">
        <v>20200323</v>
      </c>
      <c r="B1991" s="2" t="s">
        <v>35</v>
      </c>
      <c r="C1991" s="2">
        <v>830.01</v>
      </c>
      <c r="D1991" s="2">
        <v>51.82</v>
      </c>
      <c r="E1991" s="2">
        <v>17.97</v>
      </c>
      <c r="F1991" s="2">
        <v>3.17</v>
      </c>
      <c r="G1991" s="2">
        <v>0</v>
      </c>
      <c r="H1991" s="16">
        <f t="shared" si="93"/>
        <v>1055.8946887027369</v>
      </c>
      <c r="I1991" s="15">
        <f t="shared" si="91"/>
        <v>50.966709021960526</v>
      </c>
      <c r="J1991" s="14">
        <f t="shared" si="92"/>
        <v>0.93251319307553793</v>
      </c>
    </row>
    <row r="1992" spans="1:10" x14ac:dyDescent="0.3">
      <c r="A1992" s="19">
        <v>20200323</v>
      </c>
      <c r="B1992" s="19" t="s">
        <v>34</v>
      </c>
      <c r="C1992" s="19">
        <v>732.01</v>
      </c>
      <c r="D1992" s="19">
        <v>47.44</v>
      </c>
      <c r="E1992" s="19">
        <v>18.11</v>
      </c>
      <c r="F1992" s="19">
        <v>3.52</v>
      </c>
      <c r="G1992" s="19">
        <v>0</v>
      </c>
      <c r="H1992" s="17">
        <f t="shared" si="93"/>
        <v>993.80987599732032</v>
      </c>
      <c r="I1992" s="18">
        <f t="shared" si="91"/>
        <v>49.166558624916263</v>
      </c>
      <c r="J1992" s="17">
        <f t="shared" si="92"/>
        <v>0.88573353516092534</v>
      </c>
    </row>
    <row r="1993" spans="1:10" x14ac:dyDescent="0.3">
      <c r="A1993" s="2">
        <v>20200323</v>
      </c>
      <c r="B1993" s="2" t="s">
        <v>33</v>
      </c>
      <c r="C1993" s="2">
        <v>600.01</v>
      </c>
      <c r="D1993" s="2">
        <v>39.619999999999997</v>
      </c>
      <c r="E1993" s="2">
        <v>18.12</v>
      </c>
      <c r="F1993" s="2">
        <v>3.93</v>
      </c>
      <c r="G1993" s="2">
        <v>0</v>
      </c>
      <c r="H1993" s="16">
        <f t="shared" si="93"/>
        <v>940.9074334478629</v>
      </c>
      <c r="I1993" s="15">
        <f t="shared" si="91"/>
        <v>47.523357295245717</v>
      </c>
      <c r="J1993" s="14">
        <f t="shared" si="92"/>
        <v>0.84554165907401813</v>
      </c>
    </row>
    <row r="1994" spans="1:10" x14ac:dyDescent="0.3">
      <c r="A1994" s="19">
        <v>20200323</v>
      </c>
      <c r="B1994" s="19" t="s">
        <v>32</v>
      </c>
      <c r="C1994" s="19">
        <v>495.01</v>
      </c>
      <c r="D1994" s="19">
        <v>29.74</v>
      </c>
      <c r="E1994" s="19">
        <v>17.940000000000001</v>
      </c>
      <c r="F1994" s="19">
        <v>4.21</v>
      </c>
      <c r="G1994" s="19">
        <v>0</v>
      </c>
      <c r="H1994" s="17">
        <f t="shared" si="93"/>
        <v>997.87332928156172</v>
      </c>
      <c r="I1994" s="18">
        <f t="shared" ref="I1994:I2057" si="94">E1994+H1994*((NOCT-20)/(800))</f>
        <v>49.123541540048805</v>
      </c>
      <c r="J1994" s="17">
        <f t="shared" ref="J1994:J2057" si="95">P_STC__W*(H1994/1000)*(1+(alpha_p/100)*(I1994-25))</f>
        <v>0.88954825508372426</v>
      </c>
    </row>
    <row r="1995" spans="1:10" x14ac:dyDescent="0.3">
      <c r="A1995" s="2">
        <v>20200323</v>
      </c>
      <c r="B1995" s="2" t="s">
        <v>31</v>
      </c>
      <c r="C1995" s="2">
        <v>283.01</v>
      </c>
      <c r="D1995" s="2">
        <v>18.75</v>
      </c>
      <c r="E1995" s="2">
        <v>17.78</v>
      </c>
      <c r="F1995" s="2">
        <v>4.55</v>
      </c>
      <c r="G1995" s="2">
        <v>0</v>
      </c>
      <c r="H1995" s="16">
        <f t="shared" si="93"/>
        <v>880.44571544157679</v>
      </c>
      <c r="I1995" s="15">
        <f t="shared" si="94"/>
        <v>45.293928607549276</v>
      </c>
      <c r="J1995" s="14">
        <f t="shared" si="95"/>
        <v>0.80004105422760385</v>
      </c>
    </row>
    <row r="1996" spans="1:10" x14ac:dyDescent="0.3">
      <c r="A1996" s="19">
        <v>20200323</v>
      </c>
      <c r="B1996" s="19" t="s">
        <v>30</v>
      </c>
      <c r="C1996" s="19">
        <v>87</v>
      </c>
      <c r="D1996" s="19">
        <v>7.22</v>
      </c>
      <c r="E1996" s="19">
        <v>16.88</v>
      </c>
      <c r="F1996" s="19">
        <v>4.55</v>
      </c>
      <c r="G1996" s="19">
        <v>0</v>
      </c>
      <c r="H1996" s="17">
        <f t="shared" si="93"/>
        <v>692.23678329844279</v>
      </c>
      <c r="I1996" s="18">
        <f t="shared" si="94"/>
        <v>38.512399478076333</v>
      </c>
      <c r="J1996" s="17">
        <f t="shared" si="95"/>
        <v>0.65014477352638067</v>
      </c>
    </row>
    <row r="1997" spans="1:10" x14ac:dyDescent="0.3">
      <c r="A1997" s="2">
        <v>20200323</v>
      </c>
      <c r="B1997" s="2" t="s">
        <v>29</v>
      </c>
      <c r="C1997" s="2">
        <v>0</v>
      </c>
      <c r="D1997" s="2">
        <v>0</v>
      </c>
      <c r="E1997" s="2">
        <v>15.76</v>
      </c>
      <c r="F1997" s="2">
        <v>4.76</v>
      </c>
      <c r="G1997" s="2">
        <v>0</v>
      </c>
      <c r="H1997" s="16">
        <f t="shared" si="93"/>
        <v>0</v>
      </c>
      <c r="I1997" s="15">
        <f t="shared" si="94"/>
        <v>15.76</v>
      </c>
      <c r="J1997" s="14">
        <f t="shared" si="95"/>
        <v>0</v>
      </c>
    </row>
    <row r="1998" spans="1:10" x14ac:dyDescent="0.3">
      <c r="A1998" s="19">
        <v>20200323</v>
      </c>
      <c r="B1998" s="19" t="s">
        <v>28</v>
      </c>
      <c r="C1998" s="19">
        <v>0</v>
      </c>
      <c r="D1998" s="19">
        <v>0</v>
      </c>
      <c r="E1998" s="19">
        <v>15</v>
      </c>
      <c r="F1998" s="19">
        <v>4.9000000000000004</v>
      </c>
      <c r="G1998" s="19">
        <v>0</v>
      </c>
      <c r="H1998" s="17">
        <f t="shared" si="93"/>
        <v>0</v>
      </c>
      <c r="I1998" s="18">
        <f t="shared" si="94"/>
        <v>15</v>
      </c>
      <c r="J1998" s="17">
        <f t="shared" si="95"/>
        <v>0</v>
      </c>
    </row>
    <row r="1999" spans="1:10" x14ac:dyDescent="0.3">
      <c r="A1999" s="2">
        <v>20200323</v>
      </c>
      <c r="B1999" s="2" t="s">
        <v>27</v>
      </c>
      <c r="C1999" s="2">
        <v>0</v>
      </c>
      <c r="D1999" s="2">
        <v>0</v>
      </c>
      <c r="E1999" s="2">
        <v>14.63</v>
      </c>
      <c r="F1999" s="2">
        <v>4.6900000000000004</v>
      </c>
      <c r="G1999" s="2">
        <v>0</v>
      </c>
      <c r="H1999" s="16">
        <f t="shared" si="93"/>
        <v>0</v>
      </c>
      <c r="I1999" s="15">
        <f t="shared" si="94"/>
        <v>14.63</v>
      </c>
      <c r="J1999" s="14">
        <f t="shared" si="95"/>
        <v>0</v>
      </c>
    </row>
    <row r="2000" spans="1:10" x14ac:dyDescent="0.3">
      <c r="A2000" s="19">
        <v>20200323</v>
      </c>
      <c r="B2000" s="19" t="s">
        <v>26</v>
      </c>
      <c r="C2000" s="19">
        <v>0</v>
      </c>
      <c r="D2000" s="19">
        <v>0</v>
      </c>
      <c r="E2000" s="19">
        <v>14.11</v>
      </c>
      <c r="F2000" s="19">
        <v>4.34</v>
      </c>
      <c r="G2000" s="19">
        <v>0</v>
      </c>
      <c r="H2000" s="17">
        <f t="shared" si="93"/>
        <v>0</v>
      </c>
      <c r="I2000" s="18">
        <f t="shared" si="94"/>
        <v>14.11</v>
      </c>
      <c r="J2000" s="17">
        <f t="shared" si="95"/>
        <v>0</v>
      </c>
    </row>
    <row r="2001" spans="1:10" x14ac:dyDescent="0.3">
      <c r="A2001" s="2">
        <v>20200323</v>
      </c>
      <c r="B2001" s="2" t="s">
        <v>25</v>
      </c>
      <c r="C2001" s="2">
        <v>0</v>
      </c>
      <c r="D2001" s="2">
        <v>0</v>
      </c>
      <c r="E2001" s="2">
        <v>13.77</v>
      </c>
      <c r="F2001" s="2">
        <v>4.1399999999999997</v>
      </c>
      <c r="G2001" s="2">
        <v>0</v>
      </c>
      <c r="H2001" s="16">
        <f t="shared" si="93"/>
        <v>0</v>
      </c>
      <c r="I2001" s="15">
        <f t="shared" si="94"/>
        <v>13.77</v>
      </c>
      <c r="J2001" s="14">
        <f t="shared" si="95"/>
        <v>0</v>
      </c>
    </row>
    <row r="2002" spans="1:10" x14ac:dyDescent="0.3">
      <c r="A2002" s="19">
        <v>20200324</v>
      </c>
      <c r="B2002" s="19" t="s">
        <v>48</v>
      </c>
      <c r="C2002" s="19">
        <v>0</v>
      </c>
      <c r="D2002" s="19">
        <v>0</v>
      </c>
      <c r="E2002" s="19">
        <v>13.35</v>
      </c>
      <c r="F2002" s="19">
        <v>4.1399999999999997</v>
      </c>
      <c r="G2002" s="19">
        <v>0</v>
      </c>
      <c r="H2002" s="17">
        <f t="shared" si="93"/>
        <v>0</v>
      </c>
      <c r="I2002" s="18">
        <f t="shared" si="94"/>
        <v>13.35</v>
      </c>
      <c r="J2002" s="17">
        <f t="shared" si="95"/>
        <v>0</v>
      </c>
    </row>
    <row r="2003" spans="1:10" x14ac:dyDescent="0.3">
      <c r="A2003" s="2">
        <v>20200324</v>
      </c>
      <c r="B2003" s="2" t="s">
        <v>47</v>
      </c>
      <c r="C2003" s="2">
        <v>0</v>
      </c>
      <c r="D2003" s="2">
        <v>0</v>
      </c>
      <c r="E2003" s="2">
        <v>13.12</v>
      </c>
      <c r="F2003" s="2">
        <v>4.21</v>
      </c>
      <c r="G2003" s="2">
        <v>0</v>
      </c>
      <c r="H2003" s="16">
        <f t="shared" ref="H2003:H2066" si="96">IF(D2003&gt;0,C2003/SIN(D2003*PI()/180),0)</f>
        <v>0</v>
      </c>
      <c r="I2003" s="15">
        <f t="shared" si="94"/>
        <v>13.12</v>
      </c>
      <c r="J2003" s="14">
        <f t="shared" si="95"/>
        <v>0</v>
      </c>
    </row>
    <row r="2004" spans="1:10" x14ac:dyDescent="0.3">
      <c r="A2004" s="19">
        <v>20200324</v>
      </c>
      <c r="B2004" s="19" t="s">
        <v>46</v>
      </c>
      <c r="C2004" s="19">
        <v>0</v>
      </c>
      <c r="D2004" s="19">
        <v>0</v>
      </c>
      <c r="E2004" s="19">
        <v>12.77</v>
      </c>
      <c r="F2004" s="19">
        <v>4.21</v>
      </c>
      <c r="G2004" s="19">
        <v>0</v>
      </c>
      <c r="H2004" s="17">
        <f t="shared" si="96"/>
        <v>0</v>
      </c>
      <c r="I2004" s="18">
        <f t="shared" si="94"/>
        <v>12.77</v>
      </c>
      <c r="J2004" s="17">
        <f t="shared" si="95"/>
        <v>0</v>
      </c>
    </row>
    <row r="2005" spans="1:10" x14ac:dyDescent="0.3">
      <c r="A2005" s="2">
        <v>20200324</v>
      </c>
      <c r="B2005" s="2" t="s">
        <v>45</v>
      </c>
      <c r="C2005" s="2">
        <v>0</v>
      </c>
      <c r="D2005" s="2">
        <v>0</v>
      </c>
      <c r="E2005" s="2">
        <v>12.44</v>
      </c>
      <c r="F2005" s="2">
        <v>4.21</v>
      </c>
      <c r="G2005" s="2">
        <v>0</v>
      </c>
      <c r="H2005" s="16">
        <f t="shared" si="96"/>
        <v>0</v>
      </c>
      <c r="I2005" s="15">
        <f t="shared" si="94"/>
        <v>12.44</v>
      </c>
      <c r="J2005" s="14">
        <f t="shared" si="95"/>
        <v>0</v>
      </c>
    </row>
    <row r="2006" spans="1:10" x14ac:dyDescent="0.3">
      <c r="A2006" s="19">
        <v>20200324</v>
      </c>
      <c r="B2006" s="19" t="s">
        <v>44</v>
      </c>
      <c r="C2006" s="19">
        <v>0</v>
      </c>
      <c r="D2006" s="19">
        <v>0</v>
      </c>
      <c r="E2006" s="19">
        <v>12.1</v>
      </c>
      <c r="F2006" s="19">
        <v>4.21</v>
      </c>
      <c r="G2006" s="19">
        <v>0</v>
      </c>
      <c r="H2006" s="17">
        <f t="shared" si="96"/>
        <v>0</v>
      </c>
      <c r="I2006" s="18">
        <f t="shared" si="94"/>
        <v>12.1</v>
      </c>
      <c r="J2006" s="17">
        <f t="shared" si="95"/>
        <v>0</v>
      </c>
    </row>
    <row r="2007" spans="1:10" x14ac:dyDescent="0.3">
      <c r="A2007" s="2">
        <v>20200324</v>
      </c>
      <c r="B2007" s="2" t="s">
        <v>43</v>
      </c>
      <c r="C2007" s="2">
        <v>0</v>
      </c>
      <c r="D2007" s="2">
        <v>0</v>
      </c>
      <c r="E2007" s="2">
        <v>11.79</v>
      </c>
      <c r="F2007" s="2">
        <v>4.28</v>
      </c>
      <c r="G2007" s="2">
        <v>0</v>
      </c>
      <c r="H2007" s="16">
        <f t="shared" si="96"/>
        <v>0</v>
      </c>
      <c r="I2007" s="15">
        <f t="shared" si="94"/>
        <v>11.79</v>
      </c>
      <c r="J2007" s="14">
        <f t="shared" si="95"/>
        <v>0</v>
      </c>
    </row>
    <row r="2008" spans="1:10" x14ac:dyDescent="0.3">
      <c r="A2008" s="19">
        <v>20200324</v>
      </c>
      <c r="B2008" s="19" t="s">
        <v>42</v>
      </c>
      <c r="C2008" s="19">
        <v>0</v>
      </c>
      <c r="D2008" s="19">
        <v>0</v>
      </c>
      <c r="E2008" s="19">
        <v>11.54</v>
      </c>
      <c r="F2008" s="19">
        <v>4.4800000000000004</v>
      </c>
      <c r="G2008" s="19">
        <v>0</v>
      </c>
      <c r="H2008" s="17">
        <f t="shared" si="96"/>
        <v>0</v>
      </c>
      <c r="I2008" s="18">
        <f t="shared" si="94"/>
        <v>11.54</v>
      </c>
      <c r="J2008" s="17">
        <f t="shared" si="95"/>
        <v>0</v>
      </c>
    </row>
    <row r="2009" spans="1:10" x14ac:dyDescent="0.3">
      <c r="A2009" s="2">
        <v>20200324</v>
      </c>
      <c r="B2009" s="2" t="s">
        <v>41</v>
      </c>
      <c r="C2009" s="2">
        <v>69</v>
      </c>
      <c r="D2009" s="2">
        <v>6.07</v>
      </c>
      <c r="E2009" s="2">
        <v>11.43</v>
      </c>
      <c r="F2009" s="2">
        <v>4.4800000000000004</v>
      </c>
      <c r="G2009" s="2">
        <v>0</v>
      </c>
      <c r="H2009" s="16">
        <f t="shared" si="96"/>
        <v>652.52285449070087</v>
      </c>
      <c r="I2009" s="15">
        <f t="shared" si="94"/>
        <v>31.821339202834402</v>
      </c>
      <c r="J2009" s="14">
        <f t="shared" si="95"/>
        <v>0.63249299571432815</v>
      </c>
    </row>
    <row r="2010" spans="1:10" x14ac:dyDescent="0.3">
      <c r="A2010" s="19">
        <v>20200324</v>
      </c>
      <c r="B2010" s="19" t="s">
        <v>40</v>
      </c>
      <c r="C2010" s="19">
        <v>268</v>
      </c>
      <c r="D2010" s="19">
        <v>17.649999999999999</v>
      </c>
      <c r="E2010" s="19">
        <v>12.27</v>
      </c>
      <c r="F2010" s="19">
        <v>4.55</v>
      </c>
      <c r="G2010" s="19">
        <v>0</v>
      </c>
      <c r="H2010" s="17">
        <f t="shared" si="96"/>
        <v>883.90037420659371</v>
      </c>
      <c r="I2010" s="18">
        <f t="shared" si="94"/>
        <v>39.891886693956053</v>
      </c>
      <c r="J2010" s="17">
        <f t="shared" si="95"/>
        <v>0.82466712521015895</v>
      </c>
    </row>
    <row r="2011" spans="1:10" x14ac:dyDescent="0.3">
      <c r="A2011" s="2">
        <v>20200324</v>
      </c>
      <c r="B2011" s="2" t="s">
        <v>39</v>
      </c>
      <c r="C2011" s="2">
        <v>469</v>
      </c>
      <c r="D2011" s="2">
        <v>28.75</v>
      </c>
      <c r="E2011" s="2">
        <v>13.86</v>
      </c>
      <c r="F2011" s="2">
        <v>5.24</v>
      </c>
      <c r="G2011" s="2">
        <v>0</v>
      </c>
      <c r="H2011" s="16">
        <f t="shared" si="96"/>
        <v>975.07474250111454</v>
      </c>
      <c r="I2011" s="15">
        <f t="shared" si="94"/>
        <v>44.331085703159829</v>
      </c>
      <c r="J2011" s="14">
        <f t="shared" si="95"/>
        <v>0.89025310213687459</v>
      </c>
    </row>
    <row r="2012" spans="1:10" x14ac:dyDescent="0.3">
      <c r="A2012" s="19">
        <v>20200324</v>
      </c>
      <c r="B2012" s="19" t="s">
        <v>38</v>
      </c>
      <c r="C2012" s="19">
        <v>640</v>
      </c>
      <c r="D2012" s="19">
        <v>38.83</v>
      </c>
      <c r="E2012" s="19">
        <v>15.52</v>
      </c>
      <c r="F2012" s="19">
        <v>5.52</v>
      </c>
      <c r="G2012" s="19">
        <v>0</v>
      </c>
      <c r="H2012" s="17">
        <f t="shared" si="96"/>
        <v>1020.7144657188878</v>
      </c>
      <c r="I2012" s="18">
        <f t="shared" si="94"/>
        <v>47.41732705371524</v>
      </c>
      <c r="J2012" s="17">
        <f t="shared" si="95"/>
        <v>0.91774686068973443</v>
      </c>
    </row>
    <row r="2013" spans="1:10" x14ac:dyDescent="0.3">
      <c r="A2013" s="2">
        <v>20200324</v>
      </c>
      <c r="B2013" s="2" t="s">
        <v>37</v>
      </c>
      <c r="C2013" s="2">
        <v>626</v>
      </c>
      <c r="D2013" s="2">
        <v>47.01</v>
      </c>
      <c r="E2013" s="2">
        <v>16.97</v>
      </c>
      <c r="F2013" s="2">
        <v>5.03</v>
      </c>
      <c r="G2013" s="2">
        <v>0</v>
      </c>
      <c r="H2013" s="16">
        <f t="shared" si="96"/>
        <v>855.80771705263169</v>
      </c>
      <c r="I2013" s="15">
        <f t="shared" si="94"/>
        <v>43.713991157894739</v>
      </c>
      <c r="J2013" s="14">
        <f t="shared" si="95"/>
        <v>0.78373761582861701</v>
      </c>
    </row>
    <row r="2014" spans="1:10" x14ac:dyDescent="0.3">
      <c r="A2014" s="19">
        <v>20200324</v>
      </c>
      <c r="B2014" s="19" t="s">
        <v>36</v>
      </c>
      <c r="C2014" s="19">
        <v>628</v>
      </c>
      <c r="D2014" s="19">
        <v>51.91</v>
      </c>
      <c r="E2014" s="19">
        <v>18.440000000000001</v>
      </c>
      <c r="F2014" s="19">
        <v>4.97</v>
      </c>
      <c r="G2014" s="19">
        <v>0</v>
      </c>
      <c r="H2014" s="17">
        <f t="shared" si="96"/>
        <v>797.92366737570239</v>
      </c>
      <c r="I2014" s="18">
        <f t="shared" si="94"/>
        <v>43.375114605490701</v>
      </c>
      <c r="J2014" s="17">
        <f t="shared" si="95"/>
        <v>0.73194494262062348</v>
      </c>
    </row>
    <row r="2015" spans="1:10" x14ac:dyDescent="0.3">
      <c r="A2015" s="2">
        <v>20200324</v>
      </c>
      <c r="B2015" s="2" t="s">
        <v>35</v>
      </c>
      <c r="C2015" s="2">
        <v>608</v>
      </c>
      <c r="D2015" s="2">
        <v>52.2</v>
      </c>
      <c r="E2015" s="2">
        <v>19.03</v>
      </c>
      <c r="F2015" s="2">
        <v>4.07</v>
      </c>
      <c r="G2015" s="2">
        <v>0</v>
      </c>
      <c r="H2015" s="16">
        <f t="shared" si="96"/>
        <v>769.46926929183076</v>
      </c>
      <c r="I2015" s="15">
        <f t="shared" si="94"/>
        <v>43.075914665369709</v>
      </c>
      <c r="J2015" s="14">
        <f t="shared" si="95"/>
        <v>0.70687939546978495</v>
      </c>
    </row>
    <row r="2016" spans="1:10" x14ac:dyDescent="0.3">
      <c r="A2016" s="19">
        <v>20200324</v>
      </c>
      <c r="B2016" s="19" t="s">
        <v>34</v>
      </c>
      <c r="C2016" s="19">
        <v>444</v>
      </c>
      <c r="D2016" s="19">
        <v>47.76</v>
      </c>
      <c r="E2016" s="19">
        <v>18.95</v>
      </c>
      <c r="F2016" s="19">
        <v>4.07</v>
      </c>
      <c r="G2016" s="19">
        <v>0</v>
      </c>
      <c r="H2016" s="17">
        <f t="shared" si="96"/>
        <v>599.72812350101628</v>
      </c>
      <c r="I2016" s="18">
        <f t="shared" si="94"/>
        <v>37.691503859406758</v>
      </c>
      <c r="J2016" s="17">
        <f t="shared" si="95"/>
        <v>0.5654765904279806</v>
      </c>
    </row>
    <row r="2017" spans="1:10" x14ac:dyDescent="0.3">
      <c r="A2017" s="2">
        <v>20200324</v>
      </c>
      <c r="B2017" s="2" t="s">
        <v>33</v>
      </c>
      <c r="C2017" s="2">
        <v>535.01</v>
      </c>
      <c r="D2017" s="2">
        <v>39.880000000000003</v>
      </c>
      <c r="E2017" s="2">
        <v>19.04</v>
      </c>
      <c r="F2017" s="2">
        <v>4.4800000000000004</v>
      </c>
      <c r="G2017" s="2">
        <v>0</v>
      </c>
      <c r="H2017" s="16">
        <f t="shared" si="96"/>
        <v>834.41232873829063</v>
      </c>
      <c r="I2017" s="15">
        <f t="shared" si="94"/>
        <v>45.115385273071581</v>
      </c>
      <c r="J2017" s="14">
        <f t="shared" si="95"/>
        <v>0.75888196412701858</v>
      </c>
    </row>
    <row r="2018" spans="1:10" x14ac:dyDescent="0.3">
      <c r="A2018" s="19">
        <v>20200324</v>
      </c>
      <c r="B2018" s="19" t="s">
        <v>32</v>
      </c>
      <c r="C2018" s="19">
        <v>346</v>
      </c>
      <c r="D2018" s="19">
        <v>29.97</v>
      </c>
      <c r="E2018" s="19">
        <v>18.89</v>
      </c>
      <c r="F2018" s="19">
        <v>4.4800000000000004</v>
      </c>
      <c r="G2018" s="19">
        <v>0</v>
      </c>
      <c r="H2018" s="17">
        <f t="shared" si="96"/>
        <v>692.62823924527538</v>
      </c>
      <c r="I2018" s="18">
        <f t="shared" si="94"/>
        <v>40.534632476414856</v>
      </c>
      <c r="J2018" s="17">
        <f t="shared" si="95"/>
        <v>0.64420947611769774</v>
      </c>
    </row>
    <row r="2019" spans="1:10" x14ac:dyDescent="0.3">
      <c r="A2019" s="2">
        <v>20200324</v>
      </c>
      <c r="B2019" s="2" t="s">
        <v>31</v>
      </c>
      <c r="C2019" s="2">
        <v>203</v>
      </c>
      <c r="D2019" s="2">
        <v>18.95</v>
      </c>
      <c r="E2019" s="2">
        <v>18.829999999999998</v>
      </c>
      <c r="F2019" s="2">
        <v>4.41</v>
      </c>
      <c r="G2019" s="2">
        <v>0</v>
      </c>
      <c r="H2019" s="16">
        <f t="shared" si="96"/>
        <v>625.10987541541726</v>
      </c>
      <c r="I2019" s="15">
        <f t="shared" si="94"/>
        <v>38.364683606731788</v>
      </c>
      <c r="J2019" s="14">
        <f t="shared" si="95"/>
        <v>0.5875150947457497</v>
      </c>
    </row>
    <row r="2020" spans="1:10" x14ac:dyDescent="0.3">
      <c r="A2020" s="19">
        <v>20200324</v>
      </c>
      <c r="B2020" s="19" t="s">
        <v>30</v>
      </c>
      <c r="C2020" s="19">
        <v>83</v>
      </c>
      <c r="D2020" s="19">
        <v>7.41</v>
      </c>
      <c r="E2020" s="19">
        <v>18.27</v>
      </c>
      <c r="F2020" s="19">
        <v>4.34</v>
      </c>
      <c r="G2020" s="19">
        <v>0</v>
      </c>
      <c r="H2020" s="17">
        <f t="shared" si="96"/>
        <v>643.56713533992445</v>
      </c>
      <c r="I2020" s="18">
        <f t="shared" si="94"/>
        <v>38.381472979372639</v>
      </c>
      <c r="J2020" s="17">
        <f t="shared" si="95"/>
        <v>0.60481369229608894</v>
      </c>
    </row>
    <row r="2021" spans="1:10" x14ac:dyDescent="0.3">
      <c r="A2021" s="2">
        <v>20200324</v>
      </c>
      <c r="B2021" s="2" t="s">
        <v>29</v>
      </c>
      <c r="C2021" s="2">
        <v>0</v>
      </c>
      <c r="D2021" s="2">
        <v>0</v>
      </c>
      <c r="E2021" s="2">
        <v>17</v>
      </c>
      <c r="F2021" s="2">
        <v>3.93</v>
      </c>
      <c r="G2021" s="2">
        <v>0</v>
      </c>
      <c r="H2021" s="16">
        <f t="shared" si="96"/>
        <v>0</v>
      </c>
      <c r="I2021" s="15">
        <f t="shared" si="94"/>
        <v>17</v>
      </c>
      <c r="J2021" s="14">
        <f t="shared" si="95"/>
        <v>0</v>
      </c>
    </row>
    <row r="2022" spans="1:10" x14ac:dyDescent="0.3">
      <c r="A2022" s="19">
        <v>20200324</v>
      </c>
      <c r="B2022" s="19" t="s">
        <v>28</v>
      </c>
      <c r="C2022" s="19">
        <v>0</v>
      </c>
      <c r="D2022" s="19">
        <v>0</v>
      </c>
      <c r="E2022" s="19">
        <v>15.84</v>
      </c>
      <c r="F2022" s="19">
        <v>4.1399999999999997</v>
      </c>
      <c r="G2022" s="19">
        <v>0</v>
      </c>
      <c r="H2022" s="17">
        <f t="shared" si="96"/>
        <v>0</v>
      </c>
      <c r="I2022" s="18">
        <f t="shared" si="94"/>
        <v>15.84</v>
      </c>
      <c r="J2022" s="17">
        <f t="shared" si="95"/>
        <v>0</v>
      </c>
    </row>
    <row r="2023" spans="1:10" x14ac:dyDescent="0.3">
      <c r="A2023" s="2">
        <v>20200324</v>
      </c>
      <c r="B2023" s="2" t="s">
        <v>27</v>
      </c>
      <c r="C2023" s="2">
        <v>0</v>
      </c>
      <c r="D2023" s="2">
        <v>0</v>
      </c>
      <c r="E2023" s="2">
        <v>15.13</v>
      </c>
      <c r="F2023" s="2">
        <v>4.21</v>
      </c>
      <c r="G2023" s="2">
        <v>0</v>
      </c>
      <c r="H2023" s="16">
        <f t="shared" si="96"/>
        <v>0</v>
      </c>
      <c r="I2023" s="15">
        <f t="shared" si="94"/>
        <v>15.13</v>
      </c>
      <c r="J2023" s="14">
        <f t="shared" si="95"/>
        <v>0</v>
      </c>
    </row>
    <row r="2024" spans="1:10" x14ac:dyDescent="0.3">
      <c r="A2024" s="19">
        <v>20200324</v>
      </c>
      <c r="B2024" s="19" t="s">
        <v>26</v>
      </c>
      <c r="C2024" s="19">
        <v>0</v>
      </c>
      <c r="D2024" s="19">
        <v>0</v>
      </c>
      <c r="E2024" s="19">
        <v>14.57</v>
      </c>
      <c r="F2024" s="19">
        <v>4.1399999999999997</v>
      </c>
      <c r="G2024" s="19">
        <v>0</v>
      </c>
      <c r="H2024" s="17">
        <f t="shared" si="96"/>
        <v>0</v>
      </c>
      <c r="I2024" s="18">
        <f t="shared" si="94"/>
        <v>14.57</v>
      </c>
      <c r="J2024" s="17">
        <f t="shared" si="95"/>
        <v>0</v>
      </c>
    </row>
    <row r="2025" spans="1:10" x14ac:dyDescent="0.3">
      <c r="A2025" s="2">
        <v>20200324</v>
      </c>
      <c r="B2025" s="2" t="s">
        <v>25</v>
      </c>
      <c r="C2025" s="2">
        <v>0</v>
      </c>
      <c r="D2025" s="2">
        <v>0</v>
      </c>
      <c r="E2025" s="2">
        <v>14.22</v>
      </c>
      <c r="F2025" s="2">
        <v>4.07</v>
      </c>
      <c r="G2025" s="2">
        <v>0</v>
      </c>
      <c r="H2025" s="16">
        <f t="shared" si="96"/>
        <v>0</v>
      </c>
      <c r="I2025" s="15">
        <f t="shared" si="94"/>
        <v>14.22</v>
      </c>
      <c r="J2025" s="14">
        <f t="shared" si="95"/>
        <v>0</v>
      </c>
    </row>
    <row r="2026" spans="1:10" x14ac:dyDescent="0.3">
      <c r="A2026" s="19">
        <v>20200325</v>
      </c>
      <c r="B2026" s="20" t="s">
        <v>48</v>
      </c>
      <c r="C2026" s="19">
        <v>0</v>
      </c>
      <c r="D2026" s="19">
        <v>0</v>
      </c>
      <c r="E2026" s="19">
        <v>13.88</v>
      </c>
      <c r="F2026" s="19">
        <v>3.93</v>
      </c>
      <c r="G2026" s="19">
        <v>0</v>
      </c>
      <c r="H2026" s="17">
        <f t="shared" si="96"/>
        <v>0</v>
      </c>
      <c r="I2026" s="18">
        <f t="shared" si="94"/>
        <v>13.88</v>
      </c>
      <c r="J2026" s="17">
        <f t="shared" si="95"/>
        <v>0</v>
      </c>
    </row>
    <row r="2027" spans="1:10" x14ac:dyDescent="0.3">
      <c r="A2027" s="2">
        <v>20200325</v>
      </c>
      <c r="B2027" s="2" t="s">
        <v>47</v>
      </c>
      <c r="C2027" s="2">
        <v>0</v>
      </c>
      <c r="D2027" s="2">
        <v>0</v>
      </c>
      <c r="E2027" s="2">
        <v>13.55</v>
      </c>
      <c r="F2027" s="2">
        <v>3.72</v>
      </c>
      <c r="G2027" s="2">
        <v>0</v>
      </c>
      <c r="H2027" s="16">
        <f t="shared" si="96"/>
        <v>0</v>
      </c>
      <c r="I2027" s="15">
        <f t="shared" si="94"/>
        <v>13.55</v>
      </c>
      <c r="J2027" s="14">
        <f t="shared" si="95"/>
        <v>0</v>
      </c>
    </row>
    <row r="2028" spans="1:10" x14ac:dyDescent="0.3">
      <c r="A2028" s="19">
        <v>20200325</v>
      </c>
      <c r="B2028" s="19" t="s">
        <v>46</v>
      </c>
      <c r="C2028" s="19">
        <v>0</v>
      </c>
      <c r="D2028" s="19">
        <v>0</v>
      </c>
      <c r="E2028" s="19">
        <v>13.23</v>
      </c>
      <c r="F2028" s="19">
        <v>3.38</v>
      </c>
      <c r="G2028" s="19">
        <v>0</v>
      </c>
      <c r="H2028" s="17">
        <f t="shared" si="96"/>
        <v>0</v>
      </c>
      <c r="I2028" s="18">
        <f t="shared" si="94"/>
        <v>13.23</v>
      </c>
      <c r="J2028" s="17">
        <f t="shared" si="95"/>
        <v>0</v>
      </c>
    </row>
    <row r="2029" spans="1:10" x14ac:dyDescent="0.3">
      <c r="A2029" s="2">
        <v>20200325</v>
      </c>
      <c r="B2029" s="2" t="s">
        <v>45</v>
      </c>
      <c r="C2029" s="2">
        <v>0</v>
      </c>
      <c r="D2029" s="2">
        <v>0</v>
      </c>
      <c r="E2029" s="2">
        <v>12.9</v>
      </c>
      <c r="F2029" s="2">
        <v>3.31</v>
      </c>
      <c r="G2029" s="2">
        <v>0</v>
      </c>
      <c r="H2029" s="16">
        <f t="shared" si="96"/>
        <v>0</v>
      </c>
      <c r="I2029" s="15">
        <f t="shared" si="94"/>
        <v>12.9</v>
      </c>
      <c r="J2029" s="14">
        <f t="shared" si="95"/>
        <v>0</v>
      </c>
    </row>
    <row r="2030" spans="1:10" x14ac:dyDescent="0.3">
      <c r="A2030" s="19">
        <v>20200325</v>
      </c>
      <c r="B2030" s="19" t="s">
        <v>44</v>
      </c>
      <c r="C2030" s="19">
        <v>0</v>
      </c>
      <c r="D2030" s="19">
        <v>0</v>
      </c>
      <c r="E2030" s="19">
        <v>12.5</v>
      </c>
      <c r="F2030" s="19">
        <v>3.24</v>
      </c>
      <c r="G2030" s="19">
        <v>0</v>
      </c>
      <c r="H2030" s="17">
        <f t="shared" si="96"/>
        <v>0</v>
      </c>
      <c r="I2030" s="18">
        <f t="shared" si="94"/>
        <v>12.5</v>
      </c>
      <c r="J2030" s="17">
        <f t="shared" si="95"/>
        <v>0</v>
      </c>
    </row>
    <row r="2031" spans="1:10" x14ac:dyDescent="0.3">
      <c r="A2031" s="2">
        <v>20200325</v>
      </c>
      <c r="B2031" s="2" t="s">
        <v>43</v>
      </c>
      <c r="C2031" s="2">
        <v>0</v>
      </c>
      <c r="D2031" s="2">
        <v>0</v>
      </c>
      <c r="E2031" s="2">
        <v>12.22</v>
      </c>
      <c r="F2031" s="2">
        <v>3.31</v>
      </c>
      <c r="G2031" s="2">
        <v>0</v>
      </c>
      <c r="H2031" s="16">
        <f t="shared" si="96"/>
        <v>0</v>
      </c>
      <c r="I2031" s="15">
        <f t="shared" si="94"/>
        <v>12.22</v>
      </c>
      <c r="J2031" s="14">
        <f t="shared" si="95"/>
        <v>0</v>
      </c>
    </row>
    <row r="2032" spans="1:10" x14ac:dyDescent="0.3">
      <c r="A2032" s="19">
        <v>20200325</v>
      </c>
      <c r="B2032" s="19" t="s">
        <v>42</v>
      </c>
      <c r="C2032" s="19">
        <v>0</v>
      </c>
      <c r="D2032" s="19">
        <v>0</v>
      </c>
      <c r="E2032" s="19">
        <v>11.85</v>
      </c>
      <c r="F2032" s="19">
        <v>3.31</v>
      </c>
      <c r="G2032" s="19">
        <v>0</v>
      </c>
      <c r="H2032" s="17">
        <f t="shared" si="96"/>
        <v>0</v>
      </c>
      <c r="I2032" s="18">
        <f t="shared" si="94"/>
        <v>11.85</v>
      </c>
      <c r="J2032" s="17">
        <f t="shared" si="95"/>
        <v>0</v>
      </c>
    </row>
    <row r="2033" spans="1:10" x14ac:dyDescent="0.3">
      <c r="A2033" s="2">
        <v>20200325</v>
      </c>
      <c r="B2033" s="2" t="s">
        <v>41</v>
      </c>
      <c r="C2033" s="2">
        <v>75</v>
      </c>
      <c r="D2033" s="2">
        <v>6.38</v>
      </c>
      <c r="E2033" s="2">
        <v>11.68</v>
      </c>
      <c r="F2033" s="2">
        <v>3.17</v>
      </c>
      <c r="G2033" s="2">
        <v>0</v>
      </c>
      <c r="H2033" s="16">
        <f t="shared" si="96"/>
        <v>674.93364402942632</v>
      </c>
      <c r="I2033" s="15">
        <f t="shared" si="94"/>
        <v>32.771676375919569</v>
      </c>
      <c r="J2033" s="14">
        <f t="shared" si="95"/>
        <v>0.65132949767465076</v>
      </c>
    </row>
    <row r="2034" spans="1:10" x14ac:dyDescent="0.3">
      <c r="A2034" s="19">
        <v>20200325</v>
      </c>
      <c r="B2034" s="19" t="s">
        <v>40</v>
      </c>
      <c r="C2034" s="19">
        <v>278</v>
      </c>
      <c r="D2034" s="19">
        <v>17.96</v>
      </c>
      <c r="E2034" s="19">
        <v>12.58</v>
      </c>
      <c r="F2034" s="19">
        <v>3.24</v>
      </c>
      <c r="G2034" s="19">
        <v>0</v>
      </c>
      <c r="H2034" s="17">
        <f t="shared" si="96"/>
        <v>901.5642438702796</v>
      </c>
      <c r="I2034" s="18">
        <f t="shared" si="94"/>
        <v>40.753882620946236</v>
      </c>
      <c r="J2034" s="17">
        <f t="shared" si="95"/>
        <v>0.83765012614099421</v>
      </c>
    </row>
    <row r="2035" spans="1:10" x14ac:dyDescent="0.3">
      <c r="A2035" s="2">
        <v>20200325</v>
      </c>
      <c r="B2035" s="2" t="s">
        <v>39</v>
      </c>
      <c r="C2035" s="2">
        <v>482</v>
      </c>
      <c r="D2035" s="2">
        <v>29.08</v>
      </c>
      <c r="E2035" s="2">
        <v>14.19</v>
      </c>
      <c r="F2035" s="2">
        <v>3.24</v>
      </c>
      <c r="G2035" s="2">
        <v>0</v>
      </c>
      <c r="H2035" s="16">
        <f t="shared" si="96"/>
        <v>991.70762323124927</v>
      </c>
      <c r="I2035" s="15">
        <f t="shared" si="94"/>
        <v>45.180863225976537</v>
      </c>
      <c r="J2035" s="14">
        <f t="shared" si="95"/>
        <v>0.90164680166060274</v>
      </c>
    </row>
    <row r="2036" spans="1:10" x14ac:dyDescent="0.3">
      <c r="A2036" s="19">
        <v>20200325</v>
      </c>
      <c r="B2036" s="19" t="s">
        <v>38</v>
      </c>
      <c r="C2036" s="19">
        <v>658</v>
      </c>
      <c r="D2036" s="19">
        <v>39.19</v>
      </c>
      <c r="E2036" s="19">
        <v>15.75</v>
      </c>
      <c r="F2036" s="19">
        <v>2.76</v>
      </c>
      <c r="G2036" s="19">
        <v>0</v>
      </c>
      <c r="H2036" s="17">
        <f t="shared" si="96"/>
        <v>1041.3138258136635</v>
      </c>
      <c r="I2036" s="18">
        <f t="shared" si="94"/>
        <v>48.291057056676983</v>
      </c>
      <c r="J2036" s="17">
        <f t="shared" si="95"/>
        <v>0.93217397702446647</v>
      </c>
    </row>
    <row r="2037" spans="1:10" x14ac:dyDescent="0.3">
      <c r="A2037" s="2">
        <v>20200325</v>
      </c>
      <c r="B2037" s="2" t="s">
        <v>37</v>
      </c>
      <c r="C2037" s="2">
        <v>798.01</v>
      </c>
      <c r="D2037" s="2">
        <v>47.4</v>
      </c>
      <c r="E2037" s="2">
        <v>17.23</v>
      </c>
      <c r="F2037" s="2">
        <v>2</v>
      </c>
      <c r="G2037" s="2">
        <v>0</v>
      </c>
      <c r="H2037" s="16">
        <f t="shared" si="96"/>
        <v>1084.1097104765406</v>
      </c>
      <c r="I2037" s="15">
        <f t="shared" si="94"/>
        <v>51.108428452391891</v>
      </c>
      <c r="J2037" s="14">
        <f t="shared" si="95"/>
        <v>0.95673990682920051</v>
      </c>
    </row>
    <row r="2038" spans="1:10" x14ac:dyDescent="0.3">
      <c r="A2038" s="19">
        <v>20200325</v>
      </c>
      <c r="B2038" s="19" t="s">
        <v>36</v>
      </c>
      <c r="C2038" s="19">
        <v>859.01</v>
      </c>
      <c r="D2038" s="19">
        <v>52.31</v>
      </c>
      <c r="E2038" s="19">
        <v>18.38</v>
      </c>
      <c r="F2038" s="19">
        <v>1.1000000000000001</v>
      </c>
      <c r="G2038" s="19">
        <v>0</v>
      </c>
      <c r="H2038" s="17">
        <f t="shared" si="96"/>
        <v>1085.5265513550937</v>
      </c>
      <c r="I2038" s="18">
        <f t="shared" si="94"/>
        <v>52.302704729846681</v>
      </c>
      <c r="J2038" s="17">
        <f t="shared" si="95"/>
        <v>0.9521564022688378</v>
      </c>
    </row>
    <row r="2039" spans="1:10" x14ac:dyDescent="0.3">
      <c r="A2039" s="2">
        <v>20200325</v>
      </c>
      <c r="B2039" s="2" t="s">
        <v>35</v>
      </c>
      <c r="C2039" s="2">
        <v>862.01</v>
      </c>
      <c r="D2039" s="2">
        <v>52.57</v>
      </c>
      <c r="E2039" s="2">
        <v>19.149999999999999</v>
      </c>
      <c r="F2039" s="2">
        <v>1.31</v>
      </c>
      <c r="G2039" s="2">
        <v>0</v>
      </c>
      <c r="H2039" s="16">
        <f t="shared" si="96"/>
        <v>1085.5229942621465</v>
      </c>
      <c r="I2039" s="15">
        <f t="shared" si="94"/>
        <v>53.072593570692078</v>
      </c>
      <c r="J2039" s="14">
        <f t="shared" si="95"/>
        <v>0.94839248802911769</v>
      </c>
    </row>
    <row r="2040" spans="1:10" x14ac:dyDescent="0.3">
      <c r="A2040" s="19">
        <v>20200325</v>
      </c>
      <c r="B2040" s="19" t="s">
        <v>34</v>
      </c>
      <c r="C2040" s="19">
        <v>803.01</v>
      </c>
      <c r="D2040" s="19">
        <v>48.09</v>
      </c>
      <c r="E2040" s="19">
        <v>19.45</v>
      </c>
      <c r="F2040" s="19">
        <v>2.69</v>
      </c>
      <c r="G2040" s="19">
        <v>0</v>
      </c>
      <c r="H2040" s="17">
        <f t="shared" si="96"/>
        <v>1079.0317400157728</v>
      </c>
      <c r="I2040" s="18">
        <f t="shared" si="94"/>
        <v>53.169741875492903</v>
      </c>
      <c r="J2040" s="17">
        <f t="shared" si="95"/>
        <v>0.94224953485308549</v>
      </c>
    </row>
    <row r="2041" spans="1:10" x14ac:dyDescent="0.3">
      <c r="A2041" s="2">
        <v>20200325</v>
      </c>
      <c r="B2041" s="2" t="s">
        <v>33</v>
      </c>
      <c r="C2041" s="2">
        <v>477</v>
      </c>
      <c r="D2041" s="2">
        <v>40.15</v>
      </c>
      <c r="E2041" s="2">
        <v>18.899999999999999</v>
      </c>
      <c r="F2041" s="2">
        <v>4.34</v>
      </c>
      <c r="G2041" s="2">
        <v>0</v>
      </c>
      <c r="H2041" s="16">
        <f t="shared" si="96"/>
        <v>739.77470347045198</v>
      </c>
      <c r="I2041" s="15">
        <f t="shared" si="94"/>
        <v>42.017959483451619</v>
      </c>
      <c r="J2041" s="14">
        <f t="shared" si="95"/>
        <v>0.68312215178301028</v>
      </c>
    </row>
    <row r="2042" spans="1:10" x14ac:dyDescent="0.3">
      <c r="A2042" s="19">
        <v>20200325</v>
      </c>
      <c r="B2042" s="19" t="s">
        <v>32</v>
      </c>
      <c r="C2042" s="19">
        <v>255</v>
      </c>
      <c r="D2042" s="19">
        <v>30.19</v>
      </c>
      <c r="E2042" s="19">
        <v>17.670000000000002</v>
      </c>
      <c r="F2042" s="19">
        <v>5.03</v>
      </c>
      <c r="G2042" s="19">
        <v>0</v>
      </c>
      <c r="H2042" s="17">
        <f t="shared" si="96"/>
        <v>507.09022041415028</v>
      </c>
      <c r="I2042" s="18">
        <f t="shared" si="94"/>
        <v>33.516569387942198</v>
      </c>
      <c r="J2042" s="17">
        <f t="shared" si="95"/>
        <v>0.48765620969768225</v>
      </c>
    </row>
    <row r="2043" spans="1:10" x14ac:dyDescent="0.3">
      <c r="A2043" s="2">
        <v>20200325</v>
      </c>
      <c r="B2043" s="2" t="s">
        <v>31</v>
      </c>
      <c r="C2043" s="2">
        <v>153</v>
      </c>
      <c r="D2043" s="2">
        <v>19.149999999999999</v>
      </c>
      <c r="E2043" s="2">
        <v>17.05</v>
      </c>
      <c r="F2043" s="2">
        <v>5.0999999999999996</v>
      </c>
      <c r="G2043" s="2">
        <v>0</v>
      </c>
      <c r="H2043" s="16">
        <f t="shared" si="96"/>
        <v>466.40312667190295</v>
      </c>
      <c r="I2043" s="15">
        <f t="shared" si="94"/>
        <v>31.625097708496966</v>
      </c>
      <c r="J2043" s="14">
        <f t="shared" si="95"/>
        <v>0.45249827838602863</v>
      </c>
    </row>
    <row r="2044" spans="1:10" x14ac:dyDescent="0.3">
      <c r="A2044" s="19">
        <v>20200325</v>
      </c>
      <c r="B2044" s="19" t="s">
        <v>30</v>
      </c>
      <c r="C2044" s="19">
        <v>83</v>
      </c>
      <c r="D2044" s="19">
        <v>7.59</v>
      </c>
      <c r="E2044" s="19">
        <v>16.29</v>
      </c>
      <c r="F2044" s="19">
        <v>4.62</v>
      </c>
      <c r="G2044" s="19">
        <v>0</v>
      </c>
      <c r="H2044" s="17">
        <f t="shared" si="96"/>
        <v>628.39090475476814</v>
      </c>
      <c r="I2044" s="18">
        <f t="shared" si="94"/>
        <v>35.927215773586504</v>
      </c>
      <c r="J2044" s="17">
        <f t="shared" si="95"/>
        <v>0.59749137122590246</v>
      </c>
    </row>
    <row r="2045" spans="1:10" x14ac:dyDescent="0.3">
      <c r="A2045" s="2">
        <v>20200325</v>
      </c>
      <c r="B2045" s="2" t="s">
        <v>29</v>
      </c>
      <c r="C2045" s="2">
        <v>0</v>
      </c>
      <c r="D2045" s="2">
        <v>0</v>
      </c>
      <c r="E2045" s="2">
        <v>14.85</v>
      </c>
      <c r="F2045" s="2">
        <v>5.24</v>
      </c>
      <c r="G2045" s="2">
        <v>0</v>
      </c>
      <c r="H2045" s="16">
        <f t="shared" si="96"/>
        <v>0</v>
      </c>
      <c r="I2045" s="15">
        <f t="shared" si="94"/>
        <v>14.85</v>
      </c>
      <c r="J2045" s="14">
        <f t="shared" si="95"/>
        <v>0</v>
      </c>
    </row>
    <row r="2046" spans="1:10" x14ac:dyDescent="0.3">
      <c r="A2046" s="19">
        <v>20200325</v>
      </c>
      <c r="B2046" s="19" t="s">
        <v>28</v>
      </c>
      <c r="C2046" s="19">
        <v>0</v>
      </c>
      <c r="D2046" s="19">
        <v>0</v>
      </c>
      <c r="E2046" s="19">
        <v>13.92</v>
      </c>
      <c r="F2046" s="19">
        <v>5.17</v>
      </c>
      <c r="G2046" s="19">
        <v>0</v>
      </c>
      <c r="H2046" s="17">
        <f t="shared" si="96"/>
        <v>0</v>
      </c>
      <c r="I2046" s="18">
        <f t="shared" si="94"/>
        <v>13.92</v>
      </c>
      <c r="J2046" s="17">
        <f t="shared" si="95"/>
        <v>0</v>
      </c>
    </row>
    <row r="2047" spans="1:10" x14ac:dyDescent="0.3">
      <c r="A2047" s="2">
        <v>20200325</v>
      </c>
      <c r="B2047" s="2" t="s">
        <v>27</v>
      </c>
      <c r="C2047" s="2">
        <v>0</v>
      </c>
      <c r="D2047" s="2">
        <v>0</v>
      </c>
      <c r="E2047" s="2">
        <v>13.3</v>
      </c>
      <c r="F2047" s="2">
        <v>4.97</v>
      </c>
      <c r="G2047" s="2">
        <v>0</v>
      </c>
      <c r="H2047" s="16">
        <f t="shared" si="96"/>
        <v>0</v>
      </c>
      <c r="I2047" s="15">
        <f t="shared" si="94"/>
        <v>13.3</v>
      </c>
      <c r="J2047" s="14">
        <f t="shared" si="95"/>
        <v>0</v>
      </c>
    </row>
    <row r="2048" spans="1:10" x14ac:dyDescent="0.3">
      <c r="A2048" s="19">
        <v>20200325</v>
      </c>
      <c r="B2048" s="19" t="s">
        <v>26</v>
      </c>
      <c r="C2048" s="19">
        <v>0</v>
      </c>
      <c r="D2048" s="19">
        <v>0</v>
      </c>
      <c r="E2048" s="19">
        <v>12.83</v>
      </c>
      <c r="F2048" s="19">
        <v>4.62</v>
      </c>
      <c r="G2048" s="19">
        <v>0</v>
      </c>
      <c r="H2048" s="17">
        <f t="shared" si="96"/>
        <v>0</v>
      </c>
      <c r="I2048" s="18">
        <f t="shared" si="94"/>
        <v>12.83</v>
      </c>
      <c r="J2048" s="17">
        <f t="shared" si="95"/>
        <v>0</v>
      </c>
    </row>
    <row r="2049" spans="1:10" x14ac:dyDescent="0.3">
      <c r="A2049" s="2">
        <v>20200325</v>
      </c>
      <c r="B2049" s="2" t="s">
        <v>25</v>
      </c>
      <c r="C2049" s="2">
        <v>0</v>
      </c>
      <c r="D2049" s="2">
        <v>0</v>
      </c>
      <c r="E2049" s="2">
        <v>12.51</v>
      </c>
      <c r="F2049" s="2">
        <v>4.28</v>
      </c>
      <c r="G2049" s="2">
        <v>0</v>
      </c>
      <c r="H2049" s="16">
        <f t="shared" si="96"/>
        <v>0</v>
      </c>
      <c r="I2049" s="15">
        <f t="shared" si="94"/>
        <v>12.51</v>
      </c>
      <c r="J2049" s="14">
        <f t="shared" si="95"/>
        <v>0</v>
      </c>
    </row>
    <row r="2050" spans="1:10" x14ac:dyDescent="0.3">
      <c r="A2050" s="19">
        <v>20200326</v>
      </c>
      <c r="B2050" s="19" t="s">
        <v>48</v>
      </c>
      <c r="C2050" s="19">
        <v>0</v>
      </c>
      <c r="D2050" s="19">
        <v>0</v>
      </c>
      <c r="E2050" s="19">
        <v>12.34</v>
      </c>
      <c r="F2050" s="19">
        <v>4.07</v>
      </c>
      <c r="G2050" s="19">
        <v>0</v>
      </c>
      <c r="H2050" s="17">
        <f t="shared" si="96"/>
        <v>0</v>
      </c>
      <c r="I2050" s="18">
        <f t="shared" si="94"/>
        <v>12.34</v>
      </c>
      <c r="J2050" s="17">
        <f t="shared" si="95"/>
        <v>0</v>
      </c>
    </row>
    <row r="2051" spans="1:10" x14ac:dyDescent="0.3">
      <c r="A2051" s="2">
        <v>20200326</v>
      </c>
      <c r="B2051" s="2" t="s">
        <v>47</v>
      </c>
      <c r="C2051" s="2">
        <v>0</v>
      </c>
      <c r="D2051" s="2">
        <v>0</v>
      </c>
      <c r="E2051" s="2">
        <v>12.02</v>
      </c>
      <c r="F2051" s="2">
        <v>3.86</v>
      </c>
      <c r="G2051" s="2">
        <v>0</v>
      </c>
      <c r="H2051" s="16">
        <f t="shared" si="96"/>
        <v>0</v>
      </c>
      <c r="I2051" s="15">
        <f t="shared" si="94"/>
        <v>12.02</v>
      </c>
      <c r="J2051" s="14">
        <f t="shared" si="95"/>
        <v>0</v>
      </c>
    </row>
    <row r="2052" spans="1:10" x14ac:dyDescent="0.3">
      <c r="A2052" s="19">
        <v>20200326</v>
      </c>
      <c r="B2052" s="19" t="s">
        <v>46</v>
      </c>
      <c r="C2052" s="19">
        <v>0</v>
      </c>
      <c r="D2052" s="19">
        <v>0</v>
      </c>
      <c r="E2052" s="19">
        <v>11.84</v>
      </c>
      <c r="F2052" s="19">
        <v>3.79</v>
      </c>
      <c r="G2052" s="19">
        <v>0</v>
      </c>
      <c r="H2052" s="17">
        <f t="shared" si="96"/>
        <v>0</v>
      </c>
      <c r="I2052" s="18">
        <f t="shared" si="94"/>
        <v>11.84</v>
      </c>
      <c r="J2052" s="17">
        <f t="shared" si="95"/>
        <v>0</v>
      </c>
    </row>
    <row r="2053" spans="1:10" x14ac:dyDescent="0.3">
      <c r="A2053" s="2">
        <v>20200326</v>
      </c>
      <c r="B2053" s="2" t="s">
        <v>45</v>
      </c>
      <c r="C2053" s="2">
        <v>0</v>
      </c>
      <c r="D2053" s="2">
        <v>0</v>
      </c>
      <c r="E2053" s="2">
        <v>11.71</v>
      </c>
      <c r="F2053" s="2">
        <v>4</v>
      </c>
      <c r="G2053" s="2">
        <v>0</v>
      </c>
      <c r="H2053" s="16">
        <f t="shared" si="96"/>
        <v>0</v>
      </c>
      <c r="I2053" s="15">
        <f t="shared" si="94"/>
        <v>11.71</v>
      </c>
      <c r="J2053" s="14">
        <f t="shared" si="95"/>
        <v>0</v>
      </c>
    </row>
    <row r="2054" spans="1:10" x14ac:dyDescent="0.3">
      <c r="A2054" s="19">
        <v>20200326</v>
      </c>
      <c r="B2054" s="19" t="s">
        <v>44</v>
      </c>
      <c r="C2054" s="19">
        <v>0</v>
      </c>
      <c r="D2054" s="19">
        <v>0</v>
      </c>
      <c r="E2054" s="19">
        <v>11.65</v>
      </c>
      <c r="F2054" s="19">
        <v>4.34</v>
      </c>
      <c r="G2054" s="19">
        <v>0</v>
      </c>
      <c r="H2054" s="17">
        <f t="shared" si="96"/>
        <v>0</v>
      </c>
      <c r="I2054" s="18">
        <f t="shared" si="94"/>
        <v>11.65</v>
      </c>
      <c r="J2054" s="17">
        <f t="shared" si="95"/>
        <v>0</v>
      </c>
    </row>
    <row r="2055" spans="1:10" x14ac:dyDescent="0.3">
      <c r="A2055" s="2">
        <v>20200326</v>
      </c>
      <c r="B2055" s="2" t="s">
        <v>43</v>
      </c>
      <c r="C2055" s="2">
        <v>0</v>
      </c>
      <c r="D2055" s="2">
        <v>0</v>
      </c>
      <c r="E2055" s="2">
        <v>11.63</v>
      </c>
      <c r="F2055" s="2">
        <v>4.55</v>
      </c>
      <c r="G2055" s="2">
        <v>0</v>
      </c>
      <c r="H2055" s="16">
        <f t="shared" si="96"/>
        <v>0</v>
      </c>
      <c r="I2055" s="15">
        <f t="shared" si="94"/>
        <v>11.63</v>
      </c>
      <c r="J2055" s="14">
        <f t="shared" si="95"/>
        <v>0</v>
      </c>
    </row>
    <row r="2056" spans="1:10" x14ac:dyDescent="0.3">
      <c r="A2056" s="19">
        <v>20200326</v>
      </c>
      <c r="B2056" s="19" t="s">
        <v>42</v>
      </c>
      <c r="C2056" s="19">
        <v>0</v>
      </c>
      <c r="D2056" s="19">
        <v>0</v>
      </c>
      <c r="E2056" s="19">
        <v>11.63</v>
      </c>
      <c r="F2056" s="19">
        <v>4.62</v>
      </c>
      <c r="G2056" s="19">
        <v>0</v>
      </c>
      <c r="H2056" s="17">
        <f t="shared" si="96"/>
        <v>0</v>
      </c>
      <c r="I2056" s="18">
        <f t="shared" si="94"/>
        <v>11.63</v>
      </c>
      <c r="J2056" s="17">
        <f t="shared" si="95"/>
        <v>0</v>
      </c>
    </row>
    <row r="2057" spans="1:10" x14ac:dyDescent="0.3">
      <c r="A2057" s="2">
        <v>20200326</v>
      </c>
      <c r="B2057" s="2" t="s">
        <v>41</v>
      </c>
      <c r="C2057" s="2">
        <v>81</v>
      </c>
      <c r="D2057" s="2">
        <v>6.69</v>
      </c>
      <c r="E2057" s="2">
        <v>11.57</v>
      </c>
      <c r="F2057" s="2">
        <v>4.4800000000000004</v>
      </c>
      <c r="G2057" s="2">
        <v>0</v>
      </c>
      <c r="H2057" s="16">
        <f t="shared" si="96"/>
        <v>695.29452101263416</v>
      </c>
      <c r="I2057" s="15">
        <f t="shared" si="94"/>
        <v>33.297953781644821</v>
      </c>
      <c r="J2057" s="14">
        <f t="shared" si="95"/>
        <v>0.66933167291266238</v>
      </c>
    </row>
    <row r="2058" spans="1:10" x14ac:dyDescent="0.3">
      <c r="A2058" s="19">
        <v>20200326</v>
      </c>
      <c r="B2058" s="19" t="s">
        <v>40</v>
      </c>
      <c r="C2058" s="19">
        <v>281</v>
      </c>
      <c r="D2058" s="19">
        <v>18.28</v>
      </c>
      <c r="E2058" s="19">
        <v>12.31</v>
      </c>
      <c r="F2058" s="19">
        <v>5.17</v>
      </c>
      <c r="G2058" s="19">
        <v>0</v>
      </c>
      <c r="H2058" s="17">
        <f t="shared" si="96"/>
        <v>895.87158669050496</v>
      </c>
      <c r="I2058" s="18">
        <f t="shared" ref="I2058:I2121" si="97">E2058+H2058*((NOCT-20)/(800))</f>
        <v>40.305987084078282</v>
      </c>
      <c r="J2058" s="17">
        <f t="shared" ref="J2058:J2121" si="98">P_STC__W*(H2058/1000)*(1+(alpha_p/100)*(I2058-25))</f>
        <v>0.83416669148355582</v>
      </c>
    </row>
    <row r="2059" spans="1:10" x14ac:dyDescent="0.3">
      <c r="A2059" s="2">
        <v>20200326</v>
      </c>
      <c r="B2059" s="2" t="s">
        <v>39</v>
      </c>
      <c r="C2059" s="2">
        <v>475</v>
      </c>
      <c r="D2059" s="2">
        <v>29.41</v>
      </c>
      <c r="E2059" s="2">
        <v>13.25</v>
      </c>
      <c r="F2059" s="2">
        <v>4.9000000000000004</v>
      </c>
      <c r="G2059" s="2">
        <v>0</v>
      </c>
      <c r="H2059" s="16">
        <f t="shared" si="96"/>
        <v>967.30350893109892</v>
      </c>
      <c r="I2059" s="15">
        <f t="shared" si="97"/>
        <v>43.478234654096838</v>
      </c>
      <c r="J2059" s="14">
        <f t="shared" si="98"/>
        <v>0.88687023344217852</v>
      </c>
    </row>
    <row r="2060" spans="1:10" x14ac:dyDescent="0.3">
      <c r="A2060" s="19">
        <v>20200326</v>
      </c>
      <c r="B2060" s="19" t="s">
        <v>38</v>
      </c>
      <c r="C2060" s="19">
        <v>637</v>
      </c>
      <c r="D2060" s="19">
        <v>39.549999999999997</v>
      </c>
      <c r="E2060" s="19">
        <v>14.36</v>
      </c>
      <c r="F2060" s="19">
        <v>4.76</v>
      </c>
      <c r="G2060" s="19">
        <v>0</v>
      </c>
      <c r="H2060" s="17">
        <f t="shared" si="96"/>
        <v>1000.39050177253</v>
      </c>
      <c r="I2060" s="18">
        <f t="shared" si="97"/>
        <v>45.622203180391566</v>
      </c>
      <c r="J2060" s="17">
        <f t="shared" si="98"/>
        <v>0.90755434892973863</v>
      </c>
    </row>
    <row r="2061" spans="1:10" x14ac:dyDescent="0.3">
      <c r="A2061" s="2">
        <v>20200326</v>
      </c>
      <c r="B2061" s="2" t="s">
        <v>37</v>
      </c>
      <c r="C2061" s="2">
        <v>700</v>
      </c>
      <c r="D2061" s="2">
        <v>47.78</v>
      </c>
      <c r="E2061" s="2">
        <v>15.23</v>
      </c>
      <c r="F2061" s="2">
        <v>4.9000000000000004</v>
      </c>
      <c r="G2061" s="2">
        <v>0</v>
      </c>
      <c r="H2061" s="16">
        <f t="shared" si="96"/>
        <v>945.21777515589474</v>
      </c>
      <c r="I2061" s="15">
        <f t="shared" si="97"/>
        <v>44.768055473621715</v>
      </c>
      <c r="J2061" s="14">
        <f t="shared" si="98"/>
        <v>0.86113474679318724</v>
      </c>
    </row>
    <row r="2062" spans="1:10" x14ac:dyDescent="0.3">
      <c r="A2062" s="19">
        <v>20200326</v>
      </c>
      <c r="B2062" s="19" t="s">
        <v>36</v>
      </c>
      <c r="C2062" s="19">
        <v>765.01</v>
      </c>
      <c r="D2062" s="19">
        <v>52.72</v>
      </c>
      <c r="E2062" s="19">
        <v>15.82</v>
      </c>
      <c r="F2062" s="19">
        <v>5.24</v>
      </c>
      <c r="G2062" s="19">
        <v>0</v>
      </c>
      <c r="H2062" s="17">
        <f t="shared" si="96"/>
        <v>961.44835745374519</v>
      </c>
      <c r="I2062" s="18">
        <f t="shared" si="97"/>
        <v>45.865261170429534</v>
      </c>
      <c r="J2062" s="17">
        <f t="shared" si="98"/>
        <v>0.87117443759305724</v>
      </c>
    </row>
    <row r="2063" spans="1:10" x14ac:dyDescent="0.3">
      <c r="A2063" s="2">
        <v>20200326</v>
      </c>
      <c r="B2063" s="2" t="s">
        <v>35</v>
      </c>
      <c r="C2063" s="2">
        <v>782.01</v>
      </c>
      <c r="D2063" s="2">
        <v>52.95</v>
      </c>
      <c r="E2063" s="2">
        <v>16.09</v>
      </c>
      <c r="F2063" s="2">
        <v>5.79</v>
      </c>
      <c r="G2063" s="2">
        <v>0</v>
      </c>
      <c r="H2063" s="16">
        <f t="shared" si="96"/>
        <v>979.82731344889589</v>
      </c>
      <c r="I2063" s="15">
        <f t="shared" si="97"/>
        <v>46.709603545278</v>
      </c>
      <c r="J2063" s="14">
        <f t="shared" si="98"/>
        <v>0.88410483211874913</v>
      </c>
    </row>
    <row r="2064" spans="1:10" x14ac:dyDescent="0.3">
      <c r="A2064" s="19">
        <v>20200326</v>
      </c>
      <c r="B2064" s="19" t="s">
        <v>34</v>
      </c>
      <c r="C2064" s="19">
        <v>763.01</v>
      </c>
      <c r="D2064" s="19">
        <v>48.41</v>
      </c>
      <c r="E2064" s="19">
        <v>16.05</v>
      </c>
      <c r="F2064" s="19">
        <v>6.34</v>
      </c>
      <c r="G2064" s="19">
        <v>0</v>
      </c>
      <c r="H2064" s="17">
        <f t="shared" si="96"/>
        <v>1020.1841987098823</v>
      </c>
      <c r="I2064" s="18">
        <f t="shared" si="97"/>
        <v>47.930756209683821</v>
      </c>
      <c r="J2064" s="17">
        <f t="shared" si="98"/>
        <v>0.91491302053673651</v>
      </c>
    </row>
    <row r="2065" spans="1:10" x14ac:dyDescent="0.3">
      <c r="A2065" s="2">
        <v>20200326</v>
      </c>
      <c r="B2065" s="2" t="s">
        <v>33</v>
      </c>
      <c r="C2065" s="2">
        <v>671.01</v>
      </c>
      <c r="D2065" s="2">
        <v>40.409999999999997</v>
      </c>
      <c r="E2065" s="2">
        <v>15.81</v>
      </c>
      <c r="F2065" s="2">
        <v>6.62</v>
      </c>
      <c r="G2065" s="2">
        <v>0</v>
      </c>
      <c r="H2065" s="16">
        <f t="shared" si="96"/>
        <v>1035.1054328427599</v>
      </c>
      <c r="I2065" s="15">
        <f t="shared" si="97"/>
        <v>48.157044776336249</v>
      </c>
      <c r="J2065" s="14">
        <f t="shared" si="98"/>
        <v>0.92724050998820085</v>
      </c>
    </row>
    <row r="2066" spans="1:10" x14ac:dyDescent="0.3">
      <c r="A2066" s="19">
        <v>20200326</v>
      </c>
      <c r="B2066" s="19" t="s">
        <v>32</v>
      </c>
      <c r="C2066" s="19">
        <v>514.01</v>
      </c>
      <c r="D2066" s="19">
        <v>30.41</v>
      </c>
      <c r="E2066" s="19">
        <v>15.45</v>
      </c>
      <c r="F2066" s="19">
        <v>6.76</v>
      </c>
      <c r="G2066" s="19">
        <v>0</v>
      </c>
      <c r="H2066" s="17">
        <f t="shared" si="96"/>
        <v>1015.4601923736836</v>
      </c>
      <c r="I2066" s="18">
        <f t="shared" si="97"/>
        <v>47.183131011677617</v>
      </c>
      <c r="J2066" s="17">
        <f t="shared" si="98"/>
        <v>0.91409280319312414</v>
      </c>
    </row>
    <row r="2067" spans="1:10" x14ac:dyDescent="0.3">
      <c r="A2067" s="2">
        <v>20200326</v>
      </c>
      <c r="B2067" s="2" t="s">
        <v>31</v>
      </c>
      <c r="C2067" s="2">
        <v>303.01</v>
      </c>
      <c r="D2067" s="2">
        <v>19.34</v>
      </c>
      <c r="E2067" s="2">
        <v>14.98</v>
      </c>
      <c r="F2067" s="2">
        <v>6.69</v>
      </c>
      <c r="G2067" s="2">
        <v>0</v>
      </c>
      <c r="H2067" s="16">
        <f t="shared" ref="H2067:H2130" si="99">IF(D2067&gt;0,C2067/SIN(D2067*PI()/180),0)</f>
        <v>914.95927607426768</v>
      </c>
      <c r="I2067" s="15">
        <f t="shared" si="97"/>
        <v>43.572477377320865</v>
      </c>
      <c r="J2067" s="14">
        <f t="shared" si="98"/>
        <v>0.8384905040220012</v>
      </c>
    </row>
    <row r="2068" spans="1:10" x14ac:dyDescent="0.3">
      <c r="A2068" s="19">
        <v>20200326</v>
      </c>
      <c r="B2068" s="19" t="s">
        <v>30</v>
      </c>
      <c r="C2068" s="19">
        <v>100</v>
      </c>
      <c r="D2068" s="19">
        <v>7.78</v>
      </c>
      <c r="E2068" s="19">
        <v>14.36</v>
      </c>
      <c r="F2068" s="19">
        <v>6.41</v>
      </c>
      <c r="G2068" s="19">
        <v>0</v>
      </c>
      <c r="H2068" s="17">
        <f t="shared" si="99"/>
        <v>738.71759606088256</v>
      </c>
      <c r="I2068" s="18">
        <f t="shared" si="97"/>
        <v>37.444924876902576</v>
      </c>
      <c r="J2068" s="17">
        <f t="shared" si="98"/>
        <v>0.69734781361387577</v>
      </c>
    </row>
    <row r="2069" spans="1:10" x14ac:dyDescent="0.3">
      <c r="A2069" s="2">
        <v>20200326</v>
      </c>
      <c r="B2069" s="2" t="s">
        <v>29</v>
      </c>
      <c r="C2069" s="2">
        <v>0</v>
      </c>
      <c r="D2069" s="2">
        <v>0</v>
      </c>
      <c r="E2069" s="2">
        <v>13.12</v>
      </c>
      <c r="F2069" s="2">
        <v>6</v>
      </c>
      <c r="G2069" s="2">
        <v>0</v>
      </c>
      <c r="H2069" s="16">
        <f t="shared" si="99"/>
        <v>0</v>
      </c>
      <c r="I2069" s="15">
        <f t="shared" si="97"/>
        <v>13.12</v>
      </c>
      <c r="J2069" s="14">
        <f t="shared" si="98"/>
        <v>0</v>
      </c>
    </row>
    <row r="2070" spans="1:10" x14ac:dyDescent="0.3">
      <c r="A2070" s="19">
        <v>20200326</v>
      </c>
      <c r="B2070" s="19" t="s">
        <v>28</v>
      </c>
      <c r="C2070" s="19">
        <v>0</v>
      </c>
      <c r="D2070" s="19">
        <v>0</v>
      </c>
      <c r="E2070" s="19">
        <v>12.8</v>
      </c>
      <c r="F2070" s="19">
        <v>5.66</v>
      </c>
      <c r="G2070" s="19">
        <v>0</v>
      </c>
      <c r="H2070" s="17">
        <f t="shared" si="99"/>
        <v>0</v>
      </c>
      <c r="I2070" s="18">
        <f t="shared" si="97"/>
        <v>12.8</v>
      </c>
      <c r="J2070" s="17">
        <f t="shared" si="98"/>
        <v>0</v>
      </c>
    </row>
    <row r="2071" spans="1:10" x14ac:dyDescent="0.3">
      <c r="A2071" s="2">
        <v>20200326</v>
      </c>
      <c r="B2071" s="2" t="s">
        <v>27</v>
      </c>
      <c r="C2071" s="2">
        <v>0</v>
      </c>
      <c r="D2071" s="2">
        <v>0</v>
      </c>
      <c r="E2071" s="2">
        <v>12.42</v>
      </c>
      <c r="F2071" s="2">
        <v>5.0999999999999996</v>
      </c>
      <c r="G2071" s="2">
        <v>0</v>
      </c>
      <c r="H2071" s="16">
        <f t="shared" si="99"/>
        <v>0</v>
      </c>
      <c r="I2071" s="15">
        <f t="shared" si="97"/>
        <v>12.42</v>
      </c>
      <c r="J2071" s="14">
        <f t="shared" si="98"/>
        <v>0</v>
      </c>
    </row>
    <row r="2072" spans="1:10" x14ac:dyDescent="0.3">
      <c r="A2072" s="19">
        <v>20200326</v>
      </c>
      <c r="B2072" s="19" t="s">
        <v>26</v>
      </c>
      <c r="C2072" s="19">
        <v>0</v>
      </c>
      <c r="D2072" s="19">
        <v>0</v>
      </c>
      <c r="E2072" s="19">
        <v>12.09</v>
      </c>
      <c r="F2072" s="19">
        <v>4.97</v>
      </c>
      <c r="G2072" s="19">
        <v>0</v>
      </c>
      <c r="H2072" s="17">
        <f t="shared" si="99"/>
        <v>0</v>
      </c>
      <c r="I2072" s="18">
        <f t="shared" si="97"/>
        <v>12.09</v>
      </c>
      <c r="J2072" s="17">
        <f t="shared" si="98"/>
        <v>0</v>
      </c>
    </row>
    <row r="2073" spans="1:10" x14ac:dyDescent="0.3">
      <c r="A2073" s="2">
        <v>20200326</v>
      </c>
      <c r="B2073" s="2" t="s">
        <v>25</v>
      </c>
      <c r="C2073" s="2">
        <v>0</v>
      </c>
      <c r="D2073" s="2">
        <v>0</v>
      </c>
      <c r="E2073" s="2">
        <v>11.74</v>
      </c>
      <c r="F2073" s="2">
        <v>4.83</v>
      </c>
      <c r="G2073" s="2">
        <v>0</v>
      </c>
      <c r="H2073" s="16">
        <f t="shared" si="99"/>
        <v>0</v>
      </c>
      <c r="I2073" s="15">
        <f t="shared" si="97"/>
        <v>11.74</v>
      </c>
      <c r="J2073" s="14">
        <f t="shared" si="98"/>
        <v>0</v>
      </c>
    </row>
    <row r="2074" spans="1:10" x14ac:dyDescent="0.3">
      <c r="A2074" s="19">
        <v>20200327</v>
      </c>
      <c r="B2074" s="19" t="s">
        <v>48</v>
      </c>
      <c r="C2074" s="19">
        <v>0</v>
      </c>
      <c r="D2074" s="19">
        <v>0</v>
      </c>
      <c r="E2074" s="19">
        <v>11.54</v>
      </c>
      <c r="F2074" s="19">
        <v>4.34</v>
      </c>
      <c r="G2074" s="19">
        <v>0</v>
      </c>
      <c r="H2074" s="17">
        <f t="shared" si="99"/>
        <v>0</v>
      </c>
      <c r="I2074" s="18">
        <f t="shared" si="97"/>
        <v>11.54</v>
      </c>
      <c r="J2074" s="17">
        <f t="shared" si="98"/>
        <v>0</v>
      </c>
    </row>
    <row r="2075" spans="1:10" x14ac:dyDescent="0.3">
      <c r="A2075" s="2">
        <v>20200327</v>
      </c>
      <c r="B2075" s="2" t="s">
        <v>47</v>
      </c>
      <c r="C2075" s="2">
        <v>0</v>
      </c>
      <c r="D2075" s="2">
        <v>0</v>
      </c>
      <c r="E2075" s="2">
        <v>11.3</v>
      </c>
      <c r="F2075" s="2">
        <v>4.34</v>
      </c>
      <c r="G2075" s="2">
        <v>0</v>
      </c>
      <c r="H2075" s="16">
        <f t="shared" si="99"/>
        <v>0</v>
      </c>
      <c r="I2075" s="15">
        <f t="shared" si="97"/>
        <v>11.3</v>
      </c>
      <c r="J2075" s="14">
        <f t="shared" si="98"/>
        <v>0</v>
      </c>
    </row>
    <row r="2076" spans="1:10" x14ac:dyDescent="0.3">
      <c r="A2076" s="19">
        <v>20200327</v>
      </c>
      <c r="B2076" s="19" t="s">
        <v>46</v>
      </c>
      <c r="C2076" s="19">
        <v>0</v>
      </c>
      <c r="D2076" s="19">
        <v>0</v>
      </c>
      <c r="E2076" s="19">
        <v>11.19</v>
      </c>
      <c r="F2076" s="19">
        <v>4.41</v>
      </c>
      <c r="G2076" s="19">
        <v>0</v>
      </c>
      <c r="H2076" s="17">
        <f t="shared" si="99"/>
        <v>0</v>
      </c>
      <c r="I2076" s="18">
        <f t="shared" si="97"/>
        <v>11.19</v>
      </c>
      <c r="J2076" s="17">
        <f t="shared" si="98"/>
        <v>0</v>
      </c>
    </row>
    <row r="2077" spans="1:10" x14ac:dyDescent="0.3">
      <c r="A2077" s="2">
        <v>20200327</v>
      </c>
      <c r="B2077" s="2" t="s">
        <v>45</v>
      </c>
      <c r="C2077" s="2">
        <v>0</v>
      </c>
      <c r="D2077" s="2">
        <v>0</v>
      </c>
      <c r="E2077" s="2">
        <v>11.25</v>
      </c>
      <c r="F2077" s="2">
        <v>5.0999999999999996</v>
      </c>
      <c r="G2077" s="2">
        <v>0</v>
      </c>
      <c r="H2077" s="16">
        <f t="shared" si="99"/>
        <v>0</v>
      </c>
      <c r="I2077" s="15">
        <f t="shared" si="97"/>
        <v>11.25</v>
      </c>
      <c r="J2077" s="14">
        <f t="shared" si="98"/>
        <v>0</v>
      </c>
    </row>
    <row r="2078" spans="1:10" x14ac:dyDescent="0.3">
      <c r="A2078" s="19">
        <v>20200327</v>
      </c>
      <c r="B2078" s="19" t="s">
        <v>44</v>
      </c>
      <c r="C2078" s="19">
        <v>0</v>
      </c>
      <c r="D2078" s="19">
        <v>0</v>
      </c>
      <c r="E2078" s="19">
        <v>11.29</v>
      </c>
      <c r="F2078" s="19">
        <v>5.0999999999999996</v>
      </c>
      <c r="G2078" s="19">
        <v>0</v>
      </c>
      <c r="H2078" s="17">
        <f t="shared" si="99"/>
        <v>0</v>
      </c>
      <c r="I2078" s="18">
        <f t="shared" si="97"/>
        <v>11.29</v>
      </c>
      <c r="J2078" s="17">
        <f t="shared" si="98"/>
        <v>0</v>
      </c>
    </row>
    <row r="2079" spans="1:10" x14ac:dyDescent="0.3">
      <c r="A2079" s="2">
        <v>20200327</v>
      </c>
      <c r="B2079" s="2" t="s">
        <v>43</v>
      </c>
      <c r="C2079" s="2">
        <v>0</v>
      </c>
      <c r="D2079" s="2">
        <v>0</v>
      </c>
      <c r="E2079" s="2">
        <v>11.24</v>
      </c>
      <c r="F2079" s="2">
        <v>5.0999999999999996</v>
      </c>
      <c r="G2079" s="2">
        <v>0</v>
      </c>
      <c r="H2079" s="16">
        <f t="shared" si="99"/>
        <v>0</v>
      </c>
      <c r="I2079" s="15">
        <f t="shared" si="97"/>
        <v>11.24</v>
      </c>
      <c r="J2079" s="14">
        <f t="shared" si="98"/>
        <v>0</v>
      </c>
    </row>
    <row r="2080" spans="1:10" x14ac:dyDescent="0.3">
      <c r="A2080" s="19">
        <v>20200327</v>
      </c>
      <c r="B2080" s="19" t="s">
        <v>42</v>
      </c>
      <c r="C2080" s="19">
        <v>0</v>
      </c>
      <c r="D2080" s="19">
        <v>0</v>
      </c>
      <c r="E2080" s="19">
        <v>11.32</v>
      </c>
      <c r="F2080" s="19">
        <v>5.0999999999999996</v>
      </c>
      <c r="G2080" s="19">
        <v>0</v>
      </c>
      <c r="H2080" s="17">
        <f t="shared" si="99"/>
        <v>0</v>
      </c>
      <c r="I2080" s="18">
        <f t="shared" si="97"/>
        <v>11.32</v>
      </c>
      <c r="J2080" s="17">
        <f t="shared" si="98"/>
        <v>0</v>
      </c>
    </row>
    <row r="2081" spans="1:10" x14ac:dyDescent="0.3">
      <c r="A2081" s="2">
        <v>20200327</v>
      </c>
      <c r="B2081" s="2" t="s">
        <v>41</v>
      </c>
      <c r="C2081" s="2">
        <v>83</v>
      </c>
      <c r="D2081" s="2">
        <v>7</v>
      </c>
      <c r="E2081" s="2">
        <v>11.46</v>
      </c>
      <c r="F2081" s="2">
        <v>4.83</v>
      </c>
      <c r="G2081" s="2">
        <v>0</v>
      </c>
      <c r="H2081" s="16">
        <f t="shared" si="99"/>
        <v>681.05725099438155</v>
      </c>
      <c r="I2081" s="15">
        <f t="shared" si="97"/>
        <v>32.743039093574424</v>
      </c>
      <c r="J2081" s="14">
        <f t="shared" si="98"/>
        <v>0.65732671285702826</v>
      </c>
    </row>
    <row r="2082" spans="1:10" x14ac:dyDescent="0.3">
      <c r="A2082" s="19">
        <v>20200327</v>
      </c>
      <c r="B2082" s="19" t="s">
        <v>40</v>
      </c>
      <c r="C2082" s="19">
        <v>219</v>
      </c>
      <c r="D2082" s="19">
        <v>18.59</v>
      </c>
      <c r="E2082" s="19">
        <v>11.96</v>
      </c>
      <c r="F2082" s="19">
        <v>5.59</v>
      </c>
      <c r="G2082" s="19">
        <v>0</v>
      </c>
      <c r="H2082" s="17">
        <f t="shared" si="99"/>
        <v>686.96423766411715</v>
      </c>
      <c r="I2082" s="18">
        <f t="shared" si="97"/>
        <v>33.427632427003658</v>
      </c>
      <c r="J2082" s="17">
        <f t="shared" si="98"/>
        <v>0.66091156827923236</v>
      </c>
    </row>
    <row r="2083" spans="1:10" x14ac:dyDescent="0.3">
      <c r="A2083" s="2">
        <v>20200327</v>
      </c>
      <c r="B2083" s="2" t="s">
        <v>39</v>
      </c>
      <c r="C2083" s="2">
        <v>335</v>
      </c>
      <c r="D2083" s="2">
        <v>29.74</v>
      </c>
      <c r="E2083" s="2">
        <v>12.57</v>
      </c>
      <c r="F2083" s="2">
        <v>5.66</v>
      </c>
      <c r="G2083" s="2">
        <v>0</v>
      </c>
      <c r="H2083" s="16">
        <f t="shared" si="99"/>
        <v>675.31477204364194</v>
      </c>
      <c r="I2083" s="15">
        <f t="shared" si="97"/>
        <v>33.673586626363814</v>
      </c>
      <c r="J2083" s="14">
        <f t="shared" si="98"/>
        <v>0.64895646675441554</v>
      </c>
    </row>
    <row r="2084" spans="1:10" x14ac:dyDescent="0.3">
      <c r="A2084" s="19">
        <v>20200327</v>
      </c>
      <c r="B2084" s="19" t="s">
        <v>38</v>
      </c>
      <c r="C2084" s="19">
        <v>649</v>
      </c>
      <c r="D2084" s="19">
        <v>39.9</v>
      </c>
      <c r="E2084" s="19">
        <v>13.2</v>
      </c>
      <c r="F2084" s="19">
        <v>5.03</v>
      </c>
      <c r="G2084" s="19">
        <v>0</v>
      </c>
      <c r="H2084" s="17">
        <f t="shared" si="99"/>
        <v>1011.7707892549131</v>
      </c>
      <c r="I2084" s="18">
        <f t="shared" si="97"/>
        <v>44.81783716421603</v>
      </c>
      <c r="J2084" s="17">
        <f t="shared" si="98"/>
        <v>0.92154079988457416</v>
      </c>
    </row>
    <row r="2085" spans="1:10" x14ac:dyDescent="0.3">
      <c r="A2085" s="2">
        <v>20200327</v>
      </c>
      <c r="B2085" s="2" t="s">
        <v>37</v>
      </c>
      <c r="C2085" s="2">
        <v>781.01</v>
      </c>
      <c r="D2085" s="2">
        <v>48.17</v>
      </c>
      <c r="E2085" s="2">
        <v>14.26</v>
      </c>
      <c r="F2085" s="2">
        <v>4.28</v>
      </c>
      <c r="G2085" s="2">
        <v>0</v>
      </c>
      <c r="H2085" s="16">
        <f t="shared" si="99"/>
        <v>1048.1570293355837</v>
      </c>
      <c r="I2085" s="15">
        <f t="shared" si="97"/>
        <v>47.01490716673699</v>
      </c>
      <c r="J2085" s="14">
        <f t="shared" si="98"/>
        <v>0.94431917069914806</v>
      </c>
    </row>
    <row r="2086" spans="1:10" x14ac:dyDescent="0.3">
      <c r="A2086" s="19">
        <v>20200327</v>
      </c>
      <c r="B2086" s="19" t="s">
        <v>36</v>
      </c>
      <c r="C2086" s="19">
        <v>843.01</v>
      </c>
      <c r="D2086" s="19">
        <v>53.12</v>
      </c>
      <c r="E2086" s="19">
        <v>15.14</v>
      </c>
      <c r="F2086" s="19">
        <v>3.72</v>
      </c>
      <c r="G2086" s="19">
        <v>0</v>
      </c>
      <c r="H2086" s="17">
        <f t="shared" si="99"/>
        <v>1053.9018838465943</v>
      </c>
      <c r="I2086" s="18">
        <f t="shared" si="97"/>
        <v>48.074433870206072</v>
      </c>
      <c r="J2086" s="17">
        <f t="shared" si="98"/>
        <v>0.94447003188632705</v>
      </c>
    </row>
    <row r="2087" spans="1:10" x14ac:dyDescent="0.3">
      <c r="A2087" s="2">
        <v>20200327</v>
      </c>
      <c r="B2087" s="2" t="s">
        <v>35</v>
      </c>
      <c r="C2087" s="2">
        <v>822.01</v>
      </c>
      <c r="D2087" s="2">
        <v>53.33</v>
      </c>
      <c r="E2087" s="2">
        <v>15.99</v>
      </c>
      <c r="F2087" s="2">
        <v>3.52</v>
      </c>
      <c r="G2087" s="2">
        <v>0</v>
      </c>
      <c r="H2087" s="16">
        <f t="shared" si="99"/>
        <v>1024.8370985494619</v>
      </c>
      <c r="I2087" s="15">
        <f t="shared" si="97"/>
        <v>48.016159329670685</v>
      </c>
      <c r="J2087" s="14">
        <f t="shared" si="98"/>
        <v>0.91869193578718866</v>
      </c>
    </row>
    <row r="2088" spans="1:10" x14ac:dyDescent="0.3">
      <c r="A2088" s="19">
        <v>20200327</v>
      </c>
      <c r="B2088" s="19" t="s">
        <v>34</v>
      </c>
      <c r="C2088" s="19">
        <v>792.01</v>
      </c>
      <c r="D2088" s="19">
        <v>48.72</v>
      </c>
      <c r="E2088" s="19">
        <v>16.739999999999998</v>
      </c>
      <c r="F2088" s="19">
        <v>3.79</v>
      </c>
      <c r="G2088" s="19">
        <v>0</v>
      </c>
      <c r="H2088" s="17">
        <f t="shared" si="99"/>
        <v>1053.9132751458999</v>
      </c>
      <c r="I2088" s="18">
        <f t="shared" si="97"/>
        <v>49.674789848309373</v>
      </c>
      <c r="J2088" s="17">
        <f t="shared" si="98"/>
        <v>0.93689037652434148</v>
      </c>
    </row>
    <row r="2089" spans="1:10" x14ac:dyDescent="0.3">
      <c r="A2089" s="2">
        <v>20200327</v>
      </c>
      <c r="B2089" s="2" t="s">
        <v>33</v>
      </c>
      <c r="C2089" s="2">
        <v>675.01</v>
      </c>
      <c r="D2089" s="2">
        <v>40.67</v>
      </c>
      <c r="E2089" s="2">
        <v>16.690000000000001</v>
      </c>
      <c r="F2089" s="2">
        <v>4.62</v>
      </c>
      <c r="G2089" s="2">
        <v>0</v>
      </c>
      <c r="H2089" s="16">
        <f t="shared" si="99"/>
        <v>1035.7658358791782</v>
      </c>
      <c r="I2089" s="15">
        <f t="shared" si="97"/>
        <v>49.057682371224317</v>
      </c>
      <c r="J2089" s="14">
        <f t="shared" si="98"/>
        <v>0.92363427117171704</v>
      </c>
    </row>
    <row r="2090" spans="1:10" x14ac:dyDescent="0.3">
      <c r="A2090" s="19">
        <v>20200327</v>
      </c>
      <c r="B2090" s="19" t="s">
        <v>32</v>
      </c>
      <c r="C2090" s="19">
        <v>499.01</v>
      </c>
      <c r="D2090" s="19">
        <v>30.63</v>
      </c>
      <c r="E2090" s="19">
        <v>15.99</v>
      </c>
      <c r="F2090" s="19">
        <v>5.79</v>
      </c>
      <c r="G2090" s="19">
        <v>0</v>
      </c>
      <c r="H2090" s="17">
        <f t="shared" si="99"/>
        <v>979.42650950830296</v>
      </c>
      <c r="I2090" s="18">
        <f t="shared" si="97"/>
        <v>46.597078422134466</v>
      </c>
      <c r="J2090" s="17">
        <f t="shared" si="98"/>
        <v>0.88423912940274585</v>
      </c>
    </row>
    <row r="2091" spans="1:10" x14ac:dyDescent="0.3">
      <c r="A2091" s="2">
        <v>20200327</v>
      </c>
      <c r="B2091" s="2" t="s">
        <v>31</v>
      </c>
      <c r="C2091" s="2">
        <v>299.01</v>
      </c>
      <c r="D2091" s="2">
        <v>19.54</v>
      </c>
      <c r="E2091" s="2">
        <v>15.11</v>
      </c>
      <c r="F2091" s="2">
        <v>6.07</v>
      </c>
      <c r="G2091" s="2">
        <v>0</v>
      </c>
      <c r="H2091" s="16">
        <f t="shared" si="99"/>
        <v>893.99524621973148</v>
      </c>
      <c r="I2091" s="15">
        <f t="shared" si="97"/>
        <v>43.047351444366612</v>
      </c>
      <c r="J2091" s="14">
        <f t="shared" si="98"/>
        <v>0.82139113742818892</v>
      </c>
    </row>
    <row r="2092" spans="1:10" x14ac:dyDescent="0.3">
      <c r="A2092" s="19">
        <v>20200327</v>
      </c>
      <c r="B2092" s="19" t="s">
        <v>30</v>
      </c>
      <c r="C2092" s="19">
        <v>105</v>
      </c>
      <c r="D2092" s="19">
        <v>7.96</v>
      </c>
      <c r="E2092" s="19">
        <v>14.24</v>
      </c>
      <c r="F2092" s="19">
        <v>5.86</v>
      </c>
      <c r="G2092" s="19">
        <v>0</v>
      </c>
      <c r="H2092" s="17">
        <f t="shared" si="99"/>
        <v>758.22276574974023</v>
      </c>
      <c r="I2092" s="18">
        <f t="shared" si="97"/>
        <v>37.934461429679381</v>
      </c>
      <c r="J2092" s="17">
        <f t="shared" si="98"/>
        <v>0.71409035171561341</v>
      </c>
    </row>
    <row r="2093" spans="1:10" x14ac:dyDescent="0.3">
      <c r="A2093" s="2">
        <v>20200327</v>
      </c>
      <c r="B2093" s="2" t="s">
        <v>29</v>
      </c>
      <c r="C2093" s="2">
        <v>0</v>
      </c>
      <c r="D2093" s="2">
        <v>0</v>
      </c>
      <c r="E2093" s="2">
        <v>13.25</v>
      </c>
      <c r="F2093" s="2">
        <v>5.0999999999999996</v>
      </c>
      <c r="G2093" s="2">
        <v>0</v>
      </c>
      <c r="H2093" s="16">
        <f t="shared" si="99"/>
        <v>0</v>
      </c>
      <c r="I2093" s="15">
        <f t="shared" si="97"/>
        <v>13.25</v>
      </c>
      <c r="J2093" s="14">
        <f t="shared" si="98"/>
        <v>0</v>
      </c>
    </row>
    <row r="2094" spans="1:10" x14ac:dyDescent="0.3">
      <c r="A2094" s="19">
        <v>20200327</v>
      </c>
      <c r="B2094" s="19" t="s">
        <v>28</v>
      </c>
      <c r="C2094" s="19">
        <v>0</v>
      </c>
      <c r="D2094" s="19">
        <v>0</v>
      </c>
      <c r="E2094" s="19">
        <v>12.57</v>
      </c>
      <c r="F2094" s="19">
        <v>4.97</v>
      </c>
      <c r="G2094" s="19">
        <v>0</v>
      </c>
      <c r="H2094" s="17">
        <f t="shared" si="99"/>
        <v>0</v>
      </c>
      <c r="I2094" s="18">
        <f t="shared" si="97"/>
        <v>12.57</v>
      </c>
      <c r="J2094" s="17">
        <f t="shared" si="98"/>
        <v>0</v>
      </c>
    </row>
    <row r="2095" spans="1:10" x14ac:dyDescent="0.3">
      <c r="A2095" s="2">
        <v>20200327</v>
      </c>
      <c r="B2095" s="2" t="s">
        <v>27</v>
      </c>
      <c r="C2095" s="2">
        <v>0</v>
      </c>
      <c r="D2095" s="2">
        <v>0</v>
      </c>
      <c r="E2095" s="2">
        <v>12.21</v>
      </c>
      <c r="F2095" s="2">
        <v>4.6900000000000004</v>
      </c>
      <c r="G2095" s="2">
        <v>0</v>
      </c>
      <c r="H2095" s="16">
        <f t="shared" si="99"/>
        <v>0</v>
      </c>
      <c r="I2095" s="15">
        <f t="shared" si="97"/>
        <v>12.21</v>
      </c>
      <c r="J2095" s="14">
        <f t="shared" si="98"/>
        <v>0</v>
      </c>
    </row>
    <row r="2096" spans="1:10" x14ac:dyDescent="0.3">
      <c r="A2096" s="19">
        <v>20200327</v>
      </c>
      <c r="B2096" s="19" t="s">
        <v>26</v>
      </c>
      <c r="C2096" s="19">
        <v>0</v>
      </c>
      <c r="D2096" s="19">
        <v>0</v>
      </c>
      <c r="E2096" s="19">
        <v>11.98</v>
      </c>
      <c r="F2096" s="19">
        <v>4.4800000000000004</v>
      </c>
      <c r="G2096" s="19">
        <v>0</v>
      </c>
      <c r="H2096" s="17">
        <f t="shared" si="99"/>
        <v>0</v>
      </c>
      <c r="I2096" s="18">
        <f t="shared" si="97"/>
        <v>11.98</v>
      </c>
      <c r="J2096" s="17">
        <f t="shared" si="98"/>
        <v>0</v>
      </c>
    </row>
    <row r="2097" spans="1:10" x14ac:dyDescent="0.3">
      <c r="A2097" s="2">
        <v>20200327</v>
      </c>
      <c r="B2097" s="2" t="s">
        <v>25</v>
      </c>
      <c r="C2097" s="2">
        <v>0</v>
      </c>
      <c r="D2097" s="2">
        <v>0</v>
      </c>
      <c r="E2097" s="2">
        <v>11.84</v>
      </c>
      <c r="F2097" s="2">
        <v>4.21</v>
      </c>
      <c r="G2097" s="2">
        <v>0</v>
      </c>
      <c r="H2097" s="16">
        <f t="shared" si="99"/>
        <v>0</v>
      </c>
      <c r="I2097" s="15">
        <f t="shared" si="97"/>
        <v>11.84</v>
      </c>
      <c r="J2097" s="14">
        <f t="shared" si="98"/>
        <v>0</v>
      </c>
    </row>
    <row r="2098" spans="1:10" x14ac:dyDescent="0.3">
      <c r="A2098" s="19">
        <v>20200328</v>
      </c>
      <c r="B2098" s="19" t="s">
        <v>48</v>
      </c>
      <c r="C2098" s="19">
        <v>0</v>
      </c>
      <c r="D2098" s="19">
        <v>0</v>
      </c>
      <c r="E2098" s="19">
        <v>11.83</v>
      </c>
      <c r="F2098" s="19">
        <v>3.86</v>
      </c>
      <c r="G2098" s="19">
        <v>0</v>
      </c>
      <c r="H2098" s="17">
        <f t="shared" si="99"/>
        <v>0</v>
      </c>
      <c r="I2098" s="18">
        <f t="shared" si="97"/>
        <v>11.83</v>
      </c>
      <c r="J2098" s="17">
        <f t="shared" si="98"/>
        <v>0</v>
      </c>
    </row>
    <row r="2099" spans="1:10" x14ac:dyDescent="0.3">
      <c r="A2099" s="2">
        <v>20200328</v>
      </c>
      <c r="B2099" s="2" t="s">
        <v>47</v>
      </c>
      <c r="C2099" s="2">
        <v>0</v>
      </c>
      <c r="D2099" s="2">
        <v>0</v>
      </c>
      <c r="E2099" s="2">
        <v>11.94</v>
      </c>
      <c r="F2099" s="2">
        <v>3.52</v>
      </c>
      <c r="G2099" s="2">
        <v>0</v>
      </c>
      <c r="H2099" s="16">
        <f t="shared" si="99"/>
        <v>0</v>
      </c>
      <c r="I2099" s="15">
        <f t="shared" si="97"/>
        <v>11.94</v>
      </c>
      <c r="J2099" s="14">
        <f t="shared" si="98"/>
        <v>0</v>
      </c>
    </row>
    <row r="2100" spans="1:10" x14ac:dyDescent="0.3">
      <c r="A2100" s="19">
        <v>20200328</v>
      </c>
      <c r="B2100" s="19" t="s">
        <v>46</v>
      </c>
      <c r="C2100" s="19">
        <v>0</v>
      </c>
      <c r="D2100" s="19">
        <v>0</v>
      </c>
      <c r="E2100" s="19">
        <v>11.85</v>
      </c>
      <c r="F2100" s="19">
        <v>3.24</v>
      </c>
      <c r="G2100" s="19">
        <v>0</v>
      </c>
      <c r="H2100" s="17">
        <f t="shared" si="99"/>
        <v>0</v>
      </c>
      <c r="I2100" s="18">
        <f t="shared" si="97"/>
        <v>11.85</v>
      </c>
      <c r="J2100" s="17">
        <f t="shared" si="98"/>
        <v>0</v>
      </c>
    </row>
    <row r="2101" spans="1:10" x14ac:dyDescent="0.3">
      <c r="A2101" s="2">
        <v>20200328</v>
      </c>
      <c r="B2101" s="2" t="s">
        <v>45</v>
      </c>
      <c r="C2101" s="2">
        <v>0</v>
      </c>
      <c r="D2101" s="2">
        <v>0</v>
      </c>
      <c r="E2101" s="2">
        <v>11.78</v>
      </c>
      <c r="F2101" s="2">
        <v>3.31</v>
      </c>
      <c r="G2101" s="2">
        <v>0</v>
      </c>
      <c r="H2101" s="16">
        <f t="shared" si="99"/>
        <v>0</v>
      </c>
      <c r="I2101" s="15">
        <f t="shared" si="97"/>
        <v>11.78</v>
      </c>
      <c r="J2101" s="14">
        <f t="shared" si="98"/>
        <v>0</v>
      </c>
    </row>
    <row r="2102" spans="1:10" x14ac:dyDescent="0.3">
      <c r="A2102" s="19">
        <v>20200328</v>
      </c>
      <c r="B2102" s="19" t="s">
        <v>44</v>
      </c>
      <c r="C2102" s="19">
        <v>0</v>
      </c>
      <c r="D2102" s="19">
        <v>0</v>
      </c>
      <c r="E2102" s="19">
        <v>11.41</v>
      </c>
      <c r="F2102" s="19">
        <v>3.59</v>
      </c>
      <c r="G2102" s="19">
        <v>0</v>
      </c>
      <c r="H2102" s="17">
        <f t="shared" si="99"/>
        <v>0</v>
      </c>
      <c r="I2102" s="18">
        <f t="shared" si="97"/>
        <v>11.41</v>
      </c>
      <c r="J2102" s="17">
        <f t="shared" si="98"/>
        <v>0</v>
      </c>
    </row>
    <row r="2103" spans="1:10" x14ac:dyDescent="0.3">
      <c r="A2103" s="2">
        <v>20200328</v>
      </c>
      <c r="B2103" s="2" t="s">
        <v>43</v>
      </c>
      <c r="C2103" s="2">
        <v>0</v>
      </c>
      <c r="D2103" s="2">
        <v>0</v>
      </c>
      <c r="E2103" s="2">
        <v>11</v>
      </c>
      <c r="F2103" s="2">
        <v>3.93</v>
      </c>
      <c r="G2103" s="2">
        <v>0</v>
      </c>
      <c r="H2103" s="16">
        <f t="shared" si="99"/>
        <v>0</v>
      </c>
      <c r="I2103" s="15">
        <f t="shared" si="97"/>
        <v>11</v>
      </c>
      <c r="J2103" s="14">
        <f t="shared" si="98"/>
        <v>0</v>
      </c>
    </row>
    <row r="2104" spans="1:10" x14ac:dyDescent="0.3">
      <c r="A2104" s="19">
        <v>20200328</v>
      </c>
      <c r="B2104" s="19" t="s">
        <v>42</v>
      </c>
      <c r="C2104" s="19">
        <v>0</v>
      </c>
      <c r="D2104" s="19">
        <v>0</v>
      </c>
      <c r="E2104" s="19">
        <v>10.41</v>
      </c>
      <c r="F2104" s="19">
        <v>4.1399999999999997</v>
      </c>
      <c r="G2104" s="19">
        <v>0</v>
      </c>
      <c r="H2104" s="17">
        <f t="shared" si="99"/>
        <v>0</v>
      </c>
      <c r="I2104" s="18">
        <f t="shared" si="97"/>
        <v>10.41</v>
      </c>
      <c r="J2104" s="17">
        <f t="shared" si="98"/>
        <v>0</v>
      </c>
    </row>
    <row r="2105" spans="1:10" x14ac:dyDescent="0.3">
      <c r="A2105" s="2">
        <v>20200328</v>
      </c>
      <c r="B2105" s="2" t="s">
        <v>41</v>
      </c>
      <c r="C2105" s="2">
        <v>96</v>
      </c>
      <c r="D2105" s="2">
        <v>7.3</v>
      </c>
      <c r="E2105" s="2">
        <v>9.5500000000000007</v>
      </c>
      <c r="F2105" s="2">
        <v>4.34</v>
      </c>
      <c r="G2105" s="2">
        <v>0</v>
      </c>
      <c r="H2105" s="16">
        <f t="shared" si="99"/>
        <v>755.52115617959487</v>
      </c>
      <c r="I2105" s="15">
        <f t="shared" si="97"/>
        <v>33.16003613061234</v>
      </c>
      <c r="J2105" s="14">
        <f t="shared" si="98"/>
        <v>0.72777829648619108</v>
      </c>
    </row>
    <row r="2106" spans="1:10" x14ac:dyDescent="0.3">
      <c r="A2106" s="19">
        <v>20200328</v>
      </c>
      <c r="B2106" s="19" t="s">
        <v>40</v>
      </c>
      <c r="C2106" s="19">
        <v>309</v>
      </c>
      <c r="D2106" s="19">
        <v>18.91</v>
      </c>
      <c r="E2106" s="19">
        <v>10.17</v>
      </c>
      <c r="F2106" s="19">
        <v>4.6900000000000004</v>
      </c>
      <c r="G2106" s="19">
        <v>0</v>
      </c>
      <c r="H2106" s="17">
        <f t="shared" si="99"/>
        <v>953.46081747967492</v>
      </c>
      <c r="I2106" s="18">
        <f t="shared" si="97"/>
        <v>39.965650546239843</v>
      </c>
      <c r="J2106" s="17">
        <f t="shared" si="98"/>
        <v>0.88924959116197655</v>
      </c>
    </row>
    <row r="2107" spans="1:10" x14ac:dyDescent="0.3">
      <c r="A2107" s="2">
        <v>20200328</v>
      </c>
      <c r="B2107" s="2" t="s">
        <v>39</v>
      </c>
      <c r="C2107" s="2">
        <v>520</v>
      </c>
      <c r="D2107" s="2">
        <v>30.07</v>
      </c>
      <c r="E2107" s="2">
        <v>11.39</v>
      </c>
      <c r="F2107" s="2">
        <v>4.83</v>
      </c>
      <c r="G2107" s="2">
        <v>0</v>
      </c>
      <c r="H2107" s="16">
        <f t="shared" si="99"/>
        <v>1037.8046773650128</v>
      </c>
      <c r="I2107" s="15">
        <f t="shared" si="97"/>
        <v>43.821396167656651</v>
      </c>
      <c r="J2107" s="14">
        <f t="shared" si="98"/>
        <v>0.94990647896700986</v>
      </c>
    </row>
    <row r="2108" spans="1:10" x14ac:dyDescent="0.3">
      <c r="A2108" s="19">
        <v>20200328</v>
      </c>
      <c r="B2108" s="19" t="s">
        <v>38</v>
      </c>
      <c r="C2108" s="19">
        <v>699</v>
      </c>
      <c r="D2108" s="19">
        <v>40.26</v>
      </c>
      <c r="E2108" s="19">
        <v>12.81</v>
      </c>
      <c r="F2108" s="19">
        <v>4.41</v>
      </c>
      <c r="G2108" s="19">
        <v>0</v>
      </c>
      <c r="H2108" s="17">
        <f t="shared" si="99"/>
        <v>1081.6127429099631</v>
      </c>
      <c r="I2108" s="18">
        <f t="shared" si="97"/>
        <v>46.61039821593635</v>
      </c>
      <c r="J2108" s="17">
        <f t="shared" si="98"/>
        <v>0.97642937350624337</v>
      </c>
    </row>
    <row r="2109" spans="1:10" x14ac:dyDescent="0.3">
      <c r="A2109" s="2">
        <v>20200328</v>
      </c>
      <c r="B2109" s="2" t="s">
        <v>37</v>
      </c>
      <c r="C2109" s="2">
        <v>834.01</v>
      </c>
      <c r="D2109" s="2">
        <v>48.55</v>
      </c>
      <c r="E2109" s="2">
        <v>14.22</v>
      </c>
      <c r="F2109" s="2">
        <v>3.66</v>
      </c>
      <c r="G2109" s="2">
        <v>0</v>
      </c>
      <c r="H2109" s="16">
        <f t="shared" si="99"/>
        <v>1112.7051679921262</v>
      </c>
      <c r="I2109" s="15">
        <f t="shared" si="97"/>
        <v>48.992036499753944</v>
      </c>
      <c r="J2109" s="14">
        <f t="shared" si="98"/>
        <v>0.99257288447443248</v>
      </c>
    </row>
    <row r="2110" spans="1:10" x14ac:dyDescent="0.3">
      <c r="A2110" s="19">
        <v>20200328</v>
      </c>
      <c r="B2110" s="19" t="s">
        <v>36</v>
      </c>
      <c r="C2110" s="19">
        <v>873.01</v>
      </c>
      <c r="D2110" s="19">
        <v>53.52</v>
      </c>
      <c r="E2110" s="19">
        <v>15.36</v>
      </c>
      <c r="F2110" s="19">
        <v>2.9</v>
      </c>
      <c r="G2110" s="19">
        <v>0</v>
      </c>
      <c r="H2110" s="17">
        <f t="shared" si="99"/>
        <v>1085.7463062279096</v>
      </c>
      <c r="I2110" s="18">
        <f t="shared" si="97"/>
        <v>49.289572069622174</v>
      </c>
      <c r="J2110" s="17">
        <f t="shared" si="98"/>
        <v>0.96707089703288962</v>
      </c>
    </row>
    <row r="2111" spans="1:10" x14ac:dyDescent="0.3">
      <c r="A2111" s="2">
        <v>20200328</v>
      </c>
      <c r="B2111" s="2" t="s">
        <v>35</v>
      </c>
      <c r="C2111" s="2">
        <v>875.01</v>
      </c>
      <c r="D2111" s="2">
        <v>53.7</v>
      </c>
      <c r="E2111" s="2">
        <v>16.260000000000002</v>
      </c>
      <c r="F2111" s="2">
        <v>2.0699999999999998</v>
      </c>
      <c r="G2111" s="2">
        <v>0</v>
      </c>
      <c r="H2111" s="16">
        <f t="shared" si="99"/>
        <v>1085.7169543160196</v>
      </c>
      <c r="I2111" s="15">
        <f t="shared" si="97"/>
        <v>50.188654822375611</v>
      </c>
      <c r="J2111" s="14">
        <f t="shared" si="98"/>
        <v>0.96265208112921741</v>
      </c>
    </row>
    <row r="2112" spans="1:10" x14ac:dyDescent="0.3">
      <c r="A2112" s="19">
        <v>20200328</v>
      </c>
      <c r="B2112" s="19" t="s">
        <v>34</v>
      </c>
      <c r="C2112" s="19">
        <v>828.01</v>
      </c>
      <c r="D2112" s="19">
        <v>49.04</v>
      </c>
      <c r="E2112" s="19">
        <v>16.809999999999999</v>
      </c>
      <c r="F2112" s="19">
        <v>1.45</v>
      </c>
      <c r="G2112" s="19">
        <v>0</v>
      </c>
      <c r="H2112" s="17">
        <f t="shared" si="99"/>
        <v>1096.4588606202672</v>
      </c>
      <c r="I2112" s="18">
        <f t="shared" si="97"/>
        <v>51.074339394383344</v>
      </c>
      <c r="J2112" s="17">
        <f t="shared" si="98"/>
        <v>0.9678063785332045</v>
      </c>
    </row>
    <row r="2113" spans="1:10" x14ac:dyDescent="0.3">
      <c r="A2113" s="2">
        <v>20200328</v>
      </c>
      <c r="B2113" s="2" t="s">
        <v>33</v>
      </c>
      <c r="C2113" s="2">
        <v>705.01</v>
      </c>
      <c r="D2113" s="2">
        <v>40.93</v>
      </c>
      <c r="E2113" s="2">
        <v>17.36</v>
      </c>
      <c r="F2113" s="2">
        <v>0.83</v>
      </c>
      <c r="G2113" s="2">
        <v>0</v>
      </c>
      <c r="H2113" s="16">
        <f t="shared" si="99"/>
        <v>1076.1269033573326</v>
      </c>
      <c r="I2113" s="15">
        <f t="shared" si="97"/>
        <v>50.988965729916643</v>
      </c>
      <c r="J2113" s="14">
        <f t="shared" si="98"/>
        <v>0.95027348990155491</v>
      </c>
    </row>
    <row r="2114" spans="1:10" x14ac:dyDescent="0.3">
      <c r="A2114" s="19">
        <v>20200328</v>
      </c>
      <c r="B2114" s="19" t="s">
        <v>32</v>
      </c>
      <c r="C2114" s="19">
        <v>523.01</v>
      </c>
      <c r="D2114" s="19">
        <v>30.84</v>
      </c>
      <c r="E2114" s="19">
        <v>17.37</v>
      </c>
      <c r="F2114" s="19">
        <v>1.24</v>
      </c>
      <c r="G2114" s="19">
        <v>0</v>
      </c>
      <c r="H2114" s="17">
        <f t="shared" si="99"/>
        <v>1020.2238298686013</v>
      </c>
      <c r="I2114" s="18">
        <f t="shared" si="97"/>
        <v>49.251994683393789</v>
      </c>
      <c r="J2114" s="17">
        <f t="shared" si="98"/>
        <v>0.90888274682829884</v>
      </c>
    </row>
    <row r="2115" spans="1:10" x14ac:dyDescent="0.3">
      <c r="A2115" s="2">
        <v>20200328</v>
      </c>
      <c r="B2115" s="2" t="s">
        <v>31</v>
      </c>
      <c r="C2115" s="2">
        <v>314.01</v>
      </c>
      <c r="D2115" s="2">
        <v>19.73</v>
      </c>
      <c r="E2115" s="2">
        <v>16.87</v>
      </c>
      <c r="F2115" s="2">
        <v>3.52</v>
      </c>
      <c r="G2115" s="2">
        <v>0</v>
      </c>
      <c r="H2115" s="16">
        <f t="shared" si="99"/>
        <v>930.15701538108794</v>
      </c>
      <c r="I2115" s="15">
        <f t="shared" si="97"/>
        <v>45.937406730658999</v>
      </c>
      <c r="J2115" s="14">
        <f t="shared" si="98"/>
        <v>0.84251917448624436</v>
      </c>
    </row>
    <row r="2116" spans="1:10" x14ac:dyDescent="0.3">
      <c r="A2116" s="19">
        <v>20200328</v>
      </c>
      <c r="B2116" s="19" t="s">
        <v>30</v>
      </c>
      <c r="C2116" s="19">
        <v>32</v>
      </c>
      <c r="D2116" s="19">
        <v>8.14</v>
      </c>
      <c r="E2116" s="19">
        <v>15.71</v>
      </c>
      <c r="F2116" s="19">
        <v>4.4800000000000004</v>
      </c>
      <c r="G2116" s="19">
        <v>0</v>
      </c>
      <c r="H2116" s="17">
        <f t="shared" si="99"/>
        <v>226.00088730425779</v>
      </c>
      <c r="I2116" s="18">
        <f t="shared" si="97"/>
        <v>22.772527728258055</v>
      </c>
      <c r="J2116" s="17">
        <f t="shared" si="98"/>
        <v>0.22826623549862468</v>
      </c>
    </row>
    <row r="2117" spans="1:10" x14ac:dyDescent="0.3">
      <c r="A2117" s="2">
        <v>20200328</v>
      </c>
      <c r="B2117" s="2" t="s">
        <v>29</v>
      </c>
      <c r="C2117" s="2">
        <v>0</v>
      </c>
      <c r="D2117" s="2">
        <v>0</v>
      </c>
      <c r="E2117" s="2">
        <v>14.73</v>
      </c>
      <c r="F2117" s="2">
        <v>4.28</v>
      </c>
      <c r="G2117" s="2">
        <v>0</v>
      </c>
      <c r="H2117" s="16">
        <f t="shared" si="99"/>
        <v>0</v>
      </c>
      <c r="I2117" s="15">
        <f t="shared" si="97"/>
        <v>14.73</v>
      </c>
      <c r="J2117" s="14">
        <f t="shared" si="98"/>
        <v>0</v>
      </c>
    </row>
    <row r="2118" spans="1:10" x14ac:dyDescent="0.3">
      <c r="A2118" s="19">
        <v>20200328</v>
      </c>
      <c r="B2118" s="19" t="s">
        <v>28</v>
      </c>
      <c r="C2118" s="19">
        <v>0</v>
      </c>
      <c r="D2118" s="19">
        <v>0</v>
      </c>
      <c r="E2118" s="19">
        <v>13.92</v>
      </c>
      <c r="F2118" s="19">
        <v>4.62</v>
      </c>
      <c r="G2118" s="19">
        <v>0</v>
      </c>
      <c r="H2118" s="17">
        <f t="shared" si="99"/>
        <v>0</v>
      </c>
      <c r="I2118" s="18">
        <f t="shared" si="97"/>
        <v>13.92</v>
      </c>
      <c r="J2118" s="17">
        <f t="shared" si="98"/>
        <v>0</v>
      </c>
    </row>
    <row r="2119" spans="1:10" x14ac:dyDescent="0.3">
      <c r="A2119" s="2">
        <v>20200328</v>
      </c>
      <c r="B2119" s="2" t="s">
        <v>27</v>
      </c>
      <c r="C2119" s="2">
        <v>0</v>
      </c>
      <c r="D2119" s="2">
        <v>0</v>
      </c>
      <c r="E2119" s="2">
        <v>13.57</v>
      </c>
      <c r="F2119" s="2">
        <v>4.4800000000000004</v>
      </c>
      <c r="G2119" s="2">
        <v>0</v>
      </c>
      <c r="H2119" s="16">
        <f t="shared" si="99"/>
        <v>0</v>
      </c>
      <c r="I2119" s="15">
        <f t="shared" si="97"/>
        <v>13.57</v>
      </c>
      <c r="J2119" s="14">
        <f t="shared" si="98"/>
        <v>0</v>
      </c>
    </row>
    <row r="2120" spans="1:10" x14ac:dyDescent="0.3">
      <c r="A2120" s="19">
        <v>20200328</v>
      </c>
      <c r="B2120" s="19" t="s">
        <v>26</v>
      </c>
      <c r="C2120" s="19">
        <v>0</v>
      </c>
      <c r="D2120" s="19">
        <v>0</v>
      </c>
      <c r="E2120" s="19">
        <v>13.22</v>
      </c>
      <c r="F2120" s="19">
        <v>4.1399999999999997</v>
      </c>
      <c r="G2120" s="19">
        <v>0</v>
      </c>
      <c r="H2120" s="17">
        <f t="shared" si="99"/>
        <v>0</v>
      </c>
      <c r="I2120" s="18">
        <f t="shared" si="97"/>
        <v>13.22</v>
      </c>
      <c r="J2120" s="17">
        <f t="shared" si="98"/>
        <v>0</v>
      </c>
    </row>
    <row r="2121" spans="1:10" x14ac:dyDescent="0.3">
      <c r="A2121" s="2">
        <v>20200328</v>
      </c>
      <c r="B2121" s="2" t="s">
        <v>25</v>
      </c>
      <c r="C2121" s="2">
        <v>0</v>
      </c>
      <c r="D2121" s="2">
        <v>0</v>
      </c>
      <c r="E2121" s="2">
        <v>12.98</v>
      </c>
      <c r="F2121" s="2">
        <v>3.66</v>
      </c>
      <c r="G2121" s="2">
        <v>0</v>
      </c>
      <c r="H2121" s="16">
        <f t="shared" si="99"/>
        <v>0</v>
      </c>
      <c r="I2121" s="15">
        <f t="shared" si="97"/>
        <v>12.98</v>
      </c>
      <c r="J2121" s="14">
        <f t="shared" si="98"/>
        <v>0</v>
      </c>
    </row>
    <row r="2122" spans="1:10" x14ac:dyDescent="0.3">
      <c r="A2122" s="19">
        <v>20200329</v>
      </c>
      <c r="B2122" s="19" t="s">
        <v>48</v>
      </c>
      <c r="C2122" s="19">
        <v>0</v>
      </c>
      <c r="D2122" s="19">
        <v>0</v>
      </c>
      <c r="E2122" s="19">
        <v>12.67</v>
      </c>
      <c r="F2122" s="19">
        <v>2.9</v>
      </c>
      <c r="G2122" s="19">
        <v>0</v>
      </c>
      <c r="H2122" s="17">
        <f t="shared" si="99"/>
        <v>0</v>
      </c>
      <c r="I2122" s="18">
        <f t="shared" ref="I2122:I2185" si="100">E2122+H2122*((NOCT-20)/(800))</f>
        <v>12.67</v>
      </c>
      <c r="J2122" s="17">
        <f t="shared" ref="J2122:J2185" si="101">P_STC__W*(H2122/1000)*(1+(alpha_p/100)*(I2122-25))</f>
        <v>0</v>
      </c>
    </row>
    <row r="2123" spans="1:10" x14ac:dyDescent="0.3">
      <c r="A2123" s="2">
        <v>20200329</v>
      </c>
      <c r="B2123" s="2" t="s">
        <v>47</v>
      </c>
      <c r="C2123" s="2">
        <v>0</v>
      </c>
      <c r="D2123" s="2">
        <v>0</v>
      </c>
      <c r="E2123" s="2">
        <v>12.42</v>
      </c>
      <c r="F2123" s="2">
        <v>2.14</v>
      </c>
      <c r="G2123" s="2">
        <v>0</v>
      </c>
      <c r="H2123" s="16">
        <f t="shared" si="99"/>
        <v>0</v>
      </c>
      <c r="I2123" s="15">
        <f t="shared" si="100"/>
        <v>12.42</v>
      </c>
      <c r="J2123" s="14">
        <f t="shared" si="101"/>
        <v>0</v>
      </c>
    </row>
    <row r="2124" spans="1:10" x14ac:dyDescent="0.3">
      <c r="A2124" s="19">
        <v>20200329</v>
      </c>
      <c r="B2124" s="19" t="s">
        <v>46</v>
      </c>
      <c r="C2124" s="19">
        <v>0</v>
      </c>
      <c r="D2124" s="19">
        <v>0</v>
      </c>
      <c r="E2124" s="19">
        <v>11.92</v>
      </c>
      <c r="F2124" s="19">
        <v>1.66</v>
      </c>
      <c r="G2124" s="19">
        <v>0</v>
      </c>
      <c r="H2124" s="17">
        <f t="shared" si="99"/>
        <v>0</v>
      </c>
      <c r="I2124" s="18">
        <f t="shared" si="100"/>
        <v>11.92</v>
      </c>
      <c r="J2124" s="17">
        <f t="shared" si="101"/>
        <v>0</v>
      </c>
    </row>
    <row r="2125" spans="1:10" x14ac:dyDescent="0.3">
      <c r="A2125" s="2">
        <v>20200329</v>
      </c>
      <c r="B2125" s="2" t="s">
        <v>45</v>
      </c>
      <c r="C2125" s="2">
        <v>0</v>
      </c>
      <c r="D2125" s="2">
        <v>0</v>
      </c>
      <c r="E2125" s="2">
        <v>11.3</v>
      </c>
      <c r="F2125" s="2">
        <v>1.38</v>
      </c>
      <c r="G2125" s="2">
        <v>0</v>
      </c>
      <c r="H2125" s="16">
        <f t="shared" si="99"/>
        <v>0</v>
      </c>
      <c r="I2125" s="15">
        <f t="shared" si="100"/>
        <v>11.3</v>
      </c>
      <c r="J2125" s="14">
        <f t="shared" si="101"/>
        <v>0</v>
      </c>
    </row>
    <row r="2126" spans="1:10" x14ac:dyDescent="0.3">
      <c r="A2126" s="19">
        <v>20200329</v>
      </c>
      <c r="B2126" s="19" t="s">
        <v>44</v>
      </c>
      <c r="C2126" s="19">
        <v>0</v>
      </c>
      <c r="D2126" s="19">
        <v>0</v>
      </c>
      <c r="E2126" s="19">
        <v>11.23</v>
      </c>
      <c r="F2126" s="19">
        <v>1.24</v>
      </c>
      <c r="G2126" s="19">
        <v>0</v>
      </c>
      <c r="H2126" s="17">
        <f t="shared" si="99"/>
        <v>0</v>
      </c>
      <c r="I2126" s="18">
        <f t="shared" si="100"/>
        <v>11.23</v>
      </c>
      <c r="J2126" s="17">
        <f t="shared" si="101"/>
        <v>0</v>
      </c>
    </row>
    <row r="2127" spans="1:10" x14ac:dyDescent="0.3">
      <c r="A2127" s="2">
        <v>20200329</v>
      </c>
      <c r="B2127" s="2" t="s">
        <v>43</v>
      </c>
      <c r="C2127" s="2">
        <v>0</v>
      </c>
      <c r="D2127" s="2">
        <v>0</v>
      </c>
      <c r="E2127" s="2">
        <v>10.55</v>
      </c>
      <c r="F2127" s="2">
        <v>1.52</v>
      </c>
      <c r="G2127" s="2">
        <v>0</v>
      </c>
      <c r="H2127" s="16">
        <f t="shared" si="99"/>
        <v>0</v>
      </c>
      <c r="I2127" s="15">
        <f t="shared" si="100"/>
        <v>10.55</v>
      </c>
      <c r="J2127" s="14">
        <f t="shared" si="101"/>
        <v>0</v>
      </c>
    </row>
    <row r="2128" spans="1:10" x14ac:dyDescent="0.3">
      <c r="A2128" s="19">
        <v>20200329</v>
      </c>
      <c r="B2128" s="19" t="s">
        <v>42</v>
      </c>
      <c r="C2128" s="19">
        <v>0</v>
      </c>
      <c r="D2128" s="19">
        <v>0</v>
      </c>
      <c r="E2128" s="19">
        <v>10.84</v>
      </c>
      <c r="F2128" s="19">
        <v>2.14</v>
      </c>
      <c r="G2128" s="19">
        <v>0</v>
      </c>
      <c r="H2128" s="17">
        <f t="shared" si="99"/>
        <v>0</v>
      </c>
      <c r="I2128" s="18">
        <f t="shared" si="100"/>
        <v>10.84</v>
      </c>
      <c r="J2128" s="17">
        <f t="shared" si="101"/>
        <v>0</v>
      </c>
    </row>
    <row r="2129" spans="1:10" x14ac:dyDescent="0.3">
      <c r="A2129" s="2">
        <v>20200329</v>
      </c>
      <c r="B2129" s="2" t="s">
        <v>41</v>
      </c>
      <c r="C2129" s="2">
        <v>58</v>
      </c>
      <c r="D2129" s="2">
        <v>7.61</v>
      </c>
      <c r="E2129" s="2">
        <v>11.33</v>
      </c>
      <c r="F2129" s="2">
        <v>2.0699999999999998</v>
      </c>
      <c r="G2129" s="2">
        <v>0</v>
      </c>
      <c r="H2129" s="16">
        <f t="shared" si="99"/>
        <v>437.96925199527209</v>
      </c>
      <c r="I2129" s="15">
        <f t="shared" si="100"/>
        <v>25.016539124852251</v>
      </c>
      <c r="J2129" s="14">
        <f t="shared" si="101"/>
        <v>0.43793665566864121</v>
      </c>
    </row>
    <row r="2130" spans="1:10" x14ac:dyDescent="0.3">
      <c r="A2130" s="19">
        <v>20200329</v>
      </c>
      <c r="B2130" s="19" t="s">
        <v>40</v>
      </c>
      <c r="C2130" s="19">
        <v>306</v>
      </c>
      <c r="D2130" s="19">
        <v>19.22</v>
      </c>
      <c r="E2130" s="19">
        <v>12.93</v>
      </c>
      <c r="F2130" s="19">
        <v>2.0699999999999998</v>
      </c>
      <c r="G2130" s="19">
        <v>0</v>
      </c>
      <c r="H2130" s="17">
        <f t="shared" si="99"/>
        <v>929.53663843917991</v>
      </c>
      <c r="I2130" s="18">
        <f t="shared" si="100"/>
        <v>41.978019951224368</v>
      </c>
      <c r="J2130" s="17">
        <f t="shared" si="101"/>
        <v>0.858519026271515</v>
      </c>
    </row>
    <row r="2131" spans="1:10" x14ac:dyDescent="0.3">
      <c r="A2131" s="2">
        <v>20200329</v>
      </c>
      <c r="B2131" s="2" t="s">
        <v>39</v>
      </c>
      <c r="C2131" s="2">
        <v>495</v>
      </c>
      <c r="D2131" s="2">
        <v>30.4</v>
      </c>
      <c r="E2131" s="2">
        <v>14.36</v>
      </c>
      <c r="F2131" s="2">
        <v>2.41</v>
      </c>
      <c r="G2131" s="2">
        <v>0</v>
      </c>
      <c r="H2131" s="16">
        <f t="shared" ref="H2131:H2194" si="102">IF(D2131&gt;0,C2131/SIN(D2131*PI()/180),0)</f>
        <v>978.19559700660238</v>
      </c>
      <c r="I2131" s="15">
        <f t="shared" si="100"/>
        <v>44.928612406456324</v>
      </c>
      <c r="J2131" s="14">
        <f t="shared" si="101"/>
        <v>0.8904722329095921</v>
      </c>
    </row>
    <row r="2132" spans="1:10" x14ac:dyDescent="0.3">
      <c r="A2132" s="19">
        <v>20200329</v>
      </c>
      <c r="B2132" s="19" t="s">
        <v>38</v>
      </c>
      <c r="C2132" s="19">
        <v>652</v>
      </c>
      <c r="D2132" s="19">
        <v>40.61</v>
      </c>
      <c r="E2132" s="19">
        <v>15.39</v>
      </c>
      <c r="F2132" s="19">
        <v>2.62</v>
      </c>
      <c r="G2132" s="19">
        <v>0</v>
      </c>
      <c r="H2132" s="17">
        <f t="shared" si="102"/>
        <v>1001.6796182341828</v>
      </c>
      <c r="I2132" s="18">
        <f t="shared" si="100"/>
        <v>46.692488069818211</v>
      </c>
      <c r="J2132" s="17">
        <f t="shared" si="101"/>
        <v>0.90389946397672016</v>
      </c>
    </row>
    <row r="2133" spans="1:10" x14ac:dyDescent="0.3">
      <c r="A2133" s="2">
        <v>20200329</v>
      </c>
      <c r="B2133" s="2" t="s">
        <v>37</v>
      </c>
      <c r="C2133" s="2">
        <v>770.01</v>
      </c>
      <c r="D2133" s="2">
        <v>48.93</v>
      </c>
      <c r="E2133" s="2">
        <v>16.16</v>
      </c>
      <c r="F2133" s="2">
        <v>2.9</v>
      </c>
      <c r="G2133" s="2">
        <v>0</v>
      </c>
      <c r="H2133" s="16">
        <f t="shared" si="102"/>
        <v>1021.3587347965608</v>
      </c>
      <c r="I2133" s="15">
        <f t="shared" si="100"/>
        <v>48.077460462392523</v>
      </c>
      <c r="J2133" s="14">
        <f t="shared" si="101"/>
        <v>0.91529208860571998</v>
      </c>
    </row>
    <row r="2134" spans="1:10" x14ac:dyDescent="0.3">
      <c r="A2134" s="19">
        <v>20200329</v>
      </c>
      <c r="B2134" s="19" t="s">
        <v>36</v>
      </c>
      <c r="C2134" s="19">
        <v>797.01</v>
      </c>
      <c r="D2134" s="19">
        <v>53.91</v>
      </c>
      <c r="E2134" s="19">
        <v>16.57</v>
      </c>
      <c r="F2134" s="19">
        <v>3.17</v>
      </c>
      <c r="G2134" s="19">
        <v>0</v>
      </c>
      <c r="H2134" s="17">
        <f t="shared" si="102"/>
        <v>986.28535355416739</v>
      </c>
      <c r="I2134" s="18">
        <f t="shared" si="100"/>
        <v>47.391417298567731</v>
      </c>
      <c r="J2134" s="17">
        <f t="shared" si="101"/>
        <v>0.88690588238313195</v>
      </c>
    </row>
    <row r="2135" spans="1:10" x14ac:dyDescent="0.3">
      <c r="A2135" s="2">
        <v>20200329</v>
      </c>
      <c r="B2135" s="2" t="s">
        <v>35</v>
      </c>
      <c r="C2135" s="2">
        <v>789.01</v>
      </c>
      <c r="D2135" s="2">
        <v>54.07</v>
      </c>
      <c r="E2135" s="2">
        <v>16.78</v>
      </c>
      <c r="F2135" s="2">
        <v>3.31</v>
      </c>
      <c r="G2135" s="2">
        <v>0</v>
      </c>
      <c r="H2135" s="16">
        <f t="shared" si="102"/>
        <v>974.40580161719583</v>
      </c>
      <c r="I2135" s="15">
        <f t="shared" si="100"/>
        <v>47.230181300537367</v>
      </c>
      <c r="J2135" s="14">
        <f t="shared" si="101"/>
        <v>0.87693032228109014</v>
      </c>
    </row>
    <row r="2136" spans="1:10" x14ac:dyDescent="0.3">
      <c r="A2136" s="19">
        <v>20200329</v>
      </c>
      <c r="B2136" s="19" t="s">
        <v>34</v>
      </c>
      <c r="C2136" s="19">
        <v>556</v>
      </c>
      <c r="D2136" s="19">
        <v>49.35</v>
      </c>
      <c r="E2136" s="19">
        <v>16.649999999999999</v>
      </c>
      <c r="F2136" s="19">
        <v>3.03</v>
      </c>
      <c r="G2136" s="19">
        <v>0</v>
      </c>
      <c r="H2136" s="17">
        <f t="shared" si="102"/>
        <v>732.82947201452941</v>
      </c>
      <c r="I2136" s="18">
        <f t="shared" si="100"/>
        <v>39.550921000454039</v>
      </c>
      <c r="J2136" s="17">
        <f t="shared" si="101"/>
        <v>0.68484442512113408</v>
      </c>
    </row>
    <row r="2137" spans="1:10" x14ac:dyDescent="0.3">
      <c r="A2137" s="2">
        <v>20200329</v>
      </c>
      <c r="B2137" s="2" t="s">
        <v>33</v>
      </c>
      <c r="C2137" s="2">
        <v>287</v>
      </c>
      <c r="D2137" s="2">
        <v>41.19</v>
      </c>
      <c r="E2137" s="2">
        <v>16.72</v>
      </c>
      <c r="F2137" s="2">
        <v>2.9</v>
      </c>
      <c r="G2137" s="2">
        <v>0</v>
      </c>
      <c r="H2137" s="16">
        <f t="shared" si="102"/>
        <v>435.80055791610374</v>
      </c>
      <c r="I2137" s="15">
        <f t="shared" si="100"/>
        <v>30.338767434878243</v>
      </c>
      <c r="J2137" s="14">
        <f t="shared" si="101"/>
        <v>0.42533068769593452</v>
      </c>
    </row>
    <row r="2138" spans="1:10" x14ac:dyDescent="0.3">
      <c r="A2138" s="19">
        <v>20200329</v>
      </c>
      <c r="B2138" s="19" t="s">
        <v>32</v>
      </c>
      <c r="C2138" s="19">
        <v>464.01</v>
      </c>
      <c r="D2138" s="19">
        <v>31.06</v>
      </c>
      <c r="E2138" s="19">
        <v>16.54</v>
      </c>
      <c r="F2138" s="19">
        <v>2.62</v>
      </c>
      <c r="G2138" s="19">
        <v>0</v>
      </c>
      <c r="H2138" s="17">
        <f t="shared" si="102"/>
        <v>899.35675232100721</v>
      </c>
      <c r="I2138" s="18">
        <f t="shared" si="100"/>
        <v>44.644898510031474</v>
      </c>
      <c r="J2138" s="17">
        <f t="shared" si="101"/>
        <v>0.81985177776454754</v>
      </c>
    </row>
    <row r="2139" spans="1:10" x14ac:dyDescent="0.3">
      <c r="A2139" s="2">
        <v>20200329</v>
      </c>
      <c r="B2139" s="2" t="s">
        <v>31</v>
      </c>
      <c r="C2139" s="2">
        <v>109</v>
      </c>
      <c r="D2139" s="2">
        <v>19.920000000000002</v>
      </c>
      <c r="E2139" s="2">
        <v>16.16</v>
      </c>
      <c r="F2139" s="2">
        <v>2.62</v>
      </c>
      <c r="G2139" s="2">
        <v>0</v>
      </c>
      <c r="H2139" s="16">
        <f t="shared" si="102"/>
        <v>319.92227760620813</v>
      </c>
      <c r="I2139" s="15">
        <f t="shared" si="100"/>
        <v>26.157571175194004</v>
      </c>
      <c r="J2139" s="14">
        <f t="shared" si="101"/>
        <v>0.31825577997534099</v>
      </c>
    </row>
    <row r="2140" spans="1:10" x14ac:dyDescent="0.3">
      <c r="A2140" s="19">
        <v>20200329</v>
      </c>
      <c r="B2140" s="19" t="s">
        <v>30</v>
      </c>
      <c r="C2140" s="19">
        <v>102</v>
      </c>
      <c r="D2140" s="19">
        <v>8.33</v>
      </c>
      <c r="E2140" s="19">
        <v>15.43</v>
      </c>
      <c r="F2140" s="19">
        <v>2.62</v>
      </c>
      <c r="G2140" s="19">
        <v>0</v>
      </c>
      <c r="H2140" s="17">
        <f t="shared" si="102"/>
        <v>704.05864284376025</v>
      </c>
      <c r="I2140" s="18">
        <f t="shared" si="100"/>
        <v>37.431832588867508</v>
      </c>
      <c r="J2140" s="17">
        <f t="shared" si="101"/>
        <v>0.6646713165311553</v>
      </c>
    </row>
    <row r="2141" spans="1:10" x14ac:dyDescent="0.3">
      <c r="A2141" s="2">
        <v>20200329</v>
      </c>
      <c r="B2141" s="2" t="s">
        <v>29</v>
      </c>
      <c r="C2141" s="2">
        <v>0</v>
      </c>
      <c r="D2141" s="2">
        <v>0</v>
      </c>
      <c r="E2141" s="2">
        <v>14.36</v>
      </c>
      <c r="F2141" s="2">
        <v>2.2799999999999998</v>
      </c>
      <c r="G2141" s="2">
        <v>0</v>
      </c>
      <c r="H2141" s="16">
        <f t="shared" si="102"/>
        <v>0</v>
      </c>
      <c r="I2141" s="15">
        <f t="shared" si="100"/>
        <v>14.36</v>
      </c>
      <c r="J2141" s="14">
        <f t="shared" si="101"/>
        <v>0</v>
      </c>
    </row>
    <row r="2142" spans="1:10" x14ac:dyDescent="0.3">
      <c r="A2142" s="19">
        <v>20200329</v>
      </c>
      <c r="B2142" s="19" t="s">
        <v>28</v>
      </c>
      <c r="C2142" s="19">
        <v>0</v>
      </c>
      <c r="D2142" s="19">
        <v>0</v>
      </c>
      <c r="E2142" s="19">
        <v>13.61</v>
      </c>
      <c r="F2142" s="19">
        <v>1.86</v>
      </c>
      <c r="G2142" s="19">
        <v>0</v>
      </c>
      <c r="H2142" s="17">
        <f t="shared" si="102"/>
        <v>0</v>
      </c>
      <c r="I2142" s="18">
        <f t="shared" si="100"/>
        <v>13.61</v>
      </c>
      <c r="J2142" s="17">
        <f t="shared" si="101"/>
        <v>0</v>
      </c>
    </row>
    <row r="2143" spans="1:10" x14ac:dyDescent="0.3">
      <c r="A2143" s="2">
        <v>20200329</v>
      </c>
      <c r="B2143" s="2" t="s">
        <v>27</v>
      </c>
      <c r="C2143" s="2">
        <v>0</v>
      </c>
      <c r="D2143" s="2">
        <v>0</v>
      </c>
      <c r="E2143" s="2">
        <v>12.67</v>
      </c>
      <c r="F2143" s="2">
        <v>1.03</v>
      </c>
      <c r="G2143" s="2">
        <v>0</v>
      </c>
      <c r="H2143" s="16">
        <f t="shared" si="102"/>
        <v>0</v>
      </c>
      <c r="I2143" s="15">
        <f t="shared" si="100"/>
        <v>12.67</v>
      </c>
      <c r="J2143" s="14">
        <f t="shared" si="101"/>
        <v>0</v>
      </c>
    </row>
    <row r="2144" spans="1:10" x14ac:dyDescent="0.3">
      <c r="A2144" s="19">
        <v>20200329</v>
      </c>
      <c r="B2144" s="19" t="s">
        <v>26</v>
      </c>
      <c r="C2144" s="19">
        <v>0</v>
      </c>
      <c r="D2144" s="19">
        <v>0</v>
      </c>
      <c r="E2144" s="19">
        <v>13.43</v>
      </c>
      <c r="F2144" s="19">
        <v>0.14000000000000001</v>
      </c>
      <c r="G2144" s="19">
        <v>0</v>
      </c>
      <c r="H2144" s="17">
        <f t="shared" si="102"/>
        <v>0</v>
      </c>
      <c r="I2144" s="18">
        <f t="shared" si="100"/>
        <v>13.43</v>
      </c>
      <c r="J2144" s="17">
        <f t="shared" si="101"/>
        <v>0</v>
      </c>
    </row>
    <row r="2145" spans="1:10" x14ac:dyDescent="0.3">
      <c r="A2145" s="2">
        <v>20200329</v>
      </c>
      <c r="B2145" s="2" t="s">
        <v>25</v>
      </c>
      <c r="C2145" s="2">
        <v>0</v>
      </c>
      <c r="D2145" s="2">
        <v>0</v>
      </c>
      <c r="E2145" s="2">
        <v>13.17</v>
      </c>
      <c r="F2145" s="2">
        <v>0.34</v>
      </c>
      <c r="G2145" s="2">
        <v>0</v>
      </c>
      <c r="H2145" s="16">
        <f t="shared" si="102"/>
        <v>0</v>
      </c>
      <c r="I2145" s="15">
        <f t="shared" si="100"/>
        <v>13.17</v>
      </c>
      <c r="J2145" s="14">
        <f t="shared" si="101"/>
        <v>0</v>
      </c>
    </row>
    <row r="2146" spans="1:10" x14ac:dyDescent="0.3">
      <c r="A2146" s="19">
        <v>20200330</v>
      </c>
      <c r="B2146" s="19" t="s">
        <v>48</v>
      </c>
      <c r="C2146" s="19">
        <v>0</v>
      </c>
      <c r="D2146" s="19">
        <v>0</v>
      </c>
      <c r="E2146" s="19">
        <v>12.82</v>
      </c>
      <c r="F2146" s="19">
        <v>0.69</v>
      </c>
      <c r="G2146" s="19">
        <v>0</v>
      </c>
      <c r="H2146" s="17">
        <f t="shared" si="102"/>
        <v>0</v>
      </c>
      <c r="I2146" s="18">
        <f t="shared" si="100"/>
        <v>12.82</v>
      </c>
      <c r="J2146" s="17">
        <f t="shared" si="101"/>
        <v>0</v>
      </c>
    </row>
    <row r="2147" spans="1:10" x14ac:dyDescent="0.3">
      <c r="A2147" s="2">
        <v>20200330</v>
      </c>
      <c r="B2147" s="2" t="s">
        <v>47</v>
      </c>
      <c r="C2147" s="2">
        <v>0</v>
      </c>
      <c r="D2147" s="2">
        <v>0</v>
      </c>
      <c r="E2147" s="2">
        <v>12.53</v>
      </c>
      <c r="F2147" s="2">
        <v>0.97</v>
      </c>
      <c r="G2147" s="2">
        <v>0</v>
      </c>
      <c r="H2147" s="16">
        <f t="shared" si="102"/>
        <v>0</v>
      </c>
      <c r="I2147" s="15">
        <f t="shared" si="100"/>
        <v>12.53</v>
      </c>
      <c r="J2147" s="14">
        <f t="shared" si="101"/>
        <v>0</v>
      </c>
    </row>
    <row r="2148" spans="1:10" x14ac:dyDescent="0.3">
      <c r="A2148" s="19">
        <v>20200330</v>
      </c>
      <c r="B2148" s="19" t="s">
        <v>46</v>
      </c>
      <c r="C2148" s="19">
        <v>0</v>
      </c>
      <c r="D2148" s="19">
        <v>0</v>
      </c>
      <c r="E2148" s="19">
        <v>12.44</v>
      </c>
      <c r="F2148" s="19">
        <v>1.03</v>
      </c>
      <c r="G2148" s="19">
        <v>0</v>
      </c>
      <c r="H2148" s="17">
        <f t="shared" si="102"/>
        <v>0</v>
      </c>
      <c r="I2148" s="18">
        <f t="shared" si="100"/>
        <v>12.44</v>
      </c>
      <c r="J2148" s="17">
        <f t="shared" si="101"/>
        <v>0</v>
      </c>
    </row>
    <row r="2149" spans="1:10" x14ac:dyDescent="0.3">
      <c r="A2149" s="2">
        <v>20200330</v>
      </c>
      <c r="B2149" s="2" t="s">
        <v>45</v>
      </c>
      <c r="C2149" s="2">
        <v>0</v>
      </c>
      <c r="D2149" s="2">
        <v>0</v>
      </c>
      <c r="E2149" s="2">
        <v>11.36</v>
      </c>
      <c r="F2149" s="2">
        <v>1.17</v>
      </c>
      <c r="G2149" s="2">
        <v>0</v>
      </c>
      <c r="H2149" s="16">
        <f t="shared" si="102"/>
        <v>0</v>
      </c>
      <c r="I2149" s="15">
        <f t="shared" si="100"/>
        <v>11.36</v>
      </c>
      <c r="J2149" s="14">
        <f t="shared" si="101"/>
        <v>0</v>
      </c>
    </row>
    <row r="2150" spans="1:10" x14ac:dyDescent="0.3">
      <c r="A2150" s="19">
        <v>20200330</v>
      </c>
      <c r="B2150" s="19" t="s">
        <v>44</v>
      </c>
      <c r="C2150" s="19">
        <v>0</v>
      </c>
      <c r="D2150" s="19">
        <v>0</v>
      </c>
      <c r="E2150" s="19">
        <v>9.3699999999999992</v>
      </c>
      <c r="F2150" s="19">
        <v>1.31</v>
      </c>
      <c r="G2150" s="19">
        <v>0</v>
      </c>
      <c r="H2150" s="17">
        <f t="shared" si="102"/>
        <v>0</v>
      </c>
      <c r="I2150" s="18">
        <f t="shared" si="100"/>
        <v>9.3699999999999992</v>
      </c>
      <c r="J2150" s="17">
        <f t="shared" si="101"/>
        <v>0</v>
      </c>
    </row>
    <row r="2151" spans="1:10" x14ac:dyDescent="0.3">
      <c r="A2151" s="2">
        <v>20200330</v>
      </c>
      <c r="B2151" s="2" t="s">
        <v>43</v>
      </c>
      <c r="C2151" s="2">
        <v>0</v>
      </c>
      <c r="D2151" s="2">
        <v>0</v>
      </c>
      <c r="E2151" s="2">
        <v>10.75</v>
      </c>
      <c r="F2151" s="2">
        <v>0.76</v>
      </c>
      <c r="G2151" s="2">
        <v>0</v>
      </c>
      <c r="H2151" s="16">
        <f t="shared" si="102"/>
        <v>0</v>
      </c>
      <c r="I2151" s="15">
        <f t="shared" si="100"/>
        <v>10.75</v>
      </c>
      <c r="J2151" s="14">
        <f t="shared" si="101"/>
        <v>0</v>
      </c>
    </row>
    <row r="2152" spans="1:10" x14ac:dyDescent="0.3">
      <c r="A2152" s="19">
        <v>20200330</v>
      </c>
      <c r="B2152" s="19" t="s">
        <v>42</v>
      </c>
      <c r="C2152" s="19">
        <v>0</v>
      </c>
      <c r="D2152" s="19">
        <v>0</v>
      </c>
      <c r="E2152" s="19">
        <v>10.23</v>
      </c>
      <c r="F2152" s="19">
        <v>0.69</v>
      </c>
      <c r="G2152" s="19">
        <v>0</v>
      </c>
      <c r="H2152" s="17">
        <f t="shared" si="102"/>
        <v>0</v>
      </c>
      <c r="I2152" s="18">
        <f t="shared" si="100"/>
        <v>10.23</v>
      </c>
      <c r="J2152" s="17">
        <f t="shared" si="101"/>
        <v>0</v>
      </c>
    </row>
    <row r="2153" spans="1:10" x14ac:dyDescent="0.3">
      <c r="A2153" s="2">
        <v>20200330</v>
      </c>
      <c r="B2153" s="2" t="s">
        <v>41</v>
      </c>
      <c r="C2153" s="2">
        <v>29</v>
      </c>
      <c r="D2153" s="2">
        <v>7.91</v>
      </c>
      <c r="E2153" s="2">
        <v>10.34</v>
      </c>
      <c r="F2153" s="2">
        <v>1.1000000000000001</v>
      </c>
      <c r="G2153" s="2">
        <v>0</v>
      </c>
      <c r="H2153" s="16">
        <f t="shared" si="102"/>
        <v>210.72913519024323</v>
      </c>
      <c r="I2153" s="15">
        <f t="shared" si="100"/>
        <v>16.925285474695102</v>
      </c>
      <c r="J2153" s="14">
        <f t="shared" si="101"/>
        <v>0.21838623442995839</v>
      </c>
    </row>
    <row r="2154" spans="1:10" x14ac:dyDescent="0.3">
      <c r="A2154" s="19">
        <v>20200330</v>
      </c>
      <c r="B2154" s="19" t="s">
        <v>40</v>
      </c>
      <c r="C2154" s="19">
        <v>52</v>
      </c>
      <c r="D2154" s="19">
        <v>19.53</v>
      </c>
      <c r="E2154" s="19">
        <v>11.85</v>
      </c>
      <c r="F2154" s="19">
        <v>1.1000000000000001</v>
      </c>
      <c r="G2154" s="19">
        <v>0</v>
      </c>
      <c r="H2154" s="17">
        <f t="shared" si="102"/>
        <v>155.54873164002223</v>
      </c>
      <c r="I2154" s="18">
        <f t="shared" si="100"/>
        <v>16.710897863750695</v>
      </c>
      <c r="J2154" s="17">
        <f t="shared" si="101"/>
        <v>0.16135084859679905</v>
      </c>
    </row>
    <row r="2155" spans="1:10" x14ac:dyDescent="0.3">
      <c r="A2155" s="2">
        <v>20200330</v>
      </c>
      <c r="B2155" s="2" t="s">
        <v>39</v>
      </c>
      <c r="C2155" s="2">
        <v>78</v>
      </c>
      <c r="D2155" s="2">
        <v>30.73</v>
      </c>
      <c r="E2155" s="2">
        <v>12.99</v>
      </c>
      <c r="F2155" s="2">
        <v>1.72</v>
      </c>
      <c r="G2155" s="2">
        <v>0</v>
      </c>
      <c r="H2155" s="16">
        <f t="shared" si="102"/>
        <v>152.64395011533244</v>
      </c>
      <c r="I2155" s="15">
        <f t="shared" si="100"/>
        <v>17.760123441104138</v>
      </c>
      <c r="J2155" s="14">
        <f t="shared" si="101"/>
        <v>0.15761700521867011</v>
      </c>
    </row>
    <row r="2156" spans="1:10" x14ac:dyDescent="0.3">
      <c r="A2156" s="19">
        <v>20200330</v>
      </c>
      <c r="B2156" s="19" t="s">
        <v>38</v>
      </c>
      <c r="C2156" s="19">
        <v>188</v>
      </c>
      <c r="D2156" s="19">
        <v>40.96</v>
      </c>
      <c r="E2156" s="19">
        <v>13.12</v>
      </c>
      <c r="F2156" s="19">
        <v>2.34</v>
      </c>
      <c r="G2156" s="19">
        <v>0</v>
      </c>
      <c r="H2156" s="17">
        <f t="shared" si="102"/>
        <v>286.78997368032196</v>
      </c>
      <c r="I2156" s="18">
        <f t="shared" si="100"/>
        <v>22.082186677510059</v>
      </c>
      <c r="J2156" s="17">
        <f t="shared" si="101"/>
        <v>0.29055557190714637</v>
      </c>
    </row>
    <row r="2157" spans="1:10" x14ac:dyDescent="0.3">
      <c r="A2157" s="2">
        <v>20200330</v>
      </c>
      <c r="B2157" s="2" t="s">
        <v>37</v>
      </c>
      <c r="C2157" s="2">
        <v>227</v>
      </c>
      <c r="D2157" s="2">
        <v>49.31</v>
      </c>
      <c r="E2157" s="2">
        <v>13.81</v>
      </c>
      <c r="F2157" s="2">
        <v>2.76</v>
      </c>
      <c r="G2157" s="2">
        <v>0</v>
      </c>
      <c r="H2157" s="16">
        <f t="shared" si="102"/>
        <v>299.3742929731626</v>
      </c>
      <c r="I2157" s="15">
        <f t="shared" si="100"/>
        <v>23.16544665541133</v>
      </c>
      <c r="J2157" s="14">
        <f t="shared" si="101"/>
        <v>0.30184577447022265</v>
      </c>
    </row>
    <row r="2158" spans="1:10" x14ac:dyDescent="0.3">
      <c r="A2158" s="19">
        <v>20200330</v>
      </c>
      <c r="B2158" s="19" t="s">
        <v>36</v>
      </c>
      <c r="C2158" s="19">
        <v>105</v>
      </c>
      <c r="D2158" s="19">
        <v>54.31</v>
      </c>
      <c r="E2158" s="19">
        <v>14.37</v>
      </c>
      <c r="F2158" s="19">
        <v>3.24</v>
      </c>
      <c r="G2158" s="19">
        <v>0</v>
      </c>
      <c r="H2158" s="17">
        <f t="shared" si="102"/>
        <v>129.28083286699191</v>
      </c>
      <c r="I2158" s="18">
        <f t="shared" si="100"/>
        <v>18.410026027093497</v>
      </c>
      <c r="J2158" s="17">
        <f t="shared" si="101"/>
        <v>0.13311464082404309</v>
      </c>
    </row>
    <row r="2159" spans="1:10" x14ac:dyDescent="0.3">
      <c r="A2159" s="2">
        <v>20200330</v>
      </c>
      <c r="B2159" s="2" t="s">
        <v>35</v>
      </c>
      <c r="C2159" s="2">
        <v>246</v>
      </c>
      <c r="D2159" s="2">
        <v>54.44</v>
      </c>
      <c r="E2159" s="2">
        <v>13.73</v>
      </c>
      <c r="F2159" s="2">
        <v>3.31</v>
      </c>
      <c r="G2159" s="2">
        <v>0</v>
      </c>
      <c r="H2159" s="16">
        <f t="shared" si="102"/>
        <v>302.39446210401434</v>
      </c>
      <c r="I2159" s="15">
        <f t="shared" si="100"/>
        <v>23.179826940750448</v>
      </c>
      <c r="J2159" s="14">
        <f t="shared" si="101"/>
        <v>0.30487130824336023</v>
      </c>
    </row>
    <row r="2160" spans="1:10" x14ac:dyDescent="0.3">
      <c r="A2160" s="19">
        <v>20200330</v>
      </c>
      <c r="B2160" s="19" t="s">
        <v>34</v>
      </c>
      <c r="C2160" s="19">
        <v>190</v>
      </c>
      <c r="D2160" s="19">
        <v>49.66</v>
      </c>
      <c r="E2160" s="19">
        <v>13.17</v>
      </c>
      <c r="F2160" s="19">
        <v>3.52</v>
      </c>
      <c r="G2160" s="19">
        <v>0</v>
      </c>
      <c r="H2160" s="17">
        <f t="shared" si="102"/>
        <v>249.27297587471537</v>
      </c>
      <c r="I2160" s="18">
        <f t="shared" si="100"/>
        <v>20.959780496084853</v>
      </c>
      <c r="J2160" s="17">
        <f t="shared" si="101"/>
        <v>0.25380500479989138</v>
      </c>
    </row>
    <row r="2161" spans="1:10" x14ac:dyDescent="0.3">
      <c r="A2161" s="2">
        <v>20200330</v>
      </c>
      <c r="B2161" s="2" t="s">
        <v>33</v>
      </c>
      <c r="C2161" s="2">
        <v>172</v>
      </c>
      <c r="D2161" s="2">
        <v>41.44</v>
      </c>
      <c r="E2161" s="2">
        <v>13.26</v>
      </c>
      <c r="F2161" s="2">
        <v>4.07</v>
      </c>
      <c r="G2161" s="2">
        <v>0</v>
      </c>
      <c r="H2161" s="16">
        <f t="shared" si="102"/>
        <v>259.88335631979157</v>
      </c>
      <c r="I2161" s="15">
        <f t="shared" si="100"/>
        <v>21.381354884993485</v>
      </c>
      <c r="J2161" s="14">
        <f t="shared" si="101"/>
        <v>0.26411527168997306</v>
      </c>
    </row>
    <row r="2162" spans="1:10" x14ac:dyDescent="0.3">
      <c r="A2162" s="19">
        <v>20200330</v>
      </c>
      <c r="B2162" s="19" t="s">
        <v>32</v>
      </c>
      <c r="C2162" s="19">
        <v>189</v>
      </c>
      <c r="D2162" s="19">
        <v>31.27</v>
      </c>
      <c r="E2162" s="19">
        <v>14.09</v>
      </c>
      <c r="F2162" s="19">
        <v>4.62</v>
      </c>
      <c r="G2162" s="19">
        <v>0</v>
      </c>
      <c r="H2162" s="17">
        <f t="shared" si="102"/>
        <v>364.11158471136315</v>
      </c>
      <c r="I2162" s="18">
        <f t="shared" si="100"/>
        <v>25.4684870222301</v>
      </c>
      <c r="J2162" s="17">
        <f t="shared" si="101"/>
        <v>0.36334396772699901</v>
      </c>
    </row>
    <row r="2163" spans="1:10" x14ac:dyDescent="0.3">
      <c r="A2163" s="2">
        <v>20200330</v>
      </c>
      <c r="B2163" s="2" t="s">
        <v>31</v>
      </c>
      <c r="C2163" s="2">
        <v>54</v>
      </c>
      <c r="D2163" s="2">
        <v>20.11</v>
      </c>
      <c r="E2163" s="2">
        <v>13.83</v>
      </c>
      <c r="F2163" s="2">
        <v>3.79</v>
      </c>
      <c r="G2163" s="2">
        <v>0</v>
      </c>
      <c r="H2163" s="16">
        <f t="shared" si="102"/>
        <v>157.0572852541637</v>
      </c>
      <c r="I2163" s="15">
        <f t="shared" si="100"/>
        <v>18.738040164192615</v>
      </c>
      <c r="J2163" s="14">
        <f t="shared" si="101"/>
        <v>0.16148297410898502</v>
      </c>
    </row>
    <row r="2164" spans="1:10" x14ac:dyDescent="0.3">
      <c r="A2164" s="19">
        <v>20200330</v>
      </c>
      <c r="B2164" s="19" t="s">
        <v>30</v>
      </c>
      <c r="C2164" s="19">
        <v>36</v>
      </c>
      <c r="D2164" s="19">
        <v>8.51</v>
      </c>
      <c r="E2164" s="19">
        <v>13.33</v>
      </c>
      <c r="F2164" s="19">
        <v>3.45</v>
      </c>
      <c r="G2164" s="19">
        <v>0</v>
      </c>
      <c r="H2164" s="17">
        <f t="shared" si="102"/>
        <v>243.27278985911414</v>
      </c>
      <c r="I2164" s="18">
        <f t="shared" si="100"/>
        <v>20.932274683097319</v>
      </c>
      <c r="J2164" s="17">
        <f t="shared" si="101"/>
        <v>0.24772584084711971</v>
      </c>
    </row>
    <row r="2165" spans="1:10" x14ac:dyDescent="0.3">
      <c r="A2165" s="2">
        <v>20200330</v>
      </c>
      <c r="B2165" s="2" t="s">
        <v>29</v>
      </c>
      <c r="C2165" s="2">
        <v>0</v>
      </c>
      <c r="D2165" s="2">
        <v>0</v>
      </c>
      <c r="E2165" s="2">
        <v>13.3</v>
      </c>
      <c r="F2165" s="2">
        <v>3.66</v>
      </c>
      <c r="G2165" s="2">
        <v>0</v>
      </c>
      <c r="H2165" s="16">
        <f t="shared" si="102"/>
        <v>0</v>
      </c>
      <c r="I2165" s="15">
        <f t="shared" si="100"/>
        <v>13.3</v>
      </c>
      <c r="J2165" s="14">
        <f t="shared" si="101"/>
        <v>0</v>
      </c>
    </row>
    <row r="2166" spans="1:10" x14ac:dyDescent="0.3">
      <c r="A2166" s="19">
        <v>20200330</v>
      </c>
      <c r="B2166" s="19" t="s">
        <v>28</v>
      </c>
      <c r="C2166" s="19">
        <v>0</v>
      </c>
      <c r="D2166" s="19">
        <v>0</v>
      </c>
      <c r="E2166" s="19">
        <v>12.56</v>
      </c>
      <c r="F2166" s="19">
        <v>4.76</v>
      </c>
      <c r="G2166" s="19">
        <v>0</v>
      </c>
      <c r="H2166" s="17">
        <f t="shared" si="102"/>
        <v>0</v>
      </c>
      <c r="I2166" s="18">
        <f t="shared" si="100"/>
        <v>12.56</v>
      </c>
      <c r="J2166" s="17">
        <f t="shared" si="101"/>
        <v>0</v>
      </c>
    </row>
    <row r="2167" spans="1:10" x14ac:dyDescent="0.3">
      <c r="A2167" s="2">
        <v>20200330</v>
      </c>
      <c r="B2167" s="2" t="s">
        <v>27</v>
      </c>
      <c r="C2167" s="2">
        <v>0</v>
      </c>
      <c r="D2167" s="2">
        <v>0</v>
      </c>
      <c r="E2167" s="2">
        <v>12.02</v>
      </c>
      <c r="F2167" s="2">
        <v>5.52</v>
      </c>
      <c r="G2167" s="2">
        <v>0</v>
      </c>
      <c r="H2167" s="16">
        <f t="shared" si="102"/>
        <v>0</v>
      </c>
      <c r="I2167" s="15">
        <f t="shared" si="100"/>
        <v>12.02</v>
      </c>
      <c r="J2167" s="14">
        <f t="shared" si="101"/>
        <v>0</v>
      </c>
    </row>
    <row r="2168" spans="1:10" x14ac:dyDescent="0.3">
      <c r="A2168" s="19">
        <v>20200330</v>
      </c>
      <c r="B2168" s="19" t="s">
        <v>26</v>
      </c>
      <c r="C2168" s="19">
        <v>0</v>
      </c>
      <c r="D2168" s="19">
        <v>0</v>
      </c>
      <c r="E2168" s="19">
        <v>11.73</v>
      </c>
      <c r="F2168" s="19">
        <v>5.79</v>
      </c>
      <c r="G2168" s="19">
        <v>0</v>
      </c>
      <c r="H2168" s="17">
        <f t="shared" si="102"/>
        <v>0</v>
      </c>
      <c r="I2168" s="18">
        <f t="shared" si="100"/>
        <v>11.73</v>
      </c>
      <c r="J2168" s="17">
        <f t="shared" si="101"/>
        <v>0</v>
      </c>
    </row>
    <row r="2169" spans="1:10" x14ac:dyDescent="0.3">
      <c r="A2169" s="2">
        <v>20200330</v>
      </c>
      <c r="B2169" s="2" t="s">
        <v>25</v>
      </c>
      <c r="C2169" s="2">
        <v>0</v>
      </c>
      <c r="D2169" s="2">
        <v>0</v>
      </c>
      <c r="E2169" s="2">
        <v>11.5</v>
      </c>
      <c r="F2169" s="2">
        <v>5.93</v>
      </c>
      <c r="G2169" s="2">
        <v>0</v>
      </c>
      <c r="H2169" s="16">
        <f t="shared" si="102"/>
        <v>0</v>
      </c>
      <c r="I2169" s="15">
        <f t="shared" si="100"/>
        <v>11.5</v>
      </c>
      <c r="J2169" s="14">
        <f t="shared" si="101"/>
        <v>0</v>
      </c>
    </row>
    <row r="2170" spans="1:10" x14ac:dyDescent="0.3">
      <c r="A2170" s="19">
        <v>20200331</v>
      </c>
      <c r="B2170" s="19" t="s">
        <v>48</v>
      </c>
      <c r="C2170" s="19">
        <v>0</v>
      </c>
      <c r="D2170" s="19">
        <v>0</v>
      </c>
      <c r="E2170" s="19">
        <v>11.11</v>
      </c>
      <c r="F2170" s="19">
        <v>6.21</v>
      </c>
      <c r="G2170" s="19">
        <v>0</v>
      </c>
      <c r="H2170" s="17">
        <f t="shared" si="102"/>
        <v>0</v>
      </c>
      <c r="I2170" s="18">
        <f t="shared" si="100"/>
        <v>11.11</v>
      </c>
      <c r="J2170" s="17">
        <f t="shared" si="101"/>
        <v>0</v>
      </c>
    </row>
    <row r="2171" spans="1:10" x14ac:dyDescent="0.3">
      <c r="A2171" s="2">
        <v>20200331</v>
      </c>
      <c r="B2171" s="2" t="s">
        <v>47</v>
      </c>
      <c r="C2171" s="2">
        <v>0</v>
      </c>
      <c r="D2171" s="2">
        <v>0</v>
      </c>
      <c r="E2171" s="2">
        <v>10.41</v>
      </c>
      <c r="F2171" s="2">
        <v>6.28</v>
      </c>
      <c r="G2171" s="2">
        <v>0</v>
      </c>
      <c r="H2171" s="16">
        <f t="shared" si="102"/>
        <v>0</v>
      </c>
      <c r="I2171" s="15">
        <f t="shared" si="100"/>
        <v>10.41</v>
      </c>
      <c r="J2171" s="14">
        <f t="shared" si="101"/>
        <v>0</v>
      </c>
    </row>
    <row r="2172" spans="1:10" x14ac:dyDescent="0.3">
      <c r="A2172" s="19">
        <v>20200331</v>
      </c>
      <c r="B2172" s="19" t="s">
        <v>46</v>
      </c>
      <c r="C2172" s="19">
        <v>0</v>
      </c>
      <c r="D2172" s="19">
        <v>0</v>
      </c>
      <c r="E2172" s="19">
        <v>9.86</v>
      </c>
      <c r="F2172" s="19">
        <v>6.14</v>
      </c>
      <c r="G2172" s="19">
        <v>0</v>
      </c>
      <c r="H2172" s="17">
        <f t="shared" si="102"/>
        <v>0</v>
      </c>
      <c r="I2172" s="18">
        <f t="shared" si="100"/>
        <v>9.86</v>
      </c>
      <c r="J2172" s="17">
        <f t="shared" si="101"/>
        <v>0</v>
      </c>
    </row>
    <row r="2173" spans="1:10" x14ac:dyDescent="0.3">
      <c r="A2173" s="2">
        <v>20200331</v>
      </c>
      <c r="B2173" s="2" t="s">
        <v>45</v>
      </c>
      <c r="C2173" s="2">
        <v>0</v>
      </c>
      <c r="D2173" s="2">
        <v>0</v>
      </c>
      <c r="E2173" s="2">
        <v>9.43</v>
      </c>
      <c r="F2173" s="2">
        <v>6.07</v>
      </c>
      <c r="G2173" s="2">
        <v>0</v>
      </c>
      <c r="H2173" s="16">
        <f t="shared" si="102"/>
        <v>0</v>
      </c>
      <c r="I2173" s="15">
        <f t="shared" si="100"/>
        <v>9.43</v>
      </c>
      <c r="J2173" s="14">
        <f t="shared" si="101"/>
        <v>0</v>
      </c>
    </row>
    <row r="2174" spans="1:10" x14ac:dyDescent="0.3">
      <c r="A2174" s="19">
        <v>20200331</v>
      </c>
      <c r="B2174" s="19" t="s">
        <v>44</v>
      </c>
      <c r="C2174" s="19">
        <v>0</v>
      </c>
      <c r="D2174" s="19">
        <v>0</v>
      </c>
      <c r="E2174" s="19">
        <v>9.09</v>
      </c>
      <c r="F2174" s="19">
        <v>6</v>
      </c>
      <c r="G2174" s="19">
        <v>0</v>
      </c>
      <c r="H2174" s="17">
        <f t="shared" si="102"/>
        <v>0</v>
      </c>
      <c r="I2174" s="18">
        <f t="shared" si="100"/>
        <v>9.09</v>
      </c>
      <c r="J2174" s="17">
        <f t="shared" si="101"/>
        <v>0</v>
      </c>
    </row>
    <row r="2175" spans="1:10" x14ac:dyDescent="0.3">
      <c r="A2175" s="2">
        <v>20200331</v>
      </c>
      <c r="B2175" s="2" t="s">
        <v>43</v>
      </c>
      <c r="C2175" s="2">
        <v>0</v>
      </c>
      <c r="D2175" s="2">
        <v>0</v>
      </c>
      <c r="E2175" s="2">
        <v>8.7100000000000009</v>
      </c>
      <c r="F2175" s="2">
        <v>5.59</v>
      </c>
      <c r="G2175" s="2">
        <v>0</v>
      </c>
      <c r="H2175" s="16">
        <f t="shared" si="102"/>
        <v>0</v>
      </c>
      <c r="I2175" s="15">
        <f t="shared" si="100"/>
        <v>8.7100000000000009</v>
      </c>
      <c r="J2175" s="14">
        <f t="shared" si="101"/>
        <v>0</v>
      </c>
    </row>
    <row r="2176" spans="1:10" x14ac:dyDescent="0.3">
      <c r="A2176" s="19">
        <v>20200331</v>
      </c>
      <c r="B2176" s="19" t="s">
        <v>42</v>
      </c>
      <c r="C2176" s="19">
        <v>0</v>
      </c>
      <c r="D2176" s="19">
        <v>0</v>
      </c>
      <c r="E2176" s="19">
        <v>8.57</v>
      </c>
      <c r="F2176" s="19">
        <v>5.17</v>
      </c>
      <c r="G2176" s="19">
        <v>0</v>
      </c>
      <c r="H2176" s="17">
        <f t="shared" si="102"/>
        <v>0</v>
      </c>
      <c r="I2176" s="18">
        <f t="shared" si="100"/>
        <v>8.57</v>
      </c>
      <c r="J2176" s="17">
        <f t="shared" si="101"/>
        <v>0</v>
      </c>
    </row>
    <row r="2177" spans="1:10" x14ac:dyDescent="0.3">
      <c r="A2177" s="2">
        <v>20200331</v>
      </c>
      <c r="B2177" s="2" t="s">
        <v>41</v>
      </c>
      <c r="C2177" s="2">
        <v>67</v>
      </c>
      <c r="D2177" s="2">
        <v>8.2200000000000006</v>
      </c>
      <c r="E2177" s="2">
        <v>8.31</v>
      </c>
      <c r="F2177" s="2">
        <v>4.97</v>
      </c>
      <c r="G2177" s="2">
        <v>0</v>
      </c>
      <c r="H2177" s="16">
        <f t="shared" si="102"/>
        <v>468.61528810694733</v>
      </c>
      <c r="I2177" s="15">
        <f t="shared" si="100"/>
        <v>22.954227753342103</v>
      </c>
      <c r="J2177" s="14">
        <f t="shared" si="101"/>
        <v>0.47292934878540688</v>
      </c>
    </row>
    <row r="2178" spans="1:10" x14ac:dyDescent="0.3">
      <c r="A2178" s="19">
        <v>20200331</v>
      </c>
      <c r="B2178" s="19" t="s">
        <v>40</v>
      </c>
      <c r="C2178" s="19">
        <v>88</v>
      </c>
      <c r="D2178" s="19">
        <v>19.84</v>
      </c>
      <c r="E2178" s="19">
        <v>8.39</v>
      </c>
      <c r="F2178" s="19">
        <v>4.9000000000000004</v>
      </c>
      <c r="G2178" s="19">
        <v>0</v>
      </c>
      <c r="H2178" s="17">
        <f t="shared" si="102"/>
        <v>259.28513600910725</v>
      </c>
      <c r="I2178" s="18">
        <f t="shared" si="100"/>
        <v>16.4926605002846</v>
      </c>
      <c r="J2178" s="17">
        <f t="shared" si="101"/>
        <v>0.2692113560657744</v>
      </c>
    </row>
    <row r="2179" spans="1:10" x14ac:dyDescent="0.3">
      <c r="A2179" s="2">
        <v>20200331</v>
      </c>
      <c r="B2179" s="2" t="s">
        <v>39</v>
      </c>
      <c r="C2179" s="2">
        <v>132</v>
      </c>
      <c r="D2179" s="2">
        <v>31.05</v>
      </c>
      <c r="E2179" s="2">
        <v>8.77</v>
      </c>
      <c r="F2179" s="2">
        <v>4.55</v>
      </c>
      <c r="G2179" s="2">
        <v>0</v>
      </c>
      <c r="H2179" s="16">
        <f t="shared" si="102"/>
        <v>255.92014135882908</v>
      </c>
      <c r="I2179" s="15">
        <f t="shared" si="100"/>
        <v>16.767504417463407</v>
      </c>
      <c r="J2179" s="14">
        <f t="shared" si="101"/>
        <v>0.26540101780831321</v>
      </c>
    </row>
    <row r="2180" spans="1:10" x14ac:dyDescent="0.3">
      <c r="A2180" s="19">
        <v>20200331</v>
      </c>
      <c r="B2180" s="19" t="s">
        <v>38</v>
      </c>
      <c r="C2180" s="19">
        <v>120</v>
      </c>
      <c r="D2180" s="19">
        <v>41.31</v>
      </c>
      <c r="E2180" s="19">
        <v>9.5299999999999994</v>
      </c>
      <c r="F2180" s="19">
        <v>3.86</v>
      </c>
      <c r="G2180" s="19">
        <v>0</v>
      </c>
      <c r="H2180" s="17">
        <f t="shared" si="102"/>
        <v>181.78161114935261</v>
      </c>
      <c r="I2180" s="18">
        <f t="shared" si="100"/>
        <v>15.210675348417269</v>
      </c>
      <c r="J2180" s="17">
        <f t="shared" si="101"/>
        <v>0.18978944758188215</v>
      </c>
    </row>
    <row r="2181" spans="1:10" x14ac:dyDescent="0.3">
      <c r="A2181" s="2">
        <v>20200331</v>
      </c>
      <c r="B2181" s="2" t="s">
        <v>37</v>
      </c>
      <c r="C2181" s="2">
        <v>184</v>
      </c>
      <c r="D2181" s="2">
        <v>49.7</v>
      </c>
      <c r="E2181" s="2">
        <v>10.61</v>
      </c>
      <c r="F2181" s="2">
        <v>2.69</v>
      </c>
      <c r="G2181" s="2">
        <v>0</v>
      </c>
      <c r="H2181" s="16">
        <f t="shared" si="102"/>
        <v>241.25821518433537</v>
      </c>
      <c r="I2181" s="15">
        <f t="shared" si="100"/>
        <v>18.149319224510478</v>
      </c>
      <c r="J2181" s="14">
        <f t="shared" si="101"/>
        <v>0.24869573875945047</v>
      </c>
    </row>
    <row r="2182" spans="1:10" x14ac:dyDescent="0.3">
      <c r="A2182" s="19">
        <v>20200331</v>
      </c>
      <c r="B2182" s="19" t="s">
        <v>36</v>
      </c>
      <c r="C2182" s="19">
        <v>111</v>
      </c>
      <c r="D2182" s="19">
        <v>54.71</v>
      </c>
      <c r="E2182" s="19">
        <v>11.49</v>
      </c>
      <c r="F2182" s="19">
        <v>2.5499999999999998</v>
      </c>
      <c r="G2182" s="19">
        <v>0</v>
      </c>
      <c r="H2182" s="17">
        <f t="shared" si="102"/>
        <v>135.98967597623994</v>
      </c>
      <c r="I2182" s="18">
        <f t="shared" si="100"/>
        <v>15.739677374257498</v>
      </c>
      <c r="J2182" s="17">
        <f t="shared" si="101"/>
        <v>0.14165656320613568</v>
      </c>
    </row>
    <row r="2183" spans="1:10" x14ac:dyDescent="0.3">
      <c r="A2183" s="2">
        <v>20200331</v>
      </c>
      <c r="B2183" s="2" t="s">
        <v>35</v>
      </c>
      <c r="C2183" s="2">
        <v>407</v>
      </c>
      <c r="D2183" s="2">
        <v>54.81</v>
      </c>
      <c r="E2183" s="2">
        <v>12.33</v>
      </c>
      <c r="F2183" s="2">
        <v>2.76</v>
      </c>
      <c r="G2183" s="2">
        <v>0</v>
      </c>
      <c r="H2183" s="16">
        <f t="shared" si="102"/>
        <v>498.01437123993935</v>
      </c>
      <c r="I2183" s="15">
        <f t="shared" si="100"/>
        <v>27.892949101248107</v>
      </c>
      <c r="J2183" s="14">
        <f t="shared" si="101"/>
        <v>0.49153108521534683</v>
      </c>
    </row>
    <row r="2184" spans="1:10" x14ac:dyDescent="0.3">
      <c r="A2184" s="19">
        <v>20200331</v>
      </c>
      <c r="B2184" s="19" t="s">
        <v>34</v>
      </c>
      <c r="C2184" s="19">
        <v>411</v>
      </c>
      <c r="D2184" s="19">
        <v>49.97</v>
      </c>
      <c r="E2184" s="19">
        <v>12.63</v>
      </c>
      <c r="F2184" s="19">
        <v>3.17</v>
      </c>
      <c r="G2184" s="19">
        <v>0</v>
      </c>
      <c r="H2184" s="17">
        <f t="shared" si="102"/>
        <v>536.75829506572734</v>
      </c>
      <c r="I2184" s="18">
        <f t="shared" si="100"/>
        <v>29.403696720803978</v>
      </c>
      <c r="J2184" s="17">
        <f t="shared" si="101"/>
        <v>0.52612155171842367</v>
      </c>
    </row>
    <row r="2185" spans="1:10" x14ac:dyDescent="0.3">
      <c r="A2185" s="2">
        <v>20200331</v>
      </c>
      <c r="B2185" s="2" t="s">
        <v>33</v>
      </c>
      <c r="C2185" s="2">
        <v>602.01</v>
      </c>
      <c r="D2185" s="2">
        <v>41.69</v>
      </c>
      <c r="E2185" s="2">
        <v>12.64</v>
      </c>
      <c r="F2185" s="2">
        <v>4.07</v>
      </c>
      <c r="G2185" s="2">
        <v>0</v>
      </c>
      <c r="H2185" s="16">
        <f t="shared" si="102"/>
        <v>905.14204092371313</v>
      </c>
      <c r="I2185" s="15">
        <f t="shared" si="100"/>
        <v>40.925688778866032</v>
      </c>
      <c r="J2185" s="14">
        <f t="shared" si="101"/>
        <v>0.84027449392382902</v>
      </c>
    </row>
    <row r="2186" spans="1:10" x14ac:dyDescent="0.3">
      <c r="A2186" s="19">
        <v>20200331</v>
      </c>
      <c r="B2186" s="19" t="s">
        <v>32</v>
      </c>
      <c r="C2186" s="19">
        <v>504.01</v>
      </c>
      <c r="D2186" s="19">
        <v>31.49</v>
      </c>
      <c r="E2186" s="19">
        <v>12.09</v>
      </c>
      <c r="F2186" s="19">
        <v>4.62</v>
      </c>
      <c r="G2186" s="19">
        <v>0</v>
      </c>
      <c r="H2186" s="17">
        <f t="shared" si="102"/>
        <v>964.88991672119676</v>
      </c>
      <c r="I2186" s="18">
        <f t="shared" ref="I2186:I2249" si="103">E2186+H2186*((NOCT-20)/(800))</f>
        <v>42.242809897537398</v>
      </c>
      <c r="J2186" s="17">
        <f t="shared" ref="J2186:J2249" si="104">P_STC__W*(H2186/1000)*(1+(alpha_p/100)*(I2186-25))</f>
        <v>0.89002155639386238</v>
      </c>
    </row>
    <row r="2187" spans="1:10" x14ac:dyDescent="0.3">
      <c r="A2187" s="2">
        <v>20200331</v>
      </c>
      <c r="B2187" s="2" t="s">
        <v>31</v>
      </c>
      <c r="C2187" s="2">
        <v>314.01</v>
      </c>
      <c r="D2187" s="2">
        <v>20.3</v>
      </c>
      <c r="E2187" s="2">
        <v>11.97</v>
      </c>
      <c r="F2187" s="2">
        <v>4.97</v>
      </c>
      <c r="G2187" s="2">
        <v>0</v>
      </c>
      <c r="H2187" s="16">
        <f t="shared" si="102"/>
        <v>905.09579680281547</v>
      </c>
      <c r="I2187" s="15">
        <f t="shared" si="103"/>
        <v>40.254243650087986</v>
      </c>
      <c r="J2187" s="14">
        <f t="shared" si="104"/>
        <v>0.84296631365286245</v>
      </c>
    </row>
    <row r="2188" spans="1:10" x14ac:dyDescent="0.3">
      <c r="A2188" s="19">
        <v>20200331</v>
      </c>
      <c r="B2188" s="19" t="s">
        <v>30</v>
      </c>
      <c r="C2188" s="19">
        <v>114</v>
      </c>
      <c r="D2188" s="19">
        <v>8.69</v>
      </c>
      <c r="E2188" s="19">
        <v>11.64</v>
      </c>
      <c r="F2188" s="19">
        <v>4.97</v>
      </c>
      <c r="G2188" s="19">
        <v>0</v>
      </c>
      <c r="H2188" s="17">
        <f t="shared" si="102"/>
        <v>754.52569867896761</v>
      </c>
      <c r="I2188" s="18">
        <f t="shared" si="103"/>
        <v>35.218928083717742</v>
      </c>
      <c r="J2188" s="17">
        <f t="shared" si="104"/>
        <v>0.71982870134443999</v>
      </c>
    </row>
    <row r="2189" spans="1:10" x14ac:dyDescent="0.3">
      <c r="A2189" s="2">
        <v>20200331</v>
      </c>
      <c r="B2189" s="2" t="s">
        <v>29</v>
      </c>
      <c r="C2189" s="2">
        <v>0</v>
      </c>
      <c r="D2189" s="2">
        <v>0</v>
      </c>
      <c r="E2189" s="2">
        <v>11.17</v>
      </c>
      <c r="F2189" s="2">
        <v>4.62</v>
      </c>
      <c r="G2189" s="2">
        <v>0</v>
      </c>
      <c r="H2189" s="16">
        <f t="shared" si="102"/>
        <v>0</v>
      </c>
      <c r="I2189" s="15">
        <f t="shared" si="103"/>
        <v>11.17</v>
      </c>
      <c r="J2189" s="14">
        <f t="shared" si="104"/>
        <v>0</v>
      </c>
    </row>
    <row r="2190" spans="1:10" x14ac:dyDescent="0.3">
      <c r="A2190" s="19">
        <v>20200331</v>
      </c>
      <c r="B2190" s="19" t="s">
        <v>28</v>
      </c>
      <c r="C2190" s="19">
        <v>0</v>
      </c>
      <c r="D2190" s="19">
        <v>0</v>
      </c>
      <c r="E2190" s="19">
        <v>11.04</v>
      </c>
      <c r="F2190" s="19">
        <v>4.1399999999999997</v>
      </c>
      <c r="G2190" s="19">
        <v>0</v>
      </c>
      <c r="H2190" s="17">
        <f t="shared" si="102"/>
        <v>0</v>
      </c>
      <c r="I2190" s="18">
        <f t="shared" si="103"/>
        <v>11.04</v>
      </c>
      <c r="J2190" s="17">
        <f t="shared" si="104"/>
        <v>0</v>
      </c>
    </row>
    <row r="2191" spans="1:10" x14ac:dyDescent="0.3">
      <c r="A2191" s="2">
        <v>20200331</v>
      </c>
      <c r="B2191" s="2" t="s">
        <v>27</v>
      </c>
      <c r="C2191" s="2">
        <v>0</v>
      </c>
      <c r="D2191" s="2">
        <v>0</v>
      </c>
      <c r="E2191" s="2">
        <v>10.96</v>
      </c>
      <c r="F2191" s="2">
        <v>3.31</v>
      </c>
      <c r="G2191" s="2">
        <v>0</v>
      </c>
      <c r="H2191" s="16">
        <f t="shared" si="102"/>
        <v>0</v>
      </c>
      <c r="I2191" s="15">
        <f t="shared" si="103"/>
        <v>10.96</v>
      </c>
      <c r="J2191" s="14">
        <f t="shared" si="104"/>
        <v>0</v>
      </c>
    </row>
    <row r="2192" spans="1:10" x14ac:dyDescent="0.3">
      <c r="A2192" s="19">
        <v>20200331</v>
      </c>
      <c r="B2192" s="19" t="s">
        <v>26</v>
      </c>
      <c r="C2192" s="19">
        <v>0</v>
      </c>
      <c r="D2192" s="19">
        <v>0</v>
      </c>
      <c r="E2192" s="19">
        <v>10.8</v>
      </c>
      <c r="F2192" s="19">
        <v>2.97</v>
      </c>
      <c r="G2192" s="19">
        <v>0</v>
      </c>
      <c r="H2192" s="17">
        <f t="shared" si="102"/>
        <v>0</v>
      </c>
      <c r="I2192" s="18">
        <f t="shared" si="103"/>
        <v>10.8</v>
      </c>
      <c r="J2192" s="17">
        <f t="shared" si="104"/>
        <v>0</v>
      </c>
    </row>
    <row r="2193" spans="1:10" x14ac:dyDescent="0.3">
      <c r="A2193" s="2">
        <v>20200331</v>
      </c>
      <c r="B2193" s="2" t="s">
        <v>25</v>
      </c>
      <c r="C2193" s="2">
        <v>0</v>
      </c>
      <c r="D2193" s="2">
        <v>0</v>
      </c>
      <c r="E2193" s="2">
        <v>10.61</v>
      </c>
      <c r="F2193" s="2">
        <v>3.31</v>
      </c>
      <c r="G2193" s="2">
        <v>0</v>
      </c>
      <c r="H2193" s="16">
        <f t="shared" si="102"/>
        <v>0</v>
      </c>
      <c r="I2193" s="15">
        <f t="shared" si="103"/>
        <v>10.61</v>
      </c>
      <c r="J2193" s="14">
        <f t="shared" si="104"/>
        <v>0</v>
      </c>
    </row>
    <row r="2194" spans="1:10" x14ac:dyDescent="0.3">
      <c r="A2194" s="19">
        <v>20200401</v>
      </c>
      <c r="B2194" s="19" t="s">
        <v>48</v>
      </c>
      <c r="C2194" s="19">
        <v>0</v>
      </c>
      <c r="D2194" s="19">
        <v>0</v>
      </c>
      <c r="E2194" s="19">
        <v>10.4</v>
      </c>
      <c r="F2194" s="19">
        <v>4</v>
      </c>
      <c r="G2194" s="19">
        <v>0</v>
      </c>
      <c r="H2194" s="17">
        <f t="shared" si="102"/>
        <v>0</v>
      </c>
      <c r="I2194" s="18">
        <f t="shared" si="103"/>
        <v>10.4</v>
      </c>
      <c r="J2194" s="17">
        <f t="shared" si="104"/>
        <v>0</v>
      </c>
    </row>
    <row r="2195" spans="1:10" x14ac:dyDescent="0.3">
      <c r="A2195" s="2">
        <v>20200401</v>
      </c>
      <c r="B2195" s="2" t="s">
        <v>47</v>
      </c>
      <c r="C2195" s="2">
        <v>0</v>
      </c>
      <c r="D2195" s="2">
        <v>0</v>
      </c>
      <c r="E2195" s="2">
        <v>9.89</v>
      </c>
      <c r="F2195" s="2">
        <v>4.1399999999999997</v>
      </c>
      <c r="G2195" s="2">
        <v>0</v>
      </c>
      <c r="H2195" s="16">
        <f t="shared" ref="H2195:H2258" si="105">IF(D2195&gt;0,C2195/SIN(D2195*PI()/180),0)</f>
        <v>0</v>
      </c>
      <c r="I2195" s="15">
        <f t="shared" si="103"/>
        <v>9.89</v>
      </c>
      <c r="J2195" s="14">
        <f t="shared" si="104"/>
        <v>0</v>
      </c>
    </row>
    <row r="2196" spans="1:10" x14ac:dyDescent="0.3">
      <c r="A2196" s="19">
        <v>20200401</v>
      </c>
      <c r="B2196" s="19" t="s">
        <v>46</v>
      </c>
      <c r="C2196" s="19">
        <v>0</v>
      </c>
      <c r="D2196" s="19">
        <v>0</v>
      </c>
      <c r="E2196" s="19">
        <v>9.82</v>
      </c>
      <c r="F2196" s="19">
        <v>3.59</v>
      </c>
      <c r="G2196" s="19">
        <v>0</v>
      </c>
      <c r="H2196" s="17">
        <f t="shared" si="105"/>
        <v>0</v>
      </c>
      <c r="I2196" s="18">
        <f t="shared" si="103"/>
        <v>9.82</v>
      </c>
      <c r="J2196" s="17">
        <f t="shared" si="104"/>
        <v>0</v>
      </c>
    </row>
    <row r="2197" spans="1:10" x14ac:dyDescent="0.3">
      <c r="A2197" s="2">
        <v>20200401</v>
      </c>
      <c r="B2197" s="2" t="s">
        <v>45</v>
      </c>
      <c r="C2197" s="2">
        <v>0</v>
      </c>
      <c r="D2197" s="2">
        <v>0</v>
      </c>
      <c r="E2197" s="2">
        <v>9.76</v>
      </c>
      <c r="F2197" s="2">
        <v>3.45</v>
      </c>
      <c r="G2197" s="2">
        <v>0</v>
      </c>
      <c r="H2197" s="16">
        <f t="shared" si="105"/>
        <v>0</v>
      </c>
      <c r="I2197" s="15">
        <f t="shared" si="103"/>
        <v>9.76</v>
      </c>
      <c r="J2197" s="14">
        <f t="shared" si="104"/>
        <v>0</v>
      </c>
    </row>
    <row r="2198" spans="1:10" x14ac:dyDescent="0.3">
      <c r="A2198" s="19">
        <v>20200401</v>
      </c>
      <c r="B2198" s="19" t="s">
        <v>44</v>
      </c>
      <c r="C2198" s="19">
        <v>0</v>
      </c>
      <c r="D2198" s="19">
        <v>0</v>
      </c>
      <c r="E2198" s="19">
        <v>9.5500000000000007</v>
      </c>
      <c r="F2198" s="19">
        <v>3.59</v>
      </c>
      <c r="G2198" s="19">
        <v>0</v>
      </c>
      <c r="H2198" s="17">
        <f t="shared" si="105"/>
        <v>0</v>
      </c>
      <c r="I2198" s="18">
        <f t="shared" si="103"/>
        <v>9.5500000000000007</v>
      </c>
      <c r="J2198" s="17">
        <f t="shared" si="104"/>
        <v>0</v>
      </c>
    </row>
    <row r="2199" spans="1:10" x14ac:dyDescent="0.3">
      <c r="A2199" s="2">
        <v>20200401</v>
      </c>
      <c r="B2199" s="2" t="s">
        <v>43</v>
      </c>
      <c r="C2199" s="2">
        <v>0</v>
      </c>
      <c r="D2199" s="2">
        <v>0</v>
      </c>
      <c r="E2199" s="2">
        <v>9.33</v>
      </c>
      <c r="F2199" s="2">
        <v>3.93</v>
      </c>
      <c r="G2199" s="2">
        <v>0</v>
      </c>
      <c r="H2199" s="16">
        <f t="shared" si="105"/>
        <v>0</v>
      </c>
      <c r="I2199" s="15">
        <f t="shared" si="103"/>
        <v>9.33</v>
      </c>
      <c r="J2199" s="14">
        <f t="shared" si="104"/>
        <v>0</v>
      </c>
    </row>
    <row r="2200" spans="1:10" x14ac:dyDescent="0.3">
      <c r="A2200" s="19">
        <v>20200401</v>
      </c>
      <c r="B2200" s="19" t="s">
        <v>42</v>
      </c>
      <c r="C2200" s="19">
        <v>0</v>
      </c>
      <c r="D2200" s="19">
        <v>0</v>
      </c>
      <c r="E2200" s="19">
        <v>9.3000000000000007</v>
      </c>
      <c r="F2200" s="19">
        <v>4.34</v>
      </c>
      <c r="G2200" s="19">
        <v>0</v>
      </c>
      <c r="H2200" s="17">
        <f t="shared" si="105"/>
        <v>0</v>
      </c>
      <c r="I2200" s="18">
        <f t="shared" si="103"/>
        <v>9.3000000000000007</v>
      </c>
      <c r="J2200" s="17">
        <f t="shared" si="104"/>
        <v>0</v>
      </c>
    </row>
    <row r="2201" spans="1:10" x14ac:dyDescent="0.3">
      <c r="A2201" s="2">
        <v>20200401</v>
      </c>
      <c r="B2201" s="2" t="s">
        <v>41</v>
      </c>
      <c r="C2201" s="2">
        <v>112</v>
      </c>
      <c r="D2201" s="2">
        <v>8.52</v>
      </c>
      <c r="E2201" s="2">
        <v>9.41</v>
      </c>
      <c r="F2201" s="2">
        <v>3.86</v>
      </c>
      <c r="G2201" s="2">
        <v>0</v>
      </c>
      <c r="H2201" s="16">
        <f t="shared" si="105"/>
        <v>755.96690526469592</v>
      </c>
      <c r="I2201" s="15">
        <f t="shared" si="103"/>
        <v>33.033965789521744</v>
      </c>
      <c r="J2201" s="14">
        <f t="shared" si="104"/>
        <v>0.72863655011761352</v>
      </c>
    </row>
    <row r="2202" spans="1:10" x14ac:dyDescent="0.3">
      <c r="A2202" s="19">
        <v>20200401</v>
      </c>
      <c r="B2202" s="19" t="s">
        <v>40</v>
      </c>
      <c r="C2202" s="19">
        <v>233</v>
      </c>
      <c r="D2202" s="19">
        <v>20.149999999999999</v>
      </c>
      <c r="E2202" s="19">
        <v>10.26</v>
      </c>
      <c r="F2202" s="19">
        <v>4.21</v>
      </c>
      <c r="G2202" s="19">
        <v>0</v>
      </c>
      <c r="H2202" s="17">
        <f t="shared" si="105"/>
        <v>676.38360326507541</v>
      </c>
      <c r="I2202" s="18">
        <f t="shared" si="103"/>
        <v>31.396987602033605</v>
      </c>
      <c r="J2202" s="17">
        <f t="shared" si="104"/>
        <v>0.65691292440570059</v>
      </c>
    </row>
    <row r="2203" spans="1:10" x14ac:dyDescent="0.3">
      <c r="A2203" s="2">
        <v>20200401</v>
      </c>
      <c r="B2203" s="2" t="s">
        <v>39</v>
      </c>
      <c r="C2203" s="2">
        <v>282</v>
      </c>
      <c r="D2203" s="2">
        <v>31.37</v>
      </c>
      <c r="E2203" s="2">
        <v>10.83</v>
      </c>
      <c r="F2203" s="2">
        <v>4.62</v>
      </c>
      <c r="G2203" s="2">
        <v>0</v>
      </c>
      <c r="H2203" s="16">
        <f t="shared" si="105"/>
        <v>541.72154720820458</v>
      </c>
      <c r="I2203" s="15">
        <f t="shared" si="103"/>
        <v>27.758798350256392</v>
      </c>
      <c r="J2203" s="14">
        <f t="shared" si="104"/>
        <v>0.53499629490989109</v>
      </c>
    </row>
    <row r="2204" spans="1:10" x14ac:dyDescent="0.3">
      <c r="A2204" s="19">
        <v>20200401</v>
      </c>
      <c r="B2204" s="19" t="s">
        <v>38</v>
      </c>
      <c r="C2204" s="19">
        <v>119</v>
      </c>
      <c r="D2204" s="19">
        <v>41.66</v>
      </c>
      <c r="E2204" s="19">
        <v>11.31</v>
      </c>
      <c r="F2204" s="19">
        <v>4.97</v>
      </c>
      <c r="G2204" s="19">
        <v>0</v>
      </c>
      <c r="H2204" s="17">
        <f t="shared" si="105"/>
        <v>179.02572493875994</v>
      </c>
      <c r="I2204" s="18">
        <f t="shared" si="103"/>
        <v>16.904553904336247</v>
      </c>
      <c r="J2204" s="17">
        <f t="shared" si="104"/>
        <v>0.1855475439156648</v>
      </c>
    </row>
    <row r="2205" spans="1:10" x14ac:dyDescent="0.3">
      <c r="A2205" s="2">
        <v>20200401</v>
      </c>
      <c r="B2205" s="2" t="s">
        <v>37</v>
      </c>
      <c r="C2205" s="2">
        <v>108</v>
      </c>
      <c r="D2205" s="2">
        <v>50.07</v>
      </c>
      <c r="E2205" s="2">
        <v>11.74</v>
      </c>
      <c r="F2205" s="2">
        <v>5.03</v>
      </c>
      <c r="G2205" s="2">
        <v>0</v>
      </c>
      <c r="H2205" s="16">
        <f t="shared" si="105"/>
        <v>140.83971005956857</v>
      </c>
      <c r="I2205" s="15">
        <f t="shared" si="103"/>
        <v>16.141240939361516</v>
      </c>
      <c r="J2205" s="14">
        <f t="shared" si="104"/>
        <v>0.14645420281871413</v>
      </c>
    </row>
    <row r="2206" spans="1:10" x14ac:dyDescent="0.3">
      <c r="A2206" s="19">
        <v>20200401</v>
      </c>
      <c r="B2206" s="19" t="s">
        <v>36</v>
      </c>
      <c r="C2206" s="19">
        <v>105</v>
      </c>
      <c r="D2206" s="19">
        <v>55.1</v>
      </c>
      <c r="E2206" s="19">
        <v>12.11</v>
      </c>
      <c r="F2206" s="19">
        <v>4.9000000000000004</v>
      </c>
      <c r="G2206" s="19">
        <v>0</v>
      </c>
      <c r="H2206" s="17">
        <f t="shared" si="105"/>
        <v>128.02506839130893</v>
      </c>
      <c r="I2206" s="18">
        <f t="shared" si="103"/>
        <v>16.110783387228402</v>
      </c>
      <c r="J2206" s="17">
        <f t="shared" si="104"/>
        <v>0.13314625993288751</v>
      </c>
    </row>
    <row r="2207" spans="1:10" x14ac:dyDescent="0.3">
      <c r="A2207" s="2">
        <v>20200401</v>
      </c>
      <c r="B2207" s="2" t="s">
        <v>35</v>
      </c>
      <c r="C2207" s="2">
        <v>113</v>
      </c>
      <c r="D2207" s="2">
        <v>55.18</v>
      </c>
      <c r="E2207" s="2">
        <v>12.56</v>
      </c>
      <c r="F2207" s="2">
        <v>4.55</v>
      </c>
      <c r="G2207" s="2">
        <v>0</v>
      </c>
      <c r="H2207" s="16">
        <f t="shared" si="105"/>
        <v>137.64542044641803</v>
      </c>
      <c r="I2207" s="15">
        <f t="shared" si="103"/>
        <v>16.861419388950566</v>
      </c>
      <c r="J2207" s="14">
        <f t="shared" si="104"/>
        <v>0.14268649302162037</v>
      </c>
    </row>
    <row r="2208" spans="1:10" x14ac:dyDescent="0.3">
      <c r="A2208" s="19">
        <v>20200401</v>
      </c>
      <c r="B2208" s="19" t="s">
        <v>34</v>
      </c>
      <c r="C2208" s="19">
        <v>193</v>
      </c>
      <c r="D2208" s="19">
        <v>50.28</v>
      </c>
      <c r="E2208" s="19">
        <v>12.51</v>
      </c>
      <c r="F2208" s="19">
        <v>4.1399999999999997</v>
      </c>
      <c r="G2208" s="19">
        <v>0</v>
      </c>
      <c r="H2208" s="17">
        <f t="shared" si="105"/>
        <v>250.91769045265454</v>
      </c>
      <c r="I2208" s="18">
        <f t="shared" si="103"/>
        <v>20.351177826645454</v>
      </c>
      <c r="J2208" s="17">
        <f t="shared" si="104"/>
        <v>0.25616681320643903</v>
      </c>
    </row>
    <row r="2209" spans="1:10" x14ac:dyDescent="0.3">
      <c r="A2209" s="2">
        <v>20200401</v>
      </c>
      <c r="B2209" s="2" t="s">
        <v>33</v>
      </c>
      <c r="C2209" s="2">
        <v>689.01</v>
      </c>
      <c r="D2209" s="2">
        <v>41.94</v>
      </c>
      <c r="E2209" s="2">
        <v>12.42</v>
      </c>
      <c r="F2209" s="2">
        <v>3.31</v>
      </c>
      <c r="G2209" s="2">
        <v>0</v>
      </c>
      <c r="H2209" s="16">
        <f t="shared" si="105"/>
        <v>1030.9088312877705</v>
      </c>
      <c r="I2209" s="15">
        <f t="shared" si="103"/>
        <v>44.635900977742828</v>
      </c>
      <c r="J2209" s="14">
        <f t="shared" si="104"/>
        <v>0.93981612451065788</v>
      </c>
    </row>
    <row r="2210" spans="1:10" x14ac:dyDescent="0.3">
      <c r="A2210" s="19">
        <v>20200401</v>
      </c>
      <c r="B2210" s="19" t="s">
        <v>32</v>
      </c>
      <c r="C2210" s="19">
        <v>519.01</v>
      </c>
      <c r="D2210" s="19">
        <v>31.7</v>
      </c>
      <c r="E2210" s="19">
        <v>12.1</v>
      </c>
      <c r="F2210" s="19">
        <v>2.83</v>
      </c>
      <c r="G2210" s="19">
        <v>0</v>
      </c>
      <c r="H2210" s="17">
        <f t="shared" si="105"/>
        <v>987.70314048515786</v>
      </c>
      <c r="I2210" s="18">
        <f t="shared" si="103"/>
        <v>42.965723140161181</v>
      </c>
      <c r="J2210" s="17">
        <f t="shared" si="104"/>
        <v>0.90785153523534945</v>
      </c>
    </row>
    <row r="2211" spans="1:10" x14ac:dyDescent="0.3">
      <c r="A2211" s="2">
        <v>20200401</v>
      </c>
      <c r="B2211" s="2" t="s">
        <v>31</v>
      </c>
      <c r="C2211" s="2">
        <v>189</v>
      </c>
      <c r="D2211" s="2">
        <v>20.49</v>
      </c>
      <c r="E2211" s="2">
        <v>11.88</v>
      </c>
      <c r="F2211" s="2">
        <v>3.52</v>
      </c>
      <c r="G2211" s="2">
        <v>0</v>
      </c>
      <c r="H2211" s="16">
        <f t="shared" si="105"/>
        <v>539.93228356086615</v>
      </c>
      <c r="I2211" s="15">
        <f t="shared" si="103"/>
        <v>28.75288386127707</v>
      </c>
      <c r="J2211" s="14">
        <f t="shared" si="104"/>
        <v>0.53081391937165501</v>
      </c>
    </row>
    <row r="2212" spans="1:10" x14ac:dyDescent="0.3">
      <c r="A2212" s="19">
        <v>20200401</v>
      </c>
      <c r="B2212" s="19" t="s">
        <v>30</v>
      </c>
      <c r="C2212" s="19">
        <v>63</v>
      </c>
      <c r="D2212" s="19">
        <v>8.8699999999999992</v>
      </c>
      <c r="E2212" s="19">
        <v>11.49</v>
      </c>
      <c r="F2212" s="19">
        <v>4.28</v>
      </c>
      <c r="G2212" s="19">
        <v>0</v>
      </c>
      <c r="H2212" s="17">
        <f t="shared" si="105"/>
        <v>408.57867204730547</v>
      </c>
      <c r="I2212" s="18">
        <f t="shared" si="103"/>
        <v>24.258083501478296</v>
      </c>
      <c r="J2212" s="17">
        <f t="shared" si="104"/>
        <v>0.40994276270711744</v>
      </c>
    </row>
    <row r="2213" spans="1:10" x14ac:dyDescent="0.3">
      <c r="A2213" s="2">
        <v>20200401</v>
      </c>
      <c r="B2213" s="2" t="s">
        <v>29</v>
      </c>
      <c r="C2213" s="2">
        <v>0</v>
      </c>
      <c r="D2213" s="2">
        <v>0</v>
      </c>
      <c r="E2213" s="2">
        <v>10.82</v>
      </c>
      <c r="F2213" s="2">
        <v>3.45</v>
      </c>
      <c r="G2213" s="2">
        <v>0</v>
      </c>
      <c r="H2213" s="16">
        <f t="shared" si="105"/>
        <v>0</v>
      </c>
      <c r="I2213" s="15">
        <f t="shared" si="103"/>
        <v>10.82</v>
      </c>
      <c r="J2213" s="14">
        <f t="shared" si="104"/>
        <v>0</v>
      </c>
    </row>
    <row r="2214" spans="1:10" x14ac:dyDescent="0.3">
      <c r="A2214" s="19">
        <v>20200401</v>
      </c>
      <c r="B2214" s="19" t="s">
        <v>28</v>
      </c>
      <c r="C2214" s="19">
        <v>0</v>
      </c>
      <c r="D2214" s="19">
        <v>0</v>
      </c>
      <c r="E2214" s="19">
        <v>10.55</v>
      </c>
      <c r="F2214" s="19">
        <v>2.76</v>
      </c>
      <c r="G2214" s="19">
        <v>0</v>
      </c>
      <c r="H2214" s="17">
        <f t="shared" si="105"/>
        <v>0</v>
      </c>
      <c r="I2214" s="18">
        <f t="shared" si="103"/>
        <v>10.55</v>
      </c>
      <c r="J2214" s="17">
        <f t="shared" si="104"/>
        <v>0</v>
      </c>
    </row>
    <row r="2215" spans="1:10" x14ac:dyDescent="0.3">
      <c r="A2215" s="2">
        <v>20200401</v>
      </c>
      <c r="B2215" s="2" t="s">
        <v>27</v>
      </c>
      <c r="C2215" s="2">
        <v>0</v>
      </c>
      <c r="D2215" s="2">
        <v>0</v>
      </c>
      <c r="E2215" s="2">
        <v>10.45</v>
      </c>
      <c r="F2215" s="2">
        <v>2.5499999999999998</v>
      </c>
      <c r="G2215" s="2">
        <v>0</v>
      </c>
      <c r="H2215" s="16">
        <f t="shared" si="105"/>
        <v>0</v>
      </c>
      <c r="I2215" s="15">
        <f t="shared" si="103"/>
        <v>10.45</v>
      </c>
      <c r="J2215" s="14">
        <f t="shared" si="104"/>
        <v>0</v>
      </c>
    </row>
    <row r="2216" spans="1:10" x14ac:dyDescent="0.3">
      <c r="A2216" s="19">
        <v>20200401</v>
      </c>
      <c r="B2216" s="19" t="s">
        <v>26</v>
      </c>
      <c r="C2216" s="19">
        <v>0</v>
      </c>
      <c r="D2216" s="19">
        <v>0</v>
      </c>
      <c r="E2216" s="19">
        <v>10.34</v>
      </c>
      <c r="F2216" s="19">
        <v>2.69</v>
      </c>
      <c r="G2216" s="19">
        <v>0</v>
      </c>
      <c r="H2216" s="17">
        <f t="shared" si="105"/>
        <v>0</v>
      </c>
      <c r="I2216" s="18">
        <f t="shared" si="103"/>
        <v>10.34</v>
      </c>
      <c r="J2216" s="17">
        <f t="shared" si="104"/>
        <v>0</v>
      </c>
    </row>
    <row r="2217" spans="1:10" x14ac:dyDescent="0.3">
      <c r="A2217" s="2">
        <v>20200401</v>
      </c>
      <c r="B2217" s="2" t="s">
        <v>25</v>
      </c>
      <c r="C2217" s="2">
        <v>0</v>
      </c>
      <c r="D2217" s="2">
        <v>0</v>
      </c>
      <c r="E2217" s="2">
        <v>10.02</v>
      </c>
      <c r="F2217" s="2">
        <v>3.1</v>
      </c>
      <c r="G2217" s="2">
        <v>0</v>
      </c>
      <c r="H2217" s="16">
        <f t="shared" si="105"/>
        <v>0</v>
      </c>
      <c r="I2217" s="15">
        <f t="shared" si="103"/>
        <v>10.02</v>
      </c>
      <c r="J2217" s="14">
        <f t="shared" si="104"/>
        <v>0</v>
      </c>
    </row>
    <row r="2218" spans="1:10" x14ac:dyDescent="0.3">
      <c r="A2218" s="19">
        <v>20200402</v>
      </c>
      <c r="B2218" s="19" t="s">
        <v>48</v>
      </c>
      <c r="C2218" s="19">
        <v>0</v>
      </c>
      <c r="D2218" s="19">
        <v>0</v>
      </c>
      <c r="E2218" s="19">
        <v>10</v>
      </c>
      <c r="F2218" s="19">
        <v>3.79</v>
      </c>
      <c r="G2218" s="19">
        <v>0</v>
      </c>
      <c r="H2218" s="17">
        <f t="shared" si="105"/>
        <v>0</v>
      </c>
      <c r="I2218" s="18">
        <f t="shared" si="103"/>
        <v>10</v>
      </c>
      <c r="J2218" s="17">
        <f t="shared" si="104"/>
        <v>0</v>
      </c>
    </row>
    <row r="2219" spans="1:10" x14ac:dyDescent="0.3">
      <c r="A2219" s="2">
        <v>20200402</v>
      </c>
      <c r="B2219" s="2" t="s">
        <v>47</v>
      </c>
      <c r="C2219" s="2">
        <v>0</v>
      </c>
      <c r="D2219" s="2">
        <v>0</v>
      </c>
      <c r="E2219" s="2">
        <v>9.84</v>
      </c>
      <c r="F2219" s="2">
        <v>4.41</v>
      </c>
      <c r="G2219" s="2">
        <v>0</v>
      </c>
      <c r="H2219" s="16">
        <f t="shared" si="105"/>
        <v>0</v>
      </c>
      <c r="I2219" s="15">
        <f t="shared" si="103"/>
        <v>9.84</v>
      </c>
      <c r="J2219" s="14">
        <f t="shared" si="104"/>
        <v>0</v>
      </c>
    </row>
    <row r="2220" spans="1:10" x14ac:dyDescent="0.3">
      <c r="A2220" s="19">
        <v>20200402</v>
      </c>
      <c r="B2220" s="19" t="s">
        <v>46</v>
      </c>
      <c r="C2220" s="19">
        <v>0</v>
      </c>
      <c r="D2220" s="19">
        <v>0</v>
      </c>
      <c r="E2220" s="19">
        <v>9.65</v>
      </c>
      <c r="F2220" s="19">
        <v>4.4800000000000004</v>
      </c>
      <c r="G2220" s="19">
        <v>0</v>
      </c>
      <c r="H2220" s="17">
        <f t="shared" si="105"/>
        <v>0</v>
      </c>
      <c r="I2220" s="18">
        <f t="shared" si="103"/>
        <v>9.65</v>
      </c>
      <c r="J2220" s="17">
        <f t="shared" si="104"/>
        <v>0</v>
      </c>
    </row>
    <row r="2221" spans="1:10" x14ac:dyDescent="0.3">
      <c r="A2221" s="2">
        <v>20200402</v>
      </c>
      <c r="B2221" s="2" t="s">
        <v>45</v>
      </c>
      <c r="C2221" s="2">
        <v>0</v>
      </c>
      <c r="D2221" s="2">
        <v>0</v>
      </c>
      <c r="E2221" s="2">
        <v>9.34</v>
      </c>
      <c r="F2221" s="2">
        <v>4.07</v>
      </c>
      <c r="G2221" s="2">
        <v>0</v>
      </c>
      <c r="H2221" s="16">
        <f t="shared" si="105"/>
        <v>0</v>
      </c>
      <c r="I2221" s="15">
        <f t="shared" si="103"/>
        <v>9.34</v>
      </c>
      <c r="J2221" s="14">
        <f t="shared" si="104"/>
        <v>0</v>
      </c>
    </row>
    <row r="2222" spans="1:10" x14ac:dyDescent="0.3">
      <c r="A2222" s="19">
        <v>20200402</v>
      </c>
      <c r="B2222" s="19" t="s">
        <v>44</v>
      </c>
      <c r="C2222" s="19">
        <v>0</v>
      </c>
      <c r="D2222" s="19">
        <v>0</v>
      </c>
      <c r="E2222" s="19">
        <v>9.26</v>
      </c>
      <c r="F2222" s="19">
        <v>3.79</v>
      </c>
      <c r="G2222" s="19">
        <v>0</v>
      </c>
      <c r="H2222" s="17">
        <f t="shared" si="105"/>
        <v>0</v>
      </c>
      <c r="I2222" s="18">
        <f t="shared" si="103"/>
        <v>9.26</v>
      </c>
      <c r="J2222" s="17">
        <f t="shared" si="104"/>
        <v>0</v>
      </c>
    </row>
    <row r="2223" spans="1:10" x14ac:dyDescent="0.3">
      <c r="A2223" s="2">
        <v>20200402</v>
      </c>
      <c r="B2223" s="2" t="s">
        <v>43</v>
      </c>
      <c r="C2223" s="2">
        <v>0</v>
      </c>
      <c r="D2223" s="2">
        <v>0</v>
      </c>
      <c r="E2223" s="2">
        <v>9.43</v>
      </c>
      <c r="F2223" s="2">
        <v>3.66</v>
      </c>
      <c r="G2223" s="2">
        <v>0</v>
      </c>
      <c r="H2223" s="16">
        <f t="shared" si="105"/>
        <v>0</v>
      </c>
      <c r="I2223" s="15">
        <f t="shared" si="103"/>
        <v>9.43</v>
      </c>
      <c r="J2223" s="14">
        <f t="shared" si="104"/>
        <v>0</v>
      </c>
    </row>
    <row r="2224" spans="1:10" x14ac:dyDescent="0.3">
      <c r="A2224" s="19">
        <v>20200402</v>
      </c>
      <c r="B2224" s="19" t="s">
        <v>42</v>
      </c>
      <c r="C2224" s="19">
        <v>0</v>
      </c>
      <c r="D2224" s="19">
        <v>0</v>
      </c>
      <c r="E2224" s="19">
        <v>9.65</v>
      </c>
      <c r="F2224" s="19">
        <v>3.45</v>
      </c>
      <c r="G2224" s="19">
        <v>0</v>
      </c>
      <c r="H2224" s="17">
        <f t="shared" si="105"/>
        <v>0</v>
      </c>
      <c r="I2224" s="18">
        <f t="shared" si="103"/>
        <v>9.65</v>
      </c>
      <c r="J2224" s="17">
        <f t="shared" si="104"/>
        <v>0</v>
      </c>
    </row>
    <row r="2225" spans="1:10" x14ac:dyDescent="0.3">
      <c r="A2225" s="2">
        <v>20200402</v>
      </c>
      <c r="B2225" s="2" t="s">
        <v>41</v>
      </c>
      <c r="C2225" s="2">
        <v>116</v>
      </c>
      <c r="D2225" s="2">
        <v>8.82</v>
      </c>
      <c r="E2225" s="2">
        <v>10.130000000000001</v>
      </c>
      <c r="F2225" s="2">
        <v>3.79</v>
      </c>
      <c r="G2225" s="2">
        <v>0</v>
      </c>
      <c r="H2225" s="16">
        <f t="shared" si="105"/>
        <v>756.53431863361709</v>
      </c>
      <c r="I2225" s="15">
        <f t="shared" si="103"/>
        <v>33.771697457300533</v>
      </c>
      <c r="J2225" s="14">
        <f t="shared" si="104"/>
        <v>0.72667191291758115</v>
      </c>
    </row>
    <row r="2226" spans="1:10" x14ac:dyDescent="0.3">
      <c r="A2226" s="19">
        <v>20200402</v>
      </c>
      <c r="B2226" s="19" t="s">
        <v>40</v>
      </c>
      <c r="C2226" s="19">
        <v>327</v>
      </c>
      <c r="D2226" s="19">
        <v>20.45</v>
      </c>
      <c r="E2226" s="19">
        <v>11.69</v>
      </c>
      <c r="F2226" s="19">
        <v>3.66</v>
      </c>
      <c r="G2226" s="19">
        <v>0</v>
      </c>
      <c r="H2226" s="17">
        <f t="shared" si="105"/>
        <v>935.91729267571191</v>
      </c>
      <c r="I2226" s="18">
        <f t="shared" si="103"/>
        <v>40.937415396115995</v>
      </c>
      <c r="J2226" s="17">
        <f t="shared" si="104"/>
        <v>0.86879483066169705</v>
      </c>
    </row>
    <row r="2227" spans="1:10" x14ac:dyDescent="0.3">
      <c r="A2227" s="2">
        <v>20200402</v>
      </c>
      <c r="B2227" s="2" t="s">
        <v>39</v>
      </c>
      <c r="C2227" s="2">
        <v>542</v>
      </c>
      <c r="D2227" s="2">
        <v>31.69</v>
      </c>
      <c r="E2227" s="2">
        <v>13.43</v>
      </c>
      <c r="F2227" s="2">
        <v>4.28</v>
      </c>
      <c r="G2227" s="2">
        <v>0</v>
      </c>
      <c r="H2227" s="16">
        <f t="shared" si="105"/>
        <v>1031.7458911322285</v>
      </c>
      <c r="I2227" s="15">
        <f t="shared" si="103"/>
        <v>45.672059097882141</v>
      </c>
      <c r="J2227" s="14">
        <f t="shared" si="104"/>
        <v>0.93576848697255732</v>
      </c>
    </row>
    <row r="2228" spans="1:10" x14ac:dyDescent="0.3">
      <c r="A2228" s="19">
        <v>20200402</v>
      </c>
      <c r="B2228" s="19" t="s">
        <v>38</v>
      </c>
      <c r="C2228" s="19">
        <v>720</v>
      </c>
      <c r="D2228" s="19">
        <v>42.01</v>
      </c>
      <c r="E2228" s="19">
        <v>14.82</v>
      </c>
      <c r="F2228" s="19">
        <v>4.62</v>
      </c>
      <c r="G2228" s="19">
        <v>0</v>
      </c>
      <c r="H2228" s="17">
        <f t="shared" si="105"/>
        <v>1075.8145980539459</v>
      </c>
      <c r="I2228" s="18">
        <f t="shared" si="103"/>
        <v>48.439206189185811</v>
      </c>
      <c r="J2228" s="17">
        <f t="shared" si="104"/>
        <v>0.96234151722089478</v>
      </c>
    </row>
    <row r="2229" spans="1:10" x14ac:dyDescent="0.3">
      <c r="A2229" s="2">
        <v>20200402</v>
      </c>
      <c r="B2229" s="2" t="s">
        <v>37</v>
      </c>
      <c r="C2229" s="2">
        <v>815.01</v>
      </c>
      <c r="D2229" s="2">
        <v>50.45</v>
      </c>
      <c r="E2229" s="2">
        <v>15.87</v>
      </c>
      <c r="F2229" s="2">
        <v>4.97</v>
      </c>
      <c r="G2229" s="2">
        <v>0</v>
      </c>
      <c r="H2229" s="16">
        <f t="shared" si="105"/>
        <v>1056.9868345617015</v>
      </c>
      <c r="I2229" s="15">
        <f t="shared" si="103"/>
        <v>48.900838580053168</v>
      </c>
      <c r="J2229" s="14">
        <f t="shared" si="104"/>
        <v>0.94330391184824891</v>
      </c>
    </row>
    <row r="2230" spans="1:10" x14ac:dyDescent="0.3">
      <c r="A2230" s="19">
        <v>20200402</v>
      </c>
      <c r="B2230" s="19" t="s">
        <v>36</v>
      </c>
      <c r="C2230" s="19">
        <v>837.01</v>
      </c>
      <c r="D2230" s="19">
        <v>55.49</v>
      </c>
      <c r="E2230" s="19">
        <v>16.43</v>
      </c>
      <c r="F2230" s="19">
        <v>5.17</v>
      </c>
      <c r="G2230" s="19">
        <v>0</v>
      </c>
      <c r="H2230" s="17">
        <f t="shared" si="105"/>
        <v>1015.7551578197454</v>
      </c>
      <c r="I2230" s="18">
        <f t="shared" si="103"/>
        <v>48.172348681867042</v>
      </c>
      <c r="J2230" s="17">
        <f t="shared" si="104"/>
        <v>0.90983671070392724</v>
      </c>
    </row>
    <row r="2231" spans="1:10" x14ac:dyDescent="0.3">
      <c r="A2231" s="2">
        <v>20200402</v>
      </c>
      <c r="B2231" s="2" t="s">
        <v>35</v>
      </c>
      <c r="C2231" s="2">
        <v>496</v>
      </c>
      <c r="D2231" s="2">
        <v>55.55</v>
      </c>
      <c r="E2231" s="2">
        <v>16.8</v>
      </c>
      <c r="F2231" s="2">
        <v>5.38</v>
      </c>
      <c r="G2231" s="2">
        <v>0</v>
      </c>
      <c r="H2231" s="16">
        <f t="shared" si="105"/>
        <v>601.48905592907033</v>
      </c>
      <c r="I2231" s="15">
        <f t="shared" si="103"/>
        <v>35.596532997783449</v>
      </c>
      <c r="J2231" s="14">
        <f t="shared" si="104"/>
        <v>0.57280741209875929</v>
      </c>
    </row>
    <row r="2232" spans="1:10" x14ac:dyDescent="0.3">
      <c r="A2232" s="19">
        <v>20200402</v>
      </c>
      <c r="B2232" s="19" t="s">
        <v>34</v>
      </c>
      <c r="C2232" s="19">
        <v>740.01</v>
      </c>
      <c r="D2232" s="19">
        <v>50.59</v>
      </c>
      <c r="E2232" s="19">
        <v>16.89</v>
      </c>
      <c r="F2232" s="19">
        <v>5.45</v>
      </c>
      <c r="G2232" s="19">
        <v>0</v>
      </c>
      <c r="H2232" s="17">
        <f t="shared" si="105"/>
        <v>957.78951749218788</v>
      </c>
      <c r="I2232" s="18">
        <f t="shared" si="103"/>
        <v>46.820922421630868</v>
      </c>
      <c r="J2232" s="17">
        <f t="shared" si="104"/>
        <v>0.86374018908367056</v>
      </c>
    </row>
    <row r="2233" spans="1:10" x14ac:dyDescent="0.3">
      <c r="A2233" s="2">
        <v>20200402</v>
      </c>
      <c r="B2233" s="2" t="s">
        <v>33</v>
      </c>
      <c r="C2233" s="2">
        <v>599.01</v>
      </c>
      <c r="D2233" s="2">
        <v>42.19</v>
      </c>
      <c r="E2233" s="2">
        <v>16.66</v>
      </c>
      <c r="F2233" s="2">
        <v>5.59</v>
      </c>
      <c r="G2233" s="2">
        <v>0</v>
      </c>
      <c r="H2233" s="16">
        <f t="shared" si="105"/>
        <v>891.92640524621413</v>
      </c>
      <c r="I2233" s="15">
        <f t="shared" si="103"/>
        <v>44.532700163944192</v>
      </c>
      <c r="J2233" s="14">
        <f t="shared" si="104"/>
        <v>0.81352861555730915</v>
      </c>
    </row>
    <row r="2234" spans="1:10" x14ac:dyDescent="0.3">
      <c r="A2234" s="19">
        <v>20200402</v>
      </c>
      <c r="B2234" s="19" t="s">
        <v>32</v>
      </c>
      <c r="C2234" s="19">
        <v>533.01</v>
      </c>
      <c r="D2234" s="19">
        <v>31.9</v>
      </c>
      <c r="E2234" s="19">
        <v>16.16</v>
      </c>
      <c r="F2234" s="19">
        <v>5.59</v>
      </c>
      <c r="G2234" s="19">
        <v>0</v>
      </c>
      <c r="H2234" s="17">
        <f t="shared" si="105"/>
        <v>1008.6512748550972</v>
      </c>
      <c r="I2234" s="18">
        <f t="shared" si="103"/>
        <v>47.680352339221784</v>
      </c>
      <c r="J2234" s="17">
        <f t="shared" si="104"/>
        <v>0.90570672650006234</v>
      </c>
    </row>
    <row r="2235" spans="1:10" x14ac:dyDescent="0.3">
      <c r="A2235" s="2">
        <v>20200402</v>
      </c>
      <c r="B2235" s="2" t="s">
        <v>31</v>
      </c>
      <c r="C2235" s="2">
        <v>327.01</v>
      </c>
      <c r="D2235" s="2">
        <v>20.67</v>
      </c>
      <c r="E2235" s="2">
        <v>15.6</v>
      </c>
      <c r="F2235" s="2">
        <v>5.31</v>
      </c>
      <c r="G2235" s="2">
        <v>0</v>
      </c>
      <c r="H2235" s="16">
        <f t="shared" si="105"/>
        <v>926.41330893340307</v>
      </c>
      <c r="I2235" s="15">
        <f t="shared" si="103"/>
        <v>44.550415904168844</v>
      </c>
      <c r="J2235" s="14">
        <f t="shared" si="104"/>
        <v>0.8449103642337793</v>
      </c>
    </row>
    <row r="2236" spans="1:10" x14ac:dyDescent="0.3">
      <c r="A2236" s="19">
        <v>20200402</v>
      </c>
      <c r="B2236" s="19" t="s">
        <v>30</v>
      </c>
      <c r="C2236" s="19">
        <v>121</v>
      </c>
      <c r="D2236" s="19">
        <v>9.0500000000000007</v>
      </c>
      <c r="E2236" s="19">
        <v>14.9</v>
      </c>
      <c r="F2236" s="19">
        <v>4.62</v>
      </c>
      <c r="G2236" s="19">
        <v>0</v>
      </c>
      <c r="H2236" s="17">
        <f t="shared" si="105"/>
        <v>769.24873609691303</v>
      </c>
      <c r="I2236" s="18">
        <f t="shared" si="103"/>
        <v>38.939023003028531</v>
      </c>
      <c r="J2236" s="17">
        <f t="shared" si="104"/>
        <v>0.72099714487313826</v>
      </c>
    </row>
    <row r="2237" spans="1:10" x14ac:dyDescent="0.3">
      <c r="A2237" s="2">
        <v>20200402</v>
      </c>
      <c r="B2237" s="2" t="s">
        <v>29</v>
      </c>
      <c r="C2237" s="2">
        <v>0</v>
      </c>
      <c r="D2237" s="2">
        <v>0</v>
      </c>
      <c r="E2237" s="2">
        <v>14.02</v>
      </c>
      <c r="F2237" s="2">
        <v>3.72</v>
      </c>
      <c r="G2237" s="2">
        <v>0</v>
      </c>
      <c r="H2237" s="16">
        <f t="shared" si="105"/>
        <v>0</v>
      </c>
      <c r="I2237" s="15">
        <f t="shared" si="103"/>
        <v>14.02</v>
      </c>
      <c r="J2237" s="14">
        <f t="shared" si="104"/>
        <v>0</v>
      </c>
    </row>
    <row r="2238" spans="1:10" x14ac:dyDescent="0.3">
      <c r="A2238" s="19">
        <v>20200402</v>
      </c>
      <c r="B2238" s="19" t="s">
        <v>28</v>
      </c>
      <c r="C2238" s="19">
        <v>0</v>
      </c>
      <c r="D2238" s="19">
        <v>0</v>
      </c>
      <c r="E2238" s="19">
        <v>13.12</v>
      </c>
      <c r="F2238" s="19">
        <v>3.52</v>
      </c>
      <c r="G2238" s="19">
        <v>0</v>
      </c>
      <c r="H2238" s="17">
        <f t="shared" si="105"/>
        <v>0</v>
      </c>
      <c r="I2238" s="18">
        <f t="shared" si="103"/>
        <v>13.12</v>
      </c>
      <c r="J2238" s="17">
        <f t="shared" si="104"/>
        <v>0</v>
      </c>
    </row>
    <row r="2239" spans="1:10" x14ac:dyDescent="0.3">
      <c r="A2239" s="2">
        <v>20200402</v>
      </c>
      <c r="B2239" s="2" t="s">
        <v>27</v>
      </c>
      <c r="C2239" s="2">
        <v>0</v>
      </c>
      <c r="D2239" s="2">
        <v>0</v>
      </c>
      <c r="E2239" s="2">
        <v>12.54</v>
      </c>
      <c r="F2239" s="2">
        <v>3.24</v>
      </c>
      <c r="G2239" s="2">
        <v>0</v>
      </c>
      <c r="H2239" s="16">
        <f t="shared" si="105"/>
        <v>0</v>
      </c>
      <c r="I2239" s="15">
        <f t="shared" si="103"/>
        <v>12.54</v>
      </c>
      <c r="J2239" s="14">
        <f t="shared" si="104"/>
        <v>0</v>
      </c>
    </row>
    <row r="2240" spans="1:10" x14ac:dyDescent="0.3">
      <c r="A2240" s="19">
        <v>20200402</v>
      </c>
      <c r="B2240" s="19" t="s">
        <v>26</v>
      </c>
      <c r="C2240" s="19">
        <v>0</v>
      </c>
      <c r="D2240" s="19">
        <v>0</v>
      </c>
      <c r="E2240" s="19">
        <v>12.13</v>
      </c>
      <c r="F2240" s="19">
        <v>2.9</v>
      </c>
      <c r="G2240" s="19">
        <v>0</v>
      </c>
      <c r="H2240" s="17">
        <f t="shared" si="105"/>
        <v>0</v>
      </c>
      <c r="I2240" s="18">
        <f t="shared" si="103"/>
        <v>12.13</v>
      </c>
      <c r="J2240" s="17">
        <f t="shared" si="104"/>
        <v>0</v>
      </c>
    </row>
    <row r="2241" spans="1:10" x14ac:dyDescent="0.3">
      <c r="A2241" s="2">
        <v>20200402</v>
      </c>
      <c r="B2241" s="2" t="s">
        <v>25</v>
      </c>
      <c r="C2241" s="2">
        <v>0</v>
      </c>
      <c r="D2241" s="2">
        <v>0</v>
      </c>
      <c r="E2241" s="2">
        <v>11.75</v>
      </c>
      <c r="F2241" s="2">
        <v>2.41</v>
      </c>
      <c r="G2241" s="2">
        <v>0</v>
      </c>
      <c r="H2241" s="16">
        <f t="shared" si="105"/>
        <v>0</v>
      </c>
      <c r="I2241" s="15">
        <f t="shared" si="103"/>
        <v>11.75</v>
      </c>
      <c r="J2241" s="14">
        <f t="shared" si="104"/>
        <v>0</v>
      </c>
    </row>
    <row r="2242" spans="1:10" x14ac:dyDescent="0.3">
      <c r="A2242" s="19">
        <v>20200403</v>
      </c>
      <c r="B2242" s="19" t="s">
        <v>48</v>
      </c>
      <c r="C2242" s="19">
        <v>0</v>
      </c>
      <c r="D2242" s="19">
        <v>0</v>
      </c>
      <c r="E2242" s="19">
        <v>11.27</v>
      </c>
      <c r="F2242" s="19">
        <v>1.93</v>
      </c>
      <c r="G2242" s="19">
        <v>0</v>
      </c>
      <c r="H2242" s="17">
        <f t="shared" si="105"/>
        <v>0</v>
      </c>
      <c r="I2242" s="18">
        <f t="shared" si="103"/>
        <v>11.27</v>
      </c>
      <c r="J2242" s="17">
        <f t="shared" si="104"/>
        <v>0</v>
      </c>
    </row>
    <row r="2243" spans="1:10" x14ac:dyDescent="0.3">
      <c r="A2243" s="2">
        <v>20200403</v>
      </c>
      <c r="B2243" s="2" t="s">
        <v>47</v>
      </c>
      <c r="C2243" s="2">
        <v>0</v>
      </c>
      <c r="D2243" s="2">
        <v>0</v>
      </c>
      <c r="E2243" s="2">
        <v>10.49</v>
      </c>
      <c r="F2243" s="2">
        <v>1.38</v>
      </c>
      <c r="G2243" s="2">
        <v>0</v>
      </c>
      <c r="H2243" s="16">
        <f t="shared" si="105"/>
        <v>0</v>
      </c>
      <c r="I2243" s="15">
        <f t="shared" si="103"/>
        <v>10.49</v>
      </c>
      <c r="J2243" s="14">
        <f t="shared" si="104"/>
        <v>0</v>
      </c>
    </row>
    <row r="2244" spans="1:10" x14ac:dyDescent="0.3">
      <c r="A2244" s="19">
        <v>20200403</v>
      </c>
      <c r="B2244" s="19" t="s">
        <v>46</v>
      </c>
      <c r="C2244" s="19">
        <v>0</v>
      </c>
      <c r="D2244" s="19">
        <v>0</v>
      </c>
      <c r="E2244" s="19">
        <v>10.94</v>
      </c>
      <c r="F2244" s="19">
        <v>1.17</v>
      </c>
      <c r="G2244" s="19">
        <v>0</v>
      </c>
      <c r="H2244" s="17">
        <f t="shared" si="105"/>
        <v>0</v>
      </c>
      <c r="I2244" s="18">
        <f t="shared" si="103"/>
        <v>10.94</v>
      </c>
      <c r="J2244" s="17">
        <f t="shared" si="104"/>
        <v>0</v>
      </c>
    </row>
    <row r="2245" spans="1:10" x14ac:dyDescent="0.3">
      <c r="A2245" s="2">
        <v>20200403</v>
      </c>
      <c r="B2245" s="2" t="s">
        <v>45</v>
      </c>
      <c r="C2245" s="2">
        <v>0</v>
      </c>
      <c r="D2245" s="2">
        <v>0</v>
      </c>
      <c r="E2245" s="2">
        <v>11.18</v>
      </c>
      <c r="F2245" s="2">
        <v>1.17</v>
      </c>
      <c r="G2245" s="2">
        <v>0</v>
      </c>
      <c r="H2245" s="16">
        <f t="shared" si="105"/>
        <v>0</v>
      </c>
      <c r="I2245" s="15">
        <f t="shared" si="103"/>
        <v>11.18</v>
      </c>
      <c r="J2245" s="14">
        <f t="shared" si="104"/>
        <v>0</v>
      </c>
    </row>
    <row r="2246" spans="1:10" x14ac:dyDescent="0.3">
      <c r="A2246" s="19">
        <v>20200403</v>
      </c>
      <c r="B2246" s="19" t="s">
        <v>44</v>
      </c>
      <c r="C2246" s="19">
        <v>0</v>
      </c>
      <c r="D2246" s="19">
        <v>0</v>
      </c>
      <c r="E2246" s="19">
        <v>11.6</v>
      </c>
      <c r="F2246" s="19">
        <v>1.03</v>
      </c>
      <c r="G2246" s="19">
        <v>0</v>
      </c>
      <c r="H2246" s="17">
        <f t="shared" si="105"/>
        <v>0</v>
      </c>
      <c r="I2246" s="18">
        <f t="shared" si="103"/>
        <v>11.6</v>
      </c>
      <c r="J2246" s="17">
        <f t="shared" si="104"/>
        <v>0</v>
      </c>
    </row>
    <row r="2247" spans="1:10" x14ac:dyDescent="0.3">
      <c r="A2247" s="2">
        <v>20200403</v>
      </c>
      <c r="B2247" s="2" t="s">
        <v>43</v>
      </c>
      <c r="C2247" s="2">
        <v>0</v>
      </c>
      <c r="D2247" s="2">
        <v>0</v>
      </c>
      <c r="E2247" s="2">
        <v>10.69</v>
      </c>
      <c r="F2247" s="2">
        <v>1.03</v>
      </c>
      <c r="G2247" s="2">
        <v>0</v>
      </c>
      <c r="H2247" s="16">
        <f t="shared" si="105"/>
        <v>0</v>
      </c>
      <c r="I2247" s="15">
        <f t="shared" si="103"/>
        <v>10.69</v>
      </c>
      <c r="J2247" s="14">
        <f t="shared" si="104"/>
        <v>0</v>
      </c>
    </row>
    <row r="2248" spans="1:10" x14ac:dyDescent="0.3">
      <c r="A2248" s="19">
        <v>20200403</v>
      </c>
      <c r="B2248" s="19" t="s">
        <v>42</v>
      </c>
      <c r="C2248" s="19">
        <v>0</v>
      </c>
      <c r="D2248" s="19">
        <v>0</v>
      </c>
      <c r="E2248" s="19">
        <v>9.1300000000000008</v>
      </c>
      <c r="F2248" s="19">
        <v>1.03</v>
      </c>
      <c r="G2248" s="19">
        <v>0</v>
      </c>
      <c r="H2248" s="17">
        <f t="shared" si="105"/>
        <v>0</v>
      </c>
      <c r="I2248" s="18">
        <f t="shared" si="103"/>
        <v>9.1300000000000008</v>
      </c>
      <c r="J2248" s="17">
        <f t="shared" si="104"/>
        <v>0</v>
      </c>
    </row>
    <row r="2249" spans="1:10" x14ac:dyDescent="0.3">
      <c r="A2249" s="2">
        <v>20200403</v>
      </c>
      <c r="B2249" s="2" t="s">
        <v>41</v>
      </c>
      <c r="C2249" s="2">
        <v>123</v>
      </c>
      <c r="D2249" s="2">
        <v>9.1199999999999992</v>
      </c>
      <c r="E2249" s="2">
        <v>8.3699999999999992</v>
      </c>
      <c r="F2249" s="2">
        <v>1.17</v>
      </c>
      <c r="G2249" s="2">
        <v>0</v>
      </c>
      <c r="H2249" s="16">
        <f t="shared" si="105"/>
        <v>776.01187032914493</v>
      </c>
      <c r="I2249" s="15">
        <f t="shared" si="103"/>
        <v>32.62037094778578</v>
      </c>
      <c r="J2249" s="14">
        <f t="shared" si="104"/>
        <v>0.74940112792607594</v>
      </c>
    </row>
    <row r="2250" spans="1:10" x14ac:dyDescent="0.3">
      <c r="A2250" s="19">
        <v>20200403</v>
      </c>
      <c r="B2250" s="19" t="s">
        <v>40</v>
      </c>
      <c r="C2250" s="19">
        <v>341</v>
      </c>
      <c r="D2250" s="19">
        <v>20.76</v>
      </c>
      <c r="E2250" s="19">
        <v>10.55</v>
      </c>
      <c r="F2250" s="19">
        <v>0.97</v>
      </c>
      <c r="G2250" s="19">
        <v>0</v>
      </c>
      <c r="H2250" s="17">
        <f t="shared" si="105"/>
        <v>962.0423659930965</v>
      </c>
      <c r="I2250" s="18">
        <f t="shared" ref="I2250:I2313" si="106">E2250+H2250*((NOCT-20)/(800))</f>
        <v>40.613823937284266</v>
      </c>
      <c r="J2250" s="17">
        <f t="shared" ref="J2250:J2313" si="107">P_STC__W*(H2250/1000)*(1+(alpha_p/100)*(I2250-25))</f>
        <v>0.89444714544038573</v>
      </c>
    </row>
    <row r="2251" spans="1:10" x14ac:dyDescent="0.3">
      <c r="A2251" s="2">
        <v>20200403</v>
      </c>
      <c r="B2251" s="2" t="s">
        <v>39</v>
      </c>
      <c r="C2251" s="2">
        <v>551</v>
      </c>
      <c r="D2251" s="2">
        <v>32.01</v>
      </c>
      <c r="E2251" s="2">
        <v>11.92</v>
      </c>
      <c r="F2251" s="2">
        <v>1.17</v>
      </c>
      <c r="G2251" s="2">
        <v>0</v>
      </c>
      <c r="H2251" s="16">
        <f t="shared" si="105"/>
        <v>1039.4907076302229</v>
      </c>
      <c r="I2251" s="15">
        <f t="shared" si="106"/>
        <v>44.404084613444468</v>
      </c>
      <c r="J2251" s="14">
        <f t="shared" si="107"/>
        <v>0.94872406222436534</v>
      </c>
    </row>
    <row r="2252" spans="1:10" x14ac:dyDescent="0.3">
      <c r="A2252" s="19">
        <v>20200403</v>
      </c>
      <c r="B2252" s="19" t="s">
        <v>38</v>
      </c>
      <c r="C2252" s="19">
        <v>729</v>
      </c>
      <c r="D2252" s="19">
        <v>42.35</v>
      </c>
      <c r="E2252" s="19">
        <v>14.17</v>
      </c>
      <c r="F2252" s="19">
        <v>1.52</v>
      </c>
      <c r="G2252" s="19">
        <v>0</v>
      </c>
      <c r="H2252" s="17">
        <f t="shared" si="105"/>
        <v>1082.1519480349086</v>
      </c>
      <c r="I2252" s="18">
        <f t="shared" si="106"/>
        <v>47.987248376090896</v>
      </c>
      <c r="J2252" s="17">
        <f t="shared" si="107"/>
        <v>0.97021131778923797</v>
      </c>
    </row>
    <row r="2253" spans="1:10" x14ac:dyDescent="0.3">
      <c r="A2253" s="2">
        <v>20200403</v>
      </c>
      <c r="B2253" s="2" t="s">
        <v>37</v>
      </c>
      <c r="C2253" s="2">
        <v>858.01</v>
      </c>
      <c r="D2253" s="2">
        <v>50.83</v>
      </c>
      <c r="E2253" s="2">
        <v>15.78</v>
      </c>
      <c r="F2253" s="2">
        <v>1.79</v>
      </c>
      <c r="G2253" s="2">
        <v>0</v>
      </c>
      <c r="H2253" s="16">
        <f t="shared" si="105"/>
        <v>1106.7165256837868</v>
      </c>
      <c r="I2253" s="15">
        <f t="shared" si="106"/>
        <v>50.364891427618339</v>
      </c>
      <c r="J2253" s="14">
        <f t="shared" si="107"/>
        <v>0.98039367536574562</v>
      </c>
    </row>
    <row r="2254" spans="1:10" x14ac:dyDescent="0.3">
      <c r="A2254" s="19">
        <v>20200403</v>
      </c>
      <c r="B2254" s="19" t="s">
        <v>36</v>
      </c>
      <c r="C2254" s="19">
        <v>925.01</v>
      </c>
      <c r="D2254" s="19">
        <v>55.89</v>
      </c>
      <c r="E2254" s="19">
        <v>17.02</v>
      </c>
      <c r="F2254" s="19">
        <v>2.41</v>
      </c>
      <c r="G2254" s="19">
        <v>0</v>
      </c>
      <c r="H2254" s="17">
        <f t="shared" si="105"/>
        <v>1117.2124718561608</v>
      </c>
      <c r="I2254" s="18">
        <f t="shared" si="106"/>
        <v>51.932889745505022</v>
      </c>
      <c r="J2254" s="17">
        <f t="shared" si="107"/>
        <v>0.98180855038553783</v>
      </c>
    </row>
    <row r="2255" spans="1:10" x14ac:dyDescent="0.3">
      <c r="A2255" s="2">
        <v>20200403</v>
      </c>
      <c r="B2255" s="2" t="s">
        <v>35</v>
      </c>
      <c r="C2255" s="2">
        <v>903.01</v>
      </c>
      <c r="D2255" s="2">
        <v>55.91</v>
      </c>
      <c r="E2255" s="2">
        <v>17.649999999999999</v>
      </c>
      <c r="F2255" s="2">
        <v>2.97</v>
      </c>
      <c r="G2255" s="2">
        <v>0</v>
      </c>
      <c r="H2255" s="16">
        <f t="shared" si="105"/>
        <v>1090.3834926219442</v>
      </c>
      <c r="I2255" s="15">
        <f t="shared" si="106"/>
        <v>51.724484144435756</v>
      </c>
      <c r="J2255" s="14">
        <f t="shared" si="107"/>
        <v>0.95925377900226094</v>
      </c>
    </row>
    <row r="2256" spans="1:10" x14ac:dyDescent="0.3">
      <c r="A2256" s="19">
        <v>20200403</v>
      </c>
      <c r="B2256" s="19" t="s">
        <v>34</v>
      </c>
      <c r="C2256" s="19">
        <v>858.01</v>
      </c>
      <c r="D2256" s="19">
        <v>50.89</v>
      </c>
      <c r="E2256" s="19">
        <v>17.97</v>
      </c>
      <c r="F2256" s="19">
        <v>3.03</v>
      </c>
      <c r="G2256" s="19">
        <v>0</v>
      </c>
      <c r="H2256" s="17">
        <f t="shared" si="105"/>
        <v>1105.7737293209045</v>
      </c>
      <c r="I2256" s="18">
        <f t="shared" si="106"/>
        <v>52.525429041278265</v>
      </c>
      <c r="J2256" s="17">
        <f t="shared" si="107"/>
        <v>0.96880769587130966</v>
      </c>
    </row>
    <row r="2257" spans="1:10" x14ac:dyDescent="0.3">
      <c r="A2257" s="2">
        <v>20200403</v>
      </c>
      <c r="B2257" s="2" t="s">
        <v>33</v>
      </c>
      <c r="C2257" s="2">
        <v>719.01</v>
      </c>
      <c r="D2257" s="2">
        <v>42.43</v>
      </c>
      <c r="E2257" s="2">
        <v>18.12</v>
      </c>
      <c r="F2257" s="2">
        <v>2.83</v>
      </c>
      <c r="G2257" s="2">
        <v>0</v>
      </c>
      <c r="H2257" s="16">
        <f t="shared" si="105"/>
        <v>1065.691087115094</v>
      </c>
      <c r="I2257" s="15">
        <f t="shared" si="106"/>
        <v>51.422846472346691</v>
      </c>
      <c r="J2257" s="14">
        <f t="shared" si="107"/>
        <v>0.93897742319703725</v>
      </c>
    </row>
    <row r="2258" spans="1:10" x14ac:dyDescent="0.3">
      <c r="A2258" s="19">
        <v>20200403</v>
      </c>
      <c r="B2258" s="19" t="s">
        <v>32</v>
      </c>
      <c r="C2258" s="19">
        <v>543.01</v>
      </c>
      <c r="D2258" s="19">
        <v>32.11</v>
      </c>
      <c r="E2258" s="19">
        <v>18.010000000000002</v>
      </c>
      <c r="F2258" s="19">
        <v>2.69</v>
      </c>
      <c r="G2258" s="19">
        <v>0</v>
      </c>
      <c r="H2258" s="17">
        <f t="shared" si="105"/>
        <v>1021.5664661316024</v>
      </c>
      <c r="I2258" s="18">
        <f t="shared" si="106"/>
        <v>49.933952066612576</v>
      </c>
      <c r="J2258" s="17">
        <f t="shared" si="107"/>
        <v>0.90694386428437357</v>
      </c>
    </row>
    <row r="2259" spans="1:10" x14ac:dyDescent="0.3">
      <c r="A2259" s="2">
        <v>20200403</v>
      </c>
      <c r="B2259" s="2" t="s">
        <v>31</v>
      </c>
      <c r="C2259" s="2">
        <v>304.01</v>
      </c>
      <c r="D2259" s="2">
        <v>20.86</v>
      </c>
      <c r="E2259" s="2">
        <v>17.510000000000002</v>
      </c>
      <c r="F2259" s="2">
        <v>2.5499999999999998</v>
      </c>
      <c r="G2259" s="2">
        <v>0</v>
      </c>
      <c r="H2259" s="16">
        <f t="shared" ref="H2259:H2322" si="108">IF(D2259&gt;0,C2259/SIN(D2259*PI()/180),0)</f>
        <v>853.7551141974634</v>
      </c>
      <c r="I2259" s="15">
        <f t="shared" si="106"/>
        <v>44.189847318670729</v>
      </c>
      <c r="J2259" s="14">
        <f t="shared" si="107"/>
        <v>0.78002967789703714</v>
      </c>
    </row>
    <row r="2260" spans="1:10" x14ac:dyDescent="0.3">
      <c r="A2260" s="19">
        <v>20200403</v>
      </c>
      <c r="B2260" s="19" t="s">
        <v>30</v>
      </c>
      <c r="C2260" s="19">
        <v>120</v>
      </c>
      <c r="D2260" s="19">
        <v>9.2200000000000006</v>
      </c>
      <c r="E2260" s="19">
        <v>16.64</v>
      </c>
      <c r="F2260" s="19">
        <v>1.79</v>
      </c>
      <c r="G2260" s="19">
        <v>0</v>
      </c>
      <c r="H2260" s="17">
        <f t="shared" si="108"/>
        <v>748.94327145039847</v>
      </c>
      <c r="I2260" s="18">
        <f t="shared" si="106"/>
        <v>40.044477232824953</v>
      </c>
      <c r="J2260" s="17">
        <f t="shared" si="107"/>
        <v>0.69823970146834025</v>
      </c>
    </row>
    <row r="2261" spans="1:10" x14ac:dyDescent="0.3">
      <c r="A2261" s="2">
        <v>20200403</v>
      </c>
      <c r="B2261" s="2" t="s">
        <v>29</v>
      </c>
      <c r="C2261" s="2">
        <v>0</v>
      </c>
      <c r="D2261" s="2">
        <v>0</v>
      </c>
      <c r="E2261" s="2">
        <v>15.35</v>
      </c>
      <c r="F2261" s="2">
        <v>1.45</v>
      </c>
      <c r="G2261" s="2">
        <v>0</v>
      </c>
      <c r="H2261" s="16">
        <f t="shared" si="108"/>
        <v>0</v>
      </c>
      <c r="I2261" s="15">
        <f t="shared" si="106"/>
        <v>15.35</v>
      </c>
      <c r="J2261" s="14">
        <f t="shared" si="107"/>
        <v>0</v>
      </c>
    </row>
    <row r="2262" spans="1:10" x14ac:dyDescent="0.3">
      <c r="A2262" s="19">
        <v>20200403</v>
      </c>
      <c r="B2262" s="19" t="s">
        <v>28</v>
      </c>
      <c r="C2262" s="19">
        <v>0</v>
      </c>
      <c r="D2262" s="19">
        <v>0</v>
      </c>
      <c r="E2262" s="19">
        <v>13.89</v>
      </c>
      <c r="F2262" s="19">
        <v>0.97</v>
      </c>
      <c r="G2262" s="19">
        <v>0</v>
      </c>
      <c r="H2262" s="17">
        <f t="shared" si="108"/>
        <v>0</v>
      </c>
      <c r="I2262" s="18">
        <f t="shared" si="106"/>
        <v>13.89</v>
      </c>
      <c r="J2262" s="17">
        <f t="shared" si="107"/>
        <v>0</v>
      </c>
    </row>
    <row r="2263" spans="1:10" x14ac:dyDescent="0.3">
      <c r="A2263" s="2">
        <v>20200403</v>
      </c>
      <c r="B2263" s="2" t="s">
        <v>27</v>
      </c>
      <c r="C2263" s="2">
        <v>0</v>
      </c>
      <c r="D2263" s="2">
        <v>0</v>
      </c>
      <c r="E2263" s="2">
        <v>14.27</v>
      </c>
      <c r="F2263" s="2">
        <v>0.41</v>
      </c>
      <c r="G2263" s="2">
        <v>0</v>
      </c>
      <c r="H2263" s="16">
        <f t="shared" si="108"/>
        <v>0</v>
      </c>
      <c r="I2263" s="15">
        <f t="shared" si="106"/>
        <v>14.27</v>
      </c>
      <c r="J2263" s="14">
        <f t="shared" si="107"/>
        <v>0</v>
      </c>
    </row>
    <row r="2264" spans="1:10" x14ac:dyDescent="0.3">
      <c r="A2264" s="19">
        <v>20200403</v>
      </c>
      <c r="B2264" s="19" t="s">
        <v>26</v>
      </c>
      <c r="C2264" s="19">
        <v>0</v>
      </c>
      <c r="D2264" s="19">
        <v>0</v>
      </c>
      <c r="E2264" s="19">
        <v>13.02</v>
      </c>
      <c r="F2264" s="19">
        <v>1.03</v>
      </c>
      <c r="G2264" s="19">
        <v>0</v>
      </c>
      <c r="H2264" s="17">
        <f t="shared" si="108"/>
        <v>0</v>
      </c>
      <c r="I2264" s="18">
        <f t="shared" si="106"/>
        <v>13.02</v>
      </c>
      <c r="J2264" s="17">
        <f t="shared" si="107"/>
        <v>0</v>
      </c>
    </row>
    <row r="2265" spans="1:10" x14ac:dyDescent="0.3">
      <c r="A2265" s="2">
        <v>20200403</v>
      </c>
      <c r="B2265" s="2" t="s">
        <v>25</v>
      </c>
      <c r="C2265" s="2">
        <v>0</v>
      </c>
      <c r="D2265" s="2">
        <v>0</v>
      </c>
      <c r="E2265" s="2">
        <v>10.71</v>
      </c>
      <c r="F2265" s="2">
        <v>1.72</v>
      </c>
      <c r="G2265" s="2">
        <v>0</v>
      </c>
      <c r="H2265" s="16">
        <f t="shared" si="108"/>
        <v>0</v>
      </c>
      <c r="I2265" s="15">
        <f t="shared" si="106"/>
        <v>10.71</v>
      </c>
      <c r="J2265" s="14">
        <f t="shared" si="107"/>
        <v>0</v>
      </c>
    </row>
    <row r="2266" spans="1:10" x14ac:dyDescent="0.3">
      <c r="A2266" s="19">
        <v>20200404</v>
      </c>
      <c r="B2266" s="19" t="s">
        <v>48</v>
      </c>
      <c r="C2266" s="19">
        <v>0</v>
      </c>
      <c r="D2266" s="19">
        <v>0</v>
      </c>
      <c r="E2266" s="19">
        <v>10.47</v>
      </c>
      <c r="F2266" s="19">
        <v>2.0699999999999998</v>
      </c>
      <c r="G2266" s="19">
        <v>0</v>
      </c>
      <c r="H2266" s="17">
        <f t="shared" si="108"/>
        <v>0</v>
      </c>
      <c r="I2266" s="18">
        <f t="shared" si="106"/>
        <v>10.47</v>
      </c>
      <c r="J2266" s="17">
        <f t="shared" si="107"/>
        <v>0</v>
      </c>
    </row>
    <row r="2267" spans="1:10" x14ac:dyDescent="0.3">
      <c r="A2267" s="2">
        <v>20200404</v>
      </c>
      <c r="B2267" s="2" t="s">
        <v>47</v>
      </c>
      <c r="C2267" s="2">
        <v>0</v>
      </c>
      <c r="D2267" s="2">
        <v>0</v>
      </c>
      <c r="E2267" s="2">
        <v>10.53</v>
      </c>
      <c r="F2267" s="2">
        <v>2.21</v>
      </c>
      <c r="G2267" s="2">
        <v>0</v>
      </c>
      <c r="H2267" s="16">
        <f t="shared" si="108"/>
        <v>0</v>
      </c>
      <c r="I2267" s="15">
        <f t="shared" si="106"/>
        <v>10.53</v>
      </c>
      <c r="J2267" s="14">
        <f t="shared" si="107"/>
        <v>0</v>
      </c>
    </row>
    <row r="2268" spans="1:10" x14ac:dyDescent="0.3">
      <c r="A2268" s="19">
        <v>20200404</v>
      </c>
      <c r="B2268" s="19" t="s">
        <v>46</v>
      </c>
      <c r="C2268" s="19">
        <v>0</v>
      </c>
      <c r="D2268" s="19">
        <v>0</v>
      </c>
      <c r="E2268" s="19">
        <v>10.77</v>
      </c>
      <c r="F2268" s="19">
        <v>2.21</v>
      </c>
      <c r="G2268" s="19">
        <v>0</v>
      </c>
      <c r="H2268" s="17">
        <f t="shared" si="108"/>
        <v>0</v>
      </c>
      <c r="I2268" s="18">
        <f t="shared" si="106"/>
        <v>10.77</v>
      </c>
      <c r="J2268" s="17">
        <f t="shared" si="107"/>
        <v>0</v>
      </c>
    </row>
    <row r="2269" spans="1:10" x14ac:dyDescent="0.3">
      <c r="A2269" s="2">
        <v>20200404</v>
      </c>
      <c r="B2269" s="2" t="s">
        <v>45</v>
      </c>
      <c r="C2269" s="2">
        <v>0</v>
      </c>
      <c r="D2269" s="2">
        <v>0</v>
      </c>
      <c r="E2269" s="2">
        <v>11.28</v>
      </c>
      <c r="F2269" s="2">
        <v>2.5499999999999998</v>
      </c>
      <c r="G2269" s="2">
        <v>0</v>
      </c>
      <c r="H2269" s="16">
        <f t="shared" si="108"/>
        <v>0</v>
      </c>
      <c r="I2269" s="15">
        <f t="shared" si="106"/>
        <v>11.28</v>
      </c>
      <c r="J2269" s="14">
        <f t="shared" si="107"/>
        <v>0</v>
      </c>
    </row>
    <row r="2270" spans="1:10" x14ac:dyDescent="0.3">
      <c r="A2270" s="19">
        <v>20200404</v>
      </c>
      <c r="B2270" s="19" t="s">
        <v>44</v>
      </c>
      <c r="C2270" s="19">
        <v>0</v>
      </c>
      <c r="D2270" s="19">
        <v>0</v>
      </c>
      <c r="E2270" s="19">
        <v>11.62</v>
      </c>
      <c r="F2270" s="19">
        <v>3.17</v>
      </c>
      <c r="G2270" s="19">
        <v>0</v>
      </c>
      <c r="H2270" s="17">
        <f t="shared" si="108"/>
        <v>0</v>
      </c>
      <c r="I2270" s="18">
        <f t="shared" si="106"/>
        <v>11.62</v>
      </c>
      <c r="J2270" s="17">
        <f t="shared" si="107"/>
        <v>0</v>
      </c>
    </row>
    <row r="2271" spans="1:10" x14ac:dyDescent="0.3">
      <c r="A2271" s="2">
        <v>20200404</v>
      </c>
      <c r="B2271" s="2" t="s">
        <v>43</v>
      </c>
      <c r="C2271" s="2">
        <v>0</v>
      </c>
      <c r="D2271" s="2">
        <v>0</v>
      </c>
      <c r="E2271" s="2">
        <v>12.07</v>
      </c>
      <c r="F2271" s="2">
        <v>3.66</v>
      </c>
      <c r="G2271" s="2">
        <v>0</v>
      </c>
      <c r="H2271" s="16">
        <f t="shared" si="108"/>
        <v>0</v>
      </c>
      <c r="I2271" s="15">
        <f t="shared" si="106"/>
        <v>12.07</v>
      </c>
      <c r="J2271" s="14">
        <f t="shared" si="107"/>
        <v>0</v>
      </c>
    </row>
    <row r="2272" spans="1:10" x14ac:dyDescent="0.3">
      <c r="A2272" s="19">
        <v>20200404</v>
      </c>
      <c r="B2272" s="19" t="s">
        <v>42</v>
      </c>
      <c r="C2272" s="19">
        <v>0</v>
      </c>
      <c r="D2272" s="19">
        <v>0</v>
      </c>
      <c r="E2272" s="19">
        <v>12.61</v>
      </c>
      <c r="F2272" s="19">
        <v>4</v>
      </c>
      <c r="G2272" s="19">
        <v>0</v>
      </c>
      <c r="H2272" s="17">
        <f t="shared" si="108"/>
        <v>0</v>
      </c>
      <c r="I2272" s="18">
        <f t="shared" si="106"/>
        <v>12.61</v>
      </c>
      <c r="J2272" s="17">
        <f t="shared" si="107"/>
        <v>0</v>
      </c>
    </row>
    <row r="2273" spans="1:10" x14ac:dyDescent="0.3">
      <c r="A2273" s="2">
        <v>20200404</v>
      </c>
      <c r="B2273" s="2" t="s">
        <v>41</v>
      </c>
      <c r="C2273" s="2">
        <v>46</v>
      </c>
      <c r="D2273" s="2">
        <v>9.42</v>
      </c>
      <c r="E2273" s="2">
        <v>12.69</v>
      </c>
      <c r="F2273" s="2">
        <v>4.1399999999999997</v>
      </c>
      <c r="G2273" s="2">
        <v>0</v>
      </c>
      <c r="H2273" s="16">
        <f t="shared" si="108"/>
        <v>281.05277075733966</v>
      </c>
      <c r="I2273" s="15">
        <f t="shared" si="106"/>
        <v>21.472899086166862</v>
      </c>
      <c r="J2273" s="14">
        <f t="shared" si="107"/>
        <v>0.28551362743792064</v>
      </c>
    </row>
    <row r="2274" spans="1:10" x14ac:dyDescent="0.3">
      <c r="A2274" s="19">
        <v>20200404</v>
      </c>
      <c r="B2274" s="19" t="s">
        <v>40</v>
      </c>
      <c r="C2274" s="19">
        <v>145</v>
      </c>
      <c r="D2274" s="19">
        <v>21.06</v>
      </c>
      <c r="E2274" s="19">
        <v>13.21</v>
      </c>
      <c r="F2274" s="19">
        <v>4.41</v>
      </c>
      <c r="G2274" s="19">
        <v>0</v>
      </c>
      <c r="H2274" s="17">
        <f t="shared" si="108"/>
        <v>403.51150066668185</v>
      </c>
      <c r="I2274" s="18">
        <f t="shared" si="106"/>
        <v>25.819734395833809</v>
      </c>
      <c r="J2274" s="17">
        <f t="shared" si="107"/>
        <v>0.40202302551373237</v>
      </c>
    </row>
    <row r="2275" spans="1:10" x14ac:dyDescent="0.3">
      <c r="A2275" s="2">
        <v>20200404</v>
      </c>
      <c r="B2275" s="2" t="s">
        <v>39</v>
      </c>
      <c r="C2275" s="2">
        <v>226</v>
      </c>
      <c r="D2275" s="2">
        <v>32.33</v>
      </c>
      <c r="E2275" s="2">
        <v>13.58</v>
      </c>
      <c r="F2275" s="2">
        <v>5.31</v>
      </c>
      <c r="G2275" s="2">
        <v>0</v>
      </c>
      <c r="H2275" s="16">
        <f t="shared" si="108"/>
        <v>422.59194947826285</v>
      </c>
      <c r="I2275" s="15">
        <f t="shared" si="106"/>
        <v>26.785998421195714</v>
      </c>
      <c r="J2275" s="14">
        <f t="shared" si="107"/>
        <v>0.41919558098266096</v>
      </c>
    </row>
    <row r="2276" spans="1:10" x14ac:dyDescent="0.3">
      <c r="A2276" s="19">
        <v>20200404</v>
      </c>
      <c r="B2276" s="19" t="s">
        <v>38</v>
      </c>
      <c r="C2276" s="19">
        <v>259</v>
      </c>
      <c r="D2276" s="19">
        <v>42.69</v>
      </c>
      <c r="E2276" s="19">
        <v>13.94</v>
      </c>
      <c r="F2276" s="19">
        <v>5.52</v>
      </c>
      <c r="G2276" s="19">
        <v>0</v>
      </c>
      <c r="H2276" s="17">
        <f t="shared" si="108"/>
        <v>381.98821289258666</v>
      </c>
      <c r="I2276" s="18">
        <f t="shared" si="106"/>
        <v>25.877131652893333</v>
      </c>
      <c r="J2276" s="17">
        <f t="shared" si="107"/>
        <v>0.38048047010606556</v>
      </c>
    </row>
    <row r="2277" spans="1:10" x14ac:dyDescent="0.3">
      <c r="A2277" s="2">
        <v>20200404</v>
      </c>
      <c r="B2277" s="2" t="s">
        <v>37</v>
      </c>
      <c r="C2277" s="2">
        <v>249</v>
      </c>
      <c r="D2277" s="2">
        <v>51.2</v>
      </c>
      <c r="E2277" s="2">
        <v>14.6</v>
      </c>
      <c r="F2277" s="2">
        <v>5.86</v>
      </c>
      <c r="G2277" s="2">
        <v>0</v>
      </c>
      <c r="H2277" s="16">
        <f t="shared" si="108"/>
        <v>319.50195063561949</v>
      </c>
      <c r="I2277" s="15">
        <f t="shared" si="106"/>
        <v>24.584435957363109</v>
      </c>
      <c r="J2277" s="14">
        <f t="shared" si="107"/>
        <v>0.32009943148568376</v>
      </c>
    </row>
    <row r="2278" spans="1:10" x14ac:dyDescent="0.3">
      <c r="A2278" s="19">
        <v>20200404</v>
      </c>
      <c r="B2278" s="19" t="s">
        <v>36</v>
      </c>
      <c r="C2278" s="19">
        <v>351</v>
      </c>
      <c r="D2278" s="19">
        <v>56.28</v>
      </c>
      <c r="E2278" s="19">
        <v>15.18</v>
      </c>
      <c r="F2278" s="19">
        <v>6.48</v>
      </c>
      <c r="G2278" s="19">
        <v>0</v>
      </c>
      <c r="H2278" s="17">
        <f t="shared" si="108"/>
        <v>421.99652982354058</v>
      </c>
      <c r="I2278" s="18">
        <f t="shared" si="106"/>
        <v>28.367391556985645</v>
      </c>
      <c r="J2278" s="17">
        <f t="shared" si="107"/>
        <v>0.41560190584131795</v>
      </c>
    </row>
    <row r="2279" spans="1:10" x14ac:dyDescent="0.3">
      <c r="A2279" s="2">
        <v>20200404</v>
      </c>
      <c r="B2279" s="2" t="s">
        <v>35</v>
      </c>
      <c r="C2279" s="2">
        <v>429</v>
      </c>
      <c r="D2279" s="2">
        <v>56.27</v>
      </c>
      <c r="E2279" s="2">
        <v>15.63</v>
      </c>
      <c r="F2279" s="2">
        <v>6.97</v>
      </c>
      <c r="G2279" s="2">
        <v>0</v>
      </c>
      <c r="H2279" s="16">
        <f t="shared" si="108"/>
        <v>515.83363223669232</v>
      </c>
      <c r="I2279" s="15">
        <f t="shared" si="106"/>
        <v>31.749801007396634</v>
      </c>
      <c r="J2279" s="14">
        <f t="shared" si="107"/>
        <v>0.500165647569351</v>
      </c>
    </row>
    <row r="2280" spans="1:10" x14ac:dyDescent="0.3">
      <c r="A2280" s="19">
        <v>20200404</v>
      </c>
      <c r="B2280" s="19" t="s">
        <v>34</v>
      </c>
      <c r="C2280" s="19">
        <v>475</v>
      </c>
      <c r="D2280" s="19">
        <v>51.19</v>
      </c>
      <c r="E2280" s="19">
        <v>16.170000000000002</v>
      </c>
      <c r="F2280" s="19">
        <v>7.45</v>
      </c>
      <c r="G2280" s="19">
        <v>0</v>
      </c>
      <c r="H2280" s="17">
        <f t="shared" si="108"/>
        <v>609.5772229812975</v>
      </c>
      <c r="I2280" s="18">
        <f t="shared" si="106"/>
        <v>35.219288218165545</v>
      </c>
      <c r="J2280" s="17">
        <f t="shared" si="107"/>
        <v>0.58154471898336069</v>
      </c>
    </row>
    <row r="2281" spans="1:10" x14ac:dyDescent="0.3">
      <c r="A2281" s="2">
        <v>20200404</v>
      </c>
      <c r="B2281" s="2" t="s">
        <v>33</v>
      </c>
      <c r="C2281" s="2">
        <v>218</v>
      </c>
      <c r="D2281" s="2">
        <v>42.68</v>
      </c>
      <c r="E2281" s="2">
        <v>16.2</v>
      </c>
      <c r="F2281" s="2">
        <v>6.07</v>
      </c>
      <c r="G2281" s="2">
        <v>0</v>
      </c>
      <c r="H2281" s="16">
        <f t="shared" si="108"/>
        <v>321.5798860010679</v>
      </c>
      <c r="I2281" s="15">
        <f t="shared" si="106"/>
        <v>26.24937143753337</v>
      </c>
      <c r="J2281" s="14">
        <f t="shared" si="107"/>
        <v>0.31977190874102052</v>
      </c>
    </row>
    <row r="2282" spans="1:10" x14ac:dyDescent="0.3">
      <c r="A2282" s="19">
        <v>20200404</v>
      </c>
      <c r="B2282" s="19" t="s">
        <v>32</v>
      </c>
      <c r="C2282" s="19">
        <v>211</v>
      </c>
      <c r="D2282" s="19">
        <v>32.31</v>
      </c>
      <c r="E2282" s="19">
        <v>16.420000000000002</v>
      </c>
      <c r="F2282" s="19">
        <v>6.34</v>
      </c>
      <c r="G2282" s="19">
        <v>0</v>
      </c>
      <c r="H2282" s="17">
        <f t="shared" si="108"/>
        <v>394.76155733659579</v>
      </c>
      <c r="I2282" s="18">
        <f t="shared" si="106"/>
        <v>28.756298666768622</v>
      </c>
      <c r="J2282" s="17">
        <f t="shared" si="107"/>
        <v>0.38808876693477845</v>
      </c>
    </row>
    <row r="2283" spans="1:10" x14ac:dyDescent="0.3">
      <c r="A2283" s="2">
        <v>20200404</v>
      </c>
      <c r="B2283" s="2" t="s">
        <v>31</v>
      </c>
      <c r="C2283" s="2">
        <v>183</v>
      </c>
      <c r="D2283" s="2">
        <v>21.04</v>
      </c>
      <c r="E2283" s="2">
        <v>16.649999999999999</v>
      </c>
      <c r="F2283" s="2">
        <v>7.72</v>
      </c>
      <c r="G2283" s="2">
        <v>0</v>
      </c>
      <c r="H2283" s="16">
        <f t="shared" si="108"/>
        <v>509.72144038548277</v>
      </c>
      <c r="I2283" s="15">
        <f t="shared" si="106"/>
        <v>32.578795012046335</v>
      </c>
      <c r="J2283" s="14">
        <f t="shared" si="107"/>
        <v>0.49233760599081317</v>
      </c>
    </row>
    <row r="2284" spans="1:10" x14ac:dyDescent="0.3">
      <c r="A2284" s="19">
        <v>20200404</v>
      </c>
      <c r="B2284" s="19" t="s">
        <v>30</v>
      </c>
      <c r="C2284" s="19">
        <v>78</v>
      </c>
      <c r="D2284" s="19">
        <v>9.4</v>
      </c>
      <c r="E2284" s="19">
        <v>16.190000000000001</v>
      </c>
      <c r="F2284" s="19">
        <v>7.31</v>
      </c>
      <c r="G2284" s="19">
        <v>0</v>
      </c>
      <c r="H2284" s="17">
        <f t="shared" si="108"/>
        <v>477.57257284428442</v>
      </c>
      <c r="I2284" s="18">
        <f t="shared" si="106"/>
        <v>31.114142901383889</v>
      </c>
      <c r="J2284" s="17">
        <f t="shared" si="107"/>
        <v>0.4644328115416026</v>
      </c>
    </row>
    <row r="2285" spans="1:10" x14ac:dyDescent="0.3">
      <c r="A2285" s="2">
        <v>20200404</v>
      </c>
      <c r="B2285" s="2" t="s">
        <v>29</v>
      </c>
      <c r="C2285" s="2">
        <v>0</v>
      </c>
      <c r="D2285" s="2">
        <v>0</v>
      </c>
      <c r="E2285" s="2">
        <v>15.88</v>
      </c>
      <c r="F2285" s="2">
        <v>6.9</v>
      </c>
      <c r="G2285" s="2">
        <v>0</v>
      </c>
      <c r="H2285" s="16">
        <f t="shared" si="108"/>
        <v>0</v>
      </c>
      <c r="I2285" s="15">
        <f t="shared" si="106"/>
        <v>15.88</v>
      </c>
      <c r="J2285" s="14">
        <f t="shared" si="107"/>
        <v>0</v>
      </c>
    </row>
    <row r="2286" spans="1:10" x14ac:dyDescent="0.3">
      <c r="A2286" s="19">
        <v>20200404</v>
      </c>
      <c r="B2286" s="19" t="s">
        <v>28</v>
      </c>
      <c r="C2286" s="19">
        <v>0</v>
      </c>
      <c r="D2286" s="19">
        <v>0</v>
      </c>
      <c r="E2286" s="19">
        <v>15.36</v>
      </c>
      <c r="F2286" s="19">
        <v>6.97</v>
      </c>
      <c r="G2286" s="19">
        <v>0</v>
      </c>
      <c r="H2286" s="17">
        <f t="shared" si="108"/>
        <v>0</v>
      </c>
      <c r="I2286" s="18">
        <f t="shared" si="106"/>
        <v>15.36</v>
      </c>
      <c r="J2286" s="17">
        <f t="shared" si="107"/>
        <v>0</v>
      </c>
    </row>
    <row r="2287" spans="1:10" x14ac:dyDescent="0.3">
      <c r="A2287" s="2">
        <v>20200404</v>
      </c>
      <c r="B2287" s="2" t="s">
        <v>27</v>
      </c>
      <c r="C2287" s="2">
        <v>0</v>
      </c>
      <c r="D2287" s="2">
        <v>0</v>
      </c>
      <c r="E2287" s="2">
        <v>15.18</v>
      </c>
      <c r="F2287" s="2">
        <v>6.97</v>
      </c>
      <c r="G2287" s="2">
        <v>0</v>
      </c>
      <c r="H2287" s="16">
        <f t="shared" si="108"/>
        <v>0</v>
      </c>
      <c r="I2287" s="15">
        <f t="shared" si="106"/>
        <v>15.18</v>
      </c>
      <c r="J2287" s="14">
        <f t="shared" si="107"/>
        <v>0</v>
      </c>
    </row>
    <row r="2288" spans="1:10" x14ac:dyDescent="0.3">
      <c r="A2288" s="19">
        <v>20200404</v>
      </c>
      <c r="B2288" s="19" t="s">
        <v>26</v>
      </c>
      <c r="C2288" s="19">
        <v>0</v>
      </c>
      <c r="D2288" s="19">
        <v>0</v>
      </c>
      <c r="E2288" s="19">
        <v>14.96</v>
      </c>
      <c r="F2288" s="19">
        <v>6.97</v>
      </c>
      <c r="G2288" s="19">
        <v>0</v>
      </c>
      <c r="H2288" s="17">
        <f t="shared" si="108"/>
        <v>0</v>
      </c>
      <c r="I2288" s="18">
        <f t="shared" si="106"/>
        <v>14.96</v>
      </c>
      <c r="J2288" s="17">
        <f t="shared" si="107"/>
        <v>0</v>
      </c>
    </row>
    <row r="2289" spans="1:10" x14ac:dyDescent="0.3">
      <c r="A2289" s="2">
        <v>20200404</v>
      </c>
      <c r="B2289" s="2" t="s">
        <v>25</v>
      </c>
      <c r="C2289" s="2">
        <v>0</v>
      </c>
      <c r="D2289" s="2">
        <v>0</v>
      </c>
      <c r="E2289" s="2">
        <v>14.88</v>
      </c>
      <c r="F2289" s="2">
        <v>6.97</v>
      </c>
      <c r="G2289" s="2">
        <v>0</v>
      </c>
      <c r="H2289" s="16">
        <f t="shared" si="108"/>
        <v>0</v>
      </c>
      <c r="I2289" s="15">
        <f t="shared" si="106"/>
        <v>14.88</v>
      </c>
      <c r="J2289" s="14">
        <f t="shared" si="107"/>
        <v>0</v>
      </c>
    </row>
    <row r="2290" spans="1:10" x14ac:dyDescent="0.3">
      <c r="A2290" s="19">
        <v>20200405</v>
      </c>
      <c r="B2290" s="19" t="s">
        <v>48</v>
      </c>
      <c r="C2290" s="19">
        <v>0</v>
      </c>
      <c r="D2290" s="19">
        <v>0</v>
      </c>
      <c r="E2290" s="19">
        <v>14.76</v>
      </c>
      <c r="F2290" s="19">
        <v>6.97</v>
      </c>
      <c r="G2290" s="19">
        <v>0</v>
      </c>
      <c r="H2290" s="17">
        <f t="shared" si="108"/>
        <v>0</v>
      </c>
      <c r="I2290" s="18">
        <f t="shared" si="106"/>
        <v>14.76</v>
      </c>
      <c r="J2290" s="17">
        <f t="shared" si="107"/>
        <v>0</v>
      </c>
    </row>
    <row r="2291" spans="1:10" x14ac:dyDescent="0.3">
      <c r="A2291" s="2">
        <v>20200405</v>
      </c>
      <c r="B2291" s="2" t="s">
        <v>47</v>
      </c>
      <c r="C2291" s="2">
        <v>0</v>
      </c>
      <c r="D2291" s="2">
        <v>0</v>
      </c>
      <c r="E2291" s="2">
        <v>14.65</v>
      </c>
      <c r="F2291" s="2">
        <v>7.24</v>
      </c>
      <c r="G2291" s="2">
        <v>0</v>
      </c>
      <c r="H2291" s="16">
        <f t="shared" si="108"/>
        <v>0</v>
      </c>
      <c r="I2291" s="15">
        <f t="shared" si="106"/>
        <v>14.65</v>
      </c>
      <c r="J2291" s="14">
        <f t="shared" si="107"/>
        <v>0</v>
      </c>
    </row>
    <row r="2292" spans="1:10" x14ac:dyDescent="0.3">
      <c r="A2292" s="19">
        <v>20200405</v>
      </c>
      <c r="B2292" s="19" t="s">
        <v>46</v>
      </c>
      <c r="C2292" s="19">
        <v>0</v>
      </c>
      <c r="D2292" s="19">
        <v>0</v>
      </c>
      <c r="E2292" s="19">
        <v>14.65</v>
      </c>
      <c r="F2292" s="19">
        <v>7.1</v>
      </c>
      <c r="G2292" s="19">
        <v>0</v>
      </c>
      <c r="H2292" s="17">
        <f t="shared" si="108"/>
        <v>0</v>
      </c>
      <c r="I2292" s="18">
        <f t="shared" si="106"/>
        <v>14.65</v>
      </c>
      <c r="J2292" s="17">
        <f t="shared" si="107"/>
        <v>0</v>
      </c>
    </row>
    <row r="2293" spans="1:10" x14ac:dyDescent="0.3">
      <c r="A2293" s="2">
        <v>20200405</v>
      </c>
      <c r="B2293" s="2" t="s">
        <v>45</v>
      </c>
      <c r="C2293" s="2">
        <v>0</v>
      </c>
      <c r="D2293" s="2">
        <v>0</v>
      </c>
      <c r="E2293" s="2">
        <v>14.7</v>
      </c>
      <c r="F2293" s="2">
        <v>6.97</v>
      </c>
      <c r="G2293" s="2">
        <v>0</v>
      </c>
      <c r="H2293" s="16">
        <f t="shared" si="108"/>
        <v>0</v>
      </c>
      <c r="I2293" s="15">
        <f t="shared" si="106"/>
        <v>14.7</v>
      </c>
      <c r="J2293" s="14">
        <f t="shared" si="107"/>
        <v>0</v>
      </c>
    </row>
    <row r="2294" spans="1:10" x14ac:dyDescent="0.3">
      <c r="A2294" s="19">
        <v>20200405</v>
      </c>
      <c r="B2294" s="19" t="s">
        <v>44</v>
      </c>
      <c r="C2294" s="19">
        <v>0</v>
      </c>
      <c r="D2294" s="19">
        <v>0</v>
      </c>
      <c r="E2294" s="19">
        <v>14.8</v>
      </c>
      <c r="F2294" s="19">
        <v>6.69</v>
      </c>
      <c r="G2294" s="19">
        <v>0</v>
      </c>
      <c r="H2294" s="17">
        <f t="shared" si="108"/>
        <v>0</v>
      </c>
      <c r="I2294" s="18">
        <f t="shared" si="106"/>
        <v>14.8</v>
      </c>
      <c r="J2294" s="17">
        <f t="shared" si="107"/>
        <v>0</v>
      </c>
    </row>
    <row r="2295" spans="1:10" x14ac:dyDescent="0.3">
      <c r="A2295" s="2">
        <v>20200405</v>
      </c>
      <c r="B2295" s="2" t="s">
        <v>43</v>
      </c>
      <c r="C2295" s="2">
        <v>0</v>
      </c>
      <c r="D2295" s="2">
        <v>0</v>
      </c>
      <c r="E2295" s="2">
        <v>14.81</v>
      </c>
      <c r="F2295" s="2">
        <v>6.28</v>
      </c>
      <c r="G2295" s="2">
        <v>0</v>
      </c>
      <c r="H2295" s="16">
        <f t="shared" si="108"/>
        <v>0</v>
      </c>
      <c r="I2295" s="15">
        <f t="shared" si="106"/>
        <v>14.81</v>
      </c>
      <c r="J2295" s="14">
        <f t="shared" si="107"/>
        <v>0</v>
      </c>
    </row>
    <row r="2296" spans="1:10" x14ac:dyDescent="0.3">
      <c r="A2296" s="19">
        <v>20200405</v>
      </c>
      <c r="B2296" s="19" t="s">
        <v>42</v>
      </c>
      <c r="C2296" s="19">
        <v>0</v>
      </c>
      <c r="D2296" s="19">
        <v>0</v>
      </c>
      <c r="E2296" s="19">
        <v>14.76</v>
      </c>
      <c r="F2296" s="19">
        <v>6</v>
      </c>
      <c r="G2296" s="19">
        <v>0</v>
      </c>
      <c r="H2296" s="17">
        <f t="shared" si="108"/>
        <v>0</v>
      </c>
      <c r="I2296" s="18">
        <f t="shared" si="106"/>
        <v>14.76</v>
      </c>
      <c r="J2296" s="17">
        <f t="shared" si="107"/>
        <v>0</v>
      </c>
    </row>
    <row r="2297" spans="1:10" x14ac:dyDescent="0.3">
      <c r="A2297" s="2">
        <v>20200405</v>
      </c>
      <c r="B2297" s="2" t="s">
        <v>41</v>
      </c>
      <c r="C2297" s="2">
        <v>45</v>
      </c>
      <c r="D2297" s="2">
        <v>9.7200000000000006</v>
      </c>
      <c r="E2297" s="2">
        <v>14.82</v>
      </c>
      <c r="F2297" s="2">
        <v>6.41</v>
      </c>
      <c r="G2297" s="2">
        <v>0</v>
      </c>
      <c r="H2297" s="16">
        <f t="shared" si="108"/>
        <v>266.53486858937481</v>
      </c>
      <c r="I2297" s="15">
        <f t="shared" si="106"/>
        <v>23.149214643417963</v>
      </c>
      <c r="J2297" s="14">
        <f t="shared" si="107"/>
        <v>0.26875471333249157</v>
      </c>
    </row>
    <row r="2298" spans="1:10" x14ac:dyDescent="0.3">
      <c r="A2298" s="19">
        <v>20200405</v>
      </c>
      <c r="B2298" s="19" t="s">
        <v>40</v>
      </c>
      <c r="C2298" s="19">
        <v>156</v>
      </c>
      <c r="D2298" s="19">
        <v>21.36</v>
      </c>
      <c r="E2298" s="19">
        <v>15.4</v>
      </c>
      <c r="F2298" s="19">
        <v>6.28</v>
      </c>
      <c r="G2298" s="19">
        <v>0</v>
      </c>
      <c r="H2298" s="17">
        <f t="shared" si="108"/>
        <v>428.30468430655753</v>
      </c>
      <c r="I2298" s="18">
        <f t="shared" si="106"/>
        <v>28.784521384579925</v>
      </c>
      <c r="J2298" s="17">
        <f t="shared" si="107"/>
        <v>0.42101050724062494</v>
      </c>
    </row>
    <row r="2299" spans="1:10" x14ac:dyDescent="0.3">
      <c r="A2299" s="2">
        <v>20200405</v>
      </c>
      <c r="B2299" s="2" t="s">
        <v>39</v>
      </c>
      <c r="C2299" s="2">
        <v>207</v>
      </c>
      <c r="D2299" s="2">
        <v>32.65</v>
      </c>
      <c r="E2299" s="2">
        <v>16.04</v>
      </c>
      <c r="F2299" s="2">
        <v>6.07</v>
      </c>
      <c r="G2299" s="2">
        <v>0</v>
      </c>
      <c r="H2299" s="16">
        <f t="shared" si="108"/>
        <v>383.68450542924973</v>
      </c>
      <c r="I2299" s="15">
        <f t="shared" si="106"/>
        <v>28.030140794664053</v>
      </c>
      <c r="J2299" s="14">
        <f t="shared" si="107"/>
        <v>0.37845272410443215</v>
      </c>
    </row>
    <row r="2300" spans="1:10" x14ac:dyDescent="0.3">
      <c r="A2300" s="19">
        <v>20200405</v>
      </c>
      <c r="B2300" s="19" t="s">
        <v>38</v>
      </c>
      <c r="C2300" s="19">
        <v>284</v>
      </c>
      <c r="D2300" s="19">
        <v>43.03</v>
      </c>
      <c r="E2300" s="19">
        <v>16.47</v>
      </c>
      <c r="F2300" s="19">
        <v>6.48</v>
      </c>
      <c r="G2300" s="19">
        <v>0</v>
      </c>
      <c r="H2300" s="17">
        <f t="shared" si="108"/>
        <v>416.18965905834483</v>
      </c>
      <c r="I2300" s="18">
        <f t="shared" si="106"/>
        <v>29.475926845573277</v>
      </c>
      <c r="J2300" s="17">
        <f t="shared" si="107"/>
        <v>0.40780690395311325</v>
      </c>
    </row>
    <row r="2301" spans="1:10" x14ac:dyDescent="0.3">
      <c r="A2301" s="2">
        <v>20200405</v>
      </c>
      <c r="B2301" s="2" t="s">
        <v>37</v>
      </c>
      <c r="C2301" s="2">
        <v>131</v>
      </c>
      <c r="D2301" s="2">
        <v>51.57</v>
      </c>
      <c r="E2301" s="2">
        <v>17.13</v>
      </c>
      <c r="F2301" s="2">
        <v>7.38</v>
      </c>
      <c r="G2301" s="2">
        <v>0</v>
      </c>
      <c r="H2301" s="16">
        <f t="shared" si="108"/>
        <v>167.22661675995977</v>
      </c>
      <c r="I2301" s="15">
        <f t="shared" si="106"/>
        <v>22.35583177374874</v>
      </c>
      <c r="J2301" s="14">
        <f t="shared" si="107"/>
        <v>0.16921640563975057</v>
      </c>
    </row>
    <row r="2302" spans="1:10" x14ac:dyDescent="0.3">
      <c r="A2302" s="19">
        <v>20200405</v>
      </c>
      <c r="B2302" s="19" t="s">
        <v>36</v>
      </c>
      <c r="C2302" s="19">
        <v>529</v>
      </c>
      <c r="D2302" s="19">
        <v>56.66</v>
      </c>
      <c r="E2302" s="19">
        <v>17.34</v>
      </c>
      <c r="F2302" s="19">
        <v>8.2100000000000009</v>
      </c>
      <c r="G2302" s="19">
        <v>0</v>
      </c>
      <c r="H2302" s="17">
        <f t="shared" si="108"/>
        <v>633.21149968198699</v>
      </c>
      <c r="I2302" s="18">
        <f t="shared" si="106"/>
        <v>37.127859365062093</v>
      </c>
      <c r="J2302" s="17">
        <f t="shared" si="107"/>
        <v>0.59865374960781259</v>
      </c>
    </row>
    <row r="2303" spans="1:10" x14ac:dyDescent="0.3">
      <c r="A2303" s="2">
        <v>20200405</v>
      </c>
      <c r="B2303" s="2" t="s">
        <v>35</v>
      </c>
      <c r="C2303" s="2">
        <v>130</v>
      </c>
      <c r="D2303" s="2">
        <v>56.63</v>
      </c>
      <c r="E2303" s="2">
        <v>17.63</v>
      </c>
      <c r="F2303" s="2">
        <v>8.5500000000000007</v>
      </c>
      <c r="G2303" s="2">
        <v>0</v>
      </c>
      <c r="H2303" s="16">
        <f t="shared" si="108"/>
        <v>155.66327297136115</v>
      </c>
      <c r="I2303" s="15">
        <f t="shared" si="106"/>
        <v>22.494477280355035</v>
      </c>
      <c r="J2303" s="14">
        <f t="shared" si="107"/>
        <v>0.15741835337305932</v>
      </c>
    </row>
    <row r="2304" spans="1:10" x14ac:dyDescent="0.3">
      <c r="A2304" s="19">
        <v>20200405</v>
      </c>
      <c r="B2304" s="19" t="s">
        <v>34</v>
      </c>
      <c r="C2304" s="19">
        <v>320</v>
      </c>
      <c r="D2304" s="19">
        <v>51.49</v>
      </c>
      <c r="E2304" s="19">
        <v>17.8</v>
      </c>
      <c r="F2304" s="19">
        <v>9.3800000000000008</v>
      </c>
      <c r="G2304" s="19">
        <v>0</v>
      </c>
      <c r="H2304" s="17">
        <f t="shared" si="108"/>
        <v>408.94595049071614</v>
      </c>
      <c r="I2304" s="18">
        <f t="shared" si="106"/>
        <v>30.579560952834882</v>
      </c>
      <c r="J2304" s="17">
        <f t="shared" si="107"/>
        <v>0.39867812563341537</v>
      </c>
    </row>
    <row r="2305" spans="1:10" x14ac:dyDescent="0.3">
      <c r="A2305" s="2">
        <v>20200405</v>
      </c>
      <c r="B2305" s="2" t="s">
        <v>33</v>
      </c>
      <c r="C2305" s="2">
        <v>200</v>
      </c>
      <c r="D2305" s="2">
        <v>42.92</v>
      </c>
      <c r="E2305" s="2">
        <v>17.010000000000002</v>
      </c>
      <c r="F2305" s="2">
        <v>7.52</v>
      </c>
      <c r="G2305" s="2">
        <v>0</v>
      </c>
      <c r="H2305" s="16">
        <f t="shared" si="108"/>
        <v>293.69587680590701</v>
      </c>
      <c r="I2305" s="15">
        <f t="shared" si="106"/>
        <v>26.187996150184595</v>
      </c>
      <c r="J2305" s="14">
        <f t="shared" si="107"/>
        <v>0.29212578373653975</v>
      </c>
    </row>
    <row r="2306" spans="1:10" x14ac:dyDescent="0.3">
      <c r="A2306" s="19">
        <v>20200405</v>
      </c>
      <c r="B2306" s="19" t="s">
        <v>32</v>
      </c>
      <c r="C2306" s="19">
        <v>303</v>
      </c>
      <c r="D2306" s="19">
        <v>32.520000000000003</v>
      </c>
      <c r="E2306" s="19">
        <v>17.12</v>
      </c>
      <c r="F2306" s="19">
        <v>6.76</v>
      </c>
      <c r="G2306" s="19">
        <v>0</v>
      </c>
      <c r="H2306" s="17">
        <f t="shared" si="108"/>
        <v>563.62238831986645</v>
      </c>
      <c r="I2306" s="18">
        <f t="shared" si="106"/>
        <v>34.733199634995827</v>
      </c>
      <c r="J2306" s="17">
        <f t="shared" si="107"/>
        <v>0.53893606681064965</v>
      </c>
    </row>
    <row r="2307" spans="1:10" x14ac:dyDescent="0.3">
      <c r="A2307" s="2">
        <v>20200405</v>
      </c>
      <c r="B2307" s="2" t="s">
        <v>31</v>
      </c>
      <c r="C2307" s="2">
        <v>165</v>
      </c>
      <c r="D2307" s="2">
        <v>21.23</v>
      </c>
      <c r="E2307" s="2">
        <v>16.989999999999998</v>
      </c>
      <c r="F2307" s="2">
        <v>5.66</v>
      </c>
      <c r="G2307" s="2">
        <v>0</v>
      </c>
      <c r="H2307" s="16">
        <f t="shared" si="108"/>
        <v>455.65926643723577</v>
      </c>
      <c r="I2307" s="15">
        <f t="shared" si="106"/>
        <v>31.229352076163615</v>
      </c>
      <c r="J2307" s="14">
        <f t="shared" si="107"/>
        <v>0.44288618744891783</v>
      </c>
    </row>
    <row r="2308" spans="1:10" x14ac:dyDescent="0.3">
      <c r="A2308" s="19">
        <v>20200405</v>
      </c>
      <c r="B2308" s="19" t="s">
        <v>30</v>
      </c>
      <c r="C2308" s="19">
        <v>104</v>
      </c>
      <c r="D2308" s="19">
        <v>9.58</v>
      </c>
      <c r="E2308" s="19">
        <v>16.53</v>
      </c>
      <c r="F2308" s="19">
        <v>4.55</v>
      </c>
      <c r="G2308" s="19">
        <v>0</v>
      </c>
      <c r="H2308" s="17">
        <f t="shared" si="108"/>
        <v>624.90776970533295</v>
      </c>
      <c r="I2308" s="18">
        <f t="shared" si="106"/>
        <v>36.058367803291659</v>
      </c>
      <c r="J2308" s="17">
        <f t="shared" si="107"/>
        <v>0.59381069988291979</v>
      </c>
    </row>
    <row r="2309" spans="1:10" x14ac:dyDescent="0.3">
      <c r="A2309" s="2">
        <v>20200405</v>
      </c>
      <c r="B2309" s="2" t="s">
        <v>29</v>
      </c>
      <c r="C2309" s="2">
        <v>0</v>
      </c>
      <c r="D2309" s="2">
        <v>0</v>
      </c>
      <c r="E2309" s="2">
        <v>15.55</v>
      </c>
      <c r="F2309" s="2">
        <v>3.72</v>
      </c>
      <c r="G2309" s="2">
        <v>0</v>
      </c>
      <c r="H2309" s="16">
        <f t="shared" si="108"/>
        <v>0</v>
      </c>
      <c r="I2309" s="15">
        <f t="shared" si="106"/>
        <v>15.55</v>
      </c>
      <c r="J2309" s="14">
        <f t="shared" si="107"/>
        <v>0</v>
      </c>
    </row>
    <row r="2310" spans="1:10" x14ac:dyDescent="0.3">
      <c r="A2310" s="19">
        <v>20200405</v>
      </c>
      <c r="B2310" s="19" t="s">
        <v>28</v>
      </c>
      <c r="C2310" s="19">
        <v>0</v>
      </c>
      <c r="D2310" s="19">
        <v>0</v>
      </c>
      <c r="E2310" s="19">
        <v>14.96</v>
      </c>
      <c r="F2310" s="19">
        <v>2.97</v>
      </c>
      <c r="G2310" s="19">
        <v>0</v>
      </c>
      <c r="H2310" s="17">
        <f t="shared" si="108"/>
        <v>0</v>
      </c>
      <c r="I2310" s="18">
        <f t="shared" si="106"/>
        <v>14.96</v>
      </c>
      <c r="J2310" s="17">
        <f t="shared" si="107"/>
        <v>0</v>
      </c>
    </row>
    <row r="2311" spans="1:10" x14ac:dyDescent="0.3">
      <c r="A2311" s="2">
        <v>20200405</v>
      </c>
      <c r="B2311" s="2" t="s">
        <v>27</v>
      </c>
      <c r="C2311" s="2">
        <v>0</v>
      </c>
      <c r="D2311" s="2">
        <v>0</v>
      </c>
      <c r="E2311" s="2">
        <v>14.53</v>
      </c>
      <c r="F2311" s="2">
        <v>2.34</v>
      </c>
      <c r="G2311" s="2">
        <v>0</v>
      </c>
      <c r="H2311" s="16">
        <f t="shared" si="108"/>
        <v>0</v>
      </c>
      <c r="I2311" s="15">
        <f t="shared" si="106"/>
        <v>14.53</v>
      </c>
      <c r="J2311" s="14">
        <f t="shared" si="107"/>
        <v>0</v>
      </c>
    </row>
    <row r="2312" spans="1:10" x14ac:dyDescent="0.3">
      <c r="A2312" s="19">
        <v>20200405</v>
      </c>
      <c r="B2312" s="19" t="s">
        <v>26</v>
      </c>
      <c r="C2312" s="19">
        <v>0</v>
      </c>
      <c r="D2312" s="19">
        <v>0</v>
      </c>
      <c r="E2312" s="19">
        <v>14.23</v>
      </c>
      <c r="F2312" s="19">
        <v>1.66</v>
      </c>
      <c r="G2312" s="19">
        <v>0</v>
      </c>
      <c r="H2312" s="17">
        <f t="shared" si="108"/>
        <v>0</v>
      </c>
      <c r="I2312" s="18">
        <f t="shared" si="106"/>
        <v>14.23</v>
      </c>
      <c r="J2312" s="17">
        <f t="shared" si="107"/>
        <v>0</v>
      </c>
    </row>
    <row r="2313" spans="1:10" x14ac:dyDescent="0.3">
      <c r="A2313" s="2">
        <v>20200405</v>
      </c>
      <c r="B2313" s="2" t="s">
        <v>25</v>
      </c>
      <c r="C2313" s="2">
        <v>0</v>
      </c>
      <c r="D2313" s="2">
        <v>0</v>
      </c>
      <c r="E2313" s="2">
        <v>13.54</v>
      </c>
      <c r="F2313" s="2">
        <v>1.31</v>
      </c>
      <c r="G2313" s="2">
        <v>0</v>
      </c>
      <c r="H2313" s="16">
        <f t="shared" si="108"/>
        <v>0</v>
      </c>
      <c r="I2313" s="15">
        <f t="shared" si="106"/>
        <v>13.54</v>
      </c>
      <c r="J2313" s="14">
        <f t="shared" si="107"/>
        <v>0</v>
      </c>
    </row>
    <row r="2314" spans="1:10" x14ac:dyDescent="0.3">
      <c r="A2314" s="19">
        <v>20200406</v>
      </c>
      <c r="B2314" s="19" t="s">
        <v>48</v>
      </c>
      <c r="C2314" s="19">
        <v>0</v>
      </c>
      <c r="D2314" s="19">
        <v>0</v>
      </c>
      <c r="E2314" s="19">
        <v>12.98</v>
      </c>
      <c r="F2314" s="19">
        <v>1.52</v>
      </c>
      <c r="G2314" s="19">
        <v>0</v>
      </c>
      <c r="H2314" s="17">
        <f t="shared" si="108"/>
        <v>0</v>
      </c>
      <c r="I2314" s="18">
        <f t="shared" ref="I2314:I2377" si="109">E2314+H2314*((NOCT-20)/(800))</f>
        <v>12.98</v>
      </c>
      <c r="J2314" s="17">
        <f t="shared" ref="J2314:J2377" si="110">P_STC__W*(H2314/1000)*(1+(alpha_p/100)*(I2314-25))</f>
        <v>0</v>
      </c>
    </row>
    <row r="2315" spans="1:10" x14ac:dyDescent="0.3">
      <c r="A2315" s="2">
        <v>20200406</v>
      </c>
      <c r="B2315" s="2" t="s">
        <v>47</v>
      </c>
      <c r="C2315" s="2">
        <v>0</v>
      </c>
      <c r="D2315" s="2">
        <v>0</v>
      </c>
      <c r="E2315" s="2">
        <v>12.74</v>
      </c>
      <c r="F2315" s="2">
        <v>1.66</v>
      </c>
      <c r="G2315" s="2">
        <v>0</v>
      </c>
      <c r="H2315" s="16">
        <f t="shared" si="108"/>
        <v>0</v>
      </c>
      <c r="I2315" s="15">
        <f t="shared" si="109"/>
        <v>12.74</v>
      </c>
      <c r="J2315" s="14">
        <f t="shared" si="110"/>
        <v>0</v>
      </c>
    </row>
    <row r="2316" spans="1:10" x14ac:dyDescent="0.3">
      <c r="A2316" s="19">
        <v>20200406</v>
      </c>
      <c r="B2316" s="19" t="s">
        <v>46</v>
      </c>
      <c r="C2316" s="19">
        <v>0</v>
      </c>
      <c r="D2316" s="19">
        <v>0</v>
      </c>
      <c r="E2316" s="19">
        <v>12.75</v>
      </c>
      <c r="F2316" s="19">
        <v>1.66</v>
      </c>
      <c r="G2316" s="19">
        <v>0</v>
      </c>
      <c r="H2316" s="17">
        <f t="shared" si="108"/>
        <v>0</v>
      </c>
      <c r="I2316" s="18">
        <f t="shared" si="109"/>
        <v>12.75</v>
      </c>
      <c r="J2316" s="17">
        <f t="shared" si="110"/>
        <v>0</v>
      </c>
    </row>
    <row r="2317" spans="1:10" x14ac:dyDescent="0.3">
      <c r="A2317" s="2">
        <v>20200406</v>
      </c>
      <c r="B2317" s="2" t="s">
        <v>45</v>
      </c>
      <c r="C2317" s="2">
        <v>0</v>
      </c>
      <c r="D2317" s="2">
        <v>0</v>
      </c>
      <c r="E2317" s="2">
        <v>13.07</v>
      </c>
      <c r="F2317" s="2">
        <v>1.79</v>
      </c>
      <c r="G2317" s="2">
        <v>0</v>
      </c>
      <c r="H2317" s="16">
        <f t="shared" si="108"/>
        <v>0</v>
      </c>
      <c r="I2317" s="15">
        <f t="shared" si="109"/>
        <v>13.07</v>
      </c>
      <c r="J2317" s="14">
        <f t="shared" si="110"/>
        <v>0</v>
      </c>
    </row>
    <row r="2318" spans="1:10" x14ac:dyDescent="0.3">
      <c r="A2318" s="19">
        <v>20200406</v>
      </c>
      <c r="B2318" s="19" t="s">
        <v>44</v>
      </c>
      <c r="C2318" s="19">
        <v>0</v>
      </c>
      <c r="D2318" s="19">
        <v>0</v>
      </c>
      <c r="E2318" s="19">
        <v>13.37</v>
      </c>
      <c r="F2318" s="19">
        <v>2.0699999999999998</v>
      </c>
      <c r="G2318" s="19">
        <v>0</v>
      </c>
      <c r="H2318" s="17">
        <f t="shared" si="108"/>
        <v>0</v>
      </c>
      <c r="I2318" s="18">
        <f t="shared" si="109"/>
        <v>13.37</v>
      </c>
      <c r="J2318" s="17">
        <f t="shared" si="110"/>
        <v>0</v>
      </c>
    </row>
    <row r="2319" spans="1:10" x14ac:dyDescent="0.3">
      <c r="A2319" s="2">
        <v>20200406</v>
      </c>
      <c r="B2319" s="2" t="s">
        <v>43</v>
      </c>
      <c r="C2319" s="2">
        <v>0</v>
      </c>
      <c r="D2319" s="2">
        <v>0</v>
      </c>
      <c r="E2319" s="2">
        <v>13.41</v>
      </c>
      <c r="F2319" s="2">
        <v>2.48</v>
      </c>
      <c r="G2319" s="2">
        <v>0</v>
      </c>
      <c r="H2319" s="16">
        <f t="shared" si="108"/>
        <v>0</v>
      </c>
      <c r="I2319" s="15">
        <f t="shared" si="109"/>
        <v>13.41</v>
      </c>
      <c r="J2319" s="14">
        <f t="shared" si="110"/>
        <v>0</v>
      </c>
    </row>
    <row r="2320" spans="1:10" x14ac:dyDescent="0.3">
      <c r="A2320" s="19">
        <v>20200406</v>
      </c>
      <c r="B2320" s="19" t="s">
        <v>42</v>
      </c>
      <c r="C2320" s="19">
        <v>0</v>
      </c>
      <c r="D2320" s="19">
        <v>0</v>
      </c>
      <c r="E2320" s="19">
        <v>13.56</v>
      </c>
      <c r="F2320" s="19">
        <v>2.83</v>
      </c>
      <c r="G2320" s="19">
        <v>0</v>
      </c>
      <c r="H2320" s="17">
        <f t="shared" si="108"/>
        <v>0</v>
      </c>
      <c r="I2320" s="18">
        <f t="shared" si="109"/>
        <v>13.56</v>
      </c>
      <c r="J2320" s="17">
        <f t="shared" si="110"/>
        <v>0</v>
      </c>
    </row>
    <row r="2321" spans="1:10" x14ac:dyDescent="0.3">
      <c r="A2321" s="2">
        <v>20200406</v>
      </c>
      <c r="B2321" s="2" t="s">
        <v>41</v>
      </c>
      <c r="C2321" s="2">
        <v>35</v>
      </c>
      <c r="D2321" s="2">
        <v>10.01</v>
      </c>
      <c r="E2321" s="2">
        <v>14.03</v>
      </c>
      <c r="F2321" s="2">
        <v>3.38</v>
      </c>
      <c r="G2321" s="2">
        <v>0</v>
      </c>
      <c r="H2321" s="16">
        <f t="shared" si="108"/>
        <v>201.35766104937113</v>
      </c>
      <c r="I2321" s="15">
        <f t="shared" si="109"/>
        <v>20.322426907792845</v>
      </c>
      <c r="J2321" s="14">
        <f t="shared" si="110"/>
        <v>0.20559605434692552</v>
      </c>
    </row>
    <row r="2322" spans="1:10" x14ac:dyDescent="0.3">
      <c r="A2322" s="19">
        <v>20200406</v>
      </c>
      <c r="B2322" s="19" t="s">
        <v>40</v>
      </c>
      <c r="C2322" s="19">
        <v>147</v>
      </c>
      <c r="D2322" s="19">
        <v>21.66</v>
      </c>
      <c r="E2322" s="19">
        <v>14.31</v>
      </c>
      <c r="F2322" s="19">
        <v>4.4800000000000004</v>
      </c>
      <c r="G2322" s="19">
        <v>0</v>
      </c>
      <c r="H2322" s="17">
        <f t="shared" si="108"/>
        <v>398.26819947615684</v>
      </c>
      <c r="I2322" s="18">
        <f t="shared" si="109"/>
        <v>26.7558812336299</v>
      </c>
      <c r="J2322" s="17">
        <f t="shared" si="110"/>
        <v>0.39512129701780396</v>
      </c>
    </row>
    <row r="2323" spans="1:10" x14ac:dyDescent="0.3">
      <c r="A2323" s="2">
        <v>20200406</v>
      </c>
      <c r="B2323" s="2" t="s">
        <v>39</v>
      </c>
      <c r="C2323" s="2">
        <v>204</v>
      </c>
      <c r="D2323" s="2">
        <v>32.96</v>
      </c>
      <c r="E2323" s="2">
        <v>14.76</v>
      </c>
      <c r="F2323" s="2">
        <v>5.03</v>
      </c>
      <c r="G2323" s="2">
        <v>0</v>
      </c>
      <c r="H2323" s="16">
        <f t="shared" ref="H2323:H2386" si="111">IF(D2323&gt;0,C2323/SIN(D2323*PI()/180),0)</f>
        <v>374.96319307026772</v>
      </c>
      <c r="I2323" s="15">
        <f t="shared" si="109"/>
        <v>26.477599783445868</v>
      </c>
      <c r="J2323" s="14">
        <f t="shared" si="110"/>
        <v>0.37246998817230409</v>
      </c>
    </row>
    <row r="2324" spans="1:10" x14ac:dyDescent="0.3">
      <c r="A2324" s="19">
        <v>20200406</v>
      </c>
      <c r="B2324" s="19" t="s">
        <v>38</v>
      </c>
      <c r="C2324" s="19">
        <v>246</v>
      </c>
      <c r="D2324" s="19">
        <v>43.37</v>
      </c>
      <c r="E2324" s="19">
        <v>15.44</v>
      </c>
      <c r="F2324" s="19">
        <v>6.21</v>
      </c>
      <c r="G2324" s="19">
        <v>0</v>
      </c>
      <c r="H2324" s="17">
        <f t="shared" si="111"/>
        <v>358.23139429110307</v>
      </c>
      <c r="I2324" s="18">
        <f t="shared" si="109"/>
        <v>26.634731071596971</v>
      </c>
      <c r="J2324" s="17">
        <f t="shared" si="110"/>
        <v>0.35559614033129178</v>
      </c>
    </row>
    <row r="2325" spans="1:10" x14ac:dyDescent="0.3">
      <c r="A2325" s="2">
        <v>20200406</v>
      </c>
      <c r="B2325" s="2" t="s">
        <v>37</v>
      </c>
      <c r="C2325" s="2">
        <v>139</v>
      </c>
      <c r="D2325" s="2">
        <v>51.94</v>
      </c>
      <c r="E2325" s="2">
        <v>15.87</v>
      </c>
      <c r="F2325" s="2">
        <v>6.41</v>
      </c>
      <c r="G2325" s="2">
        <v>0</v>
      </c>
      <c r="H2325" s="16">
        <f t="shared" si="111"/>
        <v>176.53806511957328</v>
      </c>
      <c r="I2325" s="15">
        <f t="shared" si="109"/>
        <v>21.386814534986662</v>
      </c>
      <c r="J2325" s="14">
        <f t="shared" si="110"/>
        <v>0.17940845658867557</v>
      </c>
    </row>
    <row r="2326" spans="1:10" x14ac:dyDescent="0.3">
      <c r="A2326" s="19">
        <v>20200406</v>
      </c>
      <c r="B2326" s="19" t="s">
        <v>36</v>
      </c>
      <c r="C2326" s="19">
        <v>124</v>
      </c>
      <c r="D2326" s="19">
        <v>57.05</v>
      </c>
      <c r="E2326" s="19">
        <v>16.510000000000002</v>
      </c>
      <c r="F2326" s="19">
        <v>6.62</v>
      </c>
      <c r="G2326" s="19">
        <v>0</v>
      </c>
      <c r="H2326" s="17">
        <f t="shared" si="111"/>
        <v>147.76936146991073</v>
      </c>
      <c r="I2326" s="18">
        <f t="shared" si="109"/>
        <v>21.12779254593471</v>
      </c>
      <c r="J2326" s="17">
        <f t="shared" si="110"/>
        <v>0.1503442327732589</v>
      </c>
    </row>
    <row r="2327" spans="1:10" x14ac:dyDescent="0.3">
      <c r="A2327" s="2">
        <v>20200406</v>
      </c>
      <c r="B2327" s="2" t="s">
        <v>35</v>
      </c>
      <c r="C2327" s="2">
        <v>108</v>
      </c>
      <c r="D2327" s="2">
        <v>56.99</v>
      </c>
      <c r="E2327" s="2">
        <v>16.829999999999998</v>
      </c>
      <c r="F2327" s="2">
        <v>6.97</v>
      </c>
      <c r="G2327" s="2">
        <v>0</v>
      </c>
      <c r="H2327" s="16">
        <f t="shared" si="111"/>
        <v>128.7898350149467</v>
      </c>
      <c r="I2327" s="15">
        <f t="shared" si="109"/>
        <v>20.854682344217082</v>
      </c>
      <c r="J2327" s="14">
        <f t="shared" si="110"/>
        <v>0.13119227151132443</v>
      </c>
    </row>
    <row r="2328" spans="1:10" x14ac:dyDescent="0.3">
      <c r="A2328" s="19">
        <v>20200406</v>
      </c>
      <c r="B2328" s="19" t="s">
        <v>34</v>
      </c>
      <c r="C2328" s="19">
        <v>72</v>
      </c>
      <c r="D2328" s="19">
        <v>51.78</v>
      </c>
      <c r="E2328" s="19">
        <v>17.03</v>
      </c>
      <c r="F2328" s="19">
        <v>7.66</v>
      </c>
      <c r="G2328" s="19">
        <v>0</v>
      </c>
      <c r="H2328" s="17">
        <f t="shared" si="111"/>
        <v>91.644913934348153</v>
      </c>
      <c r="I2328" s="18">
        <f t="shared" si="109"/>
        <v>19.893903560448379</v>
      </c>
      <c r="J2328" s="17">
        <f t="shared" si="110"/>
        <v>9.3750678893692499E-2</v>
      </c>
    </row>
    <row r="2329" spans="1:10" x14ac:dyDescent="0.3">
      <c r="A2329" s="2">
        <v>20200406</v>
      </c>
      <c r="B2329" s="2" t="s">
        <v>33</v>
      </c>
      <c r="C2329" s="2">
        <v>61</v>
      </c>
      <c r="D2329" s="2">
        <v>43.16</v>
      </c>
      <c r="E2329" s="2">
        <v>17.02</v>
      </c>
      <c r="F2329" s="2">
        <v>7.1</v>
      </c>
      <c r="G2329" s="2">
        <v>0</v>
      </c>
      <c r="H2329" s="16">
        <f t="shared" si="111"/>
        <v>89.176329305047815</v>
      </c>
      <c r="I2329" s="15">
        <f t="shared" si="109"/>
        <v>19.806760290782744</v>
      </c>
      <c r="J2329" s="14">
        <f t="shared" si="110"/>
        <v>9.126034255015926E-2</v>
      </c>
    </row>
    <row r="2330" spans="1:10" x14ac:dyDescent="0.3">
      <c r="A2330" s="19">
        <v>20200406</v>
      </c>
      <c r="B2330" s="19" t="s">
        <v>32</v>
      </c>
      <c r="C2330" s="19">
        <v>46</v>
      </c>
      <c r="D2330" s="19">
        <v>32.72</v>
      </c>
      <c r="E2330" s="19">
        <v>16.829999999999998</v>
      </c>
      <c r="F2330" s="19">
        <v>6.69</v>
      </c>
      <c r="G2330" s="19">
        <v>0</v>
      </c>
      <c r="H2330" s="17">
        <f t="shared" si="111"/>
        <v>85.101024962283759</v>
      </c>
      <c r="I2330" s="18">
        <f t="shared" si="109"/>
        <v>19.489407030071366</v>
      </c>
      <c r="J2330" s="17">
        <f t="shared" si="110"/>
        <v>8.7211331956792731E-2</v>
      </c>
    </row>
    <row r="2331" spans="1:10" x14ac:dyDescent="0.3">
      <c r="A2331" s="2">
        <v>20200406</v>
      </c>
      <c r="B2331" s="2" t="s">
        <v>31</v>
      </c>
      <c r="C2331" s="2">
        <v>123</v>
      </c>
      <c r="D2331" s="2">
        <v>21.41</v>
      </c>
      <c r="E2331" s="2">
        <v>16.350000000000001</v>
      </c>
      <c r="F2331" s="2">
        <v>6</v>
      </c>
      <c r="G2331" s="2">
        <v>0</v>
      </c>
      <c r="H2331" s="16">
        <f t="shared" si="111"/>
        <v>336.95004123018606</v>
      </c>
      <c r="I2331" s="15">
        <f t="shared" si="109"/>
        <v>26.879688788443318</v>
      </c>
      <c r="J2331" s="14">
        <f t="shared" si="110"/>
        <v>0.33409991576373954</v>
      </c>
    </row>
    <row r="2332" spans="1:10" x14ac:dyDescent="0.3">
      <c r="A2332" s="19">
        <v>20200406</v>
      </c>
      <c r="B2332" s="19" t="s">
        <v>30</v>
      </c>
      <c r="C2332" s="19">
        <v>84</v>
      </c>
      <c r="D2332" s="19">
        <v>9.75</v>
      </c>
      <c r="E2332" s="19">
        <v>15.91</v>
      </c>
      <c r="F2332" s="19">
        <v>5.86</v>
      </c>
      <c r="G2332" s="19">
        <v>0</v>
      </c>
      <c r="H2332" s="17">
        <f t="shared" si="111"/>
        <v>496.01562502885253</v>
      </c>
      <c r="I2332" s="18">
        <f t="shared" si="109"/>
        <v>31.41048828215164</v>
      </c>
      <c r="J2332" s="17">
        <f t="shared" si="110"/>
        <v>0.48170696444480038</v>
      </c>
    </row>
    <row r="2333" spans="1:10" x14ac:dyDescent="0.3">
      <c r="A2333" s="2">
        <v>20200406</v>
      </c>
      <c r="B2333" s="2" t="s">
        <v>29</v>
      </c>
      <c r="C2333" s="2">
        <v>0</v>
      </c>
      <c r="D2333" s="2">
        <v>0</v>
      </c>
      <c r="E2333" s="2">
        <v>15.46</v>
      </c>
      <c r="F2333" s="2">
        <v>5.24</v>
      </c>
      <c r="G2333" s="2">
        <v>0</v>
      </c>
      <c r="H2333" s="16">
        <f t="shared" si="111"/>
        <v>0</v>
      </c>
      <c r="I2333" s="15">
        <f t="shared" si="109"/>
        <v>15.46</v>
      </c>
      <c r="J2333" s="14">
        <f t="shared" si="110"/>
        <v>0</v>
      </c>
    </row>
    <row r="2334" spans="1:10" x14ac:dyDescent="0.3">
      <c r="A2334" s="19">
        <v>20200406</v>
      </c>
      <c r="B2334" s="19" t="s">
        <v>28</v>
      </c>
      <c r="C2334" s="19">
        <v>0</v>
      </c>
      <c r="D2334" s="19">
        <v>0</v>
      </c>
      <c r="E2334" s="19">
        <v>15.27</v>
      </c>
      <c r="F2334" s="19">
        <v>4.76</v>
      </c>
      <c r="G2334" s="19">
        <v>0</v>
      </c>
      <c r="H2334" s="17">
        <f t="shared" si="111"/>
        <v>0</v>
      </c>
      <c r="I2334" s="18">
        <f t="shared" si="109"/>
        <v>15.27</v>
      </c>
      <c r="J2334" s="17">
        <f t="shared" si="110"/>
        <v>0</v>
      </c>
    </row>
    <row r="2335" spans="1:10" x14ac:dyDescent="0.3">
      <c r="A2335" s="2">
        <v>20200406</v>
      </c>
      <c r="B2335" s="2" t="s">
        <v>27</v>
      </c>
      <c r="C2335" s="2">
        <v>0</v>
      </c>
      <c r="D2335" s="2">
        <v>0</v>
      </c>
      <c r="E2335" s="2">
        <v>15.26</v>
      </c>
      <c r="F2335" s="2">
        <v>4.41</v>
      </c>
      <c r="G2335" s="2">
        <v>0</v>
      </c>
      <c r="H2335" s="16">
        <f t="shared" si="111"/>
        <v>0</v>
      </c>
      <c r="I2335" s="15">
        <f t="shared" si="109"/>
        <v>15.26</v>
      </c>
      <c r="J2335" s="14">
        <f t="shared" si="110"/>
        <v>0</v>
      </c>
    </row>
    <row r="2336" spans="1:10" x14ac:dyDescent="0.3">
      <c r="A2336" s="19">
        <v>20200406</v>
      </c>
      <c r="B2336" s="19" t="s">
        <v>26</v>
      </c>
      <c r="C2336" s="19">
        <v>0</v>
      </c>
      <c r="D2336" s="19">
        <v>0</v>
      </c>
      <c r="E2336" s="19">
        <v>15.34</v>
      </c>
      <c r="F2336" s="19">
        <v>4.07</v>
      </c>
      <c r="G2336" s="19">
        <v>0</v>
      </c>
      <c r="H2336" s="17">
        <f t="shared" si="111"/>
        <v>0</v>
      </c>
      <c r="I2336" s="18">
        <f t="shared" si="109"/>
        <v>15.34</v>
      </c>
      <c r="J2336" s="17">
        <f t="shared" si="110"/>
        <v>0</v>
      </c>
    </row>
    <row r="2337" spans="1:10" x14ac:dyDescent="0.3">
      <c r="A2337" s="2">
        <v>20200406</v>
      </c>
      <c r="B2337" s="2" t="s">
        <v>25</v>
      </c>
      <c r="C2337" s="2">
        <v>0</v>
      </c>
      <c r="D2337" s="2">
        <v>0</v>
      </c>
      <c r="E2337" s="2">
        <v>15.39</v>
      </c>
      <c r="F2337" s="2">
        <v>3.79</v>
      </c>
      <c r="G2337" s="2">
        <v>0</v>
      </c>
      <c r="H2337" s="16">
        <f t="shared" si="111"/>
        <v>0</v>
      </c>
      <c r="I2337" s="15">
        <f t="shared" si="109"/>
        <v>15.39</v>
      </c>
      <c r="J2337" s="14">
        <f t="shared" si="110"/>
        <v>0</v>
      </c>
    </row>
    <row r="2338" spans="1:10" x14ac:dyDescent="0.3">
      <c r="A2338" s="19">
        <v>20200407</v>
      </c>
      <c r="B2338" s="19" t="s">
        <v>48</v>
      </c>
      <c r="C2338" s="19">
        <v>0</v>
      </c>
      <c r="D2338" s="19">
        <v>0</v>
      </c>
      <c r="E2338" s="19">
        <v>15.42</v>
      </c>
      <c r="F2338" s="19">
        <v>3.52</v>
      </c>
      <c r="G2338" s="19">
        <v>0</v>
      </c>
      <c r="H2338" s="17">
        <f t="shared" si="111"/>
        <v>0</v>
      </c>
      <c r="I2338" s="18">
        <f t="shared" si="109"/>
        <v>15.42</v>
      </c>
      <c r="J2338" s="17">
        <f t="shared" si="110"/>
        <v>0</v>
      </c>
    </row>
    <row r="2339" spans="1:10" x14ac:dyDescent="0.3">
      <c r="A2339" s="2">
        <v>20200407</v>
      </c>
      <c r="B2339" s="2" t="s">
        <v>47</v>
      </c>
      <c r="C2339" s="2">
        <v>0</v>
      </c>
      <c r="D2339" s="2">
        <v>0</v>
      </c>
      <c r="E2339" s="2">
        <v>15.46</v>
      </c>
      <c r="F2339" s="2">
        <v>3.31</v>
      </c>
      <c r="G2339" s="2">
        <v>0</v>
      </c>
      <c r="H2339" s="16">
        <f t="shared" si="111"/>
        <v>0</v>
      </c>
      <c r="I2339" s="15">
        <f t="shared" si="109"/>
        <v>15.46</v>
      </c>
      <c r="J2339" s="14">
        <f t="shared" si="110"/>
        <v>0</v>
      </c>
    </row>
    <row r="2340" spans="1:10" x14ac:dyDescent="0.3">
      <c r="A2340" s="19">
        <v>20200407</v>
      </c>
      <c r="B2340" s="19" t="s">
        <v>46</v>
      </c>
      <c r="C2340" s="19">
        <v>0</v>
      </c>
      <c r="D2340" s="19">
        <v>0</v>
      </c>
      <c r="E2340" s="19">
        <v>15.43</v>
      </c>
      <c r="F2340" s="19">
        <v>3.31</v>
      </c>
      <c r="G2340" s="19">
        <v>0</v>
      </c>
      <c r="H2340" s="17">
        <f t="shared" si="111"/>
        <v>0</v>
      </c>
      <c r="I2340" s="18">
        <f t="shared" si="109"/>
        <v>15.43</v>
      </c>
      <c r="J2340" s="17">
        <f t="shared" si="110"/>
        <v>0</v>
      </c>
    </row>
    <row r="2341" spans="1:10" x14ac:dyDescent="0.3">
      <c r="A2341" s="2">
        <v>20200407</v>
      </c>
      <c r="B2341" s="2" t="s">
        <v>45</v>
      </c>
      <c r="C2341" s="2">
        <v>0</v>
      </c>
      <c r="D2341" s="2">
        <v>0</v>
      </c>
      <c r="E2341" s="2">
        <v>15.38</v>
      </c>
      <c r="F2341" s="2">
        <v>3.31</v>
      </c>
      <c r="G2341" s="2">
        <v>0</v>
      </c>
      <c r="H2341" s="16">
        <f t="shared" si="111"/>
        <v>0</v>
      </c>
      <c r="I2341" s="15">
        <f t="shared" si="109"/>
        <v>15.38</v>
      </c>
      <c r="J2341" s="14">
        <f t="shared" si="110"/>
        <v>0</v>
      </c>
    </row>
    <row r="2342" spans="1:10" x14ac:dyDescent="0.3">
      <c r="A2342" s="19">
        <v>20200407</v>
      </c>
      <c r="B2342" s="19" t="s">
        <v>44</v>
      </c>
      <c r="C2342" s="19">
        <v>0</v>
      </c>
      <c r="D2342" s="19">
        <v>0</v>
      </c>
      <c r="E2342" s="19">
        <v>15.32</v>
      </c>
      <c r="F2342" s="19">
        <v>3.1</v>
      </c>
      <c r="G2342" s="19">
        <v>0</v>
      </c>
      <c r="H2342" s="17">
        <f t="shared" si="111"/>
        <v>0</v>
      </c>
      <c r="I2342" s="18">
        <f t="shared" si="109"/>
        <v>15.32</v>
      </c>
      <c r="J2342" s="17">
        <f t="shared" si="110"/>
        <v>0</v>
      </c>
    </row>
    <row r="2343" spans="1:10" x14ac:dyDescent="0.3">
      <c r="A2343" s="2">
        <v>20200407</v>
      </c>
      <c r="B2343" s="2" t="s">
        <v>43</v>
      </c>
      <c r="C2343" s="2">
        <v>0</v>
      </c>
      <c r="D2343" s="2">
        <v>0</v>
      </c>
      <c r="E2343" s="2">
        <v>15.17</v>
      </c>
      <c r="F2343" s="2">
        <v>2.9</v>
      </c>
      <c r="G2343" s="2">
        <v>0</v>
      </c>
      <c r="H2343" s="16">
        <f t="shared" si="111"/>
        <v>0</v>
      </c>
      <c r="I2343" s="15">
        <f t="shared" si="109"/>
        <v>15.17</v>
      </c>
      <c r="J2343" s="14">
        <f t="shared" si="110"/>
        <v>0</v>
      </c>
    </row>
    <row r="2344" spans="1:10" x14ac:dyDescent="0.3">
      <c r="A2344" s="19">
        <v>20200407</v>
      </c>
      <c r="B2344" s="19" t="s">
        <v>42</v>
      </c>
      <c r="C2344" s="19">
        <v>0</v>
      </c>
      <c r="D2344" s="19">
        <v>0</v>
      </c>
      <c r="E2344" s="19">
        <v>15.04</v>
      </c>
      <c r="F2344" s="19">
        <v>2.83</v>
      </c>
      <c r="G2344" s="19">
        <v>0</v>
      </c>
      <c r="H2344" s="17">
        <f t="shared" si="111"/>
        <v>0</v>
      </c>
      <c r="I2344" s="18">
        <f t="shared" si="109"/>
        <v>15.04</v>
      </c>
      <c r="J2344" s="17">
        <f t="shared" si="110"/>
        <v>0</v>
      </c>
    </row>
    <row r="2345" spans="1:10" x14ac:dyDescent="0.3">
      <c r="A2345" s="2">
        <v>20200407</v>
      </c>
      <c r="B2345" s="2" t="s">
        <v>41</v>
      </c>
      <c r="C2345" s="2">
        <v>104</v>
      </c>
      <c r="D2345" s="2">
        <v>10.3</v>
      </c>
      <c r="E2345" s="2">
        <v>15.25</v>
      </c>
      <c r="F2345" s="2">
        <v>2.48</v>
      </c>
      <c r="G2345" s="2">
        <v>0</v>
      </c>
      <c r="H2345" s="16">
        <f t="shared" si="111"/>
        <v>581.64827506373695</v>
      </c>
      <c r="I2345" s="15">
        <f t="shared" si="109"/>
        <v>33.42650859574178</v>
      </c>
      <c r="J2345" s="14">
        <f t="shared" si="110"/>
        <v>0.55959258621088359</v>
      </c>
    </row>
    <row r="2346" spans="1:10" x14ac:dyDescent="0.3">
      <c r="A2346" s="19">
        <v>20200407</v>
      </c>
      <c r="B2346" s="19" t="s">
        <v>40</v>
      </c>
      <c r="C2346" s="19">
        <v>151</v>
      </c>
      <c r="D2346" s="19">
        <v>21.96</v>
      </c>
      <c r="E2346" s="19">
        <v>15.77</v>
      </c>
      <c r="F2346" s="19">
        <v>2.97</v>
      </c>
      <c r="G2346" s="19">
        <v>0</v>
      </c>
      <c r="H2346" s="17">
        <f t="shared" si="111"/>
        <v>403.78735884328751</v>
      </c>
      <c r="I2346" s="18">
        <f t="shared" si="109"/>
        <v>28.388354963852734</v>
      </c>
      <c r="J2346" s="17">
        <f t="shared" si="110"/>
        <v>0.39763057178573813</v>
      </c>
    </row>
    <row r="2347" spans="1:10" x14ac:dyDescent="0.3">
      <c r="A2347" s="2">
        <v>20200407</v>
      </c>
      <c r="B2347" s="2" t="s">
        <v>39</v>
      </c>
      <c r="C2347" s="2">
        <v>265</v>
      </c>
      <c r="D2347" s="2">
        <v>33.270000000000003</v>
      </c>
      <c r="E2347" s="2">
        <v>16.36</v>
      </c>
      <c r="F2347" s="2">
        <v>3.31</v>
      </c>
      <c r="G2347" s="2">
        <v>0</v>
      </c>
      <c r="H2347" s="16">
        <f t="shared" si="111"/>
        <v>483.06086463302387</v>
      </c>
      <c r="I2347" s="15">
        <f t="shared" si="109"/>
        <v>31.455652019781994</v>
      </c>
      <c r="J2347" s="14">
        <f t="shared" si="110"/>
        <v>0.46902773682401772</v>
      </c>
    </row>
    <row r="2348" spans="1:10" x14ac:dyDescent="0.3">
      <c r="A2348" s="19">
        <v>20200407</v>
      </c>
      <c r="B2348" s="19" t="s">
        <v>38</v>
      </c>
      <c r="C2348" s="19">
        <v>162</v>
      </c>
      <c r="D2348" s="19">
        <v>43.7</v>
      </c>
      <c r="E2348" s="19">
        <v>16.899999999999999</v>
      </c>
      <c r="F2348" s="19">
        <v>3.72</v>
      </c>
      <c r="G2348" s="19">
        <v>0</v>
      </c>
      <c r="H2348" s="17">
        <f t="shared" si="111"/>
        <v>234.48273888966906</v>
      </c>
      <c r="I2348" s="18">
        <f t="shared" si="109"/>
        <v>24.227585590302155</v>
      </c>
      <c r="J2348" s="17">
        <f t="shared" si="110"/>
        <v>0.23529776919821616</v>
      </c>
    </row>
    <row r="2349" spans="1:10" x14ac:dyDescent="0.3">
      <c r="A2349" s="2">
        <v>20200407</v>
      </c>
      <c r="B2349" s="2" t="s">
        <v>37</v>
      </c>
      <c r="C2349" s="2">
        <v>303</v>
      </c>
      <c r="D2349" s="2">
        <v>52.3</v>
      </c>
      <c r="E2349" s="2">
        <v>17.420000000000002</v>
      </c>
      <c r="F2349" s="2">
        <v>4.21</v>
      </c>
      <c r="G2349" s="2">
        <v>0</v>
      </c>
      <c r="H2349" s="16">
        <f t="shared" si="111"/>
        <v>382.95119820766223</v>
      </c>
      <c r="I2349" s="15">
        <f t="shared" si="109"/>
        <v>29.387224943989445</v>
      </c>
      <c r="J2349" s="14">
        <f t="shared" si="110"/>
        <v>0.37539077948667932</v>
      </c>
    </row>
    <row r="2350" spans="1:10" x14ac:dyDescent="0.3">
      <c r="A2350" s="19">
        <v>20200407</v>
      </c>
      <c r="B2350" s="19" t="s">
        <v>36</v>
      </c>
      <c r="C2350" s="19">
        <v>475</v>
      </c>
      <c r="D2350" s="19">
        <v>57.44</v>
      </c>
      <c r="E2350" s="19">
        <v>17.95</v>
      </c>
      <c r="F2350" s="19">
        <v>4.41</v>
      </c>
      <c r="G2350" s="19">
        <v>0</v>
      </c>
      <c r="H2350" s="17">
        <f t="shared" si="111"/>
        <v>563.57859140838048</v>
      </c>
      <c r="I2350" s="18">
        <f t="shared" si="109"/>
        <v>35.561830981511889</v>
      </c>
      <c r="J2350" s="17">
        <f t="shared" si="110"/>
        <v>0.53679269318573808</v>
      </c>
    </row>
    <row r="2351" spans="1:10" x14ac:dyDescent="0.3">
      <c r="A2351" s="2">
        <v>20200407</v>
      </c>
      <c r="B2351" s="2" t="s">
        <v>35</v>
      </c>
      <c r="C2351" s="2">
        <v>602</v>
      </c>
      <c r="D2351" s="2">
        <v>57.35</v>
      </c>
      <c r="E2351" s="2">
        <v>18.18</v>
      </c>
      <c r="F2351" s="2">
        <v>4.21</v>
      </c>
      <c r="G2351" s="2">
        <v>0</v>
      </c>
      <c r="H2351" s="16">
        <f t="shared" si="111"/>
        <v>714.97973150445409</v>
      </c>
      <c r="I2351" s="15">
        <f t="shared" si="109"/>
        <v>40.52311660951419</v>
      </c>
      <c r="J2351" s="14">
        <f t="shared" si="110"/>
        <v>0.6650355196493315</v>
      </c>
    </row>
    <row r="2352" spans="1:10" x14ac:dyDescent="0.3">
      <c r="A2352" s="19">
        <v>20200407</v>
      </c>
      <c r="B2352" s="19" t="s">
        <v>34</v>
      </c>
      <c r="C2352" s="19">
        <v>349</v>
      </c>
      <c r="D2352" s="19">
        <v>52.07</v>
      </c>
      <c r="E2352" s="19">
        <v>18.170000000000002</v>
      </c>
      <c r="F2352" s="19">
        <v>3.86</v>
      </c>
      <c r="G2352" s="19">
        <v>0</v>
      </c>
      <c r="H2352" s="17">
        <f t="shared" si="111"/>
        <v>442.46534515776023</v>
      </c>
      <c r="I2352" s="18">
        <f t="shared" si="109"/>
        <v>31.997042036180009</v>
      </c>
      <c r="J2352" s="17">
        <f t="shared" si="110"/>
        <v>0.42853357636946232</v>
      </c>
    </row>
    <row r="2353" spans="1:10" x14ac:dyDescent="0.3">
      <c r="A2353" s="2">
        <v>20200407</v>
      </c>
      <c r="B2353" s="2" t="s">
        <v>33</v>
      </c>
      <c r="C2353" s="2">
        <v>441</v>
      </c>
      <c r="D2353" s="2">
        <v>43.39</v>
      </c>
      <c r="E2353" s="2">
        <v>18.07</v>
      </c>
      <c r="F2353" s="2">
        <v>3.52</v>
      </c>
      <c r="G2353" s="2">
        <v>0</v>
      </c>
      <c r="H2353" s="16">
        <f t="shared" si="111"/>
        <v>641.95813089936337</v>
      </c>
      <c r="I2353" s="15">
        <f t="shared" si="109"/>
        <v>38.131191590605106</v>
      </c>
      <c r="J2353" s="14">
        <f t="shared" si="110"/>
        <v>0.60402459245442508</v>
      </c>
    </row>
    <row r="2354" spans="1:10" x14ac:dyDescent="0.3">
      <c r="A2354" s="19">
        <v>20200407</v>
      </c>
      <c r="B2354" s="19" t="s">
        <v>32</v>
      </c>
      <c r="C2354" s="19">
        <v>334</v>
      </c>
      <c r="D2354" s="19">
        <v>32.92</v>
      </c>
      <c r="E2354" s="19">
        <v>17.96</v>
      </c>
      <c r="F2354" s="19">
        <v>3.17</v>
      </c>
      <c r="G2354" s="19">
        <v>0</v>
      </c>
      <c r="H2354" s="17">
        <f t="shared" si="111"/>
        <v>614.57216912300453</v>
      </c>
      <c r="I2354" s="18">
        <f t="shared" si="109"/>
        <v>37.165380285093889</v>
      </c>
      <c r="J2354" s="17">
        <f t="shared" si="110"/>
        <v>0.58092790044793075</v>
      </c>
    </row>
    <row r="2355" spans="1:10" x14ac:dyDescent="0.3">
      <c r="A2355" s="2">
        <v>20200407</v>
      </c>
      <c r="B2355" s="2" t="s">
        <v>31</v>
      </c>
      <c r="C2355" s="2">
        <v>332.01</v>
      </c>
      <c r="D2355" s="2">
        <v>21.59</v>
      </c>
      <c r="E2355" s="2">
        <v>17.53</v>
      </c>
      <c r="F2355" s="2">
        <v>2.69</v>
      </c>
      <c r="G2355" s="2">
        <v>0</v>
      </c>
      <c r="H2355" s="16">
        <f t="shared" si="111"/>
        <v>902.29359541950407</v>
      </c>
      <c r="I2355" s="15">
        <f t="shared" si="109"/>
        <v>45.726674856859503</v>
      </c>
      <c r="J2355" s="14">
        <f t="shared" si="110"/>
        <v>0.81813663851991347</v>
      </c>
    </row>
    <row r="2356" spans="1:10" x14ac:dyDescent="0.3">
      <c r="A2356" s="19">
        <v>20200407</v>
      </c>
      <c r="B2356" s="19" t="s">
        <v>30</v>
      </c>
      <c r="C2356" s="19">
        <v>131</v>
      </c>
      <c r="D2356" s="19">
        <v>9.93</v>
      </c>
      <c r="E2356" s="19">
        <v>17</v>
      </c>
      <c r="F2356" s="19">
        <v>2.14</v>
      </c>
      <c r="G2356" s="19">
        <v>0</v>
      </c>
      <c r="H2356" s="17">
        <f t="shared" si="111"/>
        <v>759.66303533300413</v>
      </c>
      <c r="I2356" s="18">
        <f t="shared" si="109"/>
        <v>40.739469854156383</v>
      </c>
      <c r="J2356" s="17">
        <f t="shared" si="110"/>
        <v>0.70585791483527072</v>
      </c>
    </row>
    <row r="2357" spans="1:10" x14ac:dyDescent="0.3">
      <c r="A2357" s="2">
        <v>20200407</v>
      </c>
      <c r="B2357" s="2" t="s">
        <v>29</v>
      </c>
      <c r="C2357" s="2">
        <v>0</v>
      </c>
      <c r="D2357" s="2">
        <v>0</v>
      </c>
      <c r="E2357" s="2">
        <v>16.170000000000002</v>
      </c>
      <c r="F2357" s="2">
        <v>1.79</v>
      </c>
      <c r="G2357" s="2">
        <v>0</v>
      </c>
      <c r="H2357" s="16">
        <f t="shared" si="111"/>
        <v>0</v>
      </c>
      <c r="I2357" s="15">
        <f t="shared" si="109"/>
        <v>16.170000000000002</v>
      </c>
      <c r="J2357" s="14">
        <f t="shared" si="110"/>
        <v>0</v>
      </c>
    </row>
    <row r="2358" spans="1:10" x14ac:dyDescent="0.3">
      <c r="A2358" s="19">
        <v>20200407</v>
      </c>
      <c r="B2358" s="19" t="s">
        <v>28</v>
      </c>
      <c r="C2358" s="19">
        <v>0</v>
      </c>
      <c r="D2358" s="19">
        <v>0</v>
      </c>
      <c r="E2358" s="19">
        <v>15.13</v>
      </c>
      <c r="F2358" s="19">
        <v>1.38</v>
      </c>
      <c r="G2358" s="19">
        <v>0</v>
      </c>
      <c r="H2358" s="17">
        <f t="shared" si="111"/>
        <v>0</v>
      </c>
      <c r="I2358" s="18">
        <f t="shared" si="109"/>
        <v>15.13</v>
      </c>
      <c r="J2358" s="17">
        <f t="shared" si="110"/>
        <v>0</v>
      </c>
    </row>
    <row r="2359" spans="1:10" x14ac:dyDescent="0.3">
      <c r="A2359" s="2">
        <v>20200407</v>
      </c>
      <c r="B2359" s="2" t="s">
        <v>27</v>
      </c>
      <c r="C2359" s="2">
        <v>0</v>
      </c>
      <c r="D2359" s="2">
        <v>0</v>
      </c>
      <c r="E2359" s="2">
        <v>14.26</v>
      </c>
      <c r="F2359" s="2">
        <v>1.03</v>
      </c>
      <c r="G2359" s="2">
        <v>0</v>
      </c>
      <c r="H2359" s="16">
        <f t="shared" si="111"/>
        <v>0</v>
      </c>
      <c r="I2359" s="15">
        <f t="shared" si="109"/>
        <v>14.26</v>
      </c>
      <c r="J2359" s="14">
        <f t="shared" si="110"/>
        <v>0</v>
      </c>
    </row>
    <row r="2360" spans="1:10" x14ac:dyDescent="0.3">
      <c r="A2360" s="19">
        <v>20200407</v>
      </c>
      <c r="B2360" s="19" t="s">
        <v>26</v>
      </c>
      <c r="C2360" s="19">
        <v>0</v>
      </c>
      <c r="D2360" s="19">
        <v>0</v>
      </c>
      <c r="E2360" s="19">
        <v>13.71</v>
      </c>
      <c r="F2360" s="19">
        <v>0.97</v>
      </c>
      <c r="G2360" s="19">
        <v>0</v>
      </c>
      <c r="H2360" s="17">
        <f t="shared" si="111"/>
        <v>0</v>
      </c>
      <c r="I2360" s="18">
        <f t="shared" si="109"/>
        <v>13.71</v>
      </c>
      <c r="J2360" s="17">
        <f t="shared" si="110"/>
        <v>0</v>
      </c>
    </row>
    <row r="2361" spans="1:10" x14ac:dyDescent="0.3">
      <c r="A2361" s="2">
        <v>20200407</v>
      </c>
      <c r="B2361" s="2" t="s">
        <v>25</v>
      </c>
      <c r="C2361" s="2">
        <v>0</v>
      </c>
      <c r="D2361" s="2">
        <v>0</v>
      </c>
      <c r="E2361" s="2">
        <v>13.56</v>
      </c>
      <c r="F2361" s="2">
        <v>1.17</v>
      </c>
      <c r="G2361" s="2">
        <v>0</v>
      </c>
      <c r="H2361" s="16">
        <f t="shared" si="111"/>
        <v>0</v>
      </c>
      <c r="I2361" s="15">
        <f t="shared" si="109"/>
        <v>13.56</v>
      </c>
      <c r="J2361" s="14">
        <f t="shared" si="110"/>
        <v>0</v>
      </c>
    </row>
    <row r="2362" spans="1:10" x14ac:dyDescent="0.3">
      <c r="A2362" s="19">
        <v>20200408</v>
      </c>
      <c r="B2362" s="19" t="s">
        <v>48</v>
      </c>
      <c r="C2362" s="19">
        <v>0</v>
      </c>
      <c r="D2362" s="19">
        <v>0</v>
      </c>
      <c r="E2362" s="19">
        <v>13.49</v>
      </c>
      <c r="F2362" s="19">
        <v>1.03</v>
      </c>
      <c r="G2362" s="19">
        <v>0</v>
      </c>
      <c r="H2362" s="17">
        <f t="shared" si="111"/>
        <v>0</v>
      </c>
      <c r="I2362" s="18">
        <f t="shared" si="109"/>
        <v>13.49</v>
      </c>
      <c r="J2362" s="17">
        <f t="shared" si="110"/>
        <v>0</v>
      </c>
    </row>
    <row r="2363" spans="1:10" x14ac:dyDescent="0.3">
      <c r="A2363" s="2">
        <v>20200408</v>
      </c>
      <c r="B2363" s="2" t="s">
        <v>47</v>
      </c>
      <c r="C2363" s="2">
        <v>0</v>
      </c>
      <c r="D2363" s="2">
        <v>0</v>
      </c>
      <c r="E2363" s="2">
        <v>13.24</v>
      </c>
      <c r="F2363" s="2">
        <v>1.17</v>
      </c>
      <c r="G2363" s="2">
        <v>0</v>
      </c>
      <c r="H2363" s="16">
        <f t="shared" si="111"/>
        <v>0</v>
      </c>
      <c r="I2363" s="15">
        <f t="shared" si="109"/>
        <v>13.24</v>
      </c>
      <c r="J2363" s="14">
        <f t="shared" si="110"/>
        <v>0</v>
      </c>
    </row>
    <row r="2364" spans="1:10" x14ac:dyDescent="0.3">
      <c r="A2364" s="19">
        <v>20200408</v>
      </c>
      <c r="B2364" s="19" t="s">
        <v>46</v>
      </c>
      <c r="C2364" s="19">
        <v>0</v>
      </c>
      <c r="D2364" s="19">
        <v>0</v>
      </c>
      <c r="E2364" s="19">
        <v>13.11</v>
      </c>
      <c r="F2364" s="19">
        <v>1.31</v>
      </c>
      <c r="G2364" s="19">
        <v>0</v>
      </c>
      <c r="H2364" s="17">
        <f t="shared" si="111"/>
        <v>0</v>
      </c>
      <c r="I2364" s="18">
        <f t="shared" si="109"/>
        <v>13.11</v>
      </c>
      <c r="J2364" s="17">
        <f t="shared" si="110"/>
        <v>0</v>
      </c>
    </row>
    <row r="2365" spans="1:10" x14ac:dyDescent="0.3">
      <c r="A2365" s="2">
        <v>20200408</v>
      </c>
      <c r="B2365" s="2" t="s">
        <v>45</v>
      </c>
      <c r="C2365" s="2">
        <v>0</v>
      </c>
      <c r="D2365" s="2">
        <v>0</v>
      </c>
      <c r="E2365" s="2">
        <v>13.04</v>
      </c>
      <c r="F2365" s="2">
        <v>1.38</v>
      </c>
      <c r="G2365" s="2">
        <v>0</v>
      </c>
      <c r="H2365" s="16">
        <f t="shared" si="111"/>
        <v>0</v>
      </c>
      <c r="I2365" s="15">
        <f t="shared" si="109"/>
        <v>13.04</v>
      </c>
      <c r="J2365" s="14">
        <f t="shared" si="110"/>
        <v>0</v>
      </c>
    </row>
    <row r="2366" spans="1:10" x14ac:dyDescent="0.3">
      <c r="A2366" s="19">
        <v>20200408</v>
      </c>
      <c r="B2366" s="19" t="s">
        <v>44</v>
      </c>
      <c r="C2366" s="19">
        <v>0</v>
      </c>
      <c r="D2366" s="19">
        <v>0</v>
      </c>
      <c r="E2366" s="19">
        <v>12.95</v>
      </c>
      <c r="F2366" s="19">
        <v>1.66</v>
      </c>
      <c r="G2366" s="19">
        <v>0</v>
      </c>
      <c r="H2366" s="17">
        <f t="shared" si="111"/>
        <v>0</v>
      </c>
      <c r="I2366" s="18">
        <f t="shared" si="109"/>
        <v>12.95</v>
      </c>
      <c r="J2366" s="17">
        <f t="shared" si="110"/>
        <v>0</v>
      </c>
    </row>
    <row r="2367" spans="1:10" x14ac:dyDescent="0.3">
      <c r="A2367" s="2">
        <v>20200408</v>
      </c>
      <c r="B2367" s="2" t="s">
        <v>43</v>
      </c>
      <c r="C2367" s="2">
        <v>0</v>
      </c>
      <c r="D2367" s="2">
        <v>0</v>
      </c>
      <c r="E2367" s="2">
        <v>12.86</v>
      </c>
      <c r="F2367" s="2">
        <v>2.0699999999999998</v>
      </c>
      <c r="G2367" s="2">
        <v>0</v>
      </c>
      <c r="H2367" s="16">
        <f t="shared" si="111"/>
        <v>0</v>
      </c>
      <c r="I2367" s="15">
        <f t="shared" si="109"/>
        <v>12.86</v>
      </c>
      <c r="J2367" s="14">
        <f t="shared" si="110"/>
        <v>0</v>
      </c>
    </row>
    <row r="2368" spans="1:10" x14ac:dyDescent="0.3">
      <c r="A2368" s="19">
        <v>20200408</v>
      </c>
      <c r="B2368" s="19" t="s">
        <v>42</v>
      </c>
      <c r="C2368" s="19">
        <v>0</v>
      </c>
      <c r="D2368" s="19">
        <v>0</v>
      </c>
      <c r="E2368" s="19">
        <v>12.86</v>
      </c>
      <c r="F2368" s="19">
        <v>1.79</v>
      </c>
      <c r="G2368" s="19">
        <v>0</v>
      </c>
      <c r="H2368" s="17">
        <f t="shared" si="111"/>
        <v>0</v>
      </c>
      <c r="I2368" s="18">
        <f t="shared" si="109"/>
        <v>12.86</v>
      </c>
      <c r="J2368" s="17">
        <f t="shared" si="110"/>
        <v>0</v>
      </c>
    </row>
    <row r="2369" spans="1:10" x14ac:dyDescent="0.3">
      <c r="A2369" s="2">
        <v>20200408</v>
      </c>
      <c r="B2369" s="2" t="s">
        <v>41</v>
      </c>
      <c r="C2369" s="2">
        <v>12</v>
      </c>
      <c r="D2369" s="2">
        <v>10.59</v>
      </c>
      <c r="E2369" s="2">
        <v>13.84</v>
      </c>
      <c r="F2369" s="2">
        <v>2.34</v>
      </c>
      <c r="G2369" s="2">
        <v>0</v>
      </c>
      <c r="H2369" s="16">
        <f t="shared" si="111"/>
        <v>65.29553542905893</v>
      </c>
      <c r="I2369" s="15">
        <f t="shared" si="109"/>
        <v>15.880485482158091</v>
      </c>
      <c r="J2369" s="14">
        <f t="shared" si="110"/>
        <v>6.7975121553888962E-2</v>
      </c>
    </row>
    <row r="2370" spans="1:10" x14ac:dyDescent="0.3">
      <c r="A2370" s="19">
        <v>20200408</v>
      </c>
      <c r="B2370" s="19" t="s">
        <v>40</v>
      </c>
      <c r="C2370" s="19">
        <v>191</v>
      </c>
      <c r="D2370" s="19">
        <v>22.25</v>
      </c>
      <c r="E2370" s="19">
        <v>14.72</v>
      </c>
      <c r="F2370" s="19">
        <v>2.69</v>
      </c>
      <c r="G2370" s="19">
        <v>0</v>
      </c>
      <c r="H2370" s="17">
        <f t="shared" si="111"/>
        <v>504.42545211309681</v>
      </c>
      <c r="I2370" s="18">
        <f t="shared" si="109"/>
        <v>30.483295378534276</v>
      </c>
      <c r="J2370" s="17">
        <f t="shared" si="110"/>
        <v>0.49197884023635624</v>
      </c>
    </row>
    <row r="2371" spans="1:10" x14ac:dyDescent="0.3">
      <c r="A2371" s="2">
        <v>20200408</v>
      </c>
      <c r="B2371" s="2" t="s">
        <v>39</v>
      </c>
      <c r="C2371" s="2">
        <v>139</v>
      </c>
      <c r="D2371" s="2">
        <v>33.58</v>
      </c>
      <c r="E2371" s="2">
        <v>15.49</v>
      </c>
      <c r="F2371" s="2">
        <v>2.76</v>
      </c>
      <c r="G2371" s="2">
        <v>0</v>
      </c>
      <c r="H2371" s="16">
        <f t="shared" si="111"/>
        <v>251.31044331232124</v>
      </c>
      <c r="I2371" s="15">
        <f t="shared" si="109"/>
        <v>23.343451353510041</v>
      </c>
      <c r="J2371" s="14">
        <f t="shared" si="110"/>
        <v>0.25318382919855142</v>
      </c>
    </row>
    <row r="2372" spans="1:10" x14ac:dyDescent="0.3">
      <c r="A2372" s="19">
        <v>20200408</v>
      </c>
      <c r="B2372" s="19" t="s">
        <v>38</v>
      </c>
      <c r="C2372" s="19">
        <v>362</v>
      </c>
      <c r="D2372" s="19">
        <v>44.03</v>
      </c>
      <c r="E2372" s="19">
        <v>16.14</v>
      </c>
      <c r="F2372" s="19">
        <v>2.9</v>
      </c>
      <c r="G2372" s="19">
        <v>0</v>
      </c>
      <c r="H2372" s="17">
        <f t="shared" si="111"/>
        <v>520.83713960325292</v>
      </c>
      <c r="I2372" s="18">
        <f t="shared" si="109"/>
        <v>32.416160612601658</v>
      </c>
      <c r="J2372" s="17">
        <f t="shared" si="110"/>
        <v>0.50345538614187701</v>
      </c>
    </row>
    <row r="2373" spans="1:10" x14ac:dyDescent="0.3">
      <c r="A2373" s="2">
        <v>20200408</v>
      </c>
      <c r="B2373" s="2" t="s">
        <v>37</v>
      </c>
      <c r="C2373" s="2">
        <v>162</v>
      </c>
      <c r="D2373" s="2">
        <v>52.67</v>
      </c>
      <c r="E2373" s="2">
        <v>16.8</v>
      </c>
      <c r="F2373" s="2">
        <v>2.83</v>
      </c>
      <c r="G2373" s="2">
        <v>0</v>
      </c>
      <c r="H2373" s="16">
        <f t="shared" si="111"/>
        <v>203.73358725044082</v>
      </c>
      <c r="I2373" s="15">
        <f t="shared" si="109"/>
        <v>23.166674601576275</v>
      </c>
      <c r="J2373" s="14">
        <f t="shared" si="110"/>
        <v>0.20541438207052279</v>
      </c>
    </row>
    <row r="2374" spans="1:10" x14ac:dyDescent="0.3">
      <c r="A2374" s="19">
        <v>20200408</v>
      </c>
      <c r="B2374" s="19" t="s">
        <v>36</v>
      </c>
      <c r="C2374" s="19">
        <v>358</v>
      </c>
      <c r="D2374" s="19">
        <v>57.82</v>
      </c>
      <c r="E2374" s="19">
        <v>17.2</v>
      </c>
      <c r="F2374" s="19">
        <v>2.83</v>
      </c>
      <c r="G2374" s="19">
        <v>0</v>
      </c>
      <c r="H2374" s="17">
        <f t="shared" si="111"/>
        <v>422.97829668520353</v>
      </c>
      <c r="I2374" s="18">
        <f t="shared" si="109"/>
        <v>30.41807177141261</v>
      </c>
      <c r="J2374" s="17">
        <f t="shared" si="110"/>
        <v>0.41266552622384722</v>
      </c>
    </row>
    <row r="2375" spans="1:10" x14ac:dyDescent="0.3">
      <c r="A2375" s="2">
        <v>20200408</v>
      </c>
      <c r="B2375" s="2" t="s">
        <v>35</v>
      </c>
      <c r="C2375" s="2">
        <v>311</v>
      </c>
      <c r="D2375" s="2">
        <v>57.7</v>
      </c>
      <c r="E2375" s="2">
        <v>17.28</v>
      </c>
      <c r="F2375" s="2">
        <v>3.03</v>
      </c>
      <c r="G2375" s="2">
        <v>0</v>
      </c>
      <c r="H2375" s="16">
        <f t="shared" si="111"/>
        <v>367.93332879419359</v>
      </c>
      <c r="I2375" s="15">
        <f t="shared" si="109"/>
        <v>28.777916524818551</v>
      </c>
      <c r="J2375" s="14">
        <f t="shared" si="110"/>
        <v>0.36167823248121972</v>
      </c>
    </row>
    <row r="2376" spans="1:10" x14ac:dyDescent="0.3">
      <c r="A2376" s="19">
        <v>20200408</v>
      </c>
      <c r="B2376" s="19" t="s">
        <v>34</v>
      </c>
      <c r="C2376" s="19">
        <v>254</v>
      </c>
      <c r="D2376" s="19">
        <v>52.36</v>
      </c>
      <c r="E2376" s="19">
        <v>17.809999999999999</v>
      </c>
      <c r="F2376" s="19">
        <v>2.9</v>
      </c>
      <c r="G2376" s="19">
        <v>0</v>
      </c>
      <c r="H2376" s="17">
        <f t="shared" si="111"/>
        <v>320.76235821733252</v>
      </c>
      <c r="I2376" s="18">
        <f t="shared" si="109"/>
        <v>27.833823694291638</v>
      </c>
      <c r="J2376" s="17">
        <f t="shared" si="110"/>
        <v>0.31667193034804336</v>
      </c>
    </row>
    <row r="2377" spans="1:10" x14ac:dyDescent="0.3">
      <c r="A2377" s="2">
        <v>20200408</v>
      </c>
      <c r="B2377" s="2" t="s">
        <v>33</v>
      </c>
      <c r="C2377" s="2">
        <v>340</v>
      </c>
      <c r="D2377" s="2">
        <v>43.63</v>
      </c>
      <c r="E2377" s="2">
        <v>17.489999999999998</v>
      </c>
      <c r="F2377" s="2">
        <v>2.41</v>
      </c>
      <c r="G2377" s="2">
        <v>0</v>
      </c>
      <c r="H2377" s="16">
        <f t="shared" si="111"/>
        <v>492.75460535062655</v>
      </c>
      <c r="I2377" s="15">
        <f t="shared" si="109"/>
        <v>32.888581417207078</v>
      </c>
      <c r="J2377" s="14">
        <f t="shared" si="110"/>
        <v>0.47526249864707182</v>
      </c>
    </row>
    <row r="2378" spans="1:10" x14ac:dyDescent="0.3">
      <c r="A2378" s="19">
        <v>20200408</v>
      </c>
      <c r="B2378" s="19" t="s">
        <v>32</v>
      </c>
      <c r="C2378" s="19">
        <v>194</v>
      </c>
      <c r="D2378" s="19">
        <v>33.119999999999997</v>
      </c>
      <c r="E2378" s="19">
        <v>17.12</v>
      </c>
      <c r="F2378" s="19">
        <v>2</v>
      </c>
      <c r="G2378" s="19">
        <v>0</v>
      </c>
      <c r="H2378" s="17">
        <f t="shared" si="111"/>
        <v>355.05491804502338</v>
      </c>
      <c r="I2378" s="18">
        <f t="shared" ref="I2378:I2441" si="112">E2378+H2378*((NOCT-20)/(800))</f>
        <v>28.21546618890698</v>
      </c>
      <c r="J2378" s="17">
        <f t="shared" ref="J2378:J2441" si="113">P_STC__W*(H2378/1000)*(1+(alpha_p/100)*(I2378-25))</f>
        <v>0.3499174161662183</v>
      </c>
    </row>
    <row r="2379" spans="1:10" x14ac:dyDescent="0.3">
      <c r="A2379" s="2">
        <v>20200408</v>
      </c>
      <c r="B2379" s="2" t="s">
        <v>31</v>
      </c>
      <c r="C2379" s="2">
        <v>143</v>
      </c>
      <c r="D2379" s="2">
        <v>21.77</v>
      </c>
      <c r="E2379" s="2">
        <v>16.829999999999998</v>
      </c>
      <c r="F2379" s="2">
        <v>1.38</v>
      </c>
      <c r="G2379" s="2">
        <v>0</v>
      </c>
      <c r="H2379" s="16">
        <f t="shared" si="111"/>
        <v>385.56776122719418</v>
      </c>
      <c r="I2379" s="15">
        <f t="shared" si="112"/>
        <v>28.878992538349816</v>
      </c>
      <c r="J2379" s="14">
        <f t="shared" si="113"/>
        <v>0.37883749611746576</v>
      </c>
    </row>
    <row r="2380" spans="1:10" x14ac:dyDescent="0.3">
      <c r="A2380" s="19">
        <v>20200408</v>
      </c>
      <c r="B2380" s="19" t="s">
        <v>30</v>
      </c>
      <c r="C2380" s="19">
        <v>45</v>
      </c>
      <c r="D2380" s="19">
        <v>10.1</v>
      </c>
      <c r="E2380" s="19">
        <v>16.54</v>
      </c>
      <c r="F2380" s="19">
        <v>0.9</v>
      </c>
      <c r="G2380" s="19">
        <v>0</v>
      </c>
      <c r="H2380" s="17">
        <f t="shared" si="111"/>
        <v>256.60512118128747</v>
      </c>
      <c r="I2380" s="18">
        <f t="shared" si="112"/>
        <v>24.558910036915233</v>
      </c>
      <c r="J2380" s="17">
        <f t="shared" si="113"/>
        <v>0.25711445792671894</v>
      </c>
    </row>
    <row r="2381" spans="1:10" x14ac:dyDescent="0.3">
      <c r="A2381" s="2">
        <v>20200408</v>
      </c>
      <c r="B2381" s="2" t="s">
        <v>29</v>
      </c>
      <c r="C2381" s="2">
        <v>0</v>
      </c>
      <c r="D2381" s="2">
        <v>0</v>
      </c>
      <c r="E2381" s="2">
        <v>15.53</v>
      </c>
      <c r="F2381" s="2">
        <v>0.83</v>
      </c>
      <c r="G2381" s="2">
        <v>0</v>
      </c>
      <c r="H2381" s="16">
        <f t="shared" si="111"/>
        <v>0</v>
      </c>
      <c r="I2381" s="15">
        <f t="shared" si="112"/>
        <v>15.53</v>
      </c>
      <c r="J2381" s="14">
        <f t="shared" si="113"/>
        <v>0</v>
      </c>
    </row>
    <row r="2382" spans="1:10" x14ac:dyDescent="0.3">
      <c r="A2382" s="19">
        <v>20200408</v>
      </c>
      <c r="B2382" s="19" t="s">
        <v>28</v>
      </c>
      <c r="C2382" s="19">
        <v>0</v>
      </c>
      <c r="D2382" s="19">
        <v>0</v>
      </c>
      <c r="E2382" s="19">
        <v>15.22</v>
      </c>
      <c r="F2382" s="19">
        <v>0.62</v>
      </c>
      <c r="G2382" s="19">
        <v>0</v>
      </c>
      <c r="H2382" s="17">
        <f t="shared" si="111"/>
        <v>0</v>
      </c>
      <c r="I2382" s="18">
        <f t="shared" si="112"/>
        <v>15.22</v>
      </c>
      <c r="J2382" s="17">
        <f t="shared" si="113"/>
        <v>0</v>
      </c>
    </row>
    <row r="2383" spans="1:10" x14ac:dyDescent="0.3">
      <c r="A2383" s="2">
        <v>20200408</v>
      </c>
      <c r="B2383" s="2" t="s">
        <v>27</v>
      </c>
      <c r="C2383" s="2">
        <v>0</v>
      </c>
      <c r="D2383" s="2">
        <v>0</v>
      </c>
      <c r="E2383" s="2">
        <v>14.99</v>
      </c>
      <c r="F2383" s="2">
        <v>0.9</v>
      </c>
      <c r="G2383" s="2">
        <v>0</v>
      </c>
      <c r="H2383" s="16">
        <f t="shared" si="111"/>
        <v>0</v>
      </c>
      <c r="I2383" s="15">
        <f t="shared" si="112"/>
        <v>14.99</v>
      </c>
      <c r="J2383" s="14">
        <f t="shared" si="113"/>
        <v>0</v>
      </c>
    </row>
    <row r="2384" spans="1:10" x14ac:dyDescent="0.3">
      <c r="A2384" s="19">
        <v>20200408</v>
      </c>
      <c r="B2384" s="19" t="s">
        <v>26</v>
      </c>
      <c r="C2384" s="19">
        <v>0</v>
      </c>
      <c r="D2384" s="19">
        <v>0</v>
      </c>
      <c r="E2384" s="19">
        <v>14.88</v>
      </c>
      <c r="F2384" s="19">
        <v>1.17</v>
      </c>
      <c r="G2384" s="19">
        <v>0</v>
      </c>
      <c r="H2384" s="17">
        <f t="shared" si="111"/>
        <v>0</v>
      </c>
      <c r="I2384" s="18">
        <f t="shared" si="112"/>
        <v>14.88</v>
      </c>
      <c r="J2384" s="17">
        <f t="shared" si="113"/>
        <v>0</v>
      </c>
    </row>
    <row r="2385" spans="1:10" x14ac:dyDescent="0.3">
      <c r="A2385" s="2">
        <v>20200408</v>
      </c>
      <c r="B2385" s="2" t="s">
        <v>25</v>
      </c>
      <c r="C2385" s="2">
        <v>0</v>
      </c>
      <c r="D2385" s="2">
        <v>0</v>
      </c>
      <c r="E2385" s="2">
        <v>14.85</v>
      </c>
      <c r="F2385" s="2">
        <v>1.79</v>
      </c>
      <c r="G2385" s="2">
        <v>0</v>
      </c>
      <c r="H2385" s="16">
        <f t="shared" si="111"/>
        <v>0</v>
      </c>
      <c r="I2385" s="15">
        <f t="shared" si="112"/>
        <v>14.85</v>
      </c>
      <c r="J2385" s="14">
        <f t="shared" si="113"/>
        <v>0</v>
      </c>
    </row>
    <row r="2386" spans="1:10" x14ac:dyDescent="0.3">
      <c r="A2386" s="19">
        <v>20200409</v>
      </c>
      <c r="B2386" s="19" t="s">
        <v>48</v>
      </c>
      <c r="C2386" s="19">
        <v>0</v>
      </c>
      <c r="D2386" s="19">
        <v>0</v>
      </c>
      <c r="E2386" s="19">
        <v>14.8</v>
      </c>
      <c r="F2386" s="19">
        <v>2.21</v>
      </c>
      <c r="G2386" s="19">
        <v>0</v>
      </c>
      <c r="H2386" s="17">
        <f t="shared" si="111"/>
        <v>0</v>
      </c>
      <c r="I2386" s="18">
        <f t="shared" si="112"/>
        <v>14.8</v>
      </c>
      <c r="J2386" s="17">
        <f t="shared" si="113"/>
        <v>0</v>
      </c>
    </row>
    <row r="2387" spans="1:10" x14ac:dyDescent="0.3">
      <c r="A2387" s="2">
        <v>20200409</v>
      </c>
      <c r="B2387" s="2" t="s">
        <v>47</v>
      </c>
      <c r="C2387" s="2">
        <v>0</v>
      </c>
      <c r="D2387" s="2">
        <v>0</v>
      </c>
      <c r="E2387" s="2">
        <v>14.59</v>
      </c>
      <c r="F2387" s="2">
        <v>2.34</v>
      </c>
      <c r="G2387" s="2">
        <v>0</v>
      </c>
      <c r="H2387" s="16">
        <f t="shared" ref="H2387:H2450" si="114">IF(D2387&gt;0,C2387/SIN(D2387*PI()/180),0)</f>
        <v>0</v>
      </c>
      <c r="I2387" s="15">
        <f t="shared" si="112"/>
        <v>14.59</v>
      </c>
      <c r="J2387" s="14">
        <f t="shared" si="113"/>
        <v>0</v>
      </c>
    </row>
    <row r="2388" spans="1:10" x14ac:dyDescent="0.3">
      <c r="A2388" s="19">
        <v>20200409</v>
      </c>
      <c r="B2388" s="19" t="s">
        <v>46</v>
      </c>
      <c r="C2388" s="19">
        <v>0</v>
      </c>
      <c r="D2388" s="19">
        <v>0</v>
      </c>
      <c r="E2388" s="19">
        <v>14.47</v>
      </c>
      <c r="F2388" s="19">
        <v>2.2799999999999998</v>
      </c>
      <c r="G2388" s="19">
        <v>0</v>
      </c>
      <c r="H2388" s="17">
        <f t="shared" si="114"/>
        <v>0</v>
      </c>
      <c r="I2388" s="18">
        <f t="shared" si="112"/>
        <v>14.47</v>
      </c>
      <c r="J2388" s="17">
        <f t="shared" si="113"/>
        <v>0</v>
      </c>
    </row>
    <row r="2389" spans="1:10" x14ac:dyDescent="0.3">
      <c r="A2389" s="2">
        <v>20200409</v>
      </c>
      <c r="B2389" s="2" t="s">
        <v>45</v>
      </c>
      <c r="C2389" s="2">
        <v>0</v>
      </c>
      <c r="D2389" s="2">
        <v>0</v>
      </c>
      <c r="E2389" s="2">
        <v>14.31</v>
      </c>
      <c r="F2389" s="2">
        <v>2.34</v>
      </c>
      <c r="G2389" s="2">
        <v>0</v>
      </c>
      <c r="H2389" s="16">
        <f t="shared" si="114"/>
        <v>0</v>
      </c>
      <c r="I2389" s="15">
        <f t="shared" si="112"/>
        <v>14.31</v>
      </c>
      <c r="J2389" s="14">
        <f t="shared" si="113"/>
        <v>0</v>
      </c>
    </row>
    <row r="2390" spans="1:10" x14ac:dyDescent="0.3">
      <c r="A2390" s="19">
        <v>20200409</v>
      </c>
      <c r="B2390" s="19" t="s">
        <v>44</v>
      </c>
      <c r="C2390" s="19">
        <v>0</v>
      </c>
      <c r="D2390" s="19">
        <v>0</v>
      </c>
      <c r="E2390" s="19">
        <v>14.28</v>
      </c>
      <c r="F2390" s="19">
        <v>2.21</v>
      </c>
      <c r="G2390" s="19">
        <v>0</v>
      </c>
      <c r="H2390" s="17">
        <f t="shared" si="114"/>
        <v>0</v>
      </c>
      <c r="I2390" s="18">
        <f t="shared" si="112"/>
        <v>14.28</v>
      </c>
      <c r="J2390" s="17">
        <f t="shared" si="113"/>
        <v>0</v>
      </c>
    </row>
    <row r="2391" spans="1:10" x14ac:dyDescent="0.3">
      <c r="A2391" s="2">
        <v>20200409</v>
      </c>
      <c r="B2391" s="2" t="s">
        <v>43</v>
      </c>
      <c r="C2391" s="2">
        <v>0</v>
      </c>
      <c r="D2391" s="2">
        <v>0</v>
      </c>
      <c r="E2391" s="2">
        <v>14.15</v>
      </c>
      <c r="F2391" s="2">
        <v>2.21</v>
      </c>
      <c r="G2391" s="2">
        <v>0</v>
      </c>
      <c r="H2391" s="16">
        <f t="shared" si="114"/>
        <v>0</v>
      </c>
      <c r="I2391" s="15">
        <f t="shared" si="112"/>
        <v>14.15</v>
      </c>
      <c r="J2391" s="14">
        <f t="shared" si="113"/>
        <v>0</v>
      </c>
    </row>
    <row r="2392" spans="1:10" x14ac:dyDescent="0.3">
      <c r="A2392" s="19">
        <v>20200409</v>
      </c>
      <c r="B2392" s="19" t="s">
        <v>42</v>
      </c>
      <c r="C2392" s="19">
        <v>0</v>
      </c>
      <c r="D2392" s="19">
        <v>0</v>
      </c>
      <c r="E2392" s="19">
        <v>13.96</v>
      </c>
      <c r="F2392" s="19">
        <v>2.48</v>
      </c>
      <c r="G2392" s="19">
        <v>0</v>
      </c>
      <c r="H2392" s="17">
        <f t="shared" si="114"/>
        <v>0</v>
      </c>
      <c r="I2392" s="18">
        <f t="shared" si="112"/>
        <v>13.96</v>
      </c>
      <c r="J2392" s="17">
        <f t="shared" si="113"/>
        <v>0</v>
      </c>
    </row>
    <row r="2393" spans="1:10" x14ac:dyDescent="0.3">
      <c r="A2393" s="2">
        <v>20200409</v>
      </c>
      <c r="B2393" s="2" t="s">
        <v>41</v>
      </c>
      <c r="C2393" s="2">
        <v>20</v>
      </c>
      <c r="D2393" s="2">
        <v>10.88</v>
      </c>
      <c r="E2393" s="2">
        <v>14.5</v>
      </c>
      <c r="F2393" s="2">
        <v>3.24</v>
      </c>
      <c r="G2393" s="2">
        <v>0</v>
      </c>
      <c r="H2393" s="16">
        <f t="shared" si="114"/>
        <v>105.95876984437206</v>
      </c>
      <c r="I2393" s="15">
        <f t="shared" si="112"/>
        <v>17.811211557636625</v>
      </c>
      <c r="J2393" s="14">
        <f t="shared" si="113"/>
        <v>0.10938648815448124</v>
      </c>
    </row>
    <row r="2394" spans="1:10" x14ac:dyDescent="0.3">
      <c r="A2394" s="19">
        <v>20200409</v>
      </c>
      <c r="B2394" s="19" t="s">
        <v>40</v>
      </c>
      <c r="C2394" s="19">
        <v>63</v>
      </c>
      <c r="D2394" s="19">
        <v>22.54</v>
      </c>
      <c r="E2394" s="19">
        <v>14.66</v>
      </c>
      <c r="F2394" s="19">
        <v>3.59</v>
      </c>
      <c r="G2394" s="19">
        <v>0</v>
      </c>
      <c r="H2394" s="17">
        <f t="shared" si="114"/>
        <v>164.34997179255561</v>
      </c>
      <c r="I2394" s="18">
        <f t="shared" si="112"/>
        <v>19.795936618517363</v>
      </c>
      <c r="J2394" s="17">
        <f t="shared" si="113"/>
        <v>0.16819876630734565</v>
      </c>
    </row>
    <row r="2395" spans="1:10" x14ac:dyDescent="0.3">
      <c r="A2395" s="2">
        <v>20200409</v>
      </c>
      <c r="B2395" s="2" t="s">
        <v>39</v>
      </c>
      <c r="C2395" s="2">
        <v>79</v>
      </c>
      <c r="D2395" s="2">
        <v>33.880000000000003</v>
      </c>
      <c r="E2395" s="2">
        <v>15.18</v>
      </c>
      <c r="F2395" s="2">
        <v>4.41</v>
      </c>
      <c r="G2395" s="2">
        <v>0</v>
      </c>
      <c r="H2395" s="16">
        <f t="shared" si="114"/>
        <v>141.71538681640291</v>
      </c>
      <c r="I2395" s="15">
        <f t="shared" si="112"/>
        <v>19.60860583801259</v>
      </c>
      <c r="J2395" s="14">
        <f t="shared" si="113"/>
        <v>0.14515358260755876</v>
      </c>
    </row>
    <row r="2396" spans="1:10" x14ac:dyDescent="0.3">
      <c r="A2396" s="19">
        <v>20200409</v>
      </c>
      <c r="B2396" s="19" t="s">
        <v>38</v>
      </c>
      <c r="C2396" s="19">
        <v>126</v>
      </c>
      <c r="D2396" s="19">
        <v>44.36</v>
      </c>
      <c r="E2396" s="19">
        <v>15.34</v>
      </c>
      <c r="F2396" s="19">
        <v>4.83</v>
      </c>
      <c r="G2396" s="19">
        <v>0</v>
      </c>
      <c r="H2396" s="17">
        <f t="shared" si="114"/>
        <v>180.21513206538779</v>
      </c>
      <c r="I2396" s="18">
        <f t="shared" si="112"/>
        <v>20.971722877043369</v>
      </c>
      <c r="J2396" s="17">
        <f t="shared" si="113"/>
        <v>0.18348193628708104</v>
      </c>
    </row>
    <row r="2397" spans="1:10" x14ac:dyDescent="0.3">
      <c r="A2397" s="2">
        <v>20200409</v>
      </c>
      <c r="B2397" s="2" t="s">
        <v>37</v>
      </c>
      <c r="C2397" s="2">
        <v>139</v>
      </c>
      <c r="D2397" s="2">
        <v>53.03</v>
      </c>
      <c r="E2397" s="2">
        <v>15.66</v>
      </c>
      <c r="F2397" s="2">
        <v>4.9000000000000004</v>
      </c>
      <c r="G2397" s="2">
        <v>0</v>
      </c>
      <c r="H2397" s="16">
        <f t="shared" si="114"/>
        <v>173.97823548664914</v>
      </c>
      <c r="I2397" s="15">
        <f t="shared" si="112"/>
        <v>21.096819858957787</v>
      </c>
      <c r="J2397" s="14">
        <f t="shared" si="113"/>
        <v>0.17703404325841188</v>
      </c>
    </row>
    <row r="2398" spans="1:10" x14ac:dyDescent="0.3">
      <c r="A2398" s="19">
        <v>20200409</v>
      </c>
      <c r="B2398" s="19" t="s">
        <v>36</v>
      </c>
      <c r="C2398" s="19">
        <v>147</v>
      </c>
      <c r="D2398" s="19">
        <v>58.2</v>
      </c>
      <c r="E2398" s="19">
        <v>16.12</v>
      </c>
      <c r="F2398" s="19">
        <v>4.97</v>
      </c>
      <c r="G2398" s="19">
        <v>0</v>
      </c>
      <c r="H2398" s="17">
        <f t="shared" si="114"/>
        <v>172.9630119343455</v>
      </c>
      <c r="I2398" s="18">
        <f t="shared" si="112"/>
        <v>21.525094122948296</v>
      </c>
      <c r="J2398" s="17">
        <f t="shared" si="113"/>
        <v>0.17566764777441998</v>
      </c>
    </row>
    <row r="2399" spans="1:10" x14ac:dyDescent="0.3">
      <c r="A2399" s="2">
        <v>20200409</v>
      </c>
      <c r="B2399" s="2" t="s">
        <v>35</v>
      </c>
      <c r="C2399" s="2">
        <v>166</v>
      </c>
      <c r="D2399" s="2">
        <v>58.05</v>
      </c>
      <c r="E2399" s="2">
        <v>16.02</v>
      </c>
      <c r="F2399" s="2">
        <v>4.34</v>
      </c>
      <c r="G2399" s="2">
        <v>0</v>
      </c>
      <c r="H2399" s="16">
        <f t="shared" si="114"/>
        <v>195.63700833421146</v>
      </c>
      <c r="I2399" s="15">
        <f t="shared" si="112"/>
        <v>22.133656510444109</v>
      </c>
      <c r="J2399" s="14">
        <f t="shared" si="113"/>
        <v>0.19816044122740878</v>
      </c>
    </row>
    <row r="2400" spans="1:10" x14ac:dyDescent="0.3">
      <c r="A2400" s="19">
        <v>20200409</v>
      </c>
      <c r="B2400" s="19" t="s">
        <v>34</v>
      </c>
      <c r="C2400" s="19">
        <v>156</v>
      </c>
      <c r="D2400" s="19">
        <v>52.65</v>
      </c>
      <c r="E2400" s="19">
        <v>16.059999999999999</v>
      </c>
      <c r="F2400" s="19">
        <v>4.28</v>
      </c>
      <c r="G2400" s="19">
        <v>0</v>
      </c>
      <c r="H2400" s="17">
        <f t="shared" si="114"/>
        <v>196.24015106873145</v>
      </c>
      <c r="I2400" s="18">
        <f t="shared" si="112"/>
        <v>22.192504720897858</v>
      </c>
      <c r="J2400" s="17">
        <f t="shared" si="113"/>
        <v>0.19871939590836235</v>
      </c>
    </row>
    <row r="2401" spans="1:10" x14ac:dyDescent="0.3">
      <c r="A2401" s="2">
        <v>20200409</v>
      </c>
      <c r="B2401" s="2" t="s">
        <v>33</v>
      </c>
      <c r="C2401" s="2">
        <v>241</v>
      </c>
      <c r="D2401" s="2">
        <v>43.86</v>
      </c>
      <c r="E2401" s="2">
        <v>16.010000000000002</v>
      </c>
      <c r="F2401" s="2">
        <v>3.45</v>
      </c>
      <c r="G2401" s="2">
        <v>0</v>
      </c>
      <c r="H2401" s="16">
        <f t="shared" si="114"/>
        <v>347.81423014159645</v>
      </c>
      <c r="I2401" s="15">
        <f t="shared" si="112"/>
        <v>26.879194691924891</v>
      </c>
      <c r="J2401" s="14">
        <f t="shared" si="113"/>
        <v>0.34487298219383533</v>
      </c>
    </row>
    <row r="2402" spans="1:10" x14ac:dyDescent="0.3">
      <c r="A2402" s="19">
        <v>20200409</v>
      </c>
      <c r="B2402" s="19" t="s">
        <v>32</v>
      </c>
      <c r="C2402" s="19">
        <v>320</v>
      </c>
      <c r="D2402" s="19">
        <v>33.31</v>
      </c>
      <c r="E2402" s="19">
        <v>16.3</v>
      </c>
      <c r="F2402" s="19">
        <v>2.76</v>
      </c>
      <c r="G2402" s="19">
        <v>0</v>
      </c>
      <c r="H2402" s="17">
        <f t="shared" si="114"/>
        <v>582.69892007032036</v>
      </c>
      <c r="I2402" s="18">
        <f t="shared" si="112"/>
        <v>34.509341252197515</v>
      </c>
      <c r="J2402" s="17">
        <f t="shared" si="113"/>
        <v>0.55776404711825989</v>
      </c>
    </row>
    <row r="2403" spans="1:10" x14ac:dyDescent="0.3">
      <c r="A2403" s="2">
        <v>20200409</v>
      </c>
      <c r="B2403" s="2" t="s">
        <v>31</v>
      </c>
      <c r="C2403" s="2">
        <v>224</v>
      </c>
      <c r="D2403" s="2">
        <v>21.94</v>
      </c>
      <c r="E2403" s="2">
        <v>16.440000000000001</v>
      </c>
      <c r="F2403" s="2">
        <v>2.69</v>
      </c>
      <c r="G2403" s="2">
        <v>0</v>
      </c>
      <c r="H2403" s="16">
        <f t="shared" si="114"/>
        <v>599.5148583429733</v>
      </c>
      <c r="I2403" s="15">
        <f t="shared" si="112"/>
        <v>35.174839323217917</v>
      </c>
      <c r="J2403" s="14">
        <f t="shared" si="113"/>
        <v>0.57206500524312642</v>
      </c>
    </row>
    <row r="2404" spans="1:10" x14ac:dyDescent="0.3">
      <c r="A2404" s="19">
        <v>20200409</v>
      </c>
      <c r="B2404" s="19" t="s">
        <v>30</v>
      </c>
      <c r="C2404" s="19">
        <v>81</v>
      </c>
      <c r="D2404" s="19">
        <v>10.28</v>
      </c>
      <c r="E2404" s="19">
        <v>16.48</v>
      </c>
      <c r="F2404" s="19">
        <v>2.48</v>
      </c>
      <c r="G2404" s="19">
        <v>0</v>
      </c>
      <c r="H2404" s="17">
        <f t="shared" si="114"/>
        <v>453.8863678251501</v>
      </c>
      <c r="I2404" s="18">
        <f t="shared" si="112"/>
        <v>30.663948994535943</v>
      </c>
      <c r="J2404" s="17">
        <f t="shared" si="113"/>
        <v>0.44231781626010441</v>
      </c>
    </row>
    <row r="2405" spans="1:10" x14ac:dyDescent="0.3">
      <c r="A2405" s="2">
        <v>20200409</v>
      </c>
      <c r="B2405" s="2" t="s">
        <v>29</v>
      </c>
      <c r="C2405" s="2">
        <v>0</v>
      </c>
      <c r="D2405" s="2">
        <v>0</v>
      </c>
      <c r="E2405" s="2">
        <v>16</v>
      </c>
      <c r="F2405" s="2">
        <v>1.45</v>
      </c>
      <c r="G2405" s="2">
        <v>0</v>
      </c>
      <c r="H2405" s="16">
        <f t="shared" si="114"/>
        <v>0</v>
      </c>
      <c r="I2405" s="15">
        <f t="shared" si="112"/>
        <v>16</v>
      </c>
      <c r="J2405" s="14">
        <f t="shared" si="113"/>
        <v>0</v>
      </c>
    </row>
    <row r="2406" spans="1:10" x14ac:dyDescent="0.3">
      <c r="A2406" s="19">
        <v>20200409</v>
      </c>
      <c r="B2406" s="19" t="s">
        <v>28</v>
      </c>
      <c r="C2406" s="19">
        <v>0</v>
      </c>
      <c r="D2406" s="19">
        <v>0</v>
      </c>
      <c r="E2406" s="19">
        <v>15.51</v>
      </c>
      <c r="F2406" s="19">
        <v>1.45</v>
      </c>
      <c r="G2406" s="19">
        <v>0</v>
      </c>
      <c r="H2406" s="17">
        <f t="shared" si="114"/>
        <v>0</v>
      </c>
      <c r="I2406" s="18">
        <f t="shared" si="112"/>
        <v>15.51</v>
      </c>
      <c r="J2406" s="17">
        <f t="shared" si="113"/>
        <v>0</v>
      </c>
    </row>
    <row r="2407" spans="1:10" x14ac:dyDescent="0.3">
      <c r="A2407" s="2">
        <v>20200409</v>
      </c>
      <c r="B2407" s="2" t="s">
        <v>27</v>
      </c>
      <c r="C2407" s="2">
        <v>0</v>
      </c>
      <c r="D2407" s="2">
        <v>0</v>
      </c>
      <c r="E2407" s="2">
        <v>15.21</v>
      </c>
      <c r="F2407" s="2">
        <v>1.52</v>
      </c>
      <c r="G2407" s="2">
        <v>0</v>
      </c>
      <c r="H2407" s="16">
        <f t="shared" si="114"/>
        <v>0</v>
      </c>
      <c r="I2407" s="15">
        <f t="shared" si="112"/>
        <v>15.21</v>
      </c>
      <c r="J2407" s="14">
        <f t="shared" si="113"/>
        <v>0</v>
      </c>
    </row>
    <row r="2408" spans="1:10" x14ac:dyDescent="0.3">
      <c r="A2408" s="19">
        <v>20200409</v>
      </c>
      <c r="B2408" s="19" t="s">
        <v>26</v>
      </c>
      <c r="C2408" s="19">
        <v>0</v>
      </c>
      <c r="D2408" s="19">
        <v>0</v>
      </c>
      <c r="E2408" s="19">
        <v>15.06</v>
      </c>
      <c r="F2408" s="19">
        <v>1.52</v>
      </c>
      <c r="G2408" s="19">
        <v>0</v>
      </c>
      <c r="H2408" s="17">
        <f t="shared" si="114"/>
        <v>0</v>
      </c>
      <c r="I2408" s="18">
        <f t="shared" si="112"/>
        <v>15.06</v>
      </c>
      <c r="J2408" s="17">
        <f t="shared" si="113"/>
        <v>0</v>
      </c>
    </row>
    <row r="2409" spans="1:10" x14ac:dyDescent="0.3">
      <c r="A2409" s="2">
        <v>20200409</v>
      </c>
      <c r="B2409" s="2" t="s">
        <v>25</v>
      </c>
      <c r="C2409" s="2">
        <v>0</v>
      </c>
      <c r="D2409" s="2">
        <v>0</v>
      </c>
      <c r="E2409" s="2">
        <v>15.08</v>
      </c>
      <c r="F2409" s="2">
        <v>1.38</v>
      </c>
      <c r="G2409" s="2">
        <v>0</v>
      </c>
      <c r="H2409" s="16">
        <f t="shared" si="114"/>
        <v>0</v>
      </c>
      <c r="I2409" s="15">
        <f t="shared" si="112"/>
        <v>15.08</v>
      </c>
      <c r="J2409" s="14">
        <f t="shared" si="113"/>
        <v>0</v>
      </c>
    </row>
    <row r="2410" spans="1:10" x14ac:dyDescent="0.3">
      <c r="A2410" s="19">
        <v>20200410</v>
      </c>
      <c r="B2410" s="19" t="s">
        <v>48</v>
      </c>
      <c r="C2410" s="19">
        <v>0</v>
      </c>
      <c r="D2410" s="19">
        <v>0</v>
      </c>
      <c r="E2410" s="19">
        <v>15.04</v>
      </c>
      <c r="F2410" s="19">
        <v>1.17</v>
      </c>
      <c r="G2410" s="19">
        <v>0</v>
      </c>
      <c r="H2410" s="17">
        <f t="shared" si="114"/>
        <v>0</v>
      </c>
      <c r="I2410" s="18">
        <f t="shared" si="112"/>
        <v>15.04</v>
      </c>
      <c r="J2410" s="17">
        <f t="shared" si="113"/>
        <v>0</v>
      </c>
    </row>
    <row r="2411" spans="1:10" x14ac:dyDescent="0.3">
      <c r="A2411" s="2">
        <v>20200410</v>
      </c>
      <c r="B2411" s="2" t="s">
        <v>47</v>
      </c>
      <c r="C2411" s="2">
        <v>0</v>
      </c>
      <c r="D2411" s="2">
        <v>0</v>
      </c>
      <c r="E2411" s="2">
        <v>15.07</v>
      </c>
      <c r="F2411" s="2">
        <v>1.03</v>
      </c>
      <c r="G2411" s="2">
        <v>0</v>
      </c>
      <c r="H2411" s="16">
        <f t="shared" si="114"/>
        <v>0</v>
      </c>
      <c r="I2411" s="15">
        <f t="shared" si="112"/>
        <v>15.07</v>
      </c>
      <c r="J2411" s="14">
        <f t="shared" si="113"/>
        <v>0</v>
      </c>
    </row>
    <row r="2412" spans="1:10" x14ac:dyDescent="0.3">
      <c r="A2412" s="19">
        <v>20200410</v>
      </c>
      <c r="B2412" s="19" t="s">
        <v>46</v>
      </c>
      <c r="C2412" s="19">
        <v>0</v>
      </c>
      <c r="D2412" s="19">
        <v>0</v>
      </c>
      <c r="E2412" s="19">
        <v>14.97</v>
      </c>
      <c r="F2412" s="19">
        <v>1.24</v>
      </c>
      <c r="G2412" s="19">
        <v>0</v>
      </c>
      <c r="H2412" s="17">
        <f t="shared" si="114"/>
        <v>0</v>
      </c>
      <c r="I2412" s="18">
        <f t="shared" si="112"/>
        <v>14.97</v>
      </c>
      <c r="J2412" s="17">
        <f t="shared" si="113"/>
        <v>0</v>
      </c>
    </row>
    <row r="2413" spans="1:10" x14ac:dyDescent="0.3">
      <c r="A2413" s="2">
        <v>20200410</v>
      </c>
      <c r="B2413" s="2" t="s">
        <v>45</v>
      </c>
      <c r="C2413" s="2">
        <v>0</v>
      </c>
      <c r="D2413" s="2">
        <v>0</v>
      </c>
      <c r="E2413" s="2">
        <v>14.88</v>
      </c>
      <c r="F2413" s="2">
        <v>1.52</v>
      </c>
      <c r="G2413" s="2">
        <v>0</v>
      </c>
      <c r="H2413" s="16">
        <f t="shared" si="114"/>
        <v>0</v>
      </c>
      <c r="I2413" s="15">
        <f t="shared" si="112"/>
        <v>14.88</v>
      </c>
      <c r="J2413" s="14">
        <f t="shared" si="113"/>
        <v>0</v>
      </c>
    </row>
    <row r="2414" spans="1:10" x14ac:dyDescent="0.3">
      <c r="A2414" s="19">
        <v>20200410</v>
      </c>
      <c r="B2414" s="19" t="s">
        <v>44</v>
      </c>
      <c r="C2414" s="19">
        <v>0</v>
      </c>
      <c r="D2414" s="19">
        <v>0</v>
      </c>
      <c r="E2414" s="19">
        <v>14.82</v>
      </c>
      <c r="F2414" s="19">
        <v>1.86</v>
      </c>
      <c r="G2414" s="19">
        <v>0</v>
      </c>
      <c r="H2414" s="17">
        <f t="shared" si="114"/>
        <v>0</v>
      </c>
      <c r="I2414" s="18">
        <f t="shared" si="112"/>
        <v>14.82</v>
      </c>
      <c r="J2414" s="17">
        <f t="shared" si="113"/>
        <v>0</v>
      </c>
    </row>
    <row r="2415" spans="1:10" x14ac:dyDescent="0.3">
      <c r="A2415" s="2">
        <v>20200410</v>
      </c>
      <c r="B2415" s="2" t="s">
        <v>43</v>
      </c>
      <c r="C2415" s="2">
        <v>0</v>
      </c>
      <c r="D2415" s="2">
        <v>0</v>
      </c>
      <c r="E2415" s="2">
        <v>14.79</v>
      </c>
      <c r="F2415" s="2">
        <v>2</v>
      </c>
      <c r="G2415" s="2">
        <v>0</v>
      </c>
      <c r="H2415" s="16">
        <f t="shared" si="114"/>
        <v>0</v>
      </c>
      <c r="I2415" s="15">
        <f t="shared" si="112"/>
        <v>14.79</v>
      </c>
      <c r="J2415" s="14">
        <f t="shared" si="113"/>
        <v>0</v>
      </c>
    </row>
    <row r="2416" spans="1:10" x14ac:dyDescent="0.3">
      <c r="A2416" s="19">
        <v>20200410</v>
      </c>
      <c r="B2416" s="19" t="s">
        <v>42</v>
      </c>
      <c r="C2416" s="19">
        <v>0</v>
      </c>
      <c r="D2416" s="19">
        <v>0</v>
      </c>
      <c r="E2416" s="19">
        <v>14.76</v>
      </c>
      <c r="F2416" s="19">
        <v>2.0699999999999998</v>
      </c>
      <c r="G2416" s="19">
        <v>0</v>
      </c>
      <c r="H2416" s="17">
        <f t="shared" si="114"/>
        <v>0</v>
      </c>
      <c r="I2416" s="18">
        <f t="shared" si="112"/>
        <v>14.76</v>
      </c>
      <c r="J2416" s="17">
        <f t="shared" si="113"/>
        <v>0</v>
      </c>
    </row>
    <row r="2417" spans="1:10" x14ac:dyDescent="0.3">
      <c r="A2417" s="2">
        <v>20200410</v>
      </c>
      <c r="B2417" s="2" t="s">
        <v>41</v>
      </c>
      <c r="C2417" s="2">
        <v>148</v>
      </c>
      <c r="D2417" s="2">
        <v>11.16</v>
      </c>
      <c r="E2417" s="2">
        <v>14.78</v>
      </c>
      <c r="F2417" s="2">
        <v>1.86</v>
      </c>
      <c r="G2417" s="2">
        <v>0</v>
      </c>
      <c r="H2417" s="16">
        <f t="shared" si="114"/>
        <v>764.66239608113551</v>
      </c>
      <c r="I2417" s="15">
        <f t="shared" si="112"/>
        <v>38.675699877535486</v>
      </c>
      <c r="J2417" s="14">
        <f t="shared" si="113"/>
        <v>0.71760457561714297</v>
      </c>
    </row>
    <row r="2418" spans="1:10" x14ac:dyDescent="0.3">
      <c r="A2418" s="19">
        <v>20200410</v>
      </c>
      <c r="B2418" s="19" t="s">
        <v>40</v>
      </c>
      <c r="C2418" s="19">
        <v>354</v>
      </c>
      <c r="D2418" s="19">
        <v>22.83</v>
      </c>
      <c r="E2418" s="19">
        <v>15.39</v>
      </c>
      <c r="F2418" s="19">
        <v>2</v>
      </c>
      <c r="G2418" s="19">
        <v>0</v>
      </c>
      <c r="H2418" s="17">
        <f t="shared" si="114"/>
        <v>912.37532030030513</v>
      </c>
      <c r="I2418" s="18">
        <f t="shared" si="112"/>
        <v>43.90172875938454</v>
      </c>
      <c r="J2418" s="17">
        <f t="shared" si="113"/>
        <v>0.83477070156047672</v>
      </c>
    </row>
    <row r="2419" spans="1:10" x14ac:dyDescent="0.3">
      <c r="A2419" s="2">
        <v>20200410</v>
      </c>
      <c r="B2419" s="2" t="s">
        <v>39</v>
      </c>
      <c r="C2419" s="2">
        <v>486</v>
      </c>
      <c r="D2419" s="2">
        <v>34.18</v>
      </c>
      <c r="E2419" s="2">
        <v>16.04</v>
      </c>
      <c r="F2419" s="2">
        <v>2</v>
      </c>
      <c r="G2419" s="2">
        <v>0</v>
      </c>
      <c r="H2419" s="16">
        <f t="shared" si="114"/>
        <v>865.08479629548629</v>
      </c>
      <c r="I2419" s="15">
        <f t="shared" si="112"/>
        <v>43.073899884233946</v>
      </c>
      <c r="J2419" s="14">
        <f t="shared" si="113"/>
        <v>0.79472524429720737</v>
      </c>
    </row>
    <row r="2420" spans="1:10" x14ac:dyDescent="0.3">
      <c r="A2420" s="19">
        <v>20200410</v>
      </c>
      <c r="B2420" s="19" t="s">
        <v>38</v>
      </c>
      <c r="C2420" s="19">
        <v>683</v>
      </c>
      <c r="D2420" s="19">
        <v>44.69</v>
      </c>
      <c r="E2420" s="19">
        <v>16.78</v>
      </c>
      <c r="F2420" s="19">
        <v>2</v>
      </c>
      <c r="G2420" s="19">
        <v>0</v>
      </c>
      <c r="H2420" s="17">
        <f t="shared" si="114"/>
        <v>971.17662361963301</v>
      </c>
      <c r="I2420" s="18">
        <f t="shared" si="112"/>
        <v>47.129269488113536</v>
      </c>
      <c r="J2420" s="17">
        <f t="shared" si="113"/>
        <v>0.87446519210877516</v>
      </c>
    </row>
    <row r="2421" spans="1:10" x14ac:dyDescent="0.3">
      <c r="A2421" s="2">
        <v>20200410</v>
      </c>
      <c r="B2421" s="2" t="s">
        <v>37</v>
      </c>
      <c r="C2421" s="2">
        <v>783</v>
      </c>
      <c r="D2421" s="2">
        <v>53.39</v>
      </c>
      <c r="E2421" s="2">
        <v>17.29</v>
      </c>
      <c r="F2421" s="2">
        <v>2.0699999999999998</v>
      </c>
      <c r="G2421" s="2">
        <v>0</v>
      </c>
      <c r="H2421" s="16">
        <f t="shared" si="114"/>
        <v>975.44154359309346</v>
      </c>
      <c r="I2421" s="15">
        <f t="shared" si="112"/>
        <v>47.77254823728417</v>
      </c>
      <c r="J2421" s="14">
        <f t="shared" si="113"/>
        <v>0.87548174037453252</v>
      </c>
    </row>
    <row r="2422" spans="1:10" x14ac:dyDescent="0.3">
      <c r="A2422" s="19">
        <v>20200410</v>
      </c>
      <c r="B2422" s="19" t="s">
        <v>36</v>
      </c>
      <c r="C2422" s="19">
        <v>846.01</v>
      </c>
      <c r="D2422" s="19">
        <v>58.58</v>
      </c>
      <c r="E2422" s="19">
        <v>18.04</v>
      </c>
      <c r="F2422" s="19">
        <v>2.83</v>
      </c>
      <c r="G2422" s="19">
        <v>0</v>
      </c>
      <c r="H2422" s="17">
        <f t="shared" si="114"/>
        <v>991.37667333318257</v>
      </c>
      <c r="I2422" s="18">
        <f t="shared" si="112"/>
        <v>49.020521041661951</v>
      </c>
      <c r="J2422" s="17">
        <f t="shared" si="113"/>
        <v>0.88421644424412615</v>
      </c>
    </row>
    <row r="2423" spans="1:10" x14ac:dyDescent="0.3">
      <c r="A2423" s="2">
        <v>20200410</v>
      </c>
      <c r="B2423" s="2" t="s">
        <v>35</v>
      </c>
      <c r="C2423" s="2">
        <v>829.01</v>
      </c>
      <c r="D2423" s="2">
        <v>58.4</v>
      </c>
      <c r="E2423" s="2">
        <v>18.25</v>
      </c>
      <c r="F2423" s="2">
        <v>3.59</v>
      </c>
      <c r="G2423" s="2">
        <v>0</v>
      </c>
      <c r="H2423" s="16">
        <f t="shared" si="114"/>
        <v>973.32838350837892</v>
      </c>
      <c r="I2423" s="15">
        <f t="shared" si="112"/>
        <v>48.666511984636841</v>
      </c>
      <c r="J2423" s="14">
        <f t="shared" si="113"/>
        <v>0.86966958816858175</v>
      </c>
    </row>
    <row r="2424" spans="1:10" x14ac:dyDescent="0.3">
      <c r="A2424" s="19">
        <v>20200410</v>
      </c>
      <c r="B2424" s="19" t="s">
        <v>34</v>
      </c>
      <c r="C2424" s="19">
        <v>759.01</v>
      </c>
      <c r="D2424" s="19">
        <v>52.94</v>
      </c>
      <c r="E2424" s="19">
        <v>18.12</v>
      </c>
      <c r="F2424" s="19">
        <v>3.79</v>
      </c>
      <c r="G2424" s="19">
        <v>0</v>
      </c>
      <c r="H2424" s="17">
        <f t="shared" si="114"/>
        <v>951.13456654507877</v>
      </c>
      <c r="I2424" s="18">
        <f t="shared" si="112"/>
        <v>47.842955204533709</v>
      </c>
      <c r="J2424" s="17">
        <f t="shared" si="113"/>
        <v>0.85336430720825107</v>
      </c>
    </row>
    <row r="2425" spans="1:10" x14ac:dyDescent="0.3">
      <c r="A2425" s="2">
        <v>20200410</v>
      </c>
      <c r="B2425" s="2" t="s">
        <v>33</v>
      </c>
      <c r="C2425" s="2">
        <v>684.01</v>
      </c>
      <c r="D2425" s="2">
        <v>44.09</v>
      </c>
      <c r="E2425" s="2">
        <v>18.21</v>
      </c>
      <c r="F2425" s="2">
        <v>3.79</v>
      </c>
      <c r="G2425" s="2">
        <v>0</v>
      </c>
      <c r="H2425" s="16">
        <f t="shared" si="114"/>
        <v>983.07320817318873</v>
      </c>
      <c r="I2425" s="15">
        <f t="shared" si="112"/>
        <v>48.931037755412149</v>
      </c>
      <c r="J2425" s="14">
        <f t="shared" si="113"/>
        <v>0.87720637889811848</v>
      </c>
    </row>
    <row r="2426" spans="1:10" x14ac:dyDescent="0.3">
      <c r="A2426" s="19">
        <v>20200410</v>
      </c>
      <c r="B2426" s="19" t="s">
        <v>32</v>
      </c>
      <c r="C2426" s="19">
        <v>492.01</v>
      </c>
      <c r="D2426" s="19">
        <v>33.5</v>
      </c>
      <c r="E2426" s="19">
        <v>18.11</v>
      </c>
      <c r="F2426" s="19">
        <v>4.07</v>
      </c>
      <c r="G2426" s="19">
        <v>0</v>
      </c>
      <c r="H2426" s="17">
        <f t="shared" si="114"/>
        <v>891.42422612216103</v>
      </c>
      <c r="I2426" s="18">
        <f t="shared" si="112"/>
        <v>45.967007066317535</v>
      </c>
      <c r="J2426" s="17">
        <f t="shared" si="113"/>
        <v>0.80731698490530601</v>
      </c>
    </row>
    <row r="2427" spans="1:10" x14ac:dyDescent="0.3">
      <c r="A2427" s="2">
        <v>20200410</v>
      </c>
      <c r="B2427" s="2" t="s">
        <v>31</v>
      </c>
      <c r="C2427" s="2">
        <v>332.01</v>
      </c>
      <c r="D2427" s="2">
        <v>22.12</v>
      </c>
      <c r="E2427" s="2">
        <v>17.41</v>
      </c>
      <c r="F2427" s="2">
        <v>4.6900000000000004</v>
      </c>
      <c r="G2427" s="2">
        <v>0</v>
      </c>
      <c r="H2427" s="16">
        <f t="shared" si="114"/>
        <v>881.72105557658244</v>
      </c>
      <c r="I2427" s="15">
        <f t="shared" si="112"/>
        <v>44.963782986768202</v>
      </c>
      <c r="J2427" s="14">
        <f t="shared" si="113"/>
        <v>0.80250986043880457</v>
      </c>
    </row>
    <row r="2428" spans="1:10" x14ac:dyDescent="0.3">
      <c r="A2428" s="19">
        <v>20200410</v>
      </c>
      <c r="B2428" s="19" t="s">
        <v>30</v>
      </c>
      <c r="C2428" s="19">
        <v>134</v>
      </c>
      <c r="D2428" s="19">
        <v>10.45</v>
      </c>
      <c r="E2428" s="19">
        <v>16.579999999999998</v>
      </c>
      <c r="F2428" s="19">
        <v>4.9000000000000004</v>
      </c>
      <c r="G2428" s="19">
        <v>0</v>
      </c>
      <c r="H2428" s="17">
        <f t="shared" si="114"/>
        <v>738.79103308157346</v>
      </c>
      <c r="I2428" s="18">
        <f t="shared" si="112"/>
        <v>39.667219783799169</v>
      </c>
      <c r="J2428" s="17">
        <f t="shared" si="113"/>
        <v>0.69002898602728979</v>
      </c>
    </row>
    <row r="2429" spans="1:10" x14ac:dyDescent="0.3">
      <c r="A2429" s="2">
        <v>20200410</v>
      </c>
      <c r="B2429" s="2" t="s">
        <v>29</v>
      </c>
      <c r="C2429" s="2">
        <v>0</v>
      </c>
      <c r="D2429" s="2">
        <v>0</v>
      </c>
      <c r="E2429" s="2">
        <v>15.9</v>
      </c>
      <c r="F2429" s="2">
        <v>5.03</v>
      </c>
      <c r="G2429" s="2">
        <v>0</v>
      </c>
      <c r="H2429" s="16">
        <f t="shared" si="114"/>
        <v>0</v>
      </c>
      <c r="I2429" s="15">
        <f t="shared" si="112"/>
        <v>15.9</v>
      </c>
      <c r="J2429" s="14">
        <f t="shared" si="113"/>
        <v>0</v>
      </c>
    </row>
    <row r="2430" spans="1:10" x14ac:dyDescent="0.3">
      <c r="A2430" s="19">
        <v>20200410</v>
      </c>
      <c r="B2430" s="19" t="s">
        <v>28</v>
      </c>
      <c r="C2430" s="19">
        <v>0</v>
      </c>
      <c r="D2430" s="19">
        <v>0</v>
      </c>
      <c r="E2430" s="19">
        <v>15.07</v>
      </c>
      <c r="F2430" s="19">
        <v>4.6900000000000004</v>
      </c>
      <c r="G2430" s="19">
        <v>0</v>
      </c>
      <c r="H2430" s="17">
        <f t="shared" si="114"/>
        <v>0</v>
      </c>
      <c r="I2430" s="18">
        <f t="shared" si="112"/>
        <v>15.07</v>
      </c>
      <c r="J2430" s="17">
        <f t="shared" si="113"/>
        <v>0</v>
      </c>
    </row>
    <row r="2431" spans="1:10" x14ac:dyDescent="0.3">
      <c r="A2431" s="2">
        <v>20200410</v>
      </c>
      <c r="B2431" s="2" t="s">
        <v>27</v>
      </c>
      <c r="C2431" s="2">
        <v>0</v>
      </c>
      <c r="D2431" s="2">
        <v>0</v>
      </c>
      <c r="E2431" s="2">
        <v>14.65</v>
      </c>
      <c r="F2431" s="2">
        <v>4.34</v>
      </c>
      <c r="G2431" s="2">
        <v>0</v>
      </c>
      <c r="H2431" s="16">
        <f t="shared" si="114"/>
        <v>0</v>
      </c>
      <c r="I2431" s="15">
        <f t="shared" si="112"/>
        <v>14.65</v>
      </c>
      <c r="J2431" s="14">
        <f t="shared" si="113"/>
        <v>0</v>
      </c>
    </row>
    <row r="2432" spans="1:10" x14ac:dyDescent="0.3">
      <c r="A2432" s="19">
        <v>20200410</v>
      </c>
      <c r="B2432" s="19" t="s">
        <v>26</v>
      </c>
      <c r="C2432" s="19">
        <v>0</v>
      </c>
      <c r="D2432" s="19">
        <v>0</v>
      </c>
      <c r="E2432" s="19">
        <v>14.28</v>
      </c>
      <c r="F2432" s="19">
        <v>3.72</v>
      </c>
      <c r="G2432" s="19">
        <v>0</v>
      </c>
      <c r="H2432" s="17">
        <f t="shared" si="114"/>
        <v>0</v>
      </c>
      <c r="I2432" s="18">
        <f t="shared" si="112"/>
        <v>14.28</v>
      </c>
      <c r="J2432" s="17">
        <f t="shared" si="113"/>
        <v>0</v>
      </c>
    </row>
    <row r="2433" spans="1:10" x14ac:dyDescent="0.3">
      <c r="A2433" s="2">
        <v>20200410</v>
      </c>
      <c r="B2433" s="2" t="s">
        <v>25</v>
      </c>
      <c r="C2433" s="2">
        <v>0</v>
      </c>
      <c r="D2433" s="2">
        <v>0</v>
      </c>
      <c r="E2433" s="2">
        <v>13.88</v>
      </c>
      <c r="F2433" s="2">
        <v>3.17</v>
      </c>
      <c r="G2433" s="2">
        <v>0</v>
      </c>
      <c r="H2433" s="16">
        <f t="shared" si="114"/>
        <v>0</v>
      </c>
      <c r="I2433" s="15">
        <f t="shared" si="112"/>
        <v>13.88</v>
      </c>
      <c r="J2433" s="14">
        <f t="shared" si="113"/>
        <v>0</v>
      </c>
    </row>
    <row r="2434" spans="1:10" x14ac:dyDescent="0.3">
      <c r="A2434" s="19">
        <v>20200411</v>
      </c>
      <c r="B2434" s="19" t="s">
        <v>48</v>
      </c>
      <c r="C2434" s="19">
        <v>0</v>
      </c>
      <c r="D2434" s="19">
        <v>0</v>
      </c>
      <c r="E2434" s="19">
        <v>13.55</v>
      </c>
      <c r="F2434" s="19">
        <v>2.97</v>
      </c>
      <c r="G2434" s="19">
        <v>0</v>
      </c>
      <c r="H2434" s="17">
        <f t="shared" si="114"/>
        <v>0</v>
      </c>
      <c r="I2434" s="18">
        <f t="shared" si="112"/>
        <v>13.55</v>
      </c>
      <c r="J2434" s="17">
        <f t="shared" si="113"/>
        <v>0</v>
      </c>
    </row>
    <row r="2435" spans="1:10" x14ac:dyDescent="0.3">
      <c r="A2435" s="2">
        <v>20200411</v>
      </c>
      <c r="B2435" s="2" t="s">
        <v>47</v>
      </c>
      <c r="C2435" s="2">
        <v>0</v>
      </c>
      <c r="D2435" s="2">
        <v>0</v>
      </c>
      <c r="E2435" s="2">
        <v>13.23</v>
      </c>
      <c r="F2435" s="2">
        <v>2.9</v>
      </c>
      <c r="G2435" s="2">
        <v>0</v>
      </c>
      <c r="H2435" s="16">
        <f t="shared" si="114"/>
        <v>0</v>
      </c>
      <c r="I2435" s="15">
        <f t="shared" si="112"/>
        <v>13.23</v>
      </c>
      <c r="J2435" s="14">
        <f t="shared" si="113"/>
        <v>0</v>
      </c>
    </row>
    <row r="2436" spans="1:10" x14ac:dyDescent="0.3">
      <c r="A2436" s="19">
        <v>20200411</v>
      </c>
      <c r="B2436" s="19" t="s">
        <v>46</v>
      </c>
      <c r="C2436" s="19">
        <v>0</v>
      </c>
      <c r="D2436" s="19">
        <v>0</v>
      </c>
      <c r="E2436" s="19">
        <v>13.01</v>
      </c>
      <c r="F2436" s="19">
        <v>2.83</v>
      </c>
      <c r="G2436" s="19">
        <v>0</v>
      </c>
      <c r="H2436" s="17">
        <f t="shared" si="114"/>
        <v>0</v>
      </c>
      <c r="I2436" s="18">
        <f t="shared" si="112"/>
        <v>13.01</v>
      </c>
      <c r="J2436" s="17">
        <f t="shared" si="113"/>
        <v>0</v>
      </c>
    </row>
    <row r="2437" spans="1:10" x14ac:dyDescent="0.3">
      <c r="A2437" s="2">
        <v>20200411</v>
      </c>
      <c r="B2437" s="2" t="s">
        <v>45</v>
      </c>
      <c r="C2437" s="2">
        <v>0</v>
      </c>
      <c r="D2437" s="2">
        <v>0</v>
      </c>
      <c r="E2437" s="2">
        <v>12.89</v>
      </c>
      <c r="F2437" s="2">
        <v>2.97</v>
      </c>
      <c r="G2437" s="2">
        <v>0</v>
      </c>
      <c r="H2437" s="16">
        <f t="shared" si="114"/>
        <v>0</v>
      </c>
      <c r="I2437" s="15">
        <f t="shared" si="112"/>
        <v>12.89</v>
      </c>
      <c r="J2437" s="14">
        <f t="shared" si="113"/>
        <v>0</v>
      </c>
    </row>
    <row r="2438" spans="1:10" x14ac:dyDescent="0.3">
      <c r="A2438" s="19">
        <v>20200411</v>
      </c>
      <c r="B2438" s="19" t="s">
        <v>44</v>
      </c>
      <c r="C2438" s="19">
        <v>0</v>
      </c>
      <c r="D2438" s="19">
        <v>0</v>
      </c>
      <c r="E2438" s="19">
        <v>12.8</v>
      </c>
      <c r="F2438" s="19">
        <v>3.1</v>
      </c>
      <c r="G2438" s="19">
        <v>0</v>
      </c>
      <c r="H2438" s="17">
        <f t="shared" si="114"/>
        <v>0</v>
      </c>
      <c r="I2438" s="18">
        <f t="shared" si="112"/>
        <v>12.8</v>
      </c>
      <c r="J2438" s="17">
        <f t="shared" si="113"/>
        <v>0</v>
      </c>
    </row>
    <row r="2439" spans="1:10" x14ac:dyDescent="0.3">
      <c r="A2439" s="2">
        <v>20200411</v>
      </c>
      <c r="B2439" s="2" t="s">
        <v>43</v>
      </c>
      <c r="C2439" s="2">
        <v>0</v>
      </c>
      <c r="D2439" s="2">
        <v>0</v>
      </c>
      <c r="E2439" s="2">
        <v>12.81</v>
      </c>
      <c r="F2439" s="2">
        <v>3.31</v>
      </c>
      <c r="G2439" s="2">
        <v>0</v>
      </c>
      <c r="H2439" s="16">
        <f t="shared" si="114"/>
        <v>0</v>
      </c>
      <c r="I2439" s="15">
        <f t="shared" si="112"/>
        <v>12.81</v>
      </c>
      <c r="J2439" s="14">
        <f t="shared" si="113"/>
        <v>0</v>
      </c>
    </row>
    <row r="2440" spans="1:10" x14ac:dyDescent="0.3">
      <c r="A2440" s="19">
        <v>20200411</v>
      </c>
      <c r="B2440" s="19" t="s">
        <v>42</v>
      </c>
      <c r="C2440" s="19">
        <v>0</v>
      </c>
      <c r="D2440" s="19">
        <v>0</v>
      </c>
      <c r="E2440" s="19">
        <v>12.78</v>
      </c>
      <c r="F2440" s="19">
        <v>3.38</v>
      </c>
      <c r="G2440" s="19">
        <v>0</v>
      </c>
      <c r="H2440" s="17">
        <f t="shared" si="114"/>
        <v>0</v>
      </c>
      <c r="I2440" s="18">
        <f t="shared" si="112"/>
        <v>12.78</v>
      </c>
      <c r="J2440" s="17">
        <f t="shared" si="113"/>
        <v>0</v>
      </c>
    </row>
    <row r="2441" spans="1:10" x14ac:dyDescent="0.3">
      <c r="A2441" s="2">
        <v>20200411</v>
      </c>
      <c r="B2441" s="2" t="s">
        <v>41</v>
      </c>
      <c r="C2441" s="2">
        <v>115</v>
      </c>
      <c r="D2441" s="2">
        <v>11.45</v>
      </c>
      <c r="E2441" s="2">
        <v>13.01</v>
      </c>
      <c r="F2441" s="2">
        <v>3.45</v>
      </c>
      <c r="G2441" s="2">
        <v>0</v>
      </c>
      <c r="H2441" s="16">
        <f t="shared" si="114"/>
        <v>579.30798622452664</v>
      </c>
      <c r="I2441" s="15">
        <f t="shared" si="112"/>
        <v>31.113374569516459</v>
      </c>
      <c r="J2441" s="14">
        <f t="shared" si="113"/>
        <v>0.56337111602546397</v>
      </c>
    </row>
    <row r="2442" spans="1:10" x14ac:dyDescent="0.3">
      <c r="A2442" s="19">
        <v>20200411</v>
      </c>
      <c r="B2442" s="19" t="s">
        <v>40</v>
      </c>
      <c r="C2442" s="19">
        <v>219</v>
      </c>
      <c r="D2442" s="19">
        <v>23.11</v>
      </c>
      <c r="E2442" s="19">
        <v>13.87</v>
      </c>
      <c r="F2442" s="19">
        <v>4.21</v>
      </c>
      <c r="G2442" s="19">
        <v>0</v>
      </c>
      <c r="H2442" s="17">
        <f t="shared" si="114"/>
        <v>557.96512445831854</v>
      </c>
      <c r="I2442" s="18">
        <f t="shared" ref="I2442:I2505" si="115">E2442+H2442*((NOCT-20)/(800))</f>
        <v>31.306410139322452</v>
      </c>
      <c r="J2442" s="17">
        <f t="shared" ref="J2442:J2505" si="116">P_STC__W*(H2442/1000)*(1+(alpha_p/100)*(I2442-25))</f>
        <v>0.54213071832609339</v>
      </c>
    </row>
    <row r="2443" spans="1:10" x14ac:dyDescent="0.3">
      <c r="A2443" s="2">
        <v>20200411</v>
      </c>
      <c r="B2443" s="2" t="s">
        <v>39</v>
      </c>
      <c r="C2443" s="2">
        <v>259</v>
      </c>
      <c r="D2443" s="2">
        <v>34.479999999999997</v>
      </c>
      <c r="E2443" s="2">
        <v>14.84</v>
      </c>
      <c r="F2443" s="2">
        <v>4.6900000000000004</v>
      </c>
      <c r="G2443" s="2">
        <v>0</v>
      </c>
      <c r="H2443" s="16">
        <f t="shared" si="114"/>
        <v>457.50136612323911</v>
      </c>
      <c r="I2443" s="15">
        <f t="shared" si="115"/>
        <v>29.136917691351222</v>
      </c>
      <c r="J2443" s="14">
        <f t="shared" si="116"/>
        <v>0.44898446139424247</v>
      </c>
    </row>
    <row r="2444" spans="1:10" x14ac:dyDescent="0.3">
      <c r="A2444" s="19">
        <v>20200411</v>
      </c>
      <c r="B2444" s="19" t="s">
        <v>38</v>
      </c>
      <c r="C2444" s="19">
        <v>611</v>
      </c>
      <c r="D2444" s="19">
        <v>45.01</v>
      </c>
      <c r="E2444" s="19">
        <v>15.94</v>
      </c>
      <c r="F2444" s="19">
        <v>4.83</v>
      </c>
      <c r="G2444" s="19">
        <v>0</v>
      </c>
      <c r="H2444" s="17">
        <f t="shared" si="114"/>
        <v>863.93371489075128</v>
      </c>
      <c r="I2444" s="18">
        <f t="shared" si="115"/>
        <v>42.937928590335979</v>
      </c>
      <c r="J2444" s="17">
        <f t="shared" si="116"/>
        <v>0.79419639911052842</v>
      </c>
    </row>
    <row r="2445" spans="1:10" x14ac:dyDescent="0.3">
      <c r="A2445" s="2">
        <v>20200411</v>
      </c>
      <c r="B2445" s="2" t="s">
        <v>37</v>
      </c>
      <c r="C2445" s="2">
        <v>789</v>
      </c>
      <c r="D2445" s="2">
        <v>53.74</v>
      </c>
      <c r="E2445" s="2">
        <v>16.989999999999998</v>
      </c>
      <c r="F2445" s="2">
        <v>4.55</v>
      </c>
      <c r="G2445" s="2">
        <v>0</v>
      </c>
      <c r="H2445" s="16">
        <f t="shared" si="114"/>
        <v>978.49373823609949</v>
      </c>
      <c r="I2445" s="15">
        <f t="shared" si="115"/>
        <v>47.567929319878104</v>
      </c>
      <c r="J2445" s="14">
        <f t="shared" si="116"/>
        <v>0.87912213937604922</v>
      </c>
    </row>
    <row r="2446" spans="1:10" x14ac:dyDescent="0.3">
      <c r="A2446" s="19">
        <v>20200411</v>
      </c>
      <c r="B2446" s="19" t="s">
        <v>36</v>
      </c>
      <c r="C2446" s="19">
        <v>895.01</v>
      </c>
      <c r="D2446" s="19">
        <v>58.95</v>
      </c>
      <c r="E2446" s="19">
        <v>17.739999999999998</v>
      </c>
      <c r="F2446" s="19">
        <v>4.07</v>
      </c>
      <c r="G2446" s="19">
        <v>0</v>
      </c>
      <c r="H2446" s="17">
        <f t="shared" si="114"/>
        <v>1044.6967410981381</v>
      </c>
      <c r="I2446" s="18">
        <f t="shared" si="115"/>
        <v>50.386773159316817</v>
      </c>
      <c r="J2446" s="17">
        <f t="shared" si="116"/>
        <v>0.92535008475872615</v>
      </c>
    </row>
    <row r="2447" spans="1:10" x14ac:dyDescent="0.3">
      <c r="A2447" s="2">
        <v>20200411</v>
      </c>
      <c r="B2447" s="2" t="s">
        <v>35</v>
      </c>
      <c r="C2447" s="2">
        <v>902.01</v>
      </c>
      <c r="D2447" s="2">
        <v>58.74</v>
      </c>
      <c r="E2447" s="2">
        <v>18.37</v>
      </c>
      <c r="F2447" s="2">
        <v>3.79</v>
      </c>
      <c r="G2447" s="2">
        <v>0</v>
      </c>
      <c r="H2447" s="16">
        <f t="shared" si="114"/>
        <v>1055.2029816686152</v>
      </c>
      <c r="I2447" s="15">
        <f t="shared" si="115"/>
        <v>51.345093177144221</v>
      </c>
      <c r="J2447" s="14">
        <f t="shared" si="116"/>
        <v>0.93010558774074481</v>
      </c>
    </row>
    <row r="2448" spans="1:10" x14ac:dyDescent="0.3">
      <c r="A2448" s="19">
        <v>20200411</v>
      </c>
      <c r="B2448" s="19" t="s">
        <v>34</v>
      </c>
      <c r="C2448" s="19">
        <v>850.01</v>
      </c>
      <c r="D2448" s="19">
        <v>53.22</v>
      </c>
      <c r="E2448" s="19">
        <v>18.75</v>
      </c>
      <c r="F2448" s="19">
        <v>3.86</v>
      </c>
      <c r="G2448" s="19">
        <v>0</v>
      </c>
      <c r="H2448" s="17">
        <f t="shared" si="114"/>
        <v>1061.2649553950441</v>
      </c>
      <c r="I2448" s="18">
        <f t="shared" si="115"/>
        <v>51.914529856095129</v>
      </c>
      <c r="J2448" s="17">
        <f t="shared" si="116"/>
        <v>0.93272944242261091</v>
      </c>
    </row>
    <row r="2449" spans="1:10" x14ac:dyDescent="0.3">
      <c r="A2449" s="2">
        <v>20200411</v>
      </c>
      <c r="B2449" s="2" t="s">
        <v>33</v>
      </c>
      <c r="C2449" s="2">
        <v>740.01</v>
      </c>
      <c r="D2449" s="2">
        <v>44.31</v>
      </c>
      <c r="E2449" s="2">
        <v>18.78</v>
      </c>
      <c r="F2449" s="2">
        <v>4.55</v>
      </c>
      <c r="G2449" s="2">
        <v>0</v>
      </c>
      <c r="H2449" s="16">
        <f t="shared" si="114"/>
        <v>1059.3663958752647</v>
      </c>
      <c r="I2449" s="15">
        <f t="shared" si="115"/>
        <v>51.885199871102024</v>
      </c>
      <c r="J2449" s="14">
        <f t="shared" si="116"/>
        <v>0.93120064807100511</v>
      </c>
    </row>
    <row r="2450" spans="1:10" x14ac:dyDescent="0.3">
      <c r="A2450" s="19">
        <v>20200411</v>
      </c>
      <c r="B2450" s="19" t="s">
        <v>32</v>
      </c>
      <c r="C2450" s="19">
        <v>549.01</v>
      </c>
      <c r="D2450" s="19">
        <v>33.700000000000003</v>
      </c>
      <c r="E2450" s="19">
        <v>18.22</v>
      </c>
      <c r="F2450" s="19">
        <v>5.45</v>
      </c>
      <c r="G2450" s="19">
        <v>0</v>
      </c>
      <c r="H2450" s="17">
        <f t="shared" si="114"/>
        <v>989.48457052216474</v>
      </c>
      <c r="I2450" s="18">
        <f t="shared" si="115"/>
        <v>49.141392828817644</v>
      </c>
      <c r="J2450" s="17">
        <f t="shared" si="116"/>
        <v>0.88199065980453206</v>
      </c>
    </row>
    <row r="2451" spans="1:10" x14ac:dyDescent="0.3">
      <c r="A2451" s="2">
        <v>20200411</v>
      </c>
      <c r="B2451" s="2" t="s">
        <v>31</v>
      </c>
      <c r="C2451" s="2">
        <v>351.01</v>
      </c>
      <c r="D2451" s="2">
        <v>22.3</v>
      </c>
      <c r="E2451" s="2">
        <v>17.36</v>
      </c>
      <c r="F2451" s="2">
        <v>6.07</v>
      </c>
      <c r="G2451" s="2">
        <v>0</v>
      </c>
      <c r="H2451" s="16">
        <f t="shared" ref="H2451:H2514" si="117">IF(D2451&gt;0,C2451/SIN(D2451*PI()/180),0)</f>
        <v>925.03439774356673</v>
      </c>
      <c r="I2451" s="15">
        <f t="shared" si="115"/>
        <v>46.267324929486463</v>
      </c>
      <c r="J2451" s="14">
        <f t="shared" si="116"/>
        <v>0.83650586575862762</v>
      </c>
    </row>
    <row r="2452" spans="1:10" x14ac:dyDescent="0.3">
      <c r="A2452" s="19">
        <v>20200411</v>
      </c>
      <c r="B2452" s="19" t="s">
        <v>30</v>
      </c>
      <c r="C2452" s="19">
        <v>145</v>
      </c>
      <c r="D2452" s="19">
        <v>10.62</v>
      </c>
      <c r="E2452" s="19">
        <v>16.32</v>
      </c>
      <c r="F2452" s="19">
        <v>6.14</v>
      </c>
      <c r="G2452" s="19">
        <v>0</v>
      </c>
      <c r="H2452" s="17">
        <f t="shared" si="117"/>
        <v>786.78441554335336</v>
      </c>
      <c r="I2452" s="18">
        <f t="shared" si="115"/>
        <v>40.907012985729793</v>
      </c>
      <c r="J2452" s="17">
        <f t="shared" si="116"/>
        <v>0.73046516092577252</v>
      </c>
    </row>
    <row r="2453" spans="1:10" x14ac:dyDescent="0.3">
      <c r="A2453" s="2">
        <v>20200411</v>
      </c>
      <c r="B2453" s="2" t="s">
        <v>29</v>
      </c>
      <c r="C2453" s="2">
        <v>0</v>
      </c>
      <c r="D2453" s="2">
        <v>0</v>
      </c>
      <c r="E2453" s="2">
        <v>15.36</v>
      </c>
      <c r="F2453" s="2">
        <v>5.38</v>
      </c>
      <c r="G2453" s="2">
        <v>0</v>
      </c>
      <c r="H2453" s="16">
        <f t="shared" si="117"/>
        <v>0</v>
      </c>
      <c r="I2453" s="15">
        <f t="shared" si="115"/>
        <v>15.36</v>
      </c>
      <c r="J2453" s="14">
        <f t="shared" si="116"/>
        <v>0</v>
      </c>
    </row>
    <row r="2454" spans="1:10" x14ac:dyDescent="0.3">
      <c r="A2454" s="19">
        <v>20200411</v>
      </c>
      <c r="B2454" s="19" t="s">
        <v>28</v>
      </c>
      <c r="C2454" s="19">
        <v>0</v>
      </c>
      <c r="D2454" s="19">
        <v>0</v>
      </c>
      <c r="E2454" s="19">
        <v>14.42</v>
      </c>
      <c r="F2454" s="19">
        <v>5.03</v>
      </c>
      <c r="G2454" s="19">
        <v>0</v>
      </c>
      <c r="H2454" s="17">
        <f t="shared" si="117"/>
        <v>0</v>
      </c>
      <c r="I2454" s="18">
        <f t="shared" si="115"/>
        <v>14.42</v>
      </c>
      <c r="J2454" s="17">
        <f t="shared" si="116"/>
        <v>0</v>
      </c>
    </row>
    <row r="2455" spans="1:10" x14ac:dyDescent="0.3">
      <c r="A2455" s="2">
        <v>20200411</v>
      </c>
      <c r="B2455" s="2" t="s">
        <v>27</v>
      </c>
      <c r="C2455" s="2">
        <v>0</v>
      </c>
      <c r="D2455" s="2">
        <v>0</v>
      </c>
      <c r="E2455" s="2">
        <v>13.79</v>
      </c>
      <c r="F2455" s="2">
        <v>4.83</v>
      </c>
      <c r="G2455" s="2">
        <v>0</v>
      </c>
      <c r="H2455" s="16">
        <f t="shared" si="117"/>
        <v>0</v>
      </c>
      <c r="I2455" s="15">
        <f t="shared" si="115"/>
        <v>13.79</v>
      </c>
      <c r="J2455" s="14">
        <f t="shared" si="116"/>
        <v>0</v>
      </c>
    </row>
    <row r="2456" spans="1:10" x14ac:dyDescent="0.3">
      <c r="A2456" s="19">
        <v>20200411</v>
      </c>
      <c r="B2456" s="19" t="s">
        <v>26</v>
      </c>
      <c r="C2456" s="19">
        <v>0</v>
      </c>
      <c r="D2456" s="19">
        <v>0</v>
      </c>
      <c r="E2456" s="19">
        <v>13.34</v>
      </c>
      <c r="F2456" s="19">
        <v>4.76</v>
      </c>
      <c r="G2456" s="19">
        <v>0</v>
      </c>
      <c r="H2456" s="17">
        <f t="shared" si="117"/>
        <v>0</v>
      </c>
      <c r="I2456" s="18">
        <f t="shared" si="115"/>
        <v>13.34</v>
      </c>
      <c r="J2456" s="17">
        <f t="shared" si="116"/>
        <v>0</v>
      </c>
    </row>
    <row r="2457" spans="1:10" x14ac:dyDescent="0.3">
      <c r="A2457" s="2">
        <v>20200411</v>
      </c>
      <c r="B2457" s="2" t="s">
        <v>25</v>
      </c>
      <c r="C2457" s="2">
        <v>0</v>
      </c>
      <c r="D2457" s="2">
        <v>0</v>
      </c>
      <c r="E2457" s="2">
        <v>13.07</v>
      </c>
      <c r="F2457" s="2">
        <v>4.55</v>
      </c>
      <c r="G2457" s="2">
        <v>0</v>
      </c>
      <c r="H2457" s="16">
        <f t="shared" si="117"/>
        <v>0</v>
      </c>
      <c r="I2457" s="15">
        <f t="shared" si="115"/>
        <v>13.07</v>
      </c>
      <c r="J2457" s="14">
        <f t="shared" si="116"/>
        <v>0</v>
      </c>
    </row>
    <row r="2458" spans="1:10" x14ac:dyDescent="0.3">
      <c r="A2458" s="19">
        <v>20200412</v>
      </c>
      <c r="B2458" s="19" t="s">
        <v>48</v>
      </c>
      <c r="C2458" s="19">
        <v>0</v>
      </c>
      <c r="D2458" s="19">
        <v>0</v>
      </c>
      <c r="E2458" s="19">
        <v>12.84</v>
      </c>
      <c r="F2458" s="19">
        <v>4.28</v>
      </c>
      <c r="G2458" s="19">
        <v>0</v>
      </c>
      <c r="H2458" s="17">
        <f t="shared" si="117"/>
        <v>0</v>
      </c>
      <c r="I2458" s="18">
        <f t="shared" si="115"/>
        <v>12.84</v>
      </c>
      <c r="J2458" s="17">
        <f t="shared" si="116"/>
        <v>0</v>
      </c>
    </row>
    <row r="2459" spans="1:10" x14ac:dyDescent="0.3">
      <c r="A2459" s="2">
        <v>20200412</v>
      </c>
      <c r="B2459" s="2" t="s">
        <v>47</v>
      </c>
      <c r="C2459" s="2">
        <v>0</v>
      </c>
      <c r="D2459" s="2">
        <v>0</v>
      </c>
      <c r="E2459" s="2">
        <v>12.73</v>
      </c>
      <c r="F2459" s="2">
        <v>4.1399999999999997</v>
      </c>
      <c r="G2459" s="2">
        <v>0</v>
      </c>
      <c r="H2459" s="16">
        <f t="shared" si="117"/>
        <v>0</v>
      </c>
      <c r="I2459" s="15">
        <f t="shared" si="115"/>
        <v>12.73</v>
      </c>
      <c r="J2459" s="14">
        <f t="shared" si="116"/>
        <v>0</v>
      </c>
    </row>
    <row r="2460" spans="1:10" x14ac:dyDescent="0.3">
      <c r="A2460" s="19">
        <v>20200412</v>
      </c>
      <c r="B2460" s="19" t="s">
        <v>46</v>
      </c>
      <c r="C2460" s="19">
        <v>0</v>
      </c>
      <c r="D2460" s="19">
        <v>0</v>
      </c>
      <c r="E2460" s="19">
        <v>12.59</v>
      </c>
      <c r="F2460" s="19">
        <v>4.1399999999999997</v>
      </c>
      <c r="G2460" s="19">
        <v>0</v>
      </c>
      <c r="H2460" s="17">
        <f t="shared" si="117"/>
        <v>0</v>
      </c>
      <c r="I2460" s="18">
        <f t="shared" si="115"/>
        <v>12.59</v>
      </c>
      <c r="J2460" s="17">
        <f t="shared" si="116"/>
        <v>0</v>
      </c>
    </row>
    <row r="2461" spans="1:10" x14ac:dyDescent="0.3">
      <c r="A2461" s="2">
        <v>20200412</v>
      </c>
      <c r="B2461" s="2" t="s">
        <v>45</v>
      </c>
      <c r="C2461" s="2">
        <v>0</v>
      </c>
      <c r="D2461" s="2">
        <v>0</v>
      </c>
      <c r="E2461" s="2">
        <v>12.54</v>
      </c>
      <c r="F2461" s="2">
        <v>4.41</v>
      </c>
      <c r="G2461" s="2">
        <v>0</v>
      </c>
      <c r="H2461" s="16">
        <f t="shared" si="117"/>
        <v>0</v>
      </c>
      <c r="I2461" s="15">
        <f t="shared" si="115"/>
        <v>12.54</v>
      </c>
      <c r="J2461" s="14">
        <f t="shared" si="116"/>
        <v>0</v>
      </c>
    </row>
    <row r="2462" spans="1:10" x14ac:dyDescent="0.3">
      <c r="A2462" s="19">
        <v>20200412</v>
      </c>
      <c r="B2462" s="19" t="s">
        <v>44</v>
      </c>
      <c r="C2462" s="19">
        <v>0</v>
      </c>
      <c r="D2462" s="19">
        <v>0</v>
      </c>
      <c r="E2462" s="19">
        <v>12.54</v>
      </c>
      <c r="F2462" s="19">
        <v>4.4800000000000004</v>
      </c>
      <c r="G2462" s="19">
        <v>0</v>
      </c>
      <c r="H2462" s="17">
        <f t="shared" si="117"/>
        <v>0</v>
      </c>
      <c r="I2462" s="18">
        <f t="shared" si="115"/>
        <v>12.54</v>
      </c>
      <c r="J2462" s="17">
        <f t="shared" si="116"/>
        <v>0</v>
      </c>
    </row>
    <row r="2463" spans="1:10" x14ac:dyDescent="0.3">
      <c r="A2463" s="2">
        <v>20200412</v>
      </c>
      <c r="B2463" s="2" t="s">
        <v>43</v>
      </c>
      <c r="C2463" s="2">
        <v>0</v>
      </c>
      <c r="D2463" s="2">
        <v>0</v>
      </c>
      <c r="E2463" s="2">
        <v>12.53</v>
      </c>
      <c r="F2463" s="2">
        <v>4.34</v>
      </c>
      <c r="G2463" s="2">
        <v>0</v>
      </c>
      <c r="H2463" s="16">
        <f t="shared" si="117"/>
        <v>0</v>
      </c>
      <c r="I2463" s="15">
        <f t="shared" si="115"/>
        <v>12.53</v>
      </c>
      <c r="J2463" s="14">
        <f t="shared" si="116"/>
        <v>0</v>
      </c>
    </row>
    <row r="2464" spans="1:10" x14ac:dyDescent="0.3">
      <c r="A2464" s="19">
        <v>20200412</v>
      </c>
      <c r="B2464" s="19" t="s">
        <v>42</v>
      </c>
      <c r="C2464" s="19">
        <v>0</v>
      </c>
      <c r="D2464" s="19">
        <v>0</v>
      </c>
      <c r="E2464" s="19">
        <v>12.51</v>
      </c>
      <c r="F2464" s="19">
        <v>3.86</v>
      </c>
      <c r="G2464" s="19">
        <v>0</v>
      </c>
      <c r="H2464" s="17">
        <f t="shared" si="117"/>
        <v>0</v>
      </c>
      <c r="I2464" s="18">
        <f t="shared" si="115"/>
        <v>12.51</v>
      </c>
      <c r="J2464" s="17">
        <f t="shared" si="116"/>
        <v>0</v>
      </c>
    </row>
    <row r="2465" spans="1:10" x14ac:dyDescent="0.3">
      <c r="A2465" s="2">
        <v>20200412</v>
      </c>
      <c r="B2465" s="2" t="s">
        <v>41</v>
      </c>
      <c r="C2465" s="2">
        <v>163</v>
      </c>
      <c r="D2465" s="2">
        <v>11.73</v>
      </c>
      <c r="E2465" s="2">
        <v>12.52</v>
      </c>
      <c r="F2465" s="2">
        <v>3.79</v>
      </c>
      <c r="G2465" s="2">
        <v>0</v>
      </c>
      <c r="H2465" s="16">
        <f t="shared" si="117"/>
        <v>801.77083178659882</v>
      </c>
      <c r="I2465" s="15">
        <f t="shared" si="115"/>
        <v>37.575338493331216</v>
      </c>
      <c r="J2465" s="14">
        <f t="shared" si="116"/>
        <v>0.75639940356951585</v>
      </c>
    </row>
    <row r="2466" spans="1:10" x14ac:dyDescent="0.3">
      <c r="A2466" s="19">
        <v>20200412</v>
      </c>
      <c r="B2466" s="19" t="s">
        <v>40</v>
      </c>
      <c r="C2466" s="19">
        <v>361</v>
      </c>
      <c r="D2466" s="19">
        <v>23.4</v>
      </c>
      <c r="E2466" s="19">
        <v>13.34</v>
      </c>
      <c r="F2466" s="19">
        <v>3.66</v>
      </c>
      <c r="G2466" s="19">
        <v>0</v>
      </c>
      <c r="H2466" s="17">
        <f t="shared" si="117"/>
        <v>908.98128509003618</v>
      </c>
      <c r="I2466" s="18">
        <f t="shared" si="115"/>
        <v>41.745665159063634</v>
      </c>
      <c r="J2466" s="17">
        <f t="shared" si="116"/>
        <v>0.84048455202815719</v>
      </c>
    </row>
    <row r="2467" spans="1:10" x14ac:dyDescent="0.3">
      <c r="A2467" s="2">
        <v>20200412</v>
      </c>
      <c r="B2467" s="2" t="s">
        <v>39</v>
      </c>
      <c r="C2467" s="2">
        <v>563</v>
      </c>
      <c r="D2467" s="2">
        <v>34.770000000000003</v>
      </c>
      <c r="E2467" s="2">
        <v>14.51</v>
      </c>
      <c r="F2467" s="2">
        <v>3.38</v>
      </c>
      <c r="G2467" s="2">
        <v>0</v>
      </c>
      <c r="H2467" s="16">
        <f t="shared" si="117"/>
        <v>987.22821845269959</v>
      </c>
      <c r="I2467" s="15">
        <f t="shared" si="115"/>
        <v>45.36088182664686</v>
      </c>
      <c r="J2467" s="14">
        <f t="shared" si="116"/>
        <v>0.89677445153939017</v>
      </c>
    </row>
    <row r="2468" spans="1:10" x14ac:dyDescent="0.3">
      <c r="A2468" s="19">
        <v>20200412</v>
      </c>
      <c r="B2468" s="19" t="s">
        <v>38</v>
      </c>
      <c r="C2468" s="19">
        <v>742</v>
      </c>
      <c r="D2468" s="19">
        <v>45.33</v>
      </c>
      <c r="E2468" s="19">
        <v>16.03</v>
      </c>
      <c r="F2468" s="19">
        <v>3.59</v>
      </c>
      <c r="G2468" s="19">
        <v>0</v>
      </c>
      <c r="H2468" s="17">
        <f t="shared" si="117"/>
        <v>1043.3545113803118</v>
      </c>
      <c r="I2468" s="18">
        <f t="shared" si="115"/>
        <v>48.634828480634745</v>
      </c>
      <c r="J2468" s="17">
        <f t="shared" si="116"/>
        <v>0.93238673923594617</v>
      </c>
    </row>
    <row r="2469" spans="1:10" x14ac:dyDescent="0.3">
      <c r="A2469" s="2">
        <v>20200412</v>
      </c>
      <c r="B2469" s="2" t="s">
        <v>37</v>
      </c>
      <c r="C2469" s="2">
        <v>840.01</v>
      </c>
      <c r="D2469" s="2">
        <v>54.1</v>
      </c>
      <c r="E2469" s="2">
        <v>17.39</v>
      </c>
      <c r="F2469" s="2">
        <v>3.66</v>
      </c>
      <c r="G2469" s="2">
        <v>0</v>
      </c>
      <c r="H2469" s="16">
        <f t="shared" si="117"/>
        <v>1036.996072865725</v>
      </c>
      <c r="I2469" s="15">
        <f t="shared" si="115"/>
        <v>49.796127277053905</v>
      </c>
      <c r="J2469" s="14">
        <f t="shared" si="116"/>
        <v>0.92128538312709896</v>
      </c>
    </row>
    <row r="2470" spans="1:10" x14ac:dyDescent="0.3">
      <c r="A2470" s="19">
        <v>20200412</v>
      </c>
      <c r="B2470" s="19" t="s">
        <v>36</v>
      </c>
      <c r="C2470" s="19">
        <v>895.01</v>
      </c>
      <c r="D2470" s="19">
        <v>59.32</v>
      </c>
      <c r="E2470" s="19">
        <v>18.47</v>
      </c>
      <c r="F2470" s="19">
        <v>3.59</v>
      </c>
      <c r="G2470" s="19">
        <v>0</v>
      </c>
      <c r="H2470" s="17">
        <f t="shared" si="117"/>
        <v>1040.6724766707964</v>
      </c>
      <c r="I2470" s="18">
        <f t="shared" si="115"/>
        <v>50.991014895962387</v>
      </c>
      <c r="J2470" s="17">
        <f t="shared" si="116"/>
        <v>0.91895587437743709</v>
      </c>
    </row>
    <row r="2471" spans="1:10" x14ac:dyDescent="0.3">
      <c r="A2471" s="2">
        <v>20200412</v>
      </c>
      <c r="B2471" s="2" t="s">
        <v>35</v>
      </c>
      <c r="C2471" s="2">
        <v>883.01</v>
      </c>
      <c r="D2471" s="2">
        <v>59.09</v>
      </c>
      <c r="E2471" s="2">
        <v>19.399999999999999</v>
      </c>
      <c r="F2471" s="2">
        <v>3.72</v>
      </c>
      <c r="G2471" s="2">
        <v>0</v>
      </c>
      <c r="H2471" s="16">
        <f t="shared" si="117"/>
        <v>1029.1788566493904</v>
      </c>
      <c r="I2471" s="15">
        <f t="shared" si="115"/>
        <v>51.561839270293447</v>
      </c>
      <c r="J2471" s="14">
        <f t="shared" si="116"/>
        <v>0.90616288148121582</v>
      </c>
    </row>
    <row r="2472" spans="1:10" x14ac:dyDescent="0.3">
      <c r="A2472" s="19">
        <v>20200412</v>
      </c>
      <c r="B2472" s="19" t="s">
        <v>34</v>
      </c>
      <c r="C2472" s="19">
        <v>733.01</v>
      </c>
      <c r="D2472" s="19">
        <v>53.5</v>
      </c>
      <c r="E2472" s="19">
        <v>19.46</v>
      </c>
      <c r="F2472" s="19">
        <v>4.34</v>
      </c>
      <c r="G2472" s="19">
        <v>0</v>
      </c>
      <c r="H2472" s="17">
        <f t="shared" si="117"/>
        <v>911.86632336157504</v>
      </c>
      <c r="I2472" s="18">
        <f t="shared" si="115"/>
        <v>47.955822605049221</v>
      </c>
      <c r="J2472" s="17">
        <f t="shared" si="116"/>
        <v>0.81766943634784461</v>
      </c>
    </row>
    <row r="2473" spans="1:10" x14ac:dyDescent="0.3">
      <c r="A2473" s="2">
        <v>20200412</v>
      </c>
      <c r="B2473" s="2" t="s">
        <v>33</v>
      </c>
      <c r="C2473" s="2">
        <v>671.01</v>
      </c>
      <c r="D2473" s="2">
        <v>44.54</v>
      </c>
      <c r="E2473" s="2">
        <v>18.5</v>
      </c>
      <c r="F2473" s="2">
        <v>5.52</v>
      </c>
      <c r="G2473" s="2">
        <v>0</v>
      </c>
      <c r="H2473" s="16">
        <f t="shared" si="117"/>
        <v>956.66277263789277</v>
      </c>
      <c r="I2473" s="15">
        <f t="shared" si="115"/>
        <v>48.395711644934153</v>
      </c>
      <c r="J2473" s="14">
        <f t="shared" si="116"/>
        <v>0.85594464397253578</v>
      </c>
    </row>
    <row r="2474" spans="1:10" x14ac:dyDescent="0.3">
      <c r="A2474" s="19">
        <v>20200412</v>
      </c>
      <c r="B2474" s="19" t="s">
        <v>32</v>
      </c>
      <c r="C2474" s="19">
        <v>532.01</v>
      </c>
      <c r="D2474" s="19">
        <v>33.89</v>
      </c>
      <c r="E2474" s="19">
        <v>17.54</v>
      </c>
      <c r="F2474" s="19">
        <v>6.14</v>
      </c>
      <c r="G2474" s="19">
        <v>0</v>
      </c>
      <c r="H2474" s="17">
        <f t="shared" si="117"/>
        <v>954.10648281576925</v>
      </c>
      <c r="I2474" s="18">
        <f t="shared" si="115"/>
        <v>47.355827587992792</v>
      </c>
      <c r="J2474" s="17">
        <f t="shared" si="116"/>
        <v>0.85812220267889927</v>
      </c>
    </row>
    <row r="2475" spans="1:10" x14ac:dyDescent="0.3">
      <c r="A2475" s="2">
        <v>20200412</v>
      </c>
      <c r="B2475" s="2" t="s">
        <v>31</v>
      </c>
      <c r="C2475" s="2">
        <v>345.01</v>
      </c>
      <c r="D2475" s="2">
        <v>22.47</v>
      </c>
      <c r="E2475" s="2">
        <v>17.13</v>
      </c>
      <c r="F2475" s="2">
        <v>5.93</v>
      </c>
      <c r="G2475" s="2">
        <v>0</v>
      </c>
      <c r="H2475" s="16">
        <f t="shared" si="117"/>
        <v>902.69577972946445</v>
      </c>
      <c r="I2475" s="15">
        <f t="shared" si="115"/>
        <v>45.339243116545759</v>
      </c>
      <c r="J2475" s="14">
        <f t="shared" si="116"/>
        <v>0.82007510957057606</v>
      </c>
    </row>
    <row r="2476" spans="1:10" x14ac:dyDescent="0.3">
      <c r="A2476" s="19">
        <v>20200412</v>
      </c>
      <c r="B2476" s="19" t="s">
        <v>30</v>
      </c>
      <c r="C2476" s="19">
        <v>143</v>
      </c>
      <c r="D2476" s="19">
        <v>10.79</v>
      </c>
      <c r="E2476" s="19">
        <v>16.350000000000001</v>
      </c>
      <c r="F2476" s="19">
        <v>6</v>
      </c>
      <c r="G2476" s="19">
        <v>0</v>
      </c>
      <c r="H2476" s="17">
        <f t="shared" si="117"/>
        <v>763.84861437757627</v>
      </c>
      <c r="I2476" s="18">
        <f t="shared" si="115"/>
        <v>40.22026919929926</v>
      </c>
      <c r="J2476" s="17">
        <f t="shared" si="116"/>
        <v>0.71153169745505329</v>
      </c>
    </row>
    <row r="2477" spans="1:10" x14ac:dyDescent="0.3">
      <c r="A2477" s="2">
        <v>20200412</v>
      </c>
      <c r="B2477" s="2" t="s">
        <v>29</v>
      </c>
      <c r="C2477" s="2">
        <v>0</v>
      </c>
      <c r="D2477" s="2">
        <v>0</v>
      </c>
      <c r="E2477" s="2">
        <v>15.37</v>
      </c>
      <c r="F2477" s="2">
        <v>6.21</v>
      </c>
      <c r="G2477" s="2">
        <v>0</v>
      </c>
      <c r="H2477" s="16">
        <f t="shared" si="117"/>
        <v>0</v>
      </c>
      <c r="I2477" s="15">
        <f t="shared" si="115"/>
        <v>15.37</v>
      </c>
      <c r="J2477" s="14">
        <f t="shared" si="116"/>
        <v>0</v>
      </c>
    </row>
    <row r="2478" spans="1:10" x14ac:dyDescent="0.3">
      <c r="A2478" s="19">
        <v>20200412</v>
      </c>
      <c r="B2478" s="19" t="s">
        <v>28</v>
      </c>
      <c r="C2478" s="19">
        <v>0</v>
      </c>
      <c r="D2478" s="19">
        <v>0</v>
      </c>
      <c r="E2478" s="19">
        <v>14.38</v>
      </c>
      <c r="F2478" s="19">
        <v>6</v>
      </c>
      <c r="G2478" s="19">
        <v>0</v>
      </c>
      <c r="H2478" s="17">
        <f t="shared" si="117"/>
        <v>0</v>
      </c>
      <c r="I2478" s="18">
        <f t="shared" si="115"/>
        <v>14.38</v>
      </c>
      <c r="J2478" s="17">
        <f t="shared" si="116"/>
        <v>0</v>
      </c>
    </row>
    <row r="2479" spans="1:10" x14ac:dyDescent="0.3">
      <c r="A2479" s="2">
        <v>20200412</v>
      </c>
      <c r="B2479" s="2" t="s">
        <v>27</v>
      </c>
      <c r="C2479" s="2">
        <v>0</v>
      </c>
      <c r="D2479" s="2">
        <v>0</v>
      </c>
      <c r="E2479" s="2">
        <v>13.92</v>
      </c>
      <c r="F2479" s="2">
        <v>5.24</v>
      </c>
      <c r="G2479" s="2">
        <v>0</v>
      </c>
      <c r="H2479" s="16">
        <f t="shared" si="117"/>
        <v>0</v>
      </c>
      <c r="I2479" s="15">
        <f t="shared" si="115"/>
        <v>13.92</v>
      </c>
      <c r="J2479" s="14">
        <f t="shared" si="116"/>
        <v>0</v>
      </c>
    </row>
    <row r="2480" spans="1:10" x14ac:dyDescent="0.3">
      <c r="A2480" s="19">
        <v>20200412</v>
      </c>
      <c r="B2480" s="19" t="s">
        <v>26</v>
      </c>
      <c r="C2480" s="19">
        <v>0</v>
      </c>
      <c r="D2480" s="19">
        <v>0</v>
      </c>
      <c r="E2480" s="19">
        <v>13.63</v>
      </c>
      <c r="F2480" s="19">
        <v>5.03</v>
      </c>
      <c r="G2480" s="19">
        <v>0</v>
      </c>
      <c r="H2480" s="17">
        <f t="shared" si="117"/>
        <v>0</v>
      </c>
      <c r="I2480" s="18">
        <f t="shared" si="115"/>
        <v>13.63</v>
      </c>
      <c r="J2480" s="17">
        <f t="shared" si="116"/>
        <v>0</v>
      </c>
    </row>
    <row r="2481" spans="1:10" x14ac:dyDescent="0.3">
      <c r="A2481" s="2">
        <v>20200412</v>
      </c>
      <c r="B2481" s="2" t="s">
        <v>25</v>
      </c>
      <c r="C2481" s="2">
        <v>0</v>
      </c>
      <c r="D2481" s="2">
        <v>0</v>
      </c>
      <c r="E2481" s="2">
        <v>13.42</v>
      </c>
      <c r="F2481" s="2">
        <v>4.76</v>
      </c>
      <c r="G2481" s="2">
        <v>0</v>
      </c>
      <c r="H2481" s="16">
        <f t="shared" si="117"/>
        <v>0</v>
      </c>
      <c r="I2481" s="15">
        <f t="shared" si="115"/>
        <v>13.42</v>
      </c>
      <c r="J2481" s="14">
        <f t="shared" si="116"/>
        <v>0</v>
      </c>
    </row>
    <row r="2482" spans="1:10" x14ac:dyDescent="0.3">
      <c r="A2482" s="19">
        <v>20200413</v>
      </c>
      <c r="B2482" s="19" t="s">
        <v>48</v>
      </c>
      <c r="C2482" s="19">
        <v>0</v>
      </c>
      <c r="D2482" s="19">
        <v>0</v>
      </c>
      <c r="E2482" s="19">
        <v>13.25</v>
      </c>
      <c r="F2482" s="19">
        <v>4.07</v>
      </c>
      <c r="G2482" s="19">
        <v>0</v>
      </c>
      <c r="H2482" s="17">
        <f t="shared" si="117"/>
        <v>0</v>
      </c>
      <c r="I2482" s="18">
        <f t="shared" si="115"/>
        <v>13.25</v>
      </c>
      <c r="J2482" s="17">
        <f t="shared" si="116"/>
        <v>0</v>
      </c>
    </row>
    <row r="2483" spans="1:10" x14ac:dyDescent="0.3">
      <c r="A2483" s="2">
        <v>20200413</v>
      </c>
      <c r="B2483" s="2" t="s">
        <v>47</v>
      </c>
      <c r="C2483" s="2">
        <v>0</v>
      </c>
      <c r="D2483" s="2">
        <v>0</v>
      </c>
      <c r="E2483" s="2">
        <v>13.07</v>
      </c>
      <c r="F2483" s="2">
        <v>3.59</v>
      </c>
      <c r="G2483" s="2">
        <v>0</v>
      </c>
      <c r="H2483" s="16">
        <f t="shared" si="117"/>
        <v>0</v>
      </c>
      <c r="I2483" s="15">
        <f t="shared" si="115"/>
        <v>13.07</v>
      </c>
      <c r="J2483" s="14">
        <f t="shared" si="116"/>
        <v>0</v>
      </c>
    </row>
    <row r="2484" spans="1:10" x14ac:dyDescent="0.3">
      <c r="A2484" s="19">
        <v>20200413</v>
      </c>
      <c r="B2484" s="19" t="s">
        <v>46</v>
      </c>
      <c r="C2484" s="19">
        <v>0</v>
      </c>
      <c r="D2484" s="19">
        <v>0</v>
      </c>
      <c r="E2484" s="19">
        <v>12.96</v>
      </c>
      <c r="F2484" s="19">
        <v>3.66</v>
      </c>
      <c r="G2484" s="19">
        <v>0</v>
      </c>
      <c r="H2484" s="17">
        <f t="shared" si="117"/>
        <v>0</v>
      </c>
      <c r="I2484" s="18">
        <f t="shared" si="115"/>
        <v>12.96</v>
      </c>
      <c r="J2484" s="17">
        <f t="shared" si="116"/>
        <v>0</v>
      </c>
    </row>
    <row r="2485" spans="1:10" x14ac:dyDescent="0.3">
      <c r="A2485" s="2">
        <v>20200413</v>
      </c>
      <c r="B2485" s="2" t="s">
        <v>45</v>
      </c>
      <c r="C2485" s="2">
        <v>0</v>
      </c>
      <c r="D2485" s="2">
        <v>0</v>
      </c>
      <c r="E2485" s="2">
        <v>12.96</v>
      </c>
      <c r="F2485" s="2">
        <v>3.93</v>
      </c>
      <c r="G2485" s="2">
        <v>0</v>
      </c>
      <c r="H2485" s="16">
        <f t="shared" si="117"/>
        <v>0</v>
      </c>
      <c r="I2485" s="15">
        <f t="shared" si="115"/>
        <v>12.96</v>
      </c>
      <c r="J2485" s="14">
        <f t="shared" si="116"/>
        <v>0</v>
      </c>
    </row>
    <row r="2486" spans="1:10" x14ac:dyDescent="0.3">
      <c r="A2486" s="19">
        <v>20200413</v>
      </c>
      <c r="B2486" s="19" t="s">
        <v>44</v>
      </c>
      <c r="C2486" s="19">
        <v>0</v>
      </c>
      <c r="D2486" s="19">
        <v>0</v>
      </c>
      <c r="E2486" s="19">
        <v>13.26</v>
      </c>
      <c r="F2486" s="19">
        <v>3.86</v>
      </c>
      <c r="G2486" s="19">
        <v>0</v>
      </c>
      <c r="H2486" s="17">
        <f t="shared" si="117"/>
        <v>0</v>
      </c>
      <c r="I2486" s="18">
        <f t="shared" si="115"/>
        <v>13.26</v>
      </c>
      <c r="J2486" s="17">
        <f t="shared" si="116"/>
        <v>0</v>
      </c>
    </row>
    <row r="2487" spans="1:10" x14ac:dyDescent="0.3">
      <c r="A2487" s="2">
        <v>20200413</v>
      </c>
      <c r="B2487" s="2" t="s">
        <v>43</v>
      </c>
      <c r="C2487" s="2">
        <v>0</v>
      </c>
      <c r="D2487" s="2">
        <v>0</v>
      </c>
      <c r="E2487" s="2">
        <v>13.44</v>
      </c>
      <c r="F2487" s="2">
        <v>3.72</v>
      </c>
      <c r="G2487" s="2">
        <v>0</v>
      </c>
      <c r="H2487" s="16">
        <f t="shared" si="117"/>
        <v>0</v>
      </c>
      <c r="I2487" s="15">
        <f t="shared" si="115"/>
        <v>13.44</v>
      </c>
      <c r="J2487" s="14">
        <f t="shared" si="116"/>
        <v>0</v>
      </c>
    </row>
    <row r="2488" spans="1:10" x14ac:dyDescent="0.3">
      <c r="A2488" s="19">
        <v>20200413</v>
      </c>
      <c r="B2488" s="19" t="s">
        <v>42</v>
      </c>
      <c r="C2488" s="19">
        <v>0</v>
      </c>
      <c r="D2488" s="19">
        <v>0</v>
      </c>
      <c r="E2488" s="19">
        <v>13.33</v>
      </c>
      <c r="F2488" s="19">
        <v>3.79</v>
      </c>
      <c r="G2488" s="19">
        <v>0</v>
      </c>
      <c r="H2488" s="17">
        <f t="shared" si="117"/>
        <v>0</v>
      </c>
      <c r="I2488" s="18">
        <f t="shared" si="115"/>
        <v>13.33</v>
      </c>
      <c r="J2488" s="17">
        <f t="shared" si="116"/>
        <v>0</v>
      </c>
    </row>
    <row r="2489" spans="1:10" x14ac:dyDescent="0.3">
      <c r="A2489" s="2">
        <v>20200413</v>
      </c>
      <c r="B2489" s="2" t="s">
        <v>41</v>
      </c>
      <c r="C2489" s="2">
        <v>164</v>
      </c>
      <c r="D2489" s="2">
        <v>12</v>
      </c>
      <c r="E2489" s="2">
        <v>13.06</v>
      </c>
      <c r="F2489" s="2">
        <v>2.2799999999999998</v>
      </c>
      <c r="G2489" s="2">
        <v>0</v>
      </c>
      <c r="H2489" s="16">
        <f t="shared" si="117"/>
        <v>788.79643253803749</v>
      </c>
      <c r="I2489" s="15">
        <f t="shared" si="115"/>
        <v>37.70988851681367</v>
      </c>
      <c r="J2489" s="14">
        <f t="shared" si="116"/>
        <v>0.74368161629795293</v>
      </c>
    </row>
    <row r="2490" spans="1:10" x14ac:dyDescent="0.3">
      <c r="A2490" s="19">
        <v>20200413</v>
      </c>
      <c r="B2490" s="19" t="s">
        <v>40</v>
      </c>
      <c r="C2490" s="19">
        <v>207</v>
      </c>
      <c r="D2490" s="19">
        <v>23.68</v>
      </c>
      <c r="E2490" s="19">
        <v>13.61</v>
      </c>
      <c r="F2490" s="19">
        <v>2.48</v>
      </c>
      <c r="G2490" s="19">
        <v>0</v>
      </c>
      <c r="H2490" s="17">
        <f t="shared" si="117"/>
        <v>515.40215136569952</v>
      </c>
      <c r="I2490" s="18">
        <f t="shared" si="115"/>
        <v>29.71631723017811</v>
      </c>
      <c r="J2490" s="17">
        <f t="shared" si="116"/>
        <v>0.50446355115439345</v>
      </c>
    </row>
    <row r="2491" spans="1:10" x14ac:dyDescent="0.3">
      <c r="A2491" s="2">
        <v>20200413</v>
      </c>
      <c r="B2491" s="2" t="s">
        <v>39</v>
      </c>
      <c r="C2491" s="2">
        <v>326</v>
      </c>
      <c r="D2491" s="2">
        <v>35.07</v>
      </c>
      <c r="E2491" s="2">
        <v>14.02</v>
      </c>
      <c r="F2491" s="2">
        <v>2.83</v>
      </c>
      <c r="G2491" s="2">
        <v>0</v>
      </c>
      <c r="H2491" s="16">
        <f t="shared" si="117"/>
        <v>567.37411791917089</v>
      </c>
      <c r="I2491" s="15">
        <f t="shared" si="115"/>
        <v>31.75044118497409</v>
      </c>
      <c r="J2491" s="14">
        <f t="shared" si="116"/>
        <v>0.55013900266116633</v>
      </c>
    </row>
    <row r="2492" spans="1:10" x14ac:dyDescent="0.3">
      <c r="A2492" s="19">
        <v>20200413</v>
      </c>
      <c r="B2492" s="19" t="s">
        <v>38</v>
      </c>
      <c r="C2492" s="19">
        <v>142</v>
      </c>
      <c r="D2492" s="19">
        <v>45.65</v>
      </c>
      <c r="E2492" s="19">
        <v>14.09</v>
      </c>
      <c r="F2492" s="19">
        <v>3.79</v>
      </c>
      <c r="G2492" s="19">
        <v>0</v>
      </c>
      <c r="H2492" s="17">
        <f t="shared" si="117"/>
        <v>198.57835269436305</v>
      </c>
      <c r="I2492" s="18">
        <f t="shared" si="115"/>
        <v>20.295573521698845</v>
      </c>
      <c r="J2492" s="17">
        <f t="shared" si="116"/>
        <v>0.20278224036631057</v>
      </c>
    </row>
    <row r="2493" spans="1:10" x14ac:dyDescent="0.3">
      <c r="A2493" s="2">
        <v>20200413</v>
      </c>
      <c r="B2493" s="2" t="s">
        <v>37</v>
      </c>
      <c r="C2493" s="2">
        <v>264</v>
      </c>
      <c r="D2493" s="2">
        <v>54.45</v>
      </c>
      <c r="E2493" s="2">
        <v>14.19</v>
      </c>
      <c r="F2493" s="2">
        <v>5.17</v>
      </c>
      <c r="G2493" s="2">
        <v>0</v>
      </c>
      <c r="H2493" s="16">
        <f t="shared" si="117"/>
        <v>324.48040597659082</v>
      </c>
      <c r="I2493" s="15">
        <f t="shared" si="115"/>
        <v>24.330012686768463</v>
      </c>
      <c r="J2493" s="14">
        <f t="shared" si="116"/>
        <v>0.32545869587587523</v>
      </c>
    </row>
    <row r="2494" spans="1:10" x14ac:dyDescent="0.3">
      <c r="A2494" s="19">
        <v>20200413</v>
      </c>
      <c r="B2494" s="19" t="s">
        <v>36</v>
      </c>
      <c r="C2494" s="19">
        <v>510</v>
      </c>
      <c r="D2494" s="19">
        <v>59.69</v>
      </c>
      <c r="E2494" s="19">
        <v>13.75</v>
      </c>
      <c r="F2494" s="19">
        <v>5.59</v>
      </c>
      <c r="G2494" s="19">
        <v>0</v>
      </c>
      <c r="H2494" s="17">
        <f t="shared" si="117"/>
        <v>590.75128080925776</v>
      </c>
      <c r="I2494" s="18">
        <f t="shared" si="115"/>
        <v>32.210977525289309</v>
      </c>
      <c r="J2494" s="17">
        <f t="shared" si="116"/>
        <v>0.57158175686897628</v>
      </c>
    </row>
    <row r="2495" spans="1:10" x14ac:dyDescent="0.3">
      <c r="A2495" s="2">
        <v>20200413</v>
      </c>
      <c r="B2495" s="2" t="s">
        <v>35</v>
      </c>
      <c r="C2495" s="2">
        <v>484</v>
      </c>
      <c r="D2495" s="2">
        <v>59.43</v>
      </c>
      <c r="E2495" s="2">
        <v>13.28</v>
      </c>
      <c r="F2495" s="2">
        <v>5.0999999999999996</v>
      </c>
      <c r="G2495" s="2">
        <v>0</v>
      </c>
      <c r="H2495" s="16">
        <f t="shared" si="117"/>
        <v>562.13153800707767</v>
      </c>
      <c r="I2495" s="15">
        <f t="shared" si="115"/>
        <v>30.846610562721175</v>
      </c>
      <c r="J2495" s="14">
        <f t="shared" si="116"/>
        <v>0.54734199916219883</v>
      </c>
    </row>
    <row r="2496" spans="1:10" x14ac:dyDescent="0.3">
      <c r="A2496" s="19">
        <v>20200413</v>
      </c>
      <c r="B2496" s="19" t="s">
        <v>34</v>
      </c>
      <c r="C2496" s="19">
        <v>467</v>
      </c>
      <c r="D2496" s="19">
        <v>53.77</v>
      </c>
      <c r="E2496" s="19">
        <v>13.78</v>
      </c>
      <c r="F2496" s="19">
        <v>4.1399999999999997</v>
      </c>
      <c r="G2496" s="19">
        <v>0</v>
      </c>
      <c r="H2496" s="17">
        <f t="shared" si="117"/>
        <v>578.93689154187905</v>
      </c>
      <c r="I2496" s="18">
        <f t="shared" si="115"/>
        <v>31.871777860683721</v>
      </c>
      <c r="J2496" s="17">
        <f t="shared" si="116"/>
        <v>0.56103442582874163</v>
      </c>
    </row>
    <row r="2497" spans="1:10" x14ac:dyDescent="0.3">
      <c r="A2497" s="2">
        <v>20200413</v>
      </c>
      <c r="B2497" s="2" t="s">
        <v>33</v>
      </c>
      <c r="C2497" s="2">
        <v>402</v>
      </c>
      <c r="D2497" s="2">
        <v>44.76</v>
      </c>
      <c r="E2497" s="2">
        <v>14.08</v>
      </c>
      <c r="F2497" s="2">
        <v>3.31</v>
      </c>
      <c r="G2497" s="2">
        <v>0</v>
      </c>
      <c r="H2497" s="16">
        <f t="shared" si="117"/>
        <v>570.91027703502573</v>
      </c>
      <c r="I2497" s="15">
        <f t="shared" si="115"/>
        <v>31.920946157344552</v>
      </c>
      <c r="J2497" s="14">
        <f t="shared" si="116"/>
        <v>0.55312970023887242</v>
      </c>
    </row>
    <row r="2498" spans="1:10" x14ac:dyDescent="0.3">
      <c r="A2498" s="19">
        <v>20200413</v>
      </c>
      <c r="B2498" s="19" t="s">
        <v>32</v>
      </c>
      <c r="C2498" s="19">
        <v>304</v>
      </c>
      <c r="D2498" s="19">
        <v>34.08</v>
      </c>
      <c r="E2498" s="19">
        <v>14.1</v>
      </c>
      <c r="F2498" s="19">
        <v>2.76</v>
      </c>
      <c r="G2498" s="19">
        <v>0</v>
      </c>
      <c r="H2498" s="17">
        <f t="shared" si="117"/>
        <v>542.51815346179001</v>
      </c>
      <c r="I2498" s="18">
        <f t="shared" si="115"/>
        <v>31.053692295680939</v>
      </c>
      <c r="J2498" s="17">
        <f t="shared" si="116"/>
        <v>0.52773908261533586</v>
      </c>
    </row>
    <row r="2499" spans="1:10" x14ac:dyDescent="0.3">
      <c r="A2499" s="2">
        <v>20200413</v>
      </c>
      <c r="B2499" s="2" t="s">
        <v>31</v>
      </c>
      <c r="C2499" s="2">
        <v>164</v>
      </c>
      <c r="D2499" s="2">
        <v>22.64</v>
      </c>
      <c r="E2499" s="2">
        <v>14</v>
      </c>
      <c r="F2499" s="2">
        <v>2.48</v>
      </c>
      <c r="G2499" s="2">
        <v>0</v>
      </c>
      <c r="H2499" s="16">
        <f t="shared" si="117"/>
        <v>426.0406971645258</v>
      </c>
      <c r="I2499" s="15">
        <f t="shared" si="115"/>
        <v>27.313771786391431</v>
      </c>
      <c r="J2499" s="14">
        <f t="shared" si="116"/>
        <v>0.42160477291223364</v>
      </c>
    </row>
    <row r="2500" spans="1:10" x14ac:dyDescent="0.3">
      <c r="A2500" s="19">
        <v>20200413</v>
      </c>
      <c r="B2500" s="19" t="s">
        <v>30</v>
      </c>
      <c r="C2500" s="19">
        <v>93</v>
      </c>
      <c r="D2500" s="19">
        <v>10.96</v>
      </c>
      <c r="E2500" s="19">
        <v>13.8</v>
      </c>
      <c r="F2500" s="19">
        <v>2.48</v>
      </c>
      <c r="G2500" s="19">
        <v>0</v>
      </c>
      <c r="H2500" s="17">
        <f t="shared" si="117"/>
        <v>489.15536281028147</v>
      </c>
      <c r="I2500" s="18">
        <f t="shared" si="115"/>
        <v>29.086105087821295</v>
      </c>
      <c r="J2500" s="17">
        <f t="shared" si="116"/>
        <v>0.48016103183506775</v>
      </c>
    </row>
    <row r="2501" spans="1:10" x14ac:dyDescent="0.3">
      <c r="A2501" s="2">
        <v>20200413</v>
      </c>
      <c r="B2501" s="2" t="s">
        <v>29</v>
      </c>
      <c r="C2501" s="2">
        <v>0</v>
      </c>
      <c r="D2501" s="2">
        <v>0</v>
      </c>
      <c r="E2501" s="2">
        <v>13.35</v>
      </c>
      <c r="F2501" s="2">
        <v>2.34</v>
      </c>
      <c r="G2501" s="2">
        <v>0</v>
      </c>
      <c r="H2501" s="16">
        <f t="shared" si="117"/>
        <v>0</v>
      </c>
      <c r="I2501" s="15">
        <f t="shared" si="115"/>
        <v>13.35</v>
      </c>
      <c r="J2501" s="14">
        <f t="shared" si="116"/>
        <v>0</v>
      </c>
    </row>
    <row r="2502" spans="1:10" x14ac:dyDescent="0.3">
      <c r="A2502" s="19">
        <v>20200413</v>
      </c>
      <c r="B2502" s="19" t="s">
        <v>28</v>
      </c>
      <c r="C2502" s="19">
        <v>0</v>
      </c>
      <c r="D2502" s="19">
        <v>0</v>
      </c>
      <c r="E2502" s="19">
        <v>12.81</v>
      </c>
      <c r="F2502" s="19">
        <v>1.86</v>
      </c>
      <c r="G2502" s="19">
        <v>0</v>
      </c>
      <c r="H2502" s="17">
        <f t="shared" si="117"/>
        <v>0</v>
      </c>
      <c r="I2502" s="18">
        <f t="shared" si="115"/>
        <v>12.81</v>
      </c>
      <c r="J2502" s="17">
        <f t="shared" si="116"/>
        <v>0</v>
      </c>
    </row>
    <row r="2503" spans="1:10" x14ac:dyDescent="0.3">
      <c r="A2503" s="2">
        <v>20200413</v>
      </c>
      <c r="B2503" s="2" t="s">
        <v>27</v>
      </c>
      <c r="C2503" s="2">
        <v>0</v>
      </c>
      <c r="D2503" s="2">
        <v>0</v>
      </c>
      <c r="E2503" s="2">
        <v>12.15</v>
      </c>
      <c r="F2503" s="2">
        <v>1.38</v>
      </c>
      <c r="G2503" s="2">
        <v>0</v>
      </c>
      <c r="H2503" s="16">
        <f t="shared" si="117"/>
        <v>0</v>
      </c>
      <c r="I2503" s="15">
        <f t="shared" si="115"/>
        <v>12.15</v>
      </c>
      <c r="J2503" s="14">
        <f t="shared" si="116"/>
        <v>0</v>
      </c>
    </row>
    <row r="2504" spans="1:10" x14ac:dyDescent="0.3">
      <c r="A2504" s="19">
        <v>20200413</v>
      </c>
      <c r="B2504" s="19" t="s">
        <v>26</v>
      </c>
      <c r="C2504" s="19">
        <v>0</v>
      </c>
      <c r="D2504" s="19">
        <v>0</v>
      </c>
      <c r="E2504" s="19">
        <v>11.7</v>
      </c>
      <c r="F2504" s="19">
        <v>1.1000000000000001</v>
      </c>
      <c r="G2504" s="19">
        <v>0</v>
      </c>
      <c r="H2504" s="17">
        <f t="shared" si="117"/>
        <v>0</v>
      </c>
      <c r="I2504" s="18">
        <f t="shared" si="115"/>
        <v>11.7</v>
      </c>
      <c r="J2504" s="17">
        <f t="shared" si="116"/>
        <v>0</v>
      </c>
    </row>
    <row r="2505" spans="1:10" x14ac:dyDescent="0.3">
      <c r="A2505" s="2">
        <v>20200413</v>
      </c>
      <c r="B2505" s="2" t="s">
        <v>25</v>
      </c>
      <c r="C2505" s="2">
        <v>0</v>
      </c>
      <c r="D2505" s="2">
        <v>0</v>
      </c>
      <c r="E2505" s="2">
        <v>11.17</v>
      </c>
      <c r="F2505" s="2">
        <v>1.1000000000000001</v>
      </c>
      <c r="G2505" s="2">
        <v>0</v>
      </c>
      <c r="H2505" s="16">
        <f t="shared" si="117"/>
        <v>0</v>
      </c>
      <c r="I2505" s="15">
        <f t="shared" si="115"/>
        <v>11.17</v>
      </c>
      <c r="J2505" s="14">
        <f t="shared" si="116"/>
        <v>0</v>
      </c>
    </row>
    <row r="2506" spans="1:10" x14ac:dyDescent="0.3">
      <c r="A2506" s="19">
        <v>20200414</v>
      </c>
      <c r="B2506" s="19" t="s">
        <v>48</v>
      </c>
      <c r="C2506" s="19">
        <v>0</v>
      </c>
      <c r="D2506" s="19">
        <v>0</v>
      </c>
      <c r="E2506" s="19">
        <v>9.9700000000000006</v>
      </c>
      <c r="F2506" s="19">
        <v>1.45</v>
      </c>
      <c r="G2506" s="19">
        <v>0</v>
      </c>
      <c r="H2506" s="17">
        <f t="shared" si="117"/>
        <v>0</v>
      </c>
      <c r="I2506" s="18">
        <f t="shared" ref="I2506:I2569" si="118">E2506+H2506*((NOCT-20)/(800))</f>
        <v>9.9700000000000006</v>
      </c>
      <c r="J2506" s="17">
        <f t="shared" ref="J2506:J2569" si="119">P_STC__W*(H2506/1000)*(1+(alpha_p/100)*(I2506-25))</f>
        <v>0</v>
      </c>
    </row>
    <row r="2507" spans="1:10" x14ac:dyDescent="0.3">
      <c r="A2507" s="2">
        <v>20200414</v>
      </c>
      <c r="B2507" s="2" t="s">
        <v>47</v>
      </c>
      <c r="C2507" s="2">
        <v>0</v>
      </c>
      <c r="D2507" s="2">
        <v>0</v>
      </c>
      <c r="E2507" s="2">
        <v>9.5500000000000007</v>
      </c>
      <c r="F2507" s="2">
        <v>1.72</v>
      </c>
      <c r="G2507" s="2">
        <v>0</v>
      </c>
      <c r="H2507" s="16">
        <f t="shared" si="117"/>
        <v>0</v>
      </c>
      <c r="I2507" s="15">
        <f t="shared" si="118"/>
        <v>9.5500000000000007</v>
      </c>
      <c r="J2507" s="14">
        <f t="shared" si="119"/>
        <v>0</v>
      </c>
    </row>
    <row r="2508" spans="1:10" x14ac:dyDescent="0.3">
      <c r="A2508" s="19">
        <v>20200414</v>
      </c>
      <c r="B2508" s="19" t="s">
        <v>46</v>
      </c>
      <c r="C2508" s="19">
        <v>0</v>
      </c>
      <c r="D2508" s="19">
        <v>0</v>
      </c>
      <c r="E2508" s="19">
        <v>9.52</v>
      </c>
      <c r="F2508" s="19">
        <v>1.86</v>
      </c>
      <c r="G2508" s="19">
        <v>0</v>
      </c>
      <c r="H2508" s="17">
        <f t="shared" si="117"/>
        <v>0</v>
      </c>
      <c r="I2508" s="18">
        <f t="shared" si="118"/>
        <v>9.52</v>
      </c>
      <c r="J2508" s="17">
        <f t="shared" si="119"/>
        <v>0</v>
      </c>
    </row>
    <row r="2509" spans="1:10" x14ac:dyDescent="0.3">
      <c r="A2509" s="2">
        <v>20200414</v>
      </c>
      <c r="B2509" s="2" t="s">
        <v>45</v>
      </c>
      <c r="C2509" s="2">
        <v>0</v>
      </c>
      <c r="D2509" s="2">
        <v>0</v>
      </c>
      <c r="E2509" s="2">
        <v>9.51</v>
      </c>
      <c r="F2509" s="2">
        <v>2.0699999999999998</v>
      </c>
      <c r="G2509" s="2">
        <v>0</v>
      </c>
      <c r="H2509" s="16">
        <f t="shared" si="117"/>
        <v>0</v>
      </c>
      <c r="I2509" s="15">
        <f t="shared" si="118"/>
        <v>9.51</v>
      </c>
      <c r="J2509" s="14">
        <f t="shared" si="119"/>
        <v>0</v>
      </c>
    </row>
    <row r="2510" spans="1:10" x14ac:dyDescent="0.3">
      <c r="A2510" s="19">
        <v>20200414</v>
      </c>
      <c r="B2510" s="19" t="s">
        <v>44</v>
      </c>
      <c r="C2510" s="19">
        <v>0</v>
      </c>
      <c r="D2510" s="19">
        <v>0</v>
      </c>
      <c r="E2510" s="19">
        <v>10.34</v>
      </c>
      <c r="F2510" s="19">
        <v>2.21</v>
      </c>
      <c r="G2510" s="19">
        <v>0</v>
      </c>
      <c r="H2510" s="17">
        <f t="shared" si="117"/>
        <v>0</v>
      </c>
      <c r="I2510" s="18">
        <f t="shared" si="118"/>
        <v>10.34</v>
      </c>
      <c r="J2510" s="17">
        <f t="shared" si="119"/>
        <v>0</v>
      </c>
    </row>
    <row r="2511" spans="1:10" x14ac:dyDescent="0.3">
      <c r="A2511" s="2">
        <v>20200414</v>
      </c>
      <c r="B2511" s="2" t="s">
        <v>43</v>
      </c>
      <c r="C2511" s="2">
        <v>0</v>
      </c>
      <c r="D2511" s="2">
        <v>0</v>
      </c>
      <c r="E2511" s="2">
        <v>11.11</v>
      </c>
      <c r="F2511" s="2">
        <v>2.41</v>
      </c>
      <c r="G2511" s="2">
        <v>0</v>
      </c>
      <c r="H2511" s="16">
        <f t="shared" si="117"/>
        <v>0</v>
      </c>
      <c r="I2511" s="15">
        <f t="shared" si="118"/>
        <v>11.11</v>
      </c>
      <c r="J2511" s="14">
        <f t="shared" si="119"/>
        <v>0</v>
      </c>
    </row>
    <row r="2512" spans="1:10" x14ac:dyDescent="0.3">
      <c r="A2512" s="19">
        <v>20200414</v>
      </c>
      <c r="B2512" s="19" t="s">
        <v>42</v>
      </c>
      <c r="C2512" s="19">
        <v>0</v>
      </c>
      <c r="D2512" s="19">
        <v>0</v>
      </c>
      <c r="E2512" s="19">
        <v>11.54</v>
      </c>
      <c r="F2512" s="19">
        <v>2.62</v>
      </c>
      <c r="G2512" s="19">
        <v>0</v>
      </c>
      <c r="H2512" s="17">
        <f t="shared" si="117"/>
        <v>0</v>
      </c>
      <c r="I2512" s="18">
        <f t="shared" si="118"/>
        <v>11.54</v>
      </c>
      <c r="J2512" s="17">
        <f t="shared" si="119"/>
        <v>0</v>
      </c>
    </row>
    <row r="2513" spans="1:10" x14ac:dyDescent="0.3">
      <c r="A2513" s="2">
        <v>20200414</v>
      </c>
      <c r="B2513" s="2" t="s">
        <v>41</v>
      </c>
      <c r="C2513" s="2">
        <v>96</v>
      </c>
      <c r="D2513" s="2">
        <v>12.28</v>
      </c>
      <c r="E2513" s="2">
        <v>12.3</v>
      </c>
      <c r="F2513" s="2">
        <v>3.03</v>
      </c>
      <c r="G2513" s="2">
        <v>0</v>
      </c>
      <c r="H2513" s="16">
        <f t="shared" si="117"/>
        <v>451.36257887023072</v>
      </c>
      <c r="I2513" s="15">
        <f t="shared" si="118"/>
        <v>26.405080589694713</v>
      </c>
      <c r="J2513" s="14">
        <f t="shared" si="119"/>
        <v>0.44850867527704774</v>
      </c>
    </row>
    <row r="2514" spans="1:10" x14ac:dyDescent="0.3">
      <c r="A2514" s="19">
        <v>20200414</v>
      </c>
      <c r="B2514" s="19" t="s">
        <v>40</v>
      </c>
      <c r="C2514" s="19">
        <v>225</v>
      </c>
      <c r="D2514" s="19">
        <v>23.95</v>
      </c>
      <c r="E2514" s="19">
        <v>13.62</v>
      </c>
      <c r="F2514" s="19">
        <v>3.72</v>
      </c>
      <c r="G2514" s="19">
        <v>0</v>
      </c>
      <c r="H2514" s="17">
        <f t="shared" si="117"/>
        <v>554.2701012351497</v>
      </c>
      <c r="I2514" s="18">
        <f t="shared" si="118"/>
        <v>30.940940663598425</v>
      </c>
      <c r="J2514" s="17">
        <f t="shared" si="119"/>
        <v>0.53945211521144854</v>
      </c>
    </row>
    <row r="2515" spans="1:10" x14ac:dyDescent="0.3">
      <c r="A2515" s="2">
        <v>20200414</v>
      </c>
      <c r="B2515" s="2" t="s">
        <v>39</v>
      </c>
      <c r="C2515" s="2">
        <v>530</v>
      </c>
      <c r="D2515" s="2">
        <v>35.36</v>
      </c>
      <c r="E2515" s="2">
        <v>14.7</v>
      </c>
      <c r="F2515" s="2">
        <v>4.6900000000000004</v>
      </c>
      <c r="G2515" s="2">
        <v>0</v>
      </c>
      <c r="H2515" s="16">
        <f t="shared" ref="H2515:H2578" si="120">IF(D2515&gt;0,C2515/SIN(D2515*PI()/180),0)</f>
        <v>915.82692662106115</v>
      </c>
      <c r="I2515" s="15">
        <f t="shared" si="118"/>
        <v>43.319591456908157</v>
      </c>
      <c r="J2515" s="14">
        <f t="shared" si="119"/>
        <v>0.84032783848685966</v>
      </c>
    </row>
    <row r="2516" spans="1:10" x14ac:dyDescent="0.3">
      <c r="A2516" s="19">
        <v>20200414</v>
      </c>
      <c r="B2516" s="19" t="s">
        <v>38</v>
      </c>
      <c r="C2516" s="19">
        <v>739</v>
      </c>
      <c r="D2516" s="19">
        <v>45.96</v>
      </c>
      <c r="E2516" s="19">
        <v>15.48</v>
      </c>
      <c r="F2516" s="19">
        <v>5.38</v>
      </c>
      <c r="G2516" s="19">
        <v>0</v>
      </c>
      <c r="H2516" s="17">
        <f t="shared" si="120"/>
        <v>1028.0242154831358</v>
      </c>
      <c r="I2516" s="18">
        <f t="shared" si="118"/>
        <v>47.605756733847997</v>
      </c>
      <c r="J2516" s="17">
        <f t="shared" si="119"/>
        <v>0.92344752149041065</v>
      </c>
    </row>
    <row r="2517" spans="1:10" x14ac:dyDescent="0.3">
      <c r="A2517" s="2">
        <v>20200414</v>
      </c>
      <c r="B2517" s="2" t="s">
        <v>37</v>
      </c>
      <c r="C2517" s="2">
        <v>736</v>
      </c>
      <c r="D2517" s="2">
        <v>54.79</v>
      </c>
      <c r="E2517" s="2">
        <v>15.65</v>
      </c>
      <c r="F2517" s="2">
        <v>5.66</v>
      </c>
      <c r="G2517" s="2">
        <v>0</v>
      </c>
      <c r="H2517" s="16">
        <f t="shared" si="120"/>
        <v>900.80797147993724</v>
      </c>
      <c r="I2517" s="15">
        <f t="shared" si="118"/>
        <v>43.800249108748041</v>
      </c>
      <c r="J2517" s="14">
        <f t="shared" si="119"/>
        <v>0.82459860729657741</v>
      </c>
    </row>
    <row r="2518" spans="1:10" x14ac:dyDescent="0.3">
      <c r="A2518" s="19">
        <v>20200414</v>
      </c>
      <c r="B2518" s="19" t="s">
        <v>36</v>
      </c>
      <c r="C2518" s="19">
        <v>723</v>
      </c>
      <c r="D2518" s="19">
        <v>60.06</v>
      </c>
      <c r="E2518" s="19">
        <v>16.170000000000002</v>
      </c>
      <c r="F2518" s="19">
        <v>5.45</v>
      </c>
      <c r="G2518" s="19">
        <v>0</v>
      </c>
      <c r="H2518" s="17">
        <f t="shared" si="120"/>
        <v>834.34450231163794</v>
      </c>
      <c r="I2518" s="18">
        <f t="shared" si="118"/>
        <v>42.243265697238684</v>
      </c>
      <c r="J2518" s="17">
        <f t="shared" si="119"/>
        <v>0.7696037945978832</v>
      </c>
    </row>
    <row r="2519" spans="1:10" x14ac:dyDescent="0.3">
      <c r="A2519" s="2">
        <v>20200414</v>
      </c>
      <c r="B2519" s="2" t="s">
        <v>35</v>
      </c>
      <c r="C2519" s="2">
        <v>834.01</v>
      </c>
      <c r="D2519" s="2">
        <v>59.77</v>
      </c>
      <c r="E2519" s="2">
        <v>16.12</v>
      </c>
      <c r="F2519" s="2">
        <v>5.52</v>
      </c>
      <c r="G2519" s="2">
        <v>0</v>
      </c>
      <c r="H2519" s="16">
        <f t="shared" si="120"/>
        <v>965.27672408313128</v>
      </c>
      <c r="I2519" s="15">
        <f t="shared" si="118"/>
        <v>46.284897627597857</v>
      </c>
      <c r="J2519" s="14">
        <f t="shared" si="119"/>
        <v>0.87282055093827515</v>
      </c>
    </row>
    <row r="2520" spans="1:10" x14ac:dyDescent="0.3">
      <c r="A2520" s="19">
        <v>20200414</v>
      </c>
      <c r="B2520" s="19" t="s">
        <v>34</v>
      </c>
      <c r="C2520" s="19">
        <v>499</v>
      </c>
      <c r="D2520" s="19">
        <v>54.05</v>
      </c>
      <c r="E2520" s="19">
        <v>16.47</v>
      </c>
      <c r="F2520" s="19">
        <v>5.0999999999999996</v>
      </c>
      <c r="G2520" s="19">
        <v>0</v>
      </c>
      <c r="H2520" s="17">
        <f t="shared" si="120"/>
        <v>616.40733604455784</v>
      </c>
      <c r="I2520" s="18">
        <f t="shared" si="118"/>
        <v>35.732729251392428</v>
      </c>
      <c r="J2520" s="17">
        <f t="shared" si="119"/>
        <v>0.58663653733603549</v>
      </c>
    </row>
    <row r="2521" spans="1:10" x14ac:dyDescent="0.3">
      <c r="A2521" s="2">
        <v>20200414</v>
      </c>
      <c r="B2521" s="2" t="s">
        <v>33</v>
      </c>
      <c r="C2521" s="2">
        <v>116</v>
      </c>
      <c r="D2521" s="2">
        <v>44.98</v>
      </c>
      <c r="E2521" s="2">
        <v>16.7</v>
      </c>
      <c r="F2521" s="2">
        <v>5.38</v>
      </c>
      <c r="G2521" s="2">
        <v>0</v>
      </c>
      <c r="H2521" s="16">
        <f t="shared" si="120"/>
        <v>164.10606705588145</v>
      </c>
      <c r="I2521" s="15">
        <f t="shared" si="118"/>
        <v>21.828314595496295</v>
      </c>
      <c r="J2521" s="14">
        <f t="shared" si="119"/>
        <v>0.16644828473540388</v>
      </c>
    </row>
    <row r="2522" spans="1:10" x14ac:dyDescent="0.3">
      <c r="A2522" s="19">
        <v>20200414</v>
      </c>
      <c r="B2522" s="19" t="s">
        <v>32</v>
      </c>
      <c r="C2522" s="19">
        <v>278</v>
      </c>
      <c r="D2522" s="19">
        <v>34.26</v>
      </c>
      <c r="E2522" s="19">
        <v>15.86</v>
      </c>
      <c r="F2522" s="19">
        <v>5.93</v>
      </c>
      <c r="G2522" s="19">
        <v>0</v>
      </c>
      <c r="H2522" s="17">
        <f t="shared" si="120"/>
        <v>493.8278743278031</v>
      </c>
      <c r="I2522" s="18">
        <f t="shared" si="118"/>
        <v>31.292121072743846</v>
      </c>
      <c r="J2522" s="17">
        <f t="shared" si="119"/>
        <v>0.47984536284315493</v>
      </c>
    </row>
    <row r="2523" spans="1:10" x14ac:dyDescent="0.3">
      <c r="A2523" s="2">
        <v>20200414</v>
      </c>
      <c r="B2523" s="2" t="s">
        <v>31</v>
      </c>
      <c r="C2523" s="2">
        <v>123</v>
      </c>
      <c r="D2523" s="2">
        <v>22.82</v>
      </c>
      <c r="E2523" s="2">
        <v>15.65</v>
      </c>
      <c r="F2523" s="2">
        <v>5.52</v>
      </c>
      <c r="G2523" s="2">
        <v>0</v>
      </c>
      <c r="H2523" s="16">
        <f t="shared" si="120"/>
        <v>317.14325296583752</v>
      </c>
      <c r="I2523" s="15">
        <f t="shared" si="118"/>
        <v>25.560726655182421</v>
      </c>
      <c r="J2523" s="14">
        <f t="shared" si="119"/>
        <v>0.31634301492631611</v>
      </c>
    </row>
    <row r="2524" spans="1:10" x14ac:dyDescent="0.3">
      <c r="A2524" s="19">
        <v>20200414</v>
      </c>
      <c r="B2524" s="19" t="s">
        <v>30</v>
      </c>
      <c r="C2524" s="19">
        <v>59</v>
      </c>
      <c r="D2524" s="19">
        <v>11.13</v>
      </c>
      <c r="E2524" s="19">
        <v>15.08</v>
      </c>
      <c r="F2524" s="19">
        <v>5.17</v>
      </c>
      <c r="G2524" s="19">
        <v>0</v>
      </c>
      <c r="H2524" s="17">
        <f t="shared" si="120"/>
        <v>305.64287656809756</v>
      </c>
      <c r="I2524" s="18">
        <f t="shared" si="118"/>
        <v>24.631339892753047</v>
      </c>
      <c r="J2524" s="17">
        <f t="shared" si="119"/>
        <v>0.30614992907854449</v>
      </c>
    </row>
    <row r="2525" spans="1:10" x14ac:dyDescent="0.3">
      <c r="A2525" s="2">
        <v>20200414</v>
      </c>
      <c r="B2525" s="2" t="s">
        <v>29</v>
      </c>
      <c r="C2525" s="2">
        <v>0</v>
      </c>
      <c r="D2525" s="2">
        <v>0</v>
      </c>
      <c r="E2525" s="2">
        <v>14.38</v>
      </c>
      <c r="F2525" s="2">
        <v>6.34</v>
      </c>
      <c r="G2525" s="2">
        <v>0</v>
      </c>
      <c r="H2525" s="16">
        <f t="shared" si="120"/>
        <v>0</v>
      </c>
      <c r="I2525" s="15">
        <f t="shared" si="118"/>
        <v>14.38</v>
      </c>
      <c r="J2525" s="14">
        <f t="shared" si="119"/>
        <v>0</v>
      </c>
    </row>
    <row r="2526" spans="1:10" x14ac:dyDescent="0.3">
      <c r="A2526" s="19">
        <v>20200414</v>
      </c>
      <c r="B2526" s="19" t="s">
        <v>28</v>
      </c>
      <c r="C2526" s="19">
        <v>0</v>
      </c>
      <c r="D2526" s="19">
        <v>0</v>
      </c>
      <c r="E2526" s="19">
        <v>13.92</v>
      </c>
      <c r="F2526" s="19">
        <v>5.66</v>
      </c>
      <c r="G2526" s="19">
        <v>0</v>
      </c>
      <c r="H2526" s="17">
        <f t="shared" si="120"/>
        <v>0</v>
      </c>
      <c r="I2526" s="18">
        <f t="shared" si="118"/>
        <v>13.92</v>
      </c>
      <c r="J2526" s="17">
        <f t="shared" si="119"/>
        <v>0</v>
      </c>
    </row>
    <row r="2527" spans="1:10" x14ac:dyDescent="0.3">
      <c r="A2527" s="2">
        <v>20200414</v>
      </c>
      <c r="B2527" s="2" t="s">
        <v>27</v>
      </c>
      <c r="C2527" s="2">
        <v>0</v>
      </c>
      <c r="D2527" s="2">
        <v>0</v>
      </c>
      <c r="E2527" s="2">
        <v>13.82</v>
      </c>
      <c r="F2527" s="2">
        <v>5.72</v>
      </c>
      <c r="G2527" s="2">
        <v>0</v>
      </c>
      <c r="H2527" s="16">
        <f t="shared" si="120"/>
        <v>0</v>
      </c>
      <c r="I2527" s="15">
        <f t="shared" si="118"/>
        <v>13.82</v>
      </c>
      <c r="J2527" s="14">
        <f t="shared" si="119"/>
        <v>0</v>
      </c>
    </row>
    <row r="2528" spans="1:10" x14ac:dyDescent="0.3">
      <c r="A2528" s="19">
        <v>20200414</v>
      </c>
      <c r="B2528" s="19" t="s">
        <v>26</v>
      </c>
      <c r="C2528" s="19">
        <v>0</v>
      </c>
      <c r="D2528" s="19">
        <v>0</v>
      </c>
      <c r="E2528" s="19">
        <v>13.57</v>
      </c>
      <c r="F2528" s="19">
        <v>5.86</v>
      </c>
      <c r="G2528" s="19">
        <v>0</v>
      </c>
      <c r="H2528" s="17">
        <f t="shared" si="120"/>
        <v>0</v>
      </c>
      <c r="I2528" s="18">
        <f t="shared" si="118"/>
        <v>13.57</v>
      </c>
      <c r="J2528" s="17">
        <f t="shared" si="119"/>
        <v>0</v>
      </c>
    </row>
    <row r="2529" spans="1:10" x14ac:dyDescent="0.3">
      <c r="A2529" s="2">
        <v>20200414</v>
      </c>
      <c r="B2529" s="2" t="s">
        <v>25</v>
      </c>
      <c r="C2529" s="2">
        <v>0</v>
      </c>
      <c r="D2529" s="2">
        <v>0</v>
      </c>
      <c r="E2529" s="2">
        <v>13.17</v>
      </c>
      <c r="F2529" s="2">
        <v>5.59</v>
      </c>
      <c r="G2529" s="2">
        <v>0</v>
      </c>
      <c r="H2529" s="16">
        <f t="shared" si="120"/>
        <v>0</v>
      </c>
      <c r="I2529" s="15">
        <f t="shared" si="118"/>
        <v>13.17</v>
      </c>
      <c r="J2529" s="14">
        <f t="shared" si="119"/>
        <v>0</v>
      </c>
    </row>
    <row r="2530" spans="1:10" x14ac:dyDescent="0.3">
      <c r="A2530" s="19">
        <v>20200415</v>
      </c>
      <c r="B2530" s="19" t="s">
        <v>48</v>
      </c>
      <c r="C2530" s="19">
        <v>0</v>
      </c>
      <c r="D2530" s="19">
        <v>0</v>
      </c>
      <c r="E2530" s="19">
        <v>12.96</v>
      </c>
      <c r="F2530" s="19">
        <v>5.38</v>
      </c>
      <c r="G2530" s="19">
        <v>0</v>
      </c>
      <c r="H2530" s="17">
        <f t="shared" si="120"/>
        <v>0</v>
      </c>
      <c r="I2530" s="18">
        <f t="shared" si="118"/>
        <v>12.96</v>
      </c>
      <c r="J2530" s="17">
        <f t="shared" si="119"/>
        <v>0</v>
      </c>
    </row>
    <row r="2531" spans="1:10" x14ac:dyDescent="0.3">
      <c r="A2531" s="2">
        <v>20200415</v>
      </c>
      <c r="B2531" s="2" t="s">
        <v>47</v>
      </c>
      <c r="C2531" s="2">
        <v>0</v>
      </c>
      <c r="D2531" s="2">
        <v>0</v>
      </c>
      <c r="E2531" s="2">
        <v>13.07</v>
      </c>
      <c r="F2531" s="2">
        <v>5.24</v>
      </c>
      <c r="G2531" s="2">
        <v>0</v>
      </c>
      <c r="H2531" s="16">
        <f t="shared" si="120"/>
        <v>0</v>
      </c>
      <c r="I2531" s="15">
        <f t="shared" si="118"/>
        <v>13.07</v>
      </c>
      <c r="J2531" s="14">
        <f t="shared" si="119"/>
        <v>0</v>
      </c>
    </row>
    <row r="2532" spans="1:10" x14ac:dyDescent="0.3">
      <c r="A2532" s="19">
        <v>20200415</v>
      </c>
      <c r="B2532" s="19" t="s">
        <v>46</v>
      </c>
      <c r="C2532" s="19">
        <v>0</v>
      </c>
      <c r="D2532" s="19">
        <v>0</v>
      </c>
      <c r="E2532" s="19">
        <v>12.95</v>
      </c>
      <c r="F2532" s="19">
        <v>5.17</v>
      </c>
      <c r="G2532" s="19">
        <v>0</v>
      </c>
      <c r="H2532" s="17">
        <f t="shared" si="120"/>
        <v>0</v>
      </c>
      <c r="I2532" s="18">
        <f t="shared" si="118"/>
        <v>12.95</v>
      </c>
      <c r="J2532" s="17">
        <f t="shared" si="119"/>
        <v>0</v>
      </c>
    </row>
    <row r="2533" spans="1:10" x14ac:dyDescent="0.3">
      <c r="A2533" s="2">
        <v>20200415</v>
      </c>
      <c r="B2533" s="2" t="s">
        <v>45</v>
      </c>
      <c r="C2533" s="2">
        <v>0</v>
      </c>
      <c r="D2533" s="2">
        <v>0</v>
      </c>
      <c r="E2533" s="2">
        <v>12.97</v>
      </c>
      <c r="F2533" s="2">
        <v>4.83</v>
      </c>
      <c r="G2533" s="2">
        <v>0</v>
      </c>
      <c r="H2533" s="16">
        <f t="shared" si="120"/>
        <v>0</v>
      </c>
      <c r="I2533" s="15">
        <f t="shared" si="118"/>
        <v>12.97</v>
      </c>
      <c r="J2533" s="14">
        <f t="shared" si="119"/>
        <v>0</v>
      </c>
    </row>
    <row r="2534" spans="1:10" x14ac:dyDescent="0.3">
      <c r="A2534" s="19">
        <v>20200415</v>
      </c>
      <c r="B2534" s="19" t="s">
        <v>44</v>
      </c>
      <c r="C2534" s="19">
        <v>0</v>
      </c>
      <c r="D2534" s="19">
        <v>0</v>
      </c>
      <c r="E2534" s="19">
        <v>12.94</v>
      </c>
      <c r="F2534" s="19">
        <v>4.83</v>
      </c>
      <c r="G2534" s="19">
        <v>0</v>
      </c>
      <c r="H2534" s="17">
        <f t="shared" si="120"/>
        <v>0</v>
      </c>
      <c r="I2534" s="18">
        <f t="shared" si="118"/>
        <v>12.94</v>
      </c>
      <c r="J2534" s="17">
        <f t="shared" si="119"/>
        <v>0</v>
      </c>
    </row>
    <row r="2535" spans="1:10" x14ac:dyDescent="0.3">
      <c r="A2535" s="2">
        <v>20200415</v>
      </c>
      <c r="B2535" s="2" t="s">
        <v>43</v>
      </c>
      <c r="C2535" s="2">
        <v>0</v>
      </c>
      <c r="D2535" s="2">
        <v>0</v>
      </c>
      <c r="E2535" s="2">
        <v>12.8</v>
      </c>
      <c r="F2535" s="2">
        <v>5.52</v>
      </c>
      <c r="G2535" s="2">
        <v>0</v>
      </c>
      <c r="H2535" s="16">
        <f t="shared" si="120"/>
        <v>0</v>
      </c>
      <c r="I2535" s="15">
        <f t="shared" si="118"/>
        <v>12.8</v>
      </c>
      <c r="J2535" s="14">
        <f t="shared" si="119"/>
        <v>0</v>
      </c>
    </row>
    <row r="2536" spans="1:10" x14ac:dyDescent="0.3">
      <c r="A2536" s="19">
        <v>20200415</v>
      </c>
      <c r="B2536" s="19" t="s">
        <v>42</v>
      </c>
      <c r="C2536" s="19">
        <v>0</v>
      </c>
      <c r="D2536" s="19">
        <v>0</v>
      </c>
      <c r="E2536" s="19">
        <v>12.73</v>
      </c>
      <c r="F2536" s="19">
        <v>5.93</v>
      </c>
      <c r="G2536" s="19">
        <v>0</v>
      </c>
      <c r="H2536" s="17">
        <f t="shared" si="120"/>
        <v>0</v>
      </c>
      <c r="I2536" s="18">
        <f t="shared" si="118"/>
        <v>12.73</v>
      </c>
      <c r="J2536" s="17">
        <f t="shared" si="119"/>
        <v>0</v>
      </c>
    </row>
    <row r="2537" spans="1:10" x14ac:dyDescent="0.3">
      <c r="A2537" s="2">
        <v>20200415</v>
      </c>
      <c r="B2537" s="2" t="s">
        <v>41</v>
      </c>
      <c r="C2537" s="2">
        <v>61</v>
      </c>
      <c r="D2537" s="2">
        <v>12.55</v>
      </c>
      <c r="E2537" s="2">
        <v>12.62</v>
      </c>
      <c r="F2537" s="2">
        <v>5.24</v>
      </c>
      <c r="G2537" s="2">
        <v>0</v>
      </c>
      <c r="H2537" s="16">
        <f t="shared" si="120"/>
        <v>280.72886918629547</v>
      </c>
      <c r="I2537" s="15">
        <f t="shared" si="118"/>
        <v>21.392777162071731</v>
      </c>
      <c r="J2537" s="14">
        <f t="shared" si="119"/>
        <v>0.28528580133317105</v>
      </c>
    </row>
    <row r="2538" spans="1:10" x14ac:dyDescent="0.3">
      <c r="A2538" s="19">
        <v>20200415</v>
      </c>
      <c r="B2538" s="19" t="s">
        <v>40</v>
      </c>
      <c r="C2538" s="19">
        <v>365</v>
      </c>
      <c r="D2538" s="19">
        <v>24.23</v>
      </c>
      <c r="E2538" s="19">
        <v>12.94</v>
      </c>
      <c r="F2538" s="19">
        <v>6.28</v>
      </c>
      <c r="G2538" s="19">
        <v>0</v>
      </c>
      <c r="H2538" s="17">
        <f t="shared" si="120"/>
        <v>889.37499910745396</v>
      </c>
      <c r="I2538" s="18">
        <f t="shared" si="118"/>
        <v>40.732968722107934</v>
      </c>
      <c r="J2538" s="17">
        <f t="shared" si="119"/>
        <v>0.82640870841313341</v>
      </c>
    </row>
    <row r="2539" spans="1:10" x14ac:dyDescent="0.3">
      <c r="A2539" s="2">
        <v>20200415</v>
      </c>
      <c r="B2539" s="2" t="s">
        <v>39</v>
      </c>
      <c r="C2539" s="2">
        <v>336</v>
      </c>
      <c r="D2539" s="2">
        <v>35.64</v>
      </c>
      <c r="E2539" s="2">
        <v>13.6</v>
      </c>
      <c r="F2539" s="2">
        <v>6.14</v>
      </c>
      <c r="G2539" s="2">
        <v>0</v>
      </c>
      <c r="H2539" s="16">
        <f t="shared" si="120"/>
        <v>576.63547238854983</v>
      </c>
      <c r="I2539" s="15">
        <f t="shared" si="118"/>
        <v>31.61985851214218</v>
      </c>
      <c r="J2539" s="14">
        <f t="shared" si="119"/>
        <v>0.5594578688072247</v>
      </c>
    </row>
    <row r="2540" spans="1:10" x14ac:dyDescent="0.3">
      <c r="A2540" s="19">
        <v>20200415</v>
      </c>
      <c r="B2540" s="19" t="s">
        <v>38</v>
      </c>
      <c r="C2540" s="19">
        <v>313</v>
      </c>
      <c r="D2540" s="19">
        <v>46.27</v>
      </c>
      <c r="E2540" s="19">
        <v>14.5</v>
      </c>
      <c r="F2540" s="19">
        <v>6.28</v>
      </c>
      <c r="G2540" s="19">
        <v>0</v>
      </c>
      <c r="H2540" s="17">
        <f t="shared" si="120"/>
        <v>433.15486239880101</v>
      </c>
      <c r="I2540" s="18">
        <f t="shared" si="118"/>
        <v>28.036089449962532</v>
      </c>
      <c r="J2540" s="17">
        <f t="shared" si="119"/>
        <v>0.42723692631312066</v>
      </c>
    </row>
    <row r="2541" spans="1:10" x14ac:dyDescent="0.3">
      <c r="A2541" s="2">
        <v>20200415</v>
      </c>
      <c r="B2541" s="2" t="s">
        <v>37</v>
      </c>
      <c r="C2541" s="2">
        <v>649</v>
      </c>
      <c r="D2541" s="2">
        <v>55.13</v>
      </c>
      <c r="E2541" s="2">
        <v>15.21</v>
      </c>
      <c r="F2541" s="2">
        <v>6.9</v>
      </c>
      <c r="G2541" s="2">
        <v>0</v>
      </c>
      <c r="H2541" s="16">
        <f t="shared" si="120"/>
        <v>791.02802286054396</v>
      </c>
      <c r="I2541" s="15">
        <f t="shared" si="118"/>
        <v>39.929625714392003</v>
      </c>
      <c r="J2541" s="14">
        <f t="shared" si="119"/>
        <v>0.73788413746147852</v>
      </c>
    </row>
    <row r="2542" spans="1:10" x14ac:dyDescent="0.3">
      <c r="A2542" s="19">
        <v>20200415</v>
      </c>
      <c r="B2542" s="19" t="s">
        <v>36</v>
      </c>
      <c r="C2542" s="19">
        <v>818.01</v>
      </c>
      <c r="D2542" s="19">
        <v>60.43</v>
      </c>
      <c r="E2542" s="19">
        <v>15.67</v>
      </c>
      <c r="F2542" s="19">
        <v>7.72</v>
      </c>
      <c r="G2542" s="19">
        <v>0</v>
      </c>
      <c r="H2542" s="17">
        <f t="shared" si="120"/>
        <v>940.50792394612165</v>
      </c>
      <c r="I2542" s="18">
        <f t="shared" si="118"/>
        <v>45.0608726233163</v>
      </c>
      <c r="J2542" s="17">
        <f t="shared" si="119"/>
        <v>0.85560458046035914</v>
      </c>
    </row>
    <row r="2543" spans="1:10" x14ac:dyDescent="0.3">
      <c r="A2543" s="2">
        <v>20200415</v>
      </c>
      <c r="B2543" s="2" t="s">
        <v>35</v>
      </c>
      <c r="C2543" s="2">
        <v>750.01</v>
      </c>
      <c r="D2543" s="2">
        <v>60.1</v>
      </c>
      <c r="E2543" s="2">
        <v>16.010000000000002</v>
      </c>
      <c r="F2543" s="2">
        <v>8.14</v>
      </c>
      <c r="G2543" s="2">
        <v>0</v>
      </c>
      <c r="H2543" s="16">
        <f t="shared" si="120"/>
        <v>865.16646984878048</v>
      </c>
      <c r="I2543" s="15">
        <f t="shared" si="118"/>
        <v>43.046452182774388</v>
      </c>
      <c r="J2543" s="14">
        <f t="shared" si="119"/>
        <v>0.79490713587158457</v>
      </c>
    </row>
    <row r="2544" spans="1:10" x14ac:dyDescent="0.3">
      <c r="A2544" s="19">
        <v>20200415</v>
      </c>
      <c r="B2544" s="19" t="s">
        <v>34</v>
      </c>
      <c r="C2544" s="19">
        <v>682</v>
      </c>
      <c r="D2544" s="19">
        <v>54.32</v>
      </c>
      <c r="E2544" s="19">
        <v>15.99</v>
      </c>
      <c r="F2544" s="19">
        <v>8</v>
      </c>
      <c r="G2544" s="19">
        <v>0</v>
      </c>
      <c r="H2544" s="17">
        <f t="shared" si="120"/>
        <v>839.60454349449753</v>
      </c>
      <c r="I2544" s="18">
        <f t="shared" si="118"/>
        <v>42.227641984203046</v>
      </c>
      <c r="J2544" s="17">
        <f t="shared" si="119"/>
        <v>0.77451471431814711</v>
      </c>
    </row>
    <row r="2545" spans="1:10" x14ac:dyDescent="0.3">
      <c r="A2545" s="2">
        <v>20200415</v>
      </c>
      <c r="B2545" s="2" t="s">
        <v>33</v>
      </c>
      <c r="C2545" s="2">
        <v>442</v>
      </c>
      <c r="D2545" s="2">
        <v>45.2</v>
      </c>
      <c r="E2545" s="2">
        <v>16.21</v>
      </c>
      <c r="F2545" s="2">
        <v>7.72</v>
      </c>
      <c r="G2545" s="2">
        <v>0</v>
      </c>
      <c r="H2545" s="16">
        <f t="shared" si="120"/>
        <v>622.91182152950955</v>
      </c>
      <c r="I2545" s="15">
        <f t="shared" si="118"/>
        <v>35.675994422797174</v>
      </c>
      <c r="J2545" s="14">
        <f t="shared" si="119"/>
        <v>0.5929859074330639</v>
      </c>
    </row>
    <row r="2546" spans="1:10" x14ac:dyDescent="0.3">
      <c r="A2546" s="19">
        <v>20200415</v>
      </c>
      <c r="B2546" s="19" t="s">
        <v>32</v>
      </c>
      <c r="C2546" s="19">
        <v>491.01</v>
      </c>
      <c r="D2546" s="19">
        <v>34.450000000000003</v>
      </c>
      <c r="E2546" s="19">
        <v>16.22</v>
      </c>
      <c r="F2546" s="19">
        <v>7.31</v>
      </c>
      <c r="G2546" s="19">
        <v>0</v>
      </c>
      <c r="H2546" s="17">
        <f t="shared" si="120"/>
        <v>867.98908711233821</v>
      </c>
      <c r="I2546" s="18">
        <f t="shared" si="118"/>
        <v>43.344658972260568</v>
      </c>
      <c r="J2546" s="17">
        <f t="shared" si="119"/>
        <v>0.79633575003609991</v>
      </c>
    </row>
    <row r="2547" spans="1:10" x14ac:dyDescent="0.3">
      <c r="A2547" s="2">
        <v>20200415</v>
      </c>
      <c r="B2547" s="2" t="s">
        <v>31</v>
      </c>
      <c r="C2547" s="2">
        <v>354.01</v>
      </c>
      <c r="D2547" s="2">
        <v>22.99</v>
      </c>
      <c r="E2547" s="2">
        <v>16</v>
      </c>
      <c r="F2547" s="2">
        <v>6.76</v>
      </c>
      <c r="G2547" s="2">
        <v>0</v>
      </c>
      <c r="H2547" s="16">
        <f t="shared" si="120"/>
        <v>906.39214305355085</v>
      </c>
      <c r="I2547" s="15">
        <f t="shared" si="118"/>
        <v>44.324754470423464</v>
      </c>
      <c r="J2547" s="14">
        <f t="shared" si="119"/>
        <v>0.82757101777061226</v>
      </c>
    </row>
    <row r="2548" spans="1:10" x14ac:dyDescent="0.3">
      <c r="A2548" s="19">
        <v>20200415</v>
      </c>
      <c r="B2548" s="19" t="s">
        <v>30</v>
      </c>
      <c r="C2548" s="19">
        <v>140</v>
      </c>
      <c r="D2548" s="19">
        <v>11.3</v>
      </c>
      <c r="E2548" s="19">
        <v>15.59</v>
      </c>
      <c r="F2548" s="19">
        <v>6.14</v>
      </c>
      <c r="G2548" s="19">
        <v>0</v>
      </c>
      <c r="H2548" s="17">
        <f t="shared" si="120"/>
        <v>714.48203556751525</v>
      </c>
      <c r="I2548" s="18">
        <f t="shared" si="118"/>
        <v>37.917563611484852</v>
      </c>
      <c r="J2548" s="17">
        <f t="shared" si="119"/>
        <v>0.67294988342083573</v>
      </c>
    </row>
    <row r="2549" spans="1:10" x14ac:dyDescent="0.3">
      <c r="A2549" s="2">
        <v>20200415</v>
      </c>
      <c r="B2549" s="2" t="s">
        <v>29</v>
      </c>
      <c r="C2549" s="2">
        <v>0</v>
      </c>
      <c r="D2549" s="2">
        <v>0</v>
      </c>
      <c r="E2549" s="2">
        <v>15.43</v>
      </c>
      <c r="F2549" s="2">
        <v>4.97</v>
      </c>
      <c r="G2549" s="2">
        <v>0</v>
      </c>
      <c r="H2549" s="16">
        <f t="shared" si="120"/>
        <v>0</v>
      </c>
      <c r="I2549" s="15">
        <f t="shared" si="118"/>
        <v>15.43</v>
      </c>
      <c r="J2549" s="14">
        <f t="shared" si="119"/>
        <v>0</v>
      </c>
    </row>
    <row r="2550" spans="1:10" x14ac:dyDescent="0.3">
      <c r="A2550" s="19">
        <v>20200415</v>
      </c>
      <c r="B2550" s="19" t="s">
        <v>28</v>
      </c>
      <c r="C2550" s="19">
        <v>0</v>
      </c>
      <c r="D2550" s="19">
        <v>0</v>
      </c>
      <c r="E2550" s="19">
        <v>14.97</v>
      </c>
      <c r="F2550" s="19">
        <v>4.62</v>
      </c>
      <c r="G2550" s="19">
        <v>0</v>
      </c>
      <c r="H2550" s="17">
        <f t="shared" si="120"/>
        <v>0</v>
      </c>
      <c r="I2550" s="18">
        <f t="shared" si="118"/>
        <v>14.97</v>
      </c>
      <c r="J2550" s="17">
        <f t="shared" si="119"/>
        <v>0</v>
      </c>
    </row>
    <row r="2551" spans="1:10" x14ac:dyDescent="0.3">
      <c r="A2551" s="2">
        <v>20200415</v>
      </c>
      <c r="B2551" s="2" t="s">
        <v>27</v>
      </c>
      <c r="C2551" s="2">
        <v>0</v>
      </c>
      <c r="D2551" s="2">
        <v>0</v>
      </c>
      <c r="E2551" s="2">
        <v>14.88</v>
      </c>
      <c r="F2551" s="2">
        <v>4.55</v>
      </c>
      <c r="G2551" s="2">
        <v>0</v>
      </c>
      <c r="H2551" s="16">
        <f t="shared" si="120"/>
        <v>0</v>
      </c>
      <c r="I2551" s="15">
        <f t="shared" si="118"/>
        <v>14.88</v>
      </c>
      <c r="J2551" s="14">
        <f t="shared" si="119"/>
        <v>0</v>
      </c>
    </row>
    <row r="2552" spans="1:10" x14ac:dyDescent="0.3">
      <c r="A2552" s="19">
        <v>20200415</v>
      </c>
      <c r="B2552" s="19" t="s">
        <v>26</v>
      </c>
      <c r="C2552" s="19">
        <v>0</v>
      </c>
      <c r="D2552" s="19">
        <v>0</v>
      </c>
      <c r="E2552" s="19">
        <v>14.81</v>
      </c>
      <c r="F2552" s="19">
        <v>4.55</v>
      </c>
      <c r="G2552" s="19">
        <v>0</v>
      </c>
      <c r="H2552" s="17">
        <f t="shared" si="120"/>
        <v>0</v>
      </c>
      <c r="I2552" s="18">
        <f t="shared" si="118"/>
        <v>14.81</v>
      </c>
      <c r="J2552" s="17">
        <f t="shared" si="119"/>
        <v>0</v>
      </c>
    </row>
    <row r="2553" spans="1:10" x14ac:dyDescent="0.3">
      <c r="A2553" s="2">
        <v>20200415</v>
      </c>
      <c r="B2553" s="2" t="s">
        <v>25</v>
      </c>
      <c r="C2553" s="2">
        <v>0</v>
      </c>
      <c r="D2553" s="2">
        <v>0</v>
      </c>
      <c r="E2553" s="2">
        <v>14.78</v>
      </c>
      <c r="F2553" s="2">
        <v>4.83</v>
      </c>
      <c r="G2553" s="2">
        <v>0</v>
      </c>
      <c r="H2553" s="16">
        <f t="shared" si="120"/>
        <v>0</v>
      </c>
      <c r="I2553" s="15">
        <f t="shared" si="118"/>
        <v>14.78</v>
      </c>
      <c r="J2553" s="14">
        <f t="shared" si="119"/>
        <v>0</v>
      </c>
    </row>
    <row r="2554" spans="1:10" x14ac:dyDescent="0.3">
      <c r="A2554" s="19">
        <v>20200416</v>
      </c>
      <c r="B2554" s="19" t="s">
        <v>48</v>
      </c>
      <c r="C2554" s="19">
        <v>0</v>
      </c>
      <c r="D2554" s="19">
        <v>0</v>
      </c>
      <c r="E2554" s="19">
        <v>14.75</v>
      </c>
      <c r="F2554" s="19">
        <v>5.45</v>
      </c>
      <c r="G2554" s="19">
        <v>0</v>
      </c>
      <c r="H2554" s="17">
        <f t="shared" si="120"/>
        <v>0</v>
      </c>
      <c r="I2554" s="18">
        <f t="shared" si="118"/>
        <v>14.75</v>
      </c>
      <c r="J2554" s="17">
        <f t="shared" si="119"/>
        <v>0</v>
      </c>
    </row>
    <row r="2555" spans="1:10" x14ac:dyDescent="0.3">
      <c r="A2555" s="2">
        <v>20200416</v>
      </c>
      <c r="B2555" s="2" t="s">
        <v>47</v>
      </c>
      <c r="C2555" s="2">
        <v>0</v>
      </c>
      <c r="D2555" s="2">
        <v>0</v>
      </c>
      <c r="E2555" s="2">
        <v>14.68</v>
      </c>
      <c r="F2555" s="2">
        <v>6.34</v>
      </c>
      <c r="G2555" s="2">
        <v>0</v>
      </c>
      <c r="H2555" s="16">
        <f t="shared" si="120"/>
        <v>0</v>
      </c>
      <c r="I2555" s="15">
        <f t="shared" si="118"/>
        <v>14.68</v>
      </c>
      <c r="J2555" s="14">
        <f t="shared" si="119"/>
        <v>0</v>
      </c>
    </row>
    <row r="2556" spans="1:10" x14ac:dyDescent="0.3">
      <c r="A2556" s="19">
        <v>20200416</v>
      </c>
      <c r="B2556" s="19" t="s">
        <v>46</v>
      </c>
      <c r="C2556" s="19">
        <v>0</v>
      </c>
      <c r="D2556" s="19">
        <v>0</v>
      </c>
      <c r="E2556" s="19">
        <v>14.51</v>
      </c>
      <c r="F2556" s="19">
        <v>6.83</v>
      </c>
      <c r="G2556" s="19">
        <v>0</v>
      </c>
      <c r="H2556" s="17">
        <f t="shared" si="120"/>
        <v>0</v>
      </c>
      <c r="I2556" s="18">
        <f t="shared" si="118"/>
        <v>14.51</v>
      </c>
      <c r="J2556" s="17">
        <f t="shared" si="119"/>
        <v>0</v>
      </c>
    </row>
    <row r="2557" spans="1:10" x14ac:dyDescent="0.3">
      <c r="A2557" s="2">
        <v>20200416</v>
      </c>
      <c r="B2557" s="2" t="s">
        <v>45</v>
      </c>
      <c r="C2557" s="2">
        <v>0</v>
      </c>
      <c r="D2557" s="2">
        <v>0</v>
      </c>
      <c r="E2557" s="2">
        <v>14.32</v>
      </c>
      <c r="F2557" s="2">
        <v>7.31</v>
      </c>
      <c r="G2557" s="2">
        <v>0</v>
      </c>
      <c r="H2557" s="16">
        <f t="shared" si="120"/>
        <v>0</v>
      </c>
      <c r="I2557" s="15">
        <f t="shared" si="118"/>
        <v>14.32</v>
      </c>
      <c r="J2557" s="14">
        <f t="shared" si="119"/>
        <v>0</v>
      </c>
    </row>
    <row r="2558" spans="1:10" x14ac:dyDescent="0.3">
      <c r="A2558" s="19">
        <v>20200416</v>
      </c>
      <c r="B2558" s="19" t="s">
        <v>44</v>
      </c>
      <c r="C2558" s="19">
        <v>0</v>
      </c>
      <c r="D2558" s="19">
        <v>0</v>
      </c>
      <c r="E2558" s="19">
        <v>14.07</v>
      </c>
      <c r="F2558" s="19">
        <v>7.17</v>
      </c>
      <c r="G2558" s="19">
        <v>0</v>
      </c>
      <c r="H2558" s="17">
        <f t="shared" si="120"/>
        <v>0</v>
      </c>
      <c r="I2558" s="18">
        <f t="shared" si="118"/>
        <v>14.07</v>
      </c>
      <c r="J2558" s="17">
        <f t="shared" si="119"/>
        <v>0</v>
      </c>
    </row>
    <row r="2559" spans="1:10" x14ac:dyDescent="0.3">
      <c r="A2559" s="2">
        <v>20200416</v>
      </c>
      <c r="B2559" s="2" t="s">
        <v>43</v>
      </c>
      <c r="C2559" s="2">
        <v>0</v>
      </c>
      <c r="D2559" s="2">
        <v>0</v>
      </c>
      <c r="E2559" s="2">
        <v>13.8</v>
      </c>
      <c r="F2559" s="2">
        <v>7.59</v>
      </c>
      <c r="G2559" s="2">
        <v>0</v>
      </c>
      <c r="H2559" s="16">
        <f t="shared" si="120"/>
        <v>0</v>
      </c>
      <c r="I2559" s="15">
        <f t="shared" si="118"/>
        <v>13.8</v>
      </c>
      <c r="J2559" s="14">
        <f t="shared" si="119"/>
        <v>0</v>
      </c>
    </row>
    <row r="2560" spans="1:10" x14ac:dyDescent="0.3">
      <c r="A2560" s="19">
        <v>20200416</v>
      </c>
      <c r="B2560" s="19" t="s">
        <v>42</v>
      </c>
      <c r="C2560" s="19">
        <v>0</v>
      </c>
      <c r="D2560" s="19">
        <v>0</v>
      </c>
      <c r="E2560" s="19">
        <v>13.97</v>
      </c>
      <c r="F2560" s="19">
        <v>7.45</v>
      </c>
      <c r="G2560" s="19">
        <v>0</v>
      </c>
      <c r="H2560" s="17">
        <f t="shared" si="120"/>
        <v>0</v>
      </c>
      <c r="I2560" s="18">
        <f t="shared" si="118"/>
        <v>13.97</v>
      </c>
      <c r="J2560" s="17">
        <f t="shared" si="119"/>
        <v>0</v>
      </c>
    </row>
    <row r="2561" spans="1:10" x14ac:dyDescent="0.3">
      <c r="A2561" s="2">
        <v>20200416</v>
      </c>
      <c r="B2561" s="2" t="s">
        <v>41</v>
      </c>
      <c r="C2561" s="2">
        <v>94</v>
      </c>
      <c r="D2561" s="2">
        <v>12.81</v>
      </c>
      <c r="E2561" s="2">
        <v>14.21</v>
      </c>
      <c r="F2561" s="2">
        <v>6.14</v>
      </c>
      <c r="G2561" s="2">
        <v>0</v>
      </c>
      <c r="H2561" s="16">
        <f t="shared" si="120"/>
        <v>423.96065048307685</v>
      </c>
      <c r="I2561" s="15">
        <f t="shared" si="118"/>
        <v>27.458770327596152</v>
      </c>
      <c r="J2561" s="14">
        <f t="shared" si="119"/>
        <v>0.41926975207943418</v>
      </c>
    </row>
    <row r="2562" spans="1:10" x14ac:dyDescent="0.3">
      <c r="A2562" s="19">
        <v>20200416</v>
      </c>
      <c r="B2562" s="19" t="s">
        <v>40</v>
      </c>
      <c r="C2562" s="19">
        <v>382</v>
      </c>
      <c r="D2562" s="19">
        <v>24.49</v>
      </c>
      <c r="E2562" s="19">
        <v>13.94</v>
      </c>
      <c r="F2562" s="19">
        <v>5.66</v>
      </c>
      <c r="G2562" s="19">
        <v>0</v>
      </c>
      <c r="H2562" s="17">
        <f t="shared" si="120"/>
        <v>921.51576150279254</v>
      </c>
      <c r="I2562" s="18">
        <f t="shared" si="118"/>
        <v>42.737367546962268</v>
      </c>
      <c r="J2562" s="17">
        <f t="shared" si="119"/>
        <v>0.84796207457337025</v>
      </c>
    </row>
    <row r="2563" spans="1:10" x14ac:dyDescent="0.3">
      <c r="A2563" s="2">
        <v>20200416</v>
      </c>
      <c r="B2563" s="2" t="s">
        <v>39</v>
      </c>
      <c r="C2563" s="2">
        <v>442</v>
      </c>
      <c r="D2563" s="2">
        <v>35.92</v>
      </c>
      <c r="E2563" s="2">
        <v>14.78</v>
      </c>
      <c r="F2563" s="2">
        <v>5.86</v>
      </c>
      <c r="G2563" s="2">
        <v>0</v>
      </c>
      <c r="H2563" s="16">
        <f t="shared" si="120"/>
        <v>753.42397247054089</v>
      </c>
      <c r="I2563" s="15">
        <f t="shared" si="118"/>
        <v>38.3244991397044</v>
      </c>
      <c r="J2563" s="14">
        <f t="shared" si="119"/>
        <v>0.70824848564196718</v>
      </c>
    </row>
    <row r="2564" spans="1:10" x14ac:dyDescent="0.3">
      <c r="A2564" s="19">
        <v>20200416</v>
      </c>
      <c r="B2564" s="19" t="s">
        <v>38</v>
      </c>
      <c r="C2564" s="19">
        <v>292</v>
      </c>
      <c r="D2564" s="19">
        <v>46.57</v>
      </c>
      <c r="E2564" s="19">
        <v>16.14</v>
      </c>
      <c r="F2564" s="19">
        <v>6.07</v>
      </c>
      <c r="G2564" s="19">
        <v>0</v>
      </c>
      <c r="H2564" s="17">
        <f t="shared" si="120"/>
        <v>402.08488547487491</v>
      </c>
      <c r="I2564" s="18">
        <f t="shared" si="118"/>
        <v>28.705152671089841</v>
      </c>
      <c r="J2564" s="17">
        <f t="shared" si="119"/>
        <v>0.39538084898147552</v>
      </c>
    </row>
    <row r="2565" spans="1:10" x14ac:dyDescent="0.3">
      <c r="A2565" s="2">
        <v>20200416</v>
      </c>
      <c r="B2565" s="2" t="s">
        <v>37</v>
      </c>
      <c r="C2565" s="2">
        <v>274</v>
      </c>
      <c r="D2565" s="2">
        <v>55.47</v>
      </c>
      <c r="E2565" s="2">
        <v>16.79</v>
      </c>
      <c r="F2565" s="2">
        <v>6.55</v>
      </c>
      <c r="G2565" s="2">
        <v>0</v>
      </c>
      <c r="H2565" s="16">
        <f t="shared" si="120"/>
        <v>332.59308872343814</v>
      </c>
      <c r="I2565" s="15">
        <f t="shared" si="118"/>
        <v>27.183534022607439</v>
      </c>
      <c r="J2565" s="14">
        <f t="shared" si="119"/>
        <v>0.32932506126133537</v>
      </c>
    </row>
    <row r="2566" spans="1:10" x14ac:dyDescent="0.3">
      <c r="A2566" s="19">
        <v>20200416</v>
      </c>
      <c r="B2566" s="19" t="s">
        <v>36</v>
      </c>
      <c r="C2566" s="19">
        <v>126</v>
      </c>
      <c r="D2566" s="19">
        <v>60.79</v>
      </c>
      <c r="E2566" s="19">
        <v>17.3</v>
      </c>
      <c r="F2566" s="19">
        <v>7.1</v>
      </c>
      <c r="G2566" s="19">
        <v>0</v>
      </c>
      <c r="H2566" s="17">
        <f t="shared" si="120"/>
        <v>144.35686395973119</v>
      </c>
      <c r="I2566" s="18">
        <f t="shared" si="118"/>
        <v>21.8111519987416</v>
      </c>
      <c r="J2566" s="17">
        <f t="shared" si="119"/>
        <v>0.14642835839670781</v>
      </c>
    </row>
    <row r="2567" spans="1:10" x14ac:dyDescent="0.3">
      <c r="A2567" s="2">
        <v>20200416</v>
      </c>
      <c r="B2567" s="2" t="s">
        <v>35</v>
      </c>
      <c r="C2567" s="2">
        <v>782.01</v>
      </c>
      <c r="D2567" s="2">
        <v>60.43</v>
      </c>
      <c r="E2567" s="2">
        <v>17.14</v>
      </c>
      <c r="F2567" s="2">
        <v>8</v>
      </c>
      <c r="G2567" s="2">
        <v>0</v>
      </c>
      <c r="H2567" s="16">
        <f t="shared" si="120"/>
        <v>899.11688317393009</v>
      </c>
      <c r="I2567" s="15">
        <f t="shared" si="118"/>
        <v>45.237402599185316</v>
      </c>
      <c r="J2567" s="14">
        <f t="shared" si="119"/>
        <v>0.81723582660561045</v>
      </c>
    </row>
    <row r="2568" spans="1:10" x14ac:dyDescent="0.3">
      <c r="A2568" s="19">
        <v>20200416</v>
      </c>
      <c r="B2568" s="19" t="s">
        <v>34</v>
      </c>
      <c r="C2568" s="19">
        <v>734.01</v>
      </c>
      <c r="D2568" s="19">
        <v>54.59</v>
      </c>
      <c r="E2568" s="19">
        <v>16.97</v>
      </c>
      <c r="F2568" s="19">
        <v>9.0299999999999994</v>
      </c>
      <c r="G2568" s="19">
        <v>0</v>
      </c>
      <c r="H2568" s="17">
        <f t="shared" si="120"/>
        <v>900.59628513191433</v>
      </c>
      <c r="I2568" s="18">
        <f t="shared" si="118"/>
        <v>45.113633910372322</v>
      </c>
      <c r="J2568" s="17">
        <f t="shared" si="119"/>
        <v>0.8190820972210836</v>
      </c>
    </row>
    <row r="2569" spans="1:10" x14ac:dyDescent="0.3">
      <c r="A2569" s="2">
        <v>20200416</v>
      </c>
      <c r="B2569" s="2" t="s">
        <v>33</v>
      </c>
      <c r="C2569" s="2">
        <v>515</v>
      </c>
      <c r="D2569" s="2">
        <v>45.41</v>
      </c>
      <c r="E2569" s="2">
        <v>17.399999999999999</v>
      </c>
      <c r="F2569" s="2">
        <v>8.9</v>
      </c>
      <c r="G2569" s="2">
        <v>0</v>
      </c>
      <c r="H2569" s="16">
        <f t="shared" si="120"/>
        <v>723.16369307046102</v>
      </c>
      <c r="I2569" s="15">
        <f t="shared" si="118"/>
        <v>39.998865408451906</v>
      </c>
      <c r="J2569" s="14">
        <f t="shared" si="119"/>
        <v>0.67435383601756815</v>
      </c>
    </row>
    <row r="2570" spans="1:10" x14ac:dyDescent="0.3">
      <c r="A2570" s="19">
        <v>20200416</v>
      </c>
      <c r="B2570" s="19" t="s">
        <v>32</v>
      </c>
      <c r="C2570" s="19">
        <v>543.01</v>
      </c>
      <c r="D2570" s="19">
        <v>34.630000000000003</v>
      </c>
      <c r="E2570" s="19">
        <v>16.77</v>
      </c>
      <c r="F2570" s="19">
        <v>8.9</v>
      </c>
      <c r="G2570" s="19">
        <v>0</v>
      </c>
      <c r="H2570" s="17">
        <f t="shared" si="120"/>
        <v>955.54146234142763</v>
      </c>
      <c r="I2570" s="18">
        <f t="shared" ref="I2570:I2633" si="121">E2570+H2570*((NOCT-20)/(800))</f>
        <v>46.63067069816961</v>
      </c>
      <c r="J2570" s="17">
        <f t="shared" ref="J2570:J2633" si="122">P_STC__W*(H2570/1000)*(1+(alpha_p/100)*(I2570-25))</f>
        <v>0.86253095014483083</v>
      </c>
    </row>
    <row r="2571" spans="1:10" x14ac:dyDescent="0.3">
      <c r="A2571" s="2">
        <v>20200416</v>
      </c>
      <c r="B2571" s="2" t="s">
        <v>31</v>
      </c>
      <c r="C2571" s="2">
        <v>242</v>
      </c>
      <c r="D2571" s="2">
        <v>23.16</v>
      </c>
      <c r="E2571" s="2">
        <v>16.079999999999998</v>
      </c>
      <c r="F2571" s="2">
        <v>8.9</v>
      </c>
      <c r="G2571" s="2">
        <v>0</v>
      </c>
      <c r="H2571" s="16">
        <f t="shared" si="120"/>
        <v>615.30616893455419</v>
      </c>
      <c r="I2571" s="15">
        <f t="shared" si="121"/>
        <v>35.308317779204813</v>
      </c>
      <c r="J2571" s="14">
        <f t="shared" si="122"/>
        <v>0.58676369709058307</v>
      </c>
    </row>
    <row r="2572" spans="1:10" x14ac:dyDescent="0.3">
      <c r="A2572" s="19">
        <v>20200416</v>
      </c>
      <c r="B2572" s="19" t="s">
        <v>30</v>
      </c>
      <c r="C2572" s="19">
        <v>30</v>
      </c>
      <c r="D2572" s="19">
        <v>11.47</v>
      </c>
      <c r="E2572" s="19">
        <v>15.92</v>
      </c>
      <c r="F2572" s="19">
        <v>7.93</v>
      </c>
      <c r="G2572" s="19">
        <v>0</v>
      </c>
      <c r="H2572" s="17">
        <f t="shared" si="120"/>
        <v>150.86383141126828</v>
      </c>
      <c r="I2572" s="18">
        <f t="shared" si="121"/>
        <v>20.634494731602132</v>
      </c>
      <c r="J2572" s="17">
        <f t="shared" si="122"/>
        <v>0.15382751724003291</v>
      </c>
    </row>
    <row r="2573" spans="1:10" x14ac:dyDescent="0.3">
      <c r="A2573" s="2">
        <v>20200416</v>
      </c>
      <c r="B2573" s="2" t="s">
        <v>29</v>
      </c>
      <c r="C2573" s="2">
        <v>0</v>
      </c>
      <c r="D2573" s="2">
        <v>0</v>
      </c>
      <c r="E2573" s="2">
        <v>15.26</v>
      </c>
      <c r="F2573" s="2">
        <v>7.24</v>
      </c>
      <c r="G2573" s="2">
        <v>0</v>
      </c>
      <c r="H2573" s="16">
        <f t="shared" si="120"/>
        <v>0</v>
      </c>
      <c r="I2573" s="15">
        <f t="shared" si="121"/>
        <v>15.26</v>
      </c>
      <c r="J2573" s="14">
        <f t="shared" si="122"/>
        <v>0</v>
      </c>
    </row>
    <row r="2574" spans="1:10" x14ac:dyDescent="0.3">
      <c r="A2574" s="19">
        <v>20200416</v>
      </c>
      <c r="B2574" s="19" t="s">
        <v>28</v>
      </c>
      <c r="C2574" s="19">
        <v>0</v>
      </c>
      <c r="D2574" s="19">
        <v>0</v>
      </c>
      <c r="E2574" s="19">
        <v>15.1</v>
      </c>
      <c r="F2574" s="19">
        <v>6.55</v>
      </c>
      <c r="G2574" s="19">
        <v>0</v>
      </c>
      <c r="H2574" s="17">
        <f t="shared" si="120"/>
        <v>0</v>
      </c>
      <c r="I2574" s="18">
        <f t="shared" si="121"/>
        <v>15.1</v>
      </c>
      <c r="J2574" s="17">
        <f t="shared" si="122"/>
        <v>0</v>
      </c>
    </row>
    <row r="2575" spans="1:10" x14ac:dyDescent="0.3">
      <c r="A2575" s="2">
        <v>20200416</v>
      </c>
      <c r="B2575" s="2" t="s">
        <v>27</v>
      </c>
      <c r="C2575" s="2">
        <v>0</v>
      </c>
      <c r="D2575" s="2">
        <v>0</v>
      </c>
      <c r="E2575" s="2">
        <v>15.01</v>
      </c>
      <c r="F2575" s="2">
        <v>6.28</v>
      </c>
      <c r="G2575" s="2">
        <v>0</v>
      </c>
      <c r="H2575" s="16">
        <f t="shared" si="120"/>
        <v>0</v>
      </c>
      <c r="I2575" s="15">
        <f t="shared" si="121"/>
        <v>15.01</v>
      </c>
      <c r="J2575" s="14">
        <f t="shared" si="122"/>
        <v>0</v>
      </c>
    </row>
    <row r="2576" spans="1:10" x14ac:dyDescent="0.3">
      <c r="A2576" s="19">
        <v>20200416</v>
      </c>
      <c r="B2576" s="19" t="s">
        <v>26</v>
      </c>
      <c r="C2576" s="19">
        <v>0</v>
      </c>
      <c r="D2576" s="19">
        <v>0</v>
      </c>
      <c r="E2576" s="19">
        <v>14.73</v>
      </c>
      <c r="F2576" s="19">
        <v>6.34</v>
      </c>
      <c r="G2576" s="19">
        <v>0</v>
      </c>
      <c r="H2576" s="17">
        <f t="shared" si="120"/>
        <v>0</v>
      </c>
      <c r="I2576" s="18">
        <f t="shared" si="121"/>
        <v>14.73</v>
      </c>
      <c r="J2576" s="17">
        <f t="shared" si="122"/>
        <v>0</v>
      </c>
    </row>
    <row r="2577" spans="1:10" x14ac:dyDescent="0.3">
      <c r="A2577" s="2">
        <v>20200416</v>
      </c>
      <c r="B2577" s="2" t="s">
        <v>25</v>
      </c>
      <c r="C2577" s="2">
        <v>0</v>
      </c>
      <c r="D2577" s="2">
        <v>0</v>
      </c>
      <c r="E2577" s="2">
        <v>14.63</v>
      </c>
      <c r="F2577" s="2">
        <v>6.21</v>
      </c>
      <c r="G2577" s="2">
        <v>0</v>
      </c>
      <c r="H2577" s="16">
        <f t="shared" si="120"/>
        <v>0</v>
      </c>
      <c r="I2577" s="15">
        <f t="shared" si="121"/>
        <v>14.63</v>
      </c>
      <c r="J2577" s="14">
        <f t="shared" si="122"/>
        <v>0</v>
      </c>
    </row>
    <row r="2578" spans="1:10" x14ac:dyDescent="0.3">
      <c r="A2578" s="19">
        <v>20200417</v>
      </c>
      <c r="B2578" s="19" t="s">
        <v>48</v>
      </c>
      <c r="C2578" s="19">
        <v>0</v>
      </c>
      <c r="D2578" s="19">
        <v>0</v>
      </c>
      <c r="E2578" s="19">
        <v>14.44</v>
      </c>
      <c r="F2578" s="19">
        <v>6.41</v>
      </c>
      <c r="G2578" s="19">
        <v>0</v>
      </c>
      <c r="H2578" s="17">
        <f t="shared" si="120"/>
        <v>0</v>
      </c>
      <c r="I2578" s="18">
        <f t="shared" si="121"/>
        <v>14.44</v>
      </c>
      <c r="J2578" s="17">
        <f t="shared" si="122"/>
        <v>0</v>
      </c>
    </row>
    <row r="2579" spans="1:10" x14ac:dyDescent="0.3">
      <c r="A2579" s="2">
        <v>20200417</v>
      </c>
      <c r="B2579" s="2" t="s">
        <v>47</v>
      </c>
      <c r="C2579" s="2">
        <v>0</v>
      </c>
      <c r="D2579" s="2">
        <v>0</v>
      </c>
      <c r="E2579" s="2">
        <v>14.47</v>
      </c>
      <c r="F2579" s="2">
        <v>6.21</v>
      </c>
      <c r="G2579" s="2">
        <v>0</v>
      </c>
      <c r="H2579" s="16">
        <f t="shared" ref="H2579:H2642" si="123">IF(D2579&gt;0,C2579/SIN(D2579*PI()/180),0)</f>
        <v>0</v>
      </c>
      <c r="I2579" s="15">
        <f t="shared" si="121"/>
        <v>14.47</v>
      </c>
      <c r="J2579" s="14">
        <f t="shared" si="122"/>
        <v>0</v>
      </c>
    </row>
    <row r="2580" spans="1:10" x14ac:dyDescent="0.3">
      <c r="A2580" s="19">
        <v>20200417</v>
      </c>
      <c r="B2580" s="19" t="s">
        <v>46</v>
      </c>
      <c r="C2580" s="19">
        <v>0</v>
      </c>
      <c r="D2580" s="19">
        <v>0</v>
      </c>
      <c r="E2580" s="19">
        <v>14.28</v>
      </c>
      <c r="F2580" s="19">
        <v>6.21</v>
      </c>
      <c r="G2580" s="19">
        <v>0</v>
      </c>
      <c r="H2580" s="17">
        <f t="shared" si="123"/>
        <v>0</v>
      </c>
      <c r="I2580" s="18">
        <f t="shared" si="121"/>
        <v>14.28</v>
      </c>
      <c r="J2580" s="17">
        <f t="shared" si="122"/>
        <v>0</v>
      </c>
    </row>
    <row r="2581" spans="1:10" x14ac:dyDescent="0.3">
      <c r="A2581" s="2">
        <v>20200417</v>
      </c>
      <c r="B2581" s="2" t="s">
        <v>45</v>
      </c>
      <c r="C2581" s="2">
        <v>0</v>
      </c>
      <c r="D2581" s="2">
        <v>0</v>
      </c>
      <c r="E2581" s="2">
        <v>13.94</v>
      </c>
      <c r="F2581" s="2">
        <v>6.28</v>
      </c>
      <c r="G2581" s="2">
        <v>0</v>
      </c>
      <c r="H2581" s="16">
        <f t="shared" si="123"/>
        <v>0</v>
      </c>
      <c r="I2581" s="15">
        <f t="shared" si="121"/>
        <v>13.94</v>
      </c>
      <c r="J2581" s="14">
        <f t="shared" si="122"/>
        <v>0</v>
      </c>
    </row>
    <row r="2582" spans="1:10" x14ac:dyDescent="0.3">
      <c r="A2582" s="19">
        <v>20200417</v>
      </c>
      <c r="B2582" s="19" t="s">
        <v>44</v>
      </c>
      <c r="C2582" s="19">
        <v>0</v>
      </c>
      <c r="D2582" s="19">
        <v>0</v>
      </c>
      <c r="E2582" s="19">
        <v>13.88</v>
      </c>
      <c r="F2582" s="19">
        <v>5.66</v>
      </c>
      <c r="G2582" s="19">
        <v>0</v>
      </c>
      <c r="H2582" s="17">
        <f t="shared" si="123"/>
        <v>0</v>
      </c>
      <c r="I2582" s="18">
        <f t="shared" si="121"/>
        <v>13.88</v>
      </c>
      <c r="J2582" s="17">
        <f t="shared" si="122"/>
        <v>0</v>
      </c>
    </row>
    <row r="2583" spans="1:10" x14ac:dyDescent="0.3">
      <c r="A2583" s="2">
        <v>20200417</v>
      </c>
      <c r="B2583" s="2" t="s">
        <v>43</v>
      </c>
      <c r="C2583" s="2">
        <v>0</v>
      </c>
      <c r="D2583" s="2">
        <v>0</v>
      </c>
      <c r="E2583" s="2">
        <v>13.84</v>
      </c>
      <c r="F2583" s="2">
        <v>5.45</v>
      </c>
      <c r="G2583" s="2">
        <v>0</v>
      </c>
      <c r="H2583" s="16">
        <f t="shared" si="123"/>
        <v>0</v>
      </c>
      <c r="I2583" s="15">
        <f t="shared" si="121"/>
        <v>13.84</v>
      </c>
      <c r="J2583" s="14">
        <f t="shared" si="122"/>
        <v>0</v>
      </c>
    </row>
    <row r="2584" spans="1:10" x14ac:dyDescent="0.3">
      <c r="A2584" s="19">
        <v>20200417</v>
      </c>
      <c r="B2584" s="19" t="s">
        <v>42</v>
      </c>
      <c r="C2584" s="19">
        <v>0</v>
      </c>
      <c r="D2584" s="19">
        <v>0</v>
      </c>
      <c r="E2584" s="19">
        <v>13.87</v>
      </c>
      <c r="F2584" s="19">
        <v>5.03</v>
      </c>
      <c r="G2584" s="19">
        <v>0</v>
      </c>
      <c r="H2584" s="17">
        <f t="shared" si="123"/>
        <v>0</v>
      </c>
      <c r="I2584" s="18">
        <f t="shared" si="121"/>
        <v>13.87</v>
      </c>
      <c r="J2584" s="17">
        <f t="shared" si="122"/>
        <v>0</v>
      </c>
    </row>
    <row r="2585" spans="1:10" x14ac:dyDescent="0.3">
      <c r="A2585" s="2">
        <v>20200417</v>
      </c>
      <c r="B2585" s="2" t="s">
        <v>41</v>
      </c>
      <c r="C2585" s="2">
        <v>190</v>
      </c>
      <c r="D2585" s="2">
        <v>13.08</v>
      </c>
      <c r="E2585" s="2">
        <v>14.35</v>
      </c>
      <c r="F2585" s="2">
        <v>5.03</v>
      </c>
      <c r="G2585" s="2">
        <v>0</v>
      </c>
      <c r="H2585" s="16">
        <f t="shared" si="123"/>
        <v>839.55149398646392</v>
      </c>
      <c r="I2585" s="15">
        <f t="shared" si="121"/>
        <v>40.585984187076996</v>
      </c>
      <c r="J2585" s="14">
        <f t="shared" si="122"/>
        <v>0.78066793059366935</v>
      </c>
    </row>
    <row r="2586" spans="1:10" x14ac:dyDescent="0.3">
      <c r="A2586" s="19">
        <v>20200417</v>
      </c>
      <c r="B2586" s="19" t="s">
        <v>40</v>
      </c>
      <c r="C2586" s="19">
        <v>365</v>
      </c>
      <c r="D2586" s="19">
        <v>24.76</v>
      </c>
      <c r="E2586" s="19">
        <v>15.05</v>
      </c>
      <c r="F2586" s="19">
        <v>5.03</v>
      </c>
      <c r="G2586" s="19">
        <v>0</v>
      </c>
      <c r="H2586" s="17">
        <f t="shared" si="123"/>
        <v>871.49978695541881</v>
      </c>
      <c r="I2586" s="18">
        <f t="shared" si="121"/>
        <v>42.284368342356842</v>
      </c>
      <c r="J2586" s="17">
        <f t="shared" si="122"/>
        <v>0.80371483197931548</v>
      </c>
    </row>
    <row r="2587" spans="1:10" x14ac:dyDescent="0.3">
      <c r="A2587" s="2">
        <v>20200417</v>
      </c>
      <c r="B2587" s="2" t="s">
        <v>39</v>
      </c>
      <c r="C2587" s="2">
        <v>534</v>
      </c>
      <c r="D2587" s="2">
        <v>36.200000000000003</v>
      </c>
      <c r="E2587" s="2">
        <v>15.56</v>
      </c>
      <c r="F2587" s="2">
        <v>4.97</v>
      </c>
      <c r="G2587" s="2">
        <v>0</v>
      </c>
      <c r="H2587" s="16">
        <f t="shared" si="123"/>
        <v>904.15657904530462</v>
      </c>
      <c r="I2587" s="15">
        <f t="shared" si="121"/>
        <v>43.814893095165772</v>
      </c>
      <c r="J2587" s="14">
        <f t="shared" si="122"/>
        <v>0.82760433685317769</v>
      </c>
    </row>
    <row r="2588" spans="1:10" x14ac:dyDescent="0.3">
      <c r="A2588" s="19">
        <v>20200417</v>
      </c>
      <c r="B2588" s="19" t="s">
        <v>38</v>
      </c>
      <c r="C2588" s="19">
        <v>733</v>
      </c>
      <c r="D2588" s="19">
        <v>46.87</v>
      </c>
      <c r="E2588" s="19">
        <v>16.149999999999999</v>
      </c>
      <c r="F2588" s="19">
        <v>4.83</v>
      </c>
      <c r="G2588" s="19">
        <v>0</v>
      </c>
      <c r="H2588" s="17">
        <f t="shared" si="123"/>
        <v>1004.3786865310021</v>
      </c>
      <c r="I2588" s="18">
        <f t="shared" si="121"/>
        <v>47.536833954093815</v>
      </c>
      <c r="J2588" s="17">
        <f t="shared" si="122"/>
        <v>0.90251886594679187</v>
      </c>
    </row>
    <row r="2589" spans="1:10" x14ac:dyDescent="0.3">
      <c r="A2589" s="2">
        <v>20200417</v>
      </c>
      <c r="B2589" s="2" t="s">
        <v>37</v>
      </c>
      <c r="C2589" s="2">
        <v>661</v>
      </c>
      <c r="D2589" s="2">
        <v>55.81</v>
      </c>
      <c r="E2589" s="2">
        <v>16.579999999999998</v>
      </c>
      <c r="F2589" s="2">
        <v>4.83</v>
      </c>
      <c r="G2589" s="2">
        <v>0</v>
      </c>
      <c r="H2589" s="16">
        <f t="shared" si="123"/>
        <v>799.10184943227841</v>
      </c>
      <c r="I2589" s="15">
        <f t="shared" si="121"/>
        <v>41.551932794758699</v>
      </c>
      <c r="J2589" s="14">
        <f t="shared" si="122"/>
        <v>0.73958178894641136</v>
      </c>
    </row>
    <row r="2590" spans="1:10" x14ac:dyDescent="0.3">
      <c r="A2590" s="19">
        <v>20200417</v>
      </c>
      <c r="B2590" s="19" t="s">
        <v>36</v>
      </c>
      <c r="C2590" s="19">
        <v>745</v>
      </c>
      <c r="D2590" s="19">
        <v>61.15</v>
      </c>
      <c r="E2590" s="19">
        <v>17.12</v>
      </c>
      <c r="F2590" s="19">
        <v>4.97</v>
      </c>
      <c r="G2590" s="19">
        <v>0</v>
      </c>
      <c r="H2590" s="17">
        <f t="shared" si="123"/>
        <v>850.56737241644112</v>
      </c>
      <c r="I2590" s="18">
        <f t="shared" si="121"/>
        <v>43.700230388013786</v>
      </c>
      <c r="J2590" s="17">
        <f t="shared" si="122"/>
        <v>0.77899124620522375</v>
      </c>
    </row>
    <row r="2591" spans="1:10" x14ac:dyDescent="0.3">
      <c r="A2591" s="2">
        <v>20200417</v>
      </c>
      <c r="B2591" s="2" t="s">
        <v>35</v>
      </c>
      <c r="C2591" s="2">
        <v>846.01</v>
      </c>
      <c r="D2591" s="2">
        <v>60.76</v>
      </c>
      <c r="E2591" s="2">
        <v>17.27</v>
      </c>
      <c r="F2591" s="2">
        <v>5.0999999999999996</v>
      </c>
      <c r="G2591" s="2">
        <v>0</v>
      </c>
      <c r="H2591" s="16">
        <f t="shared" si="123"/>
        <v>969.54865402071982</v>
      </c>
      <c r="I2591" s="15">
        <f t="shared" si="121"/>
        <v>47.56839543814749</v>
      </c>
      <c r="J2591" s="14">
        <f t="shared" si="122"/>
        <v>0.87108344562863504</v>
      </c>
    </row>
    <row r="2592" spans="1:10" x14ac:dyDescent="0.3">
      <c r="A2592" s="19">
        <v>20200417</v>
      </c>
      <c r="B2592" s="19" t="s">
        <v>34</v>
      </c>
      <c r="C2592" s="19">
        <v>798.01</v>
      </c>
      <c r="D2592" s="19">
        <v>54.85</v>
      </c>
      <c r="E2592" s="19">
        <v>17.63</v>
      </c>
      <c r="F2592" s="19">
        <v>5.03</v>
      </c>
      <c r="G2592" s="19">
        <v>0</v>
      </c>
      <c r="H2592" s="17">
        <f t="shared" si="123"/>
        <v>975.9827843246311</v>
      </c>
      <c r="I2592" s="18">
        <f t="shared" si="121"/>
        <v>48.129462010144721</v>
      </c>
      <c r="J2592" s="17">
        <f t="shared" si="122"/>
        <v>0.87439997902796796</v>
      </c>
    </row>
    <row r="2593" spans="1:10" x14ac:dyDescent="0.3">
      <c r="A2593" s="2">
        <v>20200417</v>
      </c>
      <c r="B2593" s="2" t="s">
        <v>33</v>
      </c>
      <c r="C2593" s="2">
        <v>647.01</v>
      </c>
      <c r="D2593" s="2">
        <v>45.63</v>
      </c>
      <c r="E2593" s="2">
        <v>17.489999999999998</v>
      </c>
      <c r="F2593" s="2">
        <v>4.76</v>
      </c>
      <c r="G2593" s="2">
        <v>0</v>
      </c>
      <c r="H2593" s="16">
        <f t="shared" si="123"/>
        <v>905.11299508600951</v>
      </c>
      <c r="I2593" s="15">
        <f t="shared" si="121"/>
        <v>45.774781096437792</v>
      </c>
      <c r="J2593" s="14">
        <f t="shared" si="122"/>
        <v>0.82049713555397086</v>
      </c>
    </row>
    <row r="2594" spans="1:10" x14ac:dyDescent="0.3">
      <c r="A2594" s="19">
        <v>20200417</v>
      </c>
      <c r="B2594" s="19" t="s">
        <v>32</v>
      </c>
      <c r="C2594" s="19">
        <v>527.01</v>
      </c>
      <c r="D2594" s="19">
        <v>34.82</v>
      </c>
      <c r="E2594" s="19">
        <v>17.190000000000001</v>
      </c>
      <c r="F2594" s="19">
        <v>4.4800000000000004</v>
      </c>
      <c r="G2594" s="19">
        <v>0</v>
      </c>
      <c r="H2594" s="17">
        <f t="shared" si="123"/>
        <v>922.95944814599727</v>
      </c>
      <c r="I2594" s="18">
        <f t="shared" si="121"/>
        <v>46.032482754562416</v>
      </c>
      <c r="J2594" s="17">
        <f t="shared" si="122"/>
        <v>0.83560486910268716</v>
      </c>
    </row>
    <row r="2595" spans="1:10" x14ac:dyDescent="0.3">
      <c r="A2595" s="2">
        <v>20200417</v>
      </c>
      <c r="B2595" s="2" t="s">
        <v>31</v>
      </c>
      <c r="C2595" s="2">
        <v>318</v>
      </c>
      <c r="D2595" s="2">
        <v>23.32</v>
      </c>
      <c r="E2595" s="2">
        <v>16.78</v>
      </c>
      <c r="F2595" s="2">
        <v>3.93</v>
      </c>
      <c r="G2595" s="2">
        <v>0</v>
      </c>
      <c r="H2595" s="16">
        <f t="shared" si="123"/>
        <v>803.30197179393849</v>
      </c>
      <c r="I2595" s="15">
        <f t="shared" si="121"/>
        <v>41.883186618560579</v>
      </c>
      <c r="J2595" s="14">
        <f t="shared" si="122"/>
        <v>0.74227163484009206</v>
      </c>
    </row>
    <row r="2596" spans="1:10" x14ac:dyDescent="0.3">
      <c r="A2596" s="19">
        <v>20200417</v>
      </c>
      <c r="B2596" s="19" t="s">
        <v>30</v>
      </c>
      <c r="C2596" s="19">
        <v>155</v>
      </c>
      <c r="D2596" s="19">
        <v>11.64</v>
      </c>
      <c r="E2596" s="19">
        <v>16.37</v>
      </c>
      <c r="F2596" s="19">
        <v>3.31</v>
      </c>
      <c r="G2596" s="19">
        <v>0</v>
      </c>
      <c r="H2596" s="17">
        <f t="shared" si="123"/>
        <v>768.23284953671589</v>
      </c>
      <c r="I2596" s="18">
        <f t="shared" si="121"/>
        <v>40.377276548022373</v>
      </c>
      <c r="J2596" s="17">
        <f t="shared" si="122"/>
        <v>0.7150728691240098</v>
      </c>
    </row>
    <row r="2597" spans="1:10" x14ac:dyDescent="0.3">
      <c r="A2597" s="2">
        <v>20200417</v>
      </c>
      <c r="B2597" s="2" t="s">
        <v>29</v>
      </c>
      <c r="C2597" s="2">
        <v>0</v>
      </c>
      <c r="D2597" s="2">
        <v>0</v>
      </c>
      <c r="E2597" s="2">
        <v>15.66</v>
      </c>
      <c r="F2597" s="2">
        <v>2</v>
      </c>
      <c r="G2597" s="2">
        <v>0</v>
      </c>
      <c r="H2597" s="16">
        <f t="shared" si="123"/>
        <v>0</v>
      </c>
      <c r="I2597" s="15">
        <f t="shared" si="121"/>
        <v>15.66</v>
      </c>
      <c r="J2597" s="14">
        <f t="shared" si="122"/>
        <v>0</v>
      </c>
    </row>
    <row r="2598" spans="1:10" x14ac:dyDescent="0.3">
      <c r="A2598" s="19">
        <v>20200417</v>
      </c>
      <c r="B2598" s="19" t="s">
        <v>28</v>
      </c>
      <c r="C2598" s="19">
        <v>0</v>
      </c>
      <c r="D2598" s="19">
        <v>0</v>
      </c>
      <c r="E2598" s="19">
        <v>14.88</v>
      </c>
      <c r="F2598" s="19">
        <v>1.38</v>
      </c>
      <c r="G2598" s="19">
        <v>0</v>
      </c>
      <c r="H2598" s="17">
        <f t="shared" si="123"/>
        <v>0</v>
      </c>
      <c r="I2598" s="18">
        <f t="shared" si="121"/>
        <v>14.88</v>
      </c>
      <c r="J2598" s="17">
        <f t="shared" si="122"/>
        <v>0</v>
      </c>
    </row>
    <row r="2599" spans="1:10" x14ac:dyDescent="0.3">
      <c r="A2599" s="2">
        <v>20200417</v>
      </c>
      <c r="B2599" s="2" t="s">
        <v>27</v>
      </c>
      <c r="C2599" s="2">
        <v>0</v>
      </c>
      <c r="D2599" s="2">
        <v>0</v>
      </c>
      <c r="E2599" s="2">
        <v>14.24</v>
      </c>
      <c r="F2599" s="2">
        <v>0.83</v>
      </c>
      <c r="G2599" s="2">
        <v>0</v>
      </c>
      <c r="H2599" s="16">
        <f t="shared" si="123"/>
        <v>0</v>
      </c>
      <c r="I2599" s="15">
        <f t="shared" si="121"/>
        <v>14.24</v>
      </c>
      <c r="J2599" s="14">
        <f t="shared" si="122"/>
        <v>0</v>
      </c>
    </row>
    <row r="2600" spans="1:10" x14ac:dyDescent="0.3">
      <c r="A2600" s="19">
        <v>20200417</v>
      </c>
      <c r="B2600" s="19" t="s">
        <v>26</v>
      </c>
      <c r="C2600" s="19">
        <v>0</v>
      </c>
      <c r="D2600" s="19">
        <v>0</v>
      </c>
      <c r="E2600" s="19">
        <v>14.63</v>
      </c>
      <c r="F2600" s="19">
        <v>0.48</v>
      </c>
      <c r="G2600" s="19">
        <v>0</v>
      </c>
      <c r="H2600" s="17">
        <f t="shared" si="123"/>
        <v>0</v>
      </c>
      <c r="I2600" s="18">
        <f t="shared" si="121"/>
        <v>14.63</v>
      </c>
      <c r="J2600" s="17">
        <f t="shared" si="122"/>
        <v>0</v>
      </c>
    </row>
    <row r="2601" spans="1:10" x14ac:dyDescent="0.3">
      <c r="A2601" s="2">
        <v>20200417</v>
      </c>
      <c r="B2601" s="2" t="s">
        <v>25</v>
      </c>
      <c r="C2601" s="2">
        <v>0</v>
      </c>
      <c r="D2601" s="2">
        <v>0</v>
      </c>
      <c r="E2601" s="2">
        <v>14.32</v>
      </c>
      <c r="F2601" s="2">
        <v>0.14000000000000001</v>
      </c>
      <c r="G2601" s="2">
        <v>0</v>
      </c>
      <c r="H2601" s="16">
        <f t="shared" si="123"/>
        <v>0</v>
      </c>
      <c r="I2601" s="15">
        <f t="shared" si="121"/>
        <v>14.32</v>
      </c>
      <c r="J2601" s="14">
        <f t="shared" si="122"/>
        <v>0</v>
      </c>
    </row>
    <row r="2602" spans="1:10" x14ac:dyDescent="0.3">
      <c r="A2602" s="19">
        <v>20200418</v>
      </c>
      <c r="B2602" s="19" t="s">
        <v>48</v>
      </c>
      <c r="C2602" s="19">
        <v>0</v>
      </c>
      <c r="D2602" s="19">
        <v>0</v>
      </c>
      <c r="E2602" s="19">
        <v>14.07</v>
      </c>
      <c r="F2602" s="19">
        <v>0.21</v>
      </c>
      <c r="G2602" s="19">
        <v>0</v>
      </c>
      <c r="H2602" s="17">
        <f t="shared" si="123"/>
        <v>0</v>
      </c>
      <c r="I2602" s="18">
        <f t="shared" si="121"/>
        <v>14.07</v>
      </c>
      <c r="J2602" s="17">
        <f t="shared" si="122"/>
        <v>0</v>
      </c>
    </row>
    <row r="2603" spans="1:10" x14ac:dyDescent="0.3">
      <c r="A2603" s="2">
        <v>20200418</v>
      </c>
      <c r="B2603" s="2" t="s">
        <v>47</v>
      </c>
      <c r="C2603" s="2">
        <v>0</v>
      </c>
      <c r="D2603" s="2">
        <v>0</v>
      </c>
      <c r="E2603" s="2">
        <v>13.85</v>
      </c>
      <c r="F2603" s="2">
        <v>0.48</v>
      </c>
      <c r="G2603" s="2">
        <v>0</v>
      </c>
      <c r="H2603" s="16">
        <f t="shared" si="123"/>
        <v>0</v>
      </c>
      <c r="I2603" s="15">
        <f t="shared" si="121"/>
        <v>13.85</v>
      </c>
      <c r="J2603" s="14">
        <f t="shared" si="122"/>
        <v>0</v>
      </c>
    </row>
    <row r="2604" spans="1:10" x14ac:dyDescent="0.3">
      <c r="A2604" s="19">
        <v>20200418</v>
      </c>
      <c r="B2604" s="19" t="s">
        <v>46</v>
      </c>
      <c r="C2604" s="19">
        <v>0</v>
      </c>
      <c r="D2604" s="19">
        <v>0</v>
      </c>
      <c r="E2604" s="19">
        <v>13.58</v>
      </c>
      <c r="F2604" s="19">
        <v>0.62</v>
      </c>
      <c r="G2604" s="19">
        <v>0</v>
      </c>
      <c r="H2604" s="17">
        <f t="shared" si="123"/>
        <v>0</v>
      </c>
      <c r="I2604" s="18">
        <f t="shared" si="121"/>
        <v>13.58</v>
      </c>
      <c r="J2604" s="17">
        <f t="shared" si="122"/>
        <v>0</v>
      </c>
    </row>
    <row r="2605" spans="1:10" x14ac:dyDescent="0.3">
      <c r="A2605" s="2">
        <v>20200418</v>
      </c>
      <c r="B2605" s="2" t="s">
        <v>45</v>
      </c>
      <c r="C2605" s="2">
        <v>0</v>
      </c>
      <c r="D2605" s="2">
        <v>0</v>
      </c>
      <c r="E2605" s="2">
        <v>12.86</v>
      </c>
      <c r="F2605" s="2">
        <v>0.83</v>
      </c>
      <c r="G2605" s="2">
        <v>0</v>
      </c>
      <c r="H2605" s="16">
        <f t="shared" si="123"/>
        <v>0</v>
      </c>
      <c r="I2605" s="15">
        <f t="shared" si="121"/>
        <v>12.86</v>
      </c>
      <c r="J2605" s="14">
        <f t="shared" si="122"/>
        <v>0</v>
      </c>
    </row>
    <row r="2606" spans="1:10" x14ac:dyDescent="0.3">
      <c r="A2606" s="19">
        <v>20200418</v>
      </c>
      <c r="B2606" s="19" t="s">
        <v>44</v>
      </c>
      <c r="C2606" s="19">
        <v>0</v>
      </c>
      <c r="D2606" s="19">
        <v>0</v>
      </c>
      <c r="E2606" s="19">
        <v>11.17</v>
      </c>
      <c r="F2606" s="19">
        <v>0.9</v>
      </c>
      <c r="G2606" s="19">
        <v>0</v>
      </c>
      <c r="H2606" s="17">
        <f t="shared" si="123"/>
        <v>0</v>
      </c>
      <c r="I2606" s="18">
        <f t="shared" si="121"/>
        <v>11.17</v>
      </c>
      <c r="J2606" s="17">
        <f t="shared" si="122"/>
        <v>0</v>
      </c>
    </row>
    <row r="2607" spans="1:10" x14ac:dyDescent="0.3">
      <c r="A2607" s="2">
        <v>20200418</v>
      </c>
      <c r="B2607" s="2" t="s">
        <v>43</v>
      </c>
      <c r="C2607" s="2">
        <v>0</v>
      </c>
      <c r="D2607" s="2">
        <v>0</v>
      </c>
      <c r="E2607" s="2">
        <v>10.77</v>
      </c>
      <c r="F2607" s="2">
        <v>0.83</v>
      </c>
      <c r="G2607" s="2">
        <v>0</v>
      </c>
      <c r="H2607" s="16">
        <f t="shared" si="123"/>
        <v>0</v>
      </c>
      <c r="I2607" s="15">
        <f t="shared" si="121"/>
        <v>10.77</v>
      </c>
      <c r="J2607" s="14">
        <f t="shared" si="122"/>
        <v>0</v>
      </c>
    </row>
    <row r="2608" spans="1:10" x14ac:dyDescent="0.3">
      <c r="A2608" s="19">
        <v>20200418</v>
      </c>
      <c r="B2608" s="19" t="s">
        <v>42</v>
      </c>
      <c r="C2608" s="19">
        <v>0</v>
      </c>
      <c r="D2608" s="19">
        <v>0</v>
      </c>
      <c r="E2608" s="19">
        <v>10.47</v>
      </c>
      <c r="F2608" s="19">
        <v>0.9</v>
      </c>
      <c r="G2608" s="19">
        <v>0</v>
      </c>
      <c r="H2608" s="17">
        <f t="shared" si="123"/>
        <v>0</v>
      </c>
      <c r="I2608" s="18">
        <f t="shared" si="121"/>
        <v>10.47</v>
      </c>
      <c r="J2608" s="17">
        <f t="shared" si="122"/>
        <v>0</v>
      </c>
    </row>
    <row r="2609" spans="1:10" x14ac:dyDescent="0.3">
      <c r="A2609" s="2">
        <v>20200418</v>
      </c>
      <c r="B2609" s="2" t="s">
        <v>41</v>
      </c>
      <c r="C2609" s="2">
        <v>160</v>
      </c>
      <c r="D2609" s="2">
        <v>13.34</v>
      </c>
      <c r="E2609" s="2">
        <v>11.73</v>
      </c>
      <c r="F2609" s="2">
        <v>1.38</v>
      </c>
      <c r="G2609" s="2">
        <v>0</v>
      </c>
      <c r="H2609" s="16">
        <f t="shared" si="123"/>
        <v>693.45396075778206</v>
      </c>
      <c r="I2609" s="15">
        <f t="shared" si="121"/>
        <v>33.40043627368069</v>
      </c>
      <c r="J2609" s="14">
        <f t="shared" si="122"/>
        <v>0.66724003963043454</v>
      </c>
    </row>
    <row r="2610" spans="1:10" x14ac:dyDescent="0.3">
      <c r="A2610" s="19">
        <v>20200418</v>
      </c>
      <c r="B2610" s="19" t="s">
        <v>40</v>
      </c>
      <c r="C2610" s="19">
        <v>393</v>
      </c>
      <c r="D2610" s="19">
        <v>25.02</v>
      </c>
      <c r="E2610" s="19">
        <v>12.75</v>
      </c>
      <c r="F2610" s="19">
        <v>1.24</v>
      </c>
      <c r="G2610" s="19">
        <v>0</v>
      </c>
      <c r="H2610" s="17">
        <f t="shared" si="123"/>
        <v>929.22168748643276</v>
      </c>
      <c r="I2610" s="18">
        <f t="shared" si="121"/>
        <v>41.788177733951024</v>
      </c>
      <c r="J2610" s="17">
        <f t="shared" si="122"/>
        <v>0.85902196268949416</v>
      </c>
    </row>
    <row r="2611" spans="1:10" x14ac:dyDescent="0.3">
      <c r="A2611" s="2">
        <v>20200418</v>
      </c>
      <c r="B2611" s="2" t="s">
        <v>39</v>
      </c>
      <c r="C2611" s="2">
        <v>554</v>
      </c>
      <c r="D2611" s="2">
        <v>36.47</v>
      </c>
      <c r="E2611" s="2">
        <v>14.29</v>
      </c>
      <c r="F2611" s="2">
        <v>1.1000000000000001</v>
      </c>
      <c r="G2611" s="2">
        <v>0</v>
      </c>
      <c r="H2611" s="16">
        <f t="shared" si="123"/>
        <v>932.0294684408467</v>
      </c>
      <c r="I2611" s="15">
        <f t="shared" si="121"/>
        <v>43.415920888776455</v>
      </c>
      <c r="J2611" s="14">
        <f t="shared" si="122"/>
        <v>0.85479065413517907</v>
      </c>
    </row>
    <row r="2612" spans="1:10" x14ac:dyDescent="0.3">
      <c r="A2612" s="19">
        <v>20200418</v>
      </c>
      <c r="B2612" s="19" t="s">
        <v>38</v>
      </c>
      <c r="C2612" s="19">
        <v>745</v>
      </c>
      <c r="D2612" s="19">
        <v>47.17</v>
      </c>
      <c r="E2612" s="19">
        <v>15.85</v>
      </c>
      <c r="F2612" s="19">
        <v>1.45</v>
      </c>
      <c r="G2612" s="19">
        <v>0</v>
      </c>
      <c r="H2612" s="17">
        <f t="shared" si="123"/>
        <v>1015.8527443656939</v>
      </c>
      <c r="I2612" s="18">
        <f t="shared" si="121"/>
        <v>47.595398261427931</v>
      </c>
      <c r="J2612" s="17">
        <f t="shared" si="122"/>
        <v>0.91256155636311065</v>
      </c>
    </row>
    <row r="2613" spans="1:10" x14ac:dyDescent="0.3">
      <c r="A2613" s="2">
        <v>20200418</v>
      </c>
      <c r="B2613" s="2" t="s">
        <v>37</v>
      </c>
      <c r="C2613" s="2">
        <v>660</v>
      </c>
      <c r="D2613" s="2">
        <v>56.14</v>
      </c>
      <c r="E2613" s="2">
        <v>16.989999999999998</v>
      </c>
      <c r="F2613" s="2">
        <v>1.72</v>
      </c>
      <c r="G2613" s="2">
        <v>0</v>
      </c>
      <c r="H2613" s="16">
        <f t="shared" si="123"/>
        <v>794.79628822316192</v>
      </c>
      <c r="I2613" s="15">
        <f t="shared" si="121"/>
        <v>41.827384006973809</v>
      </c>
      <c r="J2613" s="14">
        <f t="shared" si="122"/>
        <v>0.73461174765154325</v>
      </c>
    </row>
    <row r="2614" spans="1:10" x14ac:dyDescent="0.3">
      <c r="A2614" s="19">
        <v>20200418</v>
      </c>
      <c r="B2614" s="19" t="s">
        <v>36</v>
      </c>
      <c r="C2614" s="19">
        <v>789</v>
      </c>
      <c r="D2614" s="19">
        <v>61.5</v>
      </c>
      <c r="E2614" s="19">
        <v>17.829999999999998</v>
      </c>
      <c r="F2614" s="19">
        <v>2.34</v>
      </c>
      <c r="G2614" s="19">
        <v>0</v>
      </c>
      <c r="H2614" s="17">
        <f t="shared" si="123"/>
        <v>897.7977199489136</v>
      </c>
      <c r="I2614" s="18">
        <f t="shared" si="121"/>
        <v>45.886178748403552</v>
      </c>
      <c r="J2614" s="17">
        <f t="shared" si="122"/>
        <v>0.8134156834844839</v>
      </c>
    </row>
    <row r="2615" spans="1:10" x14ac:dyDescent="0.3">
      <c r="A2615" s="2">
        <v>20200418</v>
      </c>
      <c r="B2615" s="2" t="s">
        <v>35</v>
      </c>
      <c r="C2615" s="2">
        <v>741</v>
      </c>
      <c r="D2615" s="2">
        <v>61.09</v>
      </c>
      <c r="E2615" s="2">
        <v>18.23</v>
      </c>
      <c r="F2615" s="2">
        <v>2.9</v>
      </c>
      <c r="G2615" s="2">
        <v>0</v>
      </c>
      <c r="H2615" s="16">
        <f t="shared" si="123"/>
        <v>846.48936501589412</v>
      </c>
      <c r="I2615" s="15">
        <f t="shared" si="121"/>
        <v>44.682792656746692</v>
      </c>
      <c r="J2615" s="14">
        <f t="shared" si="122"/>
        <v>0.77151362905602361</v>
      </c>
    </row>
    <row r="2616" spans="1:10" x14ac:dyDescent="0.3">
      <c r="A2616" s="19">
        <v>20200418</v>
      </c>
      <c r="B2616" s="19" t="s">
        <v>34</v>
      </c>
      <c r="C2616" s="19">
        <v>797.01</v>
      </c>
      <c r="D2616" s="19">
        <v>55.12</v>
      </c>
      <c r="E2616" s="19">
        <v>18.25</v>
      </c>
      <c r="F2616" s="19">
        <v>3.31</v>
      </c>
      <c r="G2616" s="19">
        <v>0</v>
      </c>
      <c r="H2616" s="17">
        <f t="shared" si="123"/>
        <v>971.54690241911203</v>
      </c>
      <c r="I2616" s="18">
        <f t="shared" si="121"/>
        <v>48.610840700597251</v>
      </c>
      <c r="J2616" s="17">
        <f t="shared" si="122"/>
        <v>0.86832122626131847</v>
      </c>
    </row>
    <row r="2617" spans="1:10" x14ac:dyDescent="0.3">
      <c r="A2617" s="2">
        <v>20200418</v>
      </c>
      <c r="B2617" s="2" t="s">
        <v>33</v>
      </c>
      <c r="C2617" s="2">
        <v>638.01</v>
      </c>
      <c r="D2617" s="2">
        <v>45.84</v>
      </c>
      <c r="E2617" s="2">
        <v>18.149999999999999</v>
      </c>
      <c r="F2617" s="2">
        <v>3.59</v>
      </c>
      <c r="G2617" s="2">
        <v>0</v>
      </c>
      <c r="H2617" s="16">
        <f t="shared" si="123"/>
        <v>889.34003095789672</v>
      </c>
      <c r="I2617" s="15">
        <f t="shared" si="121"/>
        <v>45.941875967434271</v>
      </c>
      <c r="J2617" s="14">
        <f t="shared" si="122"/>
        <v>0.80553001216252185</v>
      </c>
    </row>
    <row r="2618" spans="1:10" x14ac:dyDescent="0.3">
      <c r="A2618" s="19">
        <v>20200418</v>
      </c>
      <c r="B2618" s="19" t="s">
        <v>32</v>
      </c>
      <c r="C2618" s="19">
        <v>547.01</v>
      </c>
      <c r="D2618" s="19">
        <v>35</v>
      </c>
      <c r="E2618" s="19">
        <v>17.87</v>
      </c>
      <c r="F2618" s="19">
        <v>4.1399999999999997</v>
      </c>
      <c r="G2618" s="19">
        <v>0</v>
      </c>
      <c r="H2618" s="17">
        <f t="shared" si="123"/>
        <v>953.68283167269692</v>
      </c>
      <c r="I2618" s="18">
        <f t="shared" si="121"/>
        <v>47.672588489771783</v>
      </c>
      <c r="J2618" s="17">
        <f t="shared" si="122"/>
        <v>0.85638176890745787</v>
      </c>
    </row>
    <row r="2619" spans="1:10" x14ac:dyDescent="0.3">
      <c r="A2619" s="2">
        <v>20200418</v>
      </c>
      <c r="B2619" s="2" t="s">
        <v>31</v>
      </c>
      <c r="C2619" s="2">
        <v>253</v>
      </c>
      <c r="D2619" s="2">
        <v>23.49</v>
      </c>
      <c r="E2619" s="2">
        <v>17.29</v>
      </c>
      <c r="F2619" s="2">
        <v>4.55</v>
      </c>
      <c r="G2619" s="2">
        <v>0</v>
      </c>
      <c r="H2619" s="16">
        <f t="shared" si="123"/>
        <v>634.73903293267995</v>
      </c>
      <c r="I2619" s="15">
        <f t="shared" si="121"/>
        <v>37.125594779146248</v>
      </c>
      <c r="J2619" s="14">
        <f t="shared" si="122"/>
        <v>0.60010438556536017</v>
      </c>
    </row>
    <row r="2620" spans="1:10" x14ac:dyDescent="0.3">
      <c r="A2620" s="19">
        <v>20200418</v>
      </c>
      <c r="B2620" s="19" t="s">
        <v>30</v>
      </c>
      <c r="C2620" s="19">
        <v>159</v>
      </c>
      <c r="D2620" s="19">
        <v>11.81</v>
      </c>
      <c r="E2620" s="19">
        <v>16.63</v>
      </c>
      <c r="F2620" s="19">
        <v>4.4800000000000004</v>
      </c>
      <c r="G2620" s="19">
        <v>0</v>
      </c>
      <c r="H2620" s="17">
        <f t="shared" si="123"/>
        <v>776.87210385939295</v>
      </c>
      <c r="I2620" s="18">
        <f t="shared" si="121"/>
        <v>40.907253245606029</v>
      </c>
      <c r="J2620" s="17">
        <f t="shared" si="122"/>
        <v>0.72126154802947151</v>
      </c>
    </row>
    <row r="2621" spans="1:10" x14ac:dyDescent="0.3">
      <c r="A2621" s="2">
        <v>20200418</v>
      </c>
      <c r="B2621" s="2" t="s">
        <v>29</v>
      </c>
      <c r="C2621" s="2">
        <v>0</v>
      </c>
      <c r="D2621" s="2">
        <v>0</v>
      </c>
      <c r="E2621" s="2">
        <v>15.76</v>
      </c>
      <c r="F2621" s="2">
        <v>4.28</v>
      </c>
      <c r="G2621" s="2">
        <v>0</v>
      </c>
      <c r="H2621" s="16">
        <f t="shared" si="123"/>
        <v>0</v>
      </c>
      <c r="I2621" s="15">
        <f t="shared" si="121"/>
        <v>15.76</v>
      </c>
      <c r="J2621" s="14">
        <f t="shared" si="122"/>
        <v>0</v>
      </c>
    </row>
    <row r="2622" spans="1:10" x14ac:dyDescent="0.3">
      <c r="A2622" s="19">
        <v>20200418</v>
      </c>
      <c r="B2622" s="19" t="s">
        <v>28</v>
      </c>
      <c r="C2622" s="19">
        <v>0</v>
      </c>
      <c r="D2622" s="19">
        <v>0</v>
      </c>
      <c r="E2622" s="19">
        <v>14.9</v>
      </c>
      <c r="F2622" s="19">
        <v>4.41</v>
      </c>
      <c r="G2622" s="19">
        <v>0</v>
      </c>
      <c r="H2622" s="17">
        <f t="shared" si="123"/>
        <v>0</v>
      </c>
      <c r="I2622" s="18">
        <f t="shared" si="121"/>
        <v>14.9</v>
      </c>
      <c r="J2622" s="17">
        <f t="shared" si="122"/>
        <v>0</v>
      </c>
    </row>
    <row r="2623" spans="1:10" x14ac:dyDescent="0.3">
      <c r="A2623" s="2">
        <v>20200418</v>
      </c>
      <c r="B2623" s="2" t="s">
        <v>27</v>
      </c>
      <c r="C2623" s="2">
        <v>0</v>
      </c>
      <c r="D2623" s="2">
        <v>0</v>
      </c>
      <c r="E2623" s="2">
        <v>14.38</v>
      </c>
      <c r="F2623" s="2">
        <v>4.4800000000000004</v>
      </c>
      <c r="G2623" s="2">
        <v>0</v>
      </c>
      <c r="H2623" s="16">
        <f t="shared" si="123"/>
        <v>0</v>
      </c>
      <c r="I2623" s="15">
        <f t="shared" si="121"/>
        <v>14.38</v>
      </c>
      <c r="J2623" s="14">
        <f t="shared" si="122"/>
        <v>0</v>
      </c>
    </row>
    <row r="2624" spans="1:10" x14ac:dyDescent="0.3">
      <c r="A2624" s="19">
        <v>20200418</v>
      </c>
      <c r="B2624" s="19" t="s">
        <v>26</v>
      </c>
      <c r="C2624" s="19">
        <v>0</v>
      </c>
      <c r="D2624" s="19">
        <v>0</v>
      </c>
      <c r="E2624" s="19">
        <v>14.05</v>
      </c>
      <c r="F2624" s="19">
        <v>4.4800000000000004</v>
      </c>
      <c r="G2624" s="19">
        <v>0</v>
      </c>
      <c r="H2624" s="17">
        <f t="shared" si="123"/>
        <v>0</v>
      </c>
      <c r="I2624" s="18">
        <f t="shared" si="121"/>
        <v>14.05</v>
      </c>
      <c r="J2624" s="17">
        <f t="shared" si="122"/>
        <v>0</v>
      </c>
    </row>
    <row r="2625" spans="1:10" x14ac:dyDescent="0.3">
      <c r="A2625" s="2">
        <v>20200418</v>
      </c>
      <c r="B2625" s="2" t="s">
        <v>25</v>
      </c>
      <c r="C2625" s="2">
        <v>0</v>
      </c>
      <c r="D2625" s="2">
        <v>0</v>
      </c>
      <c r="E2625" s="2">
        <v>13.78</v>
      </c>
      <c r="F2625" s="2">
        <v>4.1399999999999997</v>
      </c>
      <c r="G2625" s="2">
        <v>0</v>
      </c>
      <c r="H2625" s="16">
        <f t="shared" si="123"/>
        <v>0</v>
      </c>
      <c r="I2625" s="15">
        <f t="shared" si="121"/>
        <v>13.78</v>
      </c>
      <c r="J2625" s="14">
        <f t="shared" si="122"/>
        <v>0</v>
      </c>
    </row>
    <row r="2626" spans="1:10" x14ac:dyDescent="0.3">
      <c r="A2626" s="19">
        <v>20200419</v>
      </c>
      <c r="B2626" s="19" t="s">
        <v>48</v>
      </c>
      <c r="C2626" s="19">
        <v>0</v>
      </c>
      <c r="D2626" s="19">
        <v>0</v>
      </c>
      <c r="E2626" s="19">
        <v>13.58</v>
      </c>
      <c r="F2626" s="19">
        <v>3.72</v>
      </c>
      <c r="G2626" s="19">
        <v>0</v>
      </c>
      <c r="H2626" s="17">
        <f t="shared" si="123"/>
        <v>0</v>
      </c>
      <c r="I2626" s="18">
        <f t="shared" si="121"/>
        <v>13.58</v>
      </c>
      <c r="J2626" s="17">
        <f t="shared" si="122"/>
        <v>0</v>
      </c>
    </row>
    <row r="2627" spans="1:10" x14ac:dyDescent="0.3">
      <c r="A2627" s="2">
        <v>20200419</v>
      </c>
      <c r="B2627" s="2" t="s">
        <v>47</v>
      </c>
      <c r="C2627" s="2">
        <v>0</v>
      </c>
      <c r="D2627" s="2">
        <v>0</v>
      </c>
      <c r="E2627" s="2">
        <v>13.38</v>
      </c>
      <c r="F2627" s="2">
        <v>3.59</v>
      </c>
      <c r="G2627" s="2">
        <v>0</v>
      </c>
      <c r="H2627" s="16">
        <f t="shared" si="123"/>
        <v>0</v>
      </c>
      <c r="I2627" s="15">
        <f t="shared" si="121"/>
        <v>13.38</v>
      </c>
      <c r="J2627" s="14">
        <f t="shared" si="122"/>
        <v>0</v>
      </c>
    </row>
    <row r="2628" spans="1:10" x14ac:dyDescent="0.3">
      <c r="A2628" s="19">
        <v>20200419</v>
      </c>
      <c r="B2628" s="19" t="s">
        <v>46</v>
      </c>
      <c r="C2628" s="19">
        <v>0</v>
      </c>
      <c r="D2628" s="19">
        <v>0</v>
      </c>
      <c r="E2628" s="19">
        <v>13.16</v>
      </c>
      <c r="F2628" s="19">
        <v>3.52</v>
      </c>
      <c r="G2628" s="19">
        <v>0</v>
      </c>
      <c r="H2628" s="17">
        <f t="shared" si="123"/>
        <v>0</v>
      </c>
      <c r="I2628" s="18">
        <f t="shared" si="121"/>
        <v>13.16</v>
      </c>
      <c r="J2628" s="17">
        <f t="shared" si="122"/>
        <v>0</v>
      </c>
    </row>
    <row r="2629" spans="1:10" x14ac:dyDescent="0.3">
      <c r="A2629" s="2">
        <v>20200419</v>
      </c>
      <c r="B2629" s="2" t="s">
        <v>45</v>
      </c>
      <c r="C2629" s="2">
        <v>0</v>
      </c>
      <c r="D2629" s="2">
        <v>0</v>
      </c>
      <c r="E2629" s="2">
        <v>13.15</v>
      </c>
      <c r="F2629" s="2">
        <v>3.52</v>
      </c>
      <c r="G2629" s="2">
        <v>0</v>
      </c>
      <c r="H2629" s="16">
        <f t="shared" si="123"/>
        <v>0</v>
      </c>
      <c r="I2629" s="15">
        <f t="shared" si="121"/>
        <v>13.15</v>
      </c>
      <c r="J2629" s="14">
        <f t="shared" si="122"/>
        <v>0</v>
      </c>
    </row>
    <row r="2630" spans="1:10" x14ac:dyDescent="0.3">
      <c r="A2630" s="19">
        <v>20200419</v>
      </c>
      <c r="B2630" s="19" t="s">
        <v>44</v>
      </c>
      <c r="C2630" s="19">
        <v>0</v>
      </c>
      <c r="D2630" s="19">
        <v>0</v>
      </c>
      <c r="E2630" s="19">
        <v>13.06</v>
      </c>
      <c r="F2630" s="19">
        <v>3.59</v>
      </c>
      <c r="G2630" s="19">
        <v>0</v>
      </c>
      <c r="H2630" s="17">
        <f t="shared" si="123"/>
        <v>0</v>
      </c>
      <c r="I2630" s="18">
        <f t="shared" si="121"/>
        <v>13.06</v>
      </c>
      <c r="J2630" s="17">
        <f t="shared" si="122"/>
        <v>0</v>
      </c>
    </row>
    <row r="2631" spans="1:10" x14ac:dyDescent="0.3">
      <c r="A2631" s="2">
        <v>20200419</v>
      </c>
      <c r="B2631" s="2" t="s">
        <v>43</v>
      </c>
      <c r="C2631" s="2">
        <v>0</v>
      </c>
      <c r="D2631" s="2">
        <v>0</v>
      </c>
      <c r="E2631" s="2">
        <v>13.04</v>
      </c>
      <c r="F2631" s="2">
        <v>3.72</v>
      </c>
      <c r="G2631" s="2">
        <v>0</v>
      </c>
      <c r="H2631" s="16">
        <f t="shared" si="123"/>
        <v>0</v>
      </c>
      <c r="I2631" s="15">
        <f t="shared" si="121"/>
        <v>13.04</v>
      </c>
      <c r="J2631" s="14">
        <f t="shared" si="122"/>
        <v>0</v>
      </c>
    </row>
    <row r="2632" spans="1:10" x14ac:dyDescent="0.3">
      <c r="A2632" s="19">
        <v>20200419</v>
      </c>
      <c r="B2632" s="19" t="s">
        <v>42</v>
      </c>
      <c r="C2632" s="19">
        <v>0</v>
      </c>
      <c r="D2632" s="19">
        <v>0</v>
      </c>
      <c r="E2632" s="19">
        <v>12.99</v>
      </c>
      <c r="F2632" s="19">
        <v>3.72</v>
      </c>
      <c r="G2632" s="19">
        <v>0</v>
      </c>
      <c r="H2632" s="17">
        <f t="shared" si="123"/>
        <v>0</v>
      </c>
      <c r="I2632" s="18">
        <f t="shared" si="121"/>
        <v>12.99</v>
      </c>
      <c r="J2632" s="17">
        <f t="shared" si="122"/>
        <v>0</v>
      </c>
    </row>
    <row r="2633" spans="1:10" x14ac:dyDescent="0.3">
      <c r="A2633" s="2">
        <v>20200419</v>
      </c>
      <c r="B2633" s="2" t="s">
        <v>41</v>
      </c>
      <c r="C2633" s="2">
        <v>201</v>
      </c>
      <c r="D2633" s="2">
        <v>13.6</v>
      </c>
      <c r="E2633" s="2">
        <v>13.32</v>
      </c>
      <c r="F2633" s="2">
        <v>3.93</v>
      </c>
      <c r="G2633" s="2">
        <v>0</v>
      </c>
      <c r="H2633" s="16">
        <f t="shared" si="123"/>
        <v>854.8022187429516</v>
      </c>
      <c r="I2633" s="15">
        <f t="shared" si="121"/>
        <v>40.032569335717241</v>
      </c>
      <c r="J2633" s="14">
        <f t="shared" si="122"/>
        <v>0.79697778744584902</v>
      </c>
    </row>
    <row r="2634" spans="1:10" x14ac:dyDescent="0.3">
      <c r="A2634" s="19">
        <v>20200419</v>
      </c>
      <c r="B2634" s="19" t="s">
        <v>40</v>
      </c>
      <c r="C2634" s="19">
        <v>375</v>
      </c>
      <c r="D2634" s="19">
        <v>25.28</v>
      </c>
      <c r="E2634" s="19">
        <v>14.22</v>
      </c>
      <c r="F2634" s="19">
        <v>4.76</v>
      </c>
      <c r="G2634" s="19">
        <v>0</v>
      </c>
      <c r="H2634" s="17">
        <f t="shared" si="123"/>
        <v>878.13324642654243</v>
      </c>
      <c r="I2634" s="18">
        <f t="shared" ref="I2634:I2697" si="124">E2634+H2634*((NOCT-20)/(800))</f>
        <v>41.66166395082945</v>
      </c>
      <c r="J2634" s="17">
        <f t="shared" ref="J2634:J2697" si="125">P_STC__W*(H2634/1000)*(1+(alpha_p/100)*(I2634-25))</f>
        <v>0.81229302167449757</v>
      </c>
    </row>
    <row r="2635" spans="1:10" x14ac:dyDescent="0.3">
      <c r="A2635" s="2">
        <v>20200419</v>
      </c>
      <c r="B2635" s="2" t="s">
        <v>39</v>
      </c>
      <c r="C2635" s="2">
        <v>283</v>
      </c>
      <c r="D2635" s="2">
        <v>36.74</v>
      </c>
      <c r="E2635" s="2">
        <v>15.21</v>
      </c>
      <c r="F2635" s="2">
        <v>5.17</v>
      </c>
      <c r="G2635" s="2">
        <v>0</v>
      </c>
      <c r="H2635" s="16">
        <f t="shared" si="123"/>
        <v>473.09798813292764</v>
      </c>
      <c r="I2635" s="15">
        <f t="shared" si="124"/>
        <v>29.99431212915399</v>
      </c>
      <c r="J2635" s="14">
        <f t="shared" si="125"/>
        <v>0.46246539254107977</v>
      </c>
    </row>
    <row r="2636" spans="1:10" x14ac:dyDescent="0.3">
      <c r="A2636" s="19">
        <v>20200419</v>
      </c>
      <c r="B2636" s="19" t="s">
        <v>38</v>
      </c>
      <c r="C2636" s="19">
        <v>630</v>
      </c>
      <c r="D2636" s="19">
        <v>47.46</v>
      </c>
      <c r="E2636" s="19">
        <v>16.149999999999999</v>
      </c>
      <c r="F2636" s="19">
        <v>5.52</v>
      </c>
      <c r="G2636" s="19">
        <v>0</v>
      </c>
      <c r="H2636" s="17">
        <f t="shared" si="123"/>
        <v>855.04247005005357</v>
      </c>
      <c r="I2636" s="18">
        <f t="shared" si="124"/>
        <v>42.870077189064176</v>
      </c>
      <c r="J2636" s="17">
        <f t="shared" si="125"/>
        <v>0.78628393282130205</v>
      </c>
    </row>
    <row r="2637" spans="1:10" x14ac:dyDescent="0.3">
      <c r="A2637" s="2">
        <v>20200419</v>
      </c>
      <c r="B2637" s="2" t="s">
        <v>37</v>
      </c>
      <c r="C2637" s="2">
        <v>665</v>
      </c>
      <c r="D2637" s="2">
        <v>56.47</v>
      </c>
      <c r="E2637" s="2">
        <v>16.7</v>
      </c>
      <c r="F2637" s="2">
        <v>5.66</v>
      </c>
      <c r="G2637" s="2">
        <v>0</v>
      </c>
      <c r="H2637" s="16">
        <f t="shared" si="123"/>
        <v>797.74786612922537</v>
      </c>
      <c r="I2637" s="15">
        <f t="shared" si="124"/>
        <v>41.629620816538292</v>
      </c>
      <c r="J2637" s="14">
        <f t="shared" si="125"/>
        <v>0.73804976578503334</v>
      </c>
    </row>
    <row r="2638" spans="1:10" x14ac:dyDescent="0.3">
      <c r="A2638" s="19">
        <v>20200419</v>
      </c>
      <c r="B2638" s="19" t="s">
        <v>36</v>
      </c>
      <c r="C2638" s="19">
        <v>871.01</v>
      </c>
      <c r="D2638" s="19">
        <v>61.85</v>
      </c>
      <c r="E2638" s="19">
        <v>17.329999999999998</v>
      </c>
      <c r="F2638" s="19">
        <v>6</v>
      </c>
      <c r="G2638" s="19">
        <v>0</v>
      </c>
      <c r="H2638" s="17">
        <f t="shared" si="123"/>
        <v>987.85833430722414</v>
      </c>
      <c r="I2638" s="18">
        <f t="shared" si="124"/>
        <v>48.200572947100753</v>
      </c>
      <c r="J2638" s="17">
        <f t="shared" si="125"/>
        <v>0.88472337724799122</v>
      </c>
    </row>
    <row r="2639" spans="1:10" x14ac:dyDescent="0.3">
      <c r="A2639" s="2">
        <v>20200419</v>
      </c>
      <c r="B2639" s="2" t="s">
        <v>35</v>
      </c>
      <c r="C2639" s="2">
        <v>942.01</v>
      </c>
      <c r="D2639" s="2">
        <v>61.41</v>
      </c>
      <c r="E2639" s="2">
        <v>17.43</v>
      </c>
      <c r="F2639" s="2">
        <v>6.55</v>
      </c>
      <c r="G2639" s="2">
        <v>0</v>
      </c>
      <c r="H2639" s="16">
        <f t="shared" si="123"/>
        <v>1072.8230603940956</v>
      </c>
      <c r="I2639" s="15">
        <f t="shared" si="124"/>
        <v>50.955720637315487</v>
      </c>
      <c r="J2639" s="14">
        <f t="shared" si="125"/>
        <v>0.94751652997423008</v>
      </c>
    </row>
    <row r="2640" spans="1:10" x14ac:dyDescent="0.3">
      <c r="A2640" s="19">
        <v>20200419</v>
      </c>
      <c r="B2640" s="19" t="s">
        <v>34</v>
      </c>
      <c r="C2640" s="19">
        <v>743.01</v>
      </c>
      <c r="D2640" s="19">
        <v>55.38</v>
      </c>
      <c r="E2640" s="19">
        <v>17.27</v>
      </c>
      <c r="F2640" s="19">
        <v>6.9</v>
      </c>
      <c r="G2640" s="19">
        <v>0</v>
      </c>
      <c r="H2640" s="17">
        <f t="shared" si="123"/>
        <v>902.87470808863588</v>
      </c>
      <c r="I2640" s="18">
        <f t="shared" si="124"/>
        <v>45.484834627769871</v>
      </c>
      <c r="J2640" s="17">
        <f t="shared" si="125"/>
        <v>0.81964613220707316</v>
      </c>
    </row>
    <row r="2641" spans="1:10" x14ac:dyDescent="0.3">
      <c r="A2641" s="2">
        <v>20200419</v>
      </c>
      <c r="B2641" s="2" t="s">
        <v>33</v>
      </c>
      <c r="C2641" s="2">
        <v>712.01</v>
      </c>
      <c r="D2641" s="2">
        <v>46.04</v>
      </c>
      <c r="E2641" s="2">
        <v>16.91</v>
      </c>
      <c r="F2641" s="2">
        <v>6.69</v>
      </c>
      <c r="G2641" s="2">
        <v>0</v>
      </c>
      <c r="H2641" s="16">
        <f t="shared" si="123"/>
        <v>989.14376063265092</v>
      </c>
      <c r="I2641" s="15">
        <f t="shared" si="124"/>
        <v>47.820742519770342</v>
      </c>
      <c r="J2641" s="14">
        <f t="shared" si="125"/>
        <v>0.88756528278869307</v>
      </c>
    </row>
    <row r="2642" spans="1:10" x14ac:dyDescent="0.3">
      <c r="A2642" s="19">
        <v>20200419</v>
      </c>
      <c r="B2642" s="19" t="s">
        <v>32</v>
      </c>
      <c r="C2642" s="19">
        <v>511.01</v>
      </c>
      <c r="D2642" s="19">
        <v>35.18</v>
      </c>
      <c r="E2642" s="19">
        <v>16.61</v>
      </c>
      <c r="F2642" s="19">
        <v>6.55</v>
      </c>
      <c r="G2642" s="19">
        <v>0</v>
      </c>
      <c r="H2642" s="17">
        <f t="shared" si="123"/>
        <v>886.94371620375091</v>
      </c>
      <c r="I2642" s="18">
        <f t="shared" si="124"/>
        <v>44.326991131367215</v>
      </c>
      <c r="J2642" s="17">
        <f t="shared" si="125"/>
        <v>0.80980492618683797</v>
      </c>
    </row>
    <row r="2643" spans="1:10" x14ac:dyDescent="0.3">
      <c r="A2643" s="2">
        <v>20200419</v>
      </c>
      <c r="B2643" s="2" t="s">
        <v>31</v>
      </c>
      <c r="C2643" s="2">
        <v>342</v>
      </c>
      <c r="D2643" s="2">
        <v>23.66</v>
      </c>
      <c r="E2643" s="2">
        <v>16.14</v>
      </c>
      <c r="F2643" s="2">
        <v>6.69</v>
      </c>
      <c r="G2643" s="2">
        <v>0</v>
      </c>
      <c r="H2643" s="16">
        <f t="shared" ref="H2643:H2706" si="126">IF(D2643&gt;0,C2643/SIN(D2643*PI()/180),0)</f>
        <v>852.21235867974633</v>
      </c>
      <c r="I2643" s="15">
        <f t="shared" si="124"/>
        <v>42.771636208742073</v>
      </c>
      <c r="J2643" s="14">
        <f t="shared" si="125"/>
        <v>0.78405892263001919</v>
      </c>
    </row>
    <row r="2644" spans="1:10" x14ac:dyDescent="0.3">
      <c r="A2644" s="19">
        <v>20200419</v>
      </c>
      <c r="B2644" s="19" t="s">
        <v>30</v>
      </c>
      <c r="C2644" s="19">
        <v>121</v>
      </c>
      <c r="D2644" s="19">
        <v>11.97</v>
      </c>
      <c r="E2644" s="19">
        <v>15.44</v>
      </c>
      <c r="F2644" s="19">
        <v>6.62</v>
      </c>
      <c r="G2644" s="19">
        <v>0</v>
      </c>
      <c r="H2644" s="17">
        <f t="shared" si="126"/>
        <v>583.4150844986782</v>
      </c>
      <c r="I2644" s="18">
        <f t="shared" si="124"/>
        <v>33.671721390583691</v>
      </c>
      <c r="J2644" s="17">
        <f t="shared" si="125"/>
        <v>0.56064862569341445</v>
      </c>
    </row>
    <row r="2645" spans="1:10" x14ac:dyDescent="0.3">
      <c r="A2645" s="2">
        <v>20200419</v>
      </c>
      <c r="B2645" s="2" t="s">
        <v>29</v>
      </c>
      <c r="C2645" s="2">
        <v>0</v>
      </c>
      <c r="D2645" s="2">
        <v>0</v>
      </c>
      <c r="E2645" s="2">
        <v>15</v>
      </c>
      <c r="F2645" s="2">
        <v>5.66</v>
      </c>
      <c r="G2645" s="2">
        <v>0</v>
      </c>
      <c r="H2645" s="16">
        <f t="shared" si="126"/>
        <v>0</v>
      </c>
      <c r="I2645" s="15">
        <f t="shared" si="124"/>
        <v>15</v>
      </c>
      <c r="J2645" s="14">
        <f t="shared" si="125"/>
        <v>0</v>
      </c>
    </row>
    <row r="2646" spans="1:10" x14ac:dyDescent="0.3">
      <c r="A2646" s="19">
        <v>20200419</v>
      </c>
      <c r="B2646" s="19" t="s">
        <v>28</v>
      </c>
      <c r="C2646" s="19">
        <v>0</v>
      </c>
      <c r="D2646" s="19">
        <v>0</v>
      </c>
      <c r="E2646" s="19">
        <v>14.6</v>
      </c>
      <c r="F2646" s="19">
        <v>4.97</v>
      </c>
      <c r="G2646" s="19">
        <v>0</v>
      </c>
      <c r="H2646" s="17">
        <f t="shared" si="126"/>
        <v>0</v>
      </c>
      <c r="I2646" s="18">
        <f t="shared" si="124"/>
        <v>14.6</v>
      </c>
      <c r="J2646" s="17">
        <f t="shared" si="125"/>
        <v>0</v>
      </c>
    </row>
    <row r="2647" spans="1:10" x14ac:dyDescent="0.3">
      <c r="A2647" s="2">
        <v>20200419</v>
      </c>
      <c r="B2647" s="2" t="s">
        <v>27</v>
      </c>
      <c r="C2647" s="2">
        <v>0</v>
      </c>
      <c r="D2647" s="2">
        <v>0</v>
      </c>
      <c r="E2647" s="2">
        <v>14.39</v>
      </c>
      <c r="F2647" s="2">
        <v>4.28</v>
      </c>
      <c r="G2647" s="2">
        <v>0</v>
      </c>
      <c r="H2647" s="16">
        <f t="shared" si="126"/>
        <v>0</v>
      </c>
      <c r="I2647" s="15">
        <f t="shared" si="124"/>
        <v>14.39</v>
      </c>
      <c r="J2647" s="14">
        <f t="shared" si="125"/>
        <v>0</v>
      </c>
    </row>
    <row r="2648" spans="1:10" x14ac:dyDescent="0.3">
      <c r="A2648" s="19">
        <v>20200419</v>
      </c>
      <c r="B2648" s="19" t="s">
        <v>26</v>
      </c>
      <c r="C2648" s="19">
        <v>0</v>
      </c>
      <c r="D2648" s="19">
        <v>0</v>
      </c>
      <c r="E2648" s="19">
        <v>14.43</v>
      </c>
      <c r="F2648" s="19">
        <v>3.45</v>
      </c>
      <c r="G2648" s="19">
        <v>0</v>
      </c>
      <c r="H2648" s="17">
        <f t="shared" si="126"/>
        <v>0</v>
      </c>
      <c r="I2648" s="18">
        <f t="shared" si="124"/>
        <v>14.43</v>
      </c>
      <c r="J2648" s="17">
        <f t="shared" si="125"/>
        <v>0</v>
      </c>
    </row>
    <row r="2649" spans="1:10" x14ac:dyDescent="0.3">
      <c r="A2649" s="2">
        <v>20200419</v>
      </c>
      <c r="B2649" s="2" t="s">
        <v>25</v>
      </c>
      <c r="C2649" s="2">
        <v>0</v>
      </c>
      <c r="D2649" s="2">
        <v>0</v>
      </c>
      <c r="E2649" s="2">
        <v>14.3</v>
      </c>
      <c r="F2649" s="2">
        <v>2.83</v>
      </c>
      <c r="G2649" s="2">
        <v>0</v>
      </c>
      <c r="H2649" s="16">
        <f t="shared" si="126"/>
        <v>0</v>
      </c>
      <c r="I2649" s="15">
        <f t="shared" si="124"/>
        <v>14.3</v>
      </c>
      <c r="J2649" s="14">
        <f t="shared" si="125"/>
        <v>0</v>
      </c>
    </row>
    <row r="2650" spans="1:10" x14ac:dyDescent="0.3">
      <c r="A2650" s="19">
        <v>20200420</v>
      </c>
      <c r="B2650" s="19" t="s">
        <v>48</v>
      </c>
      <c r="C2650" s="19">
        <v>0</v>
      </c>
      <c r="D2650" s="19">
        <v>0</v>
      </c>
      <c r="E2650" s="19">
        <v>14.26</v>
      </c>
      <c r="F2650" s="19">
        <v>2.48</v>
      </c>
      <c r="G2650" s="19">
        <v>0</v>
      </c>
      <c r="H2650" s="17">
        <f t="shared" si="126"/>
        <v>0</v>
      </c>
      <c r="I2650" s="18">
        <f t="shared" si="124"/>
        <v>14.26</v>
      </c>
      <c r="J2650" s="17">
        <f t="shared" si="125"/>
        <v>0</v>
      </c>
    </row>
    <row r="2651" spans="1:10" x14ac:dyDescent="0.3">
      <c r="A2651" s="2">
        <v>20200420</v>
      </c>
      <c r="B2651" s="2" t="s">
        <v>47</v>
      </c>
      <c r="C2651" s="2">
        <v>0</v>
      </c>
      <c r="D2651" s="2">
        <v>0</v>
      </c>
      <c r="E2651" s="2">
        <v>14.09</v>
      </c>
      <c r="F2651" s="2">
        <v>2.83</v>
      </c>
      <c r="G2651" s="2">
        <v>0</v>
      </c>
      <c r="H2651" s="16">
        <f t="shared" si="126"/>
        <v>0</v>
      </c>
      <c r="I2651" s="15">
        <f t="shared" si="124"/>
        <v>14.09</v>
      </c>
      <c r="J2651" s="14">
        <f t="shared" si="125"/>
        <v>0</v>
      </c>
    </row>
    <row r="2652" spans="1:10" x14ac:dyDescent="0.3">
      <c r="A2652" s="19">
        <v>20200420</v>
      </c>
      <c r="B2652" s="19" t="s">
        <v>46</v>
      </c>
      <c r="C2652" s="19">
        <v>0</v>
      </c>
      <c r="D2652" s="19">
        <v>0</v>
      </c>
      <c r="E2652" s="19">
        <v>14.04</v>
      </c>
      <c r="F2652" s="19">
        <v>3.66</v>
      </c>
      <c r="G2652" s="19">
        <v>0</v>
      </c>
      <c r="H2652" s="17">
        <f t="shared" si="126"/>
        <v>0</v>
      </c>
      <c r="I2652" s="18">
        <f t="shared" si="124"/>
        <v>14.04</v>
      </c>
      <c r="J2652" s="17">
        <f t="shared" si="125"/>
        <v>0</v>
      </c>
    </row>
    <row r="2653" spans="1:10" x14ac:dyDescent="0.3">
      <c r="A2653" s="2">
        <v>20200420</v>
      </c>
      <c r="B2653" s="2" t="s">
        <v>45</v>
      </c>
      <c r="C2653" s="2">
        <v>0</v>
      </c>
      <c r="D2653" s="2">
        <v>0</v>
      </c>
      <c r="E2653" s="2">
        <v>13.96</v>
      </c>
      <c r="F2653" s="2">
        <v>3.93</v>
      </c>
      <c r="G2653" s="2">
        <v>0</v>
      </c>
      <c r="H2653" s="16">
        <f t="shared" si="126"/>
        <v>0</v>
      </c>
      <c r="I2653" s="15">
        <f t="shared" si="124"/>
        <v>13.96</v>
      </c>
      <c r="J2653" s="14">
        <f t="shared" si="125"/>
        <v>0</v>
      </c>
    </row>
    <row r="2654" spans="1:10" x14ac:dyDescent="0.3">
      <c r="A2654" s="19">
        <v>20200420</v>
      </c>
      <c r="B2654" s="19" t="s">
        <v>44</v>
      </c>
      <c r="C2654" s="19">
        <v>0</v>
      </c>
      <c r="D2654" s="19">
        <v>0</v>
      </c>
      <c r="E2654" s="19">
        <v>14.06</v>
      </c>
      <c r="F2654" s="19">
        <v>3.59</v>
      </c>
      <c r="G2654" s="19">
        <v>0</v>
      </c>
      <c r="H2654" s="17">
        <f t="shared" si="126"/>
        <v>0</v>
      </c>
      <c r="I2654" s="18">
        <f t="shared" si="124"/>
        <v>14.06</v>
      </c>
      <c r="J2654" s="17">
        <f t="shared" si="125"/>
        <v>0</v>
      </c>
    </row>
    <row r="2655" spans="1:10" x14ac:dyDescent="0.3">
      <c r="A2655" s="2">
        <v>20200420</v>
      </c>
      <c r="B2655" s="2" t="s">
        <v>43</v>
      </c>
      <c r="C2655" s="2">
        <v>0</v>
      </c>
      <c r="D2655" s="2">
        <v>0</v>
      </c>
      <c r="E2655" s="2">
        <v>14.03</v>
      </c>
      <c r="F2655" s="2">
        <v>3.1</v>
      </c>
      <c r="G2655" s="2">
        <v>0</v>
      </c>
      <c r="H2655" s="16">
        <f t="shared" si="126"/>
        <v>0</v>
      </c>
      <c r="I2655" s="15">
        <f t="shared" si="124"/>
        <v>14.03</v>
      </c>
      <c r="J2655" s="14">
        <f t="shared" si="125"/>
        <v>0</v>
      </c>
    </row>
    <row r="2656" spans="1:10" x14ac:dyDescent="0.3">
      <c r="A2656" s="19">
        <v>20200420</v>
      </c>
      <c r="B2656" s="19" t="s">
        <v>42</v>
      </c>
      <c r="C2656" s="19">
        <v>9</v>
      </c>
      <c r="D2656" s="19">
        <v>2.29</v>
      </c>
      <c r="E2656" s="19">
        <v>13.67</v>
      </c>
      <c r="F2656" s="19">
        <v>3.1</v>
      </c>
      <c r="G2656" s="19">
        <v>0</v>
      </c>
      <c r="H2656" s="17">
        <f t="shared" si="126"/>
        <v>225.2398827185929</v>
      </c>
      <c r="I2656" s="18">
        <f t="shared" si="124"/>
        <v>20.708746334956029</v>
      </c>
      <c r="J2656" s="17">
        <f t="shared" si="125"/>
        <v>0.22958940934362893</v>
      </c>
    </row>
    <row r="2657" spans="1:10" x14ac:dyDescent="0.3">
      <c r="A2657" s="2">
        <v>20200420</v>
      </c>
      <c r="B2657" s="2" t="s">
        <v>41</v>
      </c>
      <c r="C2657" s="2">
        <v>114</v>
      </c>
      <c r="D2657" s="2">
        <v>13.85</v>
      </c>
      <c r="E2657" s="2">
        <v>14.01</v>
      </c>
      <c r="F2657" s="2">
        <v>3.1</v>
      </c>
      <c r="G2657" s="2">
        <v>0</v>
      </c>
      <c r="H2657" s="16">
        <f t="shared" si="126"/>
        <v>476.22858804946952</v>
      </c>
      <c r="I2657" s="15">
        <f t="shared" si="124"/>
        <v>28.892143376545924</v>
      </c>
      <c r="J2657" s="14">
        <f t="shared" si="125"/>
        <v>0.46788761329832601</v>
      </c>
    </row>
    <row r="2658" spans="1:10" x14ac:dyDescent="0.3">
      <c r="A2658" s="19">
        <v>20200420</v>
      </c>
      <c r="B2658" s="19" t="s">
        <v>40</v>
      </c>
      <c r="C2658" s="19">
        <v>188</v>
      </c>
      <c r="D2658" s="19">
        <v>25.54</v>
      </c>
      <c r="E2658" s="19">
        <v>15.11</v>
      </c>
      <c r="F2658" s="19">
        <v>4.34</v>
      </c>
      <c r="G2658" s="19">
        <v>0</v>
      </c>
      <c r="H2658" s="17">
        <f t="shared" si="126"/>
        <v>436.05212621317617</v>
      </c>
      <c r="I2658" s="18">
        <f t="shared" si="124"/>
        <v>28.736628944161755</v>
      </c>
      <c r="J2658" s="17">
        <f t="shared" si="125"/>
        <v>0.42871998373130477</v>
      </c>
    </row>
    <row r="2659" spans="1:10" x14ac:dyDescent="0.3">
      <c r="A2659" s="2">
        <v>20200420</v>
      </c>
      <c r="B2659" s="2" t="s">
        <v>39</v>
      </c>
      <c r="C2659" s="2">
        <v>441</v>
      </c>
      <c r="D2659" s="2">
        <v>37.01</v>
      </c>
      <c r="E2659" s="2">
        <v>15.41</v>
      </c>
      <c r="F2659" s="2">
        <v>6</v>
      </c>
      <c r="G2659" s="2">
        <v>0</v>
      </c>
      <c r="H2659" s="16">
        <f t="shared" si="126"/>
        <v>732.61363054272203</v>
      </c>
      <c r="I2659" s="15">
        <f t="shared" si="124"/>
        <v>38.304175954460064</v>
      </c>
      <c r="J2659" s="14">
        <f t="shared" si="125"/>
        <v>0.68875293762952916</v>
      </c>
    </row>
    <row r="2660" spans="1:10" x14ac:dyDescent="0.3">
      <c r="A2660" s="19">
        <v>20200420</v>
      </c>
      <c r="B2660" s="19" t="s">
        <v>38</v>
      </c>
      <c r="C2660" s="19">
        <v>130</v>
      </c>
      <c r="D2660" s="19">
        <v>47.75</v>
      </c>
      <c r="E2660" s="19">
        <v>15.28</v>
      </c>
      <c r="F2660" s="19">
        <v>6.62</v>
      </c>
      <c r="G2660" s="19">
        <v>0</v>
      </c>
      <c r="H2660" s="17">
        <f t="shared" si="126"/>
        <v>175.62390756542587</v>
      </c>
      <c r="I2660" s="18">
        <f t="shared" si="124"/>
        <v>20.768247111419559</v>
      </c>
      <c r="J2660" s="17">
        <f t="shared" si="125"/>
        <v>0.17896829396707287</v>
      </c>
    </row>
    <row r="2661" spans="1:10" x14ac:dyDescent="0.3">
      <c r="A2661" s="2">
        <v>20200420</v>
      </c>
      <c r="B2661" s="2" t="s">
        <v>37</v>
      </c>
      <c r="C2661" s="2">
        <v>106</v>
      </c>
      <c r="D2661" s="2">
        <v>56.79</v>
      </c>
      <c r="E2661" s="2">
        <v>14.77</v>
      </c>
      <c r="F2661" s="2">
        <v>7.17</v>
      </c>
      <c r="G2661" s="2">
        <v>0</v>
      </c>
      <c r="H2661" s="16">
        <f t="shared" si="126"/>
        <v>126.69291421005494</v>
      </c>
      <c r="I2661" s="15">
        <f t="shared" si="124"/>
        <v>18.729153569064216</v>
      </c>
      <c r="J2661" s="14">
        <f t="shared" si="125"/>
        <v>0.13026803735010034</v>
      </c>
    </row>
    <row r="2662" spans="1:10" x14ac:dyDescent="0.3">
      <c r="A2662" s="19">
        <v>20200420</v>
      </c>
      <c r="B2662" s="19" t="s">
        <v>36</v>
      </c>
      <c r="C2662" s="19">
        <v>97</v>
      </c>
      <c r="D2662" s="19">
        <v>62.2</v>
      </c>
      <c r="E2662" s="19">
        <v>14.78</v>
      </c>
      <c r="F2662" s="19">
        <v>6.69</v>
      </c>
      <c r="G2662" s="19">
        <v>0</v>
      </c>
      <c r="H2662" s="17">
        <f t="shared" si="126"/>
        <v>109.65643928348635</v>
      </c>
      <c r="I2662" s="18">
        <f t="shared" si="124"/>
        <v>18.206763727608948</v>
      </c>
      <c r="J2662" s="17">
        <f t="shared" si="125"/>
        <v>0.11300858873727457</v>
      </c>
    </row>
    <row r="2663" spans="1:10" x14ac:dyDescent="0.3">
      <c r="A2663" s="2">
        <v>20200420</v>
      </c>
      <c r="B2663" s="2" t="s">
        <v>35</v>
      </c>
      <c r="C2663" s="2">
        <v>408</v>
      </c>
      <c r="D2663" s="2">
        <v>61.73</v>
      </c>
      <c r="E2663" s="2">
        <v>15.28</v>
      </c>
      <c r="F2663" s="2">
        <v>5.79</v>
      </c>
      <c r="G2663" s="2">
        <v>0</v>
      </c>
      <c r="H2663" s="16">
        <f t="shared" si="126"/>
        <v>463.2544604443454</v>
      </c>
      <c r="I2663" s="15">
        <f t="shared" si="124"/>
        <v>29.756701888885793</v>
      </c>
      <c r="J2663" s="14">
        <f t="shared" si="125"/>
        <v>0.45333842529270862</v>
      </c>
    </row>
    <row r="2664" spans="1:10" x14ac:dyDescent="0.3">
      <c r="A2664" s="19">
        <v>20200420</v>
      </c>
      <c r="B2664" s="19" t="s">
        <v>34</v>
      </c>
      <c r="C2664" s="19">
        <v>706.01</v>
      </c>
      <c r="D2664" s="19">
        <v>55.63</v>
      </c>
      <c r="E2664" s="19">
        <v>14.56</v>
      </c>
      <c r="F2664" s="19">
        <v>6.41</v>
      </c>
      <c r="G2664" s="19">
        <v>0</v>
      </c>
      <c r="H2664" s="17">
        <f t="shared" si="126"/>
        <v>855.34544439420768</v>
      </c>
      <c r="I2664" s="18">
        <f t="shared" si="124"/>
        <v>41.289545137318989</v>
      </c>
      <c r="J2664" s="17">
        <f t="shared" si="125"/>
        <v>0.79264609738413938</v>
      </c>
    </row>
    <row r="2665" spans="1:10" x14ac:dyDescent="0.3">
      <c r="A2665" s="2">
        <v>20200420</v>
      </c>
      <c r="B2665" s="2" t="s">
        <v>33</v>
      </c>
      <c r="C2665" s="2">
        <v>319</v>
      </c>
      <c r="D2665" s="2">
        <v>46.25</v>
      </c>
      <c r="E2665" s="2">
        <v>15.5</v>
      </c>
      <c r="F2665" s="2">
        <v>7.24</v>
      </c>
      <c r="G2665" s="2">
        <v>0</v>
      </c>
      <c r="H2665" s="16">
        <f t="shared" si="126"/>
        <v>441.60564030686186</v>
      </c>
      <c r="I2665" s="15">
        <f t="shared" si="124"/>
        <v>29.300176259589435</v>
      </c>
      <c r="J2665" s="14">
        <f t="shared" si="125"/>
        <v>0.43306022089939422</v>
      </c>
    </row>
    <row r="2666" spans="1:10" x14ac:dyDescent="0.3">
      <c r="A2666" s="19">
        <v>20200420</v>
      </c>
      <c r="B2666" s="19" t="s">
        <v>32</v>
      </c>
      <c r="C2666" s="19">
        <v>561.01</v>
      </c>
      <c r="D2666" s="19">
        <v>35.35</v>
      </c>
      <c r="E2666" s="19">
        <v>14.93</v>
      </c>
      <c r="F2666" s="19">
        <v>7.79</v>
      </c>
      <c r="G2666" s="19">
        <v>0</v>
      </c>
      <c r="H2666" s="17">
        <f t="shared" si="126"/>
        <v>969.6499468697582</v>
      </c>
      <c r="I2666" s="18">
        <f t="shared" si="124"/>
        <v>45.231560839679943</v>
      </c>
      <c r="J2666" s="17">
        <f t="shared" si="125"/>
        <v>0.88137105334996257</v>
      </c>
    </row>
    <row r="2667" spans="1:10" x14ac:dyDescent="0.3">
      <c r="A2667" s="2">
        <v>20200420</v>
      </c>
      <c r="B2667" s="2" t="s">
        <v>31</v>
      </c>
      <c r="C2667" s="2">
        <v>333</v>
      </c>
      <c r="D2667" s="2">
        <v>23.82</v>
      </c>
      <c r="E2667" s="2">
        <v>14.92</v>
      </c>
      <c r="F2667" s="2">
        <v>7.72</v>
      </c>
      <c r="G2667" s="2">
        <v>0</v>
      </c>
      <c r="H2667" s="16">
        <f t="shared" si="126"/>
        <v>824.53365893733508</v>
      </c>
      <c r="I2667" s="15">
        <f t="shared" si="124"/>
        <v>40.686676841791723</v>
      </c>
      <c r="J2667" s="14">
        <f t="shared" si="125"/>
        <v>0.76632979019914971</v>
      </c>
    </row>
    <row r="2668" spans="1:10" x14ac:dyDescent="0.3">
      <c r="A2668" s="19">
        <v>20200420</v>
      </c>
      <c r="B2668" s="19" t="s">
        <v>30</v>
      </c>
      <c r="C2668" s="19">
        <v>135</v>
      </c>
      <c r="D2668" s="19">
        <v>12.14</v>
      </c>
      <c r="E2668" s="19">
        <v>14.31</v>
      </c>
      <c r="F2668" s="19">
        <v>6.76</v>
      </c>
      <c r="G2668" s="19">
        <v>0</v>
      </c>
      <c r="H2668" s="17">
        <f t="shared" si="126"/>
        <v>641.93662640007597</v>
      </c>
      <c r="I2668" s="18">
        <f t="shared" si="124"/>
        <v>34.370519575002376</v>
      </c>
      <c r="J2668" s="17">
        <f t="shared" si="125"/>
        <v>0.61486786764390788</v>
      </c>
    </row>
    <row r="2669" spans="1:10" x14ac:dyDescent="0.3">
      <c r="A2669" s="2">
        <v>20200420</v>
      </c>
      <c r="B2669" s="2" t="s">
        <v>29</v>
      </c>
      <c r="C2669" s="2">
        <v>0</v>
      </c>
      <c r="D2669" s="2">
        <v>0</v>
      </c>
      <c r="E2669" s="2">
        <v>13.22</v>
      </c>
      <c r="F2669" s="2">
        <v>5.24</v>
      </c>
      <c r="G2669" s="2">
        <v>0</v>
      </c>
      <c r="H2669" s="16">
        <f t="shared" si="126"/>
        <v>0</v>
      </c>
      <c r="I2669" s="15">
        <f t="shared" si="124"/>
        <v>13.22</v>
      </c>
      <c r="J2669" s="14">
        <f t="shared" si="125"/>
        <v>0</v>
      </c>
    </row>
    <row r="2670" spans="1:10" x14ac:dyDescent="0.3">
      <c r="A2670" s="19">
        <v>20200420</v>
      </c>
      <c r="B2670" s="19" t="s">
        <v>28</v>
      </c>
      <c r="C2670" s="19">
        <v>0</v>
      </c>
      <c r="D2670" s="19">
        <v>0</v>
      </c>
      <c r="E2670" s="19">
        <v>12.42</v>
      </c>
      <c r="F2670" s="19">
        <v>4.6900000000000004</v>
      </c>
      <c r="G2670" s="19">
        <v>0</v>
      </c>
      <c r="H2670" s="17">
        <f t="shared" si="126"/>
        <v>0</v>
      </c>
      <c r="I2670" s="18">
        <f t="shared" si="124"/>
        <v>12.42</v>
      </c>
      <c r="J2670" s="17">
        <f t="shared" si="125"/>
        <v>0</v>
      </c>
    </row>
    <row r="2671" spans="1:10" x14ac:dyDescent="0.3">
      <c r="A2671" s="2">
        <v>20200420</v>
      </c>
      <c r="B2671" s="2" t="s">
        <v>27</v>
      </c>
      <c r="C2671" s="2">
        <v>0</v>
      </c>
      <c r="D2671" s="2">
        <v>0</v>
      </c>
      <c r="E2671" s="2">
        <v>12.18</v>
      </c>
      <c r="F2671" s="2">
        <v>4.4800000000000004</v>
      </c>
      <c r="G2671" s="2">
        <v>0</v>
      </c>
      <c r="H2671" s="16">
        <f t="shared" si="126"/>
        <v>0</v>
      </c>
      <c r="I2671" s="15">
        <f t="shared" si="124"/>
        <v>12.18</v>
      </c>
      <c r="J2671" s="14">
        <f t="shared" si="125"/>
        <v>0</v>
      </c>
    </row>
    <row r="2672" spans="1:10" x14ac:dyDescent="0.3">
      <c r="A2672" s="19">
        <v>20200420</v>
      </c>
      <c r="B2672" s="19" t="s">
        <v>26</v>
      </c>
      <c r="C2672" s="19">
        <v>0</v>
      </c>
      <c r="D2672" s="19">
        <v>0</v>
      </c>
      <c r="E2672" s="19">
        <v>11.96</v>
      </c>
      <c r="F2672" s="19">
        <v>4.34</v>
      </c>
      <c r="G2672" s="19">
        <v>0</v>
      </c>
      <c r="H2672" s="17">
        <f t="shared" si="126"/>
        <v>0</v>
      </c>
      <c r="I2672" s="18">
        <f t="shared" si="124"/>
        <v>11.96</v>
      </c>
      <c r="J2672" s="17">
        <f t="shared" si="125"/>
        <v>0</v>
      </c>
    </row>
    <row r="2673" spans="1:10" x14ac:dyDescent="0.3">
      <c r="A2673" s="2">
        <v>20200420</v>
      </c>
      <c r="B2673" s="2" t="s">
        <v>25</v>
      </c>
      <c r="C2673" s="2">
        <v>0</v>
      </c>
      <c r="D2673" s="2">
        <v>0</v>
      </c>
      <c r="E2673" s="2">
        <v>11.76</v>
      </c>
      <c r="F2673" s="2">
        <v>3.93</v>
      </c>
      <c r="G2673" s="2">
        <v>0</v>
      </c>
      <c r="H2673" s="16">
        <f t="shared" si="126"/>
        <v>0</v>
      </c>
      <c r="I2673" s="15">
        <f t="shared" si="124"/>
        <v>11.76</v>
      </c>
      <c r="J2673" s="14">
        <f t="shared" si="125"/>
        <v>0</v>
      </c>
    </row>
    <row r="2674" spans="1:10" x14ac:dyDescent="0.3">
      <c r="A2674" s="19">
        <v>20200421</v>
      </c>
      <c r="B2674" s="19" t="s">
        <v>48</v>
      </c>
      <c r="C2674" s="19">
        <v>0</v>
      </c>
      <c r="D2674" s="19">
        <v>0</v>
      </c>
      <c r="E2674" s="19">
        <v>12.07</v>
      </c>
      <c r="F2674" s="19">
        <v>3.45</v>
      </c>
      <c r="G2674" s="19">
        <v>0</v>
      </c>
      <c r="H2674" s="17">
        <f t="shared" si="126"/>
        <v>0</v>
      </c>
      <c r="I2674" s="18">
        <f t="shared" si="124"/>
        <v>12.07</v>
      </c>
      <c r="J2674" s="17">
        <f t="shared" si="125"/>
        <v>0</v>
      </c>
    </row>
    <row r="2675" spans="1:10" x14ac:dyDescent="0.3">
      <c r="A2675" s="2">
        <v>20200421</v>
      </c>
      <c r="B2675" s="2" t="s">
        <v>47</v>
      </c>
      <c r="C2675" s="2">
        <v>0</v>
      </c>
      <c r="D2675" s="2">
        <v>0</v>
      </c>
      <c r="E2675" s="2">
        <v>12.21</v>
      </c>
      <c r="F2675" s="2">
        <v>2.0699999999999998</v>
      </c>
      <c r="G2675" s="2">
        <v>0</v>
      </c>
      <c r="H2675" s="16">
        <f t="shared" si="126"/>
        <v>0</v>
      </c>
      <c r="I2675" s="15">
        <f t="shared" si="124"/>
        <v>12.21</v>
      </c>
      <c r="J2675" s="14">
        <f t="shared" si="125"/>
        <v>0</v>
      </c>
    </row>
    <row r="2676" spans="1:10" x14ac:dyDescent="0.3">
      <c r="A2676" s="19">
        <v>20200421</v>
      </c>
      <c r="B2676" s="19" t="s">
        <v>46</v>
      </c>
      <c r="C2676" s="19">
        <v>0</v>
      </c>
      <c r="D2676" s="19">
        <v>0</v>
      </c>
      <c r="E2676" s="19">
        <v>11.84</v>
      </c>
      <c r="F2676" s="19">
        <v>0.76</v>
      </c>
      <c r="G2676" s="19">
        <v>0</v>
      </c>
      <c r="H2676" s="17">
        <f t="shared" si="126"/>
        <v>0</v>
      </c>
      <c r="I2676" s="18">
        <f t="shared" si="124"/>
        <v>11.84</v>
      </c>
      <c r="J2676" s="17">
        <f t="shared" si="125"/>
        <v>0</v>
      </c>
    </row>
    <row r="2677" spans="1:10" x14ac:dyDescent="0.3">
      <c r="A2677" s="2">
        <v>20200421</v>
      </c>
      <c r="B2677" s="2" t="s">
        <v>45</v>
      </c>
      <c r="C2677" s="2">
        <v>0</v>
      </c>
      <c r="D2677" s="2">
        <v>0</v>
      </c>
      <c r="E2677" s="2">
        <v>11.97</v>
      </c>
      <c r="F2677" s="2">
        <v>3.24</v>
      </c>
      <c r="G2677" s="2">
        <v>0</v>
      </c>
      <c r="H2677" s="16">
        <f t="shared" si="126"/>
        <v>0</v>
      </c>
      <c r="I2677" s="15">
        <f t="shared" si="124"/>
        <v>11.97</v>
      </c>
      <c r="J2677" s="14">
        <f t="shared" si="125"/>
        <v>0</v>
      </c>
    </row>
    <row r="2678" spans="1:10" x14ac:dyDescent="0.3">
      <c r="A2678" s="19">
        <v>20200421</v>
      </c>
      <c r="B2678" s="19" t="s">
        <v>44</v>
      </c>
      <c r="C2678" s="19">
        <v>0</v>
      </c>
      <c r="D2678" s="19">
        <v>0</v>
      </c>
      <c r="E2678" s="19">
        <v>11.83</v>
      </c>
      <c r="F2678" s="19">
        <v>5.72</v>
      </c>
      <c r="G2678" s="19">
        <v>0</v>
      </c>
      <c r="H2678" s="17">
        <f t="shared" si="126"/>
        <v>0</v>
      </c>
      <c r="I2678" s="18">
        <f t="shared" si="124"/>
        <v>11.83</v>
      </c>
      <c r="J2678" s="17">
        <f t="shared" si="125"/>
        <v>0</v>
      </c>
    </row>
    <row r="2679" spans="1:10" x14ac:dyDescent="0.3">
      <c r="A2679" s="2">
        <v>20200421</v>
      </c>
      <c r="B2679" s="2" t="s">
        <v>43</v>
      </c>
      <c r="C2679" s="2">
        <v>0</v>
      </c>
      <c r="D2679" s="2">
        <v>0</v>
      </c>
      <c r="E2679" s="2">
        <v>11.44</v>
      </c>
      <c r="F2679" s="2">
        <v>6.34</v>
      </c>
      <c r="G2679" s="2">
        <v>0</v>
      </c>
      <c r="H2679" s="16">
        <f t="shared" si="126"/>
        <v>0</v>
      </c>
      <c r="I2679" s="15">
        <f t="shared" si="124"/>
        <v>11.44</v>
      </c>
      <c r="J2679" s="14">
        <f t="shared" si="125"/>
        <v>0</v>
      </c>
    </row>
    <row r="2680" spans="1:10" x14ac:dyDescent="0.3">
      <c r="A2680" s="19">
        <v>20200421</v>
      </c>
      <c r="B2680" s="19" t="s">
        <v>42</v>
      </c>
      <c r="C2680" s="19">
        <v>8</v>
      </c>
      <c r="D2680" s="19">
        <v>2.54</v>
      </c>
      <c r="E2680" s="19">
        <v>11.34</v>
      </c>
      <c r="F2680" s="19">
        <v>5.93</v>
      </c>
      <c r="G2680" s="19">
        <v>0</v>
      </c>
      <c r="H2680" s="17">
        <f t="shared" si="126"/>
        <v>180.51827011199015</v>
      </c>
      <c r="I2680" s="18">
        <f t="shared" si="124"/>
        <v>16.98119594099969</v>
      </c>
      <c r="J2680" s="17">
        <f t="shared" si="125"/>
        <v>0.18703220297893</v>
      </c>
    </row>
    <row r="2681" spans="1:10" x14ac:dyDescent="0.3">
      <c r="A2681" s="2">
        <v>20200421</v>
      </c>
      <c r="B2681" s="2" t="s">
        <v>41</v>
      </c>
      <c r="C2681" s="2">
        <v>193</v>
      </c>
      <c r="D2681" s="2">
        <v>14.1</v>
      </c>
      <c r="E2681" s="2">
        <v>11.46</v>
      </c>
      <c r="F2681" s="2">
        <v>4.83</v>
      </c>
      <c r="G2681" s="2">
        <v>0</v>
      </c>
      <c r="H2681" s="16">
        <f t="shared" si="126"/>
        <v>792.23360902537547</v>
      </c>
      <c r="I2681" s="15">
        <f t="shared" si="124"/>
        <v>36.217300282042984</v>
      </c>
      <c r="J2681" s="14">
        <f t="shared" si="125"/>
        <v>0.75224335873853621</v>
      </c>
    </row>
    <row r="2682" spans="1:10" x14ac:dyDescent="0.3">
      <c r="A2682" s="19">
        <v>20200421</v>
      </c>
      <c r="B2682" s="19" t="s">
        <v>40</v>
      </c>
      <c r="C2682" s="19">
        <v>412</v>
      </c>
      <c r="D2682" s="19">
        <v>25.79</v>
      </c>
      <c r="E2682" s="19">
        <v>12.51</v>
      </c>
      <c r="F2682" s="19">
        <v>4.97</v>
      </c>
      <c r="G2682" s="19">
        <v>0</v>
      </c>
      <c r="H2682" s="17">
        <f t="shared" si="126"/>
        <v>946.96543638400408</v>
      </c>
      <c r="I2682" s="18">
        <f t="shared" si="124"/>
        <v>42.102669887000125</v>
      </c>
      <c r="J2682" s="17">
        <f t="shared" si="125"/>
        <v>0.87408506874606828</v>
      </c>
    </row>
    <row r="2683" spans="1:10" x14ac:dyDescent="0.3">
      <c r="A2683" s="2">
        <v>20200421</v>
      </c>
      <c r="B2683" s="2" t="s">
        <v>39</v>
      </c>
      <c r="C2683" s="2">
        <v>581</v>
      </c>
      <c r="D2683" s="2">
        <v>37.270000000000003</v>
      </c>
      <c r="E2683" s="2">
        <v>13.79</v>
      </c>
      <c r="F2683" s="2">
        <v>5.52</v>
      </c>
      <c r="G2683" s="2">
        <v>0</v>
      </c>
      <c r="H2683" s="16">
        <f t="shared" si="126"/>
        <v>959.42379096791524</v>
      </c>
      <c r="I2683" s="15">
        <f t="shared" si="124"/>
        <v>43.77199346774735</v>
      </c>
      <c r="J2683" s="14">
        <f t="shared" si="125"/>
        <v>0.87837745385208521</v>
      </c>
    </row>
    <row r="2684" spans="1:10" x14ac:dyDescent="0.3">
      <c r="A2684" s="19">
        <v>20200421</v>
      </c>
      <c r="B2684" s="19" t="s">
        <v>38</v>
      </c>
      <c r="C2684" s="19">
        <v>539</v>
      </c>
      <c r="D2684" s="19">
        <v>48.04</v>
      </c>
      <c r="E2684" s="19">
        <v>14.73</v>
      </c>
      <c r="F2684" s="19">
        <v>5.86</v>
      </c>
      <c r="G2684" s="19">
        <v>0</v>
      </c>
      <c r="H2684" s="17">
        <f t="shared" si="126"/>
        <v>724.84058270393803</v>
      </c>
      <c r="I2684" s="18">
        <f t="shared" si="124"/>
        <v>37.38126820949806</v>
      </c>
      <c r="J2684" s="17">
        <f t="shared" si="125"/>
        <v>0.68445557721779959</v>
      </c>
    </row>
    <row r="2685" spans="1:10" x14ac:dyDescent="0.3">
      <c r="A2685" s="2">
        <v>20200421</v>
      </c>
      <c r="B2685" s="2" t="s">
        <v>37</v>
      </c>
      <c r="C2685" s="2">
        <v>775</v>
      </c>
      <c r="D2685" s="2">
        <v>57.11</v>
      </c>
      <c r="E2685" s="2">
        <v>15.39</v>
      </c>
      <c r="F2685" s="2">
        <v>5.86</v>
      </c>
      <c r="G2685" s="2">
        <v>0</v>
      </c>
      <c r="H2685" s="16">
        <f t="shared" si="126"/>
        <v>922.93256608516685</v>
      </c>
      <c r="I2685" s="15">
        <f t="shared" si="124"/>
        <v>44.231642690161465</v>
      </c>
      <c r="J2685" s="14">
        <f t="shared" si="125"/>
        <v>0.84305977406387989</v>
      </c>
    </row>
    <row r="2686" spans="1:10" x14ac:dyDescent="0.3">
      <c r="A2686" s="19">
        <v>20200421</v>
      </c>
      <c r="B2686" s="19" t="s">
        <v>36</v>
      </c>
      <c r="C2686" s="19">
        <v>591</v>
      </c>
      <c r="D2686" s="19">
        <v>62.55</v>
      </c>
      <c r="E2686" s="19">
        <v>15.92</v>
      </c>
      <c r="F2686" s="19">
        <v>5.66</v>
      </c>
      <c r="G2686" s="19">
        <v>0</v>
      </c>
      <c r="H2686" s="17">
        <f t="shared" si="126"/>
        <v>665.9804423275981</v>
      </c>
      <c r="I2686" s="18">
        <f t="shared" si="124"/>
        <v>36.731888822737439</v>
      </c>
      <c r="J2686" s="17">
        <f t="shared" si="125"/>
        <v>0.63082100404382613</v>
      </c>
    </row>
    <row r="2687" spans="1:10" x14ac:dyDescent="0.3">
      <c r="A2687" s="2">
        <v>20200421</v>
      </c>
      <c r="B2687" s="2" t="s">
        <v>35</v>
      </c>
      <c r="C2687" s="2">
        <v>154</v>
      </c>
      <c r="D2687" s="2">
        <v>62.05</v>
      </c>
      <c r="E2687" s="2">
        <v>16.04</v>
      </c>
      <c r="F2687" s="2">
        <v>6</v>
      </c>
      <c r="G2687" s="2">
        <v>0</v>
      </c>
      <c r="H2687" s="16">
        <f t="shared" si="126"/>
        <v>174.3349620763168</v>
      </c>
      <c r="I2687" s="15">
        <f t="shared" si="124"/>
        <v>21.487967564884897</v>
      </c>
      <c r="J2687" s="14">
        <f t="shared" si="125"/>
        <v>0.17709017726255644</v>
      </c>
    </row>
    <row r="2688" spans="1:10" x14ac:dyDescent="0.3">
      <c r="A2688" s="19">
        <v>20200421</v>
      </c>
      <c r="B2688" s="19" t="s">
        <v>34</v>
      </c>
      <c r="C2688" s="19">
        <v>637</v>
      </c>
      <c r="D2688" s="19">
        <v>55.89</v>
      </c>
      <c r="E2688" s="19">
        <v>16.8</v>
      </c>
      <c r="F2688" s="19">
        <v>6.41</v>
      </c>
      <c r="G2688" s="19">
        <v>0</v>
      </c>
      <c r="H2688" s="17">
        <f t="shared" si="126"/>
        <v>769.35854160752262</v>
      </c>
      <c r="I2688" s="18">
        <f t="shared" si="124"/>
        <v>40.842454425235083</v>
      </c>
      <c r="J2688" s="17">
        <f t="shared" si="125"/>
        <v>0.71451016726315131</v>
      </c>
    </row>
    <row r="2689" spans="1:10" x14ac:dyDescent="0.3">
      <c r="A2689" s="2">
        <v>20200421</v>
      </c>
      <c r="B2689" s="2" t="s">
        <v>33</v>
      </c>
      <c r="C2689" s="2">
        <v>589</v>
      </c>
      <c r="D2689" s="2">
        <v>46.45</v>
      </c>
      <c r="E2689" s="2">
        <v>16.87</v>
      </c>
      <c r="F2689" s="2">
        <v>6.48</v>
      </c>
      <c r="G2689" s="2">
        <v>0</v>
      </c>
      <c r="H2689" s="16">
        <f t="shared" si="126"/>
        <v>812.66780257159564</v>
      </c>
      <c r="I2689" s="15">
        <f t="shared" si="124"/>
        <v>42.265868830362365</v>
      </c>
      <c r="J2689" s="14">
        <f t="shared" si="125"/>
        <v>0.74952643200322577</v>
      </c>
    </row>
    <row r="2690" spans="1:10" x14ac:dyDescent="0.3">
      <c r="A2690" s="19">
        <v>20200421</v>
      </c>
      <c r="B2690" s="19" t="s">
        <v>32</v>
      </c>
      <c r="C2690" s="19">
        <v>485</v>
      </c>
      <c r="D2690" s="19">
        <v>35.53</v>
      </c>
      <c r="E2690" s="19">
        <v>16.420000000000002</v>
      </c>
      <c r="F2690" s="19">
        <v>6.34</v>
      </c>
      <c r="G2690" s="19">
        <v>0</v>
      </c>
      <c r="H2690" s="17">
        <f t="shared" si="126"/>
        <v>834.58212921554161</v>
      </c>
      <c r="I2690" s="18">
        <f t="shared" si="124"/>
        <v>42.500691537985674</v>
      </c>
      <c r="J2690" s="17">
        <f t="shared" si="125"/>
        <v>0.76885618938621747</v>
      </c>
    </row>
    <row r="2691" spans="1:10" x14ac:dyDescent="0.3">
      <c r="A2691" s="2">
        <v>20200421</v>
      </c>
      <c r="B2691" s="2" t="s">
        <v>31</v>
      </c>
      <c r="C2691" s="2">
        <v>282</v>
      </c>
      <c r="D2691" s="2">
        <v>23.99</v>
      </c>
      <c r="E2691" s="2">
        <v>16.23</v>
      </c>
      <c r="F2691" s="2">
        <v>6.62</v>
      </c>
      <c r="G2691" s="2">
        <v>0</v>
      </c>
      <c r="H2691" s="16">
        <f t="shared" si="126"/>
        <v>693.59522563364908</v>
      </c>
      <c r="I2691" s="15">
        <f t="shared" si="124"/>
        <v>37.904850801051538</v>
      </c>
      <c r="J2691" s="14">
        <f t="shared" si="125"/>
        <v>0.65331688256959142</v>
      </c>
    </row>
    <row r="2692" spans="1:10" x14ac:dyDescent="0.3">
      <c r="A2692" s="19">
        <v>20200421</v>
      </c>
      <c r="B2692" s="19" t="s">
        <v>30</v>
      </c>
      <c r="C2692" s="19">
        <v>132</v>
      </c>
      <c r="D2692" s="19">
        <v>12.3</v>
      </c>
      <c r="E2692" s="19">
        <v>15.88</v>
      </c>
      <c r="F2692" s="19">
        <v>6.41</v>
      </c>
      <c r="G2692" s="19">
        <v>0</v>
      </c>
      <c r="H2692" s="17">
        <f t="shared" si="126"/>
        <v>619.62991434290643</v>
      </c>
      <c r="I2692" s="18">
        <f t="shared" si="124"/>
        <v>35.243434823215829</v>
      </c>
      <c r="J2692" s="17">
        <f t="shared" si="125"/>
        <v>0.59106779045351787</v>
      </c>
    </row>
    <row r="2693" spans="1:10" x14ac:dyDescent="0.3">
      <c r="A2693" s="2">
        <v>20200421</v>
      </c>
      <c r="B2693" s="2" t="s">
        <v>29</v>
      </c>
      <c r="C2693" s="2">
        <v>0</v>
      </c>
      <c r="D2693" s="2">
        <v>0</v>
      </c>
      <c r="E2693" s="2">
        <v>15.11</v>
      </c>
      <c r="F2693" s="2">
        <v>6.41</v>
      </c>
      <c r="G2693" s="2">
        <v>0</v>
      </c>
      <c r="H2693" s="16">
        <f t="shared" si="126"/>
        <v>0</v>
      </c>
      <c r="I2693" s="15">
        <f t="shared" si="124"/>
        <v>15.11</v>
      </c>
      <c r="J2693" s="14">
        <f t="shared" si="125"/>
        <v>0</v>
      </c>
    </row>
    <row r="2694" spans="1:10" x14ac:dyDescent="0.3">
      <c r="A2694" s="19">
        <v>20200421</v>
      </c>
      <c r="B2694" s="19" t="s">
        <v>28</v>
      </c>
      <c r="C2694" s="19">
        <v>0</v>
      </c>
      <c r="D2694" s="19">
        <v>0</v>
      </c>
      <c r="E2694" s="19">
        <v>14.42</v>
      </c>
      <c r="F2694" s="19">
        <v>6</v>
      </c>
      <c r="G2694" s="19">
        <v>0</v>
      </c>
      <c r="H2694" s="17">
        <f t="shared" si="126"/>
        <v>0</v>
      </c>
      <c r="I2694" s="18">
        <f t="shared" si="124"/>
        <v>14.42</v>
      </c>
      <c r="J2694" s="17">
        <f t="shared" si="125"/>
        <v>0</v>
      </c>
    </row>
    <row r="2695" spans="1:10" x14ac:dyDescent="0.3">
      <c r="A2695" s="2">
        <v>20200421</v>
      </c>
      <c r="B2695" s="2" t="s">
        <v>27</v>
      </c>
      <c r="C2695" s="2">
        <v>0</v>
      </c>
      <c r="D2695" s="2">
        <v>0</v>
      </c>
      <c r="E2695" s="2">
        <v>14.13</v>
      </c>
      <c r="F2695" s="2">
        <v>5.72</v>
      </c>
      <c r="G2695" s="2">
        <v>0</v>
      </c>
      <c r="H2695" s="16">
        <f t="shared" si="126"/>
        <v>0</v>
      </c>
      <c r="I2695" s="15">
        <f t="shared" si="124"/>
        <v>14.13</v>
      </c>
      <c r="J2695" s="14">
        <f t="shared" si="125"/>
        <v>0</v>
      </c>
    </row>
    <row r="2696" spans="1:10" x14ac:dyDescent="0.3">
      <c r="A2696" s="19">
        <v>20200421</v>
      </c>
      <c r="B2696" s="19" t="s">
        <v>26</v>
      </c>
      <c r="C2696" s="19">
        <v>0</v>
      </c>
      <c r="D2696" s="19">
        <v>0</v>
      </c>
      <c r="E2696" s="19">
        <v>13.85</v>
      </c>
      <c r="F2696" s="19">
        <v>5.52</v>
      </c>
      <c r="G2696" s="19">
        <v>0</v>
      </c>
      <c r="H2696" s="17">
        <f t="shared" si="126"/>
        <v>0</v>
      </c>
      <c r="I2696" s="18">
        <f t="shared" si="124"/>
        <v>13.85</v>
      </c>
      <c r="J2696" s="17">
        <f t="shared" si="125"/>
        <v>0</v>
      </c>
    </row>
    <row r="2697" spans="1:10" x14ac:dyDescent="0.3">
      <c r="A2697" s="2">
        <v>20200421</v>
      </c>
      <c r="B2697" s="2" t="s">
        <v>25</v>
      </c>
      <c r="C2697" s="2">
        <v>0</v>
      </c>
      <c r="D2697" s="2">
        <v>0</v>
      </c>
      <c r="E2697" s="2">
        <v>13.66</v>
      </c>
      <c r="F2697" s="2">
        <v>5.31</v>
      </c>
      <c r="G2697" s="2">
        <v>0</v>
      </c>
      <c r="H2697" s="16">
        <f t="shared" si="126"/>
        <v>0</v>
      </c>
      <c r="I2697" s="15">
        <f t="shared" si="124"/>
        <v>13.66</v>
      </c>
      <c r="J2697" s="14">
        <f t="shared" si="125"/>
        <v>0</v>
      </c>
    </row>
    <row r="2698" spans="1:10" x14ac:dyDescent="0.3">
      <c r="A2698" s="19">
        <v>20200422</v>
      </c>
      <c r="B2698" s="19" t="s">
        <v>48</v>
      </c>
      <c r="C2698" s="19">
        <v>0</v>
      </c>
      <c r="D2698" s="19">
        <v>0</v>
      </c>
      <c r="E2698" s="19">
        <v>13.47</v>
      </c>
      <c r="F2698" s="19">
        <v>5.17</v>
      </c>
      <c r="G2698" s="19">
        <v>0</v>
      </c>
      <c r="H2698" s="17">
        <f t="shared" si="126"/>
        <v>0</v>
      </c>
      <c r="I2698" s="18">
        <f t="shared" ref="I2698:I2761" si="127">E2698+H2698*((NOCT-20)/(800))</f>
        <v>13.47</v>
      </c>
      <c r="J2698" s="17">
        <f t="shared" ref="J2698:J2761" si="128">P_STC__W*(H2698/1000)*(1+(alpha_p/100)*(I2698-25))</f>
        <v>0</v>
      </c>
    </row>
    <row r="2699" spans="1:10" x14ac:dyDescent="0.3">
      <c r="A2699" s="2">
        <v>20200422</v>
      </c>
      <c r="B2699" s="2" t="s">
        <v>47</v>
      </c>
      <c r="C2699" s="2">
        <v>0</v>
      </c>
      <c r="D2699" s="2">
        <v>0</v>
      </c>
      <c r="E2699" s="2">
        <v>13.26</v>
      </c>
      <c r="F2699" s="2">
        <v>4.97</v>
      </c>
      <c r="G2699" s="2">
        <v>0</v>
      </c>
      <c r="H2699" s="16">
        <f t="shared" si="126"/>
        <v>0</v>
      </c>
      <c r="I2699" s="15">
        <f t="shared" si="127"/>
        <v>13.26</v>
      </c>
      <c r="J2699" s="14">
        <f t="shared" si="128"/>
        <v>0</v>
      </c>
    </row>
    <row r="2700" spans="1:10" x14ac:dyDescent="0.3">
      <c r="A2700" s="19">
        <v>20200422</v>
      </c>
      <c r="B2700" s="19" t="s">
        <v>46</v>
      </c>
      <c r="C2700" s="19">
        <v>0</v>
      </c>
      <c r="D2700" s="19">
        <v>0</v>
      </c>
      <c r="E2700" s="19">
        <v>13.04</v>
      </c>
      <c r="F2700" s="19">
        <v>4.62</v>
      </c>
      <c r="G2700" s="19">
        <v>0</v>
      </c>
      <c r="H2700" s="17">
        <f t="shared" si="126"/>
        <v>0</v>
      </c>
      <c r="I2700" s="18">
        <f t="shared" si="127"/>
        <v>13.04</v>
      </c>
      <c r="J2700" s="17">
        <f t="shared" si="128"/>
        <v>0</v>
      </c>
    </row>
    <row r="2701" spans="1:10" x14ac:dyDescent="0.3">
      <c r="A2701" s="2">
        <v>20200422</v>
      </c>
      <c r="B2701" s="2" t="s">
        <v>45</v>
      </c>
      <c r="C2701" s="2">
        <v>0</v>
      </c>
      <c r="D2701" s="2">
        <v>0</v>
      </c>
      <c r="E2701" s="2">
        <v>13.07</v>
      </c>
      <c r="F2701" s="2">
        <v>4.4800000000000004</v>
      </c>
      <c r="G2701" s="2">
        <v>0</v>
      </c>
      <c r="H2701" s="16">
        <f t="shared" si="126"/>
        <v>0</v>
      </c>
      <c r="I2701" s="15">
        <f t="shared" si="127"/>
        <v>13.07</v>
      </c>
      <c r="J2701" s="14">
        <f t="shared" si="128"/>
        <v>0</v>
      </c>
    </row>
    <row r="2702" spans="1:10" x14ac:dyDescent="0.3">
      <c r="A2702" s="19">
        <v>20200422</v>
      </c>
      <c r="B2702" s="19" t="s">
        <v>44</v>
      </c>
      <c r="C2702" s="19">
        <v>0</v>
      </c>
      <c r="D2702" s="19">
        <v>0</v>
      </c>
      <c r="E2702" s="19">
        <v>13.1</v>
      </c>
      <c r="F2702" s="19">
        <v>4.41</v>
      </c>
      <c r="G2702" s="19">
        <v>0</v>
      </c>
      <c r="H2702" s="17">
        <f t="shared" si="126"/>
        <v>0</v>
      </c>
      <c r="I2702" s="18">
        <f t="shared" si="127"/>
        <v>13.1</v>
      </c>
      <c r="J2702" s="17">
        <f t="shared" si="128"/>
        <v>0</v>
      </c>
    </row>
    <row r="2703" spans="1:10" x14ac:dyDescent="0.3">
      <c r="A2703" s="2">
        <v>20200422</v>
      </c>
      <c r="B2703" s="2" t="s">
        <v>43</v>
      </c>
      <c r="C2703" s="2">
        <v>0</v>
      </c>
      <c r="D2703" s="2">
        <v>0</v>
      </c>
      <c r="E2703" s="2">
        <v>13.24</v>
      </c>
      <c r="F2703" s="2">
        <v>4.41</v>
      </c>
      <c r="G2703" s="2">
        <v>0</v>
      </c>
      <c r="H2703" s="16">
        <f t="shared" si="126"/>
        <v>0</v>
      </c>
      <c r="I2703" s="15">
        <f t="shared" si="127"/>
        <v>13.24</v>
      </c>
      <c r="J2703" s="14">
        <f t="shared" si="128"/>
        <v>0</v>
      </c>
    </row>
    <row r="2704" spans="1:10" x14ac:dyDescent="0.3">
      <c r="A2704" s="19">
        <v>20200422</v>
      </c>
      <c r="B2704" s="19" t="s">
        <v>42</v>
      </c>
      <c r="C2704" s="19">
        <v>12.82</v>
      </c>
      <c r="D2704" s="19">
        <v>2.8</v>
      </c>
      <c r="E2704" s="19">
        <v>13.42</v>
      </c>
      <c r="F2704" s="19">
        <v>4.55</v>
      </c>
      <c r="G2704" s="19">
        <v>0</v>
      </c>
      <c r="H2704" s="17">
        <f t="shared" si="126"/>
        <v>262.43726538812155</v>
      </c>
      <c r="I2704" s="18">
        <f t="shared" si="127"/>
        <v>21.621164543378796</v>
      </c>
      <c r="J2704" s="17">
        <f t="shared" si="128"/>
        <v>0.266427560906566</v>
      </c>
    </row>
    <row r="2705" spans="1:10" x14ac:dyDescent="0.3">
      <c r="A2705" s="2">
        <v>20200422</v>
      </c>
      <c r="B2705" s="2" t="s">
        <v>41</v>
      </c>
      <c r="C2705" s="2">
        <v>208</v>
      </c>
      <c r="D2705" s="2">
        <v>14.35</v>
      </c>
      <c r="E2705" s="2">
        <v>13.69</v>
      </c>
      <c r="F2705" s="2">
        <v>4.9000000000000004</v>
      </c>
      <c r="G2705" s="2">
        <v>0</v>
      </c>
      <c r="H2705" s="16">
        <f t="shared" si="126"/>
        <v>839.23574179951129</v>
      </c>
      <c r="I2705" s="15">
        <f t="shared" si="127"/>
        <v>39.916116931234725</v>
      </c>
      <c r="J2705" s="14">
        <f t="shared" si="128"/>
        <v>0.78290411874052268</v>
      </c>
    </row>
    <row r="2706" spans="1:10" x14ac:dyDescent="0.3">
      <c r="A2706" s="19">
        <v>20200422</v>
      </c>
      <c r="B2706" s="19" t="s">
        <v>40</v>
      </c>
      <c r="C2706" s="19">
        <v>422</v>
      </c>
      <c r="D2706" s="19">
        <v>26.03</v>
      </c>
      <c r="E2706" s="19">
        <v>14.38</v>
      </c>
      <c r="F2706" s="19">
        <v>6.62</v>
      </c>
      <c r="G2706" s="19">
        <v>0</v>
      </c>
      <c r="H2706" s="17">
        <f t="shared" si="126"/>
        <v>961.62239284985094</v>
      </c>
      <c r="I2706" s="18">
        <f t="shared" si="127"/>
        <v>44.430699776557844</v>
      </c>
      <c r="J2706" s="17">
        <f t="shared" si="128"/>
        <v>0.87753991078738813</v>
      </c>
    </row>
    <row r="2707" spans="1:10" x14ac:dyDescent="0.3">
      <c r="A2707" s="2">
        <v>20200422</v>
      </c>
      <c r="B2707" s="2" t="s">
        <v>39</v>
      </c>
      <c r="C2707" s="2">
        <v>598</v>
      </c>
      <c r="D2707" s="2">
        <v>37.520000000000003</v>
      </c>
      <c r="E2707" s="2">
        <v>15.27</v>
      </c>
      <c r="F2707" s="2">
        <v>6.69</v>
      </c>
      <c r="G2707" s="2">
        <v>0</v>
      </c>
      <c r="H2707" s="16">
        <f t="shared" ref="H2707:H2770" si="129">IF(D2707&gt;0,C2707/SIN(D2707*PI()/180),0)</f>
        <v>981.87581301527177</v>
      </c>
      <c r="I2707" s="15">
        <f t="shared" si="127"/>
        <v>45.953619156727243</v>
      </c>
      <c r="J2707" s="14">
        <f t="shared" si="128"/>
        <v>0.88929347971221406</v>
      </c>
    </row>
    <row r="2708" spans="1:10" x14ac:dyDescent="0.3">
      <c r="A2708" s="19">
        <v>20200422</v>
      </c>
      <c r="B2708" s="19" t="s">
        <v>38</v>
      </c>
      <c r="C2708" s="19">
        <v>670</v>
      </c>
      <c r="D2708" s="19">
        <v>48.32</v>
      </c>
      <c r="E2708" s="19">
        <v>16.07</v>
      </c>
      <c r="F2708" s="19">
        <v>6.55</v>
      </c>
      <c r="G2708" s="19">
        <v>0</v>
      </c>
      <c r="H2708" s="17">
        <f t="shared" si="129"/>
        <v>897.07671966785483</v>
      </c>
      <c r="I2708" s="18">
        <f t="shared" si="127"/>
        <v>44.103647489620464</v>
      </c>
      <c r="J2708" s="17">
        <f t="shared" si="128"/>
        <v>0.81995825126129585</v>
      </c>
    </row>
    <row r="2709" spans="1:10" x14ac:dyDescent="0.3">
      <c r="A2709" s="2">
        <v>20200422</v>
      </c>
      <c r="B2709" s="2" t="s">
        <v>37</v>
      </c>
      <c r="C2709" s="2">
        <v>718</v>
      </c>
      <c r="D2709" s="2">
        <v>57.42</v>
      </c>
      <c r="E2709" s="2">
        <v>16.559999999999999</v>
      </c>
      <c r="F2709" s="2">
        <v>6.28</v>
      </c>
      <c r="G2709" s="2">
        <v>0</v>
      </c>
      <c r="H2709" s="16">
        <f t="shared" si="129"/>
        <v>852.08350992700582</v>
      </c>
      <c r="I2709" s="15">
        <f t="shared" si="127"/>
        <v>43.187609685218931</v>
      </c>
      <c r="J2709" s="14">
        <f t="shared" si="128"/>
        <v>0.78234537958706885</v>
      </c>
    </row>
    <row r="2710" spans="1:10" x14ac:dyDescent="0.3">
      <c r="A2710" s="19">
        <v>20200422</v>
      </c>
      <c r="B2710" s="19" t="s">
        <v>36</v>
      </c>
      <c r="C2710" s="19">
        <v>606</v>
      </c>
      <c r="D2710" s="19">
        <v>62.89</v>
      </c>
      <c r="E2710" s="19">
        <v>16.96</v>
      </c>
      <c r="F2710" s="19">
        <v>6.14</v>
      </c>
      <c r="G2710" s="19">
        <v>0</v>
      </c>
      <c r="H2710" s="17">
        <f t="shared" si="129"/>
        <v>680.79692250049584</v>
      </c>
      <c r="I2710" s="18">
        <f t="shared" si="127"/>
        <v>38.234903828140496</v>
      </c>
      <c r="J2710" s="17">
        <f t="shared" si="128"/>
        <v>0.64025065441944951</v>
      </c>
    </row>
    <row r="2711" spans="1:10" x14ac:dyDescent="0.3">
      <c r="A2711" s="2">
        <v>20200422</v>
      </c>
      <c r="B2711" s="2" t="s">
        <v>35</v>
      </c>
      <c r="C2711" s="2">
        <v>836.01</v>
      </c>
      <c r="D2711" s="2">
        <v>62.36</v>
      </c>
      <c r="E2711" s="2">
        <v>17.02</v>
      </c>
      <c r="F2711" s="2">
        <v>6.14</v>
      </c>
      <c r="G2711" s="2">
        <v>0</v>
      </c>
      <c r="H2711" s="16">
        <f t="shared" si="129"/>
        <v>943.70577724188331</v>
      </c>
      <c r="I2711" s="15">
        <f t="shared" si="127"/>
        <v>46.510805538808853</v>
      </c>
      <c r="J2711" s="14">
        <f t="shared" si="128"/>
        <v>0.85235635567143053</v>
      </c>
    </row>
    <row r="2712" spans="1:10" x14ac:dyDescent="0.3">
      <c r="A2712" s="19">
        <v>20200422</v>
      </c>
      <c r="B2712" s="19" t="s">
        <v>34</v>
      </c>
      <c r="C2712" s="19">
        <v>719.01</v>
      </c>
      <c r="D2712" s="19">
        <v>56.14</v>
      </c>
      <c r="E2712" s="19">
        <v>16.940000000000001</v>
      </c>
      <c r="F2712" s="19">
        <v>6.34</v>
      </c>
      <c r="G2712" s="19">
        <v>0</v>
      </c>
      <c r="H2712" s="17">
        <f t="shared" si="129"/>
        <v>865.85830181111453</v>
      </c>
      <c r="I2712" s="18">
        <f t="shared" si="127"/>
        <v>43.99807193159733</v>
      </c>
      <c r="J2712" s="17">
        <f t="shared" si="128"/>
        <v>0.79183492945941236</v>
      </c>
    </row>
    <row r="2713" spans="1:10" x14ac:dyDescent="0.3">
      <c r="A2713" s="2">
        <v>20200422</v>
      </c>
      <c r="B2713" s="2" t="s">
        <v>33</v>
      </c>
      <c r="C2713" s="2">
        <v>770.01</v>
      </c>
      <c r="D2713" s="2">
        <v>46.66</v>
      </c>
      <c r="E2713" s="2">
        <v>16.71</v>
      </c>
      <c r="F2713" s="2">
        <v>6.62</v>
      </c>
      <c r="G2713" s="2">
        <v>0</v>
      </c>
      <c r="H2713" s="16">
        <f t="shared" si="129"/>
        <v>1058.7330894999227</v>
      </c>
      <c r="I2713" s="15">
        <f t="shared" si="127"/>
        <v>49.795409046872585</v>
      </c>
      <c r="J2713" s="14">
        <f t="shared" si="128"/>
        <v>0.94060034938467885</v>
      </c>
    </row>
    <row r="2714" spans="1:10" x14ac:dyDescent="0.3">
      <c r="A2714" s="19">
        <v>20200422</v>
      </c>
      <c r="B2714" s="19" t="s">
        <v>32</v>
      </c>
      <c r="C2714" s="19">
        <v>580.01</v>
      </c>
      <c r="D2714" s="19">
        <v>35.700000000000003</v>
      </c>
      <c r="E2714" s="19">
        <v>16.3</v>
      </c>
      <c r="F2714" s="19">
        <v>6.76</v>
      </c>
      <c r="G2714" s="19">
        <v>0</v>
      </c>
      <c r="H2714" s="17">
        <f t="shared" si="129"/>
        <v>993.94865129077812</v>
      </c>
      <c r="I2714" s="18">
        <f t="shared" si="127"/>
        <v>47.36089535283682</v>
      </c>
      <c r="J2714" s="17">
        <f t="shared" si="128"/>
        <v>0.89393353329154945</v>
      </c>
    </row>
    <row r="2715" spans="1:10" x14ac:dyDescent="0.3">
      <c r="A2715" s="2">
        <v>20200422</v>
      </c>
      <c r="B2715" s="2" t="s">
        <v>31</v>
      </c>
      <c r="C2715" s="2">
        <v>385.01</v>
      </c>
      <c r="D2715" s="2">
        <v>24.15</v>
      </c>
      <c r="E2715" s="2">
        <v>15.98</v>
      </c>
      <c r="F2715" s="2">
        <v>6.69</v>
      </c>
      <c r="G2715" s="2">
        <v>0</v>
      </c>
      <c r="H2715" s="16">
        <f t="shared" si="129"/>
        <v>941.05275716466622</v>
      </c>
      <c r="I2715" s="15">
        <f t="shared" si="127"/>
        <v>45.387898661395823</v>
      </c>
      <c r="J2715" s="14">
        <f t="shared" si="128"/>
        <v>0.85471536004821458</v>
      </c>
    </row>
    <row r="2716" spans="1:10" x14ac:dyDescent="0.3">
      <c r="A2716" s="19">
        <v>20200422</v>
      </c>
      <c r="B2716" s="19" t="s">
        <v>30</v>
      </c>
      <c r="C2716" s="19">
        <v>170</v>
      </c>
      <c r="D2716" s="19">
        <v>12.47</v>
      </c>
      <c r="E2716" s="19">
        <v>15.36</v>
      </c>
      <c r="F2716" s="19">
        <v>6.34</v>
      </c>
      <c r="G2716" s="19">
        <v>0</v>
      </c>
      <c r="H2716" s="17">
        <f t="shared" si="129"/>
        <v>787.29802305696887</v>
      </c>
      <c r="I2716" s="18">
        <f t="shared" si="127"/>
        <v>39.963063220530273</v>
      </c>
      <c r="J2716" s="17">
        <f t="shared" si="128"/>
        <v>0.73428626764116911</v>
      </c>
    </row>
    <row r="2717" spans="1:10" x14ac:dyDescent="0.3">
      <c r="A2717" s="2">
        <v>20200422</v>
      </c>
      <c r="B2717" s="2" t="s">
        <v>29</v>
      </c>
      <c r="C2717" s="2">
        <v>0</v>
      </c>
      <c r="D2717" s="2">
        <v>0</v>
      </c>
      <c r="E2717" s="2">
        <v>14.42</v>
      </c>
      <c r="F2717" s="2">
        <v>6.07</v>
      </c>
      <c r="G2717" s="2">
        <v>0</v>
      </c>
      <c r="H2717" s="16">
        <f t="shared" si="129"/>
        <v>0</v>
      </c>
      <c r="I2717" s="15">
        <f t="shared" si="127"/>
        <v>14.42</v>
      </c>
      <c r="J2717" s="14">
        <f t="shared" si="128"/>
        <v>0</v>
      </c>
    </row>
    <row r="2718" spans="1:10" x14ac:dyDescent="0.3">
      <c r="A2718" s="19">
        <v>20200422</v>
      </c>
      <c r="B2718" s="19" t="s">
        <v>28</v>
      </c>
      <c r="C2718" s="19">
        <v>0</v>
      </c>
      <c r="D2718" s="19">
        <v>0</v>
      </c>
      <c r="E2718" s="19">
        <v>13.6</v>
      </c>
      <c r="F2718" s="19">
        <v>5.79</v>
      </c>
      <c r="G2718" s="19">
        <v>0</v>
      </c>
      <c r="H2718" s="17">
        <f t="shared" si="129"/>
        <v>0</v>
      </c>
      <c r="I2718" s="18">
        <f t="shared" si="127"/>
        <v>13.6</v>
      </c>
      <c r="J2718" s="17">
        <f t="shared" si="128"/>
        <v>0</v>
      </c>
    </row>
    <row r="2719" spans="1:10" x14ac:dyDescent="0.3">
      <c r="A2719" s="2">
        <v>20200422</v>
      </c>
      <c r="B2719" s="2" t="s">
        <v>27</v>
      </c>
      <c r="C2719" s="2">
        <v>0</v>
      </c>
      <c r="D2719" s="2">
        <v>0</v>
      </c>
      <c r="E2719" s="2">
        <v>13.18</v>
      </c>
      <c r="F2719" s="2">
        <v>5.66</v>
      </c>
      <c r="G2719" s="2">
        <v>0</v>
      </c>
      <c r="H2719" s="16">
        <f t="shared" si="129"/>
        <v>0</v>
      </c>
      <c r="I2719" s="15">
        <f t="shared" si="127"/>
        <v>13.18</v>
      </c>
      <c r="J2719" s="14">
        <f t="shared" si="128"/>
        <v>0</v>
      </c>
    </row>
    <row r="2720" spans="1:10" x14ac:dyDescent="0.3">
      <c r="A2720" s="19">
        <v>20200422</v>
      </c>
      <c r="B2720" s="19" t="s">
        <v>26</v>
      </c>
      <c r="C2720" s="19">
        <v>0</v>
      </c>
      <c r="D2720" s="19">
        <v>0</v>
      </c>
      <c r="E2720" s="19">
        <v>12.86</v>
      </c>
      <c r="F2720" s="19">
        <v>5.59</v>
      </c>
      <c r="G2720" s="19">
        <v>0</v>
      </c>
      <c r="H2720" s="17">
        <f t="shared" si="129"/>
        <v>0</v>
      </c>
      <c r="I2720" s="18">
        <f t="shared" si="127"/>
        <v>12.86</v>
      </c>
      <c r="J2720" s="17">
        <f t="shared" si="128"/>
        <v>0</v>
      </c>
    </row>
    <row r="2721" spans="1:10" x14ac:dyDescent="0.3">
      <c r="A2721" s="2">
        <v>20200422</v>
      </c>
      <c r="B2721" s="2" t="s">
        <v>25</v>
      </c>
      <c r="C2721" s="2">
        <v>0</v>
      </c>
      <c r="D2721" s="2">
        <v>0</v>
      </c>
      <c r="E2721" s="2">
        <v>12.66</v>
      </c>
      <c r="F2721" s="2">
        <v>5.45</v>
      </c>
      <c r="G2721" s="2">
        <v>0</v>
      </c>
      <c r="H2721" s="16">
        <f t="shared" si="129"/>
        <v>0</v>
      </c>
      <c r="I2721" s="15">
        <f t="shared" si="127"/>
        <v>12.66</v>
      </c>
      <c r="J2721" s="14">
        <f t="shared" si="128"/>
        <v>0</v>
      </c>
    </row>
    <row r="2722" spans="1:10" x14ac:dyDescent="0.3">
      <c r="A2722" s="19">
        <v>20200423</v>
      </c>
      <c r="B2722" s="19" t="s">
        <v>48</v>
      </c>
      <c r="C2722" s="19">
        <v>0</v>
      </c>
      <c r="D2722" s="19">
        <v>0</v>
      </c>
      <c r="E2722" s="19">
        <v>12.5</v>
      </c>
      <c r="F2722" s="19">
        <v>5.17</v>
      </c>
      <c r="G2722" s="19">
        <v>0</v>
      </c>
      <c r="H2722" s="17">
        <f t="shared" si="129"/>
        <v>0</v>
      </c>
      <c r="I2722" s="18">
        <f t="shared" si="127"/>
        <v>12.5</v>
      </c>
      <c r="J2722" s="17">
        <f t="shared" si="128"/>
        <v>0</v>
      </c>
    </row>
    <row r="2723" spans="1:10" x14ac:dyDescent="0.3">
      <c r="A2723" s="2">
        <v>20200423</v>
      </c>
      <c r="B2723" s="2" t="s">
        <v>47</v>
      </c>
      <c r="C2723" s="2">
        <v>0</v>
      </c>
      <c r="D2723" s="2">
        <v>0</v>
      </c>
      <c r="E2723" s="2">
        <v>12.48</v>
      </c>
      <c r="F2723" s="2">
        <v>4.83</v>
      </c>
      <c r="G2723" s="2">
        <v>0</v>
      </c>
      <c r="H2723" s="16">
        <f t="shared" si="129"/>
        <v>0</v>
      </c>
      <c r="I2723" s="15">
        <f t="shared" si="127"/>
        <v>12.48</v>
      </c>
      <c r="J2723" s="14">
        <f t="shared" si="128"/>
        <v>0</v>
      </c>
    </row>
    <row r="2724" spans="1:10" x14ac:dyDescent="0.3">
      <c r="A2724" s="19">
        <v>20200423</v>
      </c>
      <c r="B2724" s="19" t="s">
        <v>46</v>
      </c>
      <c r="C2724" s="19">
        <v>0</v>
      </c>
      <c r="D2724" s="19">
        <v>0</v>
      </c>
      <c r="E2724" s="19">
        <v>12.46</v>
      </c>
      <c r="F2724" s="19">
        <v>4.62</v>
      </c>
      <c r="G2724" s="19">
        <v>0</v>
      </c>
      <c r="H2724" s="17">
        <f t="shared" si="129"/>
        <v>0</v>
      </c>
      <c r="I2724" s="18">
        <f t="shared" si="127"/>
        <v>12.46</v>
      </c>
      <c r="J2724" s="17">
        <f t="shared" si="128"/>
        <v>0</v>
      </c>
    </row>
    <row r="2725" spans="1:10" x14ac:dyDescent="0.3">
      <c r="A2725" s="2">
        <v>20200423</v>
      </c>
      <c r="B2725" s="2" t="s">
        <v>45</v>
      </c>
      <c r="C2725" s="2">
        <v>0</v>
      </c>
      <c r="D2725" s="2">
        <v>0</v>
      </c>
      <c r="E2725" s="2">
        <v>12.57</v>
      </c>
      <c r="F2725" s="2">
        <v>4.41</v>
      </c>
      <c r="G2725" s="2">
        <v>0</v>
      </c>
      <c r="H2725" s="16">
        <f t="shared" si="129"/>
        <v>0</v>
      </c>
      <c r="I2725" s="15">
        <f t="shared" si="127"/>
        <v>12.57</v>
      </c>
      <c r="J2725" s="14">
        <f t="shared" si="128"/>
        <v>0</v>
      </c>
    </row>
    <row r="2726" spans="1:10" x14ac:dyDescent="0.3">
      <c r="A2726" s="19">
        <v>20200423</v>
      </c>
      <c r="B2726" s="19" t="s">
        <v>44</v>
      </c>
      <c r="C2726" s="19">
        <v>0</v>
      </c>
      <c r="D2726" s="19">
        <v>0</v>
      </c>
      <c r="E2726" s="19">
        <v>12.57</v>
      </c>
      <c r="F2726" s="19">
        <v>4.1399999999999997</v>
      </c>
      <c r="G2726" s="19">
        <v>0</v>
      </c>
      <c r="H2726" s="17">
        <f t="shared" si="129"/>
        <v>0</v>
      </c>
      <c r="I2726" s="18">
        <f t="shared" si="127"/>
        <v>12.57</v>
      </c>
      <c r="J2726" s="17">
        <f t="shared" si="128"/>
        <v>0</v>
      </c>
    </row>
    <row r="2727" spans="1:10" x14ac:dyDescent="0.3">
      <c r="A2727" s="2">
        <v>20200423</v>
      </c>
      <c r="B2727" s="2" t="s">
        <v>43</v>
      </c>
      <c r="C2727" s="2">
        <v>0</v>
      </c>
      <c r="D2727" s="2">
        <v>0</v>
      </c>
      <c r="E2727" s="2">
        <v>12.52</v>
      </c>
      <c r="F2727" s="2">
        <v>4</v>
      </c>
      <c r="G2727" s="2">
        <v>0</v>
      </c>
      <c r="H2727" s="16">
        <f t="shared" si="129"/>
        <v>0</v>
      </c>
      <c r="I2727" s="15">
        <f t="shared" si="127"/>
        <v>12.52</v>
      </c>
      <c r="J2727" s="14">
        <f t="shared" si="128"/>
        <v>0</v>
      </c>
    </row>
    <row r="2728" spans="1:10" x14ac:dyDescent="0.3">
      <c r="A2728" s="19">
        <v>20200423</v>
      </c>
      <c r="B2728" s="19" t="s">
        <v>42</v>
      </c>
      <c r="C2728" s="19">
        <v>16.579999999999998</v>
      </c>
      <c r="D2728" s="19">
        <v>3.05</v>
      </c>
      <c r="E2728" s="19">
        <v>12.59</v>
      </c>
      <c r="F2728" s="19">
        <v>4</v>
      </c>
      <c r="G2728" s="19">
        <v>0</v>
      </c>
      <c r="H2728" s="17">
        <f t="shared" si="129"/>
        <v>311.61076243701683</v>
      </c>
      <c r="I2728" s="18">
        <f t="shared" si="127"/>
        <v>22.327836326156778</v>
      </c>
      <c r="J2728" s="17">
        <f t="shared" si="128"/>
        <v>0.31535779975594941</v>
      </c>
    </row>
    <row r="2729" spans="1:10" x14ac:dyDescent="0.3">
      <c r="A2729" s="2">
        <v>20200423</v>
      </c>
      <c r="B2729" s="2" t="s">
        <v>41</v>
      </c>
      <c r="C2729" s="2">
        <v>105</v>
      </c>
      <c r="D2729" s="2">
        <v>14.59</v>
      </c>
      <c r="E2729" s="2">
        <v>13.13</v>
      </c>
      <c r="F2729" s="2">
        <v>3.79</v>
      </c>
      <c r="G2729" s="2">
        <v>0</v>
      </c>
      <c r="H2729" s="16">
        <f t="shared" si="129"/>
        <v>416.83131951638291</v>
      </c>
      <c r="I2729" s="15">
        <f t="shared" si="127"/>
        <v>26.155978734886965</v>
      </c>
      <c r="J2729" s="14">
        <f t="shared" si="128"/>
        <v>0.41466300288010177</v>
      </c>
    </row>
    <row r="2730" spans="1:10" x14ac:dyDescent="0.3">
      <c r="A2730" s="19">
        <v>20200423</v>
      </c>
      <c r="B2730" s="19" t="s">
        <v>40</v>
      </c>
      <c r="C2730" s="19">
        <v>343</v>
      </c>
      <c r="D2730" s="19">
        <v>26.27</v>
      </c>
      <c r="E2730" s="19">
        <v>14.24</v>
      </c>
      <c r="F2730" s="19">
        <v>4.41</v>
      </c>
      <c r="G2730" s="19">
        <v>0</v>
      </c>
      <c r="H2730" s="17">
        <f t="shared" si="129"/>
        <v>774.96307864043456</v>
      </c>
      <c r="I2730" s="18">
        <f t="shared" si="127"/>
        <v>38.457596207513582</v>
      </c>
      <c r="J2730" s="17">
        <f t="shared" si="128"/>
        <v>0.72803194779409908</v>
      </c>
    </row>
    <row r="2731" spans="1:10" x14ac:dyDescent="0.3">
      <c r="A2731" s="2">
        <v>20200423</v>
      </c>
      <c r="B2731" s="2" t="s">
        <v>39</v>
      </c>
      <c r="C2731" s="2">
        <v>228</v>
      </c>
      <c r="D2731" s="2">
        <v>37.78</v>
      </c>
      <c r="E2731" s="2">
        <v>15.29</v>
      </c>
      <c r="F2731" s="2">
        <v>4.1399999999999997</v>
      </c>
      <c r="G2731" s="2">
        <v>0</v>
      </c>
      <c r="H2731" s="16">
        <f t="shared" si="129"/>
        <v>372.16517854539302</v>
      </c>
      <c r="I2731" s="15">
        <f t="shared" si="127"/>
        <v>26.920161829543531</v>
      </c>
      <c r="J2731" s="14">
        <f t="shared" si="128"/>
        <v>0.36894940037981644</v>
      </c>
    </row>
    <row r="2732" spans="1:10" x14ac:dyDescent="0.3">
      <c r="A2732" s="19">
        <v>20200423</v>
      </c>
      <c r="B2732" s="19" t="s">
        <v>38</v>
      </c>
      <c r="C2732" s="19">
        <v>540</v>
      </c>
      <c r="D2732" s="19">
        <v>48.59</v>
      </c>
      <c r="E2732" s="19">
        <v>16.43</v>
      </c>
      <c r="F2732" s="19">
        <v>3.72</v>
      </c>
      <c r="G2732" s="19">
        <v>0</v>
      </c>
      <c r="H2732" s="17">
        <f t="shared" si="129"/>
        <v>720.00418801295871</v>
      </c>
      <c r="I2732" s="18">
        <f t="shared" si="127"/>
        <v>38.930130875404956</v>
      </c>
      <c r="J2732" s="17">
        <f t="shared" si="128"/>
        <v>0.67487030144858784</v>
      </c>
    </row>
    <row r="2733" spans="1:10" x14ac:dyDescent="0.3">
      <c r="A2733" s="2">
        <v>20200423</v>
      </c>
      <c r="B2733" s="2" t="s">
        <v>37</v>
      </c>
      <c r="C2733" s="2">
        <v>725</v>
      </c>
      <c r="D2733" s="2">
        <v>57.73</v>
      </c>
      <c r="E2733" s="2">
        <v>17.68</v>
      </c>
      <c r="F2733" s="2">
        <v>3.31</v>
      </c>
      <c r="G2733" s="2">
        <v>0</v>
      </c>
      <c r="H2733" s="16">
        <f t="shared" si="129"/>
        <v>857.43869098304185</v>
      </c>
      <c r="I2733" s="15">
        <f t="shared" si="127"/>
        <v>44.474959093220058</v>
      </c>
      <c r="J2733" s="14">
        <f t="shared" si="128"/>
        <v>0.7822950655397668</v>
      </c>
    </row>
    <row r="2734" spans="1:10" x14ac:dyDescent="0.3">
      <c r="A2734" s="19">
        <v>20200423</v>
      </c>
      <c r="B2734" s="19" t="s">
        <v>36</v>
      </c>
      <c r="C2734" s="19">
        <v>903.01</v>
      </c>
      <c r="D2734" s="19">
        <v>63.23</v>
      </c>
      <c r="E2734" s="19">
        <v>18.28</v>
      </c>
      <c r="F2734" s="19">
        <v>3.03</v>
      </c>
      <c r="G2734" s="19">
        <v>0</v>
      </c>
      <c r="H2734" s="17">
        <f t="shared" si="129"/>
        <v>1011.4112640050284</v>
      </c>
      <c r="I2734" s="18">
        <f t="shared" si="127"/>
        <v>49.88660200015714</v>
      </c>
      <c r="J2734" s="17">
        <f t="shared" si="128"/>
        <v>0.8981436108690678</v>
      </c>
    </row>
    <row r="2735" spans="1:10" x14ac:dyDescent="0.3">
      <c r="A2735" s="2">
        <v>20200423</v>
      </c>
      <c r="B2735" s="2" t="s">
        <v>35</v>
      </c>
      <c r="C2735" s="2">
        <v>843.01</v>
      </c>
      <c r="D2735" s="2">
        <v>62.68</v>
      </c>
      <c r="E2735" s="2">
        <v>18.86</v>
      </c>
      <c r="F2735" s="2">
        <v>2.9</v>
      </c>
      <c r="G2735" s="2">
        <v>0</v>
      </c>
      <c r="H2735" s="16">
        <f t="shared" si="129"/>
        <v>948.84718613192115</v>
      </c>
      <c r="I2735" s="15">
        <f t="shared" si="127"/>
        <v>48.511474566622539</v>
      </c>
      <c r="J2735" s="14">
        <f t="shared" si="128"/>
        <v>0.84845760195233688</v>
      </c>
    </row>
    <row r="2736" spans="1:10" x14ac:dyDescent="0.3">
      <c r="A2736" s="19">
        <v>20200423</v>
      </c>
      <c r="B2736" s="19" t="s">
        <v>34</v>
      </c>
      <c r="C2736" s="19">
        <v>847.01</v>
      </c>
      <c r="D2736" s="19">
        <v>56.38</v>
      </c>
      <c r="E2736" s="19">
        <v>19.07</v>
      </c>
      <c r="F2736" s="19">
        <v>3.52</v>
      </c>
      <c r="G2736" s="19">
        <v>0</v>
      </c>
      <c r="H2736" s="17">
        <f t="shared" si="129"/>
        <v>1017.1508341034047</v>
      </c>
      <c r="I2736" s="18">
        <f t="shared" si="127"/>
        <v>50.8559635657314</v>
      </c>
      <c r="J2736" s="17">
        <f t="shared" si="128"/>
        <v>0.8988034670199655</v>
      </c>
    </row>
    <row r="2737" spans="1:10" x14ac:dyDescent="0.3">
      <c r="A2737" s="2">
        <v>20200423</v>
      </c>
      <c r="B2737" s="2" t="s">
        <v>33</v>
      </c>
      <c r="C2737" s="2">
        <v>634.01</v>
      </c>
      <c r="D2737" s="2">
        <v>46.85</v>
      </c>
      <c r="E2737" s="2">
        <v>19.03</v>
      </c>
      <c r="F2737" s="2">
        <v>4.07</v>
      </c>
      <c r="G2737" s="2">
        <v>0</v>
      </c>
      <c r="H2737" s="16">
        <f t="shared" si="129"/>
        <v>869.02382346989441</v>
      </c>
      <c r="I2737" s="15">
        <f t="shared" si="127"/>
        <v>46.186994483434205</v>
      </c>
      <c r="J2737" s="14">
        <f t="shared" si="128"/>
        <v>0.7861698101776613</v>
      </c>
    </row>
    <row r="2738" spans="1:10" x14ac:dyDescent="0.3">
      <c r="A2738" s="19">
        <v>20200423</v>
      </c>
      <c r="B2738" s="19" t="s">
        <v>32</v>
      </c>
      <c r="C2738" s="19">
        <v>425</v>
      </c>
      <c r="D2738" s="19">
        <v>35.880000000000003</v>
      </c>
      <c r="E2738" s="19">
        <v>18.79</v>
      </c>
      <c r="F2738" s="19">
        <v>4.62</v>
      </c>
      <c r="G2738" s="19">
        <v>0</v>
      </c>
      <c r="H2738" s="17">
        <f t="shared" si="129"/>
        <v>725.14514286934343</v>
      </c>
      <c r="I2738" s="18">
        <f t="shared" si="127"/>
        <v>41.450785714666978</v>
      </c>
      <c r="J2738" s="17">
        <f t="shared" si="128"/>
        <v>0.67146370976115521</v>
      </c>
    </row>
    <row r="2739" spans="1:10" x14ac:dyDescent="0.3">
      <c r="A2739" s="2">
        <v>20200423</v>
      </c>
      <c r="B2739" s="2" t="s">
        <v>31</v>
      </c>
      <c r="C2739" s="2">
        <v>376</v>
      </c>
      <c r="D2739" s="2">
        <v>24.31</v>
      </c>
      <c r="E2739" s="2">
        <v>18.260000000000002</v>
      </c>
      <c r="F2739" s="2">
        <v>4.83</v>
      </c>
      <c r="G2739" s="2">
        <v>0</v>
      </c>
      <c r="H2739" s="16">
        <f t="shared" si="129"/>
        <v>913.34533566821551</v>
      </c>
      <c r="I2739" s="15">
        <f t="shared" si="127"/>
        <v>46.802041739631733</v>
      </c>
      <c r="J2739" s="14">
        <f t="shared" si="128"/>
        <v>0.82373776657900177</v>
      </c>
    </row>
    <row r="2740" spans="1:10" x14ac:dyDescent="0.3">
      <c r="A2740" s="19">
        <v>20200423</v>
      </c>
      <c r="B2740" s="19" t="s">
        <v>30</v>
      </c>
      <c r="C2740" s="19">
        <v>161</v>
      </c>
      <c r="D2740" s="19">
        <v>12.63</v>
      </c>
      <c r="E2740" s="19">
        <v>17.34</v>
      </c>
      <c r="F2740" s="19">
        <v>4.83</v>
      </c>
      <c r="G2740" s="19">
        <v>0</v>
      </c>
      <c r="H2740" s="17">
        <f t="shared" si="129"/>
        <v>736.32246618096599</v>
      </c>
      <c r="I2740" s="18">
        <f t="shared" si="127"/>
        <v>40.350077068155187</v>
      </c>
      <c r="J2740" s="17">
        <f t="shared" si="128"/>
        <v>0.68546073646795236</v>
      </c>
    </row>
    <row r="2741" spans="1:10" x14ac:dyDescent="0.3">
      <c r="A2741" s="2">
        <v>20200423</v>
      </c>
      <c r="B2741" s="2" t="s">
        <v>29</v>
      </c>
      <c r="C2741" s="2">
        <v>0</v>
      </c>
      <c r="D2741" s="2">
        <v>0</v>
      </c>
      <c r="E2741" s="2">
        <v>16.149999999999999</v>
      </c>
      <c r="F2741" s="2">
        <v>5.17</v>
      </c>
      <c r="G2741" s="2">
        <v>0</v>
      </c>
      <c r="H2741" s="16">
        <f t="shared" si="129"/>
        <v>0</v>
      </c>
      <c r="I2741" s="15">
        <f t="shared" si="127"/>
        <v>16.149999999999999</v>
      </c>
      <c r="J2741" s="14">
        <f t="shared" si="128"/>
        <v>0</v>
      </c>
    </row>
    <row r="2742" spans="1:10" x14ac:dyDescent="0.3">
      <c r="A2742" s="19">
        <v>20200423</v>
      </c>
      <c r="B2742" s="19" t="s">
        <v>28</v>
      </c>
      <c r="C2742" s="19">
        <v>0</v>
      </c>
      <c r="D2742" s="19">
        <v>0</v>
      </c>
      <c r="E2742" s="19">
        <v>15.17</v>
      </c>
      <c r="F2742" s="19">
        <v>5.24</v>
      </c>
      <c r="G2742" s="19">
        <v>0</v>
      </c>
      <c r="H2742" s="17">
        <f t="shared" si="129"/>
        <v>0</v>
      </c>
      <c r="I2742" s="18">
        <f t="shared" si="127"/>
        <v>15.17</v>
      </c>
      <c r="J2742" s="17">
        <f t="shared" si="128"/>
        <v>0</v>
      </c>
    </row>
    <row r="2743" spans="1:10" x14ac:dyDescent="0.3">
      <c r="A2743" s="2">
        <v>20200423</v>
      </c>
      <c r="B2743" s="2" t="s">
        <v>27</v>
      </c>
      <c r="C2743" s="2">
        <v>0</v>
      </c>
      <c r="D2743" s="2">
        <v>0</v>
      </c>
      <c r="E2743" s="2">
        <v>14.6</v>
      </c>
      <c r="F2743" s="2">
        <v>5.03</v>
      </c>
      <c r="G2743" s="2">
        <v>0</v>
      </c>
      <c r="H2743" s="16">
        <f t="shared" si="129"/>
        <v>0</v>
      </c>
      <c r="I2743" s="15">
        <f t="shared" si="127"/>
        <v>14.6</v>
      </c>
      <c r="J2743" s="14">
        <f t="shared" si="128"/>
        <v>0</v>
      </c>
    </row>
    <row r="2744" spans="1:10" x14ac:dyDescent="0.3">
      <c r="A2744" s="19">
        <v>20200423</v>
      </c>
      <c r="B2744" s="19" t="s">
        <v>26</v>
      </c>
      <c r="C2744" s="19">
        <v>0</v>
      </c>
      <c r="D2744" s="19">
        <v>0</v>
      </c>
      <c r="E2744" s="19">
        <v>14.26</v>
      </c>
      <c r="F2744" s="19">
        <v>4.76</v>
      </c>
      <c r="G2744" s="19">
        <v>0</v>
      </c>
      <c r="H2744" s="17">
        <f t="shared" si="129"/>
        <v>0</v>
      </c>
      <c r="I2744" s="18">
        <f t="shared" si="127"/>
        <v>14.26</v>
      </c>
      <c r="J2744" s="17">
        <f t="shared" si="128"/>
        <v>0</v>
      </c>
    </row>
    <row r="2745" spans="1:10" x14ac:dyDescent="0.3">
      <c r="A2745" s="2">
        <v>20200423</v>
      </c>
      <c r="B2745" s="2" t="s">
        <v>25</v>
      </c>
      <c r="C2745" s="2">
        <v>0</v>
      </c>
      <c r="D2745" s="2">
        <v>0</v>
      </c>
      <c r="E2745" s="2">
        <v>14.11</v>
      </c>
      <c r="F2745" s="2">
        <v>4.41</v>
      </c>
      <c r="G2745" s="2">
        <v>0</v>
      </c>
      <c r="H2745" s="16">
        <f t="shared" si="129"/>
        <v>0</v>
      </c>
      <c r="I2745" s="15">
        <f t="shared" si="127"/>
        <v>14.11</v>
      </c>
      <c r="J2745" s="14">
        <f t="shared" si="128"/>
        <v>0</v>
      </c>
    </row>
    <row r="2746" spans="1:10" x14ac:dyDescent="0.3">
      <c r="A2746" s="19">
        <v>20200424</v>
      </c>
      <c r="B2746" s="19" t="s">
        <v>48</v>
      </c>
      <c r="C2746" s="19">
        <v>0</v>
      </c>
      <c r="D2746" s="19">
        <v>0</v>
      </c>
      <c r="E2746" s="19">
        <v>13.88</v>
      </c>
      <c r="F2746" s="19">
        <v>4.07</v>
      </c>
      <c r="G2746" s="19">
        <v>0</v>
      </c>
      <c r="H2746" s="17">
        <f t="shared" si="129"/>
        <v>0</v>
      </c>
      <c r="I2746" s="18">
        <f t="shared" si="127"/>
        <v>13.88</v>
      </c>
      <c r="J2746" s="17">
        <f t="shared" si="128"/>
        <v>0</v>
      </c>
    </row>
    <row r="2747" spans="1:10" x14ac:dyDescent="0.3">
      <c r="A2747" s="2">
        <v>20200424</v>
      </c>
      <c r="B2747" s="2" t="s">
        <v>47</v>
      </c>
      <c r="C2747" s="2">
        <v>0</v>
      </c>
      <c r="D2747" s="2">
        <v>0</v>
      </c>
      <c r="E2747" s="2">
        <v>13.74</v>
      </c>
      <c r="F2747" s="2">
        <v>3.72</v>
      </c>
      <c r="G2747" s="2">
        <v>0</v>
      </c>
      <c r="H2747" s="16">
        <f t="shared" si="129"/>
        <v>0</v>
      </c>
      <c r="I2747" s="15">
        <f t="shared" si="127"/>
        <v>13.74</v>
      </c>
      <c r="J2747" s="14">
        <f t="shared" si="128"/>
        <v>0</v>
      </c>
    </row>
    <row r="2748" spans="1:10" x14ac:dyDescent="0.3">
      <c r="A2748" s="19">
        <v>20200424</v>
      </c>
      <c r="B2748" s="19" t="s">
        <v>46</v>
      </c>
      <c r="C2748" s="19">
        <v>0</v>
      </c>
      <c r="D2748" s="19">
        <v>0</v>
      </c>
      <c r="E2748" s="19">
        <v>13.59</v>
      </c>
      <c r="F2748" s="19">
        <v>3.59</v>
      </c>
      <c r="G2748" s="19">
        <v>0</v>
      </c>
      <c r="H2748" s="17">
        <f t="shared" si="129"/>
        <v>0</v>
      </c>
      <c r="I2748" s="18">
        <f t="shared" si="127"/>
        <v>13.59</v>
      </c>
      <c r="J2748" s="17">
        <f t="shared" si="128"/>
        <v>0</v>
      </c>
    </row>
    <row r="2749" spans="1:10" x14ac:dyDescent="0.3">
      <c r="A2749" s="2">
        <v>20200424</v>
      </c>
      <c r="B2749" s="2" t="s">
        <v>45</v>
      </c>
      <c r="C2749" s="2">
        <v>0</v>
      </c>
      <c r="D2749" s="2">
        <v>0</v>
      </c>
      <c r="E2749" s="2">
        <v>13.52</v>
      </c>
      <c r="F2749" s="2">
        <v>3.59</v>
      </c>
      <c r="G2749" s="2">
        <v>0</v>
      </c>
      <c r="H2749" s="16">
        <f t="shared" si="129"/>
        <v>0</v>
      </c>
      <c r="I2749" s="15">
        <f t="shared" si="127"/>
        <v>13.52</v>
      </c>
      <c r="J2749" s="14">
        <f t="shared" si="128"/>
        <v>0</v>
      </c>
    </row>
    <row r="2750" spans="1:10" x14ac:dyDescent="0.3">
      <c r="A2750" s="19">
        <v>20200424</v>
      </c>
      <c r="B2750" s="19" t="s">
        <v>44</v>
      </c>
      <c r="C2750" s="19">
        <v>0</v>
      </c>
      <c r="D2750" s="19">
        <v>0</v>
      </c>
      <c r="E2750" s="19">
        <v>13.46</v>
      </c>
      <c r="F2750" s="19">
        <v>3.66</v>
      </c>
      <c r="G2750" s="19">
        <v>0</v>
      </c>
      <c r="H2750" s="17">
        <f t="shared" si="129"/>
        <v>0</v>
      </c>
      <c r="I2750" s="18">
        <f t="shared" si="127"/>
        <v>13.46</v>
      </c>
      <c r="J2750" s="17">
        <f t="shared" si="128"/>
        <v>0</v>
      </c>
    </row>
    <row r="2751" spans="1:10" x14ac:dyDescent="0.3">
      <c r="A2751" s="2">
        <v>20200424</v>
      </c>
      <c r="B2751" s="2" t="s">
        <v>43</v>
      </c>
      <c r="C2751" s="2">
        <v>0</v>
      </c>
      <c r="D2751" s="2">
        <v>0</v>
      </c>
      <c r="E2751" s="2">
        <v>13.47</v>
      </c>
      <c r="F2751" s="2">
        <v>3.93</v>
      </c>
      <c r="G2751" s="2">
        <v>0</v>
      </c>
      <c r="H2751" s="16">
        <f t="shared" si="129"/>
        <v>0</v>
      </c>
      <c r="I2751" s="15">
        <f t="shared" si="127"/>
        <v>13.47</v>
      </c>
      <c r="J2751" s="14">
        <f t="shared" si="128"/>
        <v>0</v>
      </c>
    </row>
    <row r="2752" spans="1:10" x14ac:dyDescent="0.3">
      <c r="A2752" s="19">
        <v>20200424</v>
      </c>
      <c r="B2752" s="19" t="s">
        <v>42</v>
      </c>
      <c r="C2752" s="19">
        <v>14</v>
      </c>
      <c r="D2752" s="19">
        <v>3.29</v>
      </c>
      <c r="E2752" s="19">
        <v>13.48</v>
      </c>
      <c r="F2752" s="19">
        <v>4.34</v>
      </c>
      <c r="G2752" s="19">
        <v>0</v>
      </c>
      <c r="H2752" s="17">
        <f t="shared" si="129"/>
        <v>243.94586238195626</v>
      </c>
      <c r="I2752" s="18">
        <f t="shared" si="127"/>
        <v>21.103308199436135</v>
      </c>
      <c r="J2752" s="17">
        <f t="shared" si="128"/>
        <v>0.24822348066971989</v>
      </c>
    </row>
    <row r="2753" spans="1:10" x14ac:dyDescent="0.3">
      <c r="A2753" s="2">
        <v>20200424</v>
      </c>
      <c r="B2753" s="2" t="s">
        <v>41</v>
      </c>
      <c r="C2753" s="2">
        <v>187</v>
      </c>
      <c r="D2753" s="2">
        <v>14.83</v>
      </c>
      <c r="E2753" s="2">
        <v>13.77</v>
      </c>
      <c r="F2753" s="2">
        <v>4.9000000000000004</v>
      </c>
      <c r="G2753" s="2">
        <v>0</v>
      </c>
      <c r="H2753" s="16">
        <f t="shared" si="129"/>
        <v>730.60588004552062</v>
      </c>
      <c r="I2753" s="15">
        <f t="shared" si="127"/>
        <v>36.601433751422519</v>
      </c>
      <c r="J2753" s="14">
        <f t="shared" si="128"/>
        <v>0.69246353932465521</v>
      </c>
    </row>
    <row r="2754" spans="1:10" x14ac:dyDescent="0.3">
      <c r="A2754" s="19">
        <v>20200424</v>
      </c>
      <c r="B2754" s="19" t="s">
        <v>40</v>
      </c>
      <c r="C2754" s="19">
        <v>414</v>
      </c>
      <c r="D2754" s="19">
        <v>26.51</v>
      </c>
      <c r="E2754" s="19">
        <v>14.61</v>
      </c>
      <c r="F2754" s="19">
        <v>5.24</v>
      </c>
      <c r="G2754" s="19">
        <v>0</v>
      </c>
      <c r="H2754" s="17">
        <f t="shared" si="129"/>
        <v>927.51492830188772</v>
      </c>
      <c r="I2754" s="18">
        <f t="shared" si="127"/>
        <v>43.594841509433991</v>
      </c>
      <c r="J2754" s="17">
        <f t="shared" si="128"/>
        <v>0.84990345939955336</v>
      </c>
    </row>
    <row r="2755" spans="1:10" x14ac:dyDescent="0.3">
      <c r="A2755" s="2">
        <v>20200424</v>
      </c>
      <c r="B2755" s="2" t="s">
        <v>39</v>
      </c>
      <c r="C2755" s="2">
        <v>607</v>
      </c>
      <c r="D2755" s="2">
        <v>38.020000000000003</v>
      </c>
      <c r="E2755" s="2">
        <v>15.62</v>
      </c>
      <c r="F2755" s="2">
        <v>5.31</v>
      </c>
      <c r="G2755" s="2">
        <v>0</v>
      </c>
      <c r="H2755" s="16">
        <f t="shared" si="129"/>
        <v>985.4911904449458</v>
      </c>
      <c r="I2755" s="15">
        <f t="shared" si="127"/>
        <v>46.416599701404557</v>
      </c>
      <c r="J2755" s="14">
        <f t="shared" si="128"/>
        <v>0.89051477393735556</v>
      </c>
    </row>
    <row r="2756" spans="1:10" x14ac:dyDescent="0.3">
      <c r="A2756" s="19">
        <v>20200424</v>
      </c>
      <c r="B2756" s="19" t="s">
        <v>38</v>
      </c>
      <c r="C2756" s="19">
        <v>756</v>
      </c>
      <c r="D2756" s="19">
        <v>48.86</v>
      </c>
      <c r="E2756" s="19">
        <v>16.75</v>
      </c>
      <c r="F2756" s="19">
        <v>5.0999999999999996</v>
      </c>
      <c r="G2756" s="19">
        <v>0</v>
      </c>
      <c r="H2756" s="17">
        <f t="shared" si="129"/>
        <v>1003.8450529329181</v>
      </c>
      <c r="I2756" s="18">
        <f t="shared" si="127"/>
        <v>48.120157904153686</v>
      </c>
      <c r="J2756" s="17">
        <f t="shared" si="128"/>
        <v>0.89940430032491159</v>
      </c>
    </row>
    <row r="2757" spans="1:10" x14ac:dyDescent="0.3">
      <c r="A2757" s="2">
        <v>20200424</v>
      </c>
      <c r="B2757" s="2" t="s">
        <v>37</v>
      </c>
      <c r="C2757" s="2">
        <v>849</v>
      </c>
      <c r="D2757" s="2">
        <v>58.04</v>
      </c>
      <c r="E2757" s="2">
        <v>17.84</v>
      </c>
      <c r="F2757" s="2">
        <v>4.62</v>
      </c>
      <c r="G2757" s="2">
        <v>0</v>
      </c>
      <c r="H2757" s="16">
        <f t="shared" si="129"/>
        <v>1000.6861679129493</v>
      </c>
      <c r="I2757" s="15">
        <f t="shared" si="127"/>
        <v>49.111442747279668</v>
      </c>
      <c r="J2757" s="14">
        <f t="shared" si="128"/>
        <v>0.89211022530762429</v>
      </c>
    </row>
    <row r="2758" spans="1:10" x14ac:dyDescent="0.3">
      <c r="A2758" s="19">
        <v>20200424</v>
      </c>
      <c r="B2758" s="19" t="s">
        <v>36</v>
      </c>
      <c r="C2758" s="19">
        <v>939.01</v>
      </c>
      <c r="D2758" s="19">
        <v>63.56</v>
      </c>
      <c r="E2758" s="19">
        <v>18.850000000000001</v>
      </c>
      <c r="F2758" s="19">
        <v>4.1399999999999997</v>
      </c>
      <c r="G2758" s="19">
        <v>0</v>
      </c>
      <c r="H2758" s="17">
        <f t="shared" si="129"/>
        <v>1048.7031684030856</v>
      </c>
      <c r="I2758" s="18">
        <f t="shared" si="127"/>
        <v>51.621974012596425</v>
      </c>
      <c r="J2758" s="17">
        <f t="shared" si="128"/>
        <v>0.92306970017039047</v>
      </c>
    </row>
    <row r="2759" spans="1:10" x14ac:dyDescent="0.3">
      <c r="A2759" s="2">
        <v>20200424</v>
      </c>
      <c r="B2759" s="2" t="s">
        <v>35</v>
      </c>
      <c r="C2759" s="2">
        <v>913.01</v>
      </c>
      <c r="D2759" s="2">
        <v>62.98</v>
      </c>
      <c r="E2759" s="2">
        <v>19.420000000000002</v>
      </c>
      <c r="F2759" s="2">
        <v>3.93</v>
      </c>
      <c r="G2759" s="2">
        <v>0</v>
      </c>
      <c r="H2759" s="16">
        <f t="shared" si="129"/>
        <v>1024.8774232393851</v>
      </c>
      <c r="I2759" s="15">
        <f t="shared" si="127"/>
        <v>51.447419476230785</v>
      </c>
      <c r="J2759" s="14">
        <f t="shared" si="128"/>
        <v>0.90290328918079765</v>
      </c>
    </row>
    <row r="2760" spans="1:10" x14ac:dyDescent="0.3">
      <c r="A2760" s="19">
        <v>20200424</v>
      </c>
      <c r="B2760" s="19" t="s">
        <v>34</v>
      </c>
      <c r="C2760" s="19">
        <v>768.01</v>
      </c>
      <c r="D2760" s="19">
        <v>56.63</v>
      </c>
      <c r="E2760" s="19">
        <v>19.78</v>
      </c>
      <c r="F2760" s="19">
        <v>3.79</v>
      </c>
      <c r="G2760" s="19">
        <v>0</v>
      </c>
      <c r="H2760" s="17">
        <f t="shared" si="129"/>
        <v>919.62269442103911</v>
      </c>
      <c r="I2760" s="18">
        <f t="shared" si="127"/>
        <v>48.518209200657473</v>
      </c>
      <c r="J2760" s="17">
        <f t="shared" si="128"/>
        <v>0.82229723931224086</v>
      </c>
    </row>
    <row r="2761" spans="1:10" x14ac:dyDescent="0.3">
      <c r="A2761" s="2">
        <v>20200424</v>
      </c>
      <c r="B2761" s="2" t="s">
        <v>33</v>
      </c>
      <c r="C2761" s="2">
        <v>544</v>
      </c>
      <c r="D2761" s="2">
        <v>47.05</v>
      </c>
      <c r="E2761" s="2">
        <v>19.03</v>
      </c>
      <c r="F2761" s="2">
        <v>4.97</v>
      </c>
      <c r="G2761" s="2">
        <v>0</v>
      </c>
      <c r="H2761" s="16">
        <f t="shared" si="129"/>
        <v>743.22160828721053</v>
      </c>
      <c r="I2761" s="15">
        <f t="shared" si="127"/>
        <v>42.25567525897533</v>
      </c>
      <c r="J2761" s="14">
        <f t="shared" si="128"/>
        <v>0.68551005005595189</v>
      </c>
    </row>
    <row r="2762" spans="1:10" x14ac:dyDescent="0.3">
      <c r="A2762" s="19">
        <v>20200424</v>
      </c>
      <c r="B2762" s="19" t="s">
        <v>32</v>
      </c>
      <c r="C2762" s="19">
        <v>384</v>
      </c>
      <c r="D2762" s="19">
        <v>36.049999999999997</v>
      </c>
      <c r="E2762" s="19">
        <v>18.47</v>
      </c>
      <c r="F2762" s="19">
        <v>5.79</v>
      </c>
      <c r="G2762" s="19">
        <v>0</v>
      </c>
      <c r="H2762" s="17">
        <f t="shared" si="129"/>
        <v>652.51631909389562</v>
      </c>
      <c r="I2762" s="18">
        <f t="shared" ref="I2762:I2825" si="130">E2762+H2762*((NOCT-20)/(800))</f>
        <v>38.861134971684237</v>
      </c>
      <c r="J2762" s="17">
        <f t="shared" ref="J2762:J2825" si="131">P_STC__W*(H2762/1000)*(1+(alpha_p/100)*(I2762-25))</f>
        <v>0.61181554362805379</v>
      </c>
    </row>
    <row r="2763" spans="1:10" x14ac:dyDescent="0.3">
      <c r="A2763" s="2">
        <v>20200424</v>
      </c>
      <c r="B2763" s="2" t="s">
        <v>31</v>
      </c>
      <c r="C2763" s="2">
        <v>292</v>
      </c>
      <c r="D2763" s="2">
        <v>24.48</v>
      </c>
      <c r="E2763" s="2">
        <v>17.61</v>
      </c>
      <c r="F2763" s="2">
        <v>6.48</v>
      </c>
      <c r="G2763" s="2">
        <v>0</v>
      </c>
      <c r="H2763" s="16">
        <f t="shared" si="129"/>
        <v>704.67472841922245</v>
      </c>
      <c r="I2763" s="15">
        <f t="shared" si="130"/>
        <v>39.631085263100701</v>
      </c>
      <c r="J2763" s="14">
        <f t="shared" si="131"/>
        <v>0.65827902626507961</v>
      </c>
    </row>
    <row r="2764" spans="1:10" x14ac:dyDescent="0.3">
      <c r="A2764" s="19">
        <v>20200424</v>
      </c>
      <c r="B2764" s="19" t="s">
        <v>30</v>
      </c>
      <c r="C2764" s="19">
        <v>167</v>
      </c>
      <c r="D2764" s="19">
        <v>12.79</v>
      </c>
      <c r="E2764" s="19">
        <v>16.5</v>
      </c>
      <c r="F2764" s="19">
        <v>6.83</v>
      </c>
      <c r="G2764" s="19">
        <v>0</v>
      </c>
      <c r="H2764" s="17">
        <f t="shared" si="129"/>
        <v>754.3648183843294</v>
      </c>
      <c r="I2764" s="18">
        <f t="shared" si="130"/>
        <v>40.07390057451029</v>
      </c>
      <c r="J2764" s="17">
        <f t="shared" si="131"/>
        <v>0.70319432717277697</v>
      </c>
    </row>
    <row r="2765" spans="1:10" x14ac:dyDescent="0.3">
      <c r="A2765" s="2">
        <v>20200424</v>
      </c>
      <c r="B2765" s="2" t="s">
        <v>29</v>
      </c>
      <c r="C2765" s="2">
        <v>0</v>
      </c>
      <c r="D2765" s="2">
        <v>0</v>
      </c>
      <c r="E2765" s="2">
        <v>15.26</v>
      </c>
      <c r="F2765" s="2">
        <v>6.55</v>
      </c>
      <c r="G2765" s="2">
        <v>0</v>
      </c>
      <c r="H2765" s="16">
        <f t="shared" si="129"/>
        <v>0</v>
      </c>
      <c r="I2765" s="15">
        <f t="shared" si="130"/>
        <v>15.26</v>
      </c>
      <c r="J2765" s="14">
        <f t="shared" si="131"/>
        <v>0</v>
      </c>
    </row>
    <row r="2766" spans="1:10" x14ac:dyDescent="0.3">
      <c r="A2766" s="19">
        <v>20200424</v>
      </c>
      <c r="B2766" s="19" t="s">
        <v>28</v>
      </c>
      <c r="C2766" s="19">
        <v>0</v>
      </c>
      <c r="D2766" s="19">
        <v>0</v>
      </c>
      <c r="E2766" s="19">
        <v>14.52</v>
      </c>
      <c r="F2766" s="19">
        <v>6.48</v>
      </c>
      <c r="G2766" s="19">
        <v>0</v>
      </c>
      <c r="H2766" s="17">
        <f t="shared" si="129"/>
        <v>0</v>
      </c>
      <c r="I2766" s="18">
        <f t="shared" si="130"/>
        <v>14.52</v>
      </c>
      <c r="J2766" s="17">
        <f t="shared" si="131"/>
        <v>0</v>
      </c>
    </row>
    <row r="2767" spans="1:10" x14ac:dyDescent="0.3">
      <c r="A2767" s="2">
        <v>20200424</v>
      </c>
      <c r="B2767" s="2" t="s">
        <v>27</v>
      </c>
      <c r="C2767" s="2">
        <v>0</v>
      </c>
      <c r="D2767" s="2">
        <v>0</v>
      </c>
      <c r="E2767" s="2">
        <v>14.1</v>
      </c>
      <c r="F2767" s="2">
        <v>6.07</v>
      </c>
      <c r="G2767" s="2">
        <v>0</v>
      </c>
      <c r="H2767" s="16">
        <f t="shared" si="129"/>
        <v>0</v>
      </c>
      <c r="I2767" s="15">
        <f t="shared" si="130"/>
        <v>14.1</v>
      </c>
      <c r="J2767" s="14">
        <f t="shared" si="131"/>
        <v>0</v>
      </c>
    </row>
    <row r="2768" spans="1:10" x14ac:dyDescent="0.3">
      <c r="A2768" s="19">
        <v>20200424</v>
      </c>
      <c r="B2768" s="19" t="s">
        <v>26</v>
      </c>
      <c r="C2768" s="19">
        <v>0</v>
      </c>
      <c r="D2768" s="19">
        <v>0</v>
      </c>
      <c r="E2768" s="19">
        <v>13.81</v>
      </c>
      <c r="F2768" s="19">
        <v>5.24</v>
      </c>
      <c r="G2768" s="19">
        <v>0</v>
      </c>
      <c r="H2768" s="17">
        <f t="shared" si="129"/>
        <v>0</v>
      </c>
      <c r="I2768" s="18">
        <f t="shared" si="130"/>
        <v>13.81</v>
      </c>
      <c r="J2768" s="17">
        <f t="shared" si="131"/>
        <v>0</v>
      </c>
    </row>
    <row r="2769" spans="1:10" x14ac:dyDescent="0.3">
      <c r="A2769" s="2">
        <v>20200424</v>
      </c>
      <c r="B2769" s="2" t="s">
        <v>25</v>
      </c>
      <c r="C2769" s="2">
        <v>0</v>
      </c>
      <c r="D2769" s="2">
        <v>0</v>
      </c>
      <c r="E2769" s="2">
        <v>13.65</v>
      </c>
      <c r="F2769" s="2">
        <v>4.62</v>
      </c>
      <c r="G2769" s="2">
        <v>0</v>
      </c>
      <c r="H2769" s="16">
        <f t="shared" si="129"/>
        <v>0</v>
      </c>
      <c r="I2769" s="15">
        <f t="shared" si="130"/>
        <v>13.65</v>
      </c>
      <c r="J2769" s="14">
        <f t="shared" si="131"/>
        <v>0</v>
      </c>
    </row>
    <row r="2770" spans="1:10" x14ac:dyDescent="0.3">
      <c r="A2770" s="19">
        <v>20200425</v>
      </c>
      <c r="B2770" s="19" t="s">
        <v>48</v>
      </c>
      <c r="C2770" s="19">
        <v>0</v>
      </c>
      <c r="D2770" s="19">
        <v>0</v>
      </c>
      <c r="E2770" s="19">
        <v>13.6</v>
      </c>
      <c r="F2770" s="19">
        <v>4.4800000000000004</v>
      </c>
      <c r="G2770" s="19">
        <v>0</v>
      </c>
      <c r="H2770" s="17">
        <f t="shared" si="129"/>
        <v>0</v>
      </c>
      <c r="I2770" s="18">
        <f t="shared" si="130"/>
        <v>13.6</v>
      </c>
      <c r="J2770" s="17">
        <f t="shared" si="131"/>
        <v>0</v>
      </c>
    </row>
    <row r="2771" spans="1:10" x14ac:dyDescent="0.3">
      <c r="A2771" s="2">
        <v>20200425</v>
      </c>
      <c r="B2771" s="2" t="s">
        <v>47</v>
      </c>
      <c r="C2771" s="2">
        <v>0</v>
      </c>
      <c r="D2771" s="2">
        <v>0</v>
      </c>
      <c r="E2771" s="2">
        <v>13.61</v>
      </c>
      <c r="F2771" s="2">
        <v>4.34</v>
      </c>
      <c r="G2771" s="2">
        <v>0</v>
      </c>
      <c r="H2771" s="16">
        <f t="shared" ref="H2771:H2834" si="132">IF(D2771&gt;0,C2771/SIN(D2771*PI()/180),0)</f>
        <v>0</v>
      </c>
      <c r="I2771" s="15">
        <f t="shared" si="130"/>
        <v>13.61</v>
      </c>
      <c r="J2771" s="14">
        <f t="shared" si="131"/>
        <v>0</v>
      </c>
    </row>
    <row r="2772" spans="1:10" x14ac:dyDescent="0.3">
      <c r="A2772" s="19">
        <v>20200425</v>
      </c>
      <c r="B2772" s="19" t="s">
        <v>46</v>
      </c>
      <c r="C2772" s="19">
        <v>0</v>
      </c>
      <c r="D2772" s="19">
        <v>0</v>
      </c>
      <c r="E2772" s="19">
        <v>13.61</v>
      </c>
      <c r="F2772" s="19">
        <v>4.34</v>
      </c>
      <c r="G2772" s="19">
        <v>0</v>
      </c>
      <c r="H2772" s="17">
        <f t="shared" si="132"/>
        <v>0</v>
      </c>
      <c r="I2772" s="18">
        <f t="shared" si="130"/>
        <v>13.61</v>
      </c>
      <c r="J2772" s="17">
        <f t="shared" si="131"/>
        <v>0</v>
      </c>
    </row>
    <row r="2773" spans="1:10" x14ac:dyDescent="0.3">
      <c r="A2773" s="2">
        <v>20200425</v>
      </c>
      <c r="B2773" s="2" t="s">
        <v>45</v>
      </c>
      <c r="C2773" s="2">
        <v>0</v>
      </c>
      <c r="D2773" s="2">
        <v>0</v>
      </c>
      <c r="E2773" s="2">
        <v>13.61</v>
      </c>
      <c r="F2773" s="2">
        <v>4.62</v>
      </c>
      <c r="G2773" s="2">
        <v>0</v>
      </c>
      <c r="H2773" s="16">
        <f t="shared" si="132"/>
        <v>0</v>
      </c>
      <c r="I2773" s="15">
        <f t="shared" si="130"/>
        <v>13.61</v>
      </c>
      <c r="J2773" s="14">
        <f t="shared" si="131"/>
        <v>0</v>
      </c>
    </row>
    <row r="2774" spans="1:10" x14ac:dyDescent="0.3">
      <c r="A2774" s="19">
        <v>20200425</v>
      </c>
      <c r="B2774" s="19" t="s">
        <v>44</v>
      </c>
      <c r="C2774" s="19">
        <v>0</v>
      </c>
      <c r="D2774" s="19">
        <v>0</v>
      </c>
      <c r="E2774" s="19">
        <v>13.63</v>
      </c>
      <c r="F2774" s="19">
        <v>4.97</v>
      </c>
      <c r="G2774" s="19">
        <v>0</v>
      </c>
      <c r="H2774" s="17">
        <f t="shared" si="132"/>
        <v>0</v>
      </c>
      <c r="I2774" s="18">
        <f t="shared" si="130"/>
        <v>13.63</v>
      </c>
      <c r="J2774" s="17">
        <f t="shared" si="131"/>
        <v>0</v>
      </c>
    </row>
    <row r="2775" spans="1:10" x14ac:dyDescent="0.3">
      <c r="A2775" s="2">
        <v>20200425</v>
      </c>
      <c r="B2775" s="2" t="s">
        <v>43</v>
      </c>
      <c r="C2775" s="2">
        <v>0</v>
      </c>
      <c r="D2775" s="2">
        <v>0</v>
      </c>
      <c r="E2775" s="2">
        <v>13.65</v>
      </c>
      <c r="F2775" s="2">
        <v>5.17</v>
      </c>
      <c r="G2775" s="2">
        <v>0</v>
      </c>
      <c r="H2775" s="16">
        <f t="shared" si="132"/>
        <v>0</v>
      </c>
      <c r="I2775" s="15">
        <f t="shared" si="130"/>
        <v>13.65</v>
      </c>
      <c r="J2775" s="14">
        <f t="shared" si="131"/>
        <v>0</v>
      </c>
    </row>
    <row r="2776" spans="1:10" x14ac:dyDescent="0.3">
      <c r="A2776" s="19">
        <v>20200425</v>
      </c>
      <c r="B2776" s="19" t="s">
        <v>42</v>
      </c>
      <c r="C2776" s="19">
        <v>21.31</v>
      </c>
      <c r="D2776" s="19">
        <v>3.53</v>
      </c>
      <c r="E2776" s="19">
        <v>13.64</v>
      </c>
      <c r="F2776" s="19">
        <v>4.97</v>
      </c>
      <c r="G2776" s="19">
        <v>0</v>
      </c>
      <c r="H2776" s="17">
        <f t="shared" si="132"/>
        <v>346.1036355101815</v>
      </c>
      <c r="I2776" s="18">
        <f t="shared" si="130"/>
        <v>24.455738609693171</v>
      </c>
      <c r="J2776" s="17">
        <f t="shared" si="131"/>
        <v>0.3469513043165201</v>
      </c>
    </row>
    <row r="2777" spans="1:10" x14ac:dyDescent="0.3">
      <c r="A2777" s="2">
        <v>20200425</v>
      </c>
      <c r="B2777" s="2" t="s">
        <v>41</v>
      </c>
      <c r="C2777" s="2">
        <v>171</v>
      </c>
      <c r="D2777" s="2">
        <v>15.06</v>
      </c>
      <c r="E2777" s="2">
        <v>13.75</v>
      </c>
      <c r="F2777" s="2">
        <v>5.24</v>
      </c>
      <c r="G2777" s="2">
        <v>0</v>
      </c>
      <c r="H2777" s="16">
        <f t="shared" si="132"/>
        <v>658.12155947022245</v>
      </c>
      <c r="I2777" s="15">
        <f t="shared" si="130"/>
        <v>34.316298733444455</v>
      </c>
      <c r="J2777" s="14">
        <f t="shared" si="131"/>
        <v>0.63053090274097023</v>
      </c>
    </row>
    <row r="2778" spans="1:10" x14ac:dyDescent="0.3">
      <c r="A2778" s="19">
        <v>20200425</v>
      </c>
      <c r="B2778" s="19" t="s">
        <v>40</v>
      </c>
      <c r="C2778" s="19">
        <v>333</v>
      </c>
      <c r="D2778" s="19">
        <v>26.75</v>
      </c>
      <c r="E2778" s="19">
        <v>14.13</v>
      </c>
      <c r="F2778" s="19">
        <v>5.38</v>
      </c>
      <c r="G2778" s="19">
        <v>0</v>
      </c>
      <c r="H2778" s="17">
        <f t="shared" si="132"/>
        <v>739.8381545878409</v>
      </c>
      <c r="I2778" s="18">
        <f t="shared" si="130"/>
        <v>37.249942330870027</v>
      </c>
      <c r="J2778" s="17">
        <f t="shared" si="131"/>
        <v>0.69905476831238822</v>
      </c>
    </row>
    <row r="2779" spans="1:10" x14ac:dyDescent="0.3">
      <c r="A2779" s="2">
        <v>20200425</v>
      </c>
      <c r="B2779" s="2" t="s">
        <v>39</v>
      </c>
      <c r="C2779" s="2">
        <v>569</v>
      </c>
      <c r="D2779" s="2">
        <v>38.270000000000003</v>
      </c>
      <c r="E2779" s="2">
        <v>14.6</v>
      </c>
      <c r="F2779" s="2">
        <v>5.66</v>
      </c>
      <c r="G2779" s="2">
        <v>0</v>
      </c>
      <c r="H2779" s="16">
        <f t="shared" si="132"/>
        <v>918.6783370386338</v>
      </c>
      <c r="I2779" s="15">
        <f t="shared" si="130"/>
        <v>43.308698032457308</v>
      </c>
      <c r="J2779" s="14">
        <f t="shared" si="131"/>
        <v>0.84298921786053205</v>
      </c>
    </row>
    <row r="2780" spans="1:10" x14ac:dyDescent="0.3">
      <c r="A2780" s="19">
        <v>20200425</v>
      </c>
      <c r="B2780" s="19" t="s">
        <v>38</v>
      </c>
      <c r="C2780" s="19">
        <v>590</v>
      </c>
      <c r="D2780" s="19">
        <v>49.13</v>
      </c>
      <c r="E2780" s="19">
        <v>15.15</v>
      </c>
      <c r="F2780" s="19">
        <v>5.79</v>
      </c>
      <c r="G2780" s="19">
        <v>0</v>
      </c>
      <c r="H2780" s="17">
        <f t="shared" si="132"/>
        <v>780.22080793286852</v>
      </c>
      <c r="I2780" s="18">
        <f t="shared" si="130"/>
        <v>39.531900247902144</v>
      </c>
      <c r="J2780" s="17">
        <f t="shared" si="131"/>
        <v>0.72919939864788719</v>
      </c>
    </row>
    <row r="2781" spans="1:10" x14ac:dyDescent="0.3">
      <c r="A2781" s="2">
        <v>20200425</v>
      </c>
      <c r="B2781" s="2" t="s">
        <v>37</v>
      </c>
      <c r="C2781" s="2">
        <v>714</v>
      </c>
      <c r="D2781" s="2">
        <v>58.34</v>
      </c>
      <c r="E2781" s="2">
        <v>15.58</v>
      </c>
      <c r="F2781" s="2">
        <v>5.79</v>
      </c>
      <c r="G2781" s="2">
        <v>0</v>
      </c>
      <c r="H2781" s="16">
        <f t="shared" si="132"/>
        <v>838.83771586157275</v>
      </c>
      <c r="I2781" s="15">
        <f t="shared" si="130"/>
        <v>41.79367862067415</v>
      </c>
      <c r="J2781" s="14">
        <f t="shared" si="131"/>
        <v>0.77544544629371437</v>
      </c>
    </row>
    <row r="2782" spans="1:10" x14ac:dyDescent="0.3">
      <c r="A2782" s="19">
        <v>20200425</v>
      </c>
      <c r="B2782" s="19" t="s">
        <v>36</v>
      </c>
      <c r="C2782" s="19">
        <v>775</v>
      </c>
      <c r="D2782" s="19">
        <v>63.89</v>
      </c>
      <c r="E2782" s="19">
        <v>16.16</v>
      </c>
      <c r="F2782" s="19">
        <v>5.66</v>
      </c>
      <c r="G2782" s="19">
        <v>0</v>
      </c>
      <c r="H2782" s="17">
        <f t="shared" si="132"/>
        <v>863.07626075260396</v>
      </c>
      <c r="I2782" s="18">
        <f t="shared" si="130"/>
        <v>43.13113314851887</v>
      </c>
      <c r="J2782" s="17">
        <f t="shared" si="131"/>
        <v>0.7926577830479633</v>
      </c>
    </row>
    <row r="2783" spans="1:10" x14ac:dyDescent="0.3">
      <c r="A2783" s="2">
        <v>20200425</v>
      </c>
      <c r="B2783" s="2" t="s">
        <v>35</v>
      </c>
      <c r="C2783" s="2">
        <v>669</v>
      </c>
      <c r="D2783" s="2">
        <v>63.29</v>
      </c>
      <c r="E2783" s="2">
        <v>16.5</v>
      </c>
      <c r="F2783" s="2">
        <v>5.72</v>
      </c>
      <c r="G2783" s="2">
        <v>0</v>
      </c>
      <c r="H2783" s="16">
        <f t="shared" si="132"/>
        <v>748.91444870622536</v>
      </c>
      <c r="I2783" s="15">
        <f t="shared" si="130"/>
        <v>39.903576522069542</v>
      </c>
      <c r="J2783" s="14">
        <f t="shared" si="131"/>
        <v>0.69868768162972994</v>
      </c>
    </row>
    <row r="2784" spans="1:10" x14ac:dyDescent="0.3">
      <c r="A2784" s="19">
        <v>20200425</v>
      </c>
      <c r="B2784" s="19" t="s">
        <v>34</v>
      </c>
      <c r="C2784" s="19">
        <v>626</v>
      </c>
      <c r="D2784" s="19">
        <v>56.87</v>
      </c>
      <c r="E2784" s="19">
        <v>16.73</v>
      </c>
      <c r="F2784" s="19">
        <v>5.86</v>
      </c>
      <c r="G2784" s="19">
        <v>0</v>
      </c>
      <c r="H2784" s="17">
        <f t="shared" si="132"/>
        <v>747.52278875367142</v>
      </c>
      <c r="I2784" s="18">
        <f t="shared" si="130"/>
        <v>40.090087148552229</v>
      </c>
      <c r="J2784" s="17">
        <f t="shared" si="131"/>
        <v>0.69676196062847373</v>
      </c>
    </row>
    <row r="2785" spans="1:10" x14ac:dyDescent="0.3">
      <c r="A2785" s="2">
        <v>20200425</v>
      </c>
      <c r="B2785" s="2" t="s">
        <v>33</v>
      </c>
      <c r="C2785" s="2">
        <v>733.01</v>
      </c>
      <c r="D2785" s="2">
        <v>47.25</v>
      </c>
      <c r="E2785" s="2">
        <v>16.53</v>
      </c>
      <c r="F2785" s="2">
        <v>5.79</v>
      </c>
      <c r="G2785" s="2">
        <v>0</v>
      </c>
      <c r="H2785" s="16">
        <f t="shared" si="132"/>
        <v>998.2126253535464</v>
      </c>
      <c r="I2785" s="15">
        <f t="shared" si="130"/>
        <v>47.724144542298326</v>
      </c>
      <c r="J2785" s="14">
        <f t="shared" si="131"/>
        <v>0.89613674943238153</v>
      </c>
    </row>
    <row r="2786" spans="1:10" x14ac:dyDescent="0.3">
      <c r="A2786" s="19">
        <v>20200425</v>
      </c>
      <c r="B2786" s="19" t="s">
        <v>32</v>
      </c>
      <c r="C2786" s="19">
        <v>539.01</v>
      </c>
      <c r="D2786" s="19">
        <v>36.22</v>
      </c>
      <c r="E2786" s="19">
        <v>16.32</v>
      </c>
      <c r="F2786" s="19">
        <v>5.72</v>
      </c>
      <c r="G2786" s="19">
        <v>0</v>
      </c>
      <c r="H2786" s="17">
        <f t="shared" si="132"/>
        <v>912.20438703297907</v>
      </c>
      <c r="I2786" s="18">
        <f t="shared" si="130"/>
        <v>44.8263870947806</v>
      </c>
      <c r="J2786" s="17">
        <f t="shared" si="131"/>
        <v>0.83081865924205112</v>
      </c>
    </row>
    <row r="2787" spans="1:10" x14ac:dyDescent="0.3">
      <c r="A2787" s="2">
        <v>20200425</v>
      </c>
      <c r="B2787" s="2" t="s">
        <v>31</v>
      </c>
      <c r="C2787" s="2">
        <v>373</v>
      </c>
      <c r="D2787" s="2">
        <v>24.64</v>
      </c>
      <c r="E2787" s="2">
        <v>15.88</v>
      </c>
      <c r="F2787" s="2">
        <v>5.72</v>
      </c>
      <c r="G2787" s="2">
        <v>0</v>
      </c>
      <c r="H2787" s="16">
        <f t="shared" si="132"/>
        <v>894.66579723908876</v>
      </c>
      <c r="I2787" s="15">
        <f t="shared" si="130"/>
        <v>43.838306163721526</v>
      </c>
      <c r="J2787" s="14">
        <f t="shared" si="131"/>
        <v>0.818822850327389</v>
      </c>
    </row>
    <row r="2788" spans="1:10" x14ac:dyDescent="0.3">
      <c r="A2788" s="19">
        <v>20200425</v>
      </c>
      <c r="B2788" s="19" t="s">
        <v>30</v>
      </c>
      <c r="C2788" s="19">
        <v>153</v>
      </c>
      <c r="D2788" s="19">
        <v>12.96</v>
      </c>
      <c r="E2788" s="19">
        <v>15.3</v>
      </c>
      <c r="F2788" s="19">
        <v>5.45</v>
      </c>
      <c r="G2788" s="19">
        <v>0</v>
      </c>
      <c r="H2788" s="17">
        <f t="shared" si="132"/>
        <v>682.21108874077754</v>
      </c>
      <c r="I2788" s="18">
        <f t="shared" si="130"/>
        <v>36.619096523149295</v>
      </c>
      <c r="J2788" s="17">
        <f t="shared" si="131"/>
        <v>0.64654104453918915</v>
      </c>
    </row>
    <row r="2789" spans="1:10" x14ac:dyDescent="0.3">
      <c r="A2789" s="2">
        <v>20200425</v>
      </c>
      <c r="B2789" s="2" t="s">
        <v>29</v>
      </c>
      <c r="C2789" s="2">
        <v>0</v>
      </c>
      <c r="D2789" s="2">
        <v>0</v>
      </c>
      <c r="E2789" s="2">
        <v>14.94</v>
      </c>
      <c r="F2789" s="2">
        <v>4.41</v>
      </c>
      <c r="G2789" s="2">
        <v>0</v>
      </c>
      <c r="H2789" s="16">
        <f t="shared" si="132"/>
        <v>0</v>
      </c>
      <c r="I2789" s="15">
        <f t="shared" si="130"/>
        <v>14.94</v>
      </c>
      <c r="J2789" s="14">
        <f t="shared" si="131"/>
        <v>0</v>
      </c>
    </row>
    <row r="2790" spans="1:10" x14ac:dyDescent="0.3">
      <c r="A2790" s="19">
        <v>20200425</v>
      </c>
      <c r="B2790" s="19" t="s">
        <v>28</v>
      </c>
      <c r="C2790" s="19">
        <v>0</v>
      </c>
      <c r="D2790" s="19">
        <v>0</v>
      </c>
      <c r="E2790" s="19">
        <v>14.32</v>
      </c>
      <c r="F2790" s="19">
        <v>4</v>
      </c>
      <c r="G2790" s="19">
        <v>0</v>
      </c>
      <c r="H2790" s="17">
        <f t="shared" si="132"/>
        <v>0</v>
      </c>
      <c r="I2790" s="18">
        <f t="shared" si="130"/>
        <v>14.32</v>
      </c>
      <c r="J2790" s="17">
        <f t="shared" si="131"/>
        <v>0</v>
      </c>
    </row>
    <row r="2791" spans="1:10" x14ac:dyDescent="0.3">
      <c r="A2791" s="2">
        <v>20200425</v>
      </c>
      <c r="B2791" s="2" t="s">
        <v>27</v>
      </c>
      <c r="C2791" s="2">
        <v>0</v>
      </c>
      <c r="D2791" s="2">
        <v>0</v>
      </c>
      <c r="E2791" s="2">
        <v>13.92</v>
      </c>
      <c r="F2791" s="2">
        <v>3.59</v>
      </c>
      <c r="G2791" s="2">
        <v>0</v>
      </c>
      <c r="H2791" s="16">
        <f t="shared" si="132"/>
        <v>0</v>
      </c>
      <c r="I2791" s="15">
        <f t="shared" si="130"/>
        <v>13.92</v>
      </c>
      <c r="J2791" s="14">
        <f t="shared" si="131"/>
        <v>0</v>
      </c>
    </row>
    <row r="2792" spans="1:10" x14ac:dyDescent="0.3">
      <c r="A2792" s="19">
        <v>20200425</v>
      </c>
      <c r="B2792" s="19" t="s">
        <v>26</v>
      </c>
      <c r="C2792" s="19">
        <v>0</v>
      </c>
      <c r="D2792" s="19">
        <v>0</v>
      </c>
      <c r="E2792" s="19">
        <v>13.61</v>
      </c>
      <c r="F2792" s="19">
        <v>3.1</v>
      </c>
      <c r="G2792" s="19">
        <v>0</v>
      </c>
      <c r="H2792" s="17">
        <f t="shared" si="132"/>
        <v>0</v>
      </c>
      <c r="I2792" s="18">
        <f t="shared" si="130"/>
        <v>13.61</v>
      </c>
      <c r="J2792" s="17">
        <f t="shared" si="131"/>
        <v>0</v>
      </c>
    </row>
    <row r="2793" spans="1:10" x14ac:dyDescent="0.3">
      <c r="A2793" s="2">
        <v>20200425</v>
      </c>
      <c r="B2793" s="2" t="s">
        <v>25</v>
      </c>
      <c r="C2793" s="2">
        <v>0</v>
      </c>
      <c r="D2793" s="2">
        <v>0</v>
      </c>
      <c r="E2793" s="2">
        <v>13.36</v>
      </c>
      <c r="F2793" s="2">
        <v>2.83</v>
      </c>
      <c r="G2793" s="2">
        <v>0</v>
      </c>
      <c r="H2793" s="16">
        <f t="shared" si="132"/>
        <v>0</v>
      </c>
      <c r="I2793" s="15">
        <f t="shared" si="130"/>
        <v>13.36</v>
      </c>
      <c r="J2793" s="14">
        <f t="shared" si="131"/>
        <v>0</v>
      </c>
    </row>
    <row r="2794" spans="1:10" x14ac:dyDescent="0.3">
      <c r="A2794" s="19">
        <v>20200426</v>
      </c>
      <c r="B2794" s="19" t="s">
        <v>48</v>
      </c>
      <c r="C2794" s="19">
        <v>0</v>
      </c>
      <c r="D2794" s="19">
        <v>0</v>
      </c>
      <c r="E2794" s="19">
        <v>13.16</v>
      </c>
      <c r="F2794" s="19">
        <v>2.76</v>
      </c>
      <c r="G2794" s="19">
        <v>0</v>
      </c>
      <c r="H2794" s="17">
        <f t="shared" si="132"/>
        <v>0</v>
      </c>
      <c r="I2794" s="18">
        <f t="shared" si="130"/>
        <v>13.16</v>
      </c>
      <c r="J2794" s="17">
        <f t="shared" si="131"/>
        <v>0</v>
      </c>
    </row>
    <row r="2795" spans="1:10" x14ac:dyDescent="0.3">
      <c r="A2795" s="2">
        <v>20200426</v>
      </c>
      <c r="B2795" s="2" t="s">
        <v>47</v>
      </c>
      <c r="C2795" s="2">
        <v>0</v>
      </c>
      <c r="D2795" s="2">
        <v>0</v>
      </c>
      <c r="E2795" s="2">
        <v>13.15</v>
      </c>
      <c r="F2795" s="2">
        <v>2.83</v>
      </c>
      <c r="G2795" s="2">
        <v>0</v>
      </c>
      <c r="H2795" s="16">
        <f t="shared" si="132"/>
        <v>0</v>
      </c>
      <c r="I2795" s="15">
        <f t="shared" si="130"/>
        <v>13.15</v>
      </c>
      <c r="J2795" s="14">
        <f t="shared" si="131"/>
        <v>0</v>
      </c>
    </row>
    <row r="2796" spans="1:10" x14ac:dyDescent="0.3">
      <c r="A2796" s="19">
        <v>20200426</v>
      </c>
      <c r="B2796" s="19" t="s">
        <v>46</v>
      </c>
      <c r="C2796" s="19">
        <v>0</v>
      </c>
      <c r="D2796" s="19">
        <v>0</v>
      </c>
      <c r="E2796" s="19">
        <v>12.99</v>
      </c>
      <c r="F2796" s="19">
        <v>2.97</v>
      </c>
      <c r="G2796" s="19">
        <v>0</v>
      </c>
      <c r="H2796" s="17">
        <f t="shared" si="132"/>
        <v>0</v>
      </c>
      <c r="I2796" s="18">
        <f t="shared" si="130"/>
        <v>12.99</v>
      </c>
      <c r="J2796" s="17">
        <f t="shared" si="131"/>
        <v>0</v>
      </c>
    </row>
    <row r="2797" spans="1:10" x14ac:dyDescent="0.3">
      <c r="A2797" s="2">
        <v>20200426</v>
      </c>
      <c r="B2797" s="2" t="s">
        <v>45</v>
      </c>
      <c r="C2797" s="2">
        <v>0</v>
      </c>
      <c r="D2797" s="2">
        <v>0</v>
      </c>
      <c r="E2797" s="2">
        <v>12.87</v>
      </c>
      <c r="F2797" s="2">
        <v>3.03</v>
      </c>
      <c r="G2797" s="2">
        <v>0</v>
      </c>
      <c r="H2797" s="16">
        <f t="shared" si="132"/>
        <v>0</v>
      </c>
      <c r="I2797" s="15">
        <f t="shared" si="130"/>
        <v>12.87</v>
      </c>
      <c r="J2797" s="14">
        <f t="shared" si="131"/>
        <v>0</v>
      </c>
    </row>
    <row r="2798" spans="1:10" x14ac:dyDescent="0.3">
      <c r="A2798" s="19">
        <v>20200426</v>
      </c>
      <c r="B2798" s="19" t="s">
        <v>44</v>
      </c>
      <c r="C2798" s="19">
        <v>0</v>
      </c>
      <c r="D2798" s="19">
        <v>0</v>
      </c>
      <c r="E2798" s="19">
        <v>12.85</v>
      </c>
      <c r="F2798" s="19">
        <v>2.9</v>
      </c>
      <c r="G2798" s="19">
        <v>0</v>
      </c>
      <c r="H2798" s="17">
        <f t="shared" si="132"/>
        <v>0</v>
      </c>
      <c r="I2798" s="18">
        <f t="shared" si="130"/>
        <v>12.85</v>
      </c>
      <c r="J2798" s="17">
        <f t="shared" si="131"/>
        <v>0</v>
      </c>
    </row>
    <row r="2799" spans="1:10" x14ac:dyDescent="0.3">
      <c r="A2799" s="2">
        <v>20200426</v>
      </c>
      <c r="B2799" s="2" t="s">
        <v>43</v>
      </c>
      <c r="C2799" s="2">
        <v>0</v>
      </c>
      <c r="D2799" s="2">
        <v>0</v>
      </c>
      <c r="E2799" s="2">
        <v>12.84</v>
      </c>
      <c r="F2799" s="2">
        <v>2.69</v>
      </c>
      <c r="G2799" s="2">
        <v>0</v>
      </c>
      <c r="H2799" s="16">
        <f t="shared" si="132"/>
        <v>0</v>
      </c>
      <c r="I2799" s="15">
        <f t="shared" si="130"/>
        <v>12.84</v>
      </c>
      <c r="J2799" s="14">
        <f t="shared" si="131"/>
        <v>0</v>
      </c>
    </row>
    <row r="2800" spans="1:10" x14ac:dyDescent="0.3">
      <c r="A2800" s="19">
        <v>20200426</v>
      </c>
      <c r="B2800" s="19" t="s">
        <v>42</v>
      </c>
      <c r="C2800" s="19">
        <v>22.32</v>
      </c>
      <c r="D2800" s="19">
        <v>3.77</v>
      </c>
      <c r="E2800" s="19">
        <v>12.77</v>
      </c>
      <c r="F2800" s="19">
        <v>2.48</v>
      </c>
      <c r="G2800" s="19">
        <v>0</v>
      </c>
      <c r="H2800" s="17">
        <f t="shared" si="132"/>
        <v>339.46022687699644</v>
      </c>
      <c r="I2800" s="18">
        <f t="shared" si="130"/>
        <v>23.378132089906138</v>
      </c>
      <c r="J2800" s="17">
        <f t="shared" si="131"/>
        <v>0.34193774529625887</v>
      </c>
    </row>
    <row r="2801" spans="1:10" x14ac:dyDescent="0.3">
      <c r="A2801" s="2">
        <v>20200426</v>
      </c>
      <c r="B2801" s="2" t="s">
        <v>41</v>
      </c>
      <c r="C2801" s="2">
        <v>182</v>
      </c>
      <c r="D2801" s="2">
        <v>15.29</v>
      </c>
      <c r="E2801" s="2">
        <v>13.35</v>
      </c>
      <c r="F2801" s="2">
        <v>2.0699999999999998</v>
      </c>
      <c r="G2801" s="2">
        <v>0</v>
      </c>
      <c r="H2801" s="16">
        <f t="shared" si="132"/>
        <v>690.16593464493531</v>
      </c>
      <c r="I2801" s="15">
        <f t="shared" si="130"/>
        <v>34.91768545765423</v>
      </c>
      <c r="J2801" s="14">
        <f t="shared" si="131"/>
        <v>0.65936411570465137</v>
      </c>
    </row>
    <row r="2802" spans="1:10" x14ac:dyDescent="0.3">
      <c r="A2802" s="19">
        <v>20200426</v>
      </c>
      <c r="B2802" s="19" t="s">
        <v>40</v>
      </c>
      <c r="C2802" s="19">
        <v>364</v>
      </c>
      <c r="D2802" s="19">
        <v>26.98</v>
      </c>
      <c r="E2802" s="19">
        <v>14.54</v>
      </c>
      <c r="F2802" s="19">
        <v>2.5499999999999998</v>
      </c>
      <c r="G2802" s="19">
        <v>0</v>
      </c>
      <c r="H2802" s="17">
        <f t="shared" si="132"/>
        <v>802.32860070109132</v>
      </c>
      <c r="I2802" s="18">
        <f t="shared" si="130"/>
        <v>39.612768771909103</v>
      </c>
      <c r="J2802" s="17">
        <f t="shared" si="131"/>
        <v>0.74956951025598639</v>
      </c>
    </row>
    <row r="2803" spans="1:10" x14ac:dyDescent="0.3">
      <c r="A2803" s="2">
        <v>20200426</v>
      </c>
      <c r="B2803" s="2" t="s">
        <v>39</v>
      </c>
      <c r="C2803" s="2">
        <v>547</v>
      </c>
      <c r="D2803" s="2">
        <v>38.51</v>
      </c>
      <c r="E2803" s="2">
        <v>15.18</v>
      </c>
      <c r="F2803" s="2">
        <v>2.83</v>
      </c>
      <c r="G2803" s="2">
        <v>0</v>
      </c>
      <c r="H2803" s="16">
        <f t="shared" si="132"/>
        <v>878.50145337586014</v>
      </c>
      <c r="I2803" s="15">
        <f t="shared" si="130"/>
        <v>42.633170417995629</v>
      </c>
      <c r="J2803" s="14">
        <f t="shared" si="131"/>
        <v>0.80879300709660995</v>
      </c>
    </row>
    <row r="2804" spans="1:10" x14ac:dyDescent="0.3">
      <c r="A2804" s="19">
        <v>20200426</v>
      </c>
      <c r="B2804" s="19" t="s">
        <v>38</v>
      </c>
      <c r="C2804" s="19">
        <v>697</v>
      </c>
      <c r="D2804" s="19">
        <v>49.39</v>
      </c>
      <c r="E2804" s="19">
        <v>15.77</v>
      </c>
      <c r="F2804" s="19">
        <v>3.03</v>
      </c>
      <c r="G2804" s="19">
        <v>0</v>
      </c>
      <c r="H2804" s="17">
        <f t="shared" si="132"/>
        <v>918.12279177684968</v>
      </c>
      <c r="I2804" s="18">
        <f t="shared" si="130"/>
        <v>44.461337243026549</v>
      </c>
      <c r="J2804" s="17">
        <f t="shared" si="131"/>
        <v>0.8377172540110972</v>
      </c>
    </row>
    <row r="2805" spans="1:10" x14ac:dyDescent="0.3">
      <c r="A2805" s="2">
        <v>20200426</v>
      </c>
      <c r="B2805" s="2" t="s">
        <v>37</v>
      </c>
      <c r="C2805" s="2">
        <v>551</v>
      </c>
      <c r="D2805" s="2">
        <v>58.64</v>
      </c>
      <c r="E2805" s="2">
        <v>16.079999999999998</v>
      </c>
      <c r="F2805" s="2">
        <v>3.38</v>
      </c>
      <c r="G2805" s="2">
        <v>0</v>
      </c>
      <c r="H2805" s="16">
        <f t="shared" si="132"/>
        <v>645.26379922349247</v>
      </c>
      <c r="I2805" s="15">
        <f t="shared" si="130"/>
        <v>36.244493725734138</v>
      </c>
      <c r="J2805" s="14">
        <f t="shared" si="131"/>
        <v>0.61261330788533874</v>
      </c>
    </row>
    <row r="2806" spans="1:10" x14ac:dyDescent="0.3">
      <c r="A2806" s="19">
        <v>20200426</v>
      </c>
      <c r="B2806" s="19" t="s">
        <v>36</v>
      </c>
      <c r="C2806" s="19">
        <v>819</v>
      </c>
      <c r="D2806" s="19">
        <v>64.22</v>
      </c>
      <c r="E2806" s="19">
        <v>16.23</v>
      </c>
      <c r="F2806" s="19">
        <v>3.72</v>
      </c>
      <c r="G2806" s="19">
        <v>0</v>
      </c>
      <c r="H2806" s="17">
        <f t="shared" si="132"/>
        <v>909.52437851349475</v>
      </c>
      <c r="I2806" s="18">
        <f t="shared" si="130"/>
        <v>44.652636828546711</v>
      </c>
      <c r="J2806" s="17">
        <f t="shared" si="131"/>
        <v>0.82908889317413559</v>
      </c>
    </row>
    <row r="2807" spans="1:10" x14ac:dyDescent="0.3">
      <c r="A2807" s="2">
        <v>20200426</v>
      </c>
      <c r="B2807" s="2" t="s">
        <v>35</v>
      </c>
      <c r="C2807" s="2">
        <v>697</v>
      </c>
      <c r="D2807" s="2">
        <v>63.59</v>
      </c>
      <c r="E2807" s="2">
        <v>16.27</v>
      </c>
      <c r="F2807" s="2">
        <v>4</v>
      </c>
      <c r="G2807" s="2">
        <v>0</v>
      </c>
      <c r="H2807" s="16">
        <f t="shared" si="132"/>
        <v>778.21955019807172</v>
      </c>
      <c r="I2807" s="15">
        <f t="shared" si="130"/>
        <v>40.589360943689741</v>
      </c>
      <c r="J2807" s="14">
        <f t="shared" si="131"/>
        <v>0.72362579562144047</v>
      </c>
    </row>
    <row r="2808" spans="1:10" x14ac:dyDescent="0.3">
      <c r="A2808" s="19">
        <v>20200426</v>
      </c>
      <c r="B2808" s="19" t="s">
        <v>34</v>
      </c>
      <c r="C2808" s="19">
        <v>797.01</v>
      </c>
      <c r="D2808" s="19">
        <v>57.11</v>
      </c>
      <c r="E2808" s="19">
        <v>16.45</v>
      </c>
      <c r="F2808" s="19">
        <v>4.1399999999999997</v>
      </c>
      <c r="G2808" s="19">
        <v>0</v>
      </c>
      <c r="H2808" s="17">
        <f t="shared" si="132"/>
        <v>949.14385096198555</v>
      </c>
      <c r="I2808" s="18">
        <f t="shared" si="130"/>
        <v>46.110745342562048</v>
      </c>
      <c r="J2808" s="17">
        <f t="shared" si="131"/>
        <v>0.85897674737195839</v>
      </c>
    </row>
    <row r="2809" spans="1:10" x14ac:dyDescent="0.3">
      <c r="A2809" s="2">
        <v>20200426</v>
      </c>
      <c r="B2809" s="2" t="s">
        <v>33</v>
      </c>
      <c r="C2809" s="2">
        <v>700.01</v>
      </c>
      <c r="D2809" s="2">
        <v>47.44</v>
      </c>
      <c r="E2809" s="2">
        <v>16.3</v>
      </c>
      <c r="F2809" s="2">
        <v>4.1399999999999997</v>
      </c>
      <c r="G2809" s="2">
        <v>0</v>
      </c>
      <c r="H2809" s="16">
        <f t="shared" si="132"/>
        <v>950.36522902266938</v>
      </c>
      <c r="I2809" s="15">
        <f t="shared" si="130"/>
        <v>45.998913406958422</v>
      </c>
      <c r="J2809" s="14">
        <f t="shared" si="131"/>
        <v>0.86056036185112872</v>
      </c>
    </row>
    <row r="2810" spans="1:10" x14ac:dyDescent="0.3">
      <c r="A2810" s="19">
        <v>20200426</v>
      </c>
      <c r="B2810" s="19" t="s">
        <v>32</v>
      </c>
      <c r="C2810" s="19">
        <v>524.01</v>
      </c>
      <c r="D2810" s="19">
        <v>36.380000000000003</v>
      </c>
      <c r="E2810" s="19">
        <v>16.239999999999998</v>
      </c>
      <c r="F2810" s="19">
        <v>4.1399999999999997</v>
      </c>
      <c r="G2810" s="19">
        <v>0</v>
      </c>
      <c r="H2810" s="17">
        <f t="shared" si="132"/>
        <v>883.45393079755127</v>
      </c>
      <c r="I2810" s="18">
        <f t="shared" si="130"/>
        <v>43.847935337423479</v>
      </c>
      <c r="J2810" s="17">
        <f t="shared" si="131"/>
        <v>0.80852315927185958</v>
      </c>
    </row>
    <row r="2811" spans="1:10" x14ac:dyDescent="0.3">
      <c r="A2811" s="2">
        <v>20200426</v>
      </c>
      <c r="B2811" s="2" t="s">
        <v>31</v>
      </c>
      <c r="C2811" s="2">
        <v>332</v>
      </c>
      <c r="D2811" s="2">
        <v>24.79</v>
      </c>
      <c r="E2811" s="2">
        <v>15.81</v>
      </c>
      <c r="F2811" s="2">
        <v>3.93</v>
      </c>
      <c r="G2811" s="2">
        <v>0</v>
      </c>
      <c r="H2811" s="16">
        <f t="shared" si="132"/>
        <v>791.80786236615143</v>
      </c>
      <c r="I2811" s="15">
        <f t="shared" si="130"/>
        <v>40.553995698942231</v>
      </c>
      <c r="J2811" s="14">
        <f t="shared" si="131"/>
        <v>0.73638686998080849</v>
      </c>
    </row>
    <row r="2812" spans="1:10" x14ac:dyDescent="0.3">
      <c r="A2812" s="19">
        <v>20200426</v>
      </c>
      <c r="B2812" s="19" t="s">
        <v>30</v>
      </c>
      <c r="C2812" s="19">
        <v>163</v>
      </c>
      <c r="D2812" s="19">
        <v>13.12</v>
      </c>
      <c r="E2812" s="19">
        <v>15.46</v>
      </c>
      <c r="F2812" s="19">
        <v>3.52</v>
      </c>
      <c r="G2812" s="19">
        <v>0</v>
      </c>
      <c r="H2812" s="17">
        <f t="shared" si="132"/>
        <v>718.08927340355558</v>
      </c>
      <c r="I2812" s="18">
        <f t="shared" si="130"/>
        <v>37.900289793861113</v>
      </c>
      <c r="J2812" s="17">
        <f t="shared" si="131"/>
        <v>0.67640325464209494</v>
      </c>
    </row>
    <row r="2813" spans="1:10" x14ac:dyDescent="0.3">
      <c r="A2813" s="2">
        <v>20200426</v>
      </c>
      <c r="B2813" s="2" t="s">
        <v>29</v>
      </c>
      <c r="C2813" s="2">
        <v>0</v>
      </c>
      <c r="D2813" s="2">
        <v>0</v>
      </c>
      <c r="E2813" s="2">
        <v>15.01</v>
      </c>
      <c r="F2813" s="2">
        <v>2.69</v>
      </c>
      <c r="G2813" s="2">
        <v>0</v>
      </c>
      <c r="H2813" s="16">
        <f t="shared" si="132"/>
        <v>0</v>
      </c>
      <c r="I2813" s="15">
        <f t="shared" si="130"/>
        <v>15.01</v>
      </c>
      <c r="J2813" s="14">
        <f t="shared" si="131"/>
        <v>0</v>
      </c>
    </row>
    <row r="2814" spans="1:10" x14ac:dyDescent="0.3">
      <c r="A2814" s="19">
        <v>20200426</v>
      </c>
      <c r="B2814" s="19" t="s">
        <v>28</v>
      </c>
      <c r="C2814" s="19">
        <v>0</v>
      </c>
      <c r="D2814" s="19">
        <v>0</v>
      </c>
      <c r="E2814" s="19">
        <v>14.36</v>
      </c>
      <c r="F2814" s="19">
        <v>2.2799999999999998</v>
      </c>
      <c r="G2814" s="19">
        <v>0</v>
      </c>
      <c r="H2814" s="17">
        <f t="shared" si="132"/>
        <v>0</v>
      </c>
      <c r="I2814" s="18">
        <f t="shared" si="130"/>
        <v>14.36</v>
      </c>
      <c r="J2814" s="17">
        <f t="shared" si="131"/>
        <v>0</v>
      </c>
    </row>
    <row r="2815" spans="1:10" x14ac:dyDescent="0.3">
      <c r="A2815" s="2">
        <v>20200426</v>
      </c>
      <c r="B2815" s="2" t="s">
        <v>27</v>
      </c>
      <c r="C2815" s="2">
        <v>0</v>
      </c>
      <c r="D2815" s="2">
        <v>0</v>
      </c>
      <c r="E2815" s="2">
        <v>13.96</v>
      </c>
      <c r="F2815" s="2">
        <v>2</v>
      </c>
      <c r="G2815" s="2">
        <v>0</v>
      </c>
      <c r="H2815" s="16">
        <f t="shared" si="132"/>
        <v>0</v>
      </c>
      <c r="I2815" s="15">
        <f t="shared" si="130"/>
        <v>13.96</v>
      </c>
      <c r="J2815" s="14">
        <f t="shared" si="131"/>
        <v>0</v>
      </c>
    </row>
    <row r="2816" spans="1:10" x14ac:dyDescent="0.3">
      <c r="A2816" s="19">
        <v>20200426</v>
      </c>
      <c r="B2816" s="19" t="s">
        <v>26</v>
      </c>
      <c r="C2816" s="19">
        <v>0</v>
      </c>
      <c r="D2816" s="19">
        <v>0</v>
      </c>
      <c r="E2816" s="19">
        <v>13.42</v>
      </c>
      <c r="F2816" s="19">
        <v>1.93</v>
      </c>
      <c r="G2816" s="19">
        <v>0</v>
      </c>
      <c r="H2816" s="17">
        <f t="shared" si="132"/>
        <v>0</v>
      </c>
      <c r="I2816" s="18">
        <f t="shared" si="130"/>
        <v>13.42</v>
      </c>
      <c r="J2816" s="17">
        <f t="shared" si="131"/>
        <v>0</v>
      </c>
    </row>
    <row r="2817" spans="1:10" x14ac:dyDescent="0.3">
      <c r="A2817" s="2">
        <v>20200426</v>
      </c>
      <c r="B2817" s="2" t="s">
        <v>25</v>
      </c>
      <c r="C2817" s="2">
        <v>0</v>
      </c>
      <c r="D2817" s="2">
        <v>0</v>
      </c>
      <c r="E2817" s="2">
        <v>12.53</v>
      </c>
      <c r="F2817" s="2">
        <v>1.72</v>
      </c>
      <c r="G2817" s="2">
        <v>0</v>
      </c>
      <c r="H2817" s="16">
        <f t="shared" si="132"/>
        <v>0</v>
      </c>
      <c r="I2817" s="15">
        <f t="shared" si="130"/>
        <v>12.53</v>
      </c>
      <c r="J2817" s="14">
        <f t="shared" si="131"/>
        <v>0</v>
      </c>
    </row>
    <row r="2818" spans="1:10" x14ac:dyDescent="0.3">
      <c r="A2818" s="19">
        <v>20200427</v>
      </c>
      <c r="B2818" s="19" t="s">
        <v>48</v>
      </c>
      <c r="C2818" s="19">
        <v>0</v>
      </c>
      <c r="D2818" s="19">
        <v>0</v>
      </c>
      <c r="E2818" s="19">
        <v>11.76</v>
      </c>
      <c r="F2818" s="19">
        <v>1.52</v>
      </c>
      <c r="G2818" s="19">
        <v>0</v>
      </c>
      <c r="H2818" s="17">
        <f t="shared" si="132"/>
        <v>0</v>
      </c>
      <c r="I2818" s="18">
        <f t="shared" si="130"/>
        <v>11.76</v>
      </c>
      <c r="J2818" s="17">
        <f t="shared" si="131"/>
        <v>0</v>
      </c>
    </row>
    <row r="2819" spans="1:10" x14ac:dyDescent="0.3">
      <c r="A2819" s="2">
        <v>20200427</v>
      </c>
      <c r="B2819" s="2" t="s">
        <v>47</v>
      </c>
      <c r="C2819" s="2">
        <v>0</v>
      </c>
      <c r="D2819" s="2">
        <v>0</v>
      </c>
      <c r="E2819" s="2">
        <v>11.88</v>
      </c>
      <c r="F2819" s="2">
        <v>1.31</v>
      </c>
      <c r="G2819" s="2">
        <v>0</v>
      </c>
      <c r="H2819" s="16">
        <f t="shared" si="132"/>
        <v>0</v>
      </c>
      <c r="I2819" s="15">
        <f t="shared" si="130"/>
        <v>11.88</v>
      </c>
      <c r="J2819" s="14">
        <f t="shared" si="131"/>
        <v>0</v>
      </c>
    </row>
    <row r="2820" spans="1:10" x14ac:dyDescent="0.3">
      <c r="A2820" s="19">
        <v>20200427</v>
      </c>
      <c r="B2820" s="19" t="s">
        <v>46</v>
      </c>
      <c r="C2820" s="19">
        <v>0</v>
      </c>
      <c r="D2820" s="19">
        <v>0</v>
      </c>
      <c r="E2820" s="19">
        <v>12.1</v>
      </c>
      <c r="F2820" s="19">
        <v>1.24</v>
      </c>
      <c r="G2820" s="19">
        <v>0</v>
      </c>
      <c r="H2820" s="17">
        <f t="shared" si="132"/>
        <v>0</v>
      </c>
      <c r="I2820" s="18">
        <f t="shared" si="130"/>
        <v>12.1</v>
      </c>
      <c r="J2820" s="17">
        <f t="shared" si="131"/>
        <v>0</v>
      </c>
    </row>
    <row r="2821" spans="1:10" x14ac:dyDescent="0.3">
      <c r="A2821" s="2">
        <v>20200427</v>
      </c>
      <c r="B2821" s="2" t="s">
        <v>45</v>
      </c>
      <c r="C2821" s="2">
        <v>0</v>
      </c>
      <c r="D2821" s="2">
        <v>0</v>
      </c>
      <c r="E2821" s="2">
        <v>11.39</v>
      </c>
      <c r="F2821" s="2">
        <v>1.38</v>
      </c>
      <c r="G2821" s="2">
        <v>0</v>
      </c>
      <c r="H2821" s="16">
        <f t="shared" si="132"/>
        <v>0</v>
      </c>
      <c r="I2821" s="15">
        <f t="shared" si="130"/>
        <v>11.39</v>
      </c>
      <c r="J2821" s="14">
        <f t="shared" si="131"/>
        <v>0</v>
      </c>
    </row>
    <row r="2822" spans="1:10" x14ac:dyDescent="0.3">
      <c r="A2822" s="19">
        <v>20200427</v>
      </c>
      <c r="B2822" s="19" t="s">
        <v>44</v>
      </c>
      <c r="C2822" s="19">
        <v>0</v>
      </c>
      <c r="D2822" s="19">
        <v>0</v>
      </c>
      <c r="E2822" s="19">
        <v>11.01</v>
      </c>
      <c r="F2822" s="19">
        <v>1.45</v>
      </c>
      <c r="G2822" s="19">
        <v>0</v>
      </c>
      <c r="H2822" s="17">
        <f t="shared" si="132"/>
        <v>0</v>
      </c>
      <c r="I2822" s="18">
        <f t="shared" si="130"/>
        <v>11.01</v>
      </c>
      <c r="J2822" s="17">
        <f t="shared" si="131"/>
        <v>0</v>
      </c>
    </row>
    <row r="2823" spans="1:10" x14ac:dyDescent="0.3">
      <c r="A2823" s="2">
        <v>20200427</v>
      </c>
      <c r="B2823" s="2" t="s">
        <v>43</v>
      </c>
      <c r="C2823" s="2">
        <v>0</v>
      </c>
      <c r="D2823" s="2">
        <v>0</v>
      </c>
      <c r="E2823" s="2">
        <v>10.74</v>
      </c>
      <c r="F2823" s="2">
        <v>1.52</v>
      </c>
      <c r="G2823" s="2">
        <v>0</v>
      </c>
      <c r="H2823" s="16">
        <f t="shared" si="132"/>
        <v>0</v>
      </c>
      <c r="I2823" s="15">
        <f t="shared" si="130"/>
        <v>10.74</v>
      </c>
      <c r="J2823" s="14">
        <f t="shared" si="131"/>
        <v>0</v>
      </c>
    </row>
    <row r="2824" spans="1:10" x14ac:dyDescent="0.3">
      <c r="A2824" s="19">
        <v>20200427</v>
      </c>
      <c r="B2824" s="19" t="s">
        <v>42</v>
      </c>
      <c r="C2824" s="19">
        <v>15</v>
      </c>
      <c r="D2824" s="19">
        <v>4</v>
      </c>
      <c r="E2824" s="19">
        <v>10.3</v>
      </c>
      <c r="F2824" s="19">
        <v>1.72</v>
      </c>
      <c r="G2824" s="19">
        <v>0</v>
      </c>
      <c r="H2824" s="17">
        <f t="shared" si="132"/>
        <v>215.03380539305513</v>
      </c>
      <c r="I2824" s="18">
        <f t="shared" si="130"/>
        <v>17.019806418532973</v>
      </c>
      <c r="J2824" s="17">
        <f t="shared" si="131"/>
        <v>0.22275585666423753</v>
      </c>
    </row>
    <row r="2825" spans="1:10" x14ac:dyDescent="0.3">
      <c r="A2825" s="2">
        <v>20200427</v>
      </c>
      <c r="B2825" s="2" t="s">
        <v>41</v>
      </c>
      <c r="C2825" s="2">
        <v>119</v>
      </c>
      <c r="D2825" s="2">
        <v>15.51</v>
      </c>
      <c r="E2825" s="2">
        <v>11.85</v>
      </c>
      <c r="F2825" s="2">
        <v>1.03</v>
      </c>
      <c r="G2825" s="2">
        <v>0</v>
      </c>
      <c r="H2825" s="16">
        <f t="shared" si="132"/>
        <v>445.01526523606566</v>
      </c>
      <c r="I2825" s="15">
        <f t="shared" si="130"/>
        <v>25.756727038627051</v>
      </c>
      <c r="J2825" s="14">
        <f t="shared" si="131"/>
        <v>0.44349986735893898</v>
      </c>
    </row>
    <row r="2826" spans="1:10" x14ac:dyDescent="0.3">
      <c r="A2826" s="19">
        <v>20200427</v>
      </c>
      <c r="B2826" s="19" t="s">
        <v>40</v>
      </c>
      <c r="C2826" s="19">
        <v>235</v>
      </c>
      <c r="D2826" s="19">
        <v>27.2</v>
      </c>
      <c r="E2826" s="19">
        <v>14.2</v>
      </c>
      <c r="F2826" s="19">
        <v>1.24</v>
      </c>
      <c r="G2826" s="19">
        <v>0</v>
      </c>
      <c r="H2826" s="17">
        <f t="shared" si="132"/>
        <v>514.11302937242272</v>
      </c>
      <c r="I2826" s="18">
        <f t="shared" ref="I2826:I2889" si="133">E2826+H2826*((NOCT-20)/(800))</f>
        <v>30.266032167888209</v>
      </c>
      <c r="J2826" s="17">
        <f t="shared" ref="J2826:J2889" si="134">P_STC__W*(H2826/1000)*(1+(alpha_p/100)*(I2826-25))</f>
        <v>0.50193001849469743</v>
      </c>
    </row>
    <row r="2827" spans="1:10" x14ac:dyDescent="0.3">
      <c r="A2827" s="2">
        <v>20200427</v>
      </c>
      <c r="B2827" s="2" t="s">
        <v>39</v>
      </c>
      <c r="C2827" s="2">
        <v>437</v>
      </c>
      <c r="D2827" s="2">
        <v>38.74</v>
      </c>
      <c r="E2827" s="2">
        <v>14.84</v>
      </c>
      <c r="F2827" s="2">
        <v>1.52</v>
      </c>
      <c r="G2827" s="2">
        <v>0</v>
      </c>
      <c r="H2827" s="16">
        <f t="shared" si="132"/>
        <v>698.32028724024906</v>
      </c>
      <c r="I2827" s="15">
        <f t="shared" si="133"/>
        <v>36.662508976257783</v>
      </c>
      <c r="J2827" s="14">
        <f t="shared" si="134"/>
        <v>0.66167153745815865</v>
      </c>
    </row>
    <row r="2828" spans="1:10" x14ac:dyDescent="0.3">
      <c r="A2828" s="19">
        <v>20200427</v>
      </c>
      <c r="B2828" s="19" t="s">
        <v>38</v>
      </c>
      <c r="C2828" s="19">
        <v>309</v>
      </c>
      <c r="D2828" s="19">
        <v>49.64</v>
      </c>
      <c r="E2828" s="19">
        <v>15.53</v>
      </c>
      <c r="F2828" s="19">
        <v>2</v>
      </c>
      <c r="G2828" s="19">
        <v>0</v>
      </c>
      <c r="H2828" s="17">
        <f t="shared" si="132"/>
        <v>405.51681614069741</v>
      </c>
      <c r="I2828" s="18">
        <f t="shared" si="133"/>
        <v>28.202400504396792</v>
      </c>
      <c r="J2828" s="17">
        <f t="shared" si="134"/>
        <v>0.39967299348622082</v>
      </c>
    </row>
    <row r="2829" spans="1:10" x14ac:dyDescent="0.3">
      <c r="A2829" s="2">
        <v>20200427</v>
      </c>
      <c r="B2829" s="2" t="s">
        <v>37</v>
      </c>
      <c r="C2829" s="2">
        <v>273</v>
      </c>
      <c r="D2829" s="2">
        <v>58.93</v>
      </c>
      <c r="E2829" s="2">
        <v>16.07</v>
      </c>
      <c r="F2829" s="2">
        <v>2.5499999999999998</v>
      </c>
      <c r="G2829" s="2">
        <v>0</v>
      </c>
      <c r="H2829" s="16">
        <f t="shared" si="132"/>
        <v>318.72512809348632</v>
      </c>
      <c r="I2829" s="15">
        <f t="shared" si="133"/>
        <v>26.030160252921448</v>
      </c>
      <c r="J2829" s="14">
        <f t="shared" si="134"/>
        <v>0.3172476072799249</v>
      </c>
    </row>
    <row r="2830" spans="1:10" x14ac:dyDescent="0.3">
      <c r="A2830" s="19">
        <v>20200427</v>
      </c>
      <c r="B2830" s="19" t="s">
        <v>36</v>
      </c>
      <c r="C2830" s="19">
        <v>956.01</v>
      </c>
      <c r="D2830" s="19">
        <v>64.540000000000006</v>
      </c>
      <c r="E2830" s="19">
        <v>16.559999999999999</v>
      </c>
      <c r="F2830" s="19">
        <v>3.1</v>
      </c>
      <c r="G2830" s="19">
        <v>0</v>
      </c>
      <c r="H2830" s="17">
        <f t="shared" si="132"/>
        <v>1058.8384410346828</v>
      </c>
      <c r="I2830" s="18">
        <f t="shared" si="133"/>
        <v>49.648701282333832</v>
      </c>
      <c r="J2830" s="17">
        <f t="shared" si="134"/>
        <v>0.94139297505776098</v>
      </c>
    </row>
    <row r="2831" spans="1:10" x14ac:dyDescent="0.3">
      <c r="A2831" s="2">
        <v>20200427</v>
      </c>
      <c r="B2831" s="2" t="s">
        <v>35</v>
      </c>
      <c r="C2831" s="2">
        <v>883.01</v>
      </c>
      <c r="D2831" s="2">
        <v>63.88</v>
      </c>
      <c r="E2831" s="2">
        <v>16.809999999999999</v>
      </c>
      <c r="F2831" s="2">
        <v>3.59</v>
      </c>
      <c r="G2831" s="2">
        <v>0</v>
      </c>
      <c r="H2831" s="16">
        <f t="shared" si="132"/>
        <v>983.44538979276251</v>
      </c>
      <c r="I2831" s="15">
        <f t="shared" si="133"/>
        <v>47.542668431023827</v>
      </c>
      <c r="J2831" s="14">
        <f t="shared" si="134"/>
        <v>0.88368271475323501</v>
      </c>
    </row>
    <row r="2832" spans="1:10" x14ac:dyDescent="0.3">
      <c r="A2832" s="19">
        <v>20200427</v>
      </c>
      <c r="B2832" s="19" t="s">
        <v>34</v>
      </c>
      <c r="C2832" s="19">
        <v>881.01</v>
      </c>
      <c r="D2832" s="19">
        <v>57.34</v>
      </c>
      <c r="E2832" s="19">
        <v>16.420000000000002</v>
      </c>
      <c r="F2832" s="19">
        <v>4</v>
      </c>
      <c r="G2832" s="19">
        <v>0</v>
      </c>
      <c r="H2832" s="17">
        <f t="shared" si="132"/>
        <v>1046.4696925752894</v>
      </c>
      <c r="I2832" s="18">
        <f t="shared" si="133"/>
        <v>49.122177892977795</v>
      </c>
      <c r="J2832" s="17">
        <f t="shared" si="134"/>
        <v>0.93287561619769022</v>
      </c>
    </row>
    <row r="2833" spans="1:10" x14ac:dyDescent="0.3">
      <c r="A2833" s="2">
        <v>20200427</v>
      </c>
      <c r="B2833" s="2" t="s">
        <v>33</v>
      </c>
      <c r="C2833" s="2">
        <v>740.01</v>
      </c>
      <c r="D2833" s="2">
        <v>47.63</v>
      </c>
      <c r="E2833" s="2">
        <v>16.3</v>
      </c>
      <c r="F2833" s="2">
        <v>4.41</v>
      </c>
      <c r="G2833" s="2">
        <v>0</v>
      </c>
      <c r="H2833" s="16">
        <f t="shared" si="132"/>
        <v>1001.6265338467881</v>
      </c>
      <c r="I2833" s="15">
        <f t="shared" si="133"/>
        <v>47.600829182712133</v>
      </c>
      <c r="J2833" s="14">
        <f t="shared" si="134"/>
        <v>0.89975737796324329</v>
      </c>
    </row>
    <row r="2834" spans="1:10" x14ac:dyDescent="0.3">
      <c r="A2834" s="19">
        <v>20200427</v>
      </c>
      <c r="B2834" s="19" t="s">
        <v>32</v>
      </c>
      <c r="C2834" s="19">
        <v>584.01</v>
      </c>
      <c r="D2834" s="19">
        <v>36.549999999999997</v>
      </c>
      <c r="E2834" s="19">
        <v>16.27</v>
      </c>
      <c r="F2834" s="19">
        <v>4.41</v>
      </c>
      <c r="G2834" s="19">
        <v>0</v>
      </c>
      <c r="H2834" s="17">
        <f t="shared" si="132"/>
        <v>980.66567173913018</v>
      </c>
      <c r="I2834" s="18">
        <f t="shared" si="133"/>
        <v>46.915802241847814</v>
      </c>
      <c r="J2834" s="17">
        <f t="shared" si="134"/>
        <v>0.88395133456671393</v>
      </c>
    </row>
    <row r="2835" spans="1:10" x14ac:dyDescent="0.3">
      <c r="A2835" s="2">
        <v>20200427</v>
      </c>
      <c r="B2835" s="2" t="s">
        <v>31</v>
      </c>
      <c r="C2835" s="2">
        <v>387</v>
      </c>
      <c r="D2835" s="2">
        <v>24.95</v>
      </c>
      <c r="E2835" s="2">
        <v>16.05</v>
      </c>
      <c r="F2835" s="2">
        <v>4.4800000000000004</v>
      </c>
      <c r="G2835" s="2">
        <v>0</v>
      </c>
      <c r="H2835" s="16">
        <f t="shared" ref="H2835:H2898" si="135">IF(D2835&gt;0,C2835/SIN(D2835*PI()/180),0)</f>
        <v>917.43728634678519</v>
      </c>
      <c r="I2835" s="15">
        <f t="shared" si="133"/>
        <v>44.719915198337034</v>
      </c>
      <c r="J2835" s="14">
        <f t="shared" si="134"/>
        <v>0.83602425165730543</v>
      </c>
    </row>
    <row r="2836" spans="1:10" x14ac:dyDescent="0.3">
      <c r="A2836" s="19">
        <v>20200427</v>
      </c>
      <c r="B2836" s="19" t="s">
        <v>30</v>
      </c>
      <c r="C2836" s="19">
        <v>188</v>
      </c>
      <c r="D2836" s="19">
        <v>13.28</v>
      </c>
      <c r="E2836" s="19">
        <v>15.51</v>
      </c>
      <c r="F2836" s="19">
        <v>4.41</v>
      </c>
      <c r="G2836" s="19">
        <v>0</v>
      </c>
      <c r="H2836" s="17">
        <f t="shared" si="135"/>
        <v>818.42315921220199</v>
      </c>
      <c r="I2836" s="18">
        <f t="shared" si="133"/>
        <v>41.085723725381314</v>
      </c>
      <c r="J2836" s="17">
        <f t="shared" si="134"/>
        <v>0.75918097947926644</v>
      </c>
    </row>
    <row r="2837" spans="1:10" x14ac:dyDescent="0.3">
      <c r="A2837" s="2">
        <v>20200427</v>
      </c>
      <c r="B2837" s="2" t="s">
        <v>29</v>
      </c>
      <c r="C2837" s="2">
        <v>0</v>
      </c>
      <c r="D2837" s="2">
        <v>0</v>
      </c>
      <c r="E2837" s="2">
        <v>14.99</v>
      </c>
      <c r="F2837" s="2">
        <v>3.72</v>
      </c>
      <c r="G2837" s="2">
        <v>0</v>
      </c>
      <c r="H2837" s="16">
        <f t="shared" si="135"/>
        <v>0</v>
      </c>
      <c r="I2837" s="15">
        <f t="shared" si="133"/>
        <v>14.99</v>
      </c>
      <c r="J2837" s="14">
        <f t="shared" si="134"/>
        <v>0</v>
      </c>
    </row>
    <row r="2838" spans="1:10" x14ac:dyDescent="0.3">
      <c r="A2838" s="19">
        <v>20200427</v>
      </c>
      <c r="B2838" s="19" t="s">
        <v>28</v>
      </c>
      <c r="C2838" s="19">
        <v>0</v>
      </c>
      <c r="D2838" s="19">
        <v>0</v>
      </c>
      <c r="E2838" s="19">
        <v>14.31</v>
      </c>
      <c r="F2838" s="19">
        <v>3.03</v>
      </c>
      <c r="G2838" s="19">
        <v>0</v>
      </c>
      <c r="H2838" s="17">
        <f t="shared" si="135"/>
        <v>0</v>
      </c>
      <c r="I2838" s="18">
        <f t="shared" si="133"/>
        <v>14.31</v>
      </c>
      <c r="J2838" s="17">
        <f t="shared" si="134"/>
        <v>0</v>
      </c>
    </row>
    <row r="2839" spans="1:10" x14ac:dyDescent="0.3">
      <c r="A2839" s="2">
        <v>20200427</v>
      </c>
      <c r="B2839" s="2" t="s">
        <v>27</v>
      </c>
      <c r="C2839" s="2">
        <v>0</v>
      </c>
      <c r="D2839" s="2">
        <v>0</v>
      </c>
      <c r="E2839" s="2">
        <v>13.93</v>
      </c>
      <c r="F2839" s="2">
        <v>2.5499999999999998</v>
      </c>
      <c r="G2839" s="2">
        <v>0</v>
      </c>
      <c r="H2839" s="16">
        <f t="shared" si="135"/>
        <v>0</v>
      </c>
      <c r="I2839" s="15">
        <f t="shared" si="133"/>
        <v>13.93</v>
      </c>
      <c r="J2839" s="14">
        <f t="shared" si="134"/>
        <v>0</v>
      </c>
    </row>
    <row r="2840" spans="1:10" x14ac:dyDescent="0.3">
      <c r="A2840" s="19">
        <v>20200427</v>
      </c>
      <c r="B2840" s="19" t="s">
        <v>26</v>
      </c>
      <c r="C2840" s="19">
        <v>0</v>
      </c>
      <c r="D2840" s="19">
        <v>0</v>
      </c>
      <c r="E2840" s="19">
        <v>13.53</v>
      </c>
      <c r="F2840" s="19">
        <v>2.21</v>
      </c>
      <c r="G2840" s="19">
        <v>0</v>
      </c>
      <c r="H2840" s="17">
        <f t="shared" si="135"/>
        <v>0</v>
      </c>
      <c r="I2840" s="18">
        <f t="shared" si="133"/>
        <v>13.53</v>
      </c>
      <c r="J2840" s="17">
        <f t="shared" si="134"/>
        <v>0</v>
      </c>
    </row>
    <row r="2841" spans="1:10" x14ac:dyDescent="0.3">
      <c r="A2841" s="2">
        <v>20200427</v>
      </c>
      <c r="B2841" s="2" t="s">
        <v>25</v>
      </c>
      <c r="C2841" s="2">
        <v>0</v>
      </c>
      <c r="D2841" s="2">
        <v>0</v>
      </c>
      <c r="E2841" s="2">
        <v>12.97</v>
      </c>
      <c r="F2841" s="2">
        <v>2</v>
      </c>
      <c r="G2841" s="2">
        <v>0</v>
      </c>
      <c r="H2841" s="16">
        <f t="shared" si="135"/>
        <v>0</v>
      </c>
      <c r="I2841" s="15">
        <f t="shared" si="133"/>
        <v>12.97</v>
      </c>
      <c r="J2841" s="14">
        <f t="shared" si="134"/>
        <v>0</v>
      </c>
    </row>
    <row r="2842" spans="1:10" x14ac:dyDescent="0.3">
      <c r="A2842" s="19">
        <v>20200428</v>
      </c>
      <c r="B2842" s="19" t="s">
        <v>48</v>
      </c>
      <c r="C2842" s="19">
        <v>0</v>
      </c>
      <c r="D2842" s="19">
        <v>0</v>
      </c>
      <c r="E2842" s="19">
        <v>12.21</v>
      </c>
      <c r="F2842" s="19">
        <v>1.86</v>
      </c>
      <c r="G2842" s="19">
        <v>0</v>
      </c>
      <c r="H2842" s="17">
        <f t="shared" si="135"/>
        <v>0</v>
      </c>
      <c r="I2842" s="18">
        <f t="shared" si="133"/>
        <v>12.21</v>
      </c>
      <c r="J2842" s="17">
        <f t="shared" si="134"/>
        <v>0</v>
      </c>
    </row>
    <row r="2843" spans="1:10" x14ac:dyDescent="0.3">
      <c r="A2843" s="2">
        <v>20200428</v>
      </c>
      <c r="B2843" s="2" t="s">
        <v>47</v>
      </c>
      <c r="C2843" s="2">
        <v>0</v>
      </c>
      <c r="D2843" s="2">
        <v>0</v>
      </c>
      <c r="E2843" s="2">
        <v>11.56</v>
      </c>
      <c r="F2843" s="2">
        <v>1.86</v>
      </c>
      <c r="G2843" s="2">
        <v>0</v>
      </c>
      <c r="H2843" s="16">
        <f t="shared" si="135"/>
        <v>0</v>
      </c>
      <c r="I2843" s="15">
        <f t="shared" si="133"/>
        <v>11.56</v>
      </c>
      <c r="J2843" s="14">
        <f t="shared" si="134"/>
        <v>0</v>
      </c>
    </row>
    <row r="2844" spans="1:10" x14ac:dyDescent="0.3">
      <c r="A2844" s="19">
        <v>20200428</v>
      </c>
      <c r="B2844" s="19" t="s">
        <v>46</v>
      </c>
      <c r="C2844" s="19">
        <v>0</v>
      </c>
      <c r="D2844" s="19">
        <v>0</v>
      </c>
      <c r="E2844" s="19">
        <v>11.12</v>
      </c>
      <c r="F2844" s="19">
        <v>1.79</v>
      </c>
      <c r="G2844" s="19">
        <v>0</v>
      </c>
      <c r="H2844" s="17">
        <f t="shared" si="135"/>
        <v>0</v>
      </c>
      <c r="I2844" s="18">
        <f t="shared" si="133"/>
        <v>11.12</v>
      </c>
      <c r="J2844" s="17">
        <f t="shared" si="134"/>
        <v>0</v>
      </c>
    </row>
    <row r="2845" spans="1:10" x14ac:dyDescent="0.3">
      <c r="A2845" s="2">
        <v>20200428</v>
      </c>
      <c r="B2845" s="2" t="s">
        <v>45</v>
      </c>
      <c r="C2845" s="2">
        <v>0</v>
      </c>
      <c r="D2845" s="2">
        <v>0</v>
      </c>
      <c r="E2845" s="2">
        <v>10.87</v>
      </c>
      <c r="F2845" s="2">
        <v>1.66</v>
      </c>
      <c r="G2845" s="2">
        <v>0</v>
      </c>
      <c r="H2845" s="16">
        <f t="shared" si="135"/>
        <v>0</v>
      </c>
      <c r="I2845" s="15">
        <f t="shared" si="133"/>
        <v>10.87</v>
      </c>
      <c r="J2845" s="14">
        <f t="shared" si="134"/>
        <v>0</v>
      </c>
    </row>
    <row r="2846" spans="1:10" x14ac:dyDescent="0.3">
      <c r="A2846" s="19">
        <v>20200428</v>
      </c>
      <c r="B2846" s="19" t="s">
        <v>44</v>
      </c>
      <c r="C2846" s="19">
        <v>0</v>
      </c>
      <c r="D2846" s="19">
        <v>0</v>
      </c>
      <c r="E2846" s="19">
        <v>10.7</v>
      </c>
      <c r="F2846" s="19">
        <v>1.66</v>
      </c>
      <c r="G2846" s="19">
        <v>0</v>
      </c>
      <c r="H2846" s="17">
        <f t="shared" si="135"/>
        <v>0</v>
      </c>
      <c r="I2846" s="18">
        <f t="shared" si="133"/>
        <v>10.7</v>
      </c>
      <c r="J2846" s="17">
        <f t="shared" si="134"/>
        <v>0</v>
      </c>
    </row>
    <row r="2847" spans="1:10" x14ac:dyDescent="0.3">
      <c r="A2847" s="2">
        <v>20200428</v>
      </c>
      <c r="B2847" s="2" t="s">
        <v>43</v>
      </c>
      <c r="C2847" s="2">
        <v>0</v>
      </c>
      <c r="D2847" s="2">
        <v>0</v>
      </c>
      <c r="E2847" s="2">
        <v>10.74</v>
      </c>
      <c r="F2847" s="2">
        <v>1.59</v>
      </c>
      <c r="G2847" s="2">
        <v>0</v>
      </c>
      <c r="H2847" s="16">
        <f t="shared" si="135"/>
        <v>0</v>
      </c>
      <c r="I2847" s="15">
        <f t="shared" si="133"/>
        <v>10.74</v>
      </c>
      <c r="J2847" s="14">
        <f t="shared" si="134"/>
        <v>0</v>
      </c>
    </row>
    <row r="2848" spans="1:10" x14ac:dyDescent="0.3">
      <c r="A2848" s="19">
        <v>20200428</v>
      </c>
      <c r="B2848" s="19" t="s">
        <v>42</v>
      </c>
      <c r="C2848" s="19">
        <v>26.28</v>
      </c>
      <c r="D2848" s="19">
        <v>4.2300000000000004</v>
      </c>
      <c r="E2848" s="19">
        <v>11.38</v>
      </c>
      <c r="F2848" s="19">
        <v>1.45</v>
      </c>
      <c r="G2848" s="19">
        <v>0</v>
      </c>
      <c r="H2848" s="17">
        <f t="shared" si="135"/>
        <v>356.28883833847357</v>
      </c>
      <c r="I2848" s="18">
        <f t="shared" si="133"/>
        <v>22.5140261980773</v>
      </c>
      <c r="J2848" s="17">
        <f t="shared" si="134"/>
        <v>0.36027459956959473</v>
      </c>
    </row>
    <row r="2849" spans="1:10" x14ac:dyDescent="0.3">
      <c r="A2849" s="2">
        <v>20200428</v>
      </c>
      <c r="B2849" s="2" t="s">
        <v>41</v>
      </c>
      <c r="C2849" s="2">
        <v>233.99</v>
      </c>
      <c r="D2849" s="2">
        <v>15.73</v>
      </c>
      <c r="E2849" s="2">
        <v>12.34</v>
      </c>
      <c r="F2849" s="2">
        <v>1.86</v>
      </c>
      <c r="G2849" s="2">
        <v>0</v>
      </c>
      <c r="H2849" s="16">
        <f t="shared" si="135"/>
        <v>863.09900143782966</v>
      </c>
      <c r="I2849" s="15">
        <f t="shared" si="133"/>
        <v>39.311843794932173</v>
      </c>
      <c r="J2849" s="14">
        <f t="shared" si="134"/>
        <v>0.80751258004119897</v>
      </c>
    </row>
    <row r="2850" spans="1:10" x14ac:dyDescent="0.3">
      <c r="A2850" s="19">
        <v>20200428</v>
      </c>
      <c r="B2850" s="19" t="s">
        <v>40</v>
      </c>
      <c r="C2850" s="19">
        <v>446</v>
      </c>
      <c r="D2850" s="19">
        <v>27.42</v>
      </c>
      <c r="E2850" s="19">
        <v>14.66</v>
      </c>
      <c r="F2850" s="19">
        <v>1.86</v>
      </c>
      <c r="G2850" s="19">
        <v>0</v>
      </c>
      <c r="H2850" s="17">
        <f t="shared" si="135"/>
        <v>968.49216434325615</v>
      </c>
      <c r="I2850" s="18">
        <f t="shared" si="133"/>
        <v>44.925380135726755</v>
      </c>
      <c r="J2850" s="17">
        <f t="shared" si="134"/>
        <v>0.88165307894470157</v>
      </c>
    </row>
    <row r="2851" spans="1:10" x14ac:dyDescent="0.3">
      <c r="A2851" s="2">
        <v>20200428</v>
      </c>
      <c r="B2851" s="2" t="s">
        <v>39</v>
      </c>
      <c r="C2851" s="2">
        <v>632</v>
      </c>
      <c r="D2851" s="2">
        <v>38.97</v>
      </c>
      <c r="E2851" s="2">
        <v>15.26</v>
      </c>
      <c r="F2851" s="2">
        <v>1.93</v>
      </c>
      <c r="G2851" s="2">
        <v>0</v>
      </c>
      <c r="H2851" s="16">
        <f t="shared" si="135"/>
        <v>1004.9078424946235</v>
      </c>
      <c r="I2851" s="15">
        <f t="shared" si="133"/>
        <v>46.663370077956984</v>
      </c>
      <c r="J2851" s="14">
        <f t="shared" si="134"/>
        <v>0.90694423530671309</v>
      </c>
    </row>
    <row r="2852" spans="1:10" x14ac:dyDescent="0.3">
      <c r="A2852" s="19">
        <v>20200428</v>
      </c>
      <c r="B2852" s="19" t="s">
        <v>38</v>
      </c>
      <c r="C2852" s="19">
        <v>618</v>
      </c>
      <c r="D2852" s="19">
        <v>49.89</v>
      </c>
      <c r="E2852" s="19">
        <v>15.81</v>
      </c>
      <c r="F2852" s="19">
        <v>1.86</v>
      </c>
      <c r="G2852" s="19">
        <v>0</v>
      </c>
      <c r="H2852" s="17">
        <f t="shared" si="135"/>
        <v>808.04491770322306</v>
      </c>
      <c r="I2852" s="18">
        <f t="shared" si="133"/>
        <v>41.061403678225723</v>
      </c>
      <c r="J2852" s="17">
        <f t="shared" si="134"/>
        <v>0.74964240744305743</v>
      </c>
    </row>
    <row r="2853" spans="1:10" x14ac:dyDescent="0.3">
      <c r="A2853" s="2">
        <v>20200428</v>
      </c>
      <c r="B2853" s="2" t="s">
        <v>37</v>
      </c>
      <c r="C2853" s="2">
        <v>548</v>
      </c>
      <c r="D2853" s="2">
        <v>59.21</v>
      </c>
      <c r="E2853" s="2">
        <v>16.399999999999999</v>
      </c>
      <c r="F2853" s="2">
        <v>2.2799999999999998</v>
      </c>
      <c r="G2853" s="2">
        <v>0</v>
      </c>
      <c r="H2853" s="16">
        <f t="shared" si="135"/>
        <v>637.9145300518876</v>
      </c>
      <c r="I2853" s="15">
        <f t="shared" si="133"/>
        <v>36.334829064121486</v>
      </c>
      <c r="J2853" s="14">
        <f t="shared" si="134"/>
        <v>0.60537659535142874</v>
      </c>
    </row>
    <row r="2854" spans="1:10" x14ac:dyDescent="0.3">
      <c r="A2854" s="19">
        <v>20200428</v>
      </c>
      <c r="B2854" s="19" t="s">
        <v>36</v>
      </c>
      <c r="C2854" s="19">
        <v>405</v>
      </c>
      <c r="D2854" s="19">
        <v>64.86</v>
      </c>
      <c r="E2854" s="19">
        <v>16.86</v>
      </c>
      <c r="F2854" s="19">
        <v>2.9</v>
      </c>
      <c r="G2854" s="19">
        <v>0</v>
      </c>
      <c r="H2854" s="17">
        <f t="shared" si="135"/>
        <v>447.37913803835039</v>
      </c>
      <c r="I2854" s="18">
        <f t="shared" si="133"/>
        <v>30.840598063698451</v>
      </c>
      <c r="J2854" s="17">
        <f t="shared" si="134"/>
        <v>0.43562081026520394</v>
      </c>
    </row>
    <row r="2855" spans="1:10" x14ac:dyDescent="0.3">
      <c r="A2855" s="2">
        <v>20200428</v>
      </c>
      <c r="B2855" s="2" t="s">
        <v>35</v>
      </c>
      <c r="C2855" s="2">
        <v>328</v>
      </c>
      <c r="D2855" s="2">
        <v>64.180000000000007</v>
      </c>
      <c r="E2855" s="2">
        <v>17.02</v>
      </c>
      <c r="F2855" s="2">
        <v>3.45</v>
      </c>
      <c r="G2855" s="2">
        <v>0</v>
      </c>
      <c r="H2855" s="16">
        <f t="shared" si="135"/>
        <v>364.37691639731293</v>
      </c>
      <c r="I2855" s="15">
        <f t="shared" si="133"/>
        <v>28.406778637416028</v>
      </c>
      <c r="J2855" s="14">
        <f t="shared" si="134"/>
        <v>0.35879083467093842</v>
      </c>
    </row>
    <row r="2856" spans="1:10" x14ac:dyDescent="0.3">
      <c r="A2856" s="19">
        <v>20200428</v>
      </c>
      <c r="B2856" s="19" t="s">
        <v>34</v>
      </c>
      <c r="C2856" s="19">
        <v>846.01</v>
      </c>
      <c r="D2856" s="19">
        <v>57.58</v>
      </c>
      <c r="E2856" s="19">
        <v>17.059999999999999</v>
      </c>
      <c r="F2856" s="19">
        <v>3.79</v>
      </c>
      <c r="G2856" s="19">
        <v>0</v>
      </c>
      <c r="H2856" s="17">
        <f t="shared" si="135"/>
        <v>1002.2142807117373</v>
      </c>
      <c r="I2856" s="18">
        <f t="shared" si="133"/>
        <v>48.379196272241785</v>
      </c>
      <c r="J2856" s="17">
        <f t="shared" si="134"/>
        <v>0.89677494102152233</v>
      </c>
    </row>
    <row r="2857" spans="1:10" x14ac:dyDescent="0.3">
      <c r="A2857" s="2">
        <v>20200428</v>
      </c>
      <c r="B2857" s="2" t="s">
        <v>33</v>
      </c>
      <c r="C2857" s="2">
        <v>756.01</v>
      </c>
      <c r="D2857" s="2">
        <v>47.82</v>
      </c>
      <c r="E2857" s="2">
        <v>17.22</v>
      </c>
      <c r="F2857" s="2">
        <v>3.86</v>
      </c>
      <c r="G2857" s="2">
        <v>0</v>
      </c>
      <c r="H2857" s="16">
        <f t="shared" si="135"/>
        <v>1020.2026797632188</v>
      </c>
      <c r="I2857" s="15">
        <f t="shared" si="133"/>
        <v>49.101333742600588</v>
      </c>
      <c r="J2857" s="14">
        <f t="shared" si="134"/>
        <v>0.90955557604790915</v>
      </c>
    </row>
    <row r="2858" spans="1:10" x14ac:dyDescent="0.3">
      <c r="A2858" s="19">
        <v>20200428</v>
      </c>
      <c r="B2858" s="19" t="s">
        <v>32</v>
      </c>
      <c r="C2858" s="19">
        <v>597.01</v>
      </c>
      <c r="D2858" s="19">
        <v>36.72</v>
      </c>
      <c r="E2858" s="19">
        <v>17</v>
      </c>
      <c r="F2858" s="19">
        <v>3.79</v>
      </c>
      <c r="G2858" s="19">
        <v>0</v>
      </c>
      <c r="H2858" s="17">
        <f t="shared" si="135"/>
        <v>998.50313497482136</v>
      </c>
      <c r="I2858" s="18">
        <f t="shared" si="133"/>
        <v>48.203222967963171</v>
      </c>
      <c r="J2858" s="17">
        <f t="shared" si="134"/>
        <v>0.89424492603718186</v>
      </c>
    </row>
    <row r="2859" spans="1:10" x14ac:dyDescent="0.3">
      <c r="A2859" s="2">
        <v>20200428</v>
      </c>
      <c r="B2859" s="2" t="s">
        <v>31</v>
      </c>
      <c r="C2859" s="2">
        <v>394</v>
      </c>
      <c r="D2859" s="2">
        <v>25.11</v>
      </c>
      <c r="E2859" s="2">
        <v>16.87</v>
      </c>
      <c r="F2859" s="2">
        <v>3.93</v>
      </c>
      <c r="G2859" s="2">
        <v>0</v>
      </c>
      <c r="H2859" s="16">
        <f t="shared" si="135"/>
        <v>928.46251060795282</v>
      </c>
      <c r="I2859" s="15">
        <f t="shared" si="133"/>
        <v>45.884453456498527</v>
      </c>
      <c r="J2859" s="14">
        <f t="shared" si="134"/>
        <v>0.84120556620792286</v>
      </c>
    </row>
    <row r="2860" spans="1:10" x14ac:dyDescent="0.3">
      <c r="A2860" s="19">
        <v>20200428</v>
      </c>
      <c r="B2860" s="19" t="s">
        <v>30</v>
      </c>
      <c r="C2860" s="19">
        <v>190</v>
      </c>
      <c r="D2860" s="19">
        <v>13.44</v>
      </c>
      <c r="E2860" s="19">
        <v>16.350000000000001</v>
      </c>
      <c r="F2860" s="19">
        <v>4</v>
      </c>
      <c r="G2860" s="19">
        <v>0</v>
      </c>
      <c r="H2860" s="17">
        <f t="shared" si="135"/>
        <v>817.46106245950932</v>
      </c>
      <c r="I2860" s="18">
        <f t="shared" si="133"/>
        <v>41.895658201859668</v>
      </c>
      <c r="J2860" s="17">
        <f t="shared" si="134"/>
        <v>0.75530912028860719</v>
      </c>
    </row>
    <row r="2861" spans="1:10" x14ac:dyDescent="0.3">
      <c r="A2861" s="2">
        <v>20200428</v>
      </c>
      <c r="B2861" s="2" t="s">
        <v>29</v>
      </c>
      <c r="C2861" s="2">
        <v>0</v>
      </c>
      <c r="D2861" s="2">
        <v>0</v>
      </c>
      <c r="E2861" s="2">
        <v>15.83</v>
      </c>
      <c r="F2861" s="2">
        <v>3.66</v>
      </c>
      <c r="G2861" s="2">
        <v>0</v>
      </c>
      <c r="H2861" s="16">
        <f t="shared" si="135"/>
        <v>0</v>
      </c>
      <c r="I2861" s="15">
        <f t="shared" si="133"/>
        <v>15.83</v>
      </c>
      <c r="J2861" s="14">
        <f t="shared" si="134"/>
        <v>0</v>
      </c>
    </row>
    <row r="2862" spans="1:10" x14ac:dyDescent="0.3">
      <c r="A2862" s="19">
        <v>20200428</v>
      </c>
      <c r="B2862" s="19" t="s">
        <v>28</v>
      </c>
      <c r="C2862" s="19">
        <v>0</v>
      </c>
      <c r="D2862" s="19">
        <v>0</v>
      </c>
      <c r="E2862" s="19">
        <v>15.15</v>
      </c>
      <c r="F2862" s="19">
        <v>3.31</v>
      </c>
      <c r="G2862" s="19">
        <v>0</v>
      </c>
      <c r="H2862" s="17">
        <f t="shared" si="135"/>
        <v>0</v>
      </c>
      <c r="I2862" s="18">
        <f t="shared" si="133"/>
        <v>15.15</v>
      </c>
      <c r="J2862" s="17">
        <f t="shared" si="134"/>
        <v>0</v>
      </c>
    </row>
    <row r="2863" spans="1:10" x14ac:dyDescent="0.3">
      <c r="A2863" s="2">
        <v>20200428</v>
      </c>
      <c r="B2863" s="2" t="s">
        <v>27</v>
      </c>
      <c r="C2863" s="2">
        <v>0</v>
      </c>
      <c r="D2863" s="2">
        <v>0</v>
      </c>
      <c r="E2863" s="2">
        <v>14.69</v>
      </c>
      <c r="F2863" s="2">
        <v>2.76</v>
      </c>
      <c r="G2863" s="2">
        <v>0</v>
      </c>
      <c r="H2863" s="16">
        <f t="shared" si="135"/>
        <v>0</v>
      </c>
      <c r="I2863" s="15">
        <f t="shared" si="133"/>
        <v>14.69</v>
      </c>
      <c r="J2863" s="14">
        <f t="shared" si="134"/>
        <v>0</v>
      </c>
    </row>
    <row r="2864" spans="1:10" x14ac:dyDescent="0.3">
      <c r="A2864" s="19">
        <v>20200428</v>
      </c>
      <c r="B2864" s="19" t="s">
        <v>26</v>
      </c>
      <c r="C2864" s="19">
        <v>0</v>
      </c>
      <c r="D2864" s="19">
        <v>0</v>
      </c>
      <c r="E2864" s="19">
        <v>14.34</v>
      </c>
      <c r="F2864" s="19">
        <v>2.5499999999999998</v>
      </c>
      <c r="G2864" s="19">
        <v>0</v>
      </c>
      <c r="H2864" s="17">
        <f t="shared" si="135"/>
        <v>0</v>
      </c>
      <c r="I2864" s="18">
        <f t="shared" si="133"/>
        <v>14.34</v>
      </c>
      <c r="J2864" s="17">
        <f t="shared" si="134"/>
        <v>0</v>
      </c>
    </row>
    <row r="2865" spans="1:10" x14ac:dyDescent="0.3">
      <c r="A2865" s="2">
        <v>20200428</v>
      </c>
      <c r="B2865" s="2" t="s">
        <v>25</v>
      </c>
      <c r="C2865" s="2">
        <v>0</v>
      </c>
      <c r="D2865" s="2">
        <v>0</v>
      </c>
      <c r="E2865" s="2">
        <v>14.05</v>
      </c>
      <c r="F2865" s="2">
        <v>2.76</v>
      </c>
      <c r="G2865" s="2">
        <v>0</v>
      </c>
      <c r="H2865" s="16">
        <f t="shared" si="135"/>
        <v>0</v>
      </c>
      <c r="I2865" s="15">
        <f t="shared" si="133"/>
        <v>14.05</v>
      </c>
      <c r="J2865" s="14">
        <f t="shared" si="134"/>
        <v>0</v>
      </c>
    </row>
    <row r="2866" spans="1:10" x14ac:dyDescent="0.3">
      <c r="A2866" s="19">
        <v>20200429</v>
      </c>
      <c r="B2866" s="19" t="s">
        <v>48</v>
      </c>
      <c r="C2866" s="19">
        <v>0</v>
      </c>
      <c r="D2866" s="19">
        <v>0</v>
      </c>
      <c r="E2866" s="19">
        <v>13.87</v>
      </c>
      <c r="F2866" s="19">
        <v>2.97</v>
      </c>
      <c r="G2866" s="19">
        <v>0</v>
      </c>
      <c r="H2866" s="17">
        <f t="shared" si="135"/>
        <v>0</v>
      </c>
      <c r="I2866" s="18">
        <f t="shared" si="133"/>
        <v>13.87</v>
      </c>
      <c r="J2866" s="17">
        <f t="shared" si="134"/>
        <v>0</v>
      </c>
    </row>
    <row r="2867" spans="1:10" x14ac:dyDescent="0.3">
      <c r="A2867" s="2">
        <v>20200429</v>
      </c>
      <c r="B2867" s="2" t="s">
        <v>47</v>
      </c>
      <c r="C2867" s="2">
        <v>0</v>
      </c>
      <c r="D2867" s="2">
        <v>0</v>
      </c>
      <c r="E2867" s="2">
        <v>13.82</v>
      </c>
      <c r="F2867" s="2">
        <v>3.31</v>
      </c>
      <c r="G2867" s="2">
        <v>0</v>
      </c>
      <c r="H2867" s="16">
        <f t="shared" si="135"/>
        <v>0</v>
      </c>
      <c r="I2867" s="15">
        <f t="shared" si="133"/>
        <v>13.82</v>
      </c>
      <c r="J2867" s="14">
        <f t="shared" si="134"/>
        <v>0</v>
      </c>
    </row>
    <row r="2868" spans="1:10" x14ac:dyDescent="0.3">
      <c r="A2868" s="19">
        <v>20200429</v>
      </c>
      <c r="B2868" s="19" t="s">
        <v>46</v>
      </c>
      <c r="C2868" s="19">
        <v>0</v>
      </c>
      <c r="D2868" s="19">
        <v>0</v>
      </c>
      <c r="E2868" s="19">
        <v>13.8</v>
      </c>
      <c r="F2868" s="19">
        <v>3.59</v>
      </c>
      <c r="G2868" s="19">
        <v>0</v>
      </c>
      <c r="H2868" s="17">
        <f t="shared" si="135"/>
        <v>0</v>
      </c>
      <c r="I2868" s="18">
        <f t="shared" si="133"/>
        <v>13.8</v>
      </c>
      <c r="J2868" s="17">
        <f t="shared" si="134"/>
        <v>0</v>
      </c>
    </row>
    <row r="2869" spans="1:10" x14ac:dyDescent="0.3">
      <c r="A2869" s="2">
        <v>20200429</v>
      </c>
      <c r="B2869" s="2" t="s">
        <v>45</v>
      </c>
      <c r="C2869" s="2">
        <v>0</v>
      </c>
      <c r="D2869" s="2">
        <v>0</v>
      </c>
      <c r="E2869" s="2">
        <v>13.85</v>
      </c>
      <c r="F2869" s="2">
        <v>3.93</v>
      </c>
      <c r="G2869" s="2">
        <v>0</v>
      </c>
      <c r="H2869" s="16">
        <f t="shared" si="135"/>
        <v>0</v>
      </c>
      <c r="I2869" s="15">
        <f t="shared" si="133"/>
        <v>13.85</v>
      </c>
      <c r="J2869" s="14">
        <f t="shared" si="134"/>
        <v>0</v>
      </c>
    </row>
    <row r="2870" spans="1:10" x14ac:dyDescent="0.3">
      <c r="A2870" s="19">
        <v>20200429</v>
      </c>
      <c r="B2870" s="19" t="s">
        <v>44</v>
      </c>
      <c r="C2870" s="19">
        <v>0</v>
      </c>
      <c r="D2870" s="19">
        <v>0</v>
      </c>
      <c r="E2870" s="19">
        <v>14.01</v>
      </c>
      <c r="F2870" s="19">
        <v>4.21</v>
      </c>
      <c r="G2870" s="19">
        <v>0</v>
      </c>
      <c r="H2870" s="17">
        <f t="shared" si="135"/>
        <v>0</v>
      </c>
      <c r="I2870" s="18">
        <f t="shared" si="133"/>
        <v>14.01</v>
      </c>
      <c r="J2870" s="17">
        <f t="shared" si="134"/>
        <v>0</v>
      </c>
    </row>
    <row r="2871" spans="1:10" x14ac:dyDescent="0.3">
      <c r="A2871" s="2">
        <v>20200429</v>
      </c>
      <c r="B2871" s="2" t="s">
        <v>43</v>
      </c>
      <c r="C2871" s="2">
        <v>0</v>
      </c>
      <c r="D2871" s="2">
        <v>0</v>
      </c>
      <c r="E2871" s="2">
        <v>14.3</v>
      </c>
      <c r="F2871" s="2">
        <v>4.41</v>
      </c>
      <c r="G2871" s="2">
        <v>0</v>
      </c>
      <c r="H2871" s="16">
        <f t="shared" si="135"/>
        <v>0</v>
      </c>
      <c r="I2871" s="15">
        <f t="shared" si="133"/>
        <v>14.3</v>
      </c>
      <c r="J2871" s="14">
        <f t="shared" si="134"/>
        <v>0</v>
      </c>
    </row>
    <row r="2872" spans="1:10" x14ac:dyDescent="0.3">
      <c r="A2872" s="19">
        <v>20200429</v>
      </c>
      <c r="B2872" s="19" t="s">
        <v>42</v>
      </c>
      <c r="C2872" s="19">
        <v>15</v>
      </c>
      <c r="D2872" s="19">
        <v>4.46</v>
      </c>
      <c r="E2872" s="19">
        <v>14.57</v>
      </c>
      <c r="F2872" s="19">
        <v>4.6900000000000004</v>
      </c>
      <c r="G2872" s="19">
        <v>0</v>
      </c>
      <c r="H2872" s="17">
        <f t="shared" si="135"/>
        <v>192.89355189104148</v>
      </c>
      <c r="I2872" s="18">
        <f t="shared" si="133"/>
        <v>20.597923496595048</v>
      </c>
      <c r="J2872" s="17">
        <f t="shared" si="134"/>
        <v>0.19671464666701191</v>
      </c>
    </row>
    <row r="2873" spans="1:10" x14ac:dyDescent="0.3">
      <c r="A2873" s="2">
        <v>20200429</v>
      </c>
      <c r="B2873" s="2" t="s">
        <v>41</v>
      </c>
      <c r="C2873" s="2">
        <v>85</v>
      </c>
      <c r="D2873" s="2">
        <v>15.95</v>
      </c>
      <c r="E2873" s="2">
        <v>15.35</v>
      </c>
      <c r="F2873" s="2">
        <v>4.6900000000000004</v>
      </c>
      <c r="G2873" s="2">
        <v>0</v>
      </c>
      <c r="H2873" s="16">
        <f t="shared" si="135"/>
        <v>309.31767618920088</v>
      </c>
      <c r="I2873" s="15">
        <f t="shared" si="133"/>
        <v>25.016177380912527</v>
      </c>
      <c r="J2873" s="14">
        <f t="shared" si="134"/>
        <v>0.30929515841478278</v>
      </c>
    </row>
    <row r="2874" spans="1:10" x14ac:dyDescent="0.3">
      <c r="A2874" s="19">
        <v>20200429</v>
      </c>
      <c r="B2874" s="19" t="s">
        <v>40</v>
      </c>
      <c r="C2874" s="19">
        <v>158</v>
      </c>
      <c r="D2874" s="19">
        <v>27.64</v>
      </c>
      <c r="E2874" s="19">
        <v>16.13</v>
      </c>
      <c r="F2874" s="19">
        <v>6.14</v>
      </c>
      <c r="G2874" s="19">
        <v>0</v>
      </c>
      <c r="H2874" s="17">
        <f t="shared" si="135"/>
        <v>340.57991910982281</v>
      </c>
      <c r="I2874" s="18">
        <f t="shared" si="133"/>
        <v>26.77312247218196</v>
      </c>
      <c r="J2874" s="17">
        <f t="shared" si="134"/>
        <v>0.3378624145231589</v>
      </c>
    </row>
    <row r="2875" spans="1:10" x14ac:dyDescent="0.3">
      <c r="A2875" s="2">
        <v>20200429</v>
      </c>
      <c r="B2875" s="2" t="s">
        <v>39</v>
      </c>
      <c r="C2875" s="2">
        <v>182</v>
      </c>
      <c r="D2875" s="2">
        <v>39.19</v>
      </c>
      <c r="E2875" s="2">
        <v>16.27</v>
      </c>
      <c r="F2875" s="2">
        <v>6.76</v>
      </c>
      <c r="G2875" s="2">
        <v>0</v>
      </c>
      <c r="H2875" s="16">
        <f t="shared" si="135"/>
        <v>288.02297309739629</v>
      </c>
      <c r="I2875" s="15">
        <f t="shared" si="133"/>
        <v>25.270717909293634</v>
      </c>
      <c r="J2875" s="14">
        <f t="shared" si="134"/>
        <v>0.28767209470042171</v>
      </c>
    </row>
    <row r="2876" spans="1:10" x14ac:dyDescent="0.3">
      <c r="A2876" s="19">
        <v>20200429</v>
      </c>
      <c r="B2876" s="19" t="s">
        <v>38</v>
      </c>
      <c r="C2876" s="19">
        <v>315</v>
      </c>
      <c r="D2876" s="19">
        <v>50.14</v>
      </c>
      <c r="E2876" s="19">
        <v>15.88</v>
      </c>
      <c r="F2876" s="19">
        <v>6.69</v>
      </c>
      <c r="G2876" s="19">
        <v>0</v>
      </c>
      <c r="H2876" s="17">
        <f t="shared" si="135"/>
        <v>410.36315149550637</v>
      </c>
      <c r="I2876" s="18">
        <f t="shared" si="133"/>
        <v>28.703848484234577</v>
      </c>
      <c r="J2876" s="17">
        <f t="shared" si="134"/>
        <v>0.40352349828057077</v>
      </c>
    </row>
    <row r="2877" spans="1:10" x14ac:dyDescent="0.3">
      <c r="A2877" s="2">
        <v>20200429</v>
      </c>
      <c r="B2877" s="2" t="s">
        <v>37</v>
      </c>
      <c r="C2877" s="2">
        <v>182</v>
      </c>
      <c r="D2877" s="2">
        <v>59.5</v>
      </c>
      <c r="E2877" s="2">
        <v>16.21</v>
      </c>
      <c r="F2877" s="2">
        <v>6.07</v>
      </c>
      <c r="G2877" s="2">
        <v>0</v>
      </c>
      <c r="H2877" s="16">
        <f t="shared" si="135"/>
        <v>211.22776288901076</v>
      </c>
      <c r="I2877" s="15">
        <f t="shared" si="133"/>
        <v>22.810867590281589</v>
      </c>
      <c r="J2877" s="14">
        <f t="shared" si="134"/>
        <v>0.21330858782608766</v>
      </c>
    </row>
    <row r="2878" spans="1:10" x14ac:dyDescent="0.3">
      <c r="A2878" s="19">
        <v>20200429</v>
      </c>
      <c r="B2878" s="19" t="s">
        <v>36</v>
      </c>
      <c r="C2878" s="19">
        <v>473</v>
      </c>
      <c r="D2878" s="19">
        <v>65.17</v>
      </c>
      <c r="E2878" s="19">
        <v>16.88</v>
      </c>
      <c r="F2878" s="19">
        <v>5.66</v>
      </c>
      <c r="G2878" s="19">
        <v>0</v>
      </c>
      <c r="H2878" s="17">
        <f t="shared" si="135"/>
        <v>521.17896704531142</v>
      </c>
      <c r="I2878" s="18">
        <f t="shared" si="133"/>
        <v>33.166842720165981</v>
      </c>
      <c r="J2878" s="17">
        <f t="shared" si="134"/>
        <v>0.50202522710718211</v>
      </c>
    </row>
    <row r="2879" spans="1:10" x14ac:dyDescent="0.3">
      <c r="A2879" s="2">
        <v>20200429</v>
      </c>
      <c r="B2879" s="2" t="s">
        <v>35</v>
      </c>
      <c r="C2879" s="2">
        <v>644</v>
      </c>
      <c r="D2879" s="2">
        <v>64.47</v>
      </c>
      <c r="E2879" s="2">
        <v>17.52</v>
      </c>
      <c r="F2879" s="2">
        <v>5.86</v>
      </c>
      <c r="G2879" s="2">
        <v>0</v>
      </c>
      <c r="H2879" s="16">
        <f t="shared" si="135"/>
        <v>713.68431844846066</v>
      </c>
      <c r="I2879" s="15">
        <f t="shared" si="133"/>
        <v>39.822634951514395</v>
      </c>
      <c r="J2879" s="14">
        <f t="shared" si="134"/>
        <v>0.66608024889504225</v>
      </c>
    </row>
    <row r="2880" spans="1:10" x14ac:dyDescent="0.3">
      <c r="A2880" s="19">
        <v>20200429</v>
      </c>
      <c r="B2880" s="19" t="s">
        <v>34</v>
      </c>
      <c r="C2880" s="19">
        <v>770.01</v>
      </c>
      <c r="D2880" s="19">
        <v>57.81</v>
      </c>
      <c r="E2880" s="19">
        <v>17.96</v>
      </c>
      <c r="F2880" s="19">
        <v>6.14</v>
      </c>
      <c r="G2880" s="19">
        <v>0</v>
      </c>
      <c r="H2880" s="17">
        <f t="shared" si="135"/>
        <v>909.86954353371459</v>
      </c>
      <c r="I2880" s="18">
        <f t="shared" si="133"/>
        <v>46.393423235428585</v>
      </c>
      <c r="J2880" s="17">
        <f t="shared" si="134"/>
        <v>0.82227603448142117</v>
      </c>
    </row>
    <row r="2881" spans="1:10" x14ac:dyDescent="0.3">
      <c r="A2881" s="2">
        <v>20200429</v>
      </c>
      <c r="B2881" s="2" t="s">
        <v>33</v>
      </c>
      <c r="C2881" s="2">
        <v>669.01</v>
      </c>
      <c r="D2881" s="2">
        <v>48</v>
      </c>
      <c r="E2881" s="2">
        <v>17.95</v>
      </c>
      <c r="F2881" s="2">
        <v>6</v>
      </c>
      <c r="G2881" s="2">
        <v>0</v>
      </c>
      <c r="H2881" s="16">
        <f t="shared" si="135"/>
        <v>900.24175243396178</v>
      </c>
      <c r="I2881" s="15">
        <f t="shared" si="133"/>
        <v>46.082554763561305</v>
      </c>
      <c r="J2881" s="14">
        <f t="shared" si="134"/>
        <v>0.81483447022636146</v>
      </c>
    </row>
    <row r="2882" spans="1:10" x14ac:dyDescent="0.3">
      <c r="A2882" s="19">
        <v>20200429</v>
      </c>
      <c r="B2882" s="19" t="s">
        <v>32</v>
      </c>
      <c r="C2882" s="19">
        <v>536.01</v>
      </c>
      <c r="D2882" s="19">
        <v>36.880000000000003</v>
      </c>
      <c r="E2882" s="19">
        <v>17.61</v>
      </c>
      <c r="F2882" s="19">
        <v>5.72</v>
      </c>
      <c r="G2882" s="19">
        <v>0</v>
      </c>
      <c r="H2882" s="17">
        <f t="shared" si="135"/>
        <v>893.14004339766313</v>
      </c>
      <c r="I2882" s="18">
        <f t="shared" si="133"/>
        <v>45.520626356176976</v>
      </c>
      <c r="J2882" s="17">
        <f t="shared" si="134"/>
        <v>0.8106649743832991</v>
      </c>
    </row>
    <row r="2883" spans="1:10" x14ac:dyDescent="0.3">
      <c r="A2883" s="2">
        <v>20200429</v>
      </c>
      <c r="B2883" s="2" t="s">
        <v>31</v>
      </c>
      <c r="C2883" s="2">
        <v>333</v>
      </c>
      <c r="D2883" s="2">
        <v>25.27</v>
      </c>
      <c r="E2883" s="2">
        <v>17.21</v>
      </c>
      <c r="F2883" s="2">
        <v>5.66</v>
      </c>
      <c r="G2883" s="2">
        <v>0</v>
      </c>
      <c r="H2883" s="16">
        <f t="shared" si="135"/>
        <v>780.07061845089504</v>
      </c>
      <c r="I2883" s="15">
        <f t="shared" si="133"/>
        <v>41.587206826590474</v>
      </c>
      <c r="J2883" s="14">
        <f t="shared" si="134"/>
        <v>0.72184425135673402</v>
      </c>
    </row>
    <row r="2884" spans="1:10" x14ac:dyDescent="0.3">
      <c r="A2884" s="19">
        <v>20200429</v>
      </c>
      <c r="B2884" s="19" t="s">
        <v>30</v>
      </c>
      <c r="C2884" s="19">
        <v>97</v>
      </c>
      <c r="D2884" s="19">
        <v>13.6</v>
      </c>
      <c r="E2884" s="19">
        <v>16.739999999999998</v>
      </c>
      <c r="F2884" s="19">
        <v>5.03</v>
      </c>
      <c r="G2884" s="19">
        <v>0</v>
      </c>
      <c r="H2884" s="17">
        <f t="shared" si="135"/>
        <v>412.51649362222042</v>
      </c>
      <c r="I2884" s="18">
        <f t="shared" si="133"/>
        <v>29.631140425694387</v>
      </c>
      <c r="J2884" s="17">
        <f t="shared" si="134"/>
        <v>0.40391959547776241</v>
      </c>
    </row>
    <row r="2885" spans="1:10" x14ac:dyDescent="0.3">
      <c r="A2885" s="2">
        <v>20200429</v>
      </c>
      <c r="B2885" s="2" t="s">
        <v>29</v>
      </c>
      <c r="C2885" s="2">
        <v>0</v>
      </c>
      <c r="D2885" s="2">
        <v>0</v>
      </c>
      <c r="E2885" s="2">
        <v>16.03</v>
      </c>
      <c r="F2885" s="2">
        <v>3.79</v>
      </c>
      <c r="G2885" s="2">
        <v>0</v>
      </c>
      <c r="H2885" s="16">
        <f t="shared" si="135"/>
        <v>0</v>
      </c>
      <c r="I2885" s="15">
        <f t="shared" si="133"/>
        <v>16.03</v>
      </c>
      <c r="J2885" s="14">
        <f t="shared" si="134"/>
        <v>0</v>
      </c>
    </row>
    <row r="2886" spans="1:10" x14ac:dyDescent="0.3">
      <c r="A2886" s="19">
        <v>20200429</v>
      </c>
      <c r="B2886" s="19" t="s">
        <v>28</v>
      </c>
      <c r="C2886" s="19">
        <v>0</v>
      </c>
      <c r="D2886" s="19">
        <v>0</v>
      </c>
      <c r="E2886" s="19">
        <v>15.58</v>
      </c>
      <c r="F2886" s="19">
        <v>3.24</v>
      </c>
      <c r="G2886" s="19">
        <v>0</v>
      </c>
      <c r="H2886" s="17">
        <f t="shared" si="135"/>
        <v>0</v>
      </c>
      <c r="I2886" s="18">
        <f t="shared" si="133"/>
        <v>15.58</v>
      </c>
      <c r="J2886" s="17">
        <f t="shared" si="134"/>
        <v>0</v>
      </c>
    </row>
    <row r="2887" spans="1:10" x14ac:dyDescent="0.3">
      <c r="A2887" s="2">
        <v>20200429</v>
      </c>
      <c r="B2887" s="2" t="s">
        <v>27</v>
      </c>
      <c r="C2887" s="2">
        <v>0</v>
      </c>
      <c r="D2887" s="2">
        <v>0</v>
      </c>
      <c r="E2887" s="2">
        <v>15.53</v>
      </c>
      <c r="F2887" s="2">
        <v>3.03</v>
      </c>
      <c r="G2887" s="2">
        <v>0</v>
      </c>
      <c r="H2887" s="16">
        <f t="shared" si="135"/>
        <v>0</v>
      </c>
      <c r="I2887" s="15">
        <f t="shared" si="133"/>
        <v>15.53</v>
      </c>
      <c r="J2887" s="14">
        <f t="shared" si="134"/>
        <v>0</v>
      </c>
    </row>
    <row r="2888" spans="1:10" x14ac:dyDescent="0.3">
      <c r="A2888" s="19">
        <v>20200429</v>
      </c>
      <c r="B2888" s="19" t="s">
        <v>26</v>
      </c>
      <c r="C2888" s="19">
        <v>0</v>
      </c>
      <c r="D2888" s="19">
        <v>0</v>
      </c>
      <c r="E2888" s="19">
        <v>15.39</v>
      </c>
      <c r="F2888" s="19">
        <v>2.62</v>
      </c>
      <c r="G2888" s="19">
        <v>0</v>
      </c>
      <c r="H2888" s="17">
        <f t="shared" si="135"/>
        <v>0</v>
      </c>
      <c r="I2888" s="18">
        <f t="shared" si="133"/>
        <v>15.39</v>
      </c>
      <c r="J2888" s="17">
        <f t="shared" si="134"/>
        <v>0</v>
      </c>
    </row>
    <row r="2889" spans="1:10" x14ac:dyDescent="0.3">
      <c r="A2889" s="2">
        <v>20200429</v>
      </c>
      <c r="B2889" s="2" t="s">
        <v>25</v>
      </c>
      <c r="C2889" s="2">
        <v>0</v>
      </c>
      <c r="D2889" s="2">
        <v>0</v>
      </c>
      <c r="E2889" s="2">
        <v>15.23</v>
      </c>
      <c r="F2889" s="2">
        <v>2.69</v>
      </c>
      <c r="G2889" s="2">
        <v>0</v>
      </c>
      <c r="H2889" s="16">
        <f t="shared" si="135"/>
        <v>0</v>
      </c>
      <c r="I2889" s="15">
        <f t="shared" si="133"/>
        <v>15.23</v>
      </c>
      <c r="J2889" s="14">
        <f t="shared" si="134"/>
        <v>0</v>
      </c>
    </row>
    <row r="2890" spans="1:10" x14ac:dyDescent="0.3">
      <c r="A2890" s="19">
        <v>20200430</v>
      </c>
      <c r="B2890" s="19" t="s">
        <v>48</v>
      </c>
      <c r="C2890" s="19">
        <v>0</v>
      </c>
      <c r="D2890" s="19">
        <v>0</v>
      </c>
      <c r="E2890" s="19">
        <v>15.09</v>
      </c>
      <c r="F2890" s="19">
        <v>2.97</v>
      </c>
      <c r="G2890" s="19">
        <v>0</v>
      </c>
      <c r="H2890" s="17">
        <f t="shared" si="135"/>
        <v>0</v>
      </c>
      <c r="I2890" s="18">
        <f t="shared" ref="I2890:I2953" si="136">E2890+H2890*((NOCT-20)/(800))</f>
        <v>15.09</v>
      </c>
      <c r="J2890" s="17">
        <f t="shared" ref="J2890:J2953" si="137">P_STC__W*(H2890/1000)*(1+(alpha_p/100)*(I2890-25))</f>
        <v>0</v>
      </c>
    </row>
    <row r="2891" spans="1:10" x14ac:dyDescent="0.3">
      <c r="A2891" s="2">
        <v>20200430</v>
      </c>
      <c r="B2891" s="2" t="s">
        <v>47</v>
      </c>
      <c r="C2891" s="2">
        <v>0</v>
      </c>
      <c r="D2891" s="2">
        <v>0</v>
      </c>
      <c r="E2891" s="2">
        <v>15.1</v>
      </c>
      <c r="F2891" s="2">
        <v>3.38</v>
      </c>
      <c r="G2891" s="2">
        <v>0</v>
      </c>
      <c r="H2891" s="16">
        <f t="shared" si="135"/>
        <v>0</v>
      </c>
      <c r="I2891" s="15">
        <f t="shared" si="136"/>
        <v>15.1</v>
      </c>
      <c r="J2891" s="14">
        <f t="shared" si="137"/>
        <v>0</v>
      </c>
    </row>
    <row r="2892" spans="1:10" x14ac:dyDescent="0.3">
      <c r="A2892" s="19">
        <v>20200430</v>
      </c>
      <c r="B2892" s="19" t="s">
        <v>46</v>
      </c>
      <c r="C2892" s="19">
        <v>0</v>
      </c>
      <c r="D2892" s="19">
        <v>0</v>
      </c>
      <c r="E2892" s="19">
        <v>14.91</v>
      </c>
      <c r="F2892" s="19">
        <v>3.72</v>
      </c>
      <c r="G2892" s="19">
        <v>0</v>
      </c>
      <c r="H2892" s="17">
        <f t="shared" si="135"/>
        <v>0</v>
      </c>
      <c r="I2892" s="18">
        <f t="shared" si="136"/>
        <v>14.91</v>
      </c>
      <c r="J2892" s="17">
        <f t="shared" si="137"/>
        <v>0</v>
      </c>
    </row>
    <row r="2893" spans="1:10" x14ac:dyDescent="0.3">
      <c r="A2893" s="2">
        <v>20200430</v>
      </c>
      <c r="B2893" s="2" t="s">
        <v>45</v>
      </c>
      <c r="C2893" s="2">
        <v>0</v>
      </c>
      <c r="D2893" s="2">
        <v>0</v>
      </c>
      <c r="E2893" s="2">
        <v>14.7</v>
      </c>
      <c r="F2893" s="2">
        <v>4.1399999999999997</v>
      </c>
      <c r="G2893" s="2">
        <v>0</v>
      </c>
      <c r="H2893" s="16">
        <f t="shared" si="135"/>
        <v>0</v>
      </c>
      <c r="I2893" s="15">
        <f t="shared" si="136"/>
        <v>14.7</v>
      </c>
      <c r="J2893" s="14">
        <f t="shared" si="137"/>
        <v>0</v>
      </c>
    </row>
    <row r="2894" spans="1:10" x14ac:dyDescent="0.3">
      <c r="A2894" s="19">
        <v>20200430</v>
      </c>
      <c r="B2894" s="19" t="s">
        <v>44</v>
      </c>
      <c r="C2894" s="19">
        <v>0</v>
      </c>
      <c r="D2894" s="19">
        <v>0</v>
      </c>
      <c r="E2894" s="19">
        <v>14.6</v>
      </c>
      <c r="F2894" s="19">
        <v>4</v>
      </c>
      <c r="G2894" s="19">
        <v>0</v>
      </c>
      <c r="H2894" s="17">
        <f t="shared" si="135"/>
        <v>0</v>
      </c>
      <c r="I2894" s="18">
        <f t="shared" si="136"/>
        <v>14.6</v>
      </c>
      <c r="J2894" s="17">
        <f t="shared" si="137"/>
        <v>0</v>
      </c>
    </row>
    <row r="2895" spans="1:10" x14ac:dyDescent="0.3">
      <c r="A2895" s="2">
        <v>20200430</v>
      </c>
      <c r="B2895" s="2" t="s">
        <v>43</v>
      </c>
      <c r="C2895" s="2">
        <v>0</v>
      </c>
      <c r="D2895" s="2">
        <v>0</v>
      </c>
      <c r="E2895" s="2">
        <v>14.46</v>
      </c>
      <c r="F2895" s="2">
        <v>3.72</v>
      </c>
      <c r="G2895" s="2">
        <v>0</v>
      </c>
      <c r="H2895" s="16">
        <f t="shared" si="135"/>
        <v>0</v>
      </c>
      <c r="I2895" s="15">
        <f t="shared" si="136"/>
        <v>14.46</v>
      </c>
      <c r="J2895" s="14">
        <f t="shared" si="137"/>
        <v>0</v>
      </c>
    </row>
    <row r="2896" spans="1:10" x14ac:dyDescent="0.3">
      <c r="A2896" s="19">
        <v>20200430</v>
      </c>
      <c r="B2896" s="19" t="s">
        <v>42</v>
      </c>
      <c r="C2896" s="19">
        <v>30.77</v>
      </c>
      <c r="D2896" s="19">
        <v>4.68</v>
      </c>
      <c r="E2896" s="19">
        <v>14.35</v>
      </c>
      <c r="F2896" s="19">
        <v>3.45</v>
      </c>
      <c r="G2896" s="19">
        <v>0</v>
      </c>
      <c r="H2896" s="17">
        <f t="shared" si="135"/>
        <v>377.12672338895226</v>
      </c>
      <c r="I2896" s="18">
        <f t="shared" si="136"/>
        <v>26.135210105904758</v>
      </c>
      <c r="J2896" s="17">
        <f t="shared" si="137"/>
        <v>0.37520019208476174</v>
      </c>
    </row>
    <row r="2897" spans="1:10" x14ac:dyDescent="0.3">
      <c r="A2897" s="2">
        <v>20200430</v>
      </c>
      <c r="B2897" s="2" t="s">
        <v>41</v>
      </c>
      <c r="C2897" s="2">
        <v>201</v>
      </c>
      <c r="D2897" s="2">
        <v>16.16</v>
      </c>
      <c r="E2897" s="2">
        <v>15.18</v>
      </c>
      <c r="F2897" s="2">
        <v>4.1399999999999997</v>
      </c>
      <c r="G2897" s="2">
        <v>0</v>
      </c>
      <c r="H2897" s="16">
        <f t="shared" si="135"/>
        <v>722.18865854710555</v>
      </c>
      <c r="I2897" s="15">
        <f t="shared" si="136"/>
        <v>37.748395579597045</v>
      </c>
      <c r="J2897" s="14">
        <f t="shared" si="137"/>
        <v>0.6807582983869489</v>
      </c>
    </row>
    <row r="2898" spans="1:10" x14ac:dyDescent="0.3">
      <c r="A2898" s="19">
        <v>20200430</v>
      </c>
      <c r="B2898" s="19" t="s">
        <v>40</v>
      </c>
      <c r="C2898" s="19">
        <v>405</v>
      </c>
      <c r="D2898" s="19">
        <v>27.85</v>
      </c>
      <c r="E2898" s="19">
        <v>15.96</v>
      </c>
      <c r="F2898" s="19">
        <v>5.0999999999999996</v>
      </c>
      <c r="G2898" s="19">
        <v>0</v>
      </c>
      <c r="H2898" s="17">
        <f t="shared" si="135"/>
        <v>866.94362235251083</v>
      </c>
      <c r="I2898" s="18">
        <f t="shared" si="136"/>
        <v>43.051988198515964</v>
      </c>
      <c r="J2898" s="17">
        <f t="shared" si="137"/>
        <v>0.79651837017482296</v>
      </c>
    </row>
    <row r="2899" spans="1:10" x14ac:dyDescent="0.3">
      <c r="A2899" s="2">
        <v>20200430</v>
      </c>
      <c r="B2899" s="2" t="s">
        <v>39</v>
      </c>
      <c r="C2899" s="2">
        <v>494</v>
      </c>
      <c r="D2899" s="2">
        <v>39.409999999999997</v>
      </c>
      <c r="E2899" s="2">
        <v>16.649999999999999</v>
      </c>
      <c r="F2899" s="2">
        <v>4.9000000000000004</v>
      </c>
      <c r="G2899" s="2">
        <v>0</v>
      </c>
      <c r="H2899" s="16">
        <f t="shared" ref="H2899:H2962" si="138">IF(D2899&gt;0,C2899/SIN(D2899*PI()/180),0)</f>
        <v>778.11772791056831</v>
      </c>
      <c r="I2899" s="15">
        <f t="shared" si="136"/>
        <v>40.966178997205262</v>
      </c>
      <c r="J2899" s="14">
        <f t="shared" si="137"/>
        <v>0.72221167674933373</v>
      </c>
    </row>
    <row r="2900" spans="1:10" x14ac:dyDescent="0.3">
      <c r="A2900" s="19">
        <v>20200430</v>
      </c>
      <c r="B2900" s="19" t="s">
        <v>38</v>
      </c>
      <c r="C2900" s="19">
        <v>649</v>
      </c>
      <c r="D2900" s="19">
        <v>50.38</v>
      </c>
      <c r="E2900" s="19">
        <v>17.3</v>
      </c>
      <c r="F2900" s="19">
        <v>4.83</v>
      </c>
      <c r="G2900" s="19">
        <v>0</v>
      </c>
      <c r="H2900" s="17">
        <f t="shared" si="138"/>
        <v>842.53906478383465</v>
      </c>
      <c r="I2900" s="18">
        <f t="shared" si="136"/>
        <v>43.629345774494837</v>
      </c>
      <c r="J2900" s="17">
        <f t="shared" si="137"/>
        <v>0.77190728273513565</v>
      </c>
    </row>
    <row r="2901" spans="1:10" x14ac:dyDescent="0.3">
      <c r="A2901" s="2">
        <v>20200430</v>
      </c>
      <c r="B2901" s="2" t="s">
        <v>37</v>
      </c>
      <c r="C2901" s="2">
        <v>874</v>
      </c>
      <c r="D2901" s="2">
        <v>59.77</v>
      </c>
      <c r="E2901" s="2">
        <v>17.77</v>
      </c>
      <c r="F2901" s="2">
        <v>4.83</v>
      </c>
      <c r="G2901" s="2">
        <v>0</v>
      </c>
      <c r="H2901" s="16">
        <f t="shared" si="138"/>
        <v>1011.5608408156459</v>
      </c>
      <c r="I2901" s="15">
        <f t="shared" si="136"/>
        <v>49.381276275488929</v>
      </c>
      <c r="J2901" s="14">
        <f t="shared" si="137"/>
        <v>0.90057669133338114</v>
      </c>
    </row>
    <row r="2902" spans="1:10" x14ac:dyDescent="0.3">
      <c r="A2902" s="19">
        <v>20200430</v>
      </c>
      <c r="B2902" s="19" t="s">
        <v>36</v>
      </c>
      <c r="C2902" s="19">
        <v>949.01</v>
      </c>
      <c r="D2902" s="19">
        <v>65.48</v>
      </c>
      <c r="E2902" s="19">
        <v>17.989999999999998</v>
      </c>
      <c r="F2902" s="19">
        <v>4.62</v>
      </c>
      <c r="G2902" s="19">
        <v>0</v>
      </c>
      <c r="H2902" s="17">
        <f t="shared" si="138"/>
        <v>1043.0785125602761</v>
      </c>
      <c r="I2902" s="18">
        <f t="shared" si="136"/>
        <v>50.586203517508622</v>
      </c>
      <c r="J2902" s="17">
        <f t="shared" si="137"/>
        <v>0.92298062657829283</v>
      </c>
    </row>
    <row r="2903" spans="1:10" x14ac:dyDescent="0.3">
      <c r="A2903" s="2">
        <v>20200430</v>
      </c>
      <c r="B2903" s="2" t="s">
        <v>35</v>
      </c>
      <c r="C2903" s="2">
        <v>952.01</v>
      </c>
      <c r="D2903" s="2">
        <v>64.75</v>
      </c>
      <c r="E2903" s="2">
        <v>18.41</v>
      </c>
      <c r="F2903" s="2">
        <v>4.28</v>
      </c>
      <c r="G2903" s="2">
        <v>0</v>
      </c>
      <c r="H2903" s="16">
        <f t="shared" si="138"/>
        <v>1052.5784554210725</v>
      </c>
      <c r="I2903" s="15">
        <f t="shared" si="136"/>
        <v>51.303076731908519</v>
      </c>
      <c r="J2903" s="14">
        <f t="shared" si="137"/>
        <v>0.92799122196424844</v>
      </c>
    </row>
    <row r="2904" spans="1:10" x14ac:dyDescent="0.3">
      <c r="A2904" s="19">
        <v>20200430</v>
      </c>
      <c r="B2904" s="19" t="s">
        <v>34</v>
      </c>
      <c r="C2904" s="19">
        <v>869.01</v>
      </c>
      <c r="D2904" s="19">
        <v>58.03</v>
      </c>
      <c r="E2904" s="19">
        <v>18.61</v>
      </c>
      <c r="F2904" s="19">
        <v>4.28</v>
      </c>
      <c r="G2904" s="19">
        <v>0</v>
      </c>
      <c r="H2904" s="17">
        <f t="shared" si="138"/>
        <v>1024.3828063268666</v>
      </c>
      <c r="I2904" s="18">
        <f t="shared" si="136"/>
        <v>50.621962697714579</v>
      </c>
      <c r="J2904" s="17">
        <f t="shared" si="137"/>
        <v>0.90627266509337434</v>
      </c>
    </row>
    <row r="2905" spans="1:10" x14ac:dyDescent="0.3">
      <c r="A2905" s="2">
        <v>20200430</v>
      </c>
      <c r="B2905" s="2" t="s">
        <v>33</v>
      </c>
      <c r="C2905" s="2">
        <v>751.01</v>
      </c>
      <c r="D2905" s="2">
        <v>48.19</v>
      </c>
      <c r="E2905" s="2">
        <v>18.53</v>
      </c>
      <c r="F2905" s="2">
        <v>4.55</v>
      </c>
      <c r="G2905" s="2">
        <v>0</v>
      </c>
      <c r="H2905" s="16">
        <f t="shared" si="138"/>
        <v>1007.5806940763985</v>
      </c>
      <c r="I2905" s="15">
        <f t="shared" si="136"/>
        <v>50.016896689887453</v>
      </c>
      <c r="J2905" s="14">
        <f t="shared" si="137"/>
        <v>0.89415125448944388</v>
      </c>
    </row>
    <row r="2906" spans="1:10" x14ac:dyDescent="0.3">
      <c r="A2906" s="19">
        <v>20200430</v>
      </c>
      <c r="B2906" s="19" t="s">
        <v>32</v>
      </c>
      <c r="C2906" s="19">
        <v>575.01</v>
      </c>
      <c r="D2906" s="19">
        <v>37.04</v>
      </c>
      <c r="E2906" s="19">
        <v>18.28</v>
      </c>
      <c r="F2906" s="19">
        <v>4.62</v>
      </c>
      <c r="G2906" s="19">
        <v>0</v>
      </c>
      <c r="H2906" s="17">
        <f t="shared" si="138"/>
        <v>954.57556174890829</v>
      </c>
      <c r="I2906" s="18">
        <f t="shared" si="136"/>
        <v>48.110486304653385</v>
      </c>
      <c r="J2906" s="17">
        <f t="shared" si="137"/>
        <v>0.85530238723941088</v>
      </c>
    </row>
    <row r="2907" spans="1:10" x14ac:dyDescent="0.3">
      <c r="A2907" s="2">
        <v>20200430</v>
      </c>
      <c r="B2907" s="2" t="s">
        <v>31</v>
      </c>
      <c r="C2907" s="2">
        <v>354</v>
      </c>
      <c r="D2907" s="2">
        <v>25.42</v>
      </c>
      <c r="E2907" s="2">
        <v>17.77</v>
      </c>
      <c r="F2907" s="2">
        <v>4.4800000000000004</v>
      </c>
      <c r="G2907" s="2">
        <v>0</v>
      </c>
      <c r="H2907" s="16">
        <f t="shared" si="138"/>
        <v>824.69340652190442</v>
      </c>
      <c r="I2907" s="15">
        <f t="shared" si="136"/>
        <v>43.541668953809513</v>
      </c>
      <c r="J2907" s="14">
        <f t="shared" si="137"/>
        <v>0.75588304192737066</v>
      </c>
    </row>
    <row r="2908" spans="1:10" x14ac:dyDescent="0.3">
      <c r="A2908" s="19">
        <v>20200430</v>
      </c>
      <c r="B2908" s="19" t="s">
        <v>30</v>
      </c>
      <c r="C2908" s="19">
        <v>182</v>
      </c>
      <c r="D2908" s="19">
        <v>13.75</v>
      </c>
      <c r="E2908" s="19">
        <v>17.28</v>
      </c>
      <c r="F2908" s="19">
        <v>4.07</v>
      </c>
      <c r="G2908" s="19">
        <v>0</v>
      </c>
      <c r="H2908" s="17">
        <f t="shared" si="138"/>
        <v>765.71645973099612</v>
      </c>
      <c r="I2908" s="18">
        <f t="shared" si="136"/>
        <v>41.20863936659363</v>
      </c>
      <c r="J2908" s="17">
        <f t="shared" si="137"/>
        <v>0.70986596094319576</v>
      </c>
    </row>
    <row r="2909" spans="1:10" x14ac:dyDescent="0.3">
      <c r="A2909" s="2">
        <v>20200430</v>
      </c>
      <c r="B2909" s="2" t="s">
        <v>29</v>
      </c>
      <c r="C2909" s="2">
        <v>6</v>
      </c>
      <c r="D2909" s="2">
        <v>2.35</v>
      </c>
      <c r="E2909" s="2">
        <v>16.670000000000002</v>
      </c>
      <c r="F2909" s="2">
        <v>3.86</v>
      </c>
      <c r="G2909" s="2">
        <v>0</v>
      </c>
      <c r="H2909" s="16">
        <f t="shared" si="138"/>
        <v>146.32811991774793</v>
      </c>
      <c r="I2909" s="15">
        <f t="shared" si="136"/>
        <v>21.242753747429624</v>
      </c>
      <c r="J2909" s="14">
        <f t="shared" si="137"/>
        <v>0.14880217842867777</v>
      </c>
    </row>
    <row r="2910" spans="1:10" x14ac:dyDescent="0.3">
      <c r="A2910" s="19">
        <v>20200430</v>
      </c>
      <c r="B2910" s="19" t="s">
        <v>28</v>
      </c>
      <c r="C2910" s="19">
        <v>0</v>
      </c>
      <c r="D2910" s="19">
        <v>0</v>
      </c>
      <c r="E2910" s="19">
        <v>15.98</v>
      </c>
      <c r="F2910" s="19">
        <v>3.38</v>
      </c>
      <c r="G2910" s="19">
        <v>0</v>
      </c>
      <c r="H2910" s="17">
        <f t="shared" si="138"/>
        <v>0</v>
      </c>
      <c r="I2910" s="18">
        <f t="shared" si="136"/>
        <v>15.98</v>
      </c>
      <c r="J2910" s="17">
        <f t="shared" si="137"/>
        <v>0</v>
      </c>
    </row>
    <row r="2911" spans="1:10" x14ac:dyDescent="0.3">
      <c r="A2911" s="2">
        <v>20200430</v>
      </c>
      <c r="B2911" s="2" t="s">
        <v>27</v>
      </c>
      <c r="C2911" s="2">
        <v>0</v>
      </c>
      <c r="D2911" s="2">
        <v>0</v>
      </c>
      <c r="E2911" s="2">
        <v>15.59</v>
      </c>
      <c r="F2911" s="2">
        <v>3.31</v>
      </c>
      <c r="G2911" s="2">
        <v>0</v>
      </c>
      <c r="H2911" s="16">
        <f t="shared" si="138"/>
        <v>0</v>
      </c>
      <c r="I2911" s="15">
        <f t="shared" si="136"/>
        <v>15.59</v>
      </c>
      <c r="J2911" s="14">
        <f t="shared" si="137"/>
        <v>0</v>
      </c>
    </row>
    <row r="2912" spans="1:10" x14ac:dyDescent="0.3">
      <c r="A2912" s="19">
        <v>20200430</v>
      </c>
      <c r="B2912" s="19" t="s">
        <v>26</v>
      </c>
      <c r="C2912" s="19">
        <v>0</v>
      </c>
      <c r="D2912" s="19">
        <v>0</v>
      </c>
      <c r="E2912" s="19">
        <v>15.46</v>
      </c>
      <c r="F2912" s="19">
        <v>3.38</v>
      </c>
      <c r="G2912" s="19">
        <v>0</v>
      </c>
      <c r="H2912" s="17">
        <f t="shared" si="138"/>
        <v>0</v>
      </c>
      <c r="I2912" s="18">
        <f t="shared" si="136"/>
        <v>15.46</v>
      </c>
      <c r="J2912" s="17">
        <f t="shared" si="137"/>
        <v>0</v>
      </c>
    </row>
    <row r="2913" spans="1:10" x14ac:dyDescent="0.3">
      <c r="A2913" s="2">
        <v>20200430</v>
      </c>
      <c r="B2913" s="2" t="s">
        <v>25</v>
      </c>
      <c r="C2913" s="2">
        <v>0</v>
      </c>
      <c r="D2913" s="2">
        <v>0</v>
      </c>
      <c r="E2913" s="2">
        <v>15.38</v>
      </c>
      <c r="F2913" s="2">
        <v>3.45</v>
      </c>
      <c r="G2913" s="2">
        <v>0</v>
      </c>
      <c r="H2913" s="16">
        <f t="shared" si="138"/>
        <v>0</v>
      </c>
      <c r="I2913" s="15">
        <f t="shared" si="136"/>
        <v>15.38</v>
      </c>
      <c r="J2913" s="14">
        <f t="shared" si="137"/>
        <v>0</v>
      </c>
    </row>
    <row r="2914" spans="1:10" x14ac:dyDescent="0.3">
      <c r="A2914" s="19">
        <v>20200501</v>
      </c>
      <c r="B2914" s="19" t="s">
        <v>48</v>
      </c>
      <c r="C2914" s="19">
        <v>0</v>
      </c>
      <c r="D2914" s="19">
        <v>0</v>
      </c>
      <c r="E2914" s="19">
        <v>15.59</v>
      </c>
      <c r="F2914" s="19">
        <v>3.66</v>
      </c>
      <c r="G2914" s="19">
        <v>0</v>
      </c>
      <c r="H2914" s="17">
        <f t="shared" si="138"/>
        <v>0</v>
      </c>
      <c r="I2914" s="18">
        <f t="shared" si="136"/>
        <v>15.59</v>
      </c>
      <c r="J2914" s="17">
        <f t="shared" si="137"/>
        <v>0</v>
      </c>
    </row>
    <row r="2915" spans="1:10" x14ac:dyDescent="0.3">
      <c r="A2915" s="2">
        <v>20200501</v>
      </c>
      <c r="B2915" s="2" t="s">
        <v>47</v>
      </c>
      <c r="C2915" s="2">
        <v>0</v>
      </c>
      <c r="D2915" s="2">
        <v>0</v>
      </c>
      <c r="E2915" s="2">
        <v>15.73</v>
      </c>
      <c r="F2915" s="2">
        <v>3.66</v>
      </c>
      <c r="G2915" s="2">
        <v>0</v>
      </c>
      <c r="H2915" s="16">
        <f t="shared" si="138"/>
        <v>0</v>
      </c>
      <c r="I2915" s="15">
        <f t="shared" si="136"/>
        <v>15.73</v>
      </c>
      <c r="J2915" s="14">
        <f t="shared" si="137"/>
        <v>0</v>
      </c>
    </row>
    <row r="2916" spans="1:10" x14ac:dyDescent="0.3">
      <c r="A2916" s="19">
        <v>20200501</v>
      </c>
      <c r="B2916" s="19" t="s">
        <v>46</v>
      </c>
      <c r="C2916" s="19">
        <v>0</v>
      </c>
      <c r="D2916" s="19">
        <v>0</v>
      </c>
      <c r="E2916" s="19">
        <v>15.94</v>
      </c>
      <c r="F2916" s="19">
        <v>3.66</v>
      </c>
      <c r="G2916" s="19">
        <v>0</v>
      </c>
      <c r="H2916" s="17">
        <f t="shared" si="138"/>
        <v>0</v>
      </c>
      <c r="I2916" s="18">
        <f t="shared" si="136"/>
        <v>15.94</v>
      </c>
      <c r="J2916" s="17">
        <f t="shared" si="137"/>
        <v>0</v>
      </c>
    </row>
    <row r="2917" spans="1:10" x14ac:dyDescent="0.3">
      <c r="A2917" s="2">
        <v>20200501</v>
      </c>
      <c r="B2917" s="2" t="s">
        <v>45</v>
      </c>
      <c r="C2917" s="2">
        <v>0</v>
      </c>
      <c r="D2917" s="2">
        <v>0</v>
      </c>
      <c r="E2917" s="2">
        <v>16.04</v>
      </c>
      <c r="F2917" s="2">
        <v>3.66</v>
      </c>
      <c r="G2917" s="2">
        <v>0</v>
      </c>
      <c r="H2917" s="16">
        <f t="shared" si="138"/>
        <v>0</v>
      </c>
      <c r="I2917" s="15">
        <f t="shared" si="136"/>
        <v>16.04</v>
      </c>
      <c r="J2917" s="14">
        <f t="shared" si="137"/>
        <v>0</v>
      </c>
    </row>
    <row r="2918" spans="1:10" x14ac:dyDescent="0.3">
      <c r="A2918" s="19">
        <v>20200501</v>
      </c>
      <c r="B2918" s="19" t="s">
        <v>44</v>
      </c>
      <c r="C2918" s="19">
        <v>0</v>
      </c>
      <c r="D2918" s="19">
        <v>0</v>
      </c>
      <c r="E2918" s="19">
        <v>16.170000000000002</v>
      </c>
      <c r="F2918" s="19">
        <v>3.52</v>
      </c>
      <c r="G2918" s="19">
        <v>0</v>
      </c>
      <c r="H2918" s="17">
        <f t="shared" si="138"/>
        <v>0</v>
      </c>
      <c r="I2918" s="18">
        <f t="shared" si="136"/>
        <v>16.170000000000002</v>
      </c>
      <c r="J2918" s="17">
        <f t="shared" si="137"/>
        <v>0</v>
      </c>
    </row>
    <row r="2919" spans="1:10" x14ac:dyDescent="0.3">
      <c r="A2919" s="2">
        <v>20200501</v>
      </c>
      <c r="B2919" s="2" t="s">
        <v>43</v>
      </c>
      <c r="C2919" s="2">
        <v>0</v>
      </c>
      <c r="D2919" s="2">
        <v>0</v>
      </c>
      <c r="E2919" s="2">
        <v>16.11</v>
      </c>
      <c r="F2919" s="2">
        <v>3.38</v>
      </c>
      <c r="G2919" s="2">
        <v>0</v>
      </c>
      <c r="H2919" s="16">
        <f t="shared" si="138"/>
        <v>0</v>
      </c>
      <c r="I2919" s="15">
        <f t="shared" si="136"/>
        <v>16.11</v>
      </c>
      <c r="J2919" s="14">
        <f t="shared" si="137"/>
        <v>0</v>
      </c>
    </row>
    <row r="2920" spans="1:10" x14ac:dyDescent="0.3">
      <c r="A2920" s="19">
        <v>20200501</v>
      </c>
      <c r="B2920" s="19" t="s">
        <v>42</v>
      </c>
      <c r="C2920" s="19">
        <v>22.81</v>
      </c>
      <c r="D2920" s="19">
        <v>4.8899999999999997</v>
      </c>
      <c r="E2920" s="19">
        <v>15.98</v>
      </c>
      <c r="F2920" s="19">
        <v>3.31</v>
      </c>
      <c r="G2920" s="19">
        <v>0</v>
      </c>
      <c r="H2920" s="17">
        <f t="shared" si="138"/>
        <v>267.58787037612774</v>
      </c>
      <c r="I2920" s="18">
        <f t="shared" si="136"/>
        <v>24.342120949253992</v>
      </c>
      <c r="J2920" s="17">
        <f t="shared" si="137"/>
        <v>0.26838005241982166</v>
      </c>
    </row>
    <row r="2921" spans="1:10" x14ac:dyDescent="0.3">
      <c r="A2921" s="2">
        <v>20200501</v>
      </c>
      <c r="B2921" s="2" t="s">
        <v>41</v>
      </c>
      <c r="C2921" s="2">
        <v>225</v>
      </c>
      <c r="D2921" s="2">
        <v>16.37</v>
      </c>
      <c r="E2921" s="2">
        <v>16.34</v>
      </c>
      <c r="F2921" s="2">
        <v>3.93</v>
      </c>
      <c r="G2921" s="2">
        <v>0</v>
      </c>
      <c r="H2921" s="16">
        <f t="shared" si="138"/>
        <v>798.32777639874053</v>
      </c>
      <c r="I2921" s="15">
        <f t="shared" si="136"/>
        <v>41.287743012460638</v>
      </c>
      <c r="J2921" s="14">
        <f t="shared" si="137"/>
        <v>0.73981446692112729</v>
      </c>
    </row>
    <row r="2922" spans="1:10" x14ac:dyDescent="0.3">
      <c r="A2922" s="19">
        <v>20200501</v>
      </c>
      <c r="B2922" s="19" t="s">
        <v>40</v>
      </c>
      <c r="C2922" s="19">
        <v>347</v>
      </c>
      <c r="D2922" s="19">
        <v>28.05</v>
      </c>
      <c r="E2922" s="19">
        <v>16.52</v>
      </c>
      <c r="F2922" s="19">
        <v>3.79</v>
      </c>
      <c r="G2922" s="19">
        <v>0</v>
      </c>
      <c r="H2922" s="17">
        <f t="shared" si="138"/>
        <v>737.91807837554404</v>
      </c>
      <c r="I2922" s="18">
        <f t="shared" si="136"/>
        <v>39.579939949235751</v>
      </c>
      <c r="J2922" s="17">
        <f t="shared" si="137"/>
        <v>0.68950347265977507</v>
      </c>
    </row>
    <row r="2923" spans="1:10" x14ac:dyDescent="0.3">
      <c r="A2923" s="2">
        <v>20200501</v>
      </c>
      <c r="B2923" s="2" t="s">
        <v>39</v>
      </c>
      <c r="C2923" s="2">
        <v>543</v>
      </c>
      <c r="D2923" s="2">
        <v>39.619999999999997</v>
      </c>
      <c r="E2923" s="2">
        <v>16.91</v>
      </c>
      <c r="F2923" s="2">
        <v>3.45</v>
      </c>
      <c r="G2923" s="2">
        <v>0</v>
      </c>
      <c r="H2923" s="16">
        <f t="shared" si="138"/>
        <v>851.50703548639115</v>
      </c>
      <c r="I2923" s="15">
        <f t="shared" si="136"/>
        <v>43.519594858949723</v>
      </c>
      <c r="J2923" s="14">
        <f t="shared" si="137"/>
        <v>0.78054399156100129</v>
      </c>
    </row>
    <row r="2924" spans="1:10" x14ac:dyDescent="0.3">
      <c r="A2924" s="19">
        <v>20200501</v>
      </c>
      <c r="B2924" s="19" t="s">
        <v>38</v>
      </c>
      <c r="C2924" s="19">
        <v>597</v>
      </c>
      <c r="D2924" s="19">
        <v>50.61</v>
      </c>
      <c r="E2924" s="19">
        <v>17.5</v>
      </c>
      <c r="F2924" s="19">
        <v>3.38</v>
      </c>
      <c r="G2924" s="19">
        <v>0</v>
      </c>
      <c r="H2924" s="17">
        <f t="shared" si="138"/>
        <v>772.47120371600602</v>
      </c>
      <c r="I2924" s="18">
        <f t="shared" si="136"/>
        <v>41.639725116125192</v>
      </c>
      <c r="J2924" s="17">
        <f t="shared" si="137"/>
        <v>0.71462951551120091</v>
      </c>
    </row>
    <row r="2925" spans="1:10" x14ac:dyDescent="0.3">
      <c r="A2925" s="2">
        <v>20200501</v>
      </c>
      <c r="B2925" s="2" t="s">
        <v>37</v>
      </c>
      <c r="C2925" s="2">
        <v>653</v>
      </c>
      <c r="D2925" s="2">
        <v>60.04</v>
      </c>
      <c r="E2925" s="2">
        <v>17.989999999999998</v>
      </c>
      <c r="F2925" s="2">
        <v>3.45</v>
      </c>
      <c r="G2925" s="2">
        <v>0</v>
      </c>
      <c r="H2925" s="16">
        <f t="shared" si="138"/>
        <v>753.71583763849583</v>
      </c>
      <c r="I2925" s="15">
        <f t="shared" si="136"/>
        <v>41.543619926202993</v>
      </c>
      <c r="J2925" s="14">
        <f t="shared" si="137"/>
        <v>0.69760449006236636</v>
      </c>
    </row>
    <row r="2926" spans="1:10" x14ac:dyDescent="0.3">
      <c r="A2926" s="19">
        <v>20200501</v>
      </c>
      <c r="B2926" s="19" t="s">
        <v>36</v>
      </c>
      <c r="C2926" s="19">
        <v>805</v>
      </c>
      <c r="D2926" s="19">
        <v>65.78</v>
      </c>
      <c r="E2926" s="19">
        <v>18.600000000000001</v>
      </c>
      <c r="F2926" s="19">
        <v>3.59</v>
      </c>
      <c r="G2926" s="19">
        <v>0</v>
      </c>
      <c r="H2926" s="17">
        <f t="shared" si="138"/>
        <v>882.69772819183549</v>
      </c>
      <c r="I2926" s="18">
        <f t="shared" si="136"/>
        <v>46.184304005994861</v>
      </c>
      <c r="J2926" s="17">
        <f t="shared" si="137"/>
        <v>0.79855071160445956</v>
      </c>
    </row>
    <row r="2927" spans="1:10" x14ac:dyDescent="0.3">
      <c r="A2927" s="2">
        <v>20200501</v>
      </c>
      <c r="B2927" s="2" t="s">
        <v>35</v>
      </c>
      <c r="C2927" s="2">
        <v>744</v>
      </c>
      <c r="D2927" s="2">
        <v>65.03</v>
      </c>
      <c r="E2927" s="2">
        <v>19.02</v>
      </c>
      <c r="F2927" s="2">
        <v>3.52</v>
      </c>
      <c r="G2927" s="2">
        <v>0</v>
      </c>
      <c r="H2927" s="16">
        <f t="shared" si="138"/>
        <v>820.71290050088601</v>
      </c>
      <c r="I2927" s="15">
        <f t="shared" si="136"/>
        <v>44.667278140652684</v>
      </c>
      <c r="J2927" s="14">
        <f t="shared" si="137"/>
        <v>0.74807755050590863</v>
      </c>
    </row>
    <row r="2928" spans="1:10" x14ac:dyDescent="0.3">
      <c r="A2928" s="19">
        <v>20200501</v>
      </c>
      <c r="B2928" s="19" t="s">
        <v>34</v>
      </c>
      <c r="C2928" s="19">
        <v>840.01</v>
      </c>
      <c r="D2928" s="19">
        <v>58.26</v>
      </c>
      <c r="E2928" s="19">
        <v>19.13</v>
      </c>
      <c r="F2928" s="19">
        <v>3.45</v>
      </c>
      <c r="G2928" s="19">
        <v>0</v>
      </c>
      <c r="H2928" s="17">
        <f t="shared" si="138"/>
        <v>987.7310522032742</v>
      </c>
      <c r="I2928" s="18">
        <f t="shared" si="136"/>
        <v>49.996595381352321</v>
      </c>
      <c r="J2928" s="17">
        <f t="shared" si="137"/>
        <v>0.87662644164442238</v>
      </c>
    </row>
    <row r="2929" spans="1:10" x14ac:dyDescent="0.3">
      <c r="A2929" s="2">
        <v>20200501</v>
      </c>
      <c r="B2929" s="2" t="s">
        <v>33</v>
      </c>
      <c r="C2929" s="2">
        <v>750.01</v>
      </c>
      <c r="D2929" s="2">
        <v>48.37</v>
      </c>
      <c r="E2929" s="2">
        <v>19.05</v>
      </c>
      <c r="F2929" s="2">
        <v>3.45</v>
      </c>
      <c r="G2929" s="2">
        <v>0</v>
      </c>
      <c r="H2929" s="16">
        <f t="shared" si="138"/>
        <v>1003.4244989249086</v>
      </c>
      <c r="I2929" s="15">
        <f t="shared" si="136"/>
        <v>50.407015591403393</v>
      </c>
      <c r="J2929" s="14">
        <f t="shared" si="137"/>
        <v>0.88870140042449286</v>
      </c>
    </row>
    <row r="2930" spans="1:10" x14ac:dyDescent="0.3">
      <c r="A2930" s="19">
        <v>20200501</v>
      </c>
      <c r="B2930" s="19" t="s">
        <v>32</v>
      </c>
      <c r="C2930" s="19">
        <v>574.01</v>
      </c>
      <c r="D2930" s="19">
        <v>37.200000000000003</v>
      </c>
      <c r="E2930" s="19">
        <v>18.82</v>
      </c>
      <c r="F2930" s="19">
        <v>3.31</v>
      </c>
      <c r="G2930" s="19">
        <v>0</v>
      </c>
      <c r="H2930" s="17">
        <f t="shared" si="138"/>
        <v>949.40595493703654</v>
      </c>
      <c r="I2930" s="18">
        <f t="shared" si="136"/>
        <v>48.488936091782392</v>
      </c>
      <c r="J2930" s="17">
        <f t="shared" si="137"/>
        <v>0.84905354383400489</v>
      </c>
    </row>
    <row r="2931" spans="1:10" x14ac:dyDescent="0.3">
      <c r="A2931" s="2">
        <v>20200501</v>
      </c>
      <c r="B2931" s="2" t="s">
        <v>31</v>
      </c>
      <c r="C2931" s="2">
        <v>372</v>
      </c>
      <c r="D2931" s="2">
        <v>25.57</v>
      </c>
      <c r="E2931" s="2">
        <v>18.48</v>
      </c>
      <c r="F2931" s="2">
        <v>2.97</v>
      </c>
      <c r="G2931" s="2">
        <v>0</v>
      </c>
      <c r="H2931" s="16">
        <f t="shared" si="138"/>
        <v>861.88223397851732</v>
      </c>
      <c r="I2931" s="15">
        <f t="shared" si="136"/>
        <v>45.413819811828667</v>
      </c>
      <c r="J2931" s="14">
        <f t="shared" si="137"/>
        <v>0.7827078451729752</v>
      </c>
    </row>
    <row r="2932" spans="1:10" x14ac:dyDescent="0.3">
      <c r="A2932" s="19">
        <v>20200501</v>
      </c>
      <c r="B2932" s="19" t="s">
        <v>30</v>
      </c>
      <c r="C2932" s="19">
        <v>191</v>
      </c>
      <c r="D2932" s="19">
        <v>13.91</v>
      </c>
      <c r="E2932" s="19">
        <v>17.88</v>
      </c>
      <c r="F2932" s="19">
        <v>2.62</v>
      </c>
      <c r="G2932" s="19">
        <v>0</v>
      </c>
      <c r="H2932" s="17">
        <f t="shared" si="138"/>
        <v>794.51754340806599</v>
      </c>
      <c r="I2932" s="18">
        <f t="shared" si="136"/>
        <v>42.708673231502061</v>
      </c>
      <c r="J2932" s="17">
        <f t="shared" si="137"/>
        <v>0.73120321141997469</v>
      </c>
    </row>
    <row r="2933" spans="1:10" x14ac:dyDescent="0.3">
      <c r="A2933" s="2">
        <v>20200501</v>
      </c>
      <c r="B2933" s="2" t="s">
        <v>29</v>
      </c>
      <c r="C2933" s="2">
        <v>9</v>
      </c>
      <c r="D2933" s="2">
        <v>2.52</v>
      </c>
      <c r="E2933" s="2">
        <v>17.21</v>
      </c>
      <c r="F2933" s="2">
        <v>2.76</v>
      </c>
      <c r="G2933" s="2">
        <v>0</v>
      </c>
      <c r="H2933" s="16">
        <f t="shared" si="138"/>
        <v>204.69377231327104</v>
      </c>
      <c r="I2933" s="15">
        <f t="shared" si="136"/>
        <v>23.606680384789719</v>
      </c>
      <c r="J2933" s="14">
        <f t="shared" si="137"/>
        <v>0.20597718962961067</v>
      </c>
    </row>
    <row r="2934" spans="1:10" x14ac:dyDescent="0.3">
      <c r="A2934" s="19">
        <v>20200501</v>
      </c>
      <c r="B2934" s="19" t="s">
        <v>28</v>
      </c>
      <c r="C2934" s="19">
        <v>0</v>
      </c>
      <c r="D2934" s="19">
        <v>0</v>
      </c>
      <c r="E2934" s="19">
        <v>16.57</v>
      </c>
      <c r="F2934" s="19">
        <v>2.41</v>
      </c>
      <c r="G2934" s="19">
        <v>0</v>
      </c>
      <c r="H2934" s="17">
        <f t="shared" si="138"/>
        <v>0</v>
      </c>
      <c r="I2934" s="18">
        <f t="shared" si="136"/>
        <v>16.57</v>
      </c>
      <c r="J2934" s="17">
        <f t="shared" si="137"/>
        <v>0</v>
      </c>
    </row>
    <row r="2935" spans="1:10" x14ac:dyDescent="0.3">
      <c r="A2935" s="2">
        <v>20200501</v>
      </c>
      <c r="B2935" s="2" t="s">
        <v>27</v>
      </c>
      <c r="C2935" s="2">
        <v>0</v>
      </c>
      <c r="D2935" s="2">
        <v>0</v>
      </c>
      <c r="E2935" s="2">
        <v>16</v>
      </c>
      <c r="F2935" s="2">
        <v>2.0699999999999998</v>
      </c>
      <c r="G2935" s="2">
        <v>0</v>
      </c>
      <c r="H2935" s="16">
        <f t="shared" si="138"/>
        <v>0</v>
      </c>
      <c r="I2935" s="15">
        <f t="shared" si="136"/>
        <v>16</v>
      </c>
      <c r="J2935" s="14">
        <f t="shared" si="137"/>
        <v>0</v>
      </c>
    </row>
    <row r="2936" spans="1:10" x14ac:dyDescent="0.3">
      <c r="A2936" s="19">
        <v>20200501</v>
      </c>
      <c r="B2936" s="19" t="s">
        <v>26</v>
      </c>
      <c r="C2936" s="19">
        <v>0</v>
      </c>
      <c r="D2936" s="19">
        <v>0</v>
      </c>
      <c r="E2936" s="19">
        <v>15.6</v>
      </c>
      <c r="F2936" s="19">
        <v>1.79</v>
      </c>
      <c r="G2936" s="19">
        <v>0</v>
      </c>
      <c r="H2936" s="17">
        <f t="shared" si="138"/>
        <v>0</v>
      </c>
      <c r="I2936" s="18">
        <f t="shared" si="136"/>
        <v>15.6</v>
      </c>
      <c r="J2936" s="17">
        <f t="shared" si="137"/>
        <v>0</v>
      </c>
    </row>
    <row r="2937" spans="1:10" x14ac:dyDescent="0.3">
      <c r="A2937" s="2">
        <v>20200501</v>
      </c>
      <c r="B2937" s="2" t="s">
        <v>25</v>
      </c>
      <c r="C2937" s="2">
        <v>0</v>
      </c>
      <c r="D2937" s="2">
        <v>0</v>
      </c>
      <c r="E2937" s="2">
        <v>15.1</v>
      </c>
      <c r="F2937" s="2">
        <v>1.59</v>
      </c>
      <c r="G2937" s="2">
        <v>0</v>
      </c>
      <c r="H2937" s="16">
        <f t="shared" si="138"/>
        <v>0</v>
      </c>
      <c r="I2937" s="15">
        <f t="shared" si="136"/>
        <v>15.1</v>
      </c>
      <c r="J2937" s="14">
        <f t="shared" si="137"/>
        <v>0</v>
      </c>
    </row>
    <row r="2938" spans="1:10" x14ac:dyDescent="0.3">
      <c r="A2938" s="19">
        <v>20200502</v>
      </c>
      <c r="B2938" s="19" t="s">
        <v>48</v>
      </c>
      <c r="C2938" s="19">
        <v>0</v>
      </c>
      <c r="D2938" s="19">
        <v>0</v>
      </c>
      <c r="E2938" s="19">
        <v>14.65</v>
      </c>
      <c r="F2938" s="19">
        <v>1.59</v>
      </c>
      <c r="G2938" s="19">
        <v>0</v>
      </c>
      <c r="H2938" s="17">
        <f t="shared" si="138"/>
        <v>0</v>
      </c>
      <c r="I2938" s="18">
        <f t="shared" si="136"/>
        <v>14.65</v>
      </c>
      <c r="J2938" s="17">
        <f t="shared" si="137"/>
        <v>0</v>
      </c>
    </row>
    <row r="2939" spans="1:10" x14ac:dyDescent="0.3">
      <c r="A2939" s="2">
        <v>20200502</v>
      </c>
      <c r="B2939" s="2" t="s">
        <v>47</v>
      </c>
      <c r="C2939" s="2">
        <v>0</v>
      </c>
      <c r="D2939" s="2">
        <v>0</v>
      </c>
      <c r="E2939" s="2">
        <v>14.08</v>
      </c>
      <c r="F2939" s="2">
        <v>1.59</v>
      </c>
      <c r="G2939" s="2">
        <v>0</v>
      </c>
      <c r="H2939" s="16">
        <f t="shared" si="138"/>
        <v>0</v>
      </c>
      <c r="I2939" s="15">
        <f t="shared" si="136"/>
        <v>14.08</v>
      </c>
      <c r="J2939" s="14">
        <f t="shared" si="137"/>
        <v>0</v>
      </c>
    </row>
    <row r="2940" spans="1:10" x14ac:dyDescent="0.3">
      <c r="A2940" s="19">
        <v>20200502</v>
      </c>
      <c r="B2940" s="19" t="s">
        <v>46</v>
      </c>
      <c r="C2940" s="19">
        <v>0</v>
      </c>
      <c r="D2940" s="19">
        <v>0</v>
      </c>
      <c r="E2940" s="19">
        <v>13.8</v>
      </c>
      <c r="F2940" s="19">
        <v>1.52</v>
      </c>
      <c r="G2940" s="19">
        <v>0</v>
      </c>
      <c r="H2940" s="17">
        <f t="shared" si="138"/>
        <v>0</v>
      </c>
      <c r="I2940" s="18">
        <f t="shared" si="136"/>
        <v>13.8</v>
      </c>
      <c r="J2940" s="17">
        <f t="shared" si="137"/>
        <v>0</v>
      </c>
    </row>
    <row r="2941" spans="1:10" x14ac:dyDescent="0.3">
      <c r="A2941" s="2">
        <v>20200502</v>
      </c>
      <c r="B2941" s="2" t="s">
        <v>45</v>
      </c>
      <c r="C2941" s="2">
        <v>0</v>
      </c>
      <c r="D2941" s="2">
        <v>0</v>
      </c>
      <c r="E2941" s="2">
        <v>14</v>
      </c>
      <c r="F2941" s="2">
        <v>1.72</v>
      </c>
      <c r="G2941" s="2">
        <v>0</v>
      </c>
      <c r="H2941" s="16">
        <f t="shared" si="138"/>
        <v>0</v>
      </c>
      <c r="I2941" s="15">
        <f t="shared" si="136"/>
        <v>14</v>
      </c>
      <c r="J2941" s="14">
        <f t="shared" si="137"/>
        <v>0</v>
      </c>
    </row>
    <row r="2942" spans="1:10" x14ac:dyDescent="0.3">
      <c r="A2942" s="19">
        <v>20200502</v>
      </c>
      <c r="B2942" s="19" t="s">
        <v>44</v>
      </c>
      <c r="C2942" s="19">
        <v>0</v>
      </c>
      <c r="D2942" s="19">
        <v>0</v>
      </c>
      <c r="E2942" s="19">
        <v>13.98</v>
      </c>
      <c r="F2942" s="19">
        <v>1.66</v>
      </c>
      <c r="G2942" s="19">
        <v>0</v>
      </c>
      <c r="H2942" s="17">
        <f t="shared" si="138"/>
        <v>0</v>
      </c>
      <c r="I2942" s="18">
        <f t="shared" si="136"/>
        <v>13.98</v>
      </c>
      <c r="J2942" s="17">
        <f t="shared" si="137"/>
        <v>0</v>
      </c>
    </row>
    <row r="2943" spans="1:10" x14ac:dyDescent="0.3">
      <c r="A2943" s="2">
        <v>20200502</v>
      </c>
      <c r="B2943" s="2" t="s">
        <v>43</v>
      </c>
      <c r="C2943" s="2">
        <v>0</v>
      </c>
      <c r="D2943" s="2">
        <v>0</v>
      </c>
      <c r="E2943" s="2">
        <v>13.89</v>
      </c>
      <c r="F2943" s="2">
        <v>1.45</v>
      </c>
      <c r="G2943" s="2">
        <v>0</v>
      </c>
      <c r="H2943" s="16">
        <f t="shared" si="138"/>
        <v>0</v>
      </c>
      <c r="I2943" s="15">
        <f t="shared" si="136"/>
        <v>13.89</v>
      </c>
      <c r="J2943" s="14">
        <f t="shared" si="137"/>
        <v>0</v>
      </c>
    </row>
    <row r="2944" spans="1:10" x14ac:dyDescent="0.3">
      <c r="A2944" s="19">
        <v>20200502</v>
      </c>
      <c r="B2944" s="19" t="s">
        <v>42</v>
      </c>
      <c r="C2944" s="19">
        <v>27.57</v>
      </c>
      <c r="D2944" s="19">
        <v>5.1100000000000003</v>
      </c>
      <c r="E2944" s="19">
        <v>13.83</v>
      </c>
      <c r="F2944" s="19">
        <v>1.17</v>
      </c>
      <c r="G2944" s="19">
        <v>0</v>
      </c>
      <c r="H2944" s="17">
        <f t="shared" si="138"/>
        <v>309.53830160137238</v>
      </c>
      <c r="I2944" s="18">
        <f t="shared" si="136"/>
        <v>23.503071925042889</v>
      </c>
      <c r="J2944" s="17">
        <f t="shared" si="137"/>
        <v>0.31162340618410972</v>
      </c>
    </row>
    <row r="2945" spans="1:10" x14ac:dyDescent="0.3">
      <c r="A2945" s="2">
        <v>20200502</v>
      </c>
      <c r="B2945" s="2" t="s">
        <v>41</v>
      </c>
      <c r="C2945" s="2">
        <v>190</v>
      </c>
      <c r="D2945" s="2">
        <v>16.57</v>
      </c>
      <c r="E2945" s="2">
        <v>14.01</v>
      </c>
      <c r="F2945" s="2">
        <v>0.76</v>
      </c>
      <c r="G2945" s="2">
        <v>0</v>
      </c>
      <c r="H2945" s="16">
        <f t="shared" si="138"/>
        <v>666.23057378032786</v>
      </c>
      <c r="I2945" s="15">
        <f t="shared" si="136"/>
        <v>34.829705430635244</v>
      </c>
      <c r="J2945" s="14">
        <f t="shared" si="137"/>
        <v>0.6367607474791811</v>
      </c>
    </row>
    <row r="2946" spans="1:10" x14ac:dyDescent="0.3">
      <c r="A2946" s="19">
        <v>20200502</v>
      </c>
      <c r="B2946" s="19" t="s">
        <v>40</v>
      </c>
      <c r="C2946" s="19">
        <v>403</v>
      </c>
      <c r="D2946" s="19">
        <v>28.25</v>
      </c>
      <c r="E2946" s="19">
        <v>14.59</v>
      </c>
      <c r="F2946" s="19">
        <v>1.03</v>
      </c>
      <c r="G2946" s="19">
        <v>0</v>
      </c>
      <c r="H2946" s="17">
        <f t="shared" si="138"/>
        <v>851.43303340196564</v>
      </c>
      <c r="I2946" s="18">
        <f t="shared" si="136"/>
        <v>41.197282293811426</v>
      </c>
      <c r="J2946" s="17">
        <f t="shared" si="137"/>
        <v>0.78937397801867049</v>
      </c>
    </row>
    <row r="2947" spans="1:10" x14ac:dyDescent="0.3">
      <c r="A2947" s="2">
        <v>20200502</v>
      </c>
      <c r="B2947" s="2" t="s">
        <v>39</v>
      </c>
      <c r="C2947" s="2">
        <v>621</v>
      </c>
      <c r="D2947" s="2">
        <v>39.83</v>
      </c>
      <c r="E2947" s="2">
        <v>15.72</v>
      </c>
      <c r="F2947" s="2">
        <v>1.17</v>
      </c>
      <c r="G2947" s="2">
        <v>0</v>
      </c>
      <c r="H2947" s="16">
        <f t="shared" si="138"/>
        <v>969.53704604026848</v>
      </c>
      <c r="I2947" s="15">
        <f t="shared" si="136"/>
        <v>46.018032688758389</v>
      </c>
      <c r="J2947" s="14">
        <f t="shared" si="137"/>
        <v>0.87783712007040371</v>
      </c>
    </row>
    <row r="2948" spans="1:10" x14ac:dyDescent="0.3">
      <c r="A2948" s="19">
        <v>20200502</v>
      </c>
      <c r="B2948" s="19" t="s">
        <v>38</v>
      </c>
      <c r="C2948" s="19">
        <v>798</v>
      </c>
      <c r="D2948" s="19">
        <v>50.84</v>
      </c>
      <c r="E2948" s="19">
        <v>17.09</v>
      </c>
      <c r="F2948" s="19">
        <v>1.31</v>
      </c>
      <c r="G2948" s="19">
        <v>0</v>
      </c>
      <c r="H2948" s="17">
        <f t="shared" si="138"/>
        <v>1029.1654400766404</v>
      </c>
      <c r="I2948" s="18">
        <f t="shared" si="136"/>
        <v>49.251420002395008</v>
      </c>
      <c r="J2948" s="17">
        <f t="shared" si="137"/>
        <v>0.91685118505002305</v>
      </c>
    </row>
    <row r="2949" spans="1:10" x14ac:dyDescent="0.3">
      <c r="A2949" s="2">
        <v>20200502</v>
      </c>
      <c r="B2949" s="2" t="s">
        <v>37</v>
      </c>
      <c r="C2949" s="2">
        <v>886</v>
      </c>
      <c r="D2949" s="2">
        <v>60.31</v>
      </c>
      <c r="E2949" s="2">
        <v>18.22</v>
      </c>
      <c r="F2949" s="2">
        <v>0.97</v>
      </c>
      <c r="G2949" s="2">
        <v>0</v>
      </c>
      <c r="H2949" s="16">
        <f t="shared" si="138"/>
        <v>1019.8937116966902</v>
      </c>
      <c r="I2949" s="15">
        <f t="shared" si="136"/>
        <v>50.091678490521566</v>
      </c>
      <c r="J2949" s="14">
        <f t="shared" si="137"/>
        <v>0.90473490870889894</v>
      </c>
    </row>
    <row r="2950" spans="1:10" x14ac:dyDescent="0.3">
      <c r="A2950" s="19">
        <v>20200502</v>
      </c>
      <c r="B2950" s="19" t="s">
        <v>36</v>
      </c>
      <c r="C2950" s="19">
        <v>992.01</v>
      </c>
      <c r="D2950" s="19">
        <v>66.08</v>
      </c>
      <c r="E2950" s="19">
        <v>19.190000000000001</v>
      </c>
      <c r="F2950" s="19">
        <v>0.41</v>
      </c>
      <c r="G2950" s="19">
        <v>0</v>
      </c>
      <c r="H2950" s="17">
        <f t="shared" si="138"/>
        <v>1085.2165607534712</v>
      </c>
      <c r="I2950" s="18">
        <f t="shared" si="136"/>
        <v>53.103017523545972</v>
      </c>
      <c r="J2950" s="17">
        <f t="shared" si="137"/>
        <v>0.94797619064683414</v>
      </c>
    </row>
    <row r="2951" spans="1:10" x14ac:dyDescent="0.3">
      <c r="A2951" s="2">
        <v>20200502</v>
      </c>
      <c r="B2951" s="2" t="s">
        <v>35</v>
      </c>
      <c r="C2951" s="2">
        <v>964.01</v>
      </c>
      <c r="D2951" s="2">
        <v>65.31</v>
      </c>
      <c r="E2951" s="2">
        <v>19.98</v>
      </c>
      <c r="F2951" s="2">
        <v>0.97</v>
      </c>
      <c r="G2951" s="2">
        <v>0</v>
      </c>
      <c r="H2951" s="16">
        <f t="shared" si="138"/>
        <v>1061.0060071004759</v>
      </c>
      <c r="I2951" s="15">
        <f t="shared" si="136"/>
        <v>53.136437721889877</v>
      </c>
      <c r="J2951" s="14">
        <f t="shared" si="137"/>
        <v>0.92666782461447472</v>
      </c>
    </row>
    <row r="2952" spans="1:10" x14ac:dyDescent="0.3">
      <c r="A2952" s="19">
        <v>20200502</v>
      </c>
      <c r="B2952" s="19" t="s">
        <v>34</v>
      </c>
      <c r="C2952" s="19">
        <v>895.01</v>
      </c>
      <c r="D2952" s="19">
        <v>58.48</v>
      </c>
      <c r="E2952" s="19">
        <v>20.48</v>
      </c>
      <c r="F2952" s="19">
        <v>1.59</v>
      </c>
      <c r="G2952" s="19">
        <v>0</v>
      </c>
      <c r="H2952" s="17">
        <f t="shared" si="138"/>
        <v>1049.9171662074066</v>
      </c>
      <c r="I2952" s="18">
        <f t="shared" si="136"/>
        <v>53.289911443981453</v>
      </c>
      <c r="J2952" s="17">
        <f t="shared" si="137"/>
        <v>0.9162578797575508</v>
      </c>
    </row>
    <row r="2953" spans="1:10" x14ac:dyDescent="0.3">
      <c r="A2953" s="2">
        <v>20200502</v>
      </c>
      <c r="B2953" s="2" t="s">
        <v>33</v>
      </c>
      <c r="C2953" s="2">
        <v>758.01</v>
      </c>
      <c r="D2953" s="2">
        <v>48.55</v>
      </c>
      <c r="E2953" s="2">
        <v>20.65</v>
      </c>
      <c r="F2953" s="2">
        <v>2.14</v>
      </c>
      <c r="G2953" s="2">
        <v>0</v>
      </c>
      <c r="H2953" s="16">
        <f t="shared" si="138"/>
        <v>1011.3087905297439</v>
      </c>
      <c r="I2953" s="15">
        <f t="shared" si="136"/>
        <v>52.253399704054495</v>
      </c>
      <c r="J2953" s="14">
        <f t="shared" si="137"/>
        <v>0.88728157841335431</v>
      </c>
    </row>
    <row r="2954" spans="1:10" x14ac:dyDescent="0.3">
      <c r="A2954" s="19">
        <v>20200502</v>
      </c>
      <c r="B2954" s="19" t="s">
        <v>32</v>
      </c>
      <c r="C2954" s="19">
        <v>610.01</v>
      </c>
      <c r="D2954" s="19">
        <v>37.36</v>
      </c>
      <c r="E2954" s="19">
        <v>20.47</v>
      </c>
      <c r="F2954" s="19">
        <v>2.69</v>
      </c>
      <c r="G2954" s="19">
        <v>0</v>
      </c>
      <c r="H2954" s="17">
        <f t="shared" si="138"/>
        <v>1005.2551144821066</v>
      </c>
      <c r="I2954" s="18">
        <f t="shared" ref="I2954:I3017" si="139">E2954+H2954*((NOCT-20)/(800))</f>
        <v>51.88422232756583</v>
      </c>
      <c r="J2954" s="17">
        <f t="shared" ref="J2954:J3017" si="140">P_STC__W*(H2954/1000)*(1+(alpha_p/100)*(I2954-25))</f>
        <v>0.88364035551063846</v>
      </c>
    </row>
    <row r="2955" spans="1:10" x14ac:dyDescent="0.3">
      <c r="A2955" s="2">
        <v>20200502</v>
      </c>
      <c r="B2955" s="2" t="s">
        <v>31</v>
      </c>
      <c r="C2955" s="2">
        <v>404</v>
      </c>
      <c r="D2955" s="2">
        <v>25.73</v>
      </c>
      <c r="E2955" s="2">
        <v>19.96</v>
      </c>
      <c r="F2955" s="2">
        <v>3.24</v>
      </c>
      <c r="G2955" s="2">
        <v>0</v>
      </c>
      <c r="H2955" s="16">
        <f t="shared" si="138"/>
        <v>930.59505106196229</v>
      </c>
      <c r="I2955" s="15">
        <f t="shared" si="139"/>
        <v>49.041095345686323</v>
      </c>
      <c r="J2955" s="14">
        <f t="shared" si="140"/>
        <v>0.82991869148334207</v>
      </c>
    </row>
    <row r="2956" spans="1:10" x14ac:dyDescent="0.3">
      <c r="A2956" s="19">
        <v>20200502</v>
      </c>
      <c r="B2956" s="19" t="s">
        <v>30</v>
      </c>
      <c r="C2956" s="19">
        <v>203</v>
      </c>
      <c r="D2956" s="19">
        <v>14.07</v>
      </c>
      <c r="E2956" s="19">
        <v>19.2</v>
      </c>
      <c r="F2956" s="19">
        <v>3.59</v>
      </c>
      <c r="G2956" s="19">
        <v>0</v>
      </c>
      <c r="H2956" s="17">
        <f t="shared" si="138"/>
        <v>835.02273029034689</v>
      </c>
      <c r="I2956" s="18">
        <f t="shared" si="139"/>
        <v>45.294460321573339</v>
      </c>
      <c r="J2956" s="17">
        <f t="shared" si="140"/>
        <v>0.7587642197866451</v>
      </c>
    </row>
    <row r="2957" spans="1:10" x14ac:dyDescent="0.3">
      <c r="A2957" s="2">
        <v>20200502</v>
      </c>
      <c r="B2957" s="2" t="s">
        <v>29</v>
      </c>
      <c r="C2957" s="2">
        <v>10</v>
      </c>
      <c r="D2957" s="2">
        <v>2.68</v>
      </c>
      <c r="E2957" s="2">
        <v>18.3</v>
      </c>
      <c r="F2957" s="2">
        <v>3.38</v>
      </c>
      <c r="G2957" s="2">
        <v>0</v>
      </c>
      <c r="H2957" s="16">
        <f t="shared" si="138"/>
        <v>213.86820000728943</v>
      </c>
      <c r="I2957" s="15">
        <f t="shared" si="139"/>
        <v>24.983381250227794</v>
      </c>
      <c r="J2957" s="14">
        <f t="shared" si="140"/>
        <v>0.21388419400674014</v>
      </c>
    </row>
    <row r="2958" spans="1:10" x14ac:dyDescent="0.3">
      <c r="A2958" s="19">
        <v>20200502</v>
      </c>
      <c r="B2958" s="19" t="s">
        <v>28</v>
      </c>
      <c r="C2958" s="19">
        <v>0</v>
      </c>
      <c r="D2958" s="19">
        <v>0</v>
      </c>
      <c r="E2958" s="19">
        <v>17.21</v>
      </c>
      <c r="F2958" s="19">
        <v>3.52</v>
      </c>
      <c r="G2958" s="19">
        <v>0</v>
      </c>
      <c r="H2958" s="17">
        <f t="shared" si="138"/>
        <v>0</v>
      </c>
      <c r="I2958" s="18">
        <f t="shared" si="139"/>
        <v>17.21</v>
      </c>
      <c r="J2958" s="17">
        <f t="shared" si="140"/>
        <v>0</v>
      </c>
    </row>
    <row r="2959" spans="1:10" x14ac:dyDescent="0.3">
      <c r="A2959" s="2">
        <v>20200502</v>
      </c>
      <c r="B2959" s="2" t="s">
        <v>27</v>
      </c>
      <c r="C2959" s="2">
        <v>0</v>
      </c>
      <c r="D2959" s="2">
        <v>0</v>
      </c>
      <c r="E2959" s="2">
        <v>16.600000000000001</v>
      </c>
      <c r="F2959" s="2">
        <v>3.52</v>
      </c>
      <c r="G2959" s="2">
        <v>0</v>
      </c>
      <c r="H2959" s="16">
        <f t="shared" si="138"/>
        <v>0</v>
      </c>
      <c r="I2959" s="15">
        <f t="shared" si="139"/>
        <v>16.600000000000001</v>
      </c>
      <c r="J2959" s="14">
        <f t="shared" si="140"/>
        <v>0</v>
      </c>
    </row>
    <row r="2960" spans="1:10" x14ac:dyDescent="0.3">
      <c r="A2960" s="19">
        <v>20200502</v>
      </c>
      <c r="B2960" s="19" t="s">
        <v>26</v>
      </c>
      <c r="C2960" s="19">
        <v>0</v>
      </c>
      <c r="D2960" s="19">
        <v>0</v>
      </c>
      <c r="E2960" s="19">
        <v>16.12</v>
      </c>
      <c r="F2960" s="19">
        <v>3.45</v>
      </c>
      <c r="G2960" s="19">
        <v>0</v>
      </c>
      <c r="H2960" s="17">
        <f t="shared" si="138"/>
        <v>0</v>
      </c>
      <c r="I2960" s="18">
        <f t="shared" si="139"/>
        <v>16.12</v>
      </c>
      <c r="J2960" s="17">
        <f t="shared" si="140"/>
        <v>0</v>
      </c>
    </row>
    <row r="2961" spans="1:10" x14ac:dyDescent="0.3">
      <c r="A2961" s="2">
        <v>20200502</v>
      </c>
      <c r="B2961" s="2" t="s">
        <v>25</v>
      </c>
      <c r="C2961" s="2">
        <v>0</v>
      </c>
      <c r="D2961" s="2">
        <v>0</v>
      </c>
      <c r="E2961" s="2">
        <v>15.71</v>
      </c>
      <c r="F2961" s="2">
        <v>3.24</v>
      </c>
      <c r="G2961" s="2">
        <v>0</v>
      </c>
      <c r="H2961" s="16">
        <f t="shared" si="138"/>
        <v>0</v>
      </c>
      <c r="I2961" s="15">
        <f t="shared" si="139"/>
        <v>15.71</v>
      </c>
      <c r="J2961" s="14">
        <f t="shared" si="140"/>
        <v>0</v>
      </c>
    </row>
    <row r="2962" spans="1:10" x14ac:dyDescent="0.3">
      <c r="A2962" s="19">
        <v>20200503</v>
      </c>
      <c r="B2962" s="19" t="s">
        <v>48</v>
      </c>
      <c r="C2962" s="19">
        <v>0</v>
      </c>
      <c r="D2962" s="19">
        <v>0</v>
      </c>
      <c r="E2962" s="19">
        <v>15.36</v>
      </c>
      <c r="F2962" s="19">
        <v>3.17</v>
      </c>
      <c r="G2962" s="19">
        <v>0</v>
      </c>
      <c r="H2962" s="17">
        <f t="shared" si="138"/>
        <v>0</v>
      </c>
      <c r="I2962" s="18">
        <f t="shared" si="139"/>
        <v>15.36</v>
      </c>
      <c r="J2962" s="17">
        <f t="shared" si="140"/>
        <v>0</v>
      </c>
    </row>
    <row r="2963" spans="1:10" x14ac:dyDescent="0.3">
      <c r="A2963" s="2">
        <v>20200503</v>
      </c>
      <c r="B2963" s="2" t="s">
        <v>47</v>
      </c>
      <c r="C2963" s="2">
        <v>0</v>
      </c>
      <c r="D2963" s="2">
        <v>0</v>
      </c>
      <c r="E2963" s="2">
        <v>15.15</v>
      </c>
      <c r="F2963" s="2">
        <v>3.1</v>
      </c>
      <c r="G2963" s="2">
        <v>0</v>
      </c>
      <c r="H2963" s="16">
        <f t="shared" ref="H2963:H3026" si="141">IF(D2963&gt;0,C2963/SIN(D2963*PI()/180),0)</f>
        <v>0</v>
      </c>
      <c r="I2963" s="15">
        <f t="shared" si="139"/>
        <v>15.15</v>
      </c>
      <c r="J2963" s="14">
        <f t="shared" si="140"/>
        <v>0</v>
      </c>
    </row>
    <row r="2964" spans="1:10" x14ac:dyDescent="0.3">
      <c r="A2964" s="19">
        <v>20200503</v>
      </c>
      <c r="B2964" s="19" t="s">
        <v>46</v>
      </c>
      <c r="C2964" s="19">
        <v>0</v>
      </c>
      <c r="D2964" s="19">
        <v>0</v>
      </c>
      <c r="E2964" s="19">
        <v>14.89</v>
      </c>
      <c r="F2964" s="19">
        <v>3.03</v>
      </c>
      <c r="G2964" s="19">
        <v>0</v>
      </c>
      <c r="H2964" s="17">
        <f t="shared" si="141"/>
        <v>0</v>
      </c>
      <c r="I2964" s="18">
        <f t="shared" si="139"/>
        <v>14.89</v>
      </c>
      <c r="J2964" s="17">
        <f t="shared" si="140"/>
        <v>0</v>
      </c>
    </row>
    <row r="2965" spans="1:10" x14ac:dyDescent="0.3">
      <c r="A2965" s="2">
        <v>20200503</v>
      </c>
      <c r="B2965" s="2" t="s">
        <v>45</v>
      </c>
      <c r="C2965" s="2">
        <v>0</v>
      </c>
      <c r="D2965" s="2">
        <v>0</v>
      </c>
      <c r="E2965" s="2">
        <v>14.77</v>
      </c>
      <c r="F2965" s="2">
        <v>3.03</v>
      </c>
      <c r="G2965" s="2">
        <v>0</v>
      </c>
      <c r="H2965" s="16">
        <f t="shared" si="141"/>
        <v>0</v>
      </c>
      <c r="I2965" s="15">
        <f t="shared" si="139"/>
        <v>14.77</v>
      </c>
      <c r="J2965" s="14">
        <f t="shared" si="140"/>
        <v>0</v>
      </c>
    </row>
    <row r="2966" spans="1:10" x14ac:dyDescent="0.3">
      <c r="A2966" s="19">
        <v>20200503</v>
      </c>
      <c r="B2966" s="19" t="s">
        <v>44</v>
      </c>
      <c r="C2966" s="19">
        <v>0</v>
      </c>
      <c r="D2966" s="19">
        <v>0</v>
      </c>
      <c r="E2966" s="19">
        <v>14.72</v>
      </c>
      <c r="F2966" s="19">
        <v>3.03</v>
      </c>
      <c r="G2966" s="19">
        <v>0</v>
      </c>
      <c r="H2966" s="17">
        <f t="shared" si="141"/>
        <v>0</v>
      </c>
      <c r="I2966" s="18">
        <f t="shared" si="139"/>
        <v>14.72</v>
      </c>
      <c r="J2966" s="17">
        <f t="shared" si="140"/>
        <v>0</v>
      </c>
    </row>
    <row r="2967" spans="1:10" x14ac:dyDescent="0.3">
      <c r="A2967" s="2">
        <v>20200503</v>
      </c>
      <c r="B2967" s="2" t="s">
        <v>43</v>
      </c>
      <c r="C2967" s="2">
        <v>0</v>
      </c>
      <c r="D2967" s="2">
        <v>0</v>
      </c>
      <c r="E2967" s="2">
        <v>14.75</v>
      </c>
      <c r="F2967" s="2">
        <v>3.17</v>
      </c>
      <c r="G2967" s="2">
        <v>0</v>
      </c>
      <c r="H2967" s="16">
        <f t="shared" si="141"/>
        <v>0</v>
      </c>
      <c r="I2967" s="15">
        <f t="shared" si="139"/>
        <v>14.75</v>
      </c>
      <c r="J2967" s="14">
        <f t="shared" si="140"/>
        <v>0</v>
      </c>
    </row>
    <row r="2968" spans="1:10" x14ac:dyDescent="0.3">
      <c r="A2968" s="19">
        <v>20200503</v>
      </c>
      <c r="B2968" s="19" t="s">
        <v>42</v>
      </c>
      <c r="C2968" s="19">
        <v>42.55</v>
      </c>
      <c r="D2968" s="19">
        <v>5.31</v>
      </c>
      <c r="E2968" s="19">
        <v>14.9</v>
      </c>
      <c r="F2968" s="19">
        <v>3.24</v>
      </c>
      <c r="G2968" s="19">
        <v>0</v>
      </c>
      <c r="H2968" s="17">
        <f t="shared" si="141"/>
        <v>459.77944115244605</v>
      </c>
      <c r="I2968" s="18">
        <f t="shared" si="139"/>
        <v>29.26810753601394</v>
      </c>
      <c r="J2968" s="17">
        <f t="shared" si="140"/>
        <v>0.45094869471285443</v>
      </c>
    </row>
    <row r="2969" spans="1:10" x14ac:dyDescent="0.3">
      <c r="A2969" s="2">
        <v>20200503</v>
      </c>
      <c r="B2969" s="2" t="s">
        <v>41</v>
      </c>
      <c r="C2969" s="2">
        <v>239</v>
      </c>
      <c r="D2969" s="2">
        <v>16.77</v>
      </c>
      <c r="E2969" s="2">
        <v>16.32</v>
      </c>
      <c r="F2969" s="2">
        <v>3.38</v>
      </c>
      <c r="G2969" s="2">
        <v>0</v>
      </c>
      <c r="H2969" s="16">
        <f t="shared" si="141"/>
        <v>828.33528865929475</v>
      </c>
      <c r="I2969" s="15">
        <f t="shared" si="139"/>
        <v>42.205477770602961</v>
      </c>
      <c r="J2969" s="14">
        <f t="shared" si="140"/>
        <v>0.76420171887894406</v>
      </c>
    </row>
    <row r="2970" spans="1:10" x14ac:dyDescent="0.3">
      <c r="A2970" s="19">
        <v>20200503</v>
      </c>
      <c r="B2970" s="19" t="s">
        <v>40</v>
      </c>
      <c r="C2970" s="19">
        <v>455</v>
      </c>
      <c r="D2970" s="19">
        <v>28.45</v>
      </c>
      <c r="E2970" s="19">
        <v>18.48</v>
      </c>
      <c r="F2970" s="19">
        <v>3.52</v>
      </c>
      <c r="G2970" s="19">
        <v>0</v>
      </c>
      <c r="H2970" s="17">
        <f t="shared" si="141"/>
        <v>955.09647295410082</v>
      </c>
      <c r="I2970" s="18">
        <f t="shared" si="139"/>
        <v>48.326764779815647</v>
      </c>
      <c r="J2970" s="17">
        <f t="shared" si="140"/>
        <v>0.8548395745042574</v>
      </c>
    </row>
    <row r="2971" spans="1:10" x14ac:dyDescent="0.3">
      <c r="A2971" s="2">
        <v>20200503</v>
      </c>
      <c r="B2971" s="2" t="s">
        <v>39</v>
      </c>
      <c r="C2971" s="2">
        <v>644</v>
      </c>
      <c r="D2971" s="2">
        <v>40.04</v>
      </c>
      <c r="E2971" s="2">
        <v>20.77</v>
      </c>
      <c r="F2971" s="2">
        <v>3.72</v>
      </c>
      <c r="G2971" s="2">
        <v>0</v>
      </c>
      <c r="H2971" s="16">
        <f t="shared" si="141"/>
        <v>1001.0535110316995</v>
      </c>
      <c r="I2971" s="15">
        <f t="shared" si="139"/>
        <v>52.052922219740609</v>
      </c>
      <c r="J2971" s="14">
        <f t="shared" si="140"/>
        <v>0.87918710855887483</v>
      </c>
    </row>
    <row r="2972" spans="1:10" x14ac:dyDescent="0.3">
      <c r="A2972" s="19">
        <v>20200503</v>
      </c>
      <c r="B2972" s="19" t="s">
        <v>38</v>
      </c>
      <c r="C2972" s="19">
        <v>805</v>
      </c>
      <c r="D2972" s="19">
        <v>51.06</v>
      </c>
      <c r="E2972" s="19">
        <v>22.84</v>
      </c>
      <c r="F2972" s="19">
        <v>4.07</v>
      </c>
      <c r="G2972" s="19">
        <v>0</v>
      </c>
      <c r="H2972" s="17">
        <f t="shared" si="141"/>
        <v>1034.9643644146449</v>
      </c>
      <c r="I2972" s="18">
        <f t="shared" si="139"/>
        <v>55.182636387957658</v>
      </c>
      <c r="J2972" s="17">
        <f t="shared" si="140"/>
        <v>0.89439357552935062</v>
      </c>
    </row>
    <row r="2973" spans="1:10" x14ac:dyDescent="0.3">
      <c r="A2973" s="2">
        <v>20200503</v>
      </c>
      <c r="B2973" s="2" t="s">
        <v>37</v>
      </c>
      <c r="C2973" s="2">
        <v>903</v>
      </c>
      <c r="D2973" s="2">
        <v>60.57</v>
      </c>
      <c r="E2973" s="2">
        <v>24.41</v>
      </c>
      <c r="F2973" s="2">
        <v>4.4800000000000004</v>
      </c>
      <c r="G2973" s="2">
        <v>0</v>
      </c>
      <c r="H2973" s="16">
        <f t="shared" si="141"/>
        <v>1036.7909754276936</v>
      </c>
      <c r="I2973" s="15">
        <f t="shared" si="139"/>
        <v>56.80971798211543</v>
      </c>
      <c r="J2973" s="14">
        <f t="shared" si="140"/>
        <v>0.88838084702128572</v>
      </c>
    </row>
    <row r="2974" spans="1:10" x14ac:dyDescent="0.3">
      <c r="A2974" s="19">
        <v>20200503</v>
      </c>
      <c r="B2974" s="19" t="s">
        <v>36</v>
      </c>
      <c r="C2974" s="19">
        <v>973.01</v>
      </c>
      <c r="D2974" s="19">
        <v>66.38</v>
      </c>
      <c r="E2974" s="19">
        <v>25.44</v>
      </c>
      <c r="F2974" s="19">
        <v>4.62</v>
      </c>
      <c r="G2974" s="19">
        <v>0</v>
      </c>
      <c r="H2974" s="17">
        <f t="shared" si="141"/>
        <v>1061.9795388809252</v>
      </c>
      <c r="I2974" s="18">
        <f t="shared" si="139"/>
        <v>58.626860590028912</v>
      </c>
      <c r="J2974" s="17">
        <f t="shared" si="140"/>
        <v>0.90127986831557105</v>
      </c>
    </row>
    <row r="2975" spans="1:10" x14ac:dyDescent="0.3">
      <c r="A2975" s="2">
        <v>20200503</v>
      </c>
      <c r="B2975" s="2" t="s">
        <v>35</v>
      </c>
      <c r="C2975" s="2">
        <v>950.01</v>
      </c>
      <c r="D2975" s="2">
        <v>65.59</v>
      </c>
      <c r="E2975" s="2">
        <v>26.19</v>
      </c>
      <c r="F2975" s="2">
        <v>4.55</v>
      </c>
      <c r="G2975" s="2">
        <v>0</v>
      </c>
      <c r="H2975" s="16">
        <f t="shared" si="141"/>
        <v>1043.265927754946</v>
      </c>
      <c r="I2975" s="15">
        <f t="shared" si="139"/>
        <v>58.79206024234206</v>
      </c>
      <c r="J2975" s="14">
        <f t="shared" si="140"/>
        <v>0.88462245489729496</v>
      </c>
    </row>
    <row r="2976" spans="1:10" x14ac:dyDescent="0.3">
      <c r="A2976" s="19">
        <v>20200503</v>
      </c>
      <c r="B2976" s="19" t="s">
        <v>34</v>
      </c>
      <c r="C2976" s="19">
        <v>848.01</v>
      </c>
      <c r="D2976" s="19">
        <v>58.69</v>
      </c>
      <c r="E2976" s="19">
        <v>26.74</v>
      </c>
      <c r="F2976" s="19">
        <v>4.4800000000000004</v>
      </c>
      <c r="G2976" s="19">
        <v>0</v>
      </c>
      <c r="H2976" s="17">
        <f t="shared" si="141"/>
        <v>992.55807467307454</v>
      </c>
      <c r="I2976" s="18">
        <f t="shared" si="139"/>
        <v>57.757439833533581</v>
      </c>
      <c r="J2976" s="17">
        <f t="shared" si="140"/>
        <v>0.84624659831731419</v>
      </c>
    </row>
    <row r="2977" spans="1:10" x14ac:dyDescent="0.3">
      <c r="A2977" s="2">
        <v>20200503</v>
      </c>
      <c r="B2977" s="2" t="s">
        <v>33</v>
      </c>
      <c r="C2977" s="2">
        <v>734.01</v>
      </c>
      <c r="D2977" s="2">
        <v>48.72</v>
      </c>
      <c r="E2977" s="2">
        <v>26.75</v>
      </c>
      <c r="F2977" s="2">
        <v>4.4800000000000004</v>
      </c>
      <c r="G2977" s="2">
        <v>0</v>
      </c>
      <c r="H2977" s="16">
        <f t="shared" si="141"/>
        <v>976.73373201075981</v>
      </c>
      <c r="I2977" s="15">
        <f t="shared" si="139"/>
        <v>57.272929125336248</v>
      </c>
      <c r="J2977" s="14">
        <f t="shared" si="140"/>
        <v>0.83488446872697197</v>
      </c>
    </row>
    <row r="2978" spans="1:10" x14ac:dyDescent="0.3">
      <c r="A2978" s="19">
        <v>20200503</v>
      </c>
      <c r="B2978" s="19" t="s">
        <v>32</v>
      </c>
      <c r="C2978" s="19">
        <v>554.01</v>
      </c>
      <c r="D2978" s="19">
        <v>37.520000000000003</v>
      </c>
      <c r="E2978" s="19">
        <v>26.05</v>
      </c>
      <c r="F2978" s="19">
        <v>4.21</v>
      </c>
      <c r="G2978" s="19">
        <v>0</v>
      </c>
      <c r="H2978" s="17">
        <f t="shared" si="141"/>
        <v>909.64718924513488</v>
      </c>
      <c r="I2978" s="18">
        <f t="shared" si="139"/>
        <v>54.476474663910466</v>
      </c>
      <c r="J2978" s="17">
        <f t="shared" si="140"/>
        <v>0.78898782377416765</v>
      </c>
    </row>
    <row r="2979" spans="1:10" x14ac:dyDescent="0.3">
      <c r="A2979" s="2">
        <v>20200503</v>
      </c>
      <c r="B2979" s="2" t="s">
        <v>31</v>
      </c>
      <c r="C2979" s="2">
        <v>352</v>
      </c>
      <c r="D2979" s="2">
        <v>25.88</v>
      </c>
      <c r="E2979" s="2">
        <v>24.83</v>
      </c>
      <c r="F2979" s="2">
        <v>3.86</v>
      </c>
      <c r="G2979" s="2">
        <v>0</v>
      </c>
      <c r="H2979" s="16">
        <f t="shared" si="141"/>
        <v>806.43728138219626</v>
      </c>
      <c r="I2979" s="15">
        <f t="shared" si="139"/>
        <v>50.031165043193631</v>
      </c>
      <c r="J2979" s="14">
        <f t="shared" si="140"/>
        <v>0.71559999028951671</v>
      </c>
    </row>
    <row r="2980" spans="1:10" x14ac:dyDescent="0.3">
      <c r="A2980" s="19">
        <v>20200503</v>
      </c>
      <c r="B2980" s="19" t="s">
        <v>30</v>
      </c>
      <c r="C2980" s="19">
        <v>106</v>
      </c>
      <c r="D2980" s="19">
        <v>14.22</v>
      </c>
      <c r="E2980" s="19">
        <v>22.91</v>
      </c>
      <c r="F2980" s="19">
        <v>4</v>
      </c>
      <c r="G2980" s="19">
        <v>0</v>
      </c>
      <c r="H2980" s="17">
        <f t="shared" si="141"/>
        <v>431.51567187763641</v>
      </c>
      <c r="I2980" s="18">
        <f t="shared" si="139"/>
        <v>36.39486474617614</v>
      </c>
      <c r="J2980" s="17">
        <f t="shared" si="140"/>
        <v>0.40938888965158193</v>
      </c>
    </row>
    <row r="2981" spans="1:10" x14ac:dyDescent="0.3">
      <c r="A2981" s="2">
        <v>20200503</v>
      </c>
      <c r="B2981" s="2" t="s">
        <v>29</v>
      </c>
      <c r="C2981" s="2">
        <v>2</v>
      </c>
      <c r="D2981" s="2">
        <v>2.85</v>
      </c>
      <c r="E2981" s="2">
        <v>21.05</v>
      </c>
      <c r="F2981" s="2">
        <v>4.41</v>
      </c>
      <c r="G2981" s="2">
        <v>0</v>
      </c>
      <c r="H2981" s="16">
        <f t="shared" si="141"/>
        <v>40.224149985942184</v>
      </c>
      <c r="I2981" s="15">
        <f t="shared" si="139"/>
        <v>22.307004687060694</v>
      </c>
      <c r="J2981" s="14">
        <f t="shared" si="140"/>
        <v>4.0711605499148179E-2</v>
      </c>
    </row>
    <row r="2982" spans="1:10" x14ac:dyDescent="0.3">
      <c r="A2982" s="19">
        <v>20200503</v>
      </c>
      <c r="B2982" s="19" t="s">
        <v>28</v>
      </c>
      <c r="C2982" s="19">
        <v>0</v>
      </c>
      <c r="D2982" s="19">
        <v>0</v>
      </c>
      <c r="E2982" s="19">
        <v>19.510000000000002</v>
      </c>
      <c r="F2982" s="19">
        <v>4.34</v>
      </c>
      <c r="G2982" s="19">
        <v>0</v>
      </c>
      <c r="H2982" s="17">
        <f t="shared" si="141"/>
        <v>0</v>
      </c>
      <c r="I2982" s="18">
        <f t="shared" si="139"/>
        <v>19.510000000000002</v>
      </c>
      <c r="J2982" s="17">
        <f t="shared" si="140"/>
        <v>0</v>
      </c>
    </row>
    <row r="2983" spans="1:10" x14ac:dyDescent="0.3">
      <c r="A2983" s="2">
        <v>20200503</v>
      </c>
      <c r="B2983" s="2" t="s">
        <v>27</v>
      </c>
      <c r="C2983" s="2">
        <v>0</v>
      </c>
      <c r="D2983" s="2">
        <v>0</v>
      </c>
      <c r="E2983" s="2">
        <v>18.73</v>
      </c>
      <c r="F2983" s="2">
        <v>4.07</v>
      </c>
      <c r="G2983" s="2">
        <v>0</v>
      </c>
      <c r="H2983" s="16">
        <f t="shared" si="141"/>
        <v>0</v>
      </c>
      <c r="I2983" s="15">
        <f t="shared" si="139"/>
        <v>18.73</v>
      </c>
      <c r="J2983" s="14">
        <f t="shared" si="140"/>
        <v>0</v>
      </c>
    </row>
    <row r="2984" spans="1:10" x14ac:dyDescent="0.3">
      <c r="A2984" s="19">
        <v>20200503</v>
      </c>
      <c r="B2984" s="19" t="s">
        <v>26</v>
      </c>
      <c r="C2984" s="19">
        <v>0</v>
      </c>
      <c r="D2984" s="19">
        <v>0</v>
      </c>
      <c r="E2984" s="19">
        <v>18.21</v>
      </c>
      <c r="F2984" s="19">
        <v>3.59</v>
      </c>
      <c r="G2984" s="19">
        <v>0</v>
      </c>
      <c r="H2984" s="17">
        <f t="shared" si="141"/>
        <v>0</v>
      </c>
      <c r="I2984" s="18">
        <f t="shared" si="139"/>
        <v>18.21</v>
      </c>
      <c r="J2984" s="17">
        <f t="shared" si="140"/>
        <v>0</v>
      </c>
    </row>
    <row r="2985" spans="1:10" x14ac:dyDescent="0.3">
      <c r="A2985" s="2">
        <v>20200503</v>
      </c>
      <c r="B2985" s="2" t="s">
        <v>25</v>
      </c>
      <c r="C2985" s="2">
        <v>0</v>
      </c>
      <c r="D2985" s="2">
        <v>0</v>
      </c>
      <c r="E2985" s="2">
        <v>17.71</v>
      </c>
      <c r="F2985" s="2">
        <v>3.24</v>
      </c>
      <c r="G2985" s="2">
        <v>0</v>
      </c>
      <c r="H2985" s="16">
        <f t="shared" si="141"/>
        <v>0</v>
      </c>
      <c r="I2985" s="15">
        <f t="shared" si="139"/>
        <v>17.71</v>
      </c>
      <c r="J2985" s="14">
        <f t="shared" si="140"/>
        <v>0</v>
      </c>
    </row>
    <row r="2986" spans="1:10" x14ac:dyDescent="0.3">
      <c r="A2986" s="19">
        <v>20200504</v>
      </c>
      <c r="B2986" s="19" t="s">
        <v>48</v>
      </c>
      <c r="C2986" s="19">
        <v>0</v>
      </c>
      <c r="D2986" s="19">
        <v>0</v>
      </c>
      <c r="E2986" s="19">
        <v>17.28</v>
      </c>
      <c r="F2986" s="19">
        <v>2.9</v>
      </c>
      <c r="G2986" s="19">
        <v>0</v>
      </c>
      <c r="H2986" s="17">
        <f t="shared" si="141"/>
        <v>0</v>
      </c>
      <c r="I2986" s="18">
        <f t="shared" si="139"/>
        <v>17.28</v>
      </c>
      <c r="J2986" s="17">
        <f t="shared" si="140"/>
        <v>0</v>
      </c>
    </row>
    <row r="2987" spans="1:10" x14ac:dyDescent="0.3">
      <c r="A2987" s="2">
        <v>20200504</v>
      </c>
      <c r="B2987" s="2" t="s">
        <v>47</v>
      </c>
      <c r="C2987" s="2">
        <v>0</v>
      </c>
      <c r="D2987" s="2">
        <v>0</v>
      </c>
      <c r="E2987" s="2">
        <v>16.829999999999998</v>
      </c>
      <c r="F2987" s="2">
        <v>2.76</v>
      </c>
      <c r="G2987" s="2">
        <v>0</v>
      </c>
      <c r="H2987" s="16">
        <f t="shared" si="141"/>
        <v>0</v>
      </c>
      <c r="I2987" s="15">
        <f t="shared" si="139"/>
        <v>16.829999999999998</v>
      </c>
      <c r="J2987" s="14">
        <f t="shared" si="140"/>
        <v>0</v>
      </c>
    </row>
    <row r="2988" spans="1:10" x14ac:dyDescent="0.3">
      <c r="A2988" s="19">
        <v>20200504</v>
      </c>
      <c r="B2988" s="19" t="s">
        <v>46</v>
      </c>
      <c r="C2988" s="19">
        <v>0</v>
      </c>
      <c r="D2988" s="19">
        <v>0</v>
      </c>
      <c r="E2988" s="19">
        <v>16.579999999999998</v>
      </c>
      <c r="F2988" s="19">
        <v>2.76</v>
      </c>
      <c r="G2988" s="19">
        <v>0</v>
      </c>
      <c r="H2988" s="17">
        <f t="shared" si="141"/>
        <v>0</v>
      </c>
      <c r="I2988" s="18">
        <f t="shared" si="139"/>
        <v>16.579999999999998</v>
      </c>
      <c r="J2988" s="17">
        <f t="shared" si="140"/>
        <v>0</v>
      </c>
    </row>
    <row r="2989" spans="1:10" x14ac:dyDescent="0.3">
      <c r="A2989" s="2">
        <v>20200504</v>
      </c>
      <c r="B2989" s="2" t="s">
        <v>45</v>
      </c>
      <c r="C2989" s="2">
        <v>0</v>
      </c>
      <c r="D2989" s="2">
        <v>0</v>
      </c>
      <c r="E2989" s="2">
        <v>16.41</v>
      </c>
      <c r="F2989" s="2">
        <v>2.97</v>
      </c>
      <c r="G2989" s="2">
        <v>0</v>
      </c>
      <c r="H2989" s="16">
        <f t="shared" si="141"/>
        <v>0</v>
      </c>
      <c r="I2989" s="15">
        <f t="shared" si="139"/>
        <v>16.41</v>
      </c>
      <c r="J2989" s="14">
        <f t="shared" si="140"/>
        <v>0</v>
      </c>
    </row>
    <row r="2990" spans="1:10" x14ac:dyDescent="0.3">
      <c r="A2990" s="19">
        <v>20200504</v>
      </c>
      <c r="B2990" s="19" t="s">
        <v>44</v>
      </c>
      <c r="C2990" s="19">
        <v>0</v>
      </c>
      <c r="D2990" s="19">
        <v>0</v>
      </c>
      <c r="E2990" s="19">
        <v>16.63</v>
      </c>
      <c r="F2990" s="19">
        <v>3.45</v>
      </c>
      <c r="G2990" s="19">
        <v>0</v>
      </c>
      <c r="H2990" s="17">
        <f t="shared" si="141"/>
        <v>0</v>
      </c>
      <c r="I2990" s="18">
        <f t="shared" si="139"/>
        <v>16.63</v>
      </c>
      <c r="J2990" s="17">
        <f t="shared" si="140"/>
        <v>0</v>
      </c>
    </row>
    <row r="2991" spans="1:10" x14ac:dyDescent="0.3">
      <c r="A2991" s="2">
        <v>20200504</v>
      </c>
      <c r="B2991" s="2" t="s">
        <v>43</v>
      </c>
      <c r="C2991" s="2">
        <v>0</v>
      </c>
      <c r="D2991" s="2">
        <v>0</v>
      </c>
      <c r="E2991" s="2">
        <v>16.440000000000001</v>
      </c>
      <c r="F2991" s="2">
        <v>2.9</v>
      </c>
      <c r="G2991" s="2">
        <v>0</v>
      </c>
      <c r="H2991" s="16">
        <f t="shared" si="141"/>
        <v>0</v>
      </c>
      <c r="I2991" s="15">
        <f t="shared" si="139"/>
        <v>16.440000000000001</v>
      </c>
      <c r="J2991" s="14">
        <f t="shared" si="140"/>
        <v>0</v>
      </c>
    </row>
    <row r="2992" spans="1:10" x14ac:dyDescent="0.3">
      <c r="A2992" s="19">
        <v>20200504</v>
      </c>
      <c r="B2992" s="19" t="s">
        <v>42</v>
      </c>
      <c r="C2992" s="19">
        <v>43.75</v>
      </c>
      <c r="D2992" s="19">
        <v>5.51</v>
      </c>
      <c r="E2992" s="19">
        <v>16.25</v>
      </c>
      <c r="F2992" s="19">
        <v>3.1</v>
      </c>
      <c r="G2992" s="19">
        <v>0</v>
      </c>
      <c r="H2992" s="17">
        <f t="shared" si="141"/>
        <v>455.6367081550494</v>
      </c>
      <c r="I2992" s="18">
        <f t="shared" si="139"/>
        <v>30.488647129845294</v>
      </c>
      <c r="J2992" s="17">
        <f t="shared" si="140"/>
        <v>0.44438297715794622</v>
      </c>
    </row>
    <row r="2993" spans="1:10" x14ac:dyDescent="0.3">
      <c r="A2993" s="2">
        <v>20200504</v>
      </c>
      <c r="B2993" s="2" t="s">
        <v>41</v>
      </c>
      <c r="C2993" s="2">
        <v>230</v>
      </c>
      <c r="D2993" s="2">
        <v>16.96</v>
      </c>
      <c r="E2993" s="2">
        <v>16.16</v>
      </c>
      <c r="F2993" s="2">
        <v>4.4800000000000004</v>
      </c>
      <c r="G2993" s="2">
        <v>0</v>
      </c>
      <c r="H2993" s="16">
        <f t="shared" si="141"/>
        <v>788.47048579901673</v>
      </c>
      <c r="I2993" s="15">
        <f t="shared" si="139"/>
        <v>40.799702681219273</v>
      </c>
      <c r="J2993" s="14">
        <f t="shared" si="140"/>
        <v>0.73241128918058218</v>
      </c>
    </row>
    <row r="2994" spans="1:10" x14ac:dyDescent="0.3">
      <c r="A2994" s="19">
        <v>20200504</v>
      </c>
      <c r="B2994" s="19" t="s">
        <v>40</v>
      </c>
      <c r="C2994" s="19">
        <v>421</v>
      </c>
      <c r="D2994" s="19">
        <v>28.64</v>
      </c>
      <c r="E2994" s="19">
        <v>16.88</v>
      </c>
      <c r="F2994" s="19">
        <v>6.34</v>
      </c>
      <c r="G2994" s="19">
        <v>0</v>
      </c>
      <c r="H2994" s="17">
        <f t="shared" si="141"/>
        <v>878.35568830347995</v>
      </c>
      <c r="I2994" s="18">
        <f t="shared" si="139"/>
        <v>44.328615259483747</v>
      </c>
      <c r="J2994" s="17">
        <f t="shared" si="140"/>
        <v>0.80195739208259353</v>
      </c>
    </row>
    <row r="2995" spans="1:10" x14ac:dyDescent="0.3">
      <c r="A2995" s="2">
        <v>20200504</v>
      </c>
      <c r="B2995" s="2" t="s">
        <v>39</v>
      </c>
      <c r="C2995" s="2">
        <v>562</v>
      </c>
      <c r="D2995" s="2">
        <v>40.229999999999997</v>
      </c>
      <c r="E2995" s="2">
        <v>18</v>
      </c>
      <c r="F2995" s="2">
        <v>6.76</v>
      </c>
      <c r="G2995" s="2">
        <v>0</v>
      </c>
      <c r="H2995" s="16">
        <f t="shared" si="141"/>
        <v>870.1609580278149</v>
      </c>
      <c r="I2995" s="15">
        <f t="shared" si="139"/>
        <v>45.192529938369219</v>
      </c>
      <c r="J2995" s="14">
        <f t="shared" si="140"/>
        <v>0.79109257764501972</v>
      </c>
    </row>
    <row r="2996" spans="1:10" x14ac:dyDescent="0.3">
      <c r="A2996" s="19">
        <v>20200504</v>
      </c>
      <c r="B2996" s="19" t="s">
        <v>38</v>
      </c>
      <c r="C2996" s="19">
        <v>286</v>
      </c>
      <c r="D2996" s="19">
        <v>51.28</v>
      </c>
      <c r="E2996" s="19">
        <v>18.73</v>
      </c>
      <c r="F2996" s="19">
        <v>7.38</v>
      </c>
      <c r="G2996" s="19">
        <v>0</v>
      </c>
      <c r="H2996" s="17">
        <f t="shared" si="141"/>
        <v>366.56698444449512</v>
      </c>
      <c r="I2996" s="18">
        <f t="shared" si="139"/>
        <v>30.185218263890473</v>
      </c>
      <c r="J2996" s="17">
        <f t="shared" si="140"/>
        <v>0.35801370024243129</v>
      </c>
    </row>
    <row r="2997" spans="1:10" x14ac:dyDescent="0.3">
      <c r="A2997" s="2">
        <v>20200504</v>
      </c>
      <c r="B2997" s="2" t="s">
        <v>37</v>
      </c>
      <c r="C2997" s="2">
        <v>510</v>
      </c>
      <c r="D2997" s="2">
        <v>60.82</v>
      </c>
      <c r="E2997" s="2">
        <v>18.77</v>
      </c>
      <c r="F2997" s="2">
        <v>8.14</v>
      </c>
      <c r="G2997" s="2">
        <v>0</v>
      </c>
      <c r="H2997" s="16">
        <f t="shared" si="141"/>
        <v>584.1306683911655</v>
      </c>
      <c r="I2997" s="15">
        <f t="shared" si="139"/>
        <v>37.024083387223925</v>
      </c>
      <c r="J2997" s="14">
        <f t="shared" si="140"/>
        <v>0.5525243069951995</v>
      </c>
    </row>
    <row r="2998" spans="1:10" x14ac:dyDescent="0.3">
      <c r="A2998" s="19">
        <v>20200504</v>
      </c>
      <c r="B2998" s="19" t="s">
        <v>36</v>
      </c>
      <c r="C2998" s="19">
        <v>893</v>
      </c>
      <c r="D2998" s="19">
        <v>66.67</v>
      </c>
      <c r="E2998" s="19">
        <v>18.97</v>
      </c>
      <c r="F2998" s="19">
        <v>7.86</v>
      </c>
      <c r="G2998" s="19">
        <v>0</v>
      </c>
      <c r="H2998" s="17">
        <f t="shared" si="141"/>
        <v>972.51353488964116</v>
      </c>
      <c r="I2998" s="18">
        <f t="shared" si="139"/>
        <v>49.361047965301282</v>
      </c>
      <c r="J2998" s="17">
        <f t="shared" si="140"/>
        <v>0.86590201497306052</v>
      </c>
    </row>
    <row r="2999" spans="1:10" x14ac:dyDescent="0.3">
      <c r="A2999" s="2">
        <v>20200504</v>
      </c>
      <c r="B2999" s="2" t="s">
        <v>35</v>
      </c>
      <c r="C2999" s="2">
        <v>881.01</v>
      </c>
      <c r="D2999" s="2">
        <v>65.86</v>
      </c>
      <c r="E2999" s="2">
        <v>19.68</v>
      </c>
      <c r="F2999" s="2">
        <v>8.2799999999999994</v>
      </c>
      <c r="G2999" s="2">
        <v>0</v>
      </c>
      <c r="H2999" s="16">
        <f t="shared" si="141"/>
        <v>965.43868845111115</v>
      </c>
      <c r="I2999" s="15">
        <f t="shared" si="139"/>
        <v>49.849959014097223</v>
      </c>
      <c r="J2999" s="14">
        <f t="shared" si="140"/>
        <v>0.85747868517725867</v>
      </c>
    </row>
    <row r="3000" spans="1:10" x14ac:dyDescent="0.3">
      <c r="A3000" s="19">
        <v>20200504</v>
      </c>
      <c r="B3000" s="19" t="s">
        <v>34</v>
      </c>
      <c r="C3000" s="19">
        <v>833.01</v>
      </c>
      <c r="D3000" s="19">
        <v>58.91</v>
      </c>
      <c r="E3000" s="19">
        <v>19.68</v>
      </c>
      <c r="F3000" s="19">
        <v>8.41</v>
      </c>
      <c r="G3000" s="19">
        <v>0</v>
      </c>
      <c r="H3000" s="17">
        <f t="shared" si="141"/>
        <v>972.73658353457586</v>
      </c>
      <c r="I3000" s="18">
        <f t="shared" si="139"/>
        <v>50.078018235455495</v>
      </c>
      <c r="J3000" s="17">
        <f t="shared" si="140"/>
        <v>0.86296220752378938</v>
      </c>
    </row>
    <row r="3001" spans="1:10" x14ac:dyDescent="0.3">
      <c r="A3001" s="2">
        <v>20200504</v>
      </c>
      <c r="B3001" s="2" t="s">
        <v>33</v>
      </c>
      <c r="C3001" s="2">
        <v>523</v>
      </c>
      <c r="D3001" s="2">
        <v>48.9</v>
      </c>
      <c r="E3001" s="2">
        <v>19.57</v>
      </c>
      <c r="F3001" s="2">
        <v>7.72</v>
      </c>
      <c r="G3001" s="2">
        <v>0</v>
      </c>
      <c r="H3001" s="16">
        <f t="shared" si="141"/>
        <v>694.03583738666077</v>
      </c>
      <c r="I3001" s="15">
        <f t="shared" si="139"/>
        <v>41.258619918333153</v>
      </c>
      <c r="J3001" s="14">
        <f t="shared" si="140"/>
        <v>0.64325754538268765</v>
      </c>
    </row>
    <row r="3002" spans="1:10" x14ac:dyDescent="0.3">
      <c r="A3002" s="19">
        <v>20200504</v>
      </c>
      <c r="B3002" s="19" t="s">
        <v>32</v>
      </c>
      <c r="C3002" s="19">
        <v>383</v>
      </c>
      <c r="D3002" s="19">
        <v>37.67</v>
      </c>
      <c r="E3002" s="19">
        <v>19.2</v>
      </c>
      <c r="F3002" s="19">
        <v>7.03</v>
      </c>
      <c r="G3002" s="19">
        <v>0</v>
      </c>
      <c r="H3002" s="17">
        <f t="shared" si="141"/>
        <v>626.7256712330767</v>
      </c>
      <c r="I3002" s="18">
        <f t="shared" si="139"/>
        <v>38.785177226033646</v>
      </c>
      <c r="J3002" s="17">
        <f t="shared" si="140"/>
        <v>0.5878478112078388</v>
      </c>
    </row>
    <row r="3003" spans="1:10" x14ac:dyDescent="0.3">
      <c r="A3003" s="2">
        <v>20200504</v>
      </c>
      <c r="B3003" s="2" t="s">
        <v>31</v>
      </c>
      <c r="C3003" s="2">
        <v>253</v>
      </c>
      <c r="D3003" s="2">
        <v>26.03</v>
      </c>
      <c r="E3003" s="2">
        <v>18.73</v>
      </c>
      <c r="F3003" s="2">
        <v>6.34</v>
      </c>
      <c r="G3003" s="2">
        <v>0</v>
      </c>
      <c r="H3003" s="16">
        <f t="shared" si="141"/>
        <v>576.51769050002906</v>
      </c>
      <c r="I3003" s="15">
        <f t="shared" si="139"/>
        <v>36.746177828125909</v>
      </c>
      <c r="J3003" s="14">
        <f t="shared" si="140"/>
        <v>0.54604423358849696</v>
      </c>
    </row>
    <row r="3004" spans="1:10" x14ac:dyDescent="0.3">
      <c r="A3004" s="19">
        <v>20200504</v>
      </c>
      <c r="B3004" s="19" t="s">
        <v>30</v>
      </c>
      <c r="C3004" s="19">
        <v>148</v>
      </c>
      <c r="D3004" s="19">
        <v>14.38</v>
      </c>
      <c r="E3004" s="19">
        <v>18.190000000000001</v>
      </c>
      <c r="F3004" s="19">
        <v>5.59</v>
      </c>
      <c r="G3004" s="19">
        <v>0</v>
      </c>
      <c r="H3004" s="17">
        <f t="shared" si="141"/>
        <v>595.92890512336305</v>
      </c>
      <c r="I3004" s="18">
        <f t="shared" si="139"/>
        <v>36.812778285105097</v>
      </c>
      <c r="J3004" s="17">
        <f t="shared" si="140"/>
        <v>0.56425081298877833</v>
      </c>
    </row>
    <row r="3005" spans="1:10" x14ac:dyDescent="0.3">
      <c r="A3005" s="2">
        <v>20200504</v>
      </c>
      <c r="B3005" s="2" t="s">
        <v>29</v>
      </c>
      <c r="C3005" s="2">
        <v>2</v>
      </c>
      <c r="D3005" s="2">
        <v>3.02</v>
      </c>
      <c r="E3005" s="2">
        <v>17.600000000000001</v>
      </c>
      <c r="F3005" s="2">
        <v>4.76</v>
      </c>
      <c r="G3005" s="2">
        <v>0</v>
      </c>
      <c r="H3005" s="16">
        <f t="shared" si="141"/>
        <v>37.961800187372887</v>
      </c>
      <c r="I3005" s="15">
        <f t="shared" si="139"/>
        <v>18.786306255855404</v>
      </c>
      <c r="J3005" s="14">
        <f t="shared" si="140"/>
        <v>3.9023273688906242E-2</v>
      </c>
    </row>
    <row r="3006" spans="1:10" x14ac:dyDescent="0.3">
      <c r="A3006" s="19">
        <v>20200504</v>
      </c>
      <c r="B3006" s="19" t="s">
        <v>28</v>
      </c>
      <c r="C3006" s="19">
        <v>0</v>
      </c>
      <c r="D3006" s="19">
        <v>0</v>
      </c>
      <c r="E3006" s="19">
        <v>16.87</v>
      </c>
      <c r="F3006" s="19">
        <v>4.21</v>
      </c>
      <c r="G3006" s="19">
        <v>0</v>
      </c>
      <c r="H3006" s="17">
        <f t="shared" si="141"/>
        <v>0</v>
      </c>
      <c r="I3006" s="18">
        <f t="shared" si="139"/>
        <v>16.87</v>
      </c>
      <c r="J3006" s="17">
        <f t="shared" si="140"/>
        <v>0</v>
      </c>
    </row>
    <row r="3007" spans="1:10" x14ac:dyDescent="0.3">
      <c r="A3007" s="2">
        <v>20200504</v>
      </c>
      <c r="B3007" s="2" t="s">
        <v>27</v>
      </c>
      <c r="C3007" s="2">
        <v>0</v>
      </c>
      <c r="D3007" s="2">
        <v>0</v>
      </c>
      <c r="E3007" s="2">
        <v>16.440000000000001</v>
      </c>
      <c r="F3007" s="2">
        <v>3.79</v>
      </c>
      <c r="G3007" s="2">
        <v>0</v>
      </c>
      <c r="H3007" s="16">
        <f t="shared" si="141"/>
        <v>0</v>
      </c>
      <c r="I3007" s="15">
        <f t="shared" si="139"/>
        <v>16.440000000000001</v>
      </c>
      <c r="J3007" s="14">
        <f t="shared" si="140"/>
        <v>0</v>
      </c>
    </row>
    <row r="3008" spans="1:10" x14ac:dyDescent="0.3">
      <c r="A3008" s="19">
        <v>20200504</v>
      </c>
      <c r="B3008" s="19" t="s">
        <v>26</v>
      </c>
      <c r="C3008" s="19">
        <v>0</v>
      </c>
      <c r="D3008" s="19">
        <v>0</v>
      </c>
      <c r="E3008" s="19">
        <v>16.149999999999999</v>
      </c>
      <c r="F3008" s="19">
        <v>3.52</v>
      </c>
      <c r="G3008" s="19">
        <v>0</v>
      </c>
      <c r="H3008" s="17">
        <f t="shared" si="141"/>
        <v>0</v>
      </c>
      <c r="I3008" s="18">
        <f t="shared" si="139"/>
        <v>16.149999999999999</v>
      </c>
      <c r="J3008" s="17">
        <f t="shared" si="140"/>
        <v>0</v>
      </c>
    </row>
    <row r="3009" spans="1:10" x14ac:dyDescent="0.3">
      <c r="A3009" s="2">
        <v>20200504</v>
      </c>
      <c r="B3009" s="2" t="s">
        <v>25</v>
      </c>
      <c r="C3009" s="2">
        <v>0</v>
      </c>
      <c r="D3009" s="2">
        <v>0</v>
      </c>
      <c r="E3009" s="2">
        <v>15.88</v>
      </c>
      <c r="F3009" s="2">
        <v>3.24</v>
      </c>
      <c r="G3009" s="2">
        <v>0</v>
      </c>
      <c r="H3009" s="16">
        <f t="shared" si="141"/>
        <v>0</v>
      </c>
      <c r="I3009" s="15">
        <f t="shared" si="139"/>
        <v>15.88</v>
      </c>
      <c r="J3009" s="14">
        <f t="shared" si="140"/>
        <v>0</v>
      </c>
    </row>
    <row r="3010" spans="1:10" x14ac:dyDescent="0.3">
      <c r="A3010" s="19">
        <v>20200505</v>
      </c>
      <c r="B3010" s="19" t="s">
        <v>48</v>
      </c>
      <c r="C3010" s="19">
        <v>0</v>
      </c>
      <c r="D3010" s="19">
        <v>0</v>
      </c>
      <c r="E3010" s="19">
        <v>15.68</v>
      </c>
      <c r="F3010" s="19">
        <v>3.17</v>
      </c>
      <c r="G3010" s="19">
        <v>0</v>
      </c>
      <c r="H3010" s="17">
        <f t="shared" si="141"/>
        <v>0</v>
      </c>
      <c r="I3010" s="18">
        <f t="shared" si="139"/>
        <v>15.68</v>
      </c>
      <c r="J3010" s="17">
        <f t="shared" si="140"/>
        <v>0</v>
      </c>
    </row>
    <row r="3011" spans="1:10" x14ac:dyDescent="0.3">
      <c r="A3011" s="2">
        <v>20200505</v>
      </c>
      <c r="B3011" s="2" t="s">
        <v>47</v>
      </c>
      <c r="C3011" s="2">
        <v>0</v>
      </c>
      <c r="D3011" s="2">
        <v>0</v>
      </c>
      <c r="E3011" s="2">
        <v>15.59</v>
      </c>
      <c r="F3011" s="2">
        <v>3.1</v>
      </c>
      <c r="G3011" s="2">
        <v>0</v>
      </c>
      <c r="H3011" s="16">
        <f t="shared" si="141"/>
        <v>0</v>
      </c>
      <c r="I3011" s="15">
        <f t="shared" si="139"/>
        <v>15.59</v>
      </c>
      <c r="J3011" s="14">
        <f t="shared" si="140"/>
        <v>0</v>
      </c>
    </row>
    <row r="3012" spans="1:10" x14ac:dyDescent="0.3">
      <c r="A3012" s="19">
        <v>20200505</v>
      </c>
      <c r="B3012" s="19" t="s">
        <v>46</v>
      </c>
      <c r="C3012" s="19">
        <v>0</v>
      </c>
      <c r="D3012" s="19">
        <v>0</v>
      </c>
      <c r="E3012" s="19">
        <v>15.49</v>
      </c>
      <c r="F3012" s="19">
        <v>3.17</v>
      </c>
      <c r="G3012" s="19">
        <v>0</v>
      </c>
      <c r="H3012" s="17">
        <f t="shared" si="141"/>
        <v>0</v>
      </c>
      <c r="I3012" s="18">
        <f t="shared" si="139"/>
        <v>15.49</v>
      </c>
      <c r="J3012" s="17">
        <f t="shared" si="140"/>
        <v>0</v>
      </c>
    </row>
    <row r="3013" spans="1:10" x14ac:dyDescent="0.3">
      <c r="A3013" s="2">
        <v>20200505</v>
      </c>
      <c r="B3013" s="2" t="s">
        <v>45</v>
      </c>
      <c r="C3013" s="2">
        <v>0</v>
      </c>
      <c r="D3013" s="2">
        <v>0</v>
      </c>
      <c r="E3013" s="2">
        <v>15.41</v>
      </c>
      <c r="F3013" s="2">
        <v>3.24</v>
      </c>
      <c r="G3013" s="2">
        <v>0</v>
      </c>
      <c r="H3013" s="16">
        <f t="shared" si="141"/>
        <v>0</v>
      </c>
      <c r="I3013" s="15">
        <f t="shared" si="139"/>
        <v>15.41</v>
      </c>
      <c r="J3013" s="14">
        <f t="shared" si="140"/>
        <v>0</v>
      </c>
    </row>
    <row r="3014" spans="1:10" x14ac:dyDescent="0.3">
      <c r="A3014" s="19">
        <v>20200505</v>
      </c>
      <c r="B3014" s="19" t="s">
        <v>44</v>
      </c>
      <c r="C3014" s="19">
        <v>0</v>
      </c>
      <c r="D3014" s="19">
        <v>0</v>
      </c>
      <c r="E3014" s="19">
        <v>15.33</v>
      </c>
      <c r="F3014" s="19">
        <v>3.1</v>
      </c>
      <c r="G3014" s="19">
        <v>0</v>
      </c>
      <c r="H3014" s="17">
        <f t="shared" si="141"/>
        <v>0</v>
      </c>
      <c r="I3014" s="18">
        <f t="shared" si="139"/>
        <v>15.33</v>
      </c>
      <c r="J3014" s="17">
        <f t="shared" si="140"/>
        <v>0</v>
      </c>
    </row>
    <row r="3015" spans="1:10" x14ac:dyDescent="0.3">
      <c r="A3015" s="2">
        <v>20200505</v>
      </c>
      <c r="B3015" s="2" t="s">
        <v>43</v>
      </c>
      <c r="C3015" s="2">
        <v>0</v>
      </c>
      <c r="D3015" s="2">
        <v>0</v>
      </c>
      <c r="E3015" s="2">
        <v>15.25</v>
      </c>
      <c r="F3015" s="2">
        <v>3.1</v>
      </c>
      <c r="G3015" s="2">
        <v>0</v>
      </c>
      <c r="H3015" s="16">
        <f t="shared" si="141"/>
        <v>0</v>
      </c>
      <c r="I3015" s="15">
        <f t="shared" si="139"/>
        <v>15.25</v>
      </c>
      <c r="J3015" s="14">
        <f t="shared" si="140"/>
        <v>0</v>
      </c>
    </row>
    <row r="3016" spans="1:10" x14ac:dyDescent="0.3">
      <c r="A3016" s="19">
        <v>20200505</v>
      </c>
      <c r="B3016" s="19" t="s">
        <v>42</v>
      </c>
      <c r="C3016" s="19">
        <v>54.09</v>
      </c>
      <c r="D3016" s="19">
        <v>5.71</v>
      </c>
      <c r="E3016" s="19">
        <v>15.23</v>
      </c>
      <c r="F3016" s="19">
        <v>3.17</v>
      </c>
      <c r="G3016" s="19">
        <v>0</v>
      </c>
      <c r="H3016" s="17">
        <f t="shared" si="141"/>
        <v>543.65405254281336</v>
      </c>
      <c r="I3016" s="18">
        <f t="shared" si="139"/>
        <v>32.219189141962914</v>
      </c>
      <c r="J3016" s="17">
        <f t="shared" si="140"/>
        <v>0.52599271609385789</v>
      </c>
    </row>
    <row r="3017" spans="1:10" x14ac:dyDescent="0.3">
      <c r="A3017" s="2">
        <v>20200505</v>
      </c>
      <c r="B3017" s="2" t="s">
        <v>41</v>
      </c>
      <c r="C3017" s="2">
        <v>184</v>
      </c>
      <c r="D3017" s="2">
        <v>17.149999999999999</v>
      </c>
      <c r="E3017" s="2">
        <v>16.010000000000002</v>
      </c>
      <c r="F3017" s="2">
        <v>3.24</v>
      </c>
      <c r="G3017" s="2">
        <v>0</v>
      </c>
      <c r="H3017" s="16">
        <f t="shared" si="141"/>
        <v>623.9946989316494</v>
      </c>
      <c r="I3017" s="15">
        <f t="shared" si="139"/>
        <v>35.509834341614045</v>
      </c>
      <c r="J3017" s="14">
        <f t="shared" si="140"/>
        <v>0.594483334810473</v>
      </c>
    </row>
    <row r="3018" spans="1:10" x14ac:dyDescent="0.3">
      <c r="A3018" s="19">
        <v>20200505</v>
      </c>
      <c r="B3018" s="19" t="s">
        <v>40</v>
      </c>
      <c r="C3018" s="19">
        <v>409</v>
      </c>
      <c r="D3018" s="19">
        <v>28.83</v>
      </c>
      <c r="E3018" s="19">
        <v>16.98</v>
      </c>
      <c r="F3018" s="19">
        <v>4.21</v>
      </c>
      <c r="G3018" s="19">
        <v>0</v>
      </c>
      <c r="H3018" s="17">
        <f t="shared" si="141"/>
        <v>848.17388582205638</v>
      </c>
      <c r="I3018" s="18">
        <f t="shared" ref="I3018:I3081" si="142">E3018+H3018*((NOCT-20)/(800))</f>
        <v>43.485433931939262</v>
      </c>
      <c r="J3018" s="17">
        <f t="shared" ref="J3018:J3081" si="143">P_STC__W*(H3018/1000)*(1+(alpha_p/100)*(I3018-25))</f>
        <v>0.77761900534083717</v>
      </c>
    </row>
    <row r="3019" spans="1:10" x14ac:dyDescent="0.3">
      <c r="A3019" s="2">
        <v>20200505</v>
      </c>
      <c r="B3019" s="2" t="s">
        <v>39</v>
      </c>
      <c r="C3019" s="2">
        <v>540</v>
      </c>
      <c r="D3019" s="2">
        <v>40.43</v>
      </c>
      <c r="E3019" s="2">
        <v>17.68</v>
      </c>
      <c r="F3019" s="2">
        <v>4.34</v>
      </c>
      <c r="G3019" s="2">
        <v>0</v>
      </c>
      <c r="H3019" s="16">
        <f t="shared" si="141"/>
        <v>832.66700347885887</v>
      </c>
      <c r="I3019" s="15">
        <f t="shared" si="142"/>
        <v>43.700843858714336</v>
      </c>
      <c r="J3019" s="14">
        <f t="shared" si="143"/>
        <v>0.76259491319623129</v>
      </c>
    </row>
    <row r="3020" spans="1:10" x14ac:dyDescent="0.3">
      <c r="A3020" s="19">
        <v>20200505</v>
      </c>
      <c r="B3020" s="19" t="s">
        <v>38</v>
      </c>
      <c r="C3020" s="19">
        <v>639</v>
      </c>
      <c r="D3020" s="19">
        <v>51.49</v>
      </c>
      <c r="E3020" s="19">
        <v>18.34</v>
      </c>
      <c r="F3020" s="19">
        <v>4.4800000000000004</v>
      </c>
      <c r="G3020" s="19">
        <v>0</v>
      </c>
      <c r="H3020" s="17">
        <f t="shared" si="141"/>
        <v>816.61394488614883</v>
      </c>
      <c r="I3020" s="18">
        <f t="shared" si="142"/>
        <v>43.859185777692147</v>
      </c>
      <c r="J3020" s="17">
        <f t="shared" si="143"/>
        <v>0.74731091145747008</v>
      </c>
    </row>
    <row r="3021" spans="1:10" x14ac:dyDescent="0.3">
      <c r="A3021" s="2">
        <v>20200505</v>
      </c>
      <c r="B3021" s="2" t="s">
        <v>37</v>
      </c>
      <c r="C3021" s="2">
        <v>884</v>
      </c>
      <c r="D3021" s="2">
        <v>61.07</v>
      </c>
      <c r="E3021" s="2">
        <v>18.95</v>
      </c>
      <c r="F3021" s="2">
        <v>4.76</v>
      </c>
      <c r="G3021" s="2">
        <v>0</v>
      </c>
      <c r="H3021" s="16">
        <f t="shared" si="141"/>
        <v>1010.0417332904559</v>
      </c>
      <c r="I3021" s="15">
        <f t="shared" si="142"/>
        <v>50.513804165326746</v>
      </c>
      <c r="J3021" s="14">
        <f t="shared" si="143"/>
        <v>0.89407670187154642</v>
      </c>
    </row>
    <row r="3022" spans="1:10" x14ac:dyDescent="0.3">
      <c r="A3022" s="19">
        <v>20200505</v>
      </c>
      <c r="B3022" s="19" t="s">
        <v>36</v>
      </c>
      <c r="C3022" s="19">
        <v>962.01</v>
      </c>
      <c r="D3022" s="19">
        <v>66.959999999999994</v>
      </c>
      <c r="E3022" s="19">
        <v>19.309999999999999</v>
      </c>
      <c r="F3022" s="19">
        <v>5.03</v>
      </c>
      <c r="G3022" s="19">
        <v>0</v>
      </c>
      <c r="H3022" s="17">
        <f t="shared" si="141"/>
        <v>1045.3995944106023</v>
      </c>
      <c r="I3022" s="18">
        <f t="shared" si="142"/>
        <v>51.978737325331323</v>
      </c>
      <c r="J3022" s="17">
        <f t="shared" si="143"/>
        <v>0.91848356965135025</v>
      </c>
    </row>
    <row r="3023" spans="1:10" x14ac:dyDescent="0.3">
      <c r="A3023" s="2">
        <v>20200505</v>
      </c>
      <c r="B3023" s="2" t="s">
        <v>35</v>
      </c>
      <c r="C3023" s="2">
        <v>913.01</v>
      </c>
      <c r="D3023" s="2">
        <v>66.12</v>
      </c>
      <c r="E3023" s="2">
        <v>19.34</v>
      </c>
      <c r="F3023" s="2">
        <v>4.97</v>
      </c>
      <c r="G3023" s="2">
        <v>0</v>
      </c>
      <c r="H3023" s="16">
        <f t="shared" si="141"/>
        <v>998.48498718975122</v>
      </c>
      <c r="I3023" s="15">
        <f t="shared" si="142"/>
        <v>50.542655849679726</v>
      </c>
      <c r="J3023" s="14">
        <f t="shared" si="143"/>
        <v>0.88371717439488262</v>
      </c>
    </row>
    <row r="3024" spans="1:10" x14ac:dyDescent="0.3">
      <c r="A3024" s="19">
        <v>20200505</v>
      </c>
      <c r="B3024" s="19" t="s">
        <v>34</v>
      </c>
      <c r="C3024" s="19">
        <v>858.01</v>
      </c>
      <c r="D3024" s="19">
        <v>59.12</v>
      </c>
      <c r="E3024" s="19">
        <v>19.38</v>
      </c>
      <c r="F3024" s="19">
        <v>4.9000000000000004</v>
      </c>
      <c r="G3024" s="19">
        <v>0</v>
      </c>
      <c r="H3024" s="17">
        <f t="shared" si="141"/>
        <v>999.72721845221349</v>
      </c>
      <c r="I3024" s="18">
        <f t="shared" si="142"/>
        <v>50.621475576631667</v>
      </c>
      <c r="J3024" s="17">
        <f t="shared" si="143"/>
        <v>0.88446202915331062</v>
      </c>
    </row>
    <row r="3025" spans="1:10" x14ac:dyDescent="0.3">
      <c r="A3025" s="2">
        <v>20200505</v>
      </c>
      <c r="B3025" s="2" t="s">
        <v>33</v>
      </c>
      <c r="C3025" s="2">
        <v>748.01</v>
      </c>
      <c r="D3025" s="2">
        <v>49.07</v>
      </c>
      <c r="E3025" s="2">
        <v>19.649999999999999</v>
      </c>
      <c r="F3025" s="2">
        <v>4.83</v>
      </c>
      <c r="G3025" s="2">
        <v>0</v>
      </c>
      <c r="H3025" s="16">
        <f t="shared" si="141"/>
        <v>990.07221786263483</v>
      </c>
      <c r="I3025" s="15">
        <f t="shared" si="142"/>
        <v>50.589756808207341</v>
      </c>
      <c r="J3025" s="14">
        <f t="shared" si="143"/>
        <v>0.87606153511313201</v>
      </c>
    </row>
    <row r="3026" spans="1:10" x14ac:dyDescent="0.3">
      <c r="A3026" s="19">
        <v>20200505</v>
      </c>
      <c r="B3026" s="19" t="s">
        <v>32</v>
      </c>
      <c r="C3026" s="19">
        <v>568.01</v>
      </c>
      <c r="D3026" s="19">
        <v>37.83</v>
      </c>
      <c r="E3026" s="19">
        <v>19.2</v>
      </c>
      <c r="F3026" s="19">
        <v>4.55</v>
      </c>
      <c r="G3026" s="19">
        <v>0</v>
      </c>
      <c r="H3026" s="17">
        <f t="shared" si="141"/>
        <v>926.12234631565889</v>
      </c>
      <c r="I3026" s="18">
        <f t="shared" si="142"/>
        <v>48.141323322364343</v>
      </c>
      <c r="J3026" s="17">
        <f t="shared" si="143"/>
        <v>0.82967971138095087</v>
      </c>
    </row>
    <row r="3027" spans="1:10" x14ac:dyDescent="0.3">
      <c r="A3027" s="2">
        <v>20200505</v>
      </c>
      <c r="B3027" s="2" t="s">
        <v>31</v>
      </c>
      <c r="C3027" s="2">
        <v>359</v>
      </c>
      <c r="D3027" s="2">
        <v>26.18</v>
      </c>
      <c r="E3027" s="2">
        <v>19.12</v>
      </c>
      <c r="F3027" s="2">
        <v>4.21</v>
      </c>
      <c r="G3027" s="2">
        <v>0</v>
      </c>
      <c r="H3027" s="16">
        <f t="shared" ref="H3027:H3090" si="144">IF(D3027&gt;0,C3027/SIN(D3027*PI()/180),0)</f>
        <v>813.70354072265991</v>
      </c>
      <c r="I3027" s="15">
        <f t="shared" si="142"/>
        <v>44.548235647583127</v>
      </c>
      <c r="J3027" s="14">
        <f t="shared" si="143"/>
        <v>0.74212443219672308</v>
      </c>
    </row>
    <row r="3028" spans="1:10" x14ac:dyDescent="0.3">
      <c r="A3028" s="19">
        <v>20200505</v>
      </c>
      <c r="B3028" s="19" t="s">
        <v>30</v>
      </c>
      <c r="C3028" s="19">
        <v>142</v>
      </c>
      <c r="D3028" s="19">
        <v>14.53</v>
      </c>
      <c r="E3028" s="19">
        <v>18.670000000000002</v>
      </c>
      <c r="F3028" s="19">
        <v>3.59</v>
      </c>
      <c r="G3028" s="19">
        <v>0</v>
      </c>
      <c r="H3028" s="17">
        <f t="shared" si="144"/>
        <v>565.99210761505753</v>
      </c>
      <c r="I3028" s="18">
        <f t="shared" si="142"/>
        <v>36.357253362970553</v>
      </c>
      <c r="J3028" s="17">
        <f t="shared" si="143"/>
        <v>0.537065586660741</v>
      </c>
    </row>
    <row r="3029" spans="1:10" x14ac:dyDescent="0.3">
      <c r="A3029" s="2">
        <v>20200505</v>
      </c>
      <c r="B3029" s="2" t="s">
        <v>29</v>
      </c>
      <c r="C3029" s="2">
        <v>8</v>
      </c>
      <c r="D3029" s="2">
        <v>3.18</v>
      </c>
      <c r="E3029" s="2">
        <v>17.95</v>
      </c>
      <c r="F3029" s="2">
        <v>3.1</v>
      </c>
      <c r="G3029" s="2">
        <v>0</v>
      </c>
      <c r="H3029" s="16">
        <f t="shared" si="144"/>
        <v>144.21435438293889</v>
      </c>
      <c r="I3029" s="15">
        <f t="shared" si="142"/>
        <v>22.456698574466841</v>
      </c>
      <c r="J3029" s="14">
        <f t="shared" si="143"/>
        <v>0.14586486696181902</v>
      </c>
    </row>
    <row r="3030" spans="1:10" x14ac:dyDescent="0.3">
      <c r="A3030" s="19">
        <v>20200505</v>
      </c>
      <c r="B3030" s="19" t="s">
        <v>28</v>
      </c>
      <c r="C3030" s="19">
        <v>0</v>
      </c>
      <c r="D3030" s="19">
        <v>0</v>
      </c>
      <c r="E3030" s="19">
        <v>17.100000000000001</v>
      </c>
      <c r="F3030" s="19">
        <v>2.5499999999999998</v>
      </c>
      <c r="G3030" s="19">
        <v>0</v>
      </c>
      <c r="H3030" s="17">
        <f t="shared" si="144"/>
        <v>0</v>
      </c>
      <c r="I3030" s="18">
        <f t="shared" si="142"/>
        <v>17.100000000000001</v>
      </c>
      <c r="J3030" s="17">
        <f t="shared" si="143"/>
        <v>0</v>
      </c>
    </row>
    <row r="3031" spans="1:10" x14ac:dyDescent="0.3">
      <c r="A3031" s="2">
        <v>20200505</v>
      </c>
      <c r="B3031" s="2" t="s">
        <v>27</v>
      </c>
      <c r="C3031" s="2">
        <v>0</v>
      </c>
      <c r="D3031" s="2">
        <v>0</v>
      </c>
      <c r="E3031" s="2">
        <v>16.559999999999999</v>
      </c>
      <c r="F3031" s="2">
        <v>2.34</v>
      </c>
      <c r="G3031" s="2">
        <v>0</v>
      </c>
      <c r="H3031" s="16">
        <f t="shared" si="144"/>
        <v>0</v>
      </c>
      <c r="I3031" s="15">
        <f t="shared" si="142"/>
        <v>16.559999999999999</v>
      </c>
      <c r="J3031" s="14">
        <f t="shared" si="143"/>
        <v>0</v>
      </c>
    </row>
    <row r="3032" spans="1:10" x14ac:dyDescent="0.3">
      <c r="A3032" s="19">
        <v>20200505</v>
      </c>
      <c r="B3032" s="19" t="s">
        <v>26</v>
      </c>
      <c r="C3032" s="19">
        <v>0</v>
      </c>
      <c r="D3032" s="19">
        <v>0</v>
      </c>
      <c r="E3032" s="19">
        <v>16.09</v>
      </c>
      <c r="F3032" s="19">
        <v>2.2799999999999998</v>
      </c>
      <c r="G3032" s="19">
        <v>0</v>
      </c>
      <c r="H3032" s="17">
        <f t="shared" si="144"/>
        <v>0</v>
      </c>
      <c r="I3032" s="18">
        <f t="shared" si="142"/>
        <v>16.09</v>
      </c>
      <c r="J3032" s="17">
        <f t="shared" si="143"/>
        <v>0</v>
      </c>
    </row>
    <row r="3033" spans="1:10" x14ac:dyDescent="0.3">
      <c r="A3033" s="2">
        <v>20200505</v>
      </c>
      <c r="B3033" s="2" t="s">
        <v>25</v>
      </c>
      <c r="C3033" s="2">
        <v>0</v>
      </c>
      <c r="D3033" s="2">
        <v>0</v>
      </c>
      <c r="E3033" s="2">
        <v>15.82</v>
      </c>
      <c r="F3033" s="2">
        <v>2.21</v>
      </c>
      <c r="G3033" s="2">
        <v>0</v>
      </c>
      <c r="H3033" s="16">
        <f t="shared" si="144"/>
        <v>0</v>
      </c>
      <c r="I3033" s="15">
        <f t="shared" si="142"/>
        <v>15.82</v>
      </c>
      <c r="J3033" s="14">
        <f t="shared" si="143"/>
        <v>0</v>
      </c>
    </row>
    <row r="3034" spans="1:10" x14ac:dyDescent="0.3">
      <c r="A3034" s="19">
        <v>20200506</v>
      </c>
      <c r="B3034" s="19" t="s">
        <v>48</v>
      </c>
      <c r="C3034" s="19">
        <v>0</v>
      </c>
      <c r="D3034" s="19">
        <v>0</v>
      </c>
      <c r="E3034" s="19">
        <v>15.58</v>
      </c>
      <c r="F3034" s="19">
        <v>2.14</v>
      </c>
      <c r="G3034" s="19">
        <v>0</v>
      </c>
      <c r="H3034" s="17">
        <f t="shared" si="144"/>
        <v>0</v>
      </c>
      <c r="I3034" s="18">
        <f t="shared" si="142"/>
        <v>15.58</v>
      </c>
      <c r="J3034" s="17">
        <f t="shared" si="143"/>
        <v>0</v>
      </c>
    </row>
    <row r="3035" spans="1:10" x14ac:dyDescent="0.3">
      <c r="A3035" s="2">
        <v>20200506</v>
      </c>
      <c r="B3035" s="2" t="s">
        <v>47</v>
      </c>
      <c r="C3035" s="2">
        <v>0</v>
      </c>
      <c r="D3035" s="2">
        <v>0</v>
      </c>
      <c r="E3035" s="2">
        <v>15.4</v>
      </c>
      <c r="F3035" s="2">
        <v>2.21</v>
      </c>
      <c r="G3035" s="2">
        <v>0</v>
      </c>
      <c r="H3035" s="16">
        <f t="shared" si="144"/>
        <v>0</v>
      </c>
      <c r="I3035" s="15">
        <f t="shared" si="142"/>
        <v>15.4</v>
      </c>
      <c r="J3035" s="14">
        <f t="shared" si="143"/>
        <v>0</v>
      </c>
    </row>
    <row r="3036" spans="1:10" x14ac:dyDescent="0.3">
      <c r="A3036" s="19">
        <v>20200506</v>
      </c>
      <c r="B3036" s="19" t="s">
        <v>46</v>
      </c>
      <c r="C3036" s="19">
        <v>0</v>
      </c>
      <c r="D3036" s="19">
        <v>0</v>
      </c>
      <c r="E3036" s="19">
        <v>15.24</v>
      </c>
      <c r="F3036" s="19">
        <v>2.21</v>
      </c>
      <c r="G3036" s="19">
        <v>0</v>
      </c>
      <c r="H3036" s="17">
        <f t="shared" si="144"/>
        <v>0</v>
      </c>
      <c r="I3036" s="18">
        <f t="shared" si="142"/>
        <v>15.24</v>
      </c>
      <c r="J3036" s="17">
        <f t="shared" si="143"/>
        <v>0</v>
      </c>
    </row>
    <row r="3037" spans="1:10" x14ac:dyDescent="0.3">
      <c r="A3037" s="2">
        <v>20200506</v>
      </c>
      <c r="B3037" s="2" t="s">
        <v>45</v>
      </c>
      <c r="C3037" s="2">
        <v>0</v>
      </c>
      <c r="D3037" s="2">
        <v>0</v>
      </c>
      <c r="E3037" s="2">
        <v>15.01</v>
      </c>
      <c r="F3037" s="2">
        <v>2</v>
      </c>
      <c r="G3037" s="2">
        <v>0</v>
      </c>
      <c r="H3037" s="16">
        <f t="shared" si="144"/>
        <v>0</v>
      </c>
      <c r="I3037" s="15">
        <f t="shared" si="142"/>
        <v>15.01</v>
      </c>
      <c r="J3037" s="14">
        <f t="shared" si="143"/>
        <v>0</v>
      </c>
    </row>
    <row r="3038" spans="1:10" x14ac:dyDescent="0.3">
      <c r="A3038" s="19">
        <v>20200506</v>
      </c>
      <c r="B3038" s="19" t="s">
        <v>44</v>
      </c>
      <c r="C3038" s="19">
        <v>0</v>
      </c>
      <c r="D3038" s="19">
        <v>0</v>
      </c>
      <c r="E3038" s="19">
        <v>14.19</v>
      </c>
      <c r="F3038" s="19">
        <v>1.45</v>
      </c>
      <c r="G3038" s="19">
        <v>0</v>
      </c>
      <c r="H3038" s="17">
        <f t="shared" si="144"/>
        <v>0</v>
      </c>
      <c r="I3038" s="18">
        <f t="shared" si="142"/>
        <v>14.19</v>
      </c>
      <c r="J3038" s="17">
        <f t="shared" si="143"/>
        <v>0</v>
      </c>
    </row>
    <row r="3039" spans="1:10" x14ac:dyDescent="0.3">
      <c r="A3039" s="2">
        <v>20200506</v>
      </c>
      <c r="B3039" s="2" t="s">
        <v>43</v>
      </c>
      <c r="C3039" s="2">
        <v>0</v>
      </c>
      <c r="D3039" s="2">
        <v>0</v>
      </c>
      <c r="E3039" s="2">
        <v>15.3</v>
      </c>
      <c r="F3039" s="2">
        <v>0.9</v>
      </c>
      <c r="G3039" s="2">
        <v>0</v>
      </c>
      <c r="H3039" s="16">
        <f t="shared" si="144"/>
        <v>0</v>
      </c>
      <c r="I3039" s="15">
        <f t="shared" si="142"/>
        <v>15.3</v>
      </c>
      <c r="J3039" s="14">
        <f t="shared" si="143"/>
        <v>0</v>
      </c>
    </row>
    <row r="3040" spans="1:10" x14ac:dyDescent="0.3">
      <c r="A3040" s="19">
        <v>20200506</v>
      </c>
      <c r="B3040" s="19" t="s">
        <v>42</v>
      </c>
      <c r="C3040" s="19">
        <v>63</v>
      </c>
      <c r="D3040" s="19">
        <v>5.91</v>
      </c>
      <c r="E3040" s="19">
        <v>14.78</v>
      </c>
      <c r="F3040" s="19">
        <v>0.41</v>
      </c>
      <c r="G3040" s="19">
        <v>0</v>
      </c>
      <c r="H3040" s="17">
        <f t="shared" si="144"/>
        <v>611.8516027628699</v>
      </c>
      <c r="I3040" s="18">
        <f t="shared" si="142"/>
        <v>33.900362586339682</v>
      </c>
      <c r="J3040" s="17">
        <f t="shared" si="143"/>
        <v>0.58734594775156812</v>
      </c>
    </row>
    <row r="3041" spans="1:10" x14ac:dyDescent="0.3">
      <c r="A3041" s="2">
        <v>20200506</v>
      </c>
      <c r="B3041" s="2" t="s">
        <v>41</v>
      </c>
      <c r="C3041" s="2">
        <v>201</v>
      </c>
      <c r="D3041" s="2">
        <v>17.34</v>
      </c>
      <c r="E3041" s="2">
        <v>15.14</v>
      </c>
      <c r="F3041" s="2">
        <v>0.83</v>
      </c>
      <c r="G3041" s="2">
        <v>0</v>
      </c>
      <c r="H3041" s="16">
        <f t="shared" si="144"/>
        <v>674.4030644519587</v>
      </c>
      <c r="I3041" s="15">
        <f t="shared" si="142"/>
        <v>36.21509576412371</v>
      </c>
      <c r="J3041" s="14">
        <f t="shared" si="143"/>
        <v>0.64036733717044625</v>
      </c>
    </row>
    <row r="3042" spans="1:10" x14ac:dyDescent="0.3">
      <c r="A3042" s="19">
        <v>20200506</v>
      </c>
      <c r="B3042" s="19" t="s">
        <v>40</v>
      </c>
      <c r="C3042" s="19">
        <v>410</v>
      </c>
      <c r="D3042" s="19">
        <v>29.01</v>
      </c>
      <c r="E3042" s="19">
        <v>15.71</v>
      </c>
      <c r="F3042" s="19">
        <v>1.59</v>
      </c>
      <c r="G3042" s="19">
        <v>0</v>
      </c>
      <c r="H3042" s="17">
        <f t="shared" si="144"/>
        <v>845.42660625796384</v>
      </c>
      <c r="I3042" s="18">
        <f t="shared" si="142"/>
        <v>42.129581445561371</v>
      </c>
      <c r="J3042" s="17">
        <f t="shared" si="143"/>
        <v>0.7802584886713323</v>
      </c>
    </row>
    <row r="3043" spans="1:10" x14ac:dyDescent="0.3">
      <c r="A3043" s="2">
        <v>20200506</v>
      </c>
      <c r="B3043" s="2" t="s">
        <v>39</v>
      </c>
      <c r="C3043" s="2">
        <v>547</v>
      </c>
      <c r="D3043" s="2">
        <v>40.61</v>
      </c>
      <c r="E3043" s="2">
        <v>17.14</v>
      </c>
      <c r="F3043" s="2">
        <v>1.59</v>
      </c>
      <c r="G3043" s="2">
        <v>0</v>
      </c>
      <c r="H3043" s="16">
        <f t="shared" si="144"/>
        <v>840.36618278235892</v>
      </c>
      <c r="I3043" s="15">
        <f t="shared" si="142"/>
        <v>43.401443211948717</v>
      </c>
      <c r="J3043" s="14">
        <f t="shared" si="143"/>
        <v>0.77077840512865636</v>
      </c>
    </row>
    <row r="3044" spans="1:10" x14ac:dyDescent="0.3">
      <c r="A3044" s="19">
        <v>20200506</v>
      </c>
      <c r="B3044" s="19" t="s">
        <v>38</v>
      </c>
      <c r="C3044" s="19">
        <v>587</v>
      </c>
      <c r="D3044" s="19">
        <v>51.7</v>
      </c>
      <c r="E3044" s="19">
        <v>18.28</v>
      </c>
      <c r="F3044" s="19">
        <v>1.31</v>
      </c>
      <c r="G3044" s="19">
        <v>0</v>
      </c>
      <c r="H3044" s="17">
        <f t="shared" si="144"/>
        <v>747.98378498738759</v>
      </c>
      <c r="I3044" s="18">
        <f t="shared" si="142"/>
        <v>41.65449328085586</v>
      </c>
      <c r="J3044" s="17">
        <f t="shared" si="143"/>
        <v>0.69192597584171045</v>
      </c>
    </row>
    <row r="3045" spans="1:10" x14ac:dyDescent="0.3">
      <c r="A3045" s="2">
        <v>20200506</v>
      </c>
      <c r="B3045" s="2" t="s">
        <v>37</v>
      </c>
      <c r="C3045" s="2">
        <v>917</v>
      </c>
      <c r="D3045" s="2">
        <v>61.31</v>
      </c>
      <c r="E3045" s="2">
        <v>19.27</v>
      </c>
      <c r="F3045" s="2">
        <v>0.62</v>
      </c>
      <c r="G3045" s="2">
        <v>0</v>
      </c>
      <c r="H3045" s="16">
        <f t="shared" si="144"/>
        <v>1045.3359283453692</v>
      </c>
      <c r="I3045" s="15">
        <f t="shared" si="142"/>
        <v>51.936747760792784</v>
      </c>
      <c r="J3045" s="14">
        <f t="shared" si="143"/>
        <v>0.91862515232326902</v>
      </c>
    </row>
    <row r="3046" spans="1:10" x14ac:dyDescent="0.3">
      <c r="A3046" s="19">
        <v>20200506</v>
      </c>
      <c r="B3046" s="19" t="s">
        <v>36</v>
      </c>
      <c r="C3046" s="19">
        <v>987.01</v>
      </c>
      <c r="D3046" s="19">
        <v>67.239999999999995</v>
      </c>
      <c r="E3046" s="19">
        <v>20.059999999999999</v>
      </c>
      <c r="F3046" s="19">
        <v>0.55000000000000004</v>
      </c>
      <c r="G3046" s="19">
        <v>0</v>
      </c>
      <c r="H3046" s="17">
        <f t="shared" si="144"/>
        <v>1070.3548225015552</v>
      </c>
      <c r="I3046" s="18">
        <f t="shared" si="142"/>
        <v>53.508588203173602</v>
      </c>
      <c r="J3046" s="17">
        <f t="shared" si="143"/>
        <v>0.93304045060465501</v>
      </c>
    </row>
    <row r="3047" spans="1:10" x14ac:dyDescent="0.3">
      <c r="A3047" s="2">
        <v>20200506</v>
      </c>
      <c r="B3047" s="2" t="s">
        <v>35</v>
      </c>
      <c r="C3047" s="2">
        <v>938.01</v>
      </c>
      <c r="D3047" s="2">
        <v>66.38</v>
      </c>
      <c r="E3047" s="2">
        <v>20.8</v>
      </c>
      <c r="F3047" s="2">
        <v>1.66</v>
      </c>
      <c r="G3047" s="2">
        <v>0</v>
      </c>
      <c r="H3047" s="16">
        <f t="shared" si="144"/>
        <v>1023.7792286468758</v>
      </c>
      <c r="I3047" s="15">
        <f t="shared" si="142"/>
        <v>52.79310089521487</v>
      </c>
      <c r="J3047" s="14">
        <f t="shared" si="143"/>
        <v>0.89573623136394043</v>
      </c>
    </row>
    <row r="3048" spans="1:10" x14ac:dyDescent="0.3">
      <c r="A3048" s="19">
        <v>20200506</v>
      </c>
      <c r="B3048" s="19" t="s">
        <v>34</v>
      </c>
      <c r="C3048" s="19">
        <v>867.01</v>
      </c>
      <c r="D3048" s="19">
        <v>59.33</v>
      </c>
      <c r="E3048" s="19">
        <v>21.15</v>
      </c>
      <c r="F3048" s="19">
        <v>2.83</v>
      </c>
      <c r="G3048" s="19">
        <v>0</v>
      </c>
      <c r="H3048" s="17">
        <f t="shared" si="144"/>
        <v>1008.011127347653</v>
      </c>
      <c r="I3048" s="18">
        <f t="shared" si="142"/>
        <v>52.650347729614154</v>
      </c>
      <c r="J3048" s="17">
        <f t="shared" si="143"/>
        <v>0.88258776550847962</v>
      </c>
    </row>
    <row r="3049" spans="1:10" x14ac:dyDescent="0.3">
      <c r="A3049" s="2">
        <v>20200506</v>
      </c>
      <c r="B3049" s="2" t="s">
        <v>33</v>
      </c>
      <c r="C3049" s="2">
        <v>734.01</v>
      </c>
      <c r="D3049" s="2">
        <v>49.24</v>
      </c>
      <c r="E3049" s="2">
        <v>20.98</v>
      </c>
      <c r="F3049" s="2">
        <v>3.93</v>
      </c>
      <c r="G3049" s="2">
        <v>0</v>
      </c>
      <c r="H3049" s="16">
        <f t="shared" si="144"/>
        <v>969.05272632622928</v>
      </c>
      <c r="I3049" s="15">
        <f t="shared" si="142"/>
        <v>51.262897697694669</v>
      </c>
      <c r="J3049" s="14">
        <f t="shared" si="143"/>
        <v>0.85452712955792887</v>
      </c>
    </row>
    <row r="3050" spans="1:10" x14ac:dyDescent="0.3">
      <c r="A3050" s="19">
        <v>20200506</v>
      </c>
      <c r="B3050" s="19" t="s">
        <v>32</v>
      </c>
      <c r="C3050" s="19">
        <v>306</v>
      </c>
      <c r="D3050" s="19">
        <v>37.979999999999997</v>
      </c>
      <c r="E3050" s="19">
        <v>20.6</v>
      </c>
      <c r="F3050" s="19">
        <v>4.76</v>
      </c>
      <c r="G3050" s="19">
        <v>0</v>
      </c>
      <c r="H3050" s="17">
        <f t="shared" si="144"/>
        <v>497.24858207520469</v>
      </c>
      <c r="I3050" s="18">
        <f t="shared" si="142"/>
        <v>36.139018189850148</v>
      </c>
      <c r="J3050" s="17">
        <f t="shared" si="143"/>
        <v>0.47232370757244663</v>
      </c>
    </row>
    <row r="3051" spans="1:10" x14ac:dyDescent="0.3">
      <c r="A3051" s="2">
        <v>20200506</v>
      </c>
      <c r="B3051" s="2" t="s">
        <v>31</v>
      </c>
      <c r="C3051" s="2">
        <v>241</v>
      </c>
      <c r="D3051" s="2">
        <v>26.33</v>
      </c>
      <c r="E3051" s="2">
        <v>19.89</v>
      </c>
      <c r="F3051" s="2">
        <v>5.17</v>
      </c>
      <c r="G3051" s="2">
        <v>0</v>
      </c>
      <c r="H3051" s="16">
        <f t="shared" si="144"/>
        <v>543.35508053680019</v>
      </c>
      <c r="I3051" s="15">
        <f t="shared" si="142"/>
        <v>36.869846266775006</v>
      </c>
      <c r="J3051" s="14">
        <f t="shared" si="143"/>
        <v>0.51433214480270673</v>
      </c>
    </row>
    <row r="3052" spans="1:10" x14ac:dyDescent="0.3">
      <c r="A3052" s="19">
        <v>20200506</v>
      </c>
      <c r="B3052" s="19" t="s">
        <v>30</v>
      </c>
      <c r="C3052" s="19">
        <v>169</v>
      </c>
      <c r="D3052" s="19">
        <v>14.68</v>
      </c>
      <c r="E3052" s="19">
        <v>19.07</v>
      </c>
      <c r="F3052" s="19">
        <v>5.31</v>
      </c>
      <c r="G3052" s="19">
        <v>0</v>
      </c>
      <c r="H3052" s="17">
        <f t="shared" si="144"/>
        <v>666.87636050283379</v>
      </c>
      <c r="I3052" s="18">
        <f t="shared" si="142"/>
        <v>39.909886265713553</v>
      </c>
      <c r="J3052" s="17">
        <f t="shared" si="143"/>
        <v>0.62213263240507777</v>
      </c>
    </row>
    <row r="3053" spans="1:10" x14ac:dyDescent="0.3">
      <c r="A3053" s="2">
        <v>20200506</v>
      </c>
      <c r="B3053" s="2" t="s">
        <v>29</v>
      </c>
      <c r="C3053" s="2">
        <v>2</v>
      </c>
      <c r="D3053" s="2">
        <v>3.35</v>
      </c>
      <c r="E3053" s="2">
        <v>18.03</v>
      </c>
      <c r="F3053" s="2">
        <v>4.9000000000000004</v>
      </c>
      <c r="G3053" s="2">
        <v>0</v>
      </c>
      <c r="H3053" s="16">
        <f t="shared" si="144"/>
        <v>34.225932816042565</v>
      </c>
      <c r="I3053" s="15">
        <f t="shared" si="142"/>
        <v>19.099560400501332</v>
      </c>
      <c r="J3053" s="14">
        <f t="shared" si="143"/>
        <v>3.5134699037971576E-2</v>
      </c>
    </row>
    <row r="3054" spans="1:10" x14ac:dyDescent="0.3">
      <c r="A3054" s="19">
        <v>20200506</v>
      </c>
      <c r="B3054" s="19" t="s">
        <v>28</v>
      </c>
      <c r="C3054" s="19">
        <v>0</v>
      </c>
      <c r="D3054" s="19">
        <v>0</v>
      </c>
      <c r="E3054" s="19">
        <v>17.28</v>
      </c>
      <c r="F3054" s="19">
        <v>4.97</v>
      </c>
      <c r="G3054" s="19">
        <v>0</v>
      </c>
      <c r="H3054" s="17">
        <f t="shared" si="144"/>
        <v>0</v>
      </c>
      <c r="I3054" s="18">
        <f t="shared" si="142"/>
        <v>17.28</v>
      </c>
      <c r="J3054" s="17">
        <f t="shared" si="143"/>
        <v>0</v>
      </c>
    </row>
    <row r="3055" spans="1:10" x14ac:dyDescent="0.3">
      <c r="A3055" s="2">
        <v>20200506</v>
      </c>
      <c r="B3055" s="2" t="s">
        <v>27</v>
      </c>
      <c r="C3055" s="2">
        <v>0</v>
      </c>
      <c r="D3055" s="2">
        <v>0</v>
      </c>
      <c r="E3055" s="2">
        <v>16.77</v>
      </c>
      <c r="F3055" s="2">
        <v>4.97</v>
      </c>
      <c r="G3055" s="2">
        <v>0</v>
      </c>
      <c r="H3055" s="16">
        <f t="shared" si="144"/>
        <v>0</v>
      </c>
      <c r="I3055" s="15">
        <f t="shared" si="142"/>
        <v>16.77</v>
      </c>
      <c r="J3055" s="14">
        <f t="shared" si="143"/>
        <v>0</v>
      </c>
    </row>
    <row r="3056" spans="1:10" x14ac:dyDescent="0.3">
      <c r="A3056" s="19">
        <v>20200506</v>
      </c>
      <c r="B3056" s="19" t="s">
        <v>26</v>
      </c>
      <c r="C3056" s="19">
        <v>0</v>
      </c>
      <c r="D3056" s="19">
        <v>0</v>
      </c>
      <c r="E3056" s="19">
        <v>16.399999999999999</v>
      </c>
      <c r="F3056" s="19">
        <v>4.9000000000000004</v>
      </c>
      <c r="G3056" s="19">
        <v>0</v>
      </c>
      <c r="H3056" s="17">
        <f t="shared" si="144"/>
        <v>0</v>
      </c>
      <c r="I3056" s="18">
        <f t="shared" si="142"/>
        <v>16.399999999999999</v>
      </c>
      <c r="J3056" s="17">
        <f t="shared" si="143"/>
        <v>0</v>
      </c>
    </row>
    <row r="3057" spans="1:10" x14ac:dyDescent="0.3">
      <c r="A3057" s="2">
        <v>20200506</v>
      </c>
      <c r="B3057" s="2" t="s">
        <v>25</v>
      </c>
      <c r="C3057" s="2">
        <v>0</v>
      </c>
      <c r="D3057" s="2">
        <v>0</v>
      </c>
      <c r="E3057" s="2">
        <v>16.16</v>
      </c>
      <c r="F3057" s="2">
        <v>4.76</v>
      </c>
      <c r="G3057" s="2">
        <v>0</v>
      </c>
      <c r="H3057" s="16">
        <f t="shared" si="144"/>
        <v>0</v>
      </c>
      <c r="I3057" s="15">
        <f t="shared" si="142"/>
        <v>16.16</v>
      </c>
      <c r="J3057" s="14">
        <f t="shared" si="143"/>
        <v>0</v>
      </c>
    </row>
    <row r="3058" spans="1:10" x14ac:dyDescent="0.3">
      <c r="A3058" s="19">
        <v>20200507</v>
      </c>
      <c r="B3058" s="19" t="s">
        <v>48</v>
      </c>
      <c r="C3058" s="19">
        <v>0</v>
      </c>
      <c r="D3058" s="19">
        <v>0</v>
      </c>
      <c r="E3058" s="19">
        <v>15.98</v>
      </c>
      <c r="F3058" s="19">
        <v>4.6900000000000004</v>
      </c>
      <c r="G3058" s="19">
        <v>0</v>
      </c>
      <c r="H3058" s="17">
        <f t="shared" si="144"/>
        <v>0</v>
      </c>
      <c r="I3058" s="18">
        <f t="shared" si="142"/>
        <v>15.98</v>
      </c>
      <c r="J3058" s="17">
        <f t="shared" si="143"/>
        <v>0</v>
      </c>
    </row>
    <row r="3059" spans="1:10" x14ac:dyDescent="0.3">
      <c r="A3059" s="2">
        <v>20200507</v>
      </c>
      <c r="B3059" s="2" t="s">
        <v>47</v>
      </c>
      <c r="C3059" s="2">
        <v>0</v>
      </c>
      <c r="D3059" s="2">
        <v>0</v>
      </c>
      <c r="E3059" s="2">
        <v>15.8</v>
      </c>
      <c r="F3059" s="2">
        <v>4.76</v>
      </c>
      <c r="G3059" s="2">
        <v>0</v>
      </c>
      <c r="H3059" s="16">
        <f t="shared" si="144"/>
        <v>0</v>
      </c>
      <c r="I3059" s="15">
        <f t="shared" si="142"/>
        <v>15.8</v>
      </c>
      <c r="J3059" s="14">
        <f t="shared" si="143"/>
        <v>0</v>
      </c>
    </row>
    <row r="3060" spans="1:10" x14ac:dyDescent="0.3">
      <c r="A3060" s="19">
        <v>20200507</v>
      </c>
      <c r="B3060" s="19" t="s">
        <v>46</v>
      </c>
      <c r="C3060" s="19">
        <v>0</v>
      </c>
      <c r="D3060" s="19">
        <v>0</v>
      </c>
      <c r="E3060" s="19">
        <v>15.66</v>
      </c>
      <c r="F3060" s="19">
        <v>4.9000000000000004</v>
      </c>
      <c r="G3060" s="19">
        <v>0</v>
      </c>
      <c r="H3060" s="17">
        <f t="shared" si="144"/>
        <v>0</v>
      </c>
      <c r="I3060" s="18">
        <f t="shared" si="142"/>
        <v>15.66</v>
      </c>
      <c r="J3060" s="17">
        <f t="shared" si="143"/>
        <v>0</v>
      </c>
    </row>
    <row r="3061" spans="1:10" x14ac:dyDescent="0.3">
      <c r="A3061" s="2">
        <v>20200507</v>
      </c>
      <c r="B3061" s="2" t="s">
        <v>45</v>
      </c>
      <c r="C3061" s="2">
        <v>0</v>
      </c>
      <c r="D3061" s="2">
        <v>0</v>
      </c>
      <c r="E3061" s="2">
        <v>15.5</v>
      </c>
      <c r="F3061" s="2">
        <v>5.03</v>
      </c>
      <c r="G3061" s="2">
        <v>0</v>
      </c>
      <c r="H3061" s="16">
        <f t="shared" si="144"/>
        <v>0</v>
      </c>
      <c r="I3061" s="15">
        <f t="shared" si="142"/>
        <v>15.5</v>
      </c>
      <c r="J3061" s="14">
        <f t="shared" si="143"/>
        <v>0</v>
      </c>
    </row>
    <row r="3062" spans="1:10" x14ac:dyDescent="0.3">
      <c r="A3062" s="19">
        <v>20200507</v>
      </c>
      <c r="B3062" s="19" t="s">
        <v>44</v>
      </c>
      <c r="C3062" s="19">
        <v>0</v>
      </c>
      <c r="D3062" s="19">
        <v>0</v>
      </c>
      <c r="E3062" s="19">
        <v>15.4</v>
      </c>
      <c r="F3062" s="19">
        <v>5.17</v>
      </c>
      <c r="G3062" s="19">
        <v>0</v>
      </c>
      <c r="H3062" s="17">
        <f t="shared" si="144"/>
        <v>0</v>
      </c>
      <c r="I3062" s="18">
        <f t="shared" si="142"/>
        <v>15.4</v>
      </c>
      <c r="J3062" s="17">
        <f t="shared" si="143"/>
        <v>0</v>
      </c>
    </row>
    <row r="3063" spans="1:10" x14ac:dyDescent="0.3">
      <c r="A3063" s="2">
        <v>20200507</v>
      </c>
      <c r="B3063" s="2" t="s">
        <v>43</v>
      </c>
      <c r="C3063" s="2">
        <v>0</v>
      </c>
      <c r="D3063" s="2">
        <v>0</v>
      </c>
      <c r="E3063" s="2">
        <v>15.25</v>
      </c>
      <c r="F3063" s="2">
        <v>5.0999999999999996</v>
      </c>
      <c r="G3063" s="2">
        <v>0</v>
      </c>
      <c r="H3063" s="16">
        <f t="shared" si="144"/>
        <v>0</v>
      </c>
      <c r="I3063" s="15">
        <f t="shared" si="142"/>
        <v>15.25</v>
      </c>
      <c r="J3063" s="14">
        <f t="shared" si="143"/>
        <v>0</v>
      </c>
    </row>
    <row r="3064" spans="1:10" x14ac:dyDescent="0.3">
      <c r="A3064" s="19">
        <v>20200507</v>
      </c>
      <c r="B3064" s="19" t="s">
        <v>42</v>
      </c>
      <c r="C3064" s="19">
        <v>56</v>
      </c>
      <c r="D3064" s="19">
        <v>6.09</v>
      </c>
      <c r="E3064" s="19">
        <v>15.21</v>
      </c>
      <c r="F3064" s="19">
        <v>4.97</v>
      </c>
      <c r="G3064" s="19">
        <v>0</v>
      </c>
      <c r="H3064" s="17">
        <f t="shared" si="144"/>
        <v>527.85109693315098</v>
      </c>
      <c r="I3064" s="18">
        <f t="shared" si="142"/>
        <v>31.705346779160969</v>
      </c>
      <c r="J3064" s="17">
        <f t="shared" si="143"/>
        <v>0.51192368599601323</v>
      </c>
    </row>
    <row r="3065" spans="1:10" x14ac:dyDescent="0.3">
      <c r="A3065" s="2">
        <v>20200507</v>
      </c>
      <c r="B3065" s="2" t="s">
        <v>41</v>
      </c>
      <c r="C3065" s="2">
        <v>254.99</v>
      </c>
      <c r="D3065" s="2">
        <v>17.52</v>
      </c>
      <c r="E3065" s="2">
        <v>16.02</v>
      </c>
      <c r="F3065" s="2">
        <v>5.31</v>
      </c>
      <c r="G3065" s="2">
        <v>0</v>
      </c>
      <c r="H3065" s="16">
        <f t="shared" si="144"/>
        <v>847.03397754957939</v>
      </c>
      <c r="I3065" s="15">
        <f t="shared" si="142"/>
        <v>42.489811798424356</v>
      </c>
      <c r="J3065" s="14">
        <f t="shared" si="143"/>
        <v>0.78036888570562124</v>
      </c>
    </row>
    <row r="3066" spans="1:10" x14ac:dyDescent="0.3">
      <c r="A3066" s="19">
        <v>20200507</v>
      </c>
      <c r="B3066" s="19" t="s">
        <v>40</v>
      </c>
      <c r="C3066" s="19">
        <v>457</v>
      </c>
      <c r="D3066" s="19">
        <v>29.18</v>
      </c>
      <c r="E3066" s="19">
        <v>17.28</v>
      </c>
      <c r="F3066" s="19">
        <v>5.31</v>
      </c>
      <c r="G3066" s="19">
        <v>0</v>
      </c>
      <c r="H3066" s="17">
        <f t="shared" si="144"/>
        <v>937.33029706327079</v>
      </c>
      <c r="I3066" s="18">
        <f t="shared" si="142"/>
        <v>46.571571783227213</v>
      </c>
      <c r="J3066" s="17">
        <f t="shared" si="143"/>
        <v>0.84634170201864756</v>
      </c>
    </row>
    <row r="3067" spans="1:10" x14ac:dyDescent="0.3">
      <c r="A3067" s="2">
        <v>20200507</v>
      </c>
      <c r="B3067" s="2" t="s">
        <v>39</v>
      </c>
      <c r="C3067" s="2">
        <v>648</v>
      </c>
      <c r="D3067" s="2">
        <v>40.799999999999997</v>
      </c>
      <c r="E3067" s="2">
        <v>18.73</v>
      </c>
      <c r="F3067" s="2">
        <v>4.9000000000000004</v>
      </c>
      <c r="G3067" s="2">
        <v>0</v>
      </c>
      <c r="H3067" s="16">
        <f t="shared" si="144"/>
        <v>991.70426528180394</v>
      </c>
      <c r="I3067" s="15">
        <f t="shared" si="142"/>
        <v>49.720758290056374</v>
      </c>
      <c r="J3067" s="14">
        <f t="shared" si="143"/>
        <v>0.88138369881418144</v>
      </c>
    </row>
    <row r="3068" spans="1:10" x14ac:dyDescent="0.3">
      <c r="A3068" s="19">
        <v>20200507</v>
      </c>
      <c r="B3068" s="19" t="s">
        <v>38</v>
      </c>
      <c r="C3068" s="19">
        <v>770</v>
      </c>
      <c r="D3068" s="19">
        <v>51.9</v>
      </c>
      <c r="E3068" s="19">
        <v>20.190000000000001</v>
      </c>
      <c r="F3068" s="19">
        <v>4.4800000000000004</v>
      </c>
      <c r="G3068" s="19">
        <v>0</v>
      </c>
      <c r="H3068" s="17">
        <f t="shared" si="144"/>
        <v>978.47977089756557</v>
      </c>
      <c r="I3068" s="18">
        <f t="shared" si="142"/>
        <v>50.767492840548925</v>
      </c>
      <c r="J3068" s="17">
        <f t="shared" si="143"/>
        <v>0.86502140368705316</v>
      </c>
    </row>
    <row r="3069" spans="1:10" x14ac:dyDescent="0.3">
      <c r="A3069" s="2">
        <v>20200507</v>
      </c>
      <c r="B3069" s="2" t="s">
        <v>37</v>
      </c>
      <c r="C3069" s="2">
        <v>901</v>
      </c>
      <c r="D3069" s="2">
        <v>61.55</v>
      </c>
      <c r="E3069" s="2">
        <v>21.39</v>
      </c>
      <c r="F3069" s="2">
        <v>4.21</v>
      </c>
      <c r="G3069" s="2">
        <v>0</v>
      </c>
      <c r="H3069" s="16">
        <f t="shared" si="144"/>
        <v>1024.7565981406328</v>
      </c>
      <c r="I3069" s="15">
        <f t="shared" si="142"/>
        <v>53.413643691894777</v>
      </c>
      <c r="J3069" s="14">
        <f t="shared" si="143"/>
        <v>0.89372978831344518</v>
      </c>
    </row>
    <row r="3070" spans="1:10" x14ac:dyDescent="0.3">
      <c r="A3070" s="19">
        <v>20200507</v>
      </c>
      <c r="B3070" s="19" t="s">
        <v>36</v>
      </c>
      <c r="C3070" s="19">
        <v>949.01</v>
      </c>
      <c r="D3070" s="19">
        <v>67.510000000000005</v>
      </c>
      <c r="E3070" s="19">
        <v>22.15</v>
      </c>
      <c r="F3070" s="19">
        <v>4.55</v>
      </c>
      <c r="G3070" s="19">
        <v>0</v>
      </c>
      <c r="H3070" s="17">
        <f t="shared" si="144"/>
        <v>1027.1267826381602</v>
      </c>
      <c r="I3070" s="18">
        <f t="shared" si="142"/>
        <v>54.247711957442505</v>
      </c>
      <c r="J3070" s="17">
        <f t="shared" si="143"/>
        <v>0.8919417953674702</v>
      </c>
    </row>
    <row r="3071" spans="1:10" x14ac:dyDescent="0.3">
      <c r="A3071" s="2">
        <v>20200507</v>
      </c>
      <c r="B3071" s="2" t="s">
        <v>35</v>
      </c>
      <c r="C3071" s="2">
        <v>968.01</v>
      </c>
      <c r="D3071" s="2">
        <v>66.64</v>
      </c>
      <c r="E3071" s="2">
        <v>22.32</v>
      </c>
      <c r="F3071" s="2">
        <v>5.17</v>
      </c>
      <c r="G3071" s="2">
        <v>0</v>
      </c>
      <c r="H3071" s="16">
        <f t="shared" si="144"/>
        <v>1054.4407545427689</v>
      </c>
      <c r="I3071" s="15">
        <f t="shared" si="142"/>
        <v>55.271273579461528</v>
      </c>
      <c r="J3071" s="14">
        <f t="shared" si="143"/>
        <v>0.9108040640493279</v>
      </c>
    </row>
    <row r="3072" spans="1:10" x14ac:dyDescent="0.3">
      <c r="A3072" s="19">
        <v>20200507</v>
      </c>
      <c r="B3072" s="19" t="s">
        <v>34</v>
      </c>
      <c r="C3072" s="19">
        <v>904.01</v>
      </c>
      <c r="D3072" s="19">
        <v>59.53</v>
      </c>
      <c r="E3072" s="19">
        <v>22.13</v>
      </c>
      <c r="F3072" s="19">
        <v>5.72</v>
      </c>
      <c r="G3072" s="19">
        <v>0</v>
      </c>
      <c r="H3072" s="17">
        <f t="shared" si="144"/>
        <v>1048.8635176398429</v>
      </c>
      <c r="I3072" s="18">
        <f t="shared" si="142"/>
        <v>54.906984926245087</v>
      </c>
      <c r="J3072" s="17">
        <f t="shared" si="143"/>
        <v>0.90770596328699849</v>
      </c>
    </row>
    <row r="3073" spans="1:10" x14ac:dyDescent="0.3">
      <c r="A3073" s="2">
        <v>20200507</v>
      </c>
      <c r="B3073" s="2" t="s">
        <v>33</v>
      </c>
      <c r="C3073" s="2">
        <v>771.01</v>
      </c>
      <c r="D3073" s="2">
        <v>49.41</v>
      </c>
      <c r="E3073" s="2">
        <v>21.62</v>
      </c>
      <c r="F3073" s="2">
        <v>6.07</v>
      </c>
      <c r="G3073" s="2">
        <v>0</v>
      </c>
      <c r="H3073" s="16">
        <f t="shared" si="144"/>
        <v>1015.308604437375</v>
      </c>
      <c r="I3073" s="15">
        <f t="shared" si="142"/>
        <v>53.348393888667971</v>
      </c>
      <c r="J3073" s="14">
        <f t="shared" si="143"/>
        <v>0.88578794737022493</v>
      </c>
    </row>
    <row r="3074" spans="1:10" x14ac:dyDescent="0.3">
      <c r="A3074" s="19">
        <v>20200507</v>
      </c>
      <c r="B3074" s="19" t="s">
        <v>32</v>
      </c>
      <c r="C3074" s="19">
        <v>601.01</v>
      </c>
      <c r="D3074" s="19">
        <v>38.130000000000003</v>
      </c>
      <c r="E3074" s="19">
        <v>21.07</v>
      </c>
      <c r="F3074" s="19">
        <v>6.28</v>
      </c>
      <c r="G3074" s="19">
        <v>0</v>
      </c>
      <c r="H3074" s="17">
        <f t="shared" si="144"/>
        <v>973.37778515291541</v>
      </c>
      <c r="I3074" s="18">
        <f t="shared" si="142"/>
        <v>51.48805578602861</v>
      </c>
      <c r="J3074" s="17">
        <f t="shared" si="143"/>
        <v>0.85735480231986416</v>
      </c>
    </row>
    <row r="3075" spans="1:10" x14ac:dyDescent="0.3">
      <c r="A3075" s="2">
        <v>20200507</v>
      </c>
      <c r="B3075" s="2" t="s">
        <v>31</v>
      </c>
      <c r="C3075" s="2">
        <v>398</v>
      </c>
      <c r="D3075" s="2">
        <v>26.47</v>
      </c>
      <c r="E3075" s="2">
        <v>20.28</v>
      </c>
      <c r="F3075" s="2">
        <v>6.28</v>
      </c>
      <c r="G3075" s="2">
        <v>0</v>
      </c>
      <c r="H3075" s="16">
        <f t="shared" si="144"/>
        <v>892.91890876106959</v>
      </c>
      <c r="I3075" s="15">
        <f t="shared" si="142"/>
        <v>48.183715898783426</v>
      </c>
      <c r="J3075" s="14">
        <f t="shared" si="143"/>
        <v>0.79976360640491206</v>
      </c>
    </row>
    <row r="3076" spans="1:10" x14ac:dyDescent="0.3">
      <c r="A3076" s="19">
        <v>20200507</v>
      </c>
      <c r="B3076" s="19" t="s">
        <v>30</v>
      </c>
      <c r="C3076" s="19">
        <v>152</v>
      </c>
      <c r="D3076" s="19">
        <v>14.84</v>
      </c>
      <c r="E3076" s="19">
        <v>19.38</v>
      </c>
      <c r="F3076" s="19">
        <v>6.07</v>
      </c>
      <c r="G3076" s="19">
        <v>0</v>
      </c>
      <c r="H3076" s="17">
        <f t="shared" si="144"/>
        <v>593.47026758759341</v>
      </c>
      <c r="I3076" s="18">
        <f t="shared" si="142"/>
        <v>37.925945862112293</v>
      </c>
      <c r="J3076" s="17">
        <f t="shared" si="143"/>
        <v>0.55895002711434605</v>
      </c>
    </row>
    <row r="3077" spans="1:10" x14ac:dyDescent="0.3">
      <c r="A3077" s="2">
        <v>20200507</v>
      </c>
      <c r="B3077" s="2" t="s">
        <v>29</v>
      </c>
      <c r="C3077" s="2">
        <v>13</v>
      </c>
      <c r="D3077" s="2">
        <v>3.51</v>
      </c>
      <c r="E3077" s="2">
        <v>18.16</v>
      </c>
      <c r="F3077" s="2">
        <v>5.79</v>
      </c>
      <c r="G3077" s="2">
        <v>0</v>
      </c>
      <c r="H3077" s="16">
        <f t="shared" si="144"/>
        <v>212.3393812173629</v>
      </c>
      <c r="I3077" s="15">
        <f t="shared" si="142"/>
        <v>24.79560566304259</v>
      </c>
      <c r="J3077" s="14">
        <f t="shared" si="143"/>
        <v>0.21253468556901531</v>
      </c>
    </row>
    <row r="3078" spans="1:10" x14ac:dyDescent="0.3">
      <c r="A3078" s="19">
        <v>20200507</v>
      </c>
      <c r="B3078" s="19" t="s">
        <v>28</v>
      </c>
      <c r="C3078" s="19">
        <v>0</v>
      </c>
      <c r="D3078" s="19">
        <v>0</v>
      </c>
      <c r="E3078" s="19">
        <v>17.329999999999998</v>
      </c>
      <c r="F3078" s="19">
        <v>5.52</v>
      </c>
      <c r="G3078" s="19">
        <v>0</v>
      </c>
      <c r="H3078" s="17">
        <f t="shared" si="144"/>
        <v>0</v>
      </c>
      <c r="I3078" s="18">
        <f t="shared" si="142"/>
        <v>17.329999999999998</v>
      </c>
      <c r="J3078" s="17">
        <f t="shared" si="143"/>
        <v>0</v>
      </c>
    </row>
    <row r="3079" spans="1:10" x14ac:dyDescent="0.3">
      <c r="A3079" s="2">
        <v>20200507</v>
      </c>
      <c r="B3079" s="2" t="s">
        <v>27</v>
      </c>
      <c r="C3079" s="2">
        <v>0</v>
      </c>
      <c r="D3079" s="2">
        <v>0</v>
      </c>
      <c r="E3079" s="2">
        <v>16.86</v>
      </c>
      <c r="F3079" s="2">
        <v>4.9000000000000004</v>
      </c>
      <c r="G3079" s="2">
        <v>0</v>
      </c>
      <c r="H3079" s="16">
        <f t="shared" si="144"/>
        <v>0</v>
      </c>
      <c r="I3079" s="15">
        <f t="shared" si="142"/>
        <v>16.86</v>
      </c>
      <c r="J3079" s="14">
        <f t="shared" si="143"/>
        <v>0</v>
      </c>
    </row>
    <row r="3080" spans="1:10" x14ac:dyDescent="0.3">
      <c r="A3080" s="19">
        <v>20200507</v>
      </c>
      <c r="B3080" s="19" t="s">
        <v>26</v>
      </c>
      <c r="C3080" s="19">
        <v>0</v>
      </c>
      <c r="D3080" s="19">
        <v>0</v>
      </c>
      <c r="E3080" s="19">
        <v>16.690000000000001</v>
      </c>
      <c r="F3080" s="19">
        <v>4.28</v>
      </c>
      <c r="G3080" s="19">
        <v>0</v>
      </c>
      <c r="H3080" s="17">
        <f t="shared" si="144"/>
        <v>0</v>
      </c>
      <c r="I3080" s="18">
        <f t="shared" si="142"/>
        <v>16.690000000000001</v>
      </c>
      <c r="J3080" s="17">
        <f t="shared" si="143"/>
        <v>0</v>
      </c>
    </row>
    <row r="3081" spans="1:10" x14ac:dyDescent="0.3">
      <c r="A3081" s="2">
        <v>20200507</v>
      </c>
      <c r="B3081" s="2" t="s">
        <v>25</v>
      </c>
      <c r="C3081" s="2">
        <v>0</v>
      </c>
      <c r="D3081" s="2">
        <v>0</v>
      </c>
      <c r="E3081" s="2">
        <v>16.36</v>
      </c>
      <c r="F3081" s="2">
        <v>3.93</v>
      </c>
      <c r="G3081" s="2">
        <v>0</v>
      </c>
      <c r="H3081" s="16">
        <f t="shared" si="144"/>
        <v>0</v>
      </c>
      <c r="I3081" s="15">
        <f t="shared" si="142"/>
        <v>16.36</v>
      </c>
      <c r="J3081" s="14">
        <f t="shared" si="143"/>
        <v>0</v>
      </c>
    </row>
    <row r="3082" spans="1:10" x14ac:dyDescent="0.3">
      <c r="A3082" s="19">
        <v>20200508</v>
      </c>
      <c r="B3082" s="19" t="s">
        <v>48</v>
      </c>
      <c r="C3082" s="19">
        <v>0</v>
      </c>
      <c r="D3082" s="19">
        <v>0</v>
      </c>
      <c r="E3082" s="19">
        <v>16.13</v>
      </c>
      <c r="F3082" s="19">
        <v>3.79</v>
      </c>
      <c r="G3082" s="19">
        <v>0</v>
      </c>
      <c r="H3082" s="17">
        <f t="shared" si="144"/>
        <v>0</v>
      </c>
      <c r="I3082" s="18">
        <f t="shared" ref="I3082:I3145" si="145">E3082+H3082*((NOCT-20)/(800))</f>
        <v>16.13</v>
      </c>
      <c r="J3082" s="17">
        <f t="shared" ref="J3082:J3145" si="146">P_STC__W*(H3082/1000)*(1+(alpha_p/100)*(I3082-25))</f>
        <v>0</v>
      </c>
    </row>
    <row r="3083" spans="1:10" x14ac:dyDescent="0.3">
      <c r="A3083" s="2">
        <v>20200508</v>
      </c>
      <c r="B3083" s="2" t="s">
        <v>47</v>
      </c>
      <c r="C3083" s="2">
        <v>0</v>
      </c>
      <c r="D3083" s="2">
        <v>0</v>
      </c>
      <c r="E3083" s="2">
        <v>15.84</v>
      </c>
      <c r="F3083" s="2">
        <v>3.59</v>
      </c>
      <c r="G3083" s="2">
        <v>0</v>
      </c>
      <c r="H3083" s="16">
        <f t="shared" si="144"/>
        <v>0</v>
      </c>
      <c r="I3083" s="15">
        <f t="shared" si="145"/>
        <v>15.84</v>
      </c>
      <c r="J3083" s="14">
        <f t="shared" si="146"/>
        <v>0</v>
      </c>
    </row>
    <row r="3084" spans="1:10" x14ac:dyDescent="0.3">
      <c r="A3084" s="19">
        <v>20200508</v>
      </c>
      <c r="B3084" s="19" t="s">
        <v>46</v>
      </c>
      <c r="C3084" s="19">
        <v>0</v>
      </c>
      <c r="D3084" s="19">
        <v>0</v>
      </c>
      <c r="E3084" s="19">
        <v>15.63</v>
      </c>
      <c r="F3084" s="19">
        <v>3.52</v>
      </c>
      <c r="G3084" s="19">
        <v>0</v>
      </c>
      <c r="H3084" s="17">
        <f t="shared" si="144"/>
        <v>0</v>
      </c>
      <c r="I3084" s="18">
        <f t="shared" si="145"/>
        <v>15.63</v>
      </c>
      <c r="J3084" s="17">
        <f t="shared" si="146"/>
        <v>0</v>
      </c>
    </row>
    <row r="3085" spans="1:10" x14ac:dyDescent="0.3">
      <c r="A3085" s="2">
        <v>20200508</v>
      </c>
      <c r="B3085" s="2" t="s">
        <v>45</v>
      </c>
      <c r="C3085" s="2">
        <v>0</v>
      </c>
      <c r="D3085" s="2">
        <v>0</v>
      </c>
      <c r="E3085" s="2">
        <v>15.51</v>
      </c>
      <c r="F3085" s="2">
        <v>3.52</v>
      </c>
      <c r="G3085" s="2">
        <v>0</v>
      </c>
      <c r="H3085" s="16">
        <f t="shared" si="144"/>
        <v>0</v>
      </c>
      <c r="I3085" s="15">
        <f t="shared" si="145"/>
        <v>15.51</v>
      </c>
      <c r="J3085" s="14">
        <f t="shared" si="146"/>
        <v>0</v>
      </c>
    </row>
    <row r="3086" spans="1:10" x14ac:dyDescent="0.3">
      <c r="A3086" s="19">
        <v>20200508</v>
      </c>
      <c r="B3086" s="19" t="s">
        <v>44</v>
      </c>
      <c r="C3086" s="19">
        <v>0</v>
      </c>
      <c r="D3086" s="19">
        <v>0</v>
      </c>
      <c r="E3086" s="19">
        <v>15.46</v>
      </c>
      <c r="F3086" s="19">
        <v>3.59</v>
      </c>
      <c r="G3086" s="19">
        <v>0</v>
      </c>
      <c r="H3086" s="17">
        <f t="shared" si="144"/>
        <v>0</v>
      </c>
      <c r="I3086" s="18">
        <f t="shared" si="145"/>
        <v>15.46</v>
      </c>
      <c r="J3086" s="17">
        <f t="shared" si="146"/>
        <v>0</v>
      </c>
    </row>
    <row r="3087" spans="1:10" x14ac:dyDescent="0.3">
      <c r="A3087" s="2">
        <v>20200508</v>
      </c>
      <c r="B3087" s="2" t="s">
        <v>43</v>
      </c>
      <c r="C3087" s="2">
        <v>0</v>
      </c>
      <c r="D3087" s="2">
        <v>0</v>
      </c>
      <c r="E3087" s="2">
        <v>15.42</v>
      </c>
      <c r="F3087" s="2">
        <v>3.45</v>
      </c>
      <c r="G3087" s="2">
        <v>0</v>
      </c>
      <c r="H3087" s="16">
        <f t="shared" si="144"/>
        <v>0</v>
      </c>
      <c r="I3087" s="15">
        <f t="shared" si="145"/>
        <v>15.42</v>
      </c>
      <c r="J3087" s="14">
        <f t="shared" si="146"/>
        <v>0</v>
      </c>
    </row>
    <row r="3088" spans="1:10" x14ac:dyDescent="0.3">
      <c r="A3088" s="19">
        <v>20200508</v>
      </c>
      <c r="B3088" s="19" t="s">
        <v>42</v>
      </c>
      <c r="C3088" s="19">
        <v>67</v>
      </c>
      <c r="D3088" s="19">
        <v>6.28</v>
      </c>
      <c r="E3088" s="19">
        <v>15.45</v>
      </c>
      <c r="F3088" s="19">
        <v>3.24</v>
      </c>
      <c r="G3088" s="19">
        <v>0</v>
      </c>
      <c r="H3088" s="17">
        <f t="shared" si="144"/>
        <v>612.50228742872957</v>
      </c>
      <c r="I3088" s="18">
        <f t="shared" si="145"/>
        <v>34.590696482147798</v>
      </c>
      <c r="J3088" s="17">
        <f t="shared" si="146"/>
        <v>0.58606783152865372</v>
      </c>
    </row>
    <row r="3089" spans="1:10" x14ac:dyDescent="0.3">
      <c r="A3089" s="2">
        <v>20200508</v>
      </c>
      <c r="B3089" s="2" t="s">
        <v>41</v>
      </c>
      <c r="C3089" s="2">
        <v>185</v>
      </c>
      <c r="D3089" s="2">
        <v>17.690000000000001</v>
      </c>
      <c r="E3089" s="2">
        <v>15.55</v>
      </c>
      <c r="F3089" s="2">
        <v>4.1399999999999997</v>
      </c>
      <c r="G3089" s="2">
        <v>0</v>
      </c>
      <c r="H3089" s="16">
        <f t="shared" si="144"/>
        <v>608.81941965202327</v>
      </c>
      <c r="I3089" s="15">
        <f t="shared" si="145"/>
        <v>34.575606864125731</v>
      </c>
      <c r="J3089" s="14">
        <f t="shared" si="146"/>
        <v>0.58258525028977493</v>
      </c>
    </row>
    <row r="3090" spans="1:10" x14ac:dyDescent="0.3">
      <c r="A3090" s="19">
        <v>20200508</v>
      </c>
      <c r="B3090" s="19" t="s">
        <v>40</v>
      </c>
      <c r="C3090" s="19">
        <v>235</v>
      </c>
      <c r="D3090" s="19">
        <v>29.36</v>
      </c>
      <c r="E3090" s="19">
        <v>16.350000000000001</v>
      </c>
      <c r="F3090" s="19">
        <v>3.86</v>
      </c>
      <c r="G3090" s="19">
        <v>0</v>
      </c>
      <c r="H3090" s="17">
        <f t="shared" si="144"/>
        <v>479.30287378223534</v>
      </c>
      <c r="I3090" s="18">
        <f t="shared" si="145"/>
        <v>31.328214805694856</v>
      </c>
      <c r="J3090" s="17">
        <f t="shared" si="146"/>
        <v>0.46565378184197159</v>
      </c>
    </row>
    <row r="3091" spans="1:10" x14ac:dyDescent="0.3">
      <c r="A3091" s="2">
        <v>20200508</v>
      </c>
      <c r="B3091" s="2" t="s">
        <v>39</v>
      </c>
      <c r="C3091" s="2">
        <v>426</v>
      </c>
      <c r="D3091" s="2">
        <v>40.97</v>
      </c>
      <c r="E3091" s="2">
        <v>17.36</v>
      </c>
      <c r="F3091" s="2">
        <v>3.1</v>
      </c>
      <c r="G3091" s="2">
        <v>0</v>
      </c>
      <c r="H3091" s="16">
        <f t="shared" ref="H3091:H3154" si="147">IF(D3091&gt;0,C3091/SIN(D3091*PI()/180),0)</f>
        <v>649.72325275605294</v>
      </c>
      <c r="I3091" s="15">
        <f t="shared" si="145"/>
        <v>37.663851648626654</v>
      </c>
      <c r="J3091" s="14">
        <f t="shared" si="146"/>
        <v>0.61269725777100681</v>
      </c>
    </row>
    <row r="3092" spans="1:10" x14ac:dyDescent="0.3">
      <c r="A3092" s="19">
        <v>20200508</v>
      </c>
      <c r="B3092" s="19" t="s">
        <v>38</v>
      </c>
      <c r="C3092" s="19">
        <v>521</v>
      </c>
      <c r="D3092" s="19">
        <v>52.1</v>
      </c>
      <c r="E3092" s="19">
        <v>18.63</v>
      </c>
      <c r="F3092" s="19">
        <v>2.41</v>
      </c>
      <c r="G3092" s="19">
        <v>0</v>
      </c>
      <c r="H3092" s="17">
        <f t="shared" si="147"/>
        <v>660.25916630817233</v>
      </c>
      <c r="I3092" s="18">
        <f t="shared" si="145"/>
        <v>39.263098947130388</v>
      </c>
      <c r="J3092" s="17">
        <f t="shared" si="146"/>
        <v>0.61788112811905749</v>
      </c>
    </row>
    <row r="3093" spans="1:10" x14ac:dyDescent="0.3">
      <c r="A3093" s="2">
        <v>20200508</v>
      </c>
      <c r="B3093" s="2" t="s">
        <v>37</v>
      </c>
      <c r="C3093" s="2">
        <v>321</v>
      </c>
      <c r="D3093" s="2">
        <v>61.78</v>
      </c>
      <c r="E3093" s="2">
        <v>19.16</v>
      </c>
      <c r="F3093" s="2">
        <v>2.5499999999999998</v>
      </c>
      <c r="G3093" s="2">
        <v>0</v>
      </c>
      <c r="H3093" s="16">
        <f t="shared" si="147"/>
        <v>364.30143421584177</v>
      </c>
      <c r="I3093" s="15">
        <f t="shared" si="145"/>
        <v>30.544419819245057</v>
      </c>
      <c r="J3093" s="14">
        <f t="shared" si="146"/>
        <v>0.35521215380163607</v>
      </c>
    </row>
    <row r="3094" spans="1:10" x14ac:dyDescent="0.3">
      <c r="A3094" s="19">
        <v>20200508</v>
      </c>
      <c r="B3094" s="19" t="s">
        <v>36</v>
      </c>
      <c r="C3094" s="19">
        <v>519</v>
      </c>
      <c r="D3094" s="19">
        <v>67.78</v>
      </c>
      <c r="E3094" s="19">
        <v>19.8</v>
      </c>
      <c r="F3094" s="19">
        <v>3.52</v>
      </c>
      <c r="G3094" s="19">
        <v>0</v>
      </c>
      <c r="H3094" s="17">
        <f t="shared" si="147"/>
        <v>560.6334004071922</v>
      </c>
      <c r="I3094" s="18">
        <f t="shared" si="145"/>
        <v>37.319793762724757</v>
      </c>
      <c r="J3094" s="17">
        <f t="shared" si="146"/>
        <v>0.5295524049943896</v>
      </c>
    </row>
    <row r="3095" spans="1:10" x14ac:dyDescent="0.3">
      <c r="A3095" s="2">
        <v>20200508</v>
      </c>
      <c r="B3095" s="2" t="s">
        <v>35</v>
      </c>
      <c r="C3095" s="2">
        <v>637</v>
      </c>
      <c r="D3095" s="2">
        <v>66.900000000000006</v>
      </c>
      <c r="E3095" s="2">
        <v>19.77</v>
      </c>
      <c r="F3095" s="2">
        <v>4.6900000000000004</v>
      </c>
      <c r="G3095" s="2">
        <v>0</v>
      </c>
      <c r="H3095" s="16">
        <f t="shared" si="147"/>
        <v>692.52567139903283</v>
      </c>
      <c r="I3095" s="15">
        <f t="shared" si="145"/>
        <v>41.411427231219776</v>
      </c>
      <c r="J3095" s="14">
        <f t="shared" si="146"/>
        <v>0.64138166542040698</v>
      </c>
    </row>
    <row r="3096" spans="1:10" x14ac:dyDescent="0.3">
      <c r="A3096" s="19">
        <v>20200508</v>
      </c>
      <c r="B3096" s="19" t="s">
        <v>34</v>
      </c>
      <c r="C3096" s="19">
        <v>507</v>
      </c>
      <c r="D3096" s="19">
        <v>59.73</v>
      </c>
      <c r="E3096" s="19">
        <v>19.399999999999999</v>
      </c>
      <c r="F3096" s="19">
        <v>5.17</v>
      </c>
      <c r="G3096" s="19">
        <v>0</v>
      </c>
      <c r="H3096" s="17">
        <f t="shared" si="147"/>
        <v>587.03683564291907</v>
      </c>
      <c r="I3096" s="18">
        <f t="shared" si="145"/>
        <v>37.744901113841223</v>
      </c>
      <c r="J3096" s="17">
        <f t="shared" si="146"/>
        <v>0.55336906675088837</v>
      </c>
    </row>
    <row r="3097" spans="1:10" x14ac:dyDescent="0.3">
      <c r="A3097" s="2">
        <v>20200508</v>
      </c>
      <c r="B3097" s="2" t="s">
        <v>33</v>
      </c>
      <c r="C3097" s="2">
        <v>368</v>
      </c>
      <c r="D3097" s="2">
        <v>49.58</v>
      </c>
      <c r="E3097" s="2">
        <v>19.02</v>
      </c>
      <c r="F3097" s="2">
        <v>5.17</v>
      </c>
      <c r="G3097" s="2">
        <v>0</v>
      </c>
      <c r="H3097" s="16">
        <f t="shared" si="147"/>
        <v>483.37605094709403</v>
      </c>
      <c r="I3097" s="15">
        <f t="shared" si="145"/>
        <v>34.12550159209669</v>
      </c>
      <c r="J3097" s="14">
        <f t="shared" si="146"/>
        <v>0.46352633079584799</v>
      </c>
    </row>
    <row r="3098" spans="1:10" x14ac:dyDescent="0.3">
      <c r="A3098" s="19">
        <v>20200508</v>
      </c>
      <c r="B3098" s="19" t="s">
        <v>32</v>
      </c>
      <c r="C3098" s="19">
        <v>368</v>
      </c>
      <c r="D3098" s="19">
        <v>38.28</v>
      </c>
      <c r="E3098" s="19">
        <v>18.670000000000002</v>
      </c>
      <c r="F3098" s="19">
        <v>4.97</v>
      </c>
      <c r="G3098" s="19">
        <v>0</v>
      </c>
      <c r="H3098" s="17">
        <f t="shared" si="147"/>
        <v>594.02259398219405</v>
      </c>
      <c r="I3098" s="18">
        <f t="shared" si="145"/>
        <v>37.233206061943562</v>
      </c>
      <c r="J3098" s="17">
        <f t="shared" si="146"/>
        <v>0.56132199039283914</v>
      </c>
    </row>
    <row r="3099" spans="1:10" x14ac:dyDescent="0.3">
      <c r="A3099" s="2">
        <v>20200508</v>
      </c>
      <c r="B3099" s="2" t="s">
        <v>31</v>
      </c>
      <c r="C3099" s="2">
        <v>300</v>
      </c>
      <c r="D3099" s="2">
        <v>26.62</v>
      </c>
      <c r="E3099" s="2">
        <v>18.25</v>
      </c>
      <c r="F3099" s="2">
        <v>4.6900000000000004</v>
      </c>
      <c r="G3099" s="2">
        <v>0</v>
      </c>
      <c r="H3099" s="16">
        <f t="shared" si="147"/>
        <v>669.53647965890434</v>
      </c>
      <c r="I3099" s="15">
        <f t="shared" si="145"/>
        <v>39.173014989340757</v>
      </c>
      <c r="J3099" s="14">
        <f t="shared" si="146"/>
        <v>0.62683440212938191</v>
      </c>
    </row>
    <row r="3100" spans="1:10" x14ac:dyDescent="0.3">
      <c r="A3100" s="19">
        <v>20200508</v>
      </c>
      <c r="B3100" s="19" t="s">
        <v>30</v>
      </c>
      <c r="C3100" s="19">
        <v>205</v>
      </c>
      <c r="D3100" s="19">
        <v>14.99</v>
      </c>
      <c r="E3100" s="19">
        <v>17.579999999999998</v>
      </c>
      <c r="F3100" s="19">
        <v>4.55</v>
      </c>
      <c r="G3100" s="19">
        <v>0</v>
      </c>
      <c r="H3100" s="17">
        <f t="shared" si="147"/>
        <v>792.57544612151548</v>
      </c>
      <c r="I3100" s="18">
        <f t="shared" si="145"/>
        <v>42.347982691297361</v>
      </c>
      <c r="J3100" s="17">
        <f t="shared" si="146"/>
        <v>0.73070231307763045</v>
      </c>
    </row>
    <row r="3101" spans="1:10" x14ac:dyDescent="0.3">
      <c r="A3101" s="2">
        <v>20200508</v>
      </c>
      <c r="B3101" s="2" t="s">
        <v>29</v>
      </c>
      <c r="C3101" s="2">
        <v>28.44</v>
      </c>
      <c r="D3101" s="2">
        <v>3.67</v>
      </c>
      <c r="E3101" s="2">
        <v>16.690000000000001</v>
      </c>
      <c r="F3101" s="2">
        <v>3.66</v>
      </c>
      <c r="G3101" s="2">
        <v>0</v>
      </c>
      <c r="H3101" s="16">
        <f t="shared" si="147"/>
        <v>444.3070207827995</v>
      </c>
      <c r="I3101" s="15">
        <f t="shared" si="145"/>
        <v>30.574594399462484</v>
      </c>
      <c r="J3101" s="14">
        <f t="shared" si="146"/>
        <v>0.43316127934916004</v>
      </c>
    </row>
    <row r="3102" spans="1:10" x14ac:dyDescent="0.3">
      <c r="A3102" s="19">
        <v>20200508</v>
      </c>
      <c r="B3102" s="19" t="s">
        <v>28</v>
      </c>
      <c r="C3102" s="19">
        <v>0</v>
      </c>
      <c r="D3102" s="19">
        <v>0</v>
      </c>
      <c r="E3102" s="19">
        <v>15.87</v>
      </c>
      <c r="F3102" s="19">
        <v>3.24</v>
      </c>
      <c r="G3102" s="19">
        <v>0</v>
      </c>
      <c r="H3102" s="17">
        <f t="shared" si="147"/>
        <v>0</v>
      </c>
      <c r="I3102" s="18">
        <f t="shared" si="145"/>
        <v>15.87</v>
      </c>
      <c r="J3102" s="17">
        <f t="shared" si="146"/>
        <v>0</v>
      </c>
    </row>
    <row r="3103" spans="1:10" x14ac:dyDescent="0.3">
      <c r="A3103" s="2">
        <v>20200508</v>
      </c>
      <c r="B3103" s="2" t="s">
        <v>27</v>
      </c>
      <c r="C3103" s="2">
        <v>0</v>
      </c>
      <c r="D3103" s="2">
        <v>0</v>
      </c>
      <c r="E3103" s="2">
        <v>15.36</v>
      </c>
      <c r="F3103" s="2">
        <v>2.69</v>
      </c>
      <c r="G3103" s="2">
        <v>0</v>
      </c>
      <c r="H3103" s="16">
        <f t="shared" si="147"/>
        <v>0</v>
      </c>
      <c r="I3103" s="15">
        <f t="shared" si="145"/>
        <v>15.36</v>
      </c>
      <c r="J3103" s="14">
        <f t="shared" si="146"/>
        <v>0</v>
      </c>
    </row>
    <row r="3104" spans="1:10" x14ac:dyDescent="0.3">
      <c r="A3104" s="19">
        <v>20200508</v>
      </c>
      <c r="B3104" s="19" t="s">
        <v>26</v>
      </c>
      <c r="C3104" s="19">
        <v>0</v>
      </c>
      <c r="D3104" s="19">
        <v>0</v>
      </c>
      <c r="E3104" s="19">
        <v>14.99</v>
      </c>
      <c r="F3104" s="19">
        <v>2.5499999999999998</v>
      </c>
      <c r="G3104" s="19">
        <v>0</v>
      </c>
      <c r="H3104" s="17">
        <f t="shared" si="147"/>
        <v>0</v>
      </c>
      <c r="I3104" s="18">
        <f t="shared" si="145"/>
        <v>14.99</v>
      </c>
      <c r="J3104" s="17">
        <f t="shared" si="146"/>
        <v>0</v>
      </c>
    </row>
    <row r="3105" spans="1:10" x14ac:dyDescent="0.3">
      <c r="A3105" s="2">
        <v>20200508</v>
      </c>
      <c r="B3105" s="2" t="s">
        <v>25</v>
      </c>
      <c r="C3105" s="2">
        <v>0</v>
      </c>
      <c r="D3105" s="2">
        <v>0</v>
      </c>
      <c r="E3105" s="2">
        <v>14.74</v>
      </c>
      <c r="F3105" s="2">
        <v>2.69</v>
      </c>
      <c r="G3105" s="2">
        <v>0</v>
      </c>
      <c r="H3105" s="16">
        <f t="shared" si="147"/>
        <v>0</v>
      </c>
      <c r="I3105" s="15">
        <f t="shared" si="145"/>
        <v>14.74</v>
      </c>
      <c r="J3105" s="14">
        <f t="shared" si="146"/>
        <v>0</v>
      </c>
    </row>
    <row r="3106" spans="1:10" x14ac:dyDescent="0.3">
      <c r="A3106" s="19">
        <v>20200509</v>
      </c>
      <c r="B3106" s="19" t="s">
        <v>48</v>
      </c>
      <c r="C3106" s="19">
        <v>0</v>
      </c>
      <c r="D3106" s="19">
        <v>0</v>
      </c>
      <c r="E3106" s="19">
        <v>14.64</v>
      </c>
      <c r="F3106" s="19">
        <v>2.76</v>
      </c>
      <c r="G3106" s="19">
        <v>0</v>
      </c>
      <c r="H3106" s="17">
        <f t="shared" si="147"/>
        <v>0</v>
      </c>
      <c r="I3106" s="18">
        <f t="shared" si="145"/>
        <v>14.64</v>
      </c>
      <c r="J3106" s="17">
        <f t="shared" si="146"/>
        <v>0</v>
      </c>
    </row>
    <row r="3107" spans="1:10" x14ac:dyDescent="0.3">
      <c r="A3107" s="2">
        <v>20200509</v>
      </c>
      <c r="B3107" s="2" t="s">
        <v>47</v>
      </c>
      <c r="C3107" s="2">
        <v>0</v>
      </c>
      <c r="D3107" s="2">
        <v>0</v>
      </c>
      <c r="E3107" s="2">
        <v>14.82</v>
      </c>
      <c r="F3107" s="2">
        <v>2.83</v>
      </c>
      <c r="G3107" s="2">
        <v>0</v>
      </c>
      <c r="H3107" s="16">
        <f t="shared" si="147"/>
        <v>0</v>
      </c>
      <c r="I3107" s="15">
        <f t="shared" si="145"/>
        <v>14.82</v>
      </c>
      <c r="J3107" s="14">
        <f t="shared" si="146"/>
        <v>0</v>
      </c>
    </row>
    <row r="3108" spans="1:10" x14ac:dyDescent="0.3">
      <c r="A3108" s="19">
        <v>20200509</v>
      </c>
      <c r="B3108" s="19" t="s">
        <v>46</v>
      </c>
      <c r="C3108" s="19">
        <v>0</v>
      </c>
      <c r="D3108" s="19">
        <v>0</v>
      </c>
      <c r="E3108" s="19">
        <v>15.02</v>
      </c>
      <c r="F3108" s="19">
        <v>3.1</v>
      </c>
      <c r="G3108" s="19">
        <v>0</v>
      </c>
      <c r="H3108" s="17">
        <f t="shared" si="147"/>
        <v>0</v>
      </c>
      <c r="I3108" s="18">
        <f t="shared" si="145"/>
        <v>15.02</v>
      </c>
      <c r="J3108" s="17">
        <f t="shared" si="146"/>
        <v>0</v>
      </c>
    </row>
    <row r="3109" spans="1:10" x14ac:dyDescent="0.3">
      <c r="A3109" s="2">
        <v>20200509</v>
      </c>
      <c r="B3109" s="2" t="s">
        <v>45</v>
      </c>
      <c r="C3109" s="2">
        <v>0</v>
      </c>
      <c r="D3109" s="2">
        <v>0</v>
      </c>
      <c r="E3109" s="2">
        <v>15.31</v>
      </c>
      <c r="F3109" s="2">
        <v>3.24</v>
      </c>
      <c r="G3109" s="2">
        <v>0</v>
      </c>
      <c r="H3109" s="16">
        <f t="shared" si="147"/>
        <v>0</v>
      </c>
      <c r="I3109" s="15">
        <f t="shared" si="145"/>
        <v>15.31</v>
      </c>
      <c r="J3109" s="14">
        <f t="shared" si="146"/>
        <v>0</v>
      </c>
    </row>
    <row r="3110" spans="1:10" x14ac:dyDescent="0.3">
      <c r="A3110" s="19">
        <v>20200509</v>
      </c>
      <c r="B3110" s="19" t="s">
        <v>44</v>
      </c>
      <c r="C3110" s="19">
        <v>0</v>
      </c>
      <c r="D3110" s="19">
        <v>0</v>
      </c>
      <c r="E3110" s="19">
        <v>15.58</v>
      </c>
      <c r="F3110" s="19">
        <v>3.38</v>
      </c>
      <c r="G3110" s="19">
        <v>0</v>
      </c>
      <c r="H3110" s="17">
        <f t="shared" si="147"/>
        <v>0</v>
      </c>
      <c r="I3110" s="18">
        <f t="shared" si="145"/>
        <v>15.58</v>
      </c>
      <c r="J3110" s="17">
        <f t="shared" si="146"/>
        <v>0</v>
      </c>
    </row>
    <row r="3111" spans="1:10" x14ac:dyDescent="0.3">
      <c r="A3111" s="2">
        <v>20200509</v>
      </c>
      <c r="B3111" s="2" t="s">
        <v>43</v>
      </c>
      <c r="C3111" s="2">
        <v>0</v>
      </c>
      <c r="D3111" s="2">
        <v>0</v>
      </c>
      <c r="E3111" s="2">
        <v>15.71</v>
      </c>
      <c r="F3111" s="2">
        <v>3.93</v>
      </c>
      <c r="G3111" s="2">
        <v>0</v>
      </c>
      <c r="H3111" s="16">
        <f t="shared" si="147"/>
        <v>0</v>
      </c>
      <c r="I3111" s="15">
        <f t="shared" si="145"/>
        <v>15.71</v>
      </c>
      <c r="J3111" s="14">
        <f t="shared" si="146"/>
        <v>0</v>
      </c>
    </row>
    <row r="3112" spans="1:10" x14ac:dyDescent="0.3">
      <c r="A3112" s="19">
        <v>20200509</v>
      </c>
      <c r="B3112" s="19" t="s">
        <v>42</v>
      </c>
      <c r="C3112" s="19">
        <v>37</v>
      </c>
      <c r="D3112" s="19">
        <v>6.45</v>
      </c>
      <c r="E3112" s="19">
        <v>15.88</v>
      </c>
      <c r="F3112" s="19">
        <v>4.62</v>
      </c>
      <c r="G3112" s="19">
        <v>0</v>
      </c>
      <c r="H3112" s="17">
        <f t="shared" si="147"/>
        <v>329.36869633754054</v>
      </c>
      <c r="I3112" s="18">
        <f t="shared" si="145"/>
        <v>26.172771760548144</v>
      </c>
      <c r="J3112" s="17">
        <f t="shared" si="146"/>
        <v>0.32763046196111106</v>
      </c>
    </row>
    <row r="3113" spans="1:10" x14ac:dyDescent="0.3">
      <c r="A3113" s="2">
        <v>20200509</v>
      </c>
      <c r="B3113" s="2" t="s">
        <v>41</v>
      </c>
      <c r="C3113" s="2">
        <v>78</v>
      </c>
      <c r="D3113" s="2">
        <v>17.86</v>
      </c>
      <c r="E3113" s="2">
        <v>16.34</v>
      </c>
      <c r="F3113" s="2">
        <v>5.52</v>
      </c>
      <c r="G3113" s="2">
        <v>0</v>
      </c>
      <c r="H3113" s="16">
        <f t="shared" si="147"/>
        <v>254.32664670384796</v>
      </c>
      <c r="I3113" s="15">
        <f t="shared" si="145"/>
        <v>24.287707709495248</v>
      </c>
      <c r="J3113" s="14">
        <f t="shared" si="146"/>
        <v>0.25514184379757482</v>
      </c>
    </row>
    <row r="3114" spans="1:10" x14ac:dyDescent="0.3">
      <c r="A3114" s="19">
        <v>20200509</v>
      </c>
      <c r="B3114" s="19" t="s">
        <v>40</v>
      </c>
      <c r="C3114" s="19">
        <v>134</v>
      </c>
      <c r="D3114" s="19">
        <v>29.52</v>
      </c>
      <c r="E3114" s="19">
        <v>16.86</v>
      </c>
      <c r="F3114" s="19">
        <v>6.76</v>
      </c>
      <c r="G3114" s="19">
        <v>0</v>
      </c>
      <c r="H3114" s="17">
        <f t="shared" si="147"/>
        <v>271.95568157215166</v>
      </c>
      <c r="I3114" s="18">
        <f t="shared" si="145"/>
        <v>25.358615049129739</v>
      </c>
      <c r="J3114" s="17">
        <f t="shared" si="146"/>
        <v>0.27151680827166519</v>
      </c>
    </row>
    <row r="3115" spans="1:10" x14ac:dyDescent="0.3">
      <c r="A3115" s="2">
        <v>20200509</v>
      </c>
      <c r="B3115" s="2" t="s">
        <v>39</v>
      </c>
      <c r="C3115" s="2">
        <v>370</v>
      </c>
      <c r="D3115" s="2">
        <v>41.15</v>
      </c>
      <c r="E3115" s="2">
        <v>17.190000000000001</v>
      </c>
      <c r="F3115" s="2">
        <v>7.52</v>
      </c>
      <c r="G3115" s="2">
        <v>0</v>
      </c>
      <c r="H3115" s="16">
        <f t="shared" si="147"/>
        <v>562.28216964124636</v>
      </c>
      <c r="I3115" s="15">
        <f t="shared" si="145"/>
        <v>34.761317801288953</v>
      </c>
      <c r="J3115" s="14">
        <f t="shared" si="146"/>
        <v>0.53758340235784718</v>
      </c>
    </row>
    <row r="3116" spans="1:10" x14ac:dyDescent="0.3">
      <c r="A3116" s="19">
        <v>20200509</v>
      </c>
      <c r="B3116" s="19" t="s">
        <v>38</v>
      </c>
      <c r="C3116" s="19">
        <v>133</v>
      </c>
      <c r="D3116" s="19">
        <v>52.29</v>
      </c>
      <c r="E3116" s="19">
        <v>16.86</v>
      </c>
      <c r="F3116" s="19">
        <v>7.03</v>
      </c>
      <c r="G3116" s="19">
        <v>0</v>
      </c>
      <c r="H3116" s="17">
        <f t="shared" si="147"/>
        <v>168.11677086938573</v>
      </c>
      <c r="I3116" s="18">
        <f t="shared" si="145"/>
        <v>22.113649089668304</v>
      </c>
      <c r="J3116" s="17">
        <f t="shared" si="146"/>
        <v>0.17030036884526967</v>
      </c>
    </row>
    <row r="3117" spans="1:10" x14ac:dyDescent="0.3">
      <c r="A3117" s="2">
        <v>20200509</v>
      </c>
      <c r="B3117" s="2" t="s">
        <v>37</v>
      </c>
      <c r="C3117" s="2">
        <v>655</v>
      </c>
      <c r="D3117" s="2">
        <v>62.01</v>
      </c>
      <c r="E3117" s="2">
        <v>16.579999999999998</v>
      </c>
      <c r="F3117" s="2">
        <v>6.69</v>
      </c>
      <c r="G3117" s="2">
        <v>0</v>
      </c>
      <c r="H3117" s="16">
        <f t="shared" si="147"/>
        <v>741.76455815315444</v>
      </c>
      <c r="I3117" s="15">
        <f t="shared" si="145"/>
        <v>39.760142442286075</v>
      </c>
      <c r="J3117" s="14">
        <f t="shared" si="146"/>
        <v>0.69249608073674462</v>
      </c>
    </row>
    <row r="3118" spans="1:10" x14ac:dyDescent="0.3">
      <c r="A3118" s="19">
        <v>20200509</v>
      </c>
      <c r="B3118" s="19" t="s">
        <v>36</v>
      </c>
      <c r="C3118" s="19">
        <v>220</v>
      </c>
      <c r="D3118" s="19">
        <v>68.05</v>
      </c>
      <c r="E3118" s="19">
        <v>17.059999999999999</v>
      </c>
      <c r="F3118" s="19">
        <v>6.21</v>
      </c>
      <c r="G3118" s="19">
        <v>0</v>
      </c>
      <c r="H3118" s="17">
        <f t="shared" si="147"/>
        <v>237.1941039627624</v>
      </c>
      <c r="I3118" s="18">
        <f t="shared" si="145"/>
        <v>24.472315748836323</v>
      </c>
      <c r="J3118" s="17">
        <f t="shared" si="146"/>
        <v>0.23775734013184752</v>
      </c>
    </row>
    <row r="3119" spans="1:10" x14ac:dyDescent="0.3">
      <c r="A3119" s="2">
        <v>20200509</v>
      </c>
      <c r="B3119" s="2" t="s">
        <v>35</v>
      </c>
      <c r="C3119" s="2">
        <v>755</v>
      </c>
      <c r="D3119" s="2">
        <v>67.150000000000006</v>
      </c>
      <c r="E3119" s="2">
        <v>17.239999999999998</v>
      </c>
      <c r="F3119" s="2">
        <v>6.21</v>
      </c>
      <c r="G3119" s="2">
        <v>0</v>
      </c>
      <c r="H3119" s="16">
        <f t="shared" si="147"/>
        <v>819.29443430735591</v>
      </c>
      <c r="I3119" s="15">
        <f t="shared" si="145"/>
        <v>42.842951072104867</v>
      </c>
      <c r="J3119" s="14">
        <f t="shared" si="146"/>
        <v>0.75351059703488299</v>
      </c>
    </row>
    <row r="3120" spans="1:10" x14ac:dyDescent="0.3">
      <c r="A3120" s="19">
        <v>20200509</v>
      </c>
      <c r="B3120" s="19" t="s">
        <v>34</v>
      </c>
      <c r="C3120" s="19">
        <v>624</v>
      </c>
      <c r="D3120" s="19">
        <v>59.93</v>
      </c>
      <c r="E3120" s="19">
        <v>18.11</v>
      </c>
      <c r="F3120" s="19">
        <v>5.86</v>
      </c>
      <c r="G3120" s="19">
        <v>0</v>
      </c>
      <c r="H3120" s="17">
        <f t="shared" si="147"/>
        <v>721.04227295137684</v>
      </c>
      <c r="I3120" s="18">
        <f t="shared" si="145"/>
        <v>40.642571029730526</v>
      </c>
      <c r="J3120" s="17">
        <f t="shared" si="146"/>
        <v>0.67028697558601569</v>
      </c>
    </row>
    <row r="3121" spans="1:10" x14ac:dyDescent="0.3">
      <c r="A3121" s="2">
        <v>20200509</v>
      </c>
      <c r="B3121" s="2" t="s">
        <v>33</v>
      </c>
      <c r="C3121" s="2">
        <v>770.01</v>
      </c>
      <c r="D3121" s="2">
        <v>49.74</v>
      </c>
      <c r="E3121" s="2">
        <v>18.079999999999998</v>
      </c>
      <c r="F3121" s="2">
        <v>5.93</v>
      </c>
      <c r="G3121" s="2">
        <v>0</v>
      </c>
      <c r="H3121" s="16">
        <f t="shared" si="147"/>
        <v>1009.0291363935344</v>
      </c>
      <c r="I3121" s="15">
        <f t="shared" si="145"/>
        <v>49.612160512297947</v>
      </c>
      <c r="J3121" s="14">
        <f t="shared" si="146"/>
        <v>0.89727439459427072</v>
      </c>
    </row>
    <row r="3122" spans="1:10" x14ac:dyDescent="0.3">
      <c r="A3122" s="19">
        <v>20200509</v>
      </c>
      <c r="B3122" s="19" t="s">
        <v>32</v>
      </c>
      <c r="C3122" s="19">
        <v>572</v>
      </c>
      <c r="D3122" s="19">
        <v>38.43</v>
      </c>
      <c r="E3122" s="19">
        <v>17.86</v>
      </c>
      <c r="F3122" s="19">
        <v>6.07</v>
      </c>
      <c r="G3122" s="19">
        <v>0</v>
      </c>
      <c r="H3122" s="17">
        <f t="shared" si="147"/>
        <v>920.26804710994475</v>
      </c>
      <c r="I3122" s="18">
        <f t="shared" si="145"/>
        <v>46.618376472185773</v>
      </c>
      <c r="J3122" s="17">
        <f t="shared" si="146"/>
        <v>0.83074189217008776</v>
      </c>
    </row>
    <row r="3123" spans="1:10" x14ac:dyDescent="0.3">
      <c r="A3123" s="2">
        <v>20200509</v>
      </c>
      <c r="B3123" s="2" t="s">
        <v>31</v>
      </c>
      <c r="C3123" s="2">
        <v>414</v>
      </c>
      <c r="D3123" s="2">
        <v>26.76</v>
      </c>
      <c r="E3123" s="2">
        <v>17.329999999999998</v>
      </c>
      <c r="F3123" s="2">
        <v>5.93</v>
      </c>
      <c r="G3123" s="2">
        <v>0</v>
      </c>
      <c r="H3123" s="16">
        <f t="shared" si="147"/>
        <v>919.48041508600954</v>
      </c>
      <c r="I3123" s="15">
        <f t="shared" si="145"/>
        <v>46.063762971437797</v>
      </c>
      <c r="J3123" s="14">
        <f t="shared" si="146"/>
        <v>0.83232568624488024</v>
      </c>
    </row>
    <row r="3124" spans="1:10" x14ac:dyDescent="0.3">
      <c r="A3124" s="19">
        <v>20200509</v>
      </c>
      <c r="B3124" s="19" t="s">
        <v>30</v>
      </c>
      <c r="C3124" s="19">
        <v>209</v>
      </c>
      <c r="D3124" s="19">
        <v>15.14</v>
      </c>
      <c r="E3124" s="19">
        <v>16.98</v>
      </c>
      <c r="F3124" s="19">
        <v>5.52</v>
      </c>
      <c r="G3124" s="19">
        <v>0</v>
      </c>
      <c r="H3124" s="17">
        <f t="shared" si="147"/>
        <v>800.21909262279019</v>
      </c>
      <c r="I3124" s="18">
        <f t="shared" si="145"/>
        <v>41.98684664446219</v>
      </c>
      <c r="J3124" s="17">
        <f t="shared" si="146"/>
        <v>0.73904969708519719</v>
      </c>
    </row>
    <row r="3125" spans="1:10" x14ac:dyDescent="0.3">
      <c r="A3125" s="2">
        <v>20200509</v>
      </c>
      <c r="B3125" s="2" t="s">
        <v>29</v>
      </c>
      <c r="C3125" s="2">
        <v>25.59</v>
      </c>
      <c r="D3125" s="2">
        <v>3.83</v>
      </c>
      <c r="E3125" s="2">
        <v>16.45</v>
      </c>
      <c r="F3125" s="2">
        <v>4.97</v>
      </c>
      <c r="G3125" s="2">
        <v>0</v>
      </c>
      <c r="H3125" s="16">
        <f t="shared" si="147"/>
        <v>383.10482901181638</v>
      </c>
      <c r="I3125" s="15">
        <f t="shared" si="145"/>
        <v>28.422025906619261</v>
      </c>
      <c r="J3125" s="14">
        <f t="shared" si="146"/>
        <v>0.37720535308758418</v>
      </c>
    </row>
    <row r="3126" spans="1:10" x14ac:dyDescent="0.3">
      <c r="A3126" s="19">
        <v>20200509</v>
      </c>
      <c r="B3126" s="19" t="s">
        <v>28</v>
      </c>
      <c r="C3126" s="19">
        <v>0</v>
      </c>
      <c r="D3126" s="19">
        <v>0</v>
      </c>
      <c r="E3126" s="19">
        <v>15.82</v>
      </c>
      <c r="F3126" s="19">
        <v>4.55</v>
      </c>
      <c r="G3126" s="19">
        <v>0</v>
      </c>
      <c r="H3126" s="17">
        <f t="shared" si="147"/>
        <v>0</v>
      </c>
      <c r="I3126" s="18">
        <f t="shared" si="145"/>
        <v>15.82</v>
      </c>
      <c r="J3126" s="17">
        <f t="shared" si="146"/>
        <v>0</v>
      </c>
    </row>
    <row r="3127" spans="1:10" x14ac:dyDescent="0.3">
      <c r="A3127" s="2">
        <v>20200509</v>
      </c>
      <c r="B3127" s="2" t="s">
        <v>27</v>
      </c>
      <c r="C3127" s="2">
        <v>0</v>
      </c>
      <c r="D3127" s="2">
        <v>0</v>
      </c>
      <c r="E3127" s="2">
        <v>15.26</v>
      </c>
      <c r="F3127" s="2">
        <v>4.55</v>
      </c>
      <c r="G3127" s="2">
        <v>0</v>
      </c>
      <c r="H3127" s="16">
        <f t="shared" si="147"/>
        <v>0</v>
      </c>
      <c r="I3127" s="15">
        <f t="shared" si="145"/>
        <v>15.26</v>
      </c>
      <c r="J3127" s="14">
        <f t="shared" si="146"/>
        <v>0</v>
      </c>
    </row>
    <row r="3128" spans="1:10" x14ac:dyDescent="0.3">
      <c r="A3128" s="19">
        <v>20200509</v>
      </c>
      <c r="B3128" s="19" t="s">
        <v>26</v>
      </c>
      <c r="C3128" s="19">
        <v>0</v>
      </c>
      <c r="D3128" s="19">
        <v>0</v>
      </c>
      <c r="E3128" s="19">
        <v>14.66</v>
      </c>
      <c r="F3128" s="19">
        <v>4.9000000000000004</v>
      </c>
      <c r="G3128" s="19">
        <v>0</v>
      </c>
      <c r="H3128" s="17">
        <f t="shared" si="147"/>
        <v>0</v>
      </c>
      <c r="I3128" s="18">
        <f t="shared" si="145"/>
        <v>14.66</v>
      </c>
      <c r="J3128" s="17">
        <f t="shared" si="146"/>
        <v>0</v>
      </c>
    </row>
    <row r="3129" spans="1:10" x14ac:dyDescent="0.3">
      <c r="A3129" s="2">
        <v>20200509</v>
      </c>
      <c r="B3129" s="2" t="s">
        <v>25</v>
      </c>
      <c r="C3129" s="2">
        <v>0</v>
      </c>
      <c r="D3129" s="2">
        <v>0</v>
      </c>
      <c r="E3129" s="2">
        <v>14.2</v>
      </c>
      <c r="F3129" s="2">
        <v>5.17</v>
      </c>
      <c r="G3129" s="2">
        <v>0</v>
      </c>
      <c r="H3129" s="16">
        <f t="shared" si="147"/>
        <v>0</v>
      </c>
      <c r="I3129" s="15">
        <f t="shared" si="145"/>
        <v>14.2</v>
      </c>
      <c r="J3129" s="14">
        <f t="shared" si="146"/>
        <v>0</v>
      </c>
    </row>
    <row r="3130" spans="1:10" x14ac:dyDescent="0.3">
      <c r="A3130" s="19">
        <v>20200510</v>
      </c>
      <c r="B3130" s="19" t="s">
        <v>48</v>
      </c>
      <c r="C3130" s="19">
        <v>0</v>
      </c>
      <c r="D3130" s="19">
        <v>0</v>
      </c>
      <c r="E3130" s="19">
        <v>14.2</v>
      </c>
      <c r="F3130" s="19">
        <v>4.4800000000000004</v>
      </c>
      <c r="G3130" s="19">
        <v>0</v>
      </c>
      <c r="H3130" s="17">
        <f t="shared" si="147"/>
        <v>0</v>
      </c>
      <c r="I3130" s="18">
        <f t="shared" si="145"/>
        <v>14.2</v>
      </c>
      <c r="J3130" s="17">
        <f t="shared" si="146"/>
        <v>0</v>
      </c>
    </row>
    <row r="3131" spans="1:10" x14ac:dyDescent="0.3">
      <c r="A3131" s="2">
        <v>20200510</v>
      </c>
      <c r="B3131" s="2" t="s">
        <v>47</v>
      </c>
      <c r="C3131" s="2">
        <v>0</v>
      </c>
      <c r="D3131" s="2">
        <v>0</v>
      </c>
      <c r="E3131" s="2">
        <v>14.35</v>
      </c>
      <c r="F3131" s="2">
        <v>4.1399999999999997</v>
      </c>
      <c r="G3131" s="2">
        <v>0</v>
      </c>
      <c r="H3131" s="16">
        <f t="shared" si="147"/>
        <v>0</v>
      </c>
      <c r="I3131" s="15">
        <f t="shared" si="145"/>
        <v>14.35</v>
      </c>
      <c r="J3131" s="14">
        <f t="shared" si="146"/>
        <v>0</v>
      </c>
    </row>
    <row r="3132" spans="1:10" x14ac:dyDescent="0.3">
      <c r="A3132" s="19">
        <v>20200510</v>
      </c>
      <c r="B3132" s="19" t="s">
        <v>46</v>
      </c>
      <c r="C3132" s="19">
        <v>0</v>
      </c>
      <c r="D3132" s="19">
        <v>0</v>
      </c>
      <c r="E3132" s="19">
        <v>14.47</v>
      </c>
      <c r="F3132" s="19">
        <v>3.59</v>
      </c>
      <c r="G3132" s="19">
        <v>0</v>
      </c>
      <c r="H3132" s="17">
        <f t="shared" si="147"/>
        <v>0</v>
      </c>
      <c r="I3132" s="18">
        <f t="shared" si="145"/>
        <v>14.47</v>
      </c>
      <c r="J3132" s="17">
        <f t="shared" si="146"/>
        <v>0</v>
      </c>
    </row>
    <row r="3133" spans="1:10" x14ac:dyDescent="0.3">
      <c r="A3133" s="2">
        <v>20200510</v>
      </c>
      <c r="B3133" s="2" t="s">
        <v>45</v>
      </c>
      <c r="C3133" s="2">
        <v>0</v>
      </c>
      <c r="D3133" s="2">
        <v>0</v>
      </c>
      <c r="E3133" s="2">
        <v>14.63</v>
      </c>
      <c r="F3133" s="2">
        <v>3.38</v>
      </c>
      <c r="G3133" s="2">
        <v>0</v>
      </c>
      <c r="H3133" s="16">
        <f t="shared" si="147"/>
        <v>0</v>
      </c>
      <c r="I3133" s="15">
        <f t="shared" si="145"/>
        <v>14.63</v>
      </c>
      <c r="J3133" s="14">
        <f t="shared" si="146"/>
        <v>0</v>
      </c>
    </row>
    <row r="3134" spans="1:10" x14ac:dyDescent="0.3">
      <c r="A3134" s="19">
        <v>20200510</v>
      </c>
      <c r="B3134" s="19" t="s">
        <v>44</v>
      </c>
      <c r="C3134" s="19">
        <v>0</v>
      </c>
      <c r="D3134" s="19">
        <v>0</v>
      </c>
      <c r="E3134" s="19">
        <v>14.4</v>
      </c>
      <c r="F3134" s="19">
        <v>3.79</v>
      </c>
      <c r="G3134" s="19">
        <v>0</v>
      </c>
      <c r="H3134" s="17">
        <f t="shared" si="147"/>
        <v>0</v>
      </c>
      <c r="I3134" s="18">
        <f t="shared" si="145"/>
        <v>14.4</v>
      </c>
      <c r="J3134" s="17">
        <f t="shared" si="146"/>
        <v>0</v>
      </c>
    </row>
    <row r="3135" spans="1:10" x14ac:dyDescent="0.3">
      <c r="A3135" s="2">
        <v>20200510</v>
      </c>
      <c r="B3135" s="2" t="s">
        <v>43</v>
      </c>
      <c r="C3135" s="2">
        <v>0</v>
      </c>
      <c r="D3135" s="2">
        <v>0</v>
      </c>
      <c r="E3135" s="2">
        <v>13.81</v>
      </c>
      <c r="F3135" s="2">
        <v>3.93</v>
      </c>
      <c r="G3135" s="2">
        <v>0</v>
      </c>
      <c r="H3135" s="16">
        <f t="shared" si="147"/>
        <v>0</v>
      </c>
      <c r="I3135" s="15">
        <f t="shared" si="145"/>
        <v>13.81</v>
      </c>
      <c r="J3135" s="14">
        <f t="shared" si="146"/>
        <v>0</v>
      </c>
    </row>
    <row r="3136" spans="1:10" x14ac:dyDescent="0.3">
      <c r="A3136" s="19">
        <v>20200510</v>
      </c>
      <c r="B3136" s="19" t="s">
        <v>42</v>
      </c>
      <c r="C3136" s="19">
        <v>70</v>
      </c>
      <c r="D3136" s="19">
        <v>6.63</v>
      </c>
      <c r="E3136" s="19">
        <v>13.53</v>
      </c>
      <c r="F3136" s="19">
        <v>3.17</v>
      </c>
      <c r="G3136" s="19">
        <v>0</v>
      </c>
      <c r="H3136" s="17">
        <f t="shared" si="147"/>
        <v>606.28493947991103</v>
      </c>
      <c r="I3136" s="18">
        <f t="shared" si="145"/>
        <v>32.476404358747217</v>
      </c>
      <c r="J3136" s="17">
        <f t="shared" si="146"/>
        <v>0.58588719834114422</v>
      </c>
    </row>
    <row r="3137" spans="1:10" x14ac:dyDescent="0.3">
      <c r="A3137" s="2">
        <v>20200510</v>
      </c>
      <c r="B3137" s="2" t="s">
        <v>41</v>
      </c>
      <c r="C3137" s="2">
        <v>212</v>
      </c>
      <c r="D3137" s="2">
        <v>18.02</v>
      </c>
      <c r="E3137" s="2">
        <v>14.18</v>
      </c>
      <c r="F3137" s="2">
        <v>4.41</v>
      </c>
      <c r="G3137" s="2">
        <v>0</v>
      </c>
      <c r="H3137" s="16">
        <f t="shared" si="147"/>
        <v>685.31021448706088</v>
      </c>
      <c r="I3137" s="15">
        <f t="shared" si="145"/>
        <v>35.595944202720652</v>
      </c>
      <c r="J3137" s="14">
        <f t="shared" si="146"/>
        <v>0.65263342491289345</v>
      </c>
    </row>
    <row r="3138" spans="1:10" x14ac:dyDescent="0.3">
      <c r="A3138" s="19">
        <v>20200510</v>
      </c>
      <c r="B3138" s="19" t="s">
        <v>40</v>
      </c>
      <c r="C3138" s="19">
        <v>442</v>
      </c>
      <c r="D3138" s="19">
        <v>29.68</v>
      </c>
      <c r="E3138" s="19">
        <v>14.63</v>
      </c>
      <c r="F3138" s="19">
        <v>4.76</v>
      </c>
      <c r="G3138" s="19">
        <v>0</v>
      </c>
      <c r="H3138" s="17">
        <f t="shared" si="147"/>
        <v>892.64900356724502</v>
      </c>
      <c r="I3138" s="18">
        <f t="shared" si="145"/>
        <v>42.525281361476409</v>
      </c>
      <c r="J3138" s="17">
        <f t="shared" si="146"/>
        <v>0.82225134131673616</v>
      </c>
    </row>
    <row r="3139" spans="1:10" x14ac:dyDescent="0.3">
      <c r="A3139" s="2">
        <v>20200510</v>
      </c>
      <c r="B3139" s="2" t="s">
        <v>39</v>
      </c>
      <c r="C3139" s="2">
        <v>522</v>
      </c>
      <c r="D3139" s="2">
        <v>41.31</v>
      </c>
      <c r="E3139" s="2">
        <v>15.33</v>
      </c>
      <c r="F3139" s="2">
        <v>4.6900000000000004</v>
      </c>
      <c r="G3139" s="2">
        <v>0</v>
      </c>
      <c r="H3139" s="16">
        <f t="shared" si="147"/>
        <v>790.75000849968387</v>
      </c>
      <c r="I3139" s="15">
        <f t="shared" si="145"/>
        <v>40.040937765615119</v>
      </c>
      <c r="J3139" s="14">
        <f t="shared" si="146"/>
        <v>0.73722871100266874</v>
      </c>
    </row>
    <row r="3140" spans="1:10" x14ac:dyDescent="0.3">
      <c r="A3140" s="19">
        <v>20200510</v>
      </c>
      <c r="B3140" s="19" t="s">
        <v>38</v>
      </c>
      <c r="C3140" s="19">
        <v>532</v>
      </c>
      <c r="D3140" s="19">
        <v>52.47</v>
      </c>
      <c r="E3140" s="19">
        <v>16.260000000000002</v>
      </c>
      <c r="F3140" s="19">
        <v>4.9000000000000004</v>
      </c>
      <c r="G3140" s="19">
        <v>0</v>
      </c>
      <c r="H3140" s="17">
        <f t="shared" si="147"/>
        <v>670.84094095048363</v>
      </c>
      <c r="I3140" s="18">
        <f t="shared" si="145"/>
        <v>37.223779404702611</v>
      </c>
      <c r="J3140" s="17">
        <f t="shared" si="146"/>
        <v>0.63393998840028543</v>
      </c>
    </row>
    <row r="3141" spans="1:10" x14ac:dyDescent="0.3">
      <c r="A3141" s="2">
        <v>20200510</v>
      </c>
      <c r="B3141" s="2" t="s">
        <v>37</v>
      </c>
      <c r="C3141" s="2">
        <v>477</v>
      </c>
      <c r="D3141" s="2">
        <v>62.23</v>
      </c>
      <c r="E3141" s="2">
        <v>17.02</v>
      </c>
      <c r="F3141" s="2">
        <v>5.72</v>
      </c>
      <c r="G3141" s="2">
        <v>0</v>
      </c>
      <c r="H3141" s="16">
        <f t="shared" si="147"/>
        <v>539.0896179483201</v>
      </c>
      <c r="I3141" s="15">
        <f t="shared" si="145"/>
        <v>33.866550560885003</v>
      </c>
      <c r="J3141" s="14">
        <f t="shared" si="146"/>
        <v>0.51758022385357882</v>
      </c>
    </row>
    <row r="3142" spans="1:10" x14ac:dyDescent="0.3">
      <c r="A3142" s="19">
        <v>20200510</v>
      </c>
      <c r="B3142" s="19" t="s">
        <v>36</v>
      </c>
      <c r="C3142" s="19">
        <v>773</v>
      </c>
      <c r="D3142" s="19">
        <v>68.31</v>
      </c>
      <c r="E3142" s="19">
        <v>17.23</v>
      </c>
      <c r="F3142" s="19">
        <v>6.21</v>
      </c>
      <c r="G3142" s="19">
        <v>0</v>
      </c>
      <c r="H3142" s="17">
        <f t="shared" si="147"/>
        <v>831.90101219113421</v>
      </c>
      <c r="I3142" s="18">
        <f t="shared" si="145"/>
        <v>43.226906630972948</v>
      </c>
      <c r="J3142" s="17">
        <f t="shared" si="146"/>
        <v>0.76366759285174568</v>
      </c>
    </row>
    <row r="3143" spans="1:10" x14ac:dyDescent="0.3">
      <c r="A3143" s="2">
        <v>20200510</v>
      </c>
      <c r="B3143" s="2" t="s">
        <v>35</v>
      </c>
      <c r="C3143" s="2">
        <v>537</v>
      </c>
      <c r="D3143" s="2">
        <v>67.39</v>
      </c>
      <c r="E3143" s="2">
        <v>17.48</v>
      </c>
      <c r="F3143" s="2">
        <v>6.21</v>
      </c>
      <c r="G3143" s="2">
        <v>0</v>
      </c>
      <c r="H3143" s="16">
        <f t="shared" si="147"/>
        <v>581.70827691334659</v>
      </c>
      <c r="I3143" s="15">
        <f t="shared" si="145"/>
        <v>35.658383653542082</v>
      </c>
      <c r="J3143" s="14">
        <f t="shared" si="146"/>
        <v>0.55380796195932158</v>
      </c>
    </row>
    <row r="3144" spans="1:10" x14ac:dyDescent="0.3">
      <c r="A3144" s="19">
        <v>20200510</v>
      </c>
      <c r="B3144" s="19" t="s">
        <v>34</v>
      </c>
      <c r="C3144" s="19">
        <v>532</v>
      </c>
      <c r="D3144" s="19">
        <v>60.13</v>
      </c>
      <c r="E3144" s="19">
        <v>17.579999999999998</v>
      </c>
      <c r="F3144" s="19">
        <v>6.07</v>
      </c>
      <c r="G3144" s="19">
        <v>0</v>
      </c>
      <c r="H3144" s="17">
        <f t="shared" si="147"/>
        <v>613.49860382322947</v>
      </c>
      <c r="I3144" s="18">
        <f t="shared" si="145"/>
        <v>36.751831369475923</v>
      </c>
      <c r="J3144" s="17">
        <f t="shared" si="146"/>
        <v>0.58105480920430175</v>
      </c>
    </row>
    <row r="3145" spans="1:10" x14ac:dyDescent="0.3">
      <c r="A3145" s="2">
        <v>20200510</v>
      </c>
      <c r="B3145" s="2" t="s">
        <v>33</v>
      </c>
      <c r="C3145" s="2">
        <v>459</v>
      </c>
      <c r="D3145" s="2">
        <v>49.9</v>
      </c>
      <c r="E3145" s="2">
        <v>17.649999999999999</v>
      </c>
      <c r="F3145" s="2">
        <v>6.14</v>
      </c>
      <c r="G3145" s="2">
        <v>0</v>
      </c>
      <c r="H3145" s="16">
        <f t="shared" si="147"/>
        <v>600.06165267292079</v>
      </c>
      <c r="I3145" s="15">
        <f t="shared" si="145"/>
        <v>36.40192664602877</v>
      </c>
      <c r="J3145" s="14">
        <f t="shared" si="146"/>
        <v>0.56927328741199934</v>
      </c>
    </row>
    <row r="3146" spans="1:10" x14ac:dyDescent="0.3">
      <c r="A3146" s="19">
        <v>20200510</v>
      </c>
      <c r="B3146" s="19" t="s">
        <v>32</v>
      </c>
      <c r="C3146" s="19">
        <v>383</v>
      </c>
      <c r="D3146" s="19">
        <v>38.57</v>
      </c>
      <c r="E3146" s="19">
        <v>17.649999999999999</v>
      </c>
      <c r="F3146" s="19">
        <v>6.14</v>
      </c>
      <c r="G3146" s="19">
        <v>0</v>
      </c>
      <c r="H3146" s="17">
        <f t="shared" si="147"/>
        <v>614.30351222437878</v>
      </c>
      <c r="I3146" s="18">
        <f t="shared" ref="I3146:I3209" si="148">E3146+H3146*((NOCT-20)/(800))</f>
        <v>36.846984757011839</v>
      </c>
      <c r="J3146" s="17">
        <f t="shared" ref="J3146:J3209" si="149">P_STC__W*(H3146/1000)*(1+(alpha_p/100)*(I3146-25))</f>
        <v>0.58155411266962398</v>
      </c>
    </row>
    <row r="3147" spans="1:10" x14ac:dyDescent="0.3">
      <c r="A3147" s="2">
        <v>20200510</v>
      </c>
      <c r="B3147" s="2" t="s">
        <v>31</v>
      </c>
      <c r="C3147" s="2">
        <v>82</v>
      </c>
      <c r="D3147" s="2">
        <v>26.9</v>
      </c>
      <c r="E3147" s="2">
        <v>17.43</v>
      </c>
      <c r="F3147" s="2">
        <v>6</v>
      </c>
      <c r="G3147" s="2">
        <v>0</v>
      </c>
      <c r="H3147" s="16">
        <f t="shared" si="147"/>
        <v>181.24162075171822</v>
      </c>
      <c r="I3147" s="15">
        <f t="shared" si="148"/>
        <v>23.093800648491193</v>
      </c>
      <c r="J3147" s="14">
        <f t="shared" si="149"/>
        <v>0.18279629272146319</v>
      </c>
    </row>
    <row r="3148" spans="1:10" x14ac:dyDescent="0.3">
      <c r="A3148" s="19">
        <v>20200510</v>
      </c>
      <c r="B3148" s="19" t="s">
        <v>30</v>
      </c>
      <c r="C3148" s="19">
        <v>61</v>
      </c>
      <c r="D3148" s="19">
        <v>15.28</v>
      </c>
      <c r="E3148" s="19">
        <v>16.79</v>
      </c>
      <c r="F3148" s="19">
        <v>4.97</v>
      </c>
      <c r="G3148" s="19">
        <v>0</v>
      </c>
      <c r="H3148" s="17">
        <f t="shared" si="147"/>
        <v>231.46712911355209</v>
      </c>
      <c r="I3148" s="18">
        <f t="shared" si="148"/>
        <v>24.023347784798503</v>
      </c>
      <c r="J3148" s="17">
        <f t="shared" si="149"/>
        <v>0.23248441209332993</v>
      </c>
    </row>
    <row r="3149" spans="1:10" x14ac:dyDescent="0.3">
      <c r="A3149" s="2">
        <v>20200510</v>
      </c>
      <c r="B3149" s="2" t="s">
        <v>29</v>
      </c>
      <c r="C3149" s="2">
        <v>5</v>
      </c>
      <c r="D3149" s="2">
        <v>3.99</v>
      </c>
      <c r="E3149" s="2">
        <v>16.350000000000001</v>
      </c>
      <c r="F3149" s="2">
        <v>3.79</v>
      </c>
      <c r="G3149" s="2">
        <v>0</v>
      </c>
      <c r="H3149" s="16">
        <f t="shared" si="147"/>
        <v>71.857287495333964</v>
      </c>
      <c r="I3149" s="15">
        <f t="shared" si="148"/>
        <v>18.595540234229187</v>
      </c>
      <c r="J3149" s="14">
        <f t="shared" si="149"/>
        <v>7.392821947521977E-2</v>
      </c>
    </row>
    <row r="3150" spans="1:10" x14ac:dyDescent="0.3">
      <c r="A3150" s="19">
        <v>20200510</v>
      </c>
      <c r="B3150" s="19" t="s">
        <v>28</v>
      </c>
      <c r="C3150" s="19">
        <v>0</v>
      </c>
      <c r="D3150" s="19">
        <v>0</v>
      </c>
      <c r="E3150" s="19">
        <v>15.98</v>
      </c>
      <c r="F3150" s="19">
        <v>4.62</v>
      </c>
      <c r="G3150" s="19">
        <v>0</v>
      </c>
      <c r="H3150" s="17">
        <f t="shared" si="147"/>
        <v>0</v>
      </c>
      <c r="I3150" s="18">
        <f t="shared" si="148"/>
        <v>15.98</v>
      </c>
      <c r="J3150" s="17">
        <f t="shared" si="149"/>
        <v>0</v>
      </c>
    </row>
    <row r="3151" spans="1:10" x14ac:dyDescent="0.3">
      <c r="A3151" s="2">
        <v>20200510</v>
      </c>
      <c r="B3151" s="2" t="s">
        <v>27</v>
      </c>
      <c r="C3151" s="2">
        <v>0</v>
      </c>
      <c r="D3151" s="2">
        <v>0</v>
      </c>
      <c r="E3151" s="2">
        <v>15.9</v>
      </c>
      <c r="F3151" s="2">
        <v>4.97</v>
      </c>
      <c r="G3151" s="2">
        <v>0</v>
      </c>
      <c r="H3151" s="16">
        <f t="shared" si="147"/>
        <v>0</v>
      </c>
      <c r="I3151" s="15">
        <f t="shared" si="148"/>
        <v>15.9</v>
      </c>
      <c r="J3151" s="14">
        <f t="shared" si="149"/>
        <v>0</v>
      </c>
    </row>
    <row r="3152" spans="1:10" x14ac:dyDescent="0.3">
      <c r="A3152" s="19">
        <v>20200510</v>
      </c>
      <c r="B3152" s="19" t="s">
        <v>26</v>
      </c>
      <c r="C3152" s="19">
        <v>0</v>
      </c>
      <c r="D3152" s="19">
        <v>0</v>
      </c>
      <c r="E3152" s="19">
        <v>15.72</v>
      </c>
      <c r="F3152" s="19">
        <v>5.79</v>
      </c>
      <c r="G3152" s="19">
        <v>0</v>
      </c>
      <c r="H3152" s="17">
        <f t="shared" si="147"/>
        <v>0</v>
      </c>
      <c r="I3152" s="18">
        <f t="shared" si="148"/>
        <v>15.72</v>
      </c>
      <c r="J3152" s="17">
        <f t="shared" si="149"/>
        <v>0</v>
      </c>
    </row>
    <row r="3153" spans="1:10" x14ac:dyDescent="0.3">
      <c r="A3153" s="2">
        <v>20200510</v>
      </c>
      <c r="B3153" s="2" t="s">
        <v>25</v>
      </c>
      <c r="C3153" s="2">
        <v>0</v>
      </c>
      <c r="D3153" s="2">
        <v>0</v>
      </c>
      <c r="E3153" s="2">
        <v>15.69</v>
      </c>
      <c r="F3153" s="2">
        <v>6.76</v>
      </c>
      <c r="G3153" s="2">
        <v>0</v>
      </c>
      <c r="H3153" s="16">
        <f t="shared" si="147"/>
        <v>0</v>
      </c>
      <c r="I3153" s="15">
        <f t="shared" si="148"/>
        <v>15.69</v>
      </c>
      <c r="J3153" s="14">
        <f t="shared" si="149"/>
        <v>0</v>
      </c>
    </row>
    <row r="3154" spans="1:10" x14ac:dyDescent="0.3">
      <c r="A3154" s="19">
        <v>20200511</v>
      </c>
      <c r="B3154" s="19" t="s">
        <v>48</v>
      </c>
      <c r="C3154" s="19">
        <v>0</v>
      </c>
      <c r="D3154" s="19">
        <v>0</v>
      </c>
      <c r="E3154" s="19">
        <v>15.69</v>
      </c>
      <c r="F3154" s="19">
        <v>7.24</v>
      </c>
      <c r="G3154" s="19">
        <v>0</v>
      </c>
      <c r="H3154" s="17">
        <f t="shared" si="147"/>
        <v>0</v>
      </c>
      <c r="I3154" s="18">
        <f t="shared" si="148"/>
        <v>15.69</v>
      </c>
      <c r="J3154" s="17">
        <f t="shared" si="149"/>
        <v>0</v>
      </c>
    </row>
    <row r="3155" spans="1:10" x14ac:dyDescent="0.3">
      <c r="A3155" s="2">
        <v>20200511</v>
      </c>
      <c r="B3155" s="2" t="s">
        <v>47</v>
      </c>
      <c r="C3155" s="2">
        <v>0</v>
      </c>
      <c r="D3155" s="2">
        <v>0</v>
      </c>
      <c r="E3155" s="2">
        <v>15.99</v>
      </c>
      <c r="F3155" s="2">
        <v>6.41</v>
      </c>
      <c r="G3155" s="2">
        <v>0</v>
      </c>
      <c r="H3155" s="16">
        <f t="shared" ref="H3155:H3218" si="150">IF(D3155&gt;0,C3155/SIN(D3155*PI()/180),0)</f>
        <v>0</v>
      </c>
      <c r="I3155" s="15">
        <f t="shared" si="148"/>
        <v>15.99</v>
      </c>
      <c r="J3155" s="14">
        <f t="shared" si="149"/>
        <v>0</v>
      </c>
    </row>
    <row r="3156" spans="1:10" x14ac:dyDescent="0.3">
      <c r="A3156" s="19">
        <v>20200511</v>
      </c>
      <c r="B3156" s="19" t="s">
        <v>46</v>
      </c>
      <c r="C3156" s="19">
        <v>0</v>
      </c>
      <c r="D3156" s="19">
        <v>0</v>
      </c>
      <c r="E3156" s="19">
        <v>15.65</v>
      </c>
      <c r="F3156" s="19">
        <v>6.41</v>
      </c>
      <c r="G3156" s="19">
        <v>0</v>
      </c>
      <c r="H3156" s="17">
        <f t="shared" si="150"/>
        <v>0</v>
      </c>
      <c r="I3156" s="18">
        <f t="shared" si="148"/>
        <v>15.65</v>
      </c>
      <c r="J3156" s="17">
        <f t="shared" si="149"/>
        <v>0</v>
      </c>
    </row>
    <row r="3157" spans="1:10" x14ac:dyDescent="0.3">
      <c r="A3157" s="2">
        <v>20200511</v>
      </c>
      <c r="B3157" s="2" t="s">
        <v>45</v>
      </c>
      <c r="C3157" s="2">
        <v>0</v>
      </c>
      <c r="D3157" s="2">
        <v>0</v>
      </c>
      <c r="E3157" s="2">
        <v>15.24</v>
      </c>
      <c r="F3157" s="2">
        <v>7.03</v>
      </c>
      <c r="G3157" s="2">
        <v>0</v>
      </c>
      <c r="H3157" s="16">
        <f t="shared" si="150"/>
        <v>0</v>
      </c>
      <c r="I3157" s="15">
        <f t="shared" si="148"/>
        <v>15.24</v>
      </c>
      <c r="J3157" s="14">
        <f t="shared" si="149"/>
        <v>0</v>
      </c>
    </row>
    <row r="3158" spans="1:10" x14ac:dyDescent="0.3">
      <c r="A3158" s="19">
        <v>20200511</v>
      </c>
      <c r="B3158" s="19" t="s">
        <v>44</v>
      </c>
      <c r="C3158" s="19">
        <v>0</v>
      </c>
      <c r="D3158" s="19">
        <v>0</v>
      </c>
      <c r="E3158" s="19">
        <v>14.89</v>
      </c>
      <c r="F3158" s="19">
        <v>7.59</v>
      </c>
      <c r="G3158" s="19">
        <v>0</v>
      </c>
      <c r="H3158" s="17">
        <f t="shared" si="150"/>
        <v>0</v>
      </c>
      <c r="I3158" s="18">
        <f t="shared" si="148"/>
        <v>14.89</v>
      </c>
      <c r="J3158" s="17">
        <f t="shared" si="149"/>
        <v>0</v>
      </c>
    </row>
    <row r="3159" spans="1:10" x14ac:dyDescent="0.3">
      <c r="A3159" s="2">
        <v>20200511</v>
      </c>
      <c r="B3159" s="2" t="s">
        <v>43</v>
      </c>
      <c r="C3159" s="2">
        <v>0</v>
      </c>
      <c r="D3159" s="2">
        <v>0</v>
      </c>
      <c r="E3159" s="2">
        <v>14.87</v>
      </c>
      <c r="F3159" s="2">
        <v>7.1</v>
      </c>
      <c r="G3159" s="2">
        <v>0</v>
      </c>
      <c r="H3159" s="16">
        <f t="shared" si="150"/>
        <v>0</v>
      </c>
      <c r="I3159" s="15">
        <f t="shared" si="148"/>
        <v>14.87</v>
      </c>
      <c r="J3159" s="14">
        <f t="shared" si="149"/>
        <v>0</v>
      </c>
    </row>
    <row r="3160" spans="1:10" x14ac:dyDescent="0.3">
      <c r="A3160" s="19">
        <v>20200511</v>
      </c>
      <c r="B3160" s="19" t="s">
        <v>42</v>
      </c>
      <c r="C3160" s="19">
        <v>73</v>
      </c>
      <c r="D3160" s="19">
        <v>6.8</v>
      </c>
      <c r="E3160" s="19">
        <v>15.12</v>
      </c>
      <c r="F3160" s="19">
        <v>6.34</v>
      </c>
      <c r="G3160" s="19">
        <v>0</v>
      </c>
      <c r="H3160" s="17">
        <f t="shared" si="150"/>
        <v>616.533390257934</v>
      </c>
      <c r="I3160" s="18">
        <f t="shared" si="148"/>
        <v>34.386668445560439</v>
      </c>
      <c r="J3160" s="17">
        <f t="shared" si="149"/>
        <v>0.59049101491807543</v>
      </c>
    </row>
    <row r="3161" spans="1:10" x14ac:dyDescent="0.3">
      <c r="A3161" s="2">
        <v>20200511</v>
      </c>
      <c r="B3161" s="2" t="s">
        <v>41</v>
      </c>
      <c r="C3161" s="2">
        <v>265.99</v>
      </c>
      <c r="D3161" s="2">
        <v>18.18</v>
      </c>
      <c r="E3161" s="2">
        <v>15.42</v>
      </c>
      <c r="F3161" s="2">
        <v>5.72</v>
      </c>
      <c r="G3161" s="2">
        <v>0</v>
      </c>
      <c r="H3161" s="16">
        <f t="shared" si="150"/>
        <v>852.52304326012779</v>
      </c>
      <c r="I3161" s="15">
        <f t="shared" si="148"/>
        <v>42.061345101878992</v>
      </c>
      <c r="J3161" s="14">
        <f t="shared" si="149"/>
        <v>0.78706968894248464</v>
      </c>
    </row>
    <row r="3162" spans="1:10" x14ac:dyDescent="0.3">
      <c r="A3162" s="19">
        <v>20200511</v>
      </c>
      <c r="B3162" s="19" t="s">
        <v>40</v>
      </c>
      <c r="C3162" s="19">
        <v>306</v>
      </c>
      <c r="D3162" s="19">
        <v>29.84</v>
      </c>
      <c r="E3162" s="19">
        <v>15.71</v>
      </c>
      <c r="F3162" s="19">
        <v>5.45</v>
      </c>
      <c r="G3162" s="19">
        <v>0</v>
      </c>
      <c r="H3162" s="17">
        <f t="shared" si="150"/>
        <v>614.97691328231576</v>
      </c>
      <c r="I3162" s="18">
        <f t="shared" si="148"/>
        <v>34.928028540072368</v>
      </c>
      <c r="J3162" s="17">
        <f t="shared" si="149"/>
        <v>0.58750212572282978</v>
      </c>
    </row>
    <row r="3163" spans="1:10" x14ac:dyDescent="0.3">
      <c r="A3163" s="2">
        <v>20200511</v>
      </c>
      <c r="B3163" s="2" t="s">
        <v>39</v>
      </c>
      <c r="C3163" s="2">
        <v>635</v>
      </c>
      <c r="D3163" s="2">
        <v>41.47</v>
      </c>
      <c r="E3163" s="2">
        <v>16.170000000000002</v>
      </c>
      <c r="F3163" s="2">
        <v>5.59</v>
      </c>
      <c r="G3163" s="2">
        <v>0</v>
      </c>
      <c r="H3163" s="16">
        <f t="shared" si="150"/>
        <v>958.88453354741819</v>
      </c>
      <c r="I3163" s="15">
        <f t="shared" si="148"/>
        <v>46.13514167335682</v>
      </c>
      <c r="J3163" s="14">
        <f t="shared" si="149"/>
        <v>0.86768681145529913</v>
      </c>
    </row>
    <row r="3164" spans="1:10" x14ac:dyDescent="0.3">
      <c r="A3164" s="19">
        <v>20200511</v>
      </c>
      <c r="B3164" s="19" t="s">
        <v>38</v>
      </c>
      <c r="C3164" s="19">
        <v>593</v>
      </c>
      <c r="D3164" s="19">
        <v>52.65</v>
      </c>
      <c r="E3164" s="19">
        <v>16.86</v>
      </c>
      <c r="F3164" s="19">
        <v>6</v>
      </c>
      <c r="G3164" s="19">
        <v>0</v>
      </c>
      <c r="H3164" s="17">
        <f t="shared" si="150"/>
        <v>745.96416399844713</v>
      </c>
      <c r="I3164" s="18">
        <f t="shared" si="148"/>
        <v>40.171380124951469</v>
      </c>
      <c r="J3164" s="17">
        <f t="shared" si="149"/>
        <v>0.69503628748619284</v>
      </c>
    </row>
    <row r="3165" spans="1:10" x14ac:dyDescent="0.3">
      <c r="A3165" s="2">
        <v>20200511</v>
      </c>
      <c r="B3165" s="2" t="s">
        <v>37</v>
      </c>
      <c r="C3165" s="2">
        <v>727</v>
      </c>
      <c r="D3165" s="2">
        <v>62.44</v>
      </c>
      <c r="E3165" s="2">
        <v>17.64</v>
      </c>
      <c r="F3165" s="2">
        <v>6.62</v>
      </c>
      <c r="G3165" s="2">
        <v>0</v>
      </c>
      <c r="H3165" s="16">
        <f t="shared" si="150"/>
        <v>820.05416642646253</v>
      </c>
      <c r="I3165" s="15">
        <f t="shared" si="148"/>
        <v>43.266692700826951</v>
      </c>
      <c r="J3165" s="14">
        <f t="shared" si="149"/>
        <v>0.75264561787381001</v>
      </c>
    </row>
    <row r="3166" spans="1:10" x14ac:dyDescent="0.3">
      <c r="A3166" s="19">
        <v>20200511</v>
      </c>
      <c r="B3166" s="19" t="s">
        <v>36</v>
      </c>
      <c r="C3166" s="19">
        <v>733</v>
      </c>
      <c r="D3166" s="19">
        <v>68.56</v>
      </c>
      <c r="E3166" s="19">
        <v>17.89</v>
      </c>
      <c r="F3166" s="19">
        <v>6.83</v>
      </c>
      <c r="G3166" s="19">
        <v>0</v>
      </c>
      <c r="H3166" s="17">
        <f t="shared" si="150"/>
        <v>787.49390327089327</v>
      </c>
      <c r="I3166" s="18">
        <f t="shared" si="148"/>
        <v>42.499184477215415</v>
      </c>
      <c r="J3166" s="17">
        <f t="shared" si="149"/>
        <v>0.72548164837480422</v>
      </c>
    </row>
    <row r="3167" spans="1:10" x14ac:dyDescent="0.3">
      <c r="A3167" s="2">
        <v>20200511</v>
      </c>
      <c r="B3167" s="2" t="s">
        <v>35</v>
      </c>
      <c r="C3167" s="2">
        <v>835</v>
      </c>
      <c r="D3167" s="2">
        <v>67.63</v>
      </c>
      <c r="E3167" s="2">
        <v>17.829999999999998</v>
      </c>
      <c r="F3167" s="2">
        <v>6.97</v>
      </c>
      <c r="G3167" s="2">
        <v>0</v>
      </c>
      <c r="H3167" s="16">
        <f t="shared" si="150"/>
        <v>902.95119989927764</v>
      </c>
      <c r="I3167" s="15">
        <f t="shared" si="148"/>
        <v>46.047224996852421</v>
      </c>
      <c r="J3167" s="14">
        <f t="shared" si="149"/>
        <v>0.81743042310471681</v>
      </c>
    </row>
    <row r="3168" spans="1:10" x14ac:dyDescent="0.3">
      <c r="A3168" s="19">
        <v>20200511</v>
      </c>
      <c r="B3168" s="19" t="s">
        <v>34</v>
      </c>
      <c r="C3168" s="19">
        <v>829.01</v>
      </c>
      <c r="D3168" s="19">
        <v>60.32</v>
      </c>
      <c r="E3168" s="19">
        <v>18.12</v>
      </c>
      <c r="F3168" s="19">
        <v>6.83</v>
      </c>
      <c r="G3168" s="19">
        <v>0</v>
      </c>
      <c r="H3168" s="17">
        <f t="shared" si="150"/>
        <v>954.1963544453431</v>
      </c>
      <c r="I3168" s="18">
        <f t="shared" si="148"/>
        <v>47.938636076416969</v>
      </c>
      <c r="J3168" s="17">
        <f t="shared" si="149"/>
        <v>0.85570052130504837</v>
      </c>
    </row>
    <row r="3169" spans="1:10" x14ac:dyDescent="0.3">
      <c r="A3169" s="2">
        <v>20200511</v>
      </c>
      <c r="B3169" s="2" t="s">
        <v>33</v>
      </c>
      <c r="C3169" s="2">
        <v>654</v>
      </c>
      <c r="D3169" s="2">
        <v>50.06</v>
      </c>
      <c r="E3169" s="2">
        <v>18.079999999999998</v>
      </c>
      <c r="F3169" s="2">
        <v>6.48</v>
      </c>
      <c r="G3169" s="2">
        <v>0</v>
      </c>
      <c r="H3169" s="16">
        <f t="shared" si="150"/>
        <v>852.98731248507704</v>
      </c>
      <c r="I3169" s="15">
        <f t="shared" si="148"/>
        <v>44.735853515158652</v>
      </c>
      <c r="J3169" s="14">
        <f t="shared" si="149"/>
        <v>0.77723236556235253</v>
      </c>
    </row>
    <row r="3170" spans="1:10" x14ac:dyDescent="0.3">
      <c r="A3170" s="19">
        <v>20200511</v>
      </c>
      <c r="B3170" s="19" t="s">
        <v>32</v>
      </c>
      <c r="C3170" s="19">
        <v>188</v>
      </c>
      <c r="D3170" s="19">
        <v>38.72</v>
      </c>
      <c r="E3170" s="19">
        <v>17.84</v>
      </c>
      <c r="F3170" s="19">
        <v>6.14</v>
      </c>
      <c r="G3170" s="19">
        <v>0</v>
      </c>
      <c r="H3170" s="17">
        <f t="shared" si="150"/>
        <v>300.55232572422108</v>
      </c>
      <c r="I3170" s="18">
        <f t="shared" si="148"/>
        <v>27.232260178881909</v>
      </c>
      <c r="J3170" s="17">
        <f t="shared" si="149"/>
        <v>0.2975332262764907</v>
      </c>
    </row>
    <row r="3171" spans="1:10" x14ac:dyDescent="0.3">
      <c r="A3171" s="2">
        <v>20200511</v>
      </c>
      <c r="B3171" s="2" t="s">
        <v>31</v>
      </c>
      <c r="C3171" s="2">
        <v>329</v>
      </c>
      <c r="D3171" s="2">
        <v>27.05</v>
      </c>
      <c r="E3171" s="2">
        <v>17.55</v>
      </c>
      <c r="F3171" s="2">
        <v>5.59</v>
      </c>
      <c r="G3171" s="2">
        <v>0</v>
      </c>
      <c r="H3171" s="16">
        <f t="shared" si="150"/>
        <v>723.44599716245693</v>
      </c>
      <c r="I3171" s="15">
        <f t="shared" si="148"/>
        <v>40.157687411326776</v>
      </c>
      <c r="J3171" s="14">
        <f t="shared" si="149"/>
        <v>0.67410003988461842</v>
      </c>
    </row>
    <row r="3172" spans="1:10" x14ac:dyDescent="0.3">
      <c r="A3172" s="19">
        <v>20200511</v>
      </c>
      <c r="B3172" s="19" t="s">
        <v>30</v>
      </c>
      <c r="C3172" s="19">
        <v>129</v>
      </c>
      <c r="D3172" s="19">
        <v>15.43</v>
      </c>
      <c r="E3172" s="19">
        <v>17.25</v>
      </c>
      <c r="F3172" s="19">
        <v>4.97</v>
      </c>
      <c r="G3172" s="19">
        <v>0</v>
      </c>
      <c r="H3172" s="17">
        <f t="shared" si="150"/>
        <v>484.85143658101981</v>
      </c>
      <c r="I3172" s="18">
        <f t="shared" si="148"/>
        <v>32.401607393156866</v>
      </c>
      <c r="J3172" s="17">
        <f t="shared" si="149"/>
        <v>0.46870237668190617</v>
      </c>
    </row>
    <row r="3173" spans="1:10" x14ac:dyDescent="0.3">
      <c r="A3173" s="2">
        <v>20200511</v>
      </c>
      <c r="B3173" s="2" t="s">
        <v>29</v>
      </c>
      <c r="C3173" s="2">
        <v>21.59</v>
      </c>
      <c r="D3173" s="2">
        <v>4.1500000000000004</v>
      </c>
      <c r="E3173" s="2">
        <v>16.78</v>
      </c>
      <c r="F3173" s="2">
        <v>3.38</v>
      </c>
      <c r="G3173" s="2">
        <v>0</v>
      </c>
      <c r="H3173" s="16">
        <f t="shared" si="150"/>
        <v>298.33690667073552</v>
      </c>
      <c r="I3173" s="15">
        <f t="shared" si="148"/>
        <v>26.103028333460486</v>
      </c>
      <c r="J3173" s="14">
        <f t="shared" si="149"/>
        <v>0.29685607339634901</v>
      </c>
    </row>
    <row r="3174" spans="1:10" x14ac:dyDescent="0.3">
      <c r="A3174" s="19">
        <v>20200511</v>
      </c>
      <c r="B3174" s="19" t="s">
        <v>28</v>
      </c>
      <c r="C3174" s="19">
        <v>0</v>
      </c>
      <c r="D3174" s="19">
        <v>0</v>
      </c>
      <c r="E3174" s="19">
        <v>16.21</v>
      </c>
      <c r="F3174" s="19">
        <v>2.5499999999999998</v>
      </c>
      <c r="G3174" s="19">
        <v>0</v>
      </c>
      <c r="H3174" s="17">
        <f t="shared" si="150"/>
        <v>0</v>
      </c>
      <c r="I3174" s="18">
        <f t="shared" si="148"/>
        <v>16.21</v>
      </c>
      <c r="J3174" s="17">
        <f t="shared" si="149"/>
        <v>0</v>
      </c>
    </row>
    <row r="3175" spans="1:10" x14ac:dyDescent="0.3">
      <c r="A3175" s="2">
        <v>20200511</v>
      </c>
      <c r="B3175" s="2" t="s">
        <v>27</v>
      </c>
      <c r="C3175" s="2">
        <v>0</v>
      </c>
      <c r="D3175" s="2">
        <v>0</v>
      </c>
      <c r="E3175" s="2">
        <v>15.77</v>
      </c>
      <c r="F3175" s="2">
        <v>2.0699999999999998</v>
      </c>
      <c r="G3175" s="2">
        <v>0</v>
      </c>
      <c r="H3175" s="16">
        <f t="shared" si="150"/>
        <v>0</v>
      </c>
      <c r="I3175" s="15">
        <f t="shared" si="148"/>
        <v>15.77</v>
      </c>
      <c r="J3175" s="14">
        <f t="shared" si="149"/>
        <v>0</v>
      </c>
    </row>
    <row r="3176" spans="1:10" x14ac:dyDescent="0.3">
      <c r="A3176" s="19">
        <v>20200511</v>
      </c>
      <c r="B3176" s="19" t="s">
        <v>26</v>
      </c>
      <c r="C3176" s="19">
        <v>0</v>
      </c>
      <c r="D3176" s="19">
        <v>0</v>
      </c>
      <c r="E3176" s="19">
        <v>15.42</v>
      </c>
      <c r="F3176" s="19">
        <v>1.79</v>
      </c>
      <c r="G3176" s="19">
        <v>0</v>
      </c>
      <c r="H3176" s="17">
        <f t="shared" si="150"/>
        <v>0</v>
      </c>
      <c r="I3176" s="18">
        <f t="shared" si="148"/>
        <v>15.42</v>
      </c>
      <c r="J3176" s="17">
        <f t="shared" si="149"/>
        <v>0</v>
      </c>
    </row>
    <row r="3177" spans="1:10" x14ac:dyDescent="0.3">
      <c r="A3177" s="2">
        <v>20200511</v>
      </c>
      <c r="B3177" s="2" t="s">
        <v>25</v>
      </c>
      <c r="C3177" s="2">
        <v>0</v>
      </c>
      <c r="D3177" s="2">
        <v>0</v>
      </c>
      <c r="E3177" s="2">
        <v>14.61</v>
      </c>
      <c r="F3177" s="2">
        <v>1.59</v>
      </c>
      <c r="G3177" s="2">
        <v>0</v>
      </c>
      <c r="H3177" s="16">
        <f t="shared" si="150"/>
        <v>0</v>
      </c>
      <c r="I3177" s="15">
        <f t="shared" si="148"/>
        <v>14.61</v>
      </c>
      <c r="J3177" s="14">
        <f t="shared" si="149"/>
        <v>0</v>
      </c>
    </row>
    <row r="3178" spans="1:10" x14ac:dyDescent="0.3">
      <c r="A3178" s="19">
        <v>20200512</v>
      </c>
      <c r="B3178" s="19" t="s">
        <v>48</v>
      </c>
      <c r="C3178" s="19">
        <v>0</v>
      </c>
      <c r="D3178" s="19">
        <v>0</v>
      </c>
      <c r="E3178" s="19">
        <v>13.78</v>
      </c>
      <c r="F3178" s="19">
        <v>1.52</v>
      </c>
      <c r="G3178" s="19">
        <v>0</v>
      </c>
      <c r="H3178" s="17">
        <f t="shared" si="150"/>
        <v>0</v>
      </c>
      <c r="I3178" s="18">
        <f t="shared" si="148"/>
        <v>13.78</v>
      </c>
      <c r="J3178" s="17">
        <f t="shared" si="149"/>
        <v>0</v>
      </c>
    </row>
    <row r="3179" spans="1:10" x14ac:dyDescent="0.3">
      <c r="A3179" s="2">
        <v>20200512</v>
      </c>
      <c r="B3179" s="2" t="s">
        <v>47</v>
      </c>
      <c r="C3179" s="2">
        <v>0</v>
      </c>
      <c r="D3179" s="2">
        <v>0</v>
      </c>
      <c r="E3179" s="2">
        <v>13.28</v>
      </c>
      <c r="F3179" s="2">
        <v>1.52</v>
      </c>
      <c r="G3179" s="2">
        <v>0</v>
      </c>
      <c r="H3179" s="16">
        <f t="shared" si="150"/>
        <v>0</v>
      </c>
      <c r="I3179" s="15">
        <f t="shared" si="148"/>
        <v>13.28</v>
      </c>
      <c r="J3179" s="14">
        <f t="shared" si="149"/>
        <v>0</v>
      </c>
    </row>
    <row r="3180" spans="1:10" x14ac:dyDescent="0.3">
      <c r="A3180" s="19">
        <v>20200512</v>
      </c>
      <c r="B3180" s="19" t="s">
        <v>46</v>
      </c>
      <c r="C3180" s="19">
        <v>0</v>
      </c>
      <c r="D3180" s="19">
        <v>0</v>
      </c>
      <c r="E3180" s="19">
        <v>13.4</v>
      </c>
      <c r="F3180" s="19">
        <v>1.31</v>
      </c>
      <c r="G3180" s="19">
        <v>0</v>
      </c>
      <c r="H3180" s="17">
        <f t="shared" si="150"/>
        <v>0</v>
      </c>
      <c r="I3180" s="18">
        <f t="shared" si="148"/>
        <v>13.4</v>
      </c>
      <c r="J3180" s="17">
        <f t="shared" si="149"/>
        <v>0</v>
      </c>
    </row>
    <row r="3181" spans="1:10" x14ac:dyDescent="0.3">
      <c r="A3181" s="2">
        <v>20200512</v>
      </c>
      <c r="B3181" s="2" t="s">
        <v>45</v>
      </c>
      <c r="C3181" s="2">
        <v>0</v>
      </c>
      <c r="D3181" s="2">
        <v>0</v>
      </c>
      <c r="E3181" s="2">
        <v>13.61</v>
      </c>
      <c r="F3181" s="2">
        <v>0.48</v>
      </c>
      <c r="G3181" s="2">
        <v>0</v>
      </c>
      <c r="H3181" s="16">
        <f t="shared" si="150"/>
        <v>0</v>
      </c>
      <c r="I3181" s="15">
        <f t="shared" si="148"/>
        <v>13.61</v>
      </c>
      <c r="J3181" s="14">
        <f t="shared" si="149"/>
        <v>0</v>
      </c>
    </row>
    <row r="3182" spans="1:10" x14ac:dyDescent="0.3">
      <c r="A3182" s="19">
        <v>20200512</v>
      </c>
      <c r="B3182" s="19" t="s">
        <v>44</v>
      </c>
      <c r="C3182" s="19">
        <v>0</v>
      </c>
      <c r="D3182" s="19">
        <v>0</v>
      </c>
      <c r="E3182" s="19">
        <v>13.49</v>
      </c>
      <c r="F3182" s="19">
        <v>0.9</v>
      </c>
      <c r="G3182" s="19">
        <v>0</v>
      </c>
      <c r="H3182" s="17">
        <f t="shared" si="150"/>
        <v>0</v>
      </c>
      <c r="I3182" s="18">
        <f t="shared" si="148"/>
        <v>13.49</v>
      </c>
      <c r="J3182" s="17">
        <f t="shared" si="149"/>
        <v>0</v>
      </c>
    </row>
    <row r="3183" spans="1:10" x14ac:dyDescent="0.3">
      <c r="A3183" s="2">
        <v>20200512</v>
      </c>
      <c r="B3183" s="2" t="s">
        <v>43</v>
      </c>
      <c r="C3183" s="2">
        <v>0</v>
      </c>
      <c r="D3183" s="2">
        <v>0</v>
      </c>
      <c r="E3183" s="2">
        <v>13.34</v>
      </c>
      <c r="F3183" s="2">
        <v>1.59</v>
      </c>
      <c r="G3183" s="2">
        <v>0</v>
      </c>
      <c r="H3183" s="16">
        <f t="shared" si="150"/>
        <v>0</v>
      </c>
      <c r="I3183" s="15">
        <f t="shared" si="148"/>
        <v>13.34</v>
      </c>
      <c r="J3183" s="14">
        <f t="shared" si="149"/>
        <v>0</v>
      </c>
    </row>
    <row r="3184" spans="1:10" x14ac:dyDescent="0.3">
      <c r="A3184" s="19">
        <v>20200512</v>
      </c>
      <c r="B3184" s="19" t="s">
        <v>42</v>
      </c>
      <c r="C3184" s="19">
        <v>77</v>
      </c>
      <c r="D3184" s="19">
        <v>6.96</v>
      </c>
      <c r="E3184" s="19">
        <v>13.28</v>
      </c>
      <c r="F3184" s="19">
        <v>1.79</v>
      </c>
      <c r="G3184" s="19">
        <v>0</v>
      </c>
      <c r="H3184" s="17">
        <f t="shared" si="150"/>
        <v>635.43733766945638</v>
      </c>
      <c r="I3184" s="18">
        <f t="shared" si="148"/>
        <v>33.137416802170513</v>
      </c>
      <c r="J3184" s="17">
        <f t="shared" si="149"/>
        <v>0.61216865456220571</v>
      </c>
    </row>
    <row r="3185" spans="1:10" x14ac:dyDescent="0.3">
      <c r="A3185" s="2">
        <v>20200512</v>
      </c>
      <c r="B3185" s="2" t="s">
        <v>41</v>
      </c>
      <c r="C3185" s="2">
        <v>83</v>
      </c>
      <c r="D3185" s="2">
        <v>18.329999999999998</v>
      </c>
      <c r="E3185" s="2">
        <v>14.02</v>
      </c>
      <c r="F3185" s="2">
        <v>0.41</v>
      </c>
      <c r="G3185" s="2">
        <v>0</v>
      </c>
      <c r="H3185" s="16">
        <f t="shared" si="150"/>
        <v>263.9197551567346</v>
      </c>
      <c r="I3185" s="15">
        <f t="shared" si="148"/>
        <v>22.267492348647956</v>
      </c>
      <c r="J3185" s="14">
        <f t="shared" si="149"/>
        <v>0.2671649875331239</v>
      </c>
    </row>
    <row r="3186" spans="1:10" x14ac:dyDescent="0.3">
      <c r="A3186" s="19">
        <v>20200512</v>
      </c>
      <c r="B3186" s="19" t="s">
        <v>40</v>
      </c>
      <c r="C3186" s="19">
        <v>273</v>
      </c>
      <c r="D3186" s="19">
        <v>29.99</v>
      </c>
      <c r="E3186" s="19">
        <v>14.96</v>
      </c>
      <c r="F3186" s="19">
        <v>1.17</v>
      </c>
      <c r="G3186" s="19">
        <v>0</v>
      </c>
      <c r="H3186" s="17">
        <f t="shared" si="150"/>
        <v>546.1651139738143</v>
      </c>
      <c r="I3186" s="18">
        <f t="shared" si="148"/>
        <v>32.027659811681701</v>
      </c>
      <c r="J3186" s="17">
        <f t="shared" si="149"/>
        <v>0.52889293217474076</v>
      </c>
    </row>
    <row r="3187" spans="1:10" x14ac:dyDescent="0.3">
      <c r="A3187" s="2">
        <v>20200512</v>
      </c>
      <c r="B3187" s="2" t="s">
        <v>39</v>
      </c>
      <c r="C3187" s="2">
        <v>410</v>
      </c>
      <c r="D3187" s="2">
        <v>41.63</v>
      </c>
      <c r="E3187" s="2">
        <v>15.18</v>
      </c>
      <c r="F3187" s="2">
        <v>1.45</v>
      </c>
      <c r="G3187" s="2">
        <v>0</v>
      </c>
      <c r="H3187" s="16">
        <f t="shared" si="150"/>
        <v>617.17461371206559</v>
      </c>
      <c r="I3187" s="15">
        <f t="shared" si="148"/>
        <v>34.466706678502049</v>
      </c>
      <c r="J3187" s="14">
        <f t="shared" si="149"/>
        <v>0.59088286404363088</v>
      </c>
    </row>
    <row r="3188" spans="1:10" x14ac:dyDescent="0.3">
      <c r="A3188" s="19">
        <v>20200512</v>
      </c>
      <c r="B3188" s="19" t="s">
        <v>38</v>
      </c>
      <c r="C3188" s="19">
        <v>220</v>
      </c>
      <c r="D3188" s="19">
        <v>52.82</v>
      </c>
      <c r="E3188" s="19">
        <v>16</v>
      </c>
      <c r="F3188" s="19">
        <v>0.97</v>
      </c>
      <c r="G3188" s="19">
        <v>0</v>
      </c>
      <c r="H3188" s="17">
        <f t="shared" si="150"/>
        <v>276.12489333070403</v>
      </c>
      <c r="I3188" s="18">
        <f t="shared" si="148"/>
        <v>24.628902916584501</v>
      </c>
      <c r="J3188" s="17">
        <f t="shared" si="149"/>
        <v>0.27658600447228443</v>
      </c>
    </row>
    <row r="3189" spans="1:10" x14ac:dyDescent="0.3">
      <c r="A3189" s="2">
        <v>20200512</v>
      </c>
      <c r="B3189" s="2" t="s">
        <v>37</v>
      </c>
      <c r="C3189" s="2">
        <v>391</v>
      </c>
      <c r="D3189" s="2">
        <v>62.65</v>
      </c>
      <c r="E3189" s="2">
        <v>17.05</v>
      </c>
      <c r="F3189" s="2">
        <v>0.62</v>
      </c>
      <c r="G3189" s="2">
        <v>0</v>
      </c>
      <c r="H3189" s="16">
        <f t="shared" si="150"/>
        <v>440.207916925527</v>
      </c>
      <c r="I3189" s="15">
        <f t="shared" si="148"/>
        <v>30.80649740392272</v>
      </c>
      <c r="J3189" s="14">
        <f t="shared" si="149"/>
        <v>0.42870561935486268</v>
      </c>
    </row>
    <row r="3190" spans="1:10" x14ac:dyDescent="0.3">
      <c r="A3190" s="19">
        <v>20200512</v>
      </c>
      <c r="B3190" s="19" t="s">
        <v>36</v>
      </c>
      <c r="C3190" s="19">
        <v>906</v>
      </c>
      <c r="D3190" s="19">
        <v>68.81</v>
      </c>
      <c r="E3190" s="19">
        <v>17.78</v>
      </c>
      <c r="F3190" s="19">
        <v>1.72</v>
      </c>
      <c r="G3190" s="19">
        <v>0</v>
      </c>
      <c r="H3190" s="17">
        <f t="shared" si="150"/>
        <v>971.69962132570777</v>
      </c>
      <c r="I3190" s="18">
        <f t="shared" si="148"/>
        <v>48.145613166428369</v>
      </c>
      <c r="J3190" s="17">
        <f t="shared" si="149"/>
        <v>0.87049199535444388</v>
      </c>
    </row>
    <row r="3191" spans="1:10" x14ac:dyDescent="0.3">
      <c r="A3191" s="2">
        <v>20200512</v>
      </c>
      <c r="B3191" s="2" t="s">
        <v>35</v>
      </c>
      <c r="C3191" s="2">
        <v>950.01</v>
      </c>
      <c r="D3191" s="2">
        <v>67.87</v>
      </c>
      <c r="E3191" s="2">
        <v>18.11</v>
      </c>
      <c r="F3191" s="2">
        <v>2.34</v>
      </c>
      <c r="G3191" s="2">
        <v>0</v>
      </c>
      <c r="H3191" s="16">
        <f t="shared" si="150"/>
        <v>1025.5615687785498</v>
      </c>
      <c r="I3191" s="15">
        <f t="shared" si="148"/>
        <v>50.158799024329682</v>
      </c>
      <c r="J3191" s="14">
        <f t="shared" si="149"/>
        <v>0.90945303049665871</v>
      </c>
    </row>
    <row r="3192" spans="1:10" x14ac:dyDescent="0.3">
      <c r="A3192" s="19">
        <v>20200512</v>
      </c>
      <c r="B3192" s="19" t="s">
        <v>34</v>
      </c>
      <c r="C3192" s="19">
        <v>874.01</v>
      </c>
      <c r="D3192" s="19">
        <v>60.51</v>
      </c>
      <c r="E3192" s="19">
        <v>18.34</v>
      </c>
      <c r="F3192" s="19">
        <v>3.52</v>
      </c>
      <c r="G3192" s="19">
        <v>0</v>
      </c>
      <c r="H3192" s="17">
        <f t="shared" si="150"/>
        <v>1004.099497407445</v>
      </c>
      <c r="I3192" s="18">
        <f t="shared" si="148"/>
        <v>49.718109293982657</v>
      </c>
      <c r="J3192" s="17">
        <f t="shared" si="149"/>
        <v>0.89241201237216872</v>
      </c>
    </row>
    <row r="3193" spans="1:10" x14ac:dyDescent="0.3">
      <c r="A3193" s="2">
        <v>20200512</v>
      </c>
      <c r="B3193" s="2" t="s">
        <v>33</v>
      </c>
      <c r="C3193" s="2">
        <v>619</v>
      </c>
      <c r="D3193" s="2">
        <v>50.22</v>
      </c>
      <c r="E3193" s="2">
        <v>17.29</v>
      </c>
      <c r="F3193" s="2">
        <v>4.83</v>
      </c>
      <c r="G3193" s="2">
        <v>0</v>
      </c>
      <c r="H3193" s="16">
        <f t="shared" si="150"/>
        <v>805.4579420571996</v>
      </c>
      <c r="I3193" s="15">
        <f t="shared" si="148"/>
        <v>42.46056068928749</v>
      </c>
      <c r="J3193" s="14">
        <f t="shared" si="149"/>
        <v>0.74217107929738702</v>
      </c>
    </row>
    <row r="3194" spans="1:10" x14ac:dyDescent="0.3">
      <c r="A3194" s="19">
        <v>20200512</v>
      </c>
      <c r="B3194" s="19" t="s">
        <v>32</v>
      </c>
      <c r="C3194" s="19">
        <v>461</v>
      </c>
      <c r="D3194" s="19">
        <v>38.86</v>
      </c>
      <c r="E3194" s="19">
        <v>17.100000000000001</v>
      </c>
      <c r="F3194" s="19">
        <v>4.97</v>
      </c>
      <c r="G3194" s="19">
        <v>0</v>
      </c>
      <c r="H3194" s="17">
        <f t="shared" si="150"/>
        <v>734.75551048547368</v>
      </c>
      <c r="I3194" s="18">
        <f t="shared" si="148"/>
        <v>40.061109702671054</v>
      </c>
      <c r="J3194" s="17">
        <f t="shared" si="149"/>
        <v>0.68495746041918659</v>
      </c>
    </row>
    <row r="3195" spans="1:10" x14ac:dyDescent="0.3">
      <c r="A3195" s="2">
        <v>20200512</v>
      </c>
      <c r="B3195" s="2" t="s">
        <v>31</v>
      </c>
      <c r="C3195" s="2">
        <v>391</v>
      </c>
      <c r="D3195" s="2">
        <v>27.19</v>
      </c>
      <c r="E3195" s="2">
        <v>17.09</v>
      </c>
      <c r="F3195" s="2">
        <v>5.0999999999999996</v>
      </c>
      <c r="G3195" s="2">
        <v>0</v>
      </c>
      <c r="H3195" s="16">
        <f t="shared" si="150"/>
        <v>855.68718038933469</v>
      </c>
      <c r="I3195" s="15">
        <f t="shared" si="148"/>
        <v>43.830224387166709</v>
      </c>
      <c r="J3195" s="14">
        <f t="shared" si="149"/>
        <v>0.78317966313554543</v>
      </c>
    </row>
    <row r="3196" spans="1:10" x14ac:dyDescent="0.3">
      <c r="A3196" s="19">
        <v>20200512</v>
      </c>
      <c r="B3196" s="19" t="s">
        <v>30</v>
      </c>
      <c r="C3196" s="19">
        <v>201</v>
      </c>
      <c r="D3196" s="19">
        <v>15.58</v>
      </c>
      <c r="E3196" s="19">
        <v>16.829999999999998</v>
      </c>
      <c r="F3196" s="19">
        <v>5.0999999999999996</v>
      </c>
      <c r="G3196" s="19">
        <v>0</v>
      </c>
      <c r="H3196" s="17">
        <f t="shared" si="150"/>
        <v>748.37034795369561</v>
      </c>
      <c r="I3196" s="18">
        <f t="shared" si="148"/>
        <v>40.21657337355299</v>
      </c>
      <c r="J3196" s="17">
        <f t="shared" si="149"/>
        <v>0.69712600255766599</v>
      </c>
    </row>
    <row r="3197" spans="1:10" x14ac:dyDescent="0.3">
      <c r="A3197" s="2">
        <v>20200512</v>
      </c>
      <c r="B3197" s="2" t="s">
        <v>29</v>
      </c>
      <c r="C3197" s="2">
        <v>35.42</v>
      </c>
      <c r="D3197" s="2">
        <v>4.3099999999999996</v>
      </c>
      <c r="E3197" s="2">
        <v>16.350000000000001</v>
      </c>
      <c r="F3197" s="2">
        <v>3.93</v>
      </c>
      <c r="G3197" s="2">
        <v>0</v>
      </c>
      <c r="H3197" s="16">
        <f t="shared" si="150"/>
        <v>471.30666324430308</v>
      </c>
      <c r="I3197" s="15">
        <f t="shared" si="148"/>
        <v>31.078333226384473</v>
      </c>
      <c r="J3197" s="14">
        <f t="shared" si="149"/>
        <v>0.45841524796473898</v>
      </c>
    </row>
    <row r="3198" spans="1:10" x14ac:dyDescent="0.3">
      <c r="A3198" s="19">
        <v>20200512</v>
      </c>
      <c r="B3198" s="19" t="s">
        <v>28</v>
      </c>
      <c r="C3198" s="19">
        <v>0</v>
      </c>
      <c r="D3198" s="19">
        <v>0</v>
      </c>
      <c r="E3198" s="19">
        <v>15.84</v>
      </c>
      <c r="F3198" s="19">
        <v>3.31</v>
      </c>
      <c r="G3198" s="19">
        <v>0</v>
      </c>
      <c r="H3198" s="17">
        <f t="shared" si="150"/>
        <v>0</v>
      </c>
      <c r="I3198" s="18">
        <f t="shared" si="148"/>
        <v>15.84</v>
      </c>
      <c r="J3198" s="17">
        <f t="shared" si="149"/>
        <v>0</v>
      </c>
    </row>
    <row r="3199" spans="1:10" x14ac:dyDescent="0.3">
      <c r="A3199" s="2">
        <v>20200512</v>
      </c>
      <c r="B3199" s="2" t="s">
        <v>27</v>
      </c>
      <c r="C3199" s="2">
        <v>0</v>
      </c>
      <c r="D3199" s="2">
        <v>0</v>
      </c>
      <c r="E3199" s="2">
        <v>15.58</v>
      </c>
      <c r="F3199" s="2">
        <v>3.03</v>
      </c>
      <c r="G3199" s="2">
        <v>0</v>
      </c>
      <c r="H3199" s="16">
        <f t="shared" si="150"/>
        <v>0</v>
      </c>
      <c r="I3199" s="15">
        <f t="shared" si="148"/>
        <v>15.58</v>
      </c>
      <c r="J3199" s="14">
        <f t="shared" si="149"/>
        <v>0</v>
      </c>
    </row>
    <row r="3200" spans="1:10" x14ac:dyDescent="0.3">
      <c r="A3200" s="19">
        <v>20200512</v>
      </c>
      <c r="B3200" s="19" t="s">
        <v>26</v>
      </c>
      <c r="C3200" s="19">
        <v>0</v>
      </c>
      <c r="D3200" s="19">
        <v>0</v>
      </c>
      <c r="E3200" s="19">
        <v>15.34</v>
      </c>
      <c r="F3200" s="19">
        <v>3.1</v>
      </c>
      <c r="G3200" s="19">
        <v>0</v>
      </c>
      <c r="H3200" s="17">
        <f t="shared" si="150"/>
        <v>0</v>
      </c>
      <c r="I3200" s="18">
        <f t="shared" si="148"/>
        <v>15.34</v>
      </c>
      <c r="J3200" s="17">
        <f t="shared" si="149"/>
        <v>0</v>
      </c>
    </row>
    <row r="3201" spans="1:10" x14ac:dyDescent="0.3">
      <c r="A3201" s="2">
        <v>20200512</v>
      </c>
      <c r="B3201" s="2" t="s">
        <v>25</v>
      </c>
      <c r="C3201" s="2">
        <v>0</v>
      </c>
      <c r="D3201" s="2">
        <v>0</v>
      </c>
      <c r="E3201" s="2">
        <v>15.18</v>
      </c>
      <c r="F3201" s="2">
        <v>3.79</v>
      </c>
      <c r="G3201" s="2">
        <v>0</v>
      </c>
      <c r="H3201" s="16">
        <f t="shared" si="150"/>
        <v>0</v>
      </c>
      <c r="I3201" s="15">
        <f t="shared" si="148"/>
        <v>15.18</v>
      </c>
      <c r="J3201" s="14">
        <f t="shared" si="149"/>
        <v>0</v>
      </c>
    </row>
    <row r="3202" spans="1:10" x14ac:dyDescent="0.3">
      <c r="A3202" s="19">
        <v>20200513</v>
      </c>
      <c r="B3202" s="19" t="s">
        <v>48</v>
      </c>
      <c r="C3202" s="19">
        <v>0</v>
      </c>
      <c r="D3202" s="19">
        <v>0</v>
      </c>
      <c r="E3202" s="19">
        <v>15.09</v>
      </c>
      <c r="F3202" s="19">
        <v>4.4800000000000004</v>
      </c>
      <c r="G3202" s="19">
        <v>0</v>
      </c>
      <c r="H3202" s="17">
        <f t="shared" si="150"/>
        <v>0</v>
      </c>
      <c r="I3202" s="18">
        <f t="shared" si="148"/>
        <v>15.09</v>
      </c>
      <c r="J3202" s="17">
        <f t="shared" si="149"/>
        <v>0</v>
      </c>
    </row>
    <row r="3203" spans="1:10" x14ac:dyDescent="0.3">
      <c r="A3203" s="2">
        <v>20200513</v>
      </c>
      <c r="B3203" s="2" t="s">
        <v>47</v>
      </c>
      <c r="C3203" s="2">
        <v>0</v>
      </c>
      <c r="D3203" s="2">
        <v>0</v>
      </c>
      <c r="E3203" s="2">
        <v>15.02</v>
      </c>
      <c r="F3203" s="2">
        <v>4.9000000000000004</v>
      </c>
      <c r="G3203" s="2">
        <v>0</v>
      </c>
      <c r="H3203" s="16">
        <f t="shared" si="150"/>
        <v>0</v>
      </c>
      <c r="I3203" s="15">
        <f t="shared" si="148"/>
        <v>15.02</v>
      </c>
      <c r="J3203" s="14">
        <f t="shared" si="149"/>
        <v>0</v>
      </c>
    </row>
    <row r="3204" spans="1:10" x14ac:dyDescent="0.3">
      <c r="A3204" s="19">
        <v>20200513</v>
      </c>
      <c r="B3204" s="19" t="s">
        <v>46</v>
      </c>
      <c r="C3204" s="19">
        <v>0</v>
      </c>
      <c r="D3204" s="19">
        <v>0</v>
      </c>
      <c r="E3204" s="19">
        <v>14.74</v>
      </c>
      <c r="F3204" s="19">
        <v>4.62</v>
      </c>
      <c r="G3204" s="19">
        <v>0</v>
      </c>
      <c r="H3204" s="17">
        <f t="shared" si="150"/>
        <v>0</v>
      </c>
      <c r="I3204" s="18">
        <f t="shared" si="148"/>
        <v>14.74</v>
      </c>
      <c r="J3204" s="17">
        <f t="shared" si="149"/>
        <v>0</v>
      </c>
    </row>
    <row r="3205" spans="1:10" x14ac:dyDescent="0.3">
      <c r="A3205" s="2">
        <v>20200513</v>
      </c>
      <c r="B3205" s="2" t="s">
        <v>45</v>
      </c>
      <c r="C3205" s="2">
        <v>0</v>
      </c>
      <c r="D3205" s="2">
        <v>0</v>
      </c>
      <c r="E3205" s="2">
        <v>14.57</v>
      </c>
      <c r="F3205" s="2">
        <v>4.41</v>
      </c>
      <c r="G3205" s="2">
        <v>0</v>
      </c>
      <c r="H3205" s="16">
        <f t="shared" si="150"/>
        <v>0</v>
      </c>
      <c r="I3205" s="15">
        <f t="shared" si="148"/>
        <v>14.57</v>
      </c>
      <c r="J3205" s="14">
        <f t="shared" si="149"/>
        <v>0</v>
      </c>
    </row>
    <row r="3206" spans="1:10" x14ac:dyDescent="0.3">
      <c r="A3206" s="19">
        <v>20200513</v>
      </c>
      <c r="B3206" s="19" t="s">
        <v>44</v>
      </c>
      <c r="C3206" s="19">
        <v>0</v>
      </c>
      <c r="D3206" s="19">
        <v>0</v>
      </c>
      <c r="E3206" s="19">
        <v>14.39</v>
      </c>
      <c r="F3206" s="19">
        <v>4.28</v>
      </c>
      <c r="G3206" s="19">
        <v>0</v>
      </c>
      <c r="H3206" s="17">
        <f t="shared" si="150"/>
        <v>0</v>
      </c>
      <c r="I3206" s="18">
        <f t="shared" si="148"/>
        <v>14.39</v>
      </c>
      <c r="J3206" s="17">
        <f t="shared" si="149"/>
        <v>0</v>
      </c>
    </row>
    <row r="3207" spans="1:10" x14ac:dyDescent="0.3">
      <c r="A3207" s="2">
        <v>20200513</v>
      </c>
      <c r="B3207" s="2" t="s">
        <v>43</v>
      </c>
      <c r="C3207" s="2">
        <v>0</v>
      </c>
      <c r="D3207" s="2">
        <v>0</v>
      </c>
      <c r="E3207" s="2">
        <v>14.21</v>
      </c>
      <c r="F3207" s="2">
        <v>3.66</v>
      </c>
      <c r="G3207" s="2">
        <v>0</v>
      </c>
      <c r="H3207" s="16">
        <f t="shared" si="150"/>
        <v>0</v>
      </c>
      <c r="I3207" s="15">
        <f t="shared" si="148"/>
        <v>14.21</v>
      </c>
      <c r="J3207" s="14">
        <f t="shared" si="149"/>
        <v>0</v>
      </c>
    </row>
    <row r="3208" spans="1:10" x14ac:dyDescent="0.3">
      <c r="A3208" s="19">
        <v>20200513</v>
      </c>
      <c r="B3208" s="19" t="s">
        <v>42</v>
      </c>
      <c r="C3208" s="19">
        <v>29</v>
      </c>
      <c r="D3208" s="19">
        <v>7.12</v>
      </c>
      <c r="E3208" s="19">
        <v>14.23</v>
      </c>
      <c r="F3208" s="19">
        <v>3.38</v>
      </c>
      <c r="G3208" s="19">
        <v>0</v>
      </c>
      <c r="H3208" s="17">
        <f t="shared" si="150"/>
        <v>233.96935110876782</v>
      </c>
      <c r="I3208" s="18">
        <f t="shared" si="148"/>
        <v>21.541542222148994</v>
      </c>
      <c r="J3208" s="17">
        <f t="shared" si="149"/>
        <v>0.23761063015831174</v>
      </c>
    </row>
    <row r="3209" spans="1:10" x14ac:dyDescent="0.3">
      <c r="A3209" s="2">
        <v>20200513</v>
      </c>
      <c r="B3209" s="2" t="s">
        <v>41</v>
      </c>
      <c r="C3209" s="2">
        <v>109</v>
      </c>
      <c r="D3209" s="2">
        <v>18.48</v>
      </c>
      <c r="E3209" s="2">
        <v>14.78</v>
      </c>
      <c r="F3209" s="2">
        <v>3.38</v>
      </c>
      <c r="G3209" s="2">
        <v>0</v>
      </c>
      <c r="H3209" s="16">
        <f t="shared" si="150"/>
        <v>343.87720829803908</v>
      </c>
      <c r="I3209" s="15">
        <f t="shared" si="148"/>
        <v>25.526162759313721</v>
      </c>
      <c r="J3209" s="14">
        <f t="shared" si="149"/>
        <v>0.34306299908451471</v>
      </c>
    </row>
    <row r="3210" spans="1:10" x14ac:dyDescent="0.3">
      <c r="A3210" s="19">
        <v>20200513</v>
      </c>
      <c r="B3210" s="19" t="s">
        <v>40</v>
      </c>
      <c r="C3210" s="19">
        <v>280</v>
      </c>
      <c r="D3210" s="19">
        <v>30.13</v>
      </c>
      <c r="E3210" s="19">
        <v>15.19</v>
      </c>
      <c r="F3210" s="19">
        <v>4.41</v>
      </c>
      <c r="G3210" s="19">
        <v>0</v>
      </c>
      <c r="H3210" s="17">
        <f t="shared" si="150"/>
        <v>557.80930367684607</v>
      </c>
      <c r="I3210" s="18">
        <f t="shared" ref="I3210:I3273" si="151">E3210+H3210*((NOCT-20)/(800))</f>
        <v>32.621540739901441</v>
      </c>
      <c r="J3210" s="17">
        <f t="shared" ref="J3210:J3273" si="152">P_STC__W*(H3210/1000)*(1+(alpha_p/100)*(I3210-25))</f>
        <v>0.53867815517803497</v>
      </c>
    </row>
    <row r="3211" spans="1:10" x14ac:dyDescent="0.3">
      <c r="A3211" s="2">
        <v>20200513</v>
      </c>
      <c r="B3211" s="2" t="s">
        <v>39</v>
      </c>
      <c r="C3211" s="2">
        <v>354</v>
      </c>
      <c r="D3211" s="2">
        <v>41.78</v>
      </c>
      <c r="E3211" s="2">
        <v>15.29</v>
      </c>
      <c r="F3211" s="2">
        <v>4.28</v>
      </c>
      <c r="G3211" s="2">
        <v>0</v>
      </c>
      <c r="H3211" s="16">
        <f t="shared" si="150"/>
        <v>531.31437119522423</v>
      </c>
      <c r="I3211" s="15">
        <f t="shared" si="151"/>
        <v>31.893574099850756</v>
      </c>
      <c r="J3211" s="14">
        <f t="shared" si="152"/>
        <v>0.51483242374854965</v>
      </c>
    </row>
    <row r="3212" spans="1:10" x14ac:dyDescent="0.3">
      <c r="A3212" s="19">
        <v>20200513</v>
      </c>
      <c r="B3212" s="19" t="s">
        <v>38</v>
      </c>
      <c r="C3212" s="19">
        <v>117</v>
      </c>
      <c r="D3212" s="19">
        <v>52.99</v>
      </c>
      <c r="E3212" s="19">
        <v>16</v>
      </c>
      <c r="F3212" s="19">
        <v>4.1399999999999997</v>
      </c>
      <c r="G3212" s="19">
        <v>0</v>
      </c>
      <c r="H3212" s="17">
        <f t="shared" si="150"/>
        <v>146.51914443259511</v>
      </c>
      <c r="I3212" s="18">
        <f t="shared" si="151"/>
        <v>20.578723263518597</v>
      </c>
      <c r="J3212" s="17">
        <f t="shared" si="152"/>
        <v>0.14943425201387558</v>
      </c>
    </row>
    <row r="3213" spans="1:10" x14ac:dyDescent="0.3">
      <c r="A3213" s="2">
        <v>20200513</v>
      </c>
      <c r="B3213" s="2" t="s">
        <v>37</v>
      </c>
      <c r="C3213" s="2">
        <v>163</v>
      </c>
      <c r="D3213" s="2">
        <v>62.85</v>
      </c>
      <c r="E3213" s="2">
        <v>16.850000000000001</v>
      </c>
      <c r="F3213" s="2">
        <v>4.76</v>
      </c>
      <c r="G3213" s="2">
        <v>0</v>
      </c>
      <c r="H3213" s="16">
        <f t="shared" si="150"/>
        <v>183.18415988922592</v>
      </c>
      <c r="I3213" s="15">
        <f t="shared" si="151"/>
        <v>22.574504996538312</v>
      </c>
      <c r="J3213" s="14">
        <f t="shared" si="152"/>
        <v>0.18518356507958683</v>
      </c>
    </row>
    <row r="3214" spans="1:10" x14ac:dyDescent="0.3">
      <c r="A3214" s="19">
        <v>20200513</v>
      </c>
      <c r="B3214" s="19" t="s">
        <v>36</v>
      </c>
      <c r="C3214" s="19">
        <v>198</v>
      </c>
      <c r="D3214" s="19">
        <v>69.06</v>
      </c>
      <c r="E3214" s="19">
        <v>16.649999999999999</v>
      </c>
      <c r="F3214" s="19">
        <v>5.79</v>
      </c>
      <c r="G3214" s="19">
        <v>0</v>
      </c>
      <c r="H3214" s="17">
        <f t="shared" si="150"/>
        <v>212.00160428046686</v>
      </c>
      <c r="I3214" s="18">
        <f t="shared" si="151"/>
        <v>23.275050133764587</v>
      </c>
      <c r="J3214" s="17">
        <f t="shared" si="152"/>
        <v>0.21364721890572064</v>
      </c>
    </row>
    <row r="3215" spans="1:10" x14ac:dyDescent="0.3">
      <c r="A3215" s="2">
        <v>20200513</v>
      </c>
      <c r="B3215" s="2" t="s">
        <v>35</v>
      </c>
      <c r="C3215" s="2">
        <v>152</v>
      </c>
      <c r="D3215" s="2">
        <v>68.099999999999994</v>
      </c>
      <c r="E3215" s="2">
        <v>15.68</v>
      </c>
      <c r="F3215" s="2">
        <v>6.34</v>
      </c>
      <c r="G3215" s="2">
        <v>0</v>
      </c>
      <c r="H3215" s="16">
        <f t="shared" si="150"/>
        <v>163.82200993038492</v>
      </c>
      <c r="I3215" s="15">
        <f t="shared" si="151"/>
        <v>20.799437810324527</v>
      </c>
      <c r="J3215" s="14">
        <f t="shared" si="152"/>
        <v>0.16691866036376091</v>
      </c>
    </row>
    <row r="3216" spans="1:10" x14ac:dyDescent="0.3">
      <c r="A3216" s="19">
        <v>20200513</v>
      </c>
      <c r="B3216" s="19" t="s">
        <v>34</v>
      </c>
      <c r="C3216" s="19">
        <v>134</v>
      </c>
      <c r="D3216" s="19">
        <v>60.69</v>
      </c>
      <c r="E3216" s="19">
        <v>15.42</v>
      </c>
      <c r="F3216" s="19">
        <v>5.66</v>
      </c>
      <c r="G3216" s="19">
        <v>0</v>
      </c>
      <c r="H3216" s="17">
        <f t="shared" si="150"/>
        <v>153.67257162564081</v>
      </c>
      <c r="I3216" s="18">
        <f t="shared" si="151"/>
        <v>20.222267863301276</v>
      </c>
      <c r="J3216" s="17">
        <f t="shared" si="152"/>
        <v>0.15697650035357316</v>
      </c>
    </row>
    <row r="3217" spans="1:10" x14ac:dyDescent="0.3">
      <c r="A3217" s="2">
        <v>20200513</v>
      </c>
      <c r="B3217" s="2" t="s">
        <v>33</v>
      </c>
      <c r="C3217" s="2">
        <v>147</v>
      </c>
      <c r="D3217" s="2">
        <v>50.37</v>
      </c>
      <c r="E3217" s="2">
        <v>15.24</v>
      </c>
      <c r="F3217" s="2">
        <v>3.86</v>
      </c>
      <c r="G3217" s="2">
        <v>0</v>
      </c>
      <c r="H3217" s="16">
        <f t="shared" si="150"/>
        <v>190.86462620576458</v>
      </c>
      <c r="I3217" s="15">
        <f t="shared" si="151"/>
        <v>21.204519568930145</v>
      </c>
      <c r="J3217" s="14">
        <f t="shared" si="152"/>
        <v>0.19412452949762807</v>
      </c>
    </row>
    <row r="3218" spans="1:10" x14ac:dyDescent="0.3">
      <c r="A3218" s="19">
        <v>20200513</v>
      </c>
      <c r="B3218" s="19" t="s">
        <v>32</v>
      </c>
      <c r="C3218" s="19">
        <v>389</v>
      </c>
      <c r="D3218" s="19">
        <v>39</v>
      </c>
      <c r="E3218" s="19">
        <v>15.36</v>
      </c>
      <c r="F3218" s="19">
        <v>3.66</v>
      </c>
      <c r="G3218" s="19">
        <v>0</v>
      </c>
      <c r="H3218" s="17">
        <f t="shared" si="150"/>
        <v>618.12711860657657</v>
      </c>
      <c r="I3218" s="18">
        <f t="shared" si="151"/>
        <v>34.676472456455514</v>
      </c>
      <c r="J3218" s="17">
        <f t="shared" si="152"/>
        <v>0.5912113134365452</v>
      </c>
    </row>
    <row r="3219" spans="1:10" x14ac:dyDescent="0.3">
      <c r="A3219" s="2">
        <v>20200513</v>
      </c>
      <c r="B3219" s="2" t="s">
        <v>31</v>
      </c>
      <c r="C3219" s="2">
        <v>116</v>
      </c>
      <c r="D3219" s="2">
        <v>27.33</v>
      </c>
      <c r="E3219" s="2">
        <v>15.51</v>
      </c>
      <c r="F3219" s="2">
        <v>3.79</v>
      </c>
      <c r="G3219" s="2">
        <v>0</v>
      </c>
      <c r="H3219" s="16">
        <f t="shared" ref="H3219:H3282" si="153">IF(D3219&gt;0,C3219/SIN(D3219*PI()/180),0)</f>
        <v>252.66013523560446</v>
      </c>
      <c r="I3219" s="15">
        <f t="shared" si="151"/>
        <v>23.405629226112637</v>
      </c>
      <c r="J3219" s="14">
        <f t="shared" si="152"/>
        <v>0.25447288794466177</v>
      </c>
    </row>
    <row r="3220" spans="1:10" x14ac:dyDescent="0.3">
      <c r="A3220" s="19">
        <v>20200513</v>
      </c>
      <c r="B3220" s="19" t="s">
        <v>30</v>
      </c>
      <c r="C3220" s="19">
        <v>30</v>
      </c>
      <c r="D3220" s="19">
        <v>15.72</v>
      </c>
      <c r="E3220" s="19">
        <v>15.21</v>
      </c>
      <c r="F3220" s="19">
        <v>4.1399999999999997</v>
      </c>
      <c r="G3220" s="19">
        <v>0</v>
      </c>
      <c r="H3220" s="17">
        <f t="shared" si="153"/>
        <v>110.72706360181901</v>
      </c>
      <c r="I3220" s="18">
        <f t="shared" si="151"/>
        <v>18.670220737556846</v>
      </c>
      <c r="J3220" s="17">
        <f t="shared" si="152"/>
        <v>0.11388101402122008</v>
      </c>
    </row>
    <row r="3221" spans="1:10" x14ac:dyDescent="0.3">
      <c r="A3221" s="2">
        <v>20200513</v>
      </c>
      <c r="B3221" s="2" t="s">
        <v>29</v>
      </c>
      <c r="C3221" s="2">
        <v>15</v>
      </c>
      <c r="D3221" s="2">
        <v>4.46</v>
      </c>
      <c r="E3221" s="2">
        <v>14.33</v>
      </c>
      <c r="F3221" s="2">
        <v>4.21</v>
      </c>
      <c r="G3221" s="2">
        <v>0</v>
      </c>
      <c r="H3221" s="16">
        <f t="shared" si="153"/>
        <v>192.89355189104148</v>
      </c>
      <c r="I3221" s="15">
        <f t="shared" si="151"/>
        <v>20.357923496595046</v>
      </c>
      <c r="J3221" s="14">
        <f t="shared" si="152"/>
        <v>0.19692297170305428</v>
      </c>
    </row>
    <row r="3222" spans="1:10" x14ac:dyDescent="0.3">
      <c r="A3222" s="19">
        <v>20200513</v>
      </c>
      <c r="B3222" s="19" t="s">
        <v>28</v>
      </c>
      <c r="C3222" s="19">
        <v>0</v>
      </c>
      <c r="D3222" s="19">
        <v>0</v>
      </c>
      <c r="E3222" s="19">
        <v>14.27</v>
      </c>
      <c r="F3222" s="19">
        <v>3.17</v>
      </c>
      <c r="G3222" s="19">
        <v>0</v>
      </c>
      <c r="H3222" s="17">
        <f t="shared" si="153"/>
        <v>0</v>
      </c>
      <c r="I3222" s="18">
        <f t="shared" si="151"/>
        <v>14.27</v>
      </c>
      <c r="J3222" s="17">
        <f t="shared" si="152"/>
        <v>0</v>
      </c>
    </row>
    <row r="3223" spans="1:10" x14ac:dyDescent="0.3">
      <c r="A3223" s="2">
        <v>20200513</v>
      </c>
      <c r="B3223" s="2" t="s">
        <v>27</v>
      </c>
      <c r="C3223" s="2">
        <v>0</v>
      </c>
      <c r="D3223" s="2">
        <v>0</v>
      </c>
      <c r="E3223" s="2">
        <v>14.14</v>
      </c>
      <c r="F3223" s="2">
        <v>2.62</v>
      </c>
      <c r="G3223" s="2">
        <v>0</v>
      </c>
      <c r="H3223" s="16">
        <f t="shared" si="153"/>
        <v>0</v>
      </c>
      <c r="I3223" s="15">
        <f t="shared" si="151"/>
        <v>14.14</v>
      </c>
      <c r="J3223" s="14">
        <f t="shared" si="152"/>
        <v>0</v>
      </c>
    </row>
    <row r="3224" spans="1:10" x14ac:dyDescent="0.3">
      <c r="A3224" s="19">
        <v>20200513</v>
      </c>
      <c r="B3224" s="19" t="s">
        <v>26</v>
      </c>
      <c r="C3224" s="19">
        <v>0</v>
      </c>
      <c r="D3224" s="19">
        <v>0</v>
      </c>
      <c r="E3224" s="19">
        <v>13.42</v>
      </c>
      <c r="F3224" s="19">
        <v>2.69</v>
      </c>
      <c r="G3224" s="19">
        <v>0</v>
      </c>
      <c r="H3224" s="17">
        <f t="shared" si="153"/>
        <v>0</v>
      </c>
      <c r="I3224" s="18">
        <f t="shared" si="151"/>
        <v>13.42</v>
      </c>
      <c r="J3224" s="17">
        <f t="shared" si="152"/>
        <v>0</v>
      </c>
    </row>
    <row r="3225" spans="1:10" x14ac:dyDescent="0.3">
      <c r="A3225" s="2">
        <v>20200513</v>
      </c>
      <c r="B3225" s="2" t="s">
        <v>25</v>
      </c>
      <c r="C3225" s="2">
        <v>0</v>
      </c>
      <c r="D3225" s="2">
        <v>0</v>
      </c>
      <c r="E3225" s="2">
        <v>13.1</v>
      </c>
      <c r="F3225" s="2">
        <v>2.97</v>
      </c>
      <c r="G3225" s="2">
        <v>0</v>
      </c>
      <c r="H3225" s="16">
        <f t="shared" si="153"/>
        <v>0</v>
      </c>
      <c r="I3225" s="15">
        <f t="shared" si="151"/>
        <v>13.1</v>
      </c>
      <c r="J3225" s="14">
        <f t="shared" si="152"/>
        <v>0</v>
      </c>
    </row>
    <row r="3226" spans="1:10" x14ac:dyDescent="0.3">
      <c r="A3226" s="19">
        <v>20200514</v>
      </c>
      <c r="B3226" s="19" t="s">
        <v>48</v>
      </c>
      <c r="C3226" s="19">
        <v>0</v>
      </c>
      <c r="D3226" s="19">
        <v>0</v>
      </c>
      <c r="E3226" s="19">
        <v>12.77</v>
      </c>
      <c r="F3226" s="19">
        <v>3.17</v>
      </c>
      <c r="G3226" s="19">
        <v>0</v>
      </c>
      <c r="H3226" s="17">
        <f t="shared" si="153"/>
        <v>0</v>
      </c>
      <c r="I3226" s="18">
        <f t="shared" si="151"/>
        <v>12.77</v>
      </c>
      <c r="J3226" s="17">
        <f t="shared" si="152"/>
        <v>0</v>
      </c>
    </row>
    <row r="3227" spans="1:10" x14ac:dyDescent="0.3">
      <c r="A3227" s="2">
        <v>20200514</v>
      </c>
      <c r="B3227" s="2" t="s">
        <v>47</v>
      </c>
      <c r="C3227" s="2">
        <v>0</v>
      </c>
      <c r="D3227" s="2">
        <v>0</v>
      </c>
      <c r="E3227" s="2">
        <v>12.44</v>
      </c>
      <c r="F3227" s="2">
        <v>3.45</v>
      </c>
      <c r="G3227" s="2">
        <v>0</v>
      </c>
      <c r="H3227" s="16">
        <f t="shared" si="153"/>
        <v>0</v>
      </c>
      <c r="I3227" s="15">
        <f t="shared" si="151"/>
        <v>12.44</v>
      </c>
      <c r="J3227" s="14">
        <f t="shared" si="152"/>
        <v>0</v>
      </c>
    </row>
    <row r="3228" spans="1:10" x14ac:dyDescent="0.3">
      <c r="A3228" s="19">
        <v>20200514</v>
      </c>
      <c r="B3228" s="19" t="s">
        <v>46</v>
      </c>
      <c r="C3228" s="19">
        <v>0</v>
      </c>
      <c r="D3228" s="19">
        <v>0</v>
      </c>
      <c r="E3228" s="19">
        <v>12.16</v>
      </c>
      <c r="F3228" s="19">
        <v>3.52</v>
      </c>
      <c r="G3228" s="19">
        <v>0</v>
      </c>
      <c r="H3228" s="17">
        <f t="shared" si="153"/>
        <v>0</v>
      </c>
      <c r="I3228" s="18">
        <f t="shared" si="151"/>
        <v>12.16</v>
      </c>
      <c r="J3228" s="17">
        <f t="shared" si="152"/>
        <v>0</v>
      </c>
    </row>
    <row r="3229" spans="1:10" x14ac:dyDescent="0.3">
      <c r="A3229" s="2">
        <v>20200514</v>
      </c>
      <c r="B3229" s="2" t="s">
        <v>45</v>
      </c>
      <c r="C3229" s="2">
        <v>0</v>
      </c>
      <c r="D3229" s="2">
        <v>0</v>
      </c>
      <c r="E3229" s="2">
        <v>12.07</v>
      </c>
      <c r="F3229" s="2">
        <v>3.03</v>
      </c>
      <c r="G3229" s="2">
        <v>0</v>
      </c>
      <c r="H3229" s="16">
        <f t="shared" si="153"/>
        <v>0</v>
      </c>
      <c r="I3229" s="15">
        <f t="shared" si="151"/>
        <v>12.07</v>
      </c>
      <c r="J3229" s="14">
        <f t="shared" si="152"/>
        <v>0</v>
      </c>
    </row>
    <row r="3230" spans="1:10" x14ac:dyDescent="0.3">
      <c r="A3230" s="19">
        <v>20200514</v>
      </c>
      <c r="B3230" s="19" t="s">
        <v>44</v>
      </c>
      <c r="C3230" s="19">
        <v>0</v>
      </c>
      <c r="D3230" s="19">
        <v>0</v>
      </c>
      <c r="E3230" s="19">
        <v>11.97</v>
      </c>
      <c r="F3230" s="19">
        <v>2.76</v>
      </c>
      <c r="G3230" s="19">
        <v>0</v>
      </c>
      <c r="H3230" s="17">
        <f t="shared" si="153"/>
        <v>0</v>
      </c>
      <c r="I3230" s="18">
        <f t="shared" si="151"/>
        <v>11.97</v>
      </c>
      <c r="J3230" s="17">
        <f t="shared" si="152"/>
        <v>0</v>
      </c>
    </row>
    <row r="3231" spans="1:10" x14ac:dyDescent="0.3">
      <c r="A3231" s="2">
        <v>20200514</v>
      </c>
      <c r="B3231" s="2" t="s">
        <v>43</v>
      </c>
      <c r="C3231" s="2">
        <v>0</v>
      </c>
      <c r="D3231" s="2">
        <v>0</v>
      </c>
      <c r="E3231" s="2">
        <v>11.9</v>
      </c>
      <c r="F3231" s="2">
        <v>2.83</v>
      </c>
      <c r="G3231" s="2">
        <v>0</v>
      </c>
      <c r="H3231" s="16">
        <f t="shared" si="153"/>
        <v>0</v>
      </c>
      <c r="I3231" s="15">
        <f t="shared" si="151"/>
        <v>11.9</v>
      </c>
      <c r="J3231" s="14">
        <f t="shared" si="152"/>
        <v>0</v>
      </c>
    </row>
    <row r="3232" spans="1:10" x14ac:dyDescent="0.3">
      <c r="A3232" s="19">
        <v>20200514</v>
      </c>
      <c r="B3232" s="19" t="s">
        <v>42</v>
      </c>
      <c r="C3232" s="19">
        <v>73</v>
      </c>
      <c r="D3232" s="19">
        <v>7.27</v>
      </c>
      <c r="E3232" s="19">
        <v>12.21</v>
      </c>
      <c r="F3232" s="19">
        <v>3.03</v>
      </c>
      <c r="G3232" s="19">
        <v>0</v>
      </c>
      <c r="H3232" s="17">
        <f t="shared" si="153"/>
        <v>576.86881010966738</v>
      </c>
      <c r="I3232" s="18">
        <f t="shared" si="151"/>
        <v>30.237150315927106</v>
      </c>
      <c r="J3232" s="17">
        <f t="shared" si="152"/>
        <v>0.56327364108965294</v>
      </c>
    </row>
    <row r="3233" spans="1:10" x14ac:dyDescent="0.3">
      <c r="A3233" s="2">
        <v>20200514</v>
      </c>
      <c r="B3233" s="2" t="s">
        <v>41</v>
      </c>
      <c r="C3233" s="2">
        <v>267.99</v>
      </c>
      <c r="D3233" s="2">
        <v>18.63</v>
      </c>
      <c r="E3233" s="2">
        <v>12.38</v>
      </c>
      <c r="F3233" s="2">
        <v>3.93</v>
      </c>
      <c r="G3233" s="2">
        <v>0</v>
      </c>
      <c r="H3233" s="16">
        <f t="shared" si="153"/>
        <v>838.89614245038797</v>
      </c>
      <c r="I3233" s="15">
        <f t="shared" si="151"/>
        <v>38.595504451574627</v>
      </c>
      <c r="J3233" s="14">
        <f t="shared" si="152"/>
        <v>0.78757266937446935</v>
      </c>
    </row>
    <row r="3234" spans="1:10" x14ac:dyDescent="0.3">
      <c r="A3234" s="19">
        <v>20200514</v>
      </c>
      <c r="B3234" s="19" t="s">
        <v>40</v>
      </c>
      <c r="C3234" s="19">
        <v>448</v>
      </c>
      <c r="D3234" s="19">
        <v>30.27</v>
      </c>
      <c r="E3234" s="19">
        <v>13.06</v>
      </c>
      <c r="F3234" s="19">
        <v>4.21</v>
      </c>
      <c r="G3234" s="19">
        <v>0</v>
      </c>
      <c r="H3234" s="17">
        <f t="shared" si="153"/>
        <v>888.75578391519525</v>
      </c>
      <c r="I3234" s="18">
        <f t="shared" si="151"/>
        <v>40.833618247349854</v>
      </c>
      <c r="J3234" s="17">
        <f t="shared" si="152"/>
        <v>0.82543079482582704</v>
      </c>
    </row>
    <row r="3235" spans="1:10" x14ac:dyDescent="0.3">
      <c r="A3235" s="2">
        <v>20200514</v>
      </c>
      <c r="B3235" s="2" t="s">
        <v>39</v>
      </c>
      <c r="C3235" s="2">
        <v>530</v>
      </c>
      <c r="D3235" s="2">
        <v>41.92</v>
      </c>
      <c r="E3235" s="2">
        <v>14.2</v>
      </c>
      <c r="F3235" s="2">
        <v>3.72</v>
      </c>
      <c r="G3235" s="2">
        <v>0</v>
      </c>
      <c r="H3235" s="16">
        <f t="shared" si="153"/>
        <v>793.30352613471371</v>
      </c>
      <c r="I3235" s="15">
        <f t="shared" si="151"/>
        <v>38.990735191709803</v>
      </c>
      <c r="J3235" s="14">
        <f t="shared" si="152"/>
        <v>0.74335847811111178</v>
      </c>
    </row>
    <row r="3236" spans="1:10" x14ac:dyDescent="0.3">
      <c r="A3236" s="19">
        <v>20200514</v>
      </c>
      <c r="B3236" s="19" t="s">
        <v>38</v>
      </c>
      <c r="C3236" s="19">
        <v>152</v>
      </c>
      <c r="D3236" s="19">
        <v>53.15</v>
      </c>
      <c r="E3236" s="19">
        <v>15.2</v>
      </c>
      <c r="F3236" s="19">
        <v>2.97</v>
      </c>
      <c r="G3236" s="19">
        <v>0</v>
      </c>
      <c r="H3236" s="17">
        <f t="shared" si="153"/>
        <v>189.95053701914833</v>
      </c>
      <c r="I3236" s="18">
        <f t="shared" si="151"/>
        <v>21.135954281848385</v>
      </c>
      <c r="J3236" s="17">
        <f t="shared" si="152"/>
        <v>0.19325343603568082</v>
      </c>
    </row>
    <row r="3237" spans="1:10" x14ac:dyDescent="0.3">
      <c r="A3237" s="2">
        <v>20200514</v>
      </c>
      <c r="B3237" s="2" t="s">
        <v>37</v>
      </c>
      <c r="C3237" s="2">
        <v>418</v>
      </c>
      <c r="D3237" s="2">
        <v>63.04</v>
      </c>
      <c r="E3237" s="2">
        <v>16.45</v>
      </c>
      <c r="F3237" s="2">
        <v>2.21</v>
      </c>
      <c r="G3237" s="2">
        <v>0</v>
      </c>
      <c r="H3237" s="16">
        <f t="shared" si="153"/>
        <v>468.96566310057801</v>
      </c>
      <c r="I3237" s="15">
        <f t="shared" si="151"/>
        <v>31.105176971893062</v>
      </c>
      <c r="J3237" s="14">
        <f t="shared" si="152"/>
        <v>0.45608163044921207</v>
      </c>
    </row>
    <row r="3238" spans="1:10" x14ac:dyDescent="0.3">
      <c r="A3238" s="19">
        <v>20200514</v>
      </c>
      <c r="B3238" s="19" t="s">
        <v>36</v>
      </c>
      <c r="C3238" s="19">
        <v>406</v>
      </c>
      <c r="D3238" s="19">
        <v>69.290000000000006</v>
      </c>
      <c r="E3238" s="19">
        <v>17.21</v>
      </c>
      <c r="F3238" s="19">
        <v>2.14</v>
      </c>
      <c r="G3238" s="19">
        <v>0</v>
      </c>
      <c r="H3238" s="17">
        <f t="shared" si="153"/>
        <v>434.0471160972325</v>
      </c>
      <c r="I3238" s="18">
        <f t="shared" si="151"/>
        <v>30.773972378038515</v>
      </c>
      <c r="J3238" s="17">
        <f t="shared" si="152"/>
        <v>0.4227693238312254</v>
      </c>
    </row>
    <row r="3239" spans="1:10" x14ac:dyDescent="0.3">
      <c r="A3239" s="2">
        <v>20200514</v>
      </c>
      <c r="B3239" s="2" t="s">
        <v>35</v>
      </c>
      <c r="C3239" s="2">
        <v>603</v>
      </c>
      <c r="D3239" s="2">
        <v>68.33</v>
      </c>
      <c r="E3239" s="2">
        <v>17.989999999999998</v>
      </c>
      <c r="F3239" s="2">
        <v>2.34</v>
      </c>
      <c r="G3239" s="2">
        <v>0</v>
      </c>
      <c r="H3239" s="16">
        <f t="shared" si="153"/>
        <v>648.85731382425092</v>
      </c>
      <c r="I3239" s="15">
        <f t="shared" si="151"/>
        <v>38.266791057007836</v>
      </c>
      <c r="J3239" s="14">
        <f t="shared" si="152"/>
        <v>0.6101201689868212</v>
      </c>
    </row>
    <row r="3240" spans="1:10" x14ac:dyDescent="0.3">
      <c r="A3240" s="19">
        <v>20200514</v>
      </c>
      <c r="B3240" s="19" t="s">
        <v>34</v>
      </c>
      <c r="C3240" s="19">
        <v>393</v>
      </c>
      <c r="D3240" s="19">
        <v>60.88</v>
      </c>
      <c r="E3240" s="19">
        <v>18.47</v>
      </c>
      <c r="F3240" s="19">
        <v>2.62</v>
      </c>
      <c r="G3240" s="19">
        <v>0</v>
      </c>
      <c r="H3240" s="17">
        <f t="shared" si="153"/>
        <v>449.86139801275698</v>
      </c>
      <c r="I3240" s="18">
        <f t="shared" si="151"/>
        <v>32.528168687898656</v>
      </c>
      <c r="J3240" s="17">
        <f t="shared" si="152"/>
        <v>0.43462155180589418</v>
      </c>
    </row>
    <row r="3241" spans="1:10" x14ac:dyDescent="0.3">
      <c r="A3241" s="2">
        <v>20200514</v>
      </c>
      <c r="B3241" s="2" t="s">
        <v>33</v>
      </c>
      <c r="C3241" s="2">
        <v>144</v>
      </c>
      <c r="D3241" s="2">
        <v>50.52</v>
      </c>
      <c r="E3241" s="2">
        <v>18.47</v>
      </c>
      <c r="F3241" s="2">
        <v>3.59</v>
      </c>
      <c r="G3241" s="2">
        <v>0</v>
      </c>
      <c r="H3241" s="16">
        <f t="shared" si="153"/>
        <v>186.5655762160807</v>
      </c>
      <c r="I3241" s="15">
        <f t="shared" si="151"/>
        <v>24.30017425675252</v>
      </c>
      <c r="J3241" s="14">
        <f t="shared" si="152"/>
        <v>0.18715311148475983</v>
      </c>
    </row>
    <row r="3242" spans="1:10" x14ac:dyDescent="0.3">
      <c r="A3242" s="19">
        <v>20200514</v>
      </c>
      <c r="B3242" s="19" t="s">
        <v>32</v>
      </c>
      <c r="C3242" s="19">
        <v>353</v>
      </c>
      <c r="D3242" s="19">
        <v>39.14</v>
      </c>
      <c r="E3242" s="19">
        <v>18.18</v>
      </c>
      <c r="F3242" s="19">
        <v>4.76</v>
      </c>
      <c r="G3242" s="19">
        <v>0</v>
      </c>
      <c r="H3242" s="17">
        <f t="shared" si="153"/>
        <v>559.23676961907813</v>
      </c>
      <c r="I3242" s="18">
        <f t="shared" si="151"/>
        <v>35.656149050596191</v>
      </c>
      <c r="J3242" s="17">
        <f t="shared" si="152"/>
        <v>0.53241987294672144</v>
      </c>
    </row>
    <row r="3243" spans="1:10" x14ac:dyDescent="0.3">
      <c r="A3243" s="2">
        <v>20200514</v>
      </c>
      <c r="B3243" s="2" t="s">
        <v>31</v>
      </c>
      <c r="C3243" s="2">
        <v>80</v>
      </c>
      <c r="D3243" s="2">
        <v>27.46</v>
      </c>
      <c r="E3243" s="2">
        <v>16.82</v>
      </c>
      <c r="F3243" s="2">
        <v>4.6900000000000004</v>
      </c>
      <c r="G3243" s="2">
        <v>0</v>
      </c>
      <c r="H3243" s="16">
        <f t="shared" si="153"/>
        <v>173.48715123655785</v>
      </c>
      <c r="I3243" s="15">
        <f t="shared" si="151"/>
        <v>22.241473476142431</v>
      </c>
      <c r="J3243" s="14">
        <f t="shared" si="152"/>
        <v>0.17564071132361328</v>
      </c>
    </row>
    <row r="3244" spans="1:10" x14ac:dyDescent="0.3">
      <c r="A3244" s="19">
        <v>20200514</v>
      </c>
      <c r="B3244" s="19" t="s">
        <v>30</v>
      </c>
      <c r="C3244" s="19">
        <v>20</v>
      </c>
      <c r="D3244" s="19">
        <v>15.86</v>
      </c>
      <c r="E3244" s="19">
        <v>15.96</v>
      </c>
      <c r="F3244" s="19">
        <v>5.52</v>
      </c>
      <c r="G3244" s="19">
        <v>0</v>
      </c>
      <c r="H3244" s="17">
        <f t="shared" si="153"/>
        <v>73.18294168622819</v>
      </c>
      <c r="I3244" s="18">
        <f t="shared" si="151"/>
        <v>18.246966927694633</v>
      </c>
      <c r="J3244" s="17">
        <f t="shared" si="152"/>
        <v>7.5406872401138816E-2</v>
      </c>
    </row>
    <row r="3245" spans="1:10" x14ac:dyDescent="0.3">
      <c r="A3245" s="2">
        <v>20200514</v>
      </c>
      <c r="B3245" s="2" t="s">
        <v>29</v>
      </c>
      <c r="C3245" s="2">
        <v>32.24</v>
      </c>
      <c r="D3245" s="2">
        <v>4.62</v>
      </c>
      <c r="E3245" s="2">
        <v>15.16</v>
      </c>
      <c r="F3245" s="2">
        <v>5.79</v>
      </c>
      <c r="G3245" s="2">
        <v>0</v>
      </c>
      <c r="H3245" s="16">
        <f t="shared" si="153"/>
        <v>400.26389158679251</v>
      </c>
      <c r="I3245" s="15">
        <f t="shared" si="151"/>
        <v>27.668246612087266</v>
      </c>
      <c r="J3245" s="14">
        <f t="shared" si="152"/>
        <v>0.39545787910978952</v>
      </c>
    </row>
    <row r="3246" spans="1:10" x14ac:dyDescent="0.3">
      <c r="A3246" s="19">
        <v>20200514</v>
      </c>
      <c r="B3246" s="19" t="s">
        <v>28</v>
      </c>
      <c r="C3246" s="19">
        <v>0</v>
      </c>
      <c r="D3246" s="19">
        <v>0</v>
      </c>
      <c r="E3246" s="19">
        <v>15.04</v>
      </c>
      <c r="F3246" s="19">
        <v>5.72</v>
      </c>
      <c r="G3246" s="19">
        <v>0</v>
      </c>
      <c r="H3246" s="17">
        <f t="shared" si="153"/>
        <v>0</v>
      </c>
      <c r="I3246" s="18">
        <f t="shared" si="151"/>
        <v>15.04</v>
      </c>
      <c r="J3246" s="17">
        <f t="shared" si="152"/>
        <v>0</v>
      </c>
    </row>
    <row r="3247" spans="1:10" x14ac:dyDescent="0.3">
      <c r="A3247" s="2">
        <v>20200514</v>
      </c>
      <c r="B3247" s="2" t="s">
        <v>27</v>
      </c>
      <c r="C3247" s="2">
        <v>0</v>
      </c>
      <c r="D3247" s="2">
        <v>0</v>
      </c>
      <c r="E3247" s="2">
        <v>15.05</v>
      </c>
      <c r="F3247" s="2">
        <v>5.45</v>
      </c>
      <c r="G3247" s="2">
        <v>0</v>
      </c>
      <c r="H3247" s="16">
        <f t="shared" si="153"/>
        <v>0</v>
      </c>
      <c r="I3247" s="15">
        <f t="shared" si="151"/>
        <v>15.05</v>
      </c>
      <c r="J3247" s="14">
        <f t="shared" si="152"/>
        <v>0</v>
      </c>
    </row>
    <row r="3248" spans="1:10" x14ac:dyDescent="0.3">
      <c r="A3248" s="19">
        <v>20200514</v>
      </c>
      <c r="B3248" s="19" t="s">
        <v>26</v>
      </c>
      <c r="C3248" s="19">
        <v>0</v>
      </c>
      <c r="D3248" s="19">
        <v>0</v>
      </c>
      <c r="E3248" s="19">
        <v>15.09</v>
      </c>
      <c r="F3248" s="19">
        <v>5.45</v>
      </c>
      <c r="G3248" s="19">
        <v>0</v>
      </c>
      <c r="H3248" s="17">
        <f t="shared" si="153"/>
        <v>0</v>
      </c>
      <c r="I3248" s="18">
        <f t="shared" si="151"/>
        <v>15.09</v>
      </c>
      <c r="J3248" s="17">
        <f t="shared" si="152"/>
        <v>0</v>
      </c>
    </row>
    <row r="3249" spans="1:10" x14ac:dyDescent="0.3">
      <c r="A3249" s="2">
        <v>20200514</v>
      </c>
      <c r="B3249" s="2" t="s">
        <v>25</v>
      </c>
      <c r="C3249" s="2">
        <v>0</v>
      </c>
      <c r="D3249" s="2">
        <v>0</v>
      </c>
      <c r="E3249" s="2">
        <v>14.97</v>
      </c>
      <c r="F3249" s="2">
        <v>5.24</v>
      </c>
      <c r="G3249" s="2">
        <v>0</v>
      </c>
      <c r="H3249" s="16">
        <f t="shared" si="153"/>
        <v>0</v>
      </c>
      <c r="I3249" s="15">
        <f t="shared" si="151"/>
        <v>14.97</v>
      </c>
      <c r="J3249" s="14">
        <f t="shared" si="152"/>
        <v>0</v>
      </c>
    </row>
    <row r="3250" spans="1:10" x14ac:dyDescent="0.3">
      <c r="A3250" s="19">
        <v>20200515</v>
      </c>
      <c r="B3250" s="19" t="s">
        <v>48</v>
      </c>
      <c r="C3250" s="19">
        <v>0</v>
      </c>
      <c r="D3250" s="19">
        <v>0</v>
      </c>
      <c r="E3250" s="19">
        <v>14.9</v>
      </c>
      <c r="F3250" s="19">
        <v>4.83</v>
      </c>
      <c r="G3250" s="19">
        <v>0</v>
      </c>
      <c r="H3250" s="17">
        <f t="shared" si="153"/>
        <v>0</v>
      </c>
      <c r="I3250" s="18">
        <f t="shared" si="151"/>
        <v>14.9</v>
      </c>
      <c r="J3250" s="17">
        <f t="shared" si="152"/>
        <v>0</v>
      </c>
    </row>
    <row r="3251" spans="1:10" x14ac:dyDescent="0.3">
      <c r="A3251" s="2">
        <v>20200515</v>
      </c>
      <c r="B3251" s="2" t="s">
        <v>47</v>
      </c>
      <c r="C3251" s="2">
        <v>0</v>
      </c>
      <c r="D3251" s="2">
        <v>0</v>
      </c>
      <c r="E3251" s="2">
        <v>14.73</v>
      </c>
      <c r="F3251" s="2">
        <v>4.4800000000000004</v>
      </c>
      <c r="G3251" s="2">
        <v>0</v>
      </c>
      <c r="H3251" s="16">
        <f t="shared" si="153"/>
        <v>0</v>
      </c>
      <c r="I3251" s="15">
        <f t="shared" si="151"/>
        <v>14.73</v>
      </c>
      <c r="J3251" s="14">
        <f t="shared" si="152"/>
        <v>0</v>
      </c>
    </row>
    <row r="3252" spans="1:10" x14ac:dyDescent="0.3">
      <c r="A3252" s="19">
        <v>20200515</v>
      </c>
      <c r="B3252" s="19" t="s">
        <v>46</v>
      </c>
      <c r="C3252" s="19">
        <v>0</v>
      </c>
      <c r="D3252" s="19">
        <v>0</v>
      </c>
      <c r="E3252" s="19">
        <v>14.38</v>
      </c>
      <c r="F3252" s="19">
        <v>4</v>
      </c>
      <c r="G3252" s="19">
        <v>0</v>
      </c>
      <c r="H3252" s="17">
        <f t="shared" si="153"/>
        <v>0</v>
      </c>
      <c r="I3252" s="18">
        <f t="shared" si="151"/>
        <v>14.38</v>
      </c>
      <c r="J3252" s="17">
        <f t="shared" si="152"/>
        <v>0</v>
      </c>
    </row>
    <row r="3253" spans="1:10" x14ac:dyDescent="0.3">
      <c r="A3253" s="2">
        <v>20200515</v>
      </c>
      <c r="B3253" s="2" t="s">
        <v>45</v>
      </c>
      <c r="C3253" s="2">
        <v>0</v>
      </c>
      <c r="D3253" s="2">
        <v>0</v>
      </c>
      <c r="E3253" s="2">
        <v>13.92</v>
      </c>
      <c r="F3253" s="2">
        <v>3.79</v>
      </c>
      <c r="G3253" s="2">
        <v>0</v>
      </c>
      <c r="H3253" s="16">
        <f t="shared" si="153"/>
        <v>0</v>
      </c>
      <c r="I3253" s="15">
        <f t="shared" si="151"/>
        <v>13.92</v>
      </c>
      <c r="J3253" s="14">
        <f t="shared" si="152"/>
        <v>0</v>
      </c>
    </row>
    <row r="3254" spans="1:10" x14ac:dyDescent="0.3">
      <c r="A3254" s="19">
        <v>20200515</v>
      </c>
      <c r="B3254" s="19" t="s">
        <v>44</v>
      </c>
      <c r="C3254" s="19">
        <v>0</v>
      </c>
      <c r="D3254" s="19">
        <v>0</v>
      </c>
      <c r="E3254" s="19">
        <v>13.5</v>
      </c>
      <c r="F3254" s="19">
        <v>3.79</v>
      </c>
      <c r="G3254" s="19">
        <v>0</v>
      </c>
      <c r="H3254" s="17">
        <f t="shared" si="153"/>
        <v>0</v>
      </c>
      <c r="I3254" s="18">
        <f t="shared" si="151"/>
        <v>13.5</v>
      </c>
      <c r="J3254" s="17">
        <f t="shared" si="152"/>
        <v>0</v>
      </c>
    </row>
    <row r="3255" spans="1:10" x14ac:dyDescent="0.3">
      <c r="A3255" s="2">
        <v>20200515</v>
      </c>
      <c r="B3255" s="2" t="s">
        <v>43</v>
      </c>
      <c r="C3255" s="2">
        <v>0</v>
      </c>
      <c r="D3255" s="2">
        <v>0</v>
      </c>
      <c r="E3255" s="2">
        <v>13.19</v>
      </c>
      <c r="F3255" s="2">
        <v>3.86</v>
      </c>
      <c r="G3255" s="2">
        <v>0</v>
      </c>
      <c r="H3255" s="16">
        <f t="shared" si="153"/>
        <v>0</v>
      </c>
      <c r="I3255" s="15">
        <f t="shared" si="151"/>
        <v>13.19</v>
      </c>
      <c r="J3255" s="14">
        <f t="shared" si="152"/>
        <v>0</v>
      </c>
    </row>
    <row r="3256" spans="1:10" x14ac:dyDescent="0.3">
      <c r="A3256" s="19">
        <v>20200515</v>
      </c>
      <c r="B3256" s="19" t="s">
        <v>42</v>
      </c>
      <c r="C3256" s="19">
        <v>86</v>
      </c>
      <c r="D3256" s="19">
        <v>7.42</v>
      </c>
      <c r="E3256" s="19">
        <v>13.15</v>
      </c>
      <c r="F3256" s="19">
        <v>4</v>
      </c>
      <c r="G3256" s="19">
        <v>0</v>
      </c>
      <c r="H3256" s="17">
        <f t="shared" si="153"/>
        <v>665.93492672728075</v>
      </c>
      <c r="I3256" s="18">
        <f t="shared" si="151"/>
        <v>33.960466460227522</v>
      </c>
      <c r="J3256" s="17">
        <f t="shared" si="152"/>
        <v>0.63908303263692834</v>
      </c>
    </row>
    <row r="3257" spans="1:10" x14ac:dyDescent="0.3">
      <c r="A3257" s="2">
        <v>20200515</v>
      </c>
      <c r="B3257" s="2" t="s">
        <v>41</v>
      </c>
      <c r="C3257" s="2">
        <v>277.99</v>
      </c>
      <c r="D3257" s="2">
        <v>18.77</v>
      </c>
      <c r="E3257" s="2">
        <v>13.94</v>
      </c>
      <c r="F3257" s="2">
        <v>4.34</v>
      </c>
      <c r="G3257" s="2">
        <v>0</v>
      </c>
      <c r="H3257" s="16">
        <f t="shared" si="153"/>
        <v>863.94011717714648</v>
      </c>
      <c r="I3257" s="15">
        <f t="shared" si="151"/>
        <v>40.938128661785825</v>
      </c>
      <c r="J3257" s="14">
        <f t="shared" si="152"/>
        <v>0.80197696783073191</v>
      </c>
    </row>
    <row r="3258" spans="1:10" x14ac:dyDescent="0.3">
      <c r="A3258" s="19">
        <v>20200515</v>
      </c>
      <c r="B3258" s="19" t="s">
        <v>40</v>
      </c>
      <c r="C3258" s="19">
        <v>481</v>
      </c>
      <c r="D3258" s="19">
        <v>30.41</v>
      </c>
      <c r="E3258" s="19">
        <v>15.24</v>
      </c>
      <c r="F3258" s="19">
        <v>4.55</v>
      </c>
      <c r="G3258" s="19">
        <v>0</v>
      </c>
      <c r="H3258" s="17">
        <f t="shared" si="153"/>
        <v>950.24679000747415</v>
      </c>
      <c r="I3258" s="18">
        <f t="shared" si="151"/>
        <v>44.935212187733569</v>
      </c>
      <c r="J3258" s="17">
        <f t="shared" si="152"/>
        <v>0.86500161875467152</v>
      </c>
    </row>
    <row r="3259" spans="1:10" x14ac:dyDescent="0.3">
      <c r="A3259" s="2">
        <v>20200515</v>
      </c>
      <c r="B3259" s="2" t="s">
        <v>39</v>
      </c>
      <c r="C3259" s="2">
        <v>678</v>
      </c>
      <c r="D3259" s="2">
        <v>42.06</v>
      </c>
      <c r="E3259" s="2">
        <v>16.690000000000001</v>
      </c>
      <c r="F3259" s="2">
        <v>5.24</v>
      </c>
      <c r="G3259" s="2">
        <v>0</v>
      </c>
      <c r="H3259" s="16">
        <f t="shared" si="153"/>
        <v>1012.0785774950986</v>
      </c>
      <c r="I3259" s="15">
        <f t="shared" si="151"/>
        <v>48.317455546721831</v>
      </c>
      <c r="J3259" s="14">
        <f t="shared" si="152"/>
        <v>0.90588263991270723</v>
      </c>
    </row>
    <row r="3260" spans="1:10" x14ac:dyDescent="0.3">
      <c r="A3260" s="19">
        <v>20200515</v>
      </c>
      <c r="B3260" s="19" t="s">
        <v>38</v>
      </c>
      <c r="C3260" s="19">
        <v>793</v>
      </c>
      <c r="D3260" s="19">
        <v>53.3</v>
      </c>
      <c r="E3260" s="19">
        <v>17.899999999999999</v>
      </c>
      <c r="F3260" s="19">
        <v>4.4800000000000004</v>
      </c>
      <c r="G3260" s="19">
        <v>0</v>
      </c>
      <c r="H3260" s="17">
        <f t="shared" si="153"/>
        <v>989.05473830895517</v>
      </c>
      <c r="I3260" s="18">
        <f t="shared" si="151"/>
        <v>48.807960572154848</v>
      </c>
      <c r="J3260" s="17">
        <f t="shared" si="152"/>
        <v>0.88309154534882384</v>
      </c>
    </row>
    <row r="3261" spans="1:10" x14ac:dyDescent="0.3">
      <c r="A3261" s="2">
        <v>20200515</v>
      </c>
      <c r="B3261" s="2" t="s">
        <v>37</v>
      </c>
      <c r="C3261" s="2">
        <v>909</v>
      </c>
      <c r="D3261" s="2">
        <v>63.23</v>
      </c>
      <c r="E3261" s="2">
        <v>19</v>
      </c>
      <c r="F3261" s="2">
        <v>3.45</v>
      </c>
      <c r="G3261" s="2">
        <v>0</v>
      </c>
      <c r="H3261" s="16">
        <f t="shared" si="153"/>
        <v>1018.1203297644222</v>
      </c>
      <c r="I3261" s="15">
        <f t="shared" si="151"/>
        <v>50.816260305138194</v>
      </c>
      <c r="J3261" s="14">
        <f t="shared" si="152"/>
        <v>0.89984206221624052</v>
      </c>
    </row>
    <row r="3262" spans="1:10" x14ac:dyDescent="0.3">
      <c r="A3262" s="19">
        <v>20200515</v>
      </c>
      <c r="B3262" s="19" t="s">
        <v>36</v>
      </c>
      <c r="C3262" s="19">
        <v>934</v>
      </c>
      <c r="D3262" s="19">
        <v>69.53</v>
      </c>
      <c r="E3262" s="19">
        <v>19.78</v>
      </c>
      <c r="F3262" s="19">
        <v>2.41</v>
      </c>
      <c r="G3262" s="19">
        <v>0</v>
      </c>
      <c r="H3262" s="17">
        <f t="shared" si="153"/>
        <v>996.95211351648322</v>
      </c>
      <c r="I3262" s="18">
        <f t="shared" si="151"/>
        <v>50.934753547390102</v>
      </c>
      <c r="J3262" s="17">
        <f t="shared" si="152"/>
        <v>0.88060143038478467</v>
      </c>
    </row>
    <row r="3263" spans="1:10" x14ac:dyDescent="0.3">
      <c r="A3263" s="2">
        <v>20200515</v>
      </c>
      <c r="B3263" s="2" t="s">
        <v>35</v>
      </c>
      <c r="C3263" s="2">
        <v>891.01</v>
      </c>
      <c r="D3263" s="2">
        <v>68.56</v>
      </c>
      <c r="E3263" s="2">
        <v>20.07</v>
      </c>
      <c r="F3263" s="2">
        <v>2.69</v>
      </c>
      <c r="G3263" s="2">
        <v>0</v>
      </c>
      <c r="H3263" s="16">
        <f t="shared" si="153"/>
        <v>957.25094509331325</v>
      </c>
      <c r="I3263" s="15">
        <f t="shared" si="151"/>
        <v>49.984092034166039</v>
      </c>
      <c r="J3263" s="14">
        <f t="shared" si="152"/>
        <v>0.84962873938929628</v>
      </c>
    </row>
    <row r="3264" spans="1:10" x14ac:dyDescent="0.3">
      <c r="A3264" s="19">
        <v>20200515</v>
      </c>
      <c r="B3264" s="19" t="s">
        <v>34</v>
      </c>
      <c r="C3264" s="19">
        <v>350</v>
      </c>
      <c r="D3264" s="19">
        <v>61.06</v>
      </c>
      <c r="E3264" s="19">
        <v>19.989999999999998</v>
      </c>
      <c r="F3264" s="19">
        <v>3.86</v>
      </c>
      <c r="G3264" s="19">
        <v>0</v>
      </c>
      <c r="H3264" s="17">
        <f t="shared" si="153"/>
        <v>399.94198833238721</v>
      </c>
      <c r="I3264" s="18">
        <f t="shared" si="151"/>
        <v>32.488187135387101</v>
      </c>
      <c r="J3264" s="17">
        <f t="shared" si="152"/>
        <v>0.38646520629869446</v>
      </c>
    </row>
    <row r="3265" spans="1:10" x14ac:dyDescent="0.3">
      <c r="A3265" s="2">
        <v>20200515</v>
      </c>
      <c r="B3265" s="2" t="s">
        <v>33</v>
      </c>
      <c r="C3265" s="2">
        <v>423</v>
      </c>
      <c r="D3265" s="2">
        <v>50.67</v>
      </c>
      <c r="E3265" s="2">
        <v>19.36</v>
      </c>
      <c r="F3265" s="2">
        <v>4.76</v>
      </c>
      <c r="G3265" s="2">
        <v>0</v>
      </c>
      <c r="H3265" s="16">
        <f t="shared" si="153"/>
        <v>546.85891425255636</v>
      </c>
      <c r="I3265" s="15">
        <f t="shared" si="151"/>
        <v>36.449341070392386</v>
      </c>
      <c r="J3265" s="14">
        <f t="shared" si="152"/>
        <v>0.51868363023257746</v>
      </c>
    </row>
    <row r="3266" spans="1:10" x14ac:dyDescent="0.3">
      <c r="A3266" s="19">
        <v>20200515</v>
      </c>
      <c r="B3266" s="19" t="s">
        <v>32</v>
      </c>
      <c r="C3266" s="19">
        <v>399</v>
      </c>
      <c r="D3266" s="19">
        <v>39.28</v>
      </c>
      <c r="E3266" s="19">
        <v>18.47</v>
      </c>
      <c r="F3266" s="19">
        <v>4.97</v>
      </c>
      <c r="G3266" s="19">
        <v>0</v>
      </c>
      <c r="H3266" s="17">
        <f t="shared" si="153"/>
        <v>630.22152666017087</v>
      </c>
      <c r="I3266" s="18">
        <f t="shared" si="151"/>
        <v>38.164422708130338</v>
      </c>
      <c r="J3266" s="17">
        <f t="shared" si="152"/>
        <v>0.59288726506494116</v>
      </c>
    </row>
    <row r="3267" spans="1:10" x14ac:dyDescent="0.3">
      <c r="A3267" s="2">
        <v>20200515</v>
      </c>
      <c r="B3267" s="2" t="s">
        <v>31</v>
      </c>
      <c r="C3267" s="2">
        <v>38</v>
      </c>
      <c r="D3267" s="2">
        <v>27.6</v>
      </c>
      <c r="E3267" s="2">
        <v>18.53</v>
      </c>
      <c r="F3267" s="2">
        <v>5.03</v>
      </c>
      <c r="G3267" s="2">
        <v>0</v>
      </c>
      <c r="H3267" s="16">
        <f t="shared" si="153"/>
        <v>82.020991157778468</v>
      </c>
      <c r="I3267" s="15">
        <f t="shared" si="151"/>
        <v>21.093155973680577</v>
      </c>
      <c r="J3267" s="14">
        <f t="shared" si="152"/>
        <v>8.3462985644797524E-2</v>
      </c>
    </row>
    <row r="3268" spans="1:10" x14ac:dyDescent="0.3">
      <c r="A3268" s="19">
        <v>20200515</v>
      </c>
      <c r="B3268" s="19" t="s">
        <v>30</v>
      </c>
      <c r="C3268" s="19">
        <v>33</v>
      </c>
      <c r="D3268" s="19">
        <v>16</v>
      </c>
      <c r="E3268" s="19">
        <v>18.23</v>
      </c>
      <c r="F3268" s="19">
        <v>4.97</v>
      </c>
      <c r="G3268" s="19">
        <v>0</v>
      </c>
      <c r="H3268" s="17">
        <f t="shared" si="153"/>
        <v>119.72252419192891</v>
      </c>
      <c r="I3268" s="18">
        <f t="shared" si="151"/>
        <v>21.971328880997778</v>
      </c>
      <c r="J3268" s="17">
        <f t="shared" si="152"/>
        <v>0.12135422487284254</v>
      </c>
    </row>
    <row r="3269" spans="1:10" x14ac:dyDescent="0.3">
      <c r="A3269" s="2">
        <v>20200515</v>
      </c>
      <c r="B3269" s="2" t="s">
        <v>29</v>
      </c>
      <c r="C3269" s="2">
        <v>23.79</v>
      </c>
      <c r="D3269" s="2">
        <v>4.7699999999999996</v>
      </c>
      <c r="E3269" s="2">
        <v>17.41</v>
      </c>
      <c r="F3269" s="2">
        <v>4.21</v>
      </c>
      <c r="G3269" s="2">
        <v>0</v>
      </c>
      <c r="H3269" s="16">
        <f t="shared" si="153"/>
        <v>286.08855804322195</v>
      </c>
      <c r="I3269" s="15">
        <f t="shared" si="151"/>
        <v>26.350267438850686</v>
      </c>
      <c r="J3269" s="14">
        <f t="shared" si="152"/>
        <v>0.28435022575273122</v>
      </c>
    </row>
    <row r="3270" spans="1:10" x14ac:dyDescent="0.3">
      <c r="A3270" s="19">
        <v>20200515</v>
      </c>
      <c r="B3270" s="19" t="s">
        <v>28</v>
      </c>
      <c r="C3270" s="19">
        <v>0</v>
      </c>
      <c r="D3270" s="19">
        <v>0</v>
      </c>
      <c r="E3270" s="19">
        <v>16.89</v>
      </c>
      <c r="F3270" s="19">
        <v>3.66</v>
      </c>
      <c r="G3270" s="19">
        <v>0</v>
      </c>
      <c r="H3270" s="17">
        <f t="shared" si="153"/>
        <v>0</v>
      </c>
      <c r="I3270" s="18">
        <f t="shared" si="151"/>
        <v>16.89</v>
      </c>
      <c r="J3270" s="17">
        <f t="shared" si="152"/>
        <v>0</v>
      </c>
    </row>
    <row r="3271" spans="1:10" x14ac:dyDescent="0.3">
      <c r="A3271" s="2">
        <v>20200515</v>
      </c>
      <c r="B3271" s="2" t="s">
        <v>27</v>
      </c>
      <c r="C3271" s="2">
        <v>0</v>
      </c>
      <c r="D3271" s="2">
        <v>0</v>
      </c>
      <c r="E3271" s="2">
        <v>16.420000000000002</v>
      </c>
      <c r="F3271" s="2">
        <v>3.45</v>
      </c>
      <c r="G3271" s="2">
        <v>0</v>
      </c>
      <c r="H3271" s="16">
        <f t="shared" si="153"/>
        <v>0</v>
      </c>
      <c r="I3271" s="15">
        <f t="shared" si="151"/>
        <v>16.420000000000002</v>
      </c>
      <c r="J3271" s="14">
        <f t="shared" si="152"/>
        <v>0</v>
      </c>
    </row>
    <row r="3272" spans="1:10" x14ac:dyDescent="0.3">
      <c r="A3272" s="19">
        <v>20200515</v>
      </c>
      <c r="B3272" s="19" t="s">
        <v>26</v>
      </c>
      <c r="C3272" s="19">
        <v>0</v>
      </c>
      <c r="D3272" s="19">
        <v>0</v>
      </c>
      <c r="E3272" s="19">
        <v>16.09</v>
      </c>
      <c r="F3272" s="19">
        <v>3.45</v>
      </c>
      <c r="G3272" s="19">
        <v>0</v>
      </c>
      <c r="H3272" s="17">
        <f t="shared" si="153"/>
        <v>0</v>
      </c>
      <c r="I3272" s="18">
        <f t="shared" si="151"/>
        <v>16.09</v>
      </c>
      <c r="J3272" s="17">
        <f t="shared" si="152"/>
        <v>0</v>
      </c>
    </row>
    <row r="3273" spans="1:10" x14ac:dyDescent="0.3">
      <c r="A3273" s="2">
        <v>20200515</v>
      </c>
      <c r="B3273" s="2" t="s">
        <v>25</v>
      </c>
      <c r="C3273" s="2">
        <v>0</v>
      </c>
      <c r="D3273" s="2">
        <v>0</v>
      </c>
      <c r="E3273" s="2">
        <v>15.8</v>
      </c>
      <c r="F3273" s="2">
        <v>3.31</v>
      </c>
      <c r="G3273" s="2">
        <v>0</v>
      </c>
      <c r="H3273" s="16">
        <f t="shared" si="153"/>
        <v>0</v>
      </c>
      <c r="I3273" s="15">
        <f t="shared" si="151"/>
        <v>15.8</v>
      </c>
      <c r="J3273" s="14">
        <f t="shared" si="152"/>
        <v>0</v>
      </c>
    </row>
    <row r="3274" spans="1:10" x14ac:dyDescent="0.3">
      <c r="A3274" s="19">
        <v>20200516</v>
      </c>
      <c r="B3274" s="19" t="s">
        <v>48</v>
      </c>
      <c r="C3274" s="19">
        <v>0</v>
      </c>
      <c r="D3274" s="19">
        <v>0</v>
      </c>
      <c r="E3274" s="19">
        <v>15.62</v>
      </c>
      <c r="F3274" s="19">
        <v>3.1</v>
      </c>
      <c r="G3274" s="19">
        <v>0</v>
      </c>
      <c r="H3274" s="17">
        <f t="shared" si="153"/>
        <v>0</v>
      </c>
      <c r="I3274" s="18">
        <f t="shared" ref="I3274:I3337" si="154">E3274+H3274*((NOCT-20)/(800))</f>
        <v>15.62</v>
      </c>
      <c r="J3274" s="17">
        <f t="shared" ref="J3274:J3337" si="155">P_STC__W*(H3274/1000)*(1+(alpha_p/100)*(I3274-25))</f>
        <v>0</v>
      </c>
    </row>
    <row r="3275" spans="1:10" x14ac:dyDescent="0.3">
      <c r="A3275" s="2">
        <v>20200516</v>
      </c>
      <c r="B3275" s="2" t="s">
        <v>47</v>
      </c>
      <c r="C3275" s="2">
        <v>0</v>
      </c>
      <c r="D3275" s="2">
        <v>0</v>
      </c>
      <c r="E3275" s="2">
        <v>15.51</v>
      </c>
      <c r="F3275" s="2">
        <v>2.97</v>
      </c>
      <c r="G3275" s="2">
        <v>0</v>
      </c>
      <c r="H3275" s="16">
        <f t="shared" si="153"/>
        <v>0</v>
      </c>
      <c r="I3275" s="15">
        <f t="shared" si="154"/>
        <v>15.51</v>
      </c>
      <c r="J3275" s="14">
        <f t="shared" si="155"/>
        <v>0</v>
      </c>
    </row>
    <row r="3276" spans="1:10" x14ac:dyDescent="0.3">
      <c r="A3276" s="19">
        <v>20200516</v>
      </c>
      <c r="B3276" s="19" t="s">
        <v>46</v>
      </c>
      <c r="C3276" s="19">
        <v>0</v>
      </c>
      <c r="D3276" s="19">
        <v>0</v>
      </c>
      <c r="E3276" s="19">
        <v>15.39</v>
      </c>
      <c r="F3276" s="19">
        <v>2.76</v>
      </c>
      <c r="G3276" s="19">
        <v>0</v>
      </c>
      <c r="H3276" s="17">
        <f t="shared" si="153"/>
        <v>0</v>
      </c>
      <c r="I3276" s="18">
        <f t="shared" si="154"/>
        <v>15.39</v>
      </c>
      <c r="J3276" s="17">
        <f t="shared" si="155"/>
        <v>0</v>
      </c>
    </row>
    <row r="3277" spans="1:10" x14ac:dyDescent="0.3">
      <c r="A3277" s="2">
        <v>20200516</v>
      </c>
      <c r="B3277" s="2" t="s">
        <v>45</v>
      </c>
      <c r="C3277" s="2">
        <v>0</v>
      </c>
      <c r="D3277" s="2">
        <v>0</v>
      </c>
      <c r="E3277" s="2">
        <v>15.34</v>
      </c>
      <c r="F3277" s="2">
        <v>2.62</v>
      </c>
      <c r="G3277" s="2">
        <v>0</v>
      </c>
      <c r="H3277" s="16">
        <f t="shared" si="153"/>
        <v>0</v>
      </c>
      <c r="I3277" s="15">
        <f t="shared" si="154"/>
        <v>15.34</v>
      </c>
      <c r="J3277" s="14">
        <f t="shared" si="155"/>
        <v>0</v>
      </c>
    </row>
    <row r="3278" spans="1:10" x14ac:dyDescent="0.3">
      <c r="A3278" s="19">
        <v>20200516</v>
      </c>
      <c r="B3278" s="19" t="s">
        <v>44</v>
      </c>
      <c r="C3278" s="19">
        <v>0</v>
      </c>
      <c r="D3278" s="19">
        <v>0</v>
      </c>
      <c r="E3278" s="19">
        <v>15.21</v>
      </c>
      <c r="F3278" s="19">
        <v>2.5499999999999998</v>
      </c>
      <c r="G3278" s="19">
        <v>0</v>
      </c>
      <c r="H3278" s="17">
        <f t="shared" si="153"/>
        <v>0</v>
      </c>
      <c r="I3278" s="18">
        <f t="shared" si="154"/>
        <v>15.21</v>
      </c>
      <c r="J3278" s="17">
        <f t="shared" si="155"/>
        <v>0</v>
      </c>
    </row>
    <row r="3279" spans="1:10" x14ac:dyDescent="0.3">
      <c r="A3279" s="2">
        <v>20200516</v>
      </c>
      <c r="B3279" s="2" t="s">
        <v>43</v>
      </c>
      <c r="C3279" s="2">
        <v>0</v>
      </c>
      <c r="D3279" s="2">
        <v>0</v>
      </c>
      <c r="E3279" s="2">
        <v>15.04</v>
      </c>
      <c r="F3279" s="2">
        <v>2.5499999999999998</v>
      </c>
      <c r="G3279" s="2">
        <v>0</v>
      </c>
      <c r="H3279" s="16">
        <f t="shared" si="153"/>
        <v>0</v>
      </c>
      <c r="I3279" s="15">
        <f t="shared" si="154"/>
        <v>15.04</v>
      </c>
      <c r="J3279" s="14">
        <f t="shared" si="155"/>
        <v>0</v>
      </c>
    </row>
    <row r="3280" spans="1:10" x14ac:dyDescent="0.3">
      <c r="A3280" s="19">
        <v>20200516</v>
      </c>
      <c r="B3280" s="19" t="s">
        <v>42</v>
      </c>
      <c r="C3280" s="19">
        <v>90</v>
      </c>
      <c r="D3280" s="19">
        <v>7.56</v>
      </c>
      <c r="E3280" s="19">
        <v>14.86</v>
      </c>
      <c r="F3280" s="19">
        <v>2.5499999999999998</v>
      </c>
      <c r="G3280" s="19">
        <v>0</v>
      </c>
      <c r="H3280" s="17">
        <f t="shared" si="153"/>
        <v>684.07584410358265</v>
      </c>
      <c r="I3280" s="18">
        <f t="shared" si="154"/>
        <v>36.237370128236961</v>
      </c>
      <c r="J3280" s="17">
        <f t="shared" si="155"/>
        <v>0.64948338355168134</v>
      </c>
    </row>
    <row r="3281" spans="1:10" x14ac:dyDescent="0.3">
      <c r="A3281" s="2">
        <v>20200516</v>
      </c>
      <c r="B3281" s="2" t="s">
        <v>41</v>
      </c>
      <c r="C3281" s="2">
        <v>281.99</v>
      </c>
      <c r="D3281" s="2">
        <v>18.899999999999999</v>
      </c>
      <c r="E3281" s="2">
        <v>15.24</v>
      </c>
      <c r="F3281" s="2">
        <v>2.83</v>
      </c>
      <c r="G3281" s="2">
        <v>0</v>
      </c>
      <c r="H3281" s="16">
        <f t="shared" si="153"/>
        <v>870.56139669370543</v>
      </c>
      <c r="I3281" s="15">
        <f t="shared" si="154"/>
        <v>42.445043646678293</v>
      </c>
      <c r="J3281" s="14">
        <f t="shared" si="155"/>
        <v>0.80221997966274838</v>
      </c>
    </row>
    <row r="3282" spans="1:10" x14ac:dyDescent="0.3">
      <c r="A3282" s="19">
        <v>20200516</v>
      </c>
      <c r="B3282" s="19" t="s">
        <v>40</v>
      </c>
      <c r="C3282" s="19">
        <v>488</v>
      </c>
      <c r="D3282" s="19">
        <v>30.54</v>
      </c>
      <c r="E3282" s="19">
        <v>16.329999999999998</v>
      </c>
      <c r="F3282" s="19">
        <v>3.17</v>
      </c>
      <c r="G3282" s="19">
        <v>0</v>
      </c>
      <c r="H3282" s="17">
        <f t="shared" si="153"/>
        <v>960.36568862805848</v>
      </c>
      <c r="I3282" s="18">
        <f t="shared" si="154"/>
        <v>46.341427769626826</v>
      </c>
      <c r="J3282" s="17">
        <f t="shared" si="155"/>
        <v>0.86813560123478206</v>
      </c>
    </row>
    <row r="3283" spans="1:10" x14ac:dyDescent="0.3">
      <c r="A3283" s="2">
        <v>20200516</v>
      </c>
      <c r="B3283" s="2" t="s">
        <v>39</v>
      </c>
      <c r="C3283" s="2">
        <v>689</v>
      </c>
      <c r="D3283" s="2">
        <v>42.19</v>
      </c>
      <c r="E3283" s="2">
        <v>17.46</v>
      </c>
      <c r="F3283" s="2">
        <v>2.83</v>
      </c>
      <c r="G3283" s="2">
        <v>0</v>
      </c>
      <c r="H3283" s="16">
        <f t="shared" ref="H3283:H3346" si="156">IF(D3283&gt;0,C3283/SIN(D3283*PI()/180),0)</f>
        <v>1025.9215926522788</v>
      </c>
      <c r="I3283" s="15">
        <f t="shared" si="154"/>
        <v>49.520049770383714</v>
      </c>
      <c r="J3283" s="14">
        <f t="shared" si="155"/>
        <v>0.91272117434672551</v>
      </c>
    </row>
    <row r="3284" spans="1:10" x14ac:dyDescent="0.3">
      <c r="A3284" s="19">
        <v>20200516</v>
      </c>
      <c r="B3284" s="19" t="s">
        <v>38</v>
      </c>
      <c r="C3284" s="19">
        <v>834</v>
      </c>
      <c r="D3284" s="19">
        <v>53.45</v>
      </c>
      <c r="E3284" s="19">
        <v>18.68</v>
      </c>
      <c r="F3284" s="19">
        <v>2.14</v>
      </c>
      <c r="G3284" s="19">
        <v>0</v>
      </c>
      <c r="H3284" s="17">
        <f t="shared" si="156"/>
        <v>1038.1689230341351</v>
      </c>
      <c r="I3284" s="18">
        <f t="shared" si="154"/>
        <v>51.122778844816722</v>
      </c>
      <c r="J3284" s="17">
        <f t="shared" si="155"/>
        <v>0.91612956572421489</v>
      </c>
    </row>
    <row r="3285" spans="1:10" x14ac:dyDescent="0.3">
      <c r="A3285" s="2">
        <v>20200516</v>
      </c>
      <c r="B3285" s="2" t="s">
        <v>37</v>
      </c>
      <c r="C3285" s="2">
        <v>954</v>
      </c>
      <c r="D3285" s="2">
        <v>63.41</v>
      </c>
      <c r="E3285" s="2">
        <v>19.760000000000002</v>
      </c>
      <c r="F3285" s="2">
        <v>1.79</v>
      </c>
      <c r="G3285" s="2">
        <v>0</v>
      </c>
      <c r="H3285" s="16">
        <f t="shared" si="156"/>
        <v>1066.836797629931</v>
      </c>
      <c r="I3285" s="15">
        <f t="shared" si="154"/>
        <v>53.098649925935348</v>
      </c>
      <c r="J3285" s="14">
        <f t="shared" si="155"/>
        <v>0.93194176595873879</v>
      </c>
    </row>
    <row r="3286" spans="1:10" x14ac:dyDescent="0.3">
      <c r="A3286" s="19">
        <v>20200516</v>
      </c>
      <c r="B3286" s="19" t="s">
        <v>36</v>
      </c>
      <c r="C3286" s="19">
        <v>987.01</v>
      </c>
      <c r="D3286" s="19">
        <v>69.75</v>
      </c>
      <c r="E3286" s="19">
        <v>20.69</v>
      </c>
      <c r="F3286" s="19">
        <v>2.62</v>
      </c>
      <c r="G3286" s="19">
        <v>0</v>
      </c>
      <c r="H3286" s="17">
        <f t="shared" si="156"/>
        <v>1052.0348698696034</v>
      </c>
      <c r="I3286" s="18">
        <f t="shared" si="154"/>
        <v>53.566089683425105</v>
      </c>
      <c r="J3286" s="17">
        <f t="shared" si="155"/>
        <v>0.91679851887706831</v>
      </c>
    </row>
    <row r="3287" spans="1:10" x14ac:dyDescent="0.3">
      <c r="A3287" s="2">
        <v>20200516</v>
      </c>
      <c r="B3287" s="2" t="s">
        <v>35</v>
      </c>
      <c r="C3287" s="2">
        <v>996.01</v>
      </c>
      <c r="D3287" s="2">
        <v>68.78</v>
      </c>
      <c r="E3287" s="2">
        <v>21.11</v>
      </c>
      <c r="F3287" s="2">
        <v>3.17</v>
      </c>
      <c r="G3287" s="2">
        <v>0</v>
      </c>
      <c r="H3287" s="16">
        <f t="shared" si="156"/>
        <v>1068.4538259729529</v>
      </c>
      <c r="I3287" s="15">
        <f t="shared" si="154"/>
        <v>54.499182061654778</v>
      </c>
      <c r="J3287" s="14">
        <f t="shared" si="155"/>
        <v>0.92662051325713812</v>
      </c>
    </row>
    <row r="3288" spans="1:10" x14ac:dyDescent="0.3">
      <c r="A3288" s="19">
        <v>20200516</v>
      </c>
      <c r="B3288" s="19" t="s">
        <v>34</v>
      </c>
      <c r="C3288" s="19">
        <v>937.01</v>
      </c>
      <c r="D3288" s="19">
        <v>61.23</v>
      </c>
      <c r="E3288" s="19">
        <v>21.1</v>
      </c>
      <c r="F3288" s="19">
        <v>3.72</v>
      </c>
      <c r="G3288" s="19">
        <v>0</v>
      </c>
      <c r="H3288" s="17">
        <f t="shared" si="156"/>
        <v>1068.9642201682843</v>
      </c>
      <c r="I3288" s="18">
        <f t="shared" si="154"/>
        <v>54.505131880258887</v>
      </c>
      <c r="J3288" s="17">
        <f t="shared" si="155"/>
        <v>0.92703453385723922</v>
      </c>
    </row>
    <row r="3289" spans="1:10" x14ac:dyDescent="0.3">
      <c r="A3289" s="2">
        <v>20200516</v>
      </c>
      <c r="B3289" s="2" t="s">
        <v>33</v>
      </c>
      <c r="C3289" s="2">
        <v>727.01</v>
      </c>
      <c r="D3289" s="2">
        <v>50.82</v>
      </c>
      <c r="E3289" s="2">
        <v>21.09</v>
      </c>
      <c r="F3289" s="2">
        <v>4.1399999999999997</v>
      </c>
      <c r="G3289" s="2">
        <v>0</v>
      </c>
      <c r="H3289" s="16">
        <f t="shared" si="156"/>
        <v>937.87766795041068</v>
      </c>
      <c r="I3289" s="15">
        <f t="shared" si="154"/>
        <v>50.398677123450334</v>
      </c>
      <c r="J3289" s="14">
        <f t="shared" si="155"/>
        <v>0.83068383363735898</v>
      </c>
    </row>
    <row r="3290" spans="1:10" x14ac:dyDescent="0.3">
      <c r="A3290" s="19">
        <v>20200516</v>
      </c>
      <c r="B3290" s="19" t="s">
        <v>32</v>
      </c>
      <c r="C3290" s="19">
        <v>631.01</v>
      </c>
      <c r="D3290" s="19">
        <v>39.409999999999997</v>
      </c>
      <c r="E3290" s="19">
        <v>20.9</v>
      </c>
      <c r="F3290" s="19">
        <v>4.76</v>
      </c>
      <c r="G3290" s="19">
        <v>0</v>
      </c>
      <c r="H3290" s="17">
        <f t="shared" si="156"/>
        <v>993.92726212317336</v>
      </c>
      <c r="I3290" s="18">
        <f t="shared" si="154"/>
        <v>51.960226941349163</v>
      </c>
      <c r="J3290" s="17">
        <f t="shared" si="155"/>
        <v>0.87334299164801776</v>
      </c>
    </row>
    <row r="3291" spans="1:10" x14ac:dyDescent="0.3">
      <c r="A3291" s="2">
        <v>20200516</v>
      </c>
      <c r="B3291" s="2" t="s">
        <v>31</v>
      </c>
      <c r="C3291" s="2">
        <v>412</v>
      </c>
      <c r="D3291" s="2">
        <v>27.73</v>
      </c>
      <c r="E3291" s="2">
        <v>20.309999999999999</v>
      </c>
      <c r="F3291" s="2">
        <v>5.17</v>
      </c>
      <c r="G3291" s="2">
        <v>0</v>
      </c>
      <c r="H3291" s="16">
        <f t="shared" si="156"/>
        <v>885.43964204356598</v>
      </c>
      <c r="I3291" s="15">
        <f t="shared" si="154"/>
        <v>47.979988813861439</v>
      </c>
      <c r="J3291" s="14">
        <f t="shared" si="155"/>
        <v>0.7938763732307681</v>
      </c>
    </row>
    <row r="3292" spans="1:10" x14ac:dyDescent="0.3">
      <c r="A3292" s="19">
        <v>20200516</v>
      </c>
      <c r="B3292" s="19" t="s">
        <v>30</v>
      </c>
      <c r="C3292" s="19">
        <v>226</v>
      </c>
      <c r="D3292" s="19">
        <v>16.14</v>
      </c>
      <c r="E3292" s="19">
        <v>19.63</v>
      </c>
      <c r="F3292" s="19">
        <v>5.0999999999999996</v>
      </c>
      <c r="G3292" s="19">
        <v>0</v>
      </c>
      <c r="H3292" s="17">
        <f t="shared" si="156"/>
        <v>812.99252402626382</v>
      </c>
      <c r="I3292" s="18">
        <f t="shared" si="154"/>
        <v>45.036016375820743</v>
      </c>
      <c r="J3292" s="17">
        <f t="shared" si="155"/>
        <v>0.73969143216461863</v>
      </c>
    </row>
    <row r="3293" spans="1:10" x14ac:dyDescent="0.3">
      <c r="A3293" s="2">
        <v>20200516</v>
      </c>
      <c r="B3293" s="2" t="s">
        <v>29</v>
      </c>
      <c r="C3293" s="2">
        <v>42.36</v>
      </c>
      <c r="D3293" s="2">
        <v>4.92</v>
      </c>
      <c r="E3293" s="2">
        <v>18.940000000000001</v>
      </c>
      <c r="F3293" s="2">
        <v>4.4800000000000004</v>
      </c>
      <c r="G3293" s="2">
        <v>0</v>
      </c>
      <c r="H3293" s="16">
        <f t="shared" si="156"/>
        <v>493.90945256893036</v>
      </c>
      <c r="I3293" s="15">
        <f t="shared" si="154"/>
        <v>34.374670392779073</v>
      </c>
      <c r="J3293" s="14">
        <f t="shared" si="155"/>
        <v>0.47307338012122785</v>
      </c>
    </row>
    <row r="3294" spans="1:10" x14ac:dyDescent="0.3">
      <c r="A3294" s="19">
        <v>20200516</v>
      </c>
      <c r="B3294" s="19" t="s">
        <v>28</v>
      </c>
      <c r="C3294" s="19">
        <v>0</v>
      </c>
      <c r="D3294" s="19">
        <v>0</v>
      </c>
      <c r="E3294" s="19">
        <v>18.23</v>
      </c>
      <c r="F3294" s="19">
        <v>4.41</v>
      </c>
      <c r="G3294" s="19">
        <v>0</v>
      </c>
      <c r="H3294" s="17">
        <f t="shared" si="156"/>
        <v>0</v>
      </c>
      <c r="I3294" s="18">
        <f t="shared" si="154"/>
        <v>18.23</v>
      </c>
      <c r="J3294" s="17">
        <f t="shared" si="155"/>
        <v>0</v>
      </c>
    </row>
    <row r="3295" spans="1:10" x14ac:dyDescent="0.3">
      <c r="A3295" s="2">
        <v>20200516</v>
      </c>
      <c r="B3295" s="2" t="s">
        <v>27</v>
      </c>
      <c r="C3295" s="2">
        <v>0</v>
      </c>
      <c r="D3295" s="2">
        <v>0</v>
      </c>
      <c r="E3295" s="2">
        <v>17.71</v>
      </c>
      <c r="F3295" s="2">
        <v>4.34</v>
      </c>
      <c r="G3295" s="2">
        <v>0</v>
      </c>
      <c r="H3295" s="16">
        <f t="shared" si="156"/>
        <v>0</v>
      </c>
      <c r="I3295" s="15">
        <f t="shared" si="154"/>
        <v>17.71</v>
      </c>
      <c r="J3295" s="14">
        <f t="shared" si="155"/>
        <v>0</v>
      </c>
    </row>
    <row r="3296" spans="1:10" x14ac:dyDescent="0.3">
      <c r="A3296" s="19">
        <v>20200516</v>
      </c>
      <c r="B3296" s="19" t="s">
        <v>26</v>
      </c>
      <c r="C3296" s="19">
        <v>0</v>
      </c>
      <c r="D3296" s="19">
        <v>0</v>
      </c>
      <c r="E3296" s="19">
        <v>17.149999999999999</v>
      </c>
      <c r="F3296" s="19">
        <v>4.1399999999999997</v>
      </c>
      <c r="G3296" s="19">
        <v>0</v>
      </c>
      <c r="H3296" s="17">
        <f t="shared" si="156"/>
        <v>0</v>
      </c>
      <c r="I3296" s="18">
        <f t="shared" si="154"/>
        <v>17.149999999999999</v>
      </c>
      <c r="J3296" s="17">
        <f t="shared" si="155"/>
        <v>0</v>
      </c>
    </row>
    <row r="3297" spans="1:10" x14ac:dyDescent="0.3">
      <c r="A3297" s="2">
        <v>20200516</v>
      </c>
      <c r="B3297" s="2" t="s">
        <v>25</v>
      </c>
      <c r="C3297" s="2">
        <v>0</v>
      </c>
      <c r="D3297" s="2">
        <v>0</v>
      </c>
      <c r="E3297" s="2">
        <v>16.73</v>
      </c>
      <c r="F3297" s="2">
        <v>3.93</v>
      </c>
      <c r="G3297" s="2">
        <v>0</v>
      </c>
      <c r="H3297" s="16">
        <f t="shared" si="156"/>
        <v>0</v>
      </c>
      <c r="I3297" s="15">
        <f t="shared" si="154"/>
        <v>16.73</v>
      </c>
      <c r="J3297" s="14">
        <f t="shared" si="155"/>
        <v>0</v>
      </c>
    </row>
    <row r="3298" spans="1:10" x14ac:dyDescent="0.3">
      <c r="A3298" s="19">
        <v>20200517</v>
      </c>
      <c r="B3298" s="19" t="s">
        <v>48</v>
      </c>
      <c r="C3298" s="19">
        <v>0</v>
      </c>
      <c r="D3298" s="19">
        <v>0</v>
      </c>
      <c r="E3298" s="19">
        <v>16.43</v>
      </c>
      <c r="F3298" s="19">
        <v>3.66</v>
      </c>
      <c r="G3298" s="19">
        <v>0</v>
      </c>
      <c r="H3298" s="17">
        <f t="shared" si="156"/>
        <v>0</v>
      </c>
      <c r="I3298" s="18">
        <f t="shared" si="154"/>
        <v>16.43</v>
      </c>
      <c r="J3298" s="17">
        <f t="shared" si="155"/>
        <v>0</v>
      </c>
    </row>
    <row r="3299" spans="1:10" x14ac:dyDescent="0.3">
      <c r="A3299" s="2">
        <v>20200517</v>
      </c>
      <c r="B3299" s="2" t="s">
        <v>47</v>
      </c>
      <c r="C3299" s="2">
        <v>0</v>
      </c>
      <c r="D3299" s="2">
        <v>0</v>
      </c>
      <c r="E3299" s="2">
        <v>16.239999999999998</v>
      </c>
      <c r="F3299" s="2">
        <v>3.59</v>
      </c>
      <c r="G3299" s="2">
        <v>0</v>
      </c>
      <c r="H3299" s="16">
        <f t="shared" si="156"/>
        <v>0</v>
      </c>
      <c r="I3299" s="15">
        <f t="shared" si="154"/>
        <v>16.239999999999998</v>
      </c>
      <c r="J3299" s="14">
        <f t="shared" si="155"/>
        <v>0</v>
      </c>
    </row>
    <row r="3300" spans="1:10" x14ac:dyDescent="0.3">
      <c r="A3300" s="19">
        <v>20200517</v>
      </c>
      <c r="B3300" s="19" t="s">
        <v>46</v>
      </c>
      <c r="C3300" s="19">
        <v>0</v>
      </c>
      <c r="D3300" s="19">
        <v>0</v>
      </c>
      <c r="E3300" s="19">
        <v>16.079999999999998</v>
      </c>
      <c r="F3300" s="19">
        <v>3.59</v>
      </c>
      <c r="G3300" s="19">
        <v>0</v>
      </c>
      <c r="H3300" s="17">
        <f t="shared" si="156"/>
        <v>0</v>
      </c>
      <c r="I3300" s="18">
        <f t="shared" si="154"/>
        <v>16.079999999999998</v>
      </c>
      <c r="J3300" s="17">
        <f t="shared" si="155"/>
        <v>0</v>
      </c>
    </row>
    <row r="3301" spans="1:10" x14ac:dyDescent="0.3">
      <c r="A3301" s="2">
        <v>20200517</v>
      </c>
      <c r="B3301" s="2" t="s">
        <v>45</v>
      </c>
      <c r="C3301" s="2">
        <v>0</v>
      </c>
      <c r="D3301" s="2">
        <v>0</v>
      </c>
      <c r="E3301" s="2">
        <v>15.92</v>
      </c>
      <c r="F3301" s="2">
        <v>3.52</v>
      </c>
      <c r="G3301" s="2">
        <v>0</v>
      </c>
      <c r="H3301" s="16">
        <f t="shared" si="156"/>
        <v>0</v>
      </c>
      <c r="I3301" s="15">
        <f t="shared" si="154"/>
        <v>15.92</v>
      </c>
      <c r="J3301" s="14">
        <f t="shared" si="155"/>
        <v>0</v>
      </c>
    </row>
    <row r="3302" spans="1:10" x14ac:dyDescent="0.3">
      <c r="A3302" s="19">
        <v>20200517</v>
      </c>
      <c r="B3302" s="19" t="s">
        <v>44</v>
      </c>
      <c r="C3302" s="19">
        <v>0</v>
      </c>
      <c r="D3302" s="19">
        <v>0</v>
      </c>
      <c r="E3302" s="19">
        <v>15.74</v>
      </c>
      <c r="F3302" s="19">
        <v>3.45</v>
      </c>
      <c r="G3302" s="19">
        <v>0</v>
      </c>
      <c r="H3302" s="17">
        <f t="shared" si="156"/>
        <v>0</v>
      </c>
      <c r="I3302" s="18">
        <f t="shared" si="154"/>
        <v>15.74</v>
      </c>
      <c r="J3302" s="17">
        <f t="shared" si="155"/>
        <v>0</v>
      </c>
    </row>
    <row r="3303" spans="1:10" x14ac:dyDescent="0.3">
      <c r="A3303" s="2">
        <v>20200517</v>
      </c>
      <c r="B3303" s="2" t="s">
        <v>43</v>
      </c>
      <c r="C3303" s="2">
        <v>0</v>
      </c>
      <c r="D3303" s="2">
        <v>0</v>
      </c>
      <c r="E3303" s="2">
        <v>15.55</v>
      </c>
      <c r="F3303" s="2">
        <v>3.38</v>
      </c>
      <c r="G3303" s="2">
        <v>0</v>
      </c>
      <c r="H3303" s="16">
        <f t="shared" si="156"/>
        <v>0</v>
      </c>
      <c r="I3303" s="15">
        <f t="shared" si="154"/>
        <v>15.55</v>
      </c>
      <c r="J3303" s="14">
        <f t="shared" si="155"/>
        <v>0</v>
      </c>
    </row>
    <row r="3304" spans="1:10" x14ac:dyDescent="0.3">
      <c r="A3304" s="19">
        <v>20200517</v>
      </c>
      <c r="B3304" s="19" t="s">
        <v>42</v>
      </c>
      <c r="C3304" s="19">
        <v>93.99</v>
      </c>
      <c r="D3304" s="19">
        <v>7.7</v>
      </c>
      <c r="E3304" s="19">
        <v>15.47</v>
      </c>
      <c r="F3304" s="19">
        <v>3.17</v>
      </c>
      <c r="G3304" s="19">
        <v>0</v>
      </c>
      <c r="H3304" s="17">
        <f t="shared" si="156"/>
        <v>701.49022980669383</v>
      </c>
      <c r="I3304" s="18">
        <f t="shared" si="154"/>
        <v>37.391569681459181</v>
      </c>
      <c r="J3304" s="17">
        <f t="shared" si="155"/>
        <v>0.66237368702088772</v>
      </c>
    </row>
    <row r="3305" spans="1:10" x14ac:dyDescent="0.3">
      <c r="A3305" s="2">
        <v>20200517</v>
      </c>
      <c r="B3305" s="2" t="s">
        <v>41</v>
      </c>
      <c r="C3305" s="2">
        <v>286.99</v>
      </c>
      <c r="D3305" s="2">
        <v>19.03</v>
      </c>
      <c r="E3305" s="2">
        <v>16.48</v>
      </c>
      <c r="F3305" s="2">
        <v>2.9</v>
      </c>
      <c r="G3305" s="2">
        <v>0</v>
      </c>
      <c r="H3305" s="16">
        <f t="shared" si="156"/>
        <v>880.1668378679617</v>
      </c>
      <c r="I3305" s="15">
        <f t="shared" si="154"/>
        <v>43.9852136833738</v>
      </c>
      <c r="J3305" s="14">
        <f t="shared" si="155"/>
        <v>0.80497113814521959</v>
      </c>
    </row>
    <row r="3306" spans="1:10" x14ac:dyDescent="0.3">
      <c r="A3306" s="19">
        <v>20200517</v>
      </c>
      <c r="B3306" s="19" t="s">
        <v>40</v>
      </c>
      <c r="C3306" s="19">
        <v>495</v>
      </c>
      <c r="D3306" s="19">
        <v>30.66</v>
      </c>
      <c r="E3306" s="19">
        <v>18.02</v>
      </c>
      <c r="F3306" s="19">
        <v>3.1</v>
      </c>
      <c r="G3306" s="19">
        <v>0</v>
      </c>
      <c r="H3306" s="17">
        <f t="shared" si="156"/>
        <v>970.69767019756637</v>
      </c>
      <c r="I3306" s="18">
        <f t="shared" si="154"/>
        <v>48.354302193673945</v>
      </c>
      <c r="J3306" s="17">
        <f t="shared" si="155"/>
        <v>0.8686828199193648</v>
      </c>
    </row>
    <row r="3307" spans="1:10" x14ac:dyDescent="0.3">
      <c r="A3307" s="2">
        <v>20200517</v>
      </c>
      <c r="B3307" s="2" t="s">
        <v>39</v>
      </c>
      <c r="C3307" s="2">
        <v>684</v>
      </c>
      <c r="D3307" s="2">
        <v>42.32</v>
      </c>
      <c r="E3307" s="2">
        <v>19.39</v>
      </c>
      <c r="F3307" s="2">
        <v>3.1</v>
      </c>
      <c r="G3307" s="2">
        <v>0</v>
      </c>
      <c r="H3307" s="16">
        <f t="shared" si="156"/>
        <v>1015.9361580686647</v>
      </c>
      <c r="I3307" s="15">
        <f t="shared" si="154"/>
        <v>51.138004939645768</v>
      </c>
      <c r="J3307" s="14">
        <f t="shared" si="155"/>
        <v>0.89644070863782899</v>
      </c>
    </row>
    <row r="3308" spans="1:10" x14ac:dyDescent="0.3">
      <c r="A3308" s="19">
        <v>20200517</v>
      </c>
      <c r="B3308" s="19" t="s">
        <v>38</v>
      </c>
      <c r="C3308" s="19">
        <v>807</v>
      </c>
      <c r="D3308" s="19">
        <v>53.59</v>
      </c>
      <c r="E3308" s="19">
        <v>20.73</v>
      </c>
      <c r="F3308" s="19">
        <v>2.69</v>
      </c>
      <c r="G3308" s="19">
        <v>0</v>
      </c>
      <c r="H3308" s="17">
        <f t="shared" si="156"/>
        <v>1002.7457913858811</v>
      </c>
      <c r="I3308" s="18">
        <f t="shared" si="154"/>
        <v>52.06580598080879</v>
      </c>
      <c r="J3308" s="17">
        <f t="shared" si="155"/>
        <v>0.88061523771612826</v>
      </c>
    </row>
    <row r="3309" spans="1:10" x14ac:dyDescent="0.3">
      <c r="A3309" s="2">
        <v>20200517</v>
      </c>
      <c r="B3309" s="2" t="s">
        <v>37</v>
      </c>
      <c r="C3309" s="2">
        <v>938</v>
      </c>
      <c r="D3309" s="2">
        <v>63.59</v>
      </c>
      <c r="E3309" s="2">
        <v>21.91</v>
      </c>
      <c r="F3309" s="2">
        <v>2.0699999999999998</v>
      </c>
      <c r="G3309" s="2">
        <v>0</v>
      </c>
      <c r="H3309" s="16">
        <f t="shared" si="156"/>
        <v>1047.3026371388685</v>
      </c>
      <c r="I3309" s="15">
        <f t="shared" si="154"/>
        <v>54.638207410589644</v>
      </c>
      <c r="J3309" s="14">
        <f t="shared" si="155"/>
        <v>0.90762185962356168</v>
      </c>
    </row>
    <row r="3310" spans="1:10" x14ac:dyDescent="0.3">
      <c r="A3310" s="19">
        <v>20200517</v>
      </c>
      <c r="B3310" s="19" t="s">
        <v>36</v>
      </c>
      <c r="C3310" s="19">
        <v>964</v>
      </c>
      <c r="D3310" s="19">
        <v>69.97</v>
      </c>
      <c r="E3310" s="19">
        <v>22.7</v>
      </c>
      <c r="F3310" s="19">
        <v>2</v>
      </c>
      <c r="G3310" s="19">
        <v>0</v>
      </c>
      <c r="H3310" s="17">
        <f t="shared" si="156"/>
        <v>1026.0630546275538</v>
      </c>
      <c r="I3310" s="18">
        <f t="shared" si="154"/>
        <v>54.764470457111059</v>
      </c>
      <c r="J3310" s="17">
        <f t="shared" si="155"/>
        <v>0.8886320489828764</v>
      </c>
    </row>
    <row r="3311" spans="1:10" x14ac:dyDescent="0.3">
      <c r="A3311" s="2">
        <v>20200517</v>
      </c>
      <c r="B3311" s="2" t="s">
        <v>35</v>
      </c>
      <c r="C3311" s="2">
        <v>989.01</v>
      </c>
      <c r="D3311" s="2">
        <v>68.989999999999995</v>
      </c>
      <c r="E3311" s="2">
        <v>23.19</v>
      </c>
      <c r="F3311" s="2">
        <v>2.97</v>
      </c>
      <c r="G3311" s="2">
        <v>0</v>
      </c>
      <c r="H3311" s="16">
        <f t="shared" si="156"/>
        <v>1059.4441057773458</v>
      </c>
      <c r="I3311" s="15">
        <f t="shared" si="154"/>
        <v>56.297628305542062</v>
      </c>
      <c r="J3311" s="14">
        <f t="shared" si="155"/>
        <v>0.91023271052832033</v>
      </c>
    </row>
    <row r="3312" spans="1:10" x14ac:dyDescent="0.3">
      <c r="A3312" s="19">
        <v>20200517</v>
      </c>
      <c r="B3312" s="19" t="s">
        <v>34</v>
      </c>
      <c r="C3312" s="19">
        <v>936.01</v>
      </c>
      <c r="D3312" s="19">
        <v>61.4</v>
      </c>
      <c r="E3312" s="19">
        <v>23.27</v>
      </c>
      <c r="F3312" s="19">
        <v>3.93</v>
      </c>
      <c r="G3312" s="19">
        <v>0</v>
      </c>
      <c r="H3312" s="17">
        <f t="shared" si="156"/>
        <v>1066.0912867288043</v>
      </c>
      <c r="I3312" s="18">
        <f t="shared" si="154"/>
        <v>56.585352710275131</v>
      </c>
      <c r="J3312" s="17">
        <f t="shared" si="155"/>
        <v>0.91456337482174277</v>
      </c>
    </row>
    <row r="3313" spans="1:10" x14ac:dyDescent="0.3">
      <c r="A3313" s="2">
        <v>20200517</v>
      </c>
      <c r="B3313" s="2" t="s">
        <v>33</v>
      </c>
      <c r="C3313" s="2">
        <v>726.01</v>
      </c>
      <c r="D3313" s="2">
        <v>50.97</v>
      </c>
      <c r="E3313" s="2">
        <v>23.02</v>
      </c>
      <c r="F3313" s="2">
        <v>4.76</v>
      </c>
      <c r="G3313" s="2">
        <v>0</v>
      </c>
      <c r="H3313" s="16">
        <f t="shared" si="156"/>
        <v>934.59671133625693</v>
      </c>
      <c r="I3313" s="15">
        <f t="shared" si="154"/>
        <v>52.226147229258032</v>
      </c>
      <c r="J3313" s="14">
        <f t="shared" si="155"/>
        <v>0.82009210685356104</v>
      </c>
    </row>
    <row r="3314" spans="1:10" x14ac:dyDescent="0.3">
      <c r="A3314" s="19">
        <v>20200517</v>
      </c>
      <c r="B3314" s="19" t="s">
        <v>32</v>
      </c>
      <c r="C3314" s="19">
        <v>582</v>
      </c>
      <c r="D3314" s="19">
        <v>39.549999999999997</v>
      </c>
      <c r="E3314" s="19">
        <v>22.34</v>
      </c>
      <c r="F3314" s="19">
        <v>5.45</v>
      </c>
      <c r="G3314" s="19">
        <v>0</v>
      </c>
      <c r="H3314" s="17">
        <f t="shared" si="156"/>
        <v>914.01455577961133</v>
      </c>
      <c r="I3314" s="18">
        <f t="shared" si="154"/>
        <v>50.902954868112857</v>
      </c>
      <c r="J3314" s="17">
        <f t="shared" si="155"/>
        <v>0.80747400573740258</v>
      </c>
    </row>
    <row r="3315" spans="1:10" x14ac:dyDescent="0.3">
      <c r="A3315" s="2">
        <v>20200517</v>
      </c>
      <c r="B3315" s="2" t="s">
        <v>31</v>
      </c>
      <c r="C3315" s="2">
        <v>433</v>
      </c>
      <c r="D3315" s="2">
        <v>27.87</v>
      </c>
      <c r="E3315" s="2">
        <v>21.52</v>
      </c>
      <c r="F3315" s="2">
        <v>5.72</v>
      </c>
      <c r="G3315" s="2">
        <v>0</v>
      </c>
      <c r="H3315" s="16">
        <f t="shared" si="156"/>
        <v>926.26856936118452</v>
      </c>
      <c r="I3315" s="15">
        <f t="shared" si="154"/>
        <v>50.465892792537019</v>
      </c>
      <c r="J3315" s="14">
        <f t="shared" si="155"/>
        <v>0.82012141698116592</v>
      </c>
    </row>
    <row r="3316" spans="1:10" x14ac:dyDescent="0.3">
      <c r="A3316" s="19">
        <v>20200517</v>
      </c>
      <c r="B3316" s="19" t="s">
        <v>30</v>
      </c>
      <c r="C3316" s="19">
        <v>235</v>
      </c>
      <c r="D3316" s="19">
        <v>16.28</v>
      </c>
      <c r="E3316" s="19">
        <v>20.65</v>
      </c>
      <c r="F3316" s="19">
        <v>5.31</v>
      </c>
      <c r="G3316" s="19">
        <v>0</v>
      </c>
      <c r="H3316" s="17">
        <f t="shared" si="156"/>
        <v>838.29276674882271</v>
      </c>
      <c r="I3316" s="18">
        <f t="shared" si="154"/>
        <v>46.846648960900708</v>
      </c>
      <c r="J3316" s="17">
        <f t="shared" si="155"/>
        <v>0.75588027164151583</v>
      </c>
    </row>
    <row r="3317" spans="1:10" x14ac:dyDescent="0.3">
      <c r="A3317" s="2">
        <v>20200517</v>
      </c>
      <c r="B3317" s="2" t="s">
        <v>29</v>
      </c>
      <c r="C3317" s="2">
        <v>46.28</v>
      </c>
      <c r="D3317" s="2">
        <v>5.07</v>
      </c>
      <c r="E3317" s="2">
        <v>19.71</v>
      </c>
      <c r="F3317" s="2">
        <v>4.9000000000000004</v>
      </c>
      <c r="G3317" s="2">
        <v>0</v>
      </c>
      <c r="H3317" s="16">
        <f t="shared" si="156"/>
        <v>523.69079133236937</v>
      </c>
      <c r="I3317" s="15">
        <f t="shared" si="154"/>
        <v>36.075337229136544</v>
      </c>
      <c r="J3317" s="14">
        <f t="shared" si="155"/>
        <v>0.49759055680227227</v>
      </c>
    </row>
    <row r="3318" spans="1:10" x14ac:dyDescent="0.3">
      <c r="A3318" s="19">
        <v>20200517</v>
      </c>
      <c r="B3318" s="19" t="s">
        <v>28</v>
      </c>
      <c r="C3318" s="19">
        <v>0</v>
      </c>
      <c r="D3318" s="19">
        <v>0</v>
      </c>
      <c r="E3318" s="19">
        <v>18.59</v>
      </c>
      <c r="F3318" s="19">
        <v>4.76</v>
      </c>
      <c r="G3318" s="19">
        <v>0</v>
      </c>
      <c r="H3318" s="17">
        <f t="shared" si="156"/>
        <v>0</v>
      </c>
      <c r="I3318" s="18">
        <f t="shared" si="154"/>
        <v>18.59</v>
      </c>
      <c r="J3318" s="17">
        <f t="shared" si="155"/>
        <v>0</v>
      </c>
    </row>
    <row r="3319" spans="1:10" x14ac:dyDescent="0.3">
      <c r="A3319" s="2">
        <v>20200517</v>
      </c>
      <c r="B3319" s="2" t="s">
        <v>27</v>
      </c>
      <c r="C3319" s="2">
        <v>0</v>
      </c>
      <c r="D3319" s="2">
        <v>0</v>
      </c>
      <c r="E3319" s="2">
        <v>17.82</v>
      </c>
      <c r="F3319" s="2">
        <v>4.55</v>
      </c>
      <c r="G3319" s="2">
        <v>0</v>
      </c>
      <c r="H3319" s="16">
        <f t="shared" si="156"/>
        <v>0</v>
      </c>
      <c r="I3319" s="15">
        <f t="shared" si="154"/>
        <v>17.82</v>
      </c>
      <c r="J3319" s="14">
        <f t="shared" si="155"/>
        <v>0</v>
      </c>
    </row>
    <row r="3320" spans="1:10" x14ac:dyDescent="0.3">
      <c r="A3320" s="19">
        <v>20200517</v>
      </c>
      <c r="B3320" s="19" t="s">
        <v>26</v>
      </c>
      <c r="C3320" s="19">
        <v>0</v>
      </c>
      <c r="D3320" s="19">
        <v>0</v>
      </c>
      <c r="E3320" s="19">
        <v>17.29</v>
      </c>
      <c r="F3320" s="19">
        <v>4.4800000000000004</v>
      </c>
      <c r="G3320" s="19">
        <v>0</v>
      </c>
      <c r="H3320" s="17">
        <f t="shared" si="156"/>
        <v>0</v>
      </c>
      <c r="I3320" s="18">
        <f t="shared" si="154"/>
        <v>17.29</v>
      </c>
      <c r="J3320" s="17">
        <f t="shared" si="155"/>
        <v>0</v>
      </c>
    </row>
    <row r="3321" spans="1:10" x14ac:dyDescent="0.3">
      <c r="A3321" s="2">
        <v>20200517</v>
      </c>
      <c r="B3321" s="2" t="s">
        <v>25</v>
      </c>
      <c r="C3321" s="2">
        <v>0</v>
      </c>
      <c r="D3321" s="2">
        <v>0</v>
      </c>
      <c r="E3321" s="2">
        <v>16.88</v>
      </c>
      <c r="F3321" s="2">
        <v>4.28</v>
      </c>
      <c r="G3321" s="2">
        <v>0</v>
      </c>
      <c r="H3321" s="16">
        <f t="shared" si="156"/>
        <v>0</v>
      </c>
      <c r="I3321" s="15">
        <f t="shared" si="154"/>
        <v>16.88</v>
      </c>
      <c r="J3321" s="14">
        <f t="shared" si="155"/>
        <v>0</v>
      </c>
    </row>
    <row r="3322" spans="1:10" x14ac:dyDescent="0.3">
      <c r="A3322" s="19">
        <v>20200518</v>
      </c>
      <c r="B3322" s="19" t="s">
        <v>48</v>
      </c>
      <c r="C3322" s="19">
        <v>0</v>
      </c>
      <c r="D3322" s="19">
        <v>0</v>
      </c>
      <c r="E3322" s="19">
        <v>16.579999999999998</v>
      </c>
      <c r="F3322" s="19">
        <v>4.1399999999999997</v>
      </c>
      <c r="G3322" s="19">
        <v>0</v>
      </c>
      <c r="H3322" s="17">
        <f t="shared" si="156"/>
        <v>0</v>
      </c>
      <c r="I3322" s="18">
        <f t="shared" si="154"/>
        <v>16.579999999999998</v>
      </c>
      <c r="J3322" s="17">
        <f t="shared" si="155"/>
        <v>0</v>
      </c>
    </row>
    <row r="3323" spans="1:10" x14ac:dyDescent="0.3">
      <c r="A3323" s="2">
        <v>20200518</v>
      </c>
      <c r="B3323" s="2" t="s">
        <v>47</v>
      </c>
      <c r="C3323" s="2">
        <v>0</v>
      </c>
      <c r="D3323" s="2">
        <v>0</v>
      </c>
      <c r="E3323" s="2">
        <v>16.3</v>
      </c>
      <c r="F3323" s="2">
        <v>3.79</v>
      </c>
      <c r="G3323" s="2">
        <v>0</v>
      </c>
      <c r="H3323" s="16">
        <f t="shared" si="156"/>
        <v>0</v>
      </c>
      <c r="I3323" s="15">
        <f t="shared" si="154"/>
        <v>16.3</v>
      </c>
      <c r="J3323" s="14">
        <f t="shared" si="155"/>
        <v>0</v>
      </c>
    </row>
    <row r="3324" spans="1:10" x14ac:dyDescent="0.3">
      <c r="A3324" s="19">
        <v>20200518</v>
      </c>
      <c r="B3324" s="19" t="s">
        <v>46</v>
      </c>
      <c r="C3324" s="19">
        <v>0</v>
      </c>
      <c r="D3324" s="19">
        <v>0</v>
      </c>
      <c r="E3324" s="19">
        <v>16.07</v>
      </c>
      <c r="F3324" s="19">
        <v>3.38</v>
      </c>
      <c r="G3324" s="19">
        <v>0</v>
      </c>
      <c r="H3324" s="17">
        <f t="shared" si="156"/>
        <v>0</v>
      </c>
      <c r="I3324" s="18">
        <f t="shared" si="154"/>
        <v>16.07</v>
      </c>
      <c r="J3324" s="17">
        <f t="shared" si="155"/>
        <v>0</v>
      </c>
    </row>
    <row r="3325" spans="1:10" x14ac:dyDescent="0.3">
      <c r="A3325" s="2">
        <v>20200518</v>
      </c>
      <c r="B3325" s="2" t="s">
        <v>45</v>
      </c>
      <c r="C3325" s="2">
        <v>0</v>
      </c>
      <c r="D3325" s="2">
        <v>0</v>
      </c>
      <c r="E3325" s="2">
        <v>15.85</v>
      </c>
      <c r="F3325" s="2">
        <v>3.24</v>
      </c>
      <c r="G3325" s="2">
        <v>0</v>
      </c>
      <c r="H3325" s="16">
        <f t="shared" si="156"/>
        <v>0</v>
      </c>
      <c r="I3325" s="15">
        <f t="shared" si="154"/>
        <v>15.85</v>
      </c>
      <c r="J3325" s="14">
        <f t="shared" si="155"/>
        <v>0</v>
      </c>
    </row>
    <row r="3326" spans="1:10" x14ac:dyDescent="0.3">
      <c r="A3326" s="19">
        <v>20200518</v>
      </c>
      <c r="B3326" s="19" t="s">
        <v>44</v>
      </c>
      <c r="C3326" s="19">
        <v>0</v>
      </c>
      <c r="D3326" s="19">
        <v>0</v>
      </c>
      <c r="E3326" s="19">
        <v>15.7</v>
      </c>
      <c r="F3326" s="19">
        <v>3.17</v>
      </c>
      <c r="G3326" s="19">
        <v>0</v>
      </c>
      <c r="H3326" s="17">
        <f t="shared" si="156"/>
        <v>0</v>
      </c>
      <c r="I3326" s="18">
        <f t="shared" si="154"/>
        <v>15.7</v>
      </c>
      <c r="J3326" s="17">
        <f t="shared" si="155"/>
        <v>0</v>
      </c>
    </row>
    <row r="3327" spans="1:10" x14ac:dyDescent="0.3">
      <c r="A3327" s="2">
        <v>20200518</v>
      </c>
      <c r="B3327" s="2" t="s">
        <v>43</v>
      </c>
      <c r="C3327" s="2">
        <v>0</v>
      </c>
      <c r="D3327" s="2">
        <v>0</v>
      </c>
      <c r="E3327" s="2">
        <v>15.54</v>
      </c>
      <c r="F3327" s="2">
        <v>3.24</v>
      </c>
      <c r="G3327" s="2">
        <v>0</v>
      </c>
      <c r="H3327" s="16">
        <f t="shared" si="156"/>
        <v>0</v>
      </c>
      <c r="I3327" s="15">
        <f t="shared" si="154"/>
        <v>15.54</v>
      </c>
      <c r="J3327" s="14">
        <f t="shared" si="155"/>
        <v>0</v>
      </c>
    </row>
    <row r="3328" spans="1:10" x14ac:dyDescent="0.3">
      <c r="A3328" s="19">
        <v>20200518</v>
      </c>
      <c r="B3328" s="19" t="s">
        <v>42</v>
      </c>
      <c r="C3328" s="19">
        <v>95.99</v>
      </c>
      <c r="D3328" s="19">
        <v>7.83</v>
      </c>
      <c r="E3328" s="19">
        <v>15.52</v>
      </c>
      <c r="F3328" s="19">
        <v>3.24</v>
      </c>
      <c r="G3328" s="19">
        <v>0</v>
      </c>
      <c r="H3328" s="17">
        <f t="shared" si="156"/>
        <v>704.59490927211164</v>
      </c>
      <c r="I3328" s="18">
        <f t="shared" si="154"/>
        <v>37.538590914753485</v>
      </c>
      <c r="J3328" s="17">
        <f t="shared" si="155"/>
        <v>0.66483908629619781</v>
      </c>
    </row>
    <row r="3329" spans="1:10" x14ac:dyDescent="0.3">
      <c r="A3329" s="2">
        <v>20200518</v>
      </c>
      <c r="B3329" s="2" t="s">
        <v>41</v>
      </c>
      <c r="C3329" s="2">
        <v>286.99</v>
      </c>
      <c r="D3329" s="2">
        <v>19.149999999999999</v>
      </c>
      <c r="E3329" s="2">
        <v>16.670000000000002</v>
      </c>
      <c r="F3329" s="2">
        <v>3.1</v>
      </c>
      <c r="G3329" s="2">
        <v>0</v>
      </c>
      <c r="H3329" s="16">
        <f t="shared" si="156"/>
        <v>874.85642695143417</v>
      </c>
      <c r="I3329" s="15">
        <f t="shared" si="154"/>
        <v>44.009263342232316</v>
      </c>
      <c r="J3329" s="14">
        <f t="shared" si="155"/>
        <v>0.80001973402189508</v>
      </c>
    </row>
    <row r="3330" spans="1:10" x14ac:dyDescent="0.3">
      <c r="A3330" s="19">
        <v>20200518</v>
      </c>
      <c r="B3330" s="19" t="s">
        <v>40</v>
      </c>
      <c r="C3330" s="19">
        <v>491</v>
      </c>
      <c r="D3330" s="19">
        <v>30.78</v>
      </c>
      <c r="E3330" s="19">
        <v>18.23</v>
      </c>
      <c r="F3330" s="19">
        <v>3.38</v>
      </c>
      <c r="G3330" s="19">
        <v>0</v>
      </c>
      <c r="H3330" s="17">
        <f t="shared" si="156"/>
        <v>959.46598173358484</v>
      </c>
      <c r="I3330" s="18">
        <f t="shared" si="154"/>
        <v>48.213311929174523</v>
      </c>
      <c r="J3330" s="17">
        <f t="shared" si="155"/>
        <v>0.8592402576962247</v>
      </c>
    </row>
    <row r="3331" spans="1:10" x14ac:dyDescent="0.3">
      <c r="A3331" s="2">
        <v>20200518</v>
      </c>
      <c r="B3331" s="2" t="s">
        <v>39</v>
      </c>
      <c r="C3331" s="2">
        <v>677</v>
      </c>
      <c r="D3331" s="2">
        <v>42.44</v>
      </c>
      <c r="E3331" s="2">
        <v>19.690000000000001</v>
      </c>
      <c r="F3331" s="2">
        <v>3.45</v>
      </c>
      <c r="G3331" s="2">
        <v>0</v>
      </c>
      <c r="H3331" s="16">
        <f t="shared" si="156"/>
        <v>1003.2338178105954</v>
      </c>
      <c r="I3331" s="15">
        <f t="shared" si="154"/>
        <v>51.041056806581111</v>
      </c>
      <c r="J3331" s="14">
        <f t="shared" si="155"/>
        <v>0.88567010803109492</v>
      </c>
    </row>
    <row r="3332" spans="1:10" x14ac:dyDescent="0.3">
      <c r="A3332" s="19">
        <v>20200518</v>
      </c>
      <c r="B3332" s="19" t="s">
        <v>38</v>
      </c>
      <c r="C3332" s="19">
        <v>842</v>
      </c>
      <c r="D3332" s="19">
        <v>53.73</v>
      </c>
      <c r="E3332" s="19">
        <v>21.07</v>
      </c>
      <c r="F3332" s="19">
        <v>3.24</v>
      </c>
      <c r="G3332" s="19">
        <v>0</v>
      </c>
      <c r="H3332" s="17">
        <f t="shared" si="156"/>
        <v>1044.3564360026419</v>
      </c>
      <c r="I3332" s="18">
        <f t="shared" si="154"/>
        <v>53.706138625082559</v>
      </c>
      <c r="J3332" s="17">
        <f t="shared" si="155"/>
        <v>0.90944895318614127</v>
      </c>
    </row>
    <row r="3333" spans="1:10" x14ac:dyDescent="0.3">
      <c r="A3333" s="2">
        <v>20200518</v>
      </c>
      <c r="B3333" s="2" t="s">
        <v>37</v>
      </c>
      <c r="C3333" s="2">
        <v>977</v>
      </c>
      <c r="D3333" s="2">
        <v>63.76</v>
      </c>
      <c r="E3333" s="2">
        <v>22.27</v>
      </c>
      <c r="F3333" s="2">
        <v>2.97</v>
      </c>
      <c r="G3333" s="2">
        <v>0</v>
      </c>
      <c r="H3333" s="16">
        <f t="shared" si="156"/>
        <v>1089.2469871978374</v>
      </c>
      <c r="I3333" s="15">
        <f t="shared" si="154"/>
        <v>56.308968349932414</v>
      </c>
      <c r="J3333" s="14">
        <f t="shared" si="155"/>
        <v>0.935782589684374</v>
      </c>
    </row>
    <row r="3334" spans="1:10" x14ac:dyDescent="0.3">
      <c r="A3334" s="19">
        <v>20200518</v>
      </c>
      <c r="B3334" s="19" t="s">
        <v>36</v>
      </c>
      <c r="C3334" s="19">
        <v>1012.01</v>
      </c>
      <c r="D3334" s="19">
        <v>70.19</v>
      </c>
      <c r="E3334" s="19">
        <v>23.07</v>
      </c>
      <c r="F3334" s="19">
        <v>3.03</v>
      </c>
      <c r="G3334" s="19">
        <v>0</v>
      </c>
      <c r="H3334" s="17">
        <f t="shared" si="156"/>
        <v>1075.6661664079058</v>
      </c>
      <c r="I3334" s="18">
        <f t="shared" si="154"/>
        <v>56.684567700247058</v>
      </c>
      <c r="J3334" s="17">
        <f t="shared" si="155"/>
        <v>0.92229708778203157</v>
      </c>
    </row>
    <row r="3335" spans="1:10" x14ac:dyDescent="0.3">
      <c r="A3335" s="2">
        <v>20200518</v>
      </c>
      <c r="B3335" s="2" t="s">
        <v>35</v>
      </c>
      <c r="C3335" s="2">
        <v>999.01</v>
      </c>
      <c r="D3335" s="2">
        <v>69.2</v>
      </c>
      <c r="E3335" s="2">
        <v>23.42</v>
      </c>
      <c r="F3335" s="2">
        <v>3.45</v>
      </c>
      <c r="G3335" s="2">
        <v>0</v>
      </c>
      <c r="H3335" s="16">
        <f t="shared" si="156"/>
        <v>1068.6591363765617</v>
      </c>
      <c r="I3335" s="15">
        <f t="shared" si="154"/>
        <v>56.815598011767555</v>
      </c>
      <c r="J3335" s="14">
        <f t="shared" si="155"/>
        <v>0.91565900365104447</v>
      </c>
    </row>
    <row r="3336" spans="1:10" x14ac:dyDescent="0.3">
      <c r="A3336" s="19">
        <v>20200518</v>
      </c>
      <c r="B3336" s="19" t="s">
        <v>34</v>
      </c>
      <c r="C3336" s="19">
        <v>936.01</v>
      </c>
      <c r="D3336" s="19">
        <v>61.57</v>
      </c>
      <c r="E3336" s="19">
        <v>23.37</v>
      </c>
      <c r="F3336" s="19">
        <v>4.21</v>
      </c>
      <c r="G3336" s="19">
        <v>0</v>
      </c>
      <c r="H3336" s="17">
        <f t="shared" si="156"/>
        <v>1064.3741432198069</v>
      </c>
      <c r="I3336" s="18">
        <f t="shared" si="154"/>
        <v>56.631691975618963</v>
      </c>
      <c r="J3336" s="17">
        <f t="shared" si="155"/>
        <v>0.91286834551666662</v>
      </c>
    </row>
    <row r="3337" spans="1:10" x14ac:dyDescent="0.3">
      <c r="A3337" s="2">
        <v>20200518</v>
      </c>
      <c r="B3337" s="2" t="s">
        <v>33</v>
      </c>
      <c r="C3337" s="2">
        <v>816.01</v>
      </c>
      <c r="D3337" s="2">
        <v>51.11</v>
      </c>
      <c r="E3337" s="2">
        <v>23.02</v>
      </c>
      <c r="F3337" s="2">
        <v>4.83</v>
      </c>
      <c r="G3337" s="2">
        <v>0</v>
      </c>
      <c r="H3337" s="16">
        <f t="shared" si="156"/>
        <v>1048.3807164967322</v>
      </c>
      <c r="I3337" s="15">
        <f t="shared" si="154"/>
        <v>55.781897390522886</v>
      </c>
      <c r="J3337" s="14">
        <f t="shared" si="155"/>
        <v>0.90316055211040847</v>
      </c>
    </row>
    <row r="3338" spans="1:10" x14ac:dyDescent="0.3">
      <c r="A3338" s="19">
        <v>20200518</v>
      </c>
      <c r="B3338" s="19" t="s">
        <v>32</v>
      </c>
      <c r="C3338" s="19">
        <v>637.01</v>
      </c>
      <c r="D3338" s="19">
        <v>39.68</v>
      </c>
      <c r="E3338" s="19">
        <v>22.46</v>
      </c>
      <c r="F3338" s="19">
        <v>5.0999999999999996</v>
      </c>
      <c r="G3338" s="19">
        <v>0</v>
      </c>
      <c r="H3338" s="17">
        <f t="shared" si="156"/>
        <v>997.66764394124368</v>
      </c>
      <c r="I3338" s="18">
        <f t="shared" ref="I3338:I3401" si="157">E3338+H3338*((NOCT-20)/(800))</f>
        <v>53.637113873163869</v>
      </c>
      <c r="J3338" s="17">
        <f t="shared" ref="J3338:J3401" si="158">P_STC__W*(H3338/1000)*(1+(alpha_p/100)*(I3338-25))</f>
        <v>0.86910119526921936</v>
      </c>
    </row>
    <row r="3339" spans="1:10" x14ac:dyDescent="0.3">
      <c r="A3339" s="2">
        <v>20200518</v>
      </c>
      <c r="B3339" s="2" t="s">
        <v>31</v>
      </c>
      <c r="C3339" s="2">
        <v>437</v>
      </c>
      <c r="D3339" s="2">
        <v>28</v>
      </c>
      <c r="E3339" s="2">
        <v>21.7</v>
      </c>
      <c r="F3339" s="2">
        <v>5.31</v>
      </c>
      <c r="G3339" s="2">
        <v>0</v>
      </c>
      <c r="H3339" s="16">
        <f t="shared" si="156"/>
        <v>930.83380259881699</v>
      </c>
      <c r="I3339" s="15">
        <f t="shared" si="157"/>
        <v>50.78855633121303</v>
      </c>
      <c r="J3339" s="14">
        <f t="shared" si="158"/>
        <v>0.82281193280889131</v>
      </c>
    </row>
    <row r="3340" spans="1:10" x14ac:dyDescent="0.3">
      <c r="A3340" s="19">
        <v>20200518</v>
      </c>
      <c r="B3340" s="19" t="s">
        <v>30</v>
      </c>
      <c r="C3340" s="19">
        <v>237</v>
      </c>
      <c r="D3340" s="19">
        <v>16.420000000000002</v>
      </c>
      <c r="E3340" s="19">
        <v>20.73</v>
      </c>
      <c r="F3340" s="19">
        <v>5.17</v>
      </c>
      <c r="G3340" s="19">
        <v>0</v>
      </c>
      <c r="H3340" s="17">
        <f t="shared" si="156"/>
        <v>838.41481285660416</v>
      </c>
      <c r="I3340" s="18">
        <f t="shared" si="157"/>
        <v>46.930462901768877</v>
      </c>
      <c r="J3340" s="17">
        <f t="shared" si="158"/>
        <v>0.7556741005832005</v>
      </c>
    </row>
    <row r="3341" spans="1:10" x14ac:dyDescent="0.3">
      <c r="A3341" s="2">
        <v>20200518</v>
      </c>
      <c r="B3341" s="2" t="s">
        <v>29</v>
      </c>
      <c r="C3341" s="2">
        <v>48.77</v>
      </c>
      <c r="D3341" s="2">
        <v>5.21</v>
      </c>
      <c r="E3341" s="2">
        <v>19.53</v>
      </c>
      <c r="F3341" s="2">
        <v>5.66</v>
      </c>
      <c r="G3341" s="2">
        <v>0</v>
      </c>
      <c r="H3341" s="16">
        <f t="shared" si="156"/>
        <v>537.07672065611905</v>
      </c>
      <c r="I3341" s="15">
        <f t="shared" si="157"/>
        <v>36.313647520503721</v>
      </c>
      <c r="J3341" s="14">
        <f t="shared" si="158"/>
        <v>0.50973338546574787</v>
      </c>
    </row>
    <row r="3342" spans="1:10" x14ac:dyDescent="0.3">
      <c r="A3342" s="19">
        <v>20200518</v>
      </c>
      <c r="B3342" s="19" t="s">
        <v>28</v>
      </c>
      <c r="C3342" s="19">
        <v>0</v>
      </c>
      <c r="D3342" s="19">
        <v>0</v>
      </c>
      <c r="E3342" s="19">
        <v>18.38</v>
      </c>
      <c r="F3342" s="19">
        <v>5.52</v>
      </c>
      <c r="G3342" s="19">
        <v>0</v>
      </c>
      <c r="H3342" s="17">
        <f t="shared" si="156"/>
        <v>0</v>
      </c>
      <c r="I3342" s="18">
        <f t="shared" si="157"/>
        <v>18.38</v>
      </c>
      <c r="J3342" s="17">
        <f t="shared" si="158"/>
        <v>0</v>
      </c>
    </row>
    <row r="3343" spans="1:10" x14ac:dyDescent="0.3">
      <c r="A3343" s="2">
        <v>20200518</v>
      </c>
      <c r="B3343" s="2" t="s">
        <v>27</v>
      </c>
      <c r="C3343" s="2">
        <v>0</v>
      </c>
      <c r="D3343" s="2">
        <v>0</v>
      </c>
      <c r="E3343" s="2">
        <v>17.73</v>
      </c>
      <c r="F3343" s="2">
        <v>5.38</v>
      </c>
      <c r="G3343" s="2">
        <v>0</v>
      </c>
      <c r="H3343" s="16">
        <f t="shared" si="156"/>
        <v>0</v>
      </c>
      <c r="I3343" s="15">
        <f t="shared" si="157"/>
        <v>17.73</v>
      </c>
      <c r="J3343" s="14">
        <f t="shared" si="158"/>
        <v>0</v>
      </c>
    </row>
    <row r="3344" spans="1:10" x14ac:dyDescent="0.3">
      <c r="A3344" s="19">
        <v>20200518</v>
      </c>
      <c r="B3344" s="19" t="s">
        <v>26</v>
      </c>
      <c r="C3344" s="19">
        <v>0</v>
      </c>
      <c r="D3344" s="19">
        <v>0</v>
      </c>
      <c r="E3344" s="19">
        <v>17.32</v>
      </c>
      <c r="F3344" s="19">
        <v>5.17</v>
      </c>
      <c r="G3344" s="19">
        <v>0</v>
      </c>
      <c r="H3344" s="17">
        <f t="shared" si="156"/>
        <v>0</v>
      </c>
      <c r="I3344" s="18">
        <f t="shared" si="157"/>
        <v>17.32</v>
      </c>
      <c r="J3344" s="17">
        <f t="shared" si="158"/>
        <v>0</v>
      </c>
    </row>
    <row r="3345" spans="1:10" x14ac:dyDescent="0.3">
      <c r="A3345" s="2">
        <v>20200518</v>
      </c>
      <c r="B3345" s="2" t="s">
        <v>25</v>
      </c>
      <c r="C3345" s="2">
        <v>0</v>
      </c>
      <c r="D3345" s="2">
        <v>0</v>
      </c>
      <c r="E3345" s="2">
        <v>17.03</v>
      </c>
      <c r="F3345" s="2">
        <v>4.9000000000000004</v>
      </c>
      <c r="G3345" s="2">
        <v>0</v>
      </c>
      <c r="H3345" s="16">
        <f t="shared" si="156"/>
        <v>0</v>
      </c>
      <c r="I3345" s="15">
        <f t="shared" si="157"/>
        <v>17.03</v>
      </c>
      <c r="J3345" s="14">
        <f t="shared" si="158"/>
        <v>0</v>
      </c>
    </row>
    <row r="3346" spans="1:10" x14ac:dyDescent="0.3">
      <c r="A3346" s="19">
        <v>20200519</v>
      </c>
      <c r="B3346" s="19" t="s">
        <v>48</v>
      </c>
      <c r="C3346" s="19">
        <v>0</v>
      </c>
      <c r="D3346" s="19">
        <v>0</v>
      </c>
      <c r="E3346" s="19">
        <v>16.82</v>
      </c>
      <c r="F3346" s="19">
        <v>4.55</v>
      </c>
      <c r="G3346" s="19">
        <v>0</v>
      </c>
      <c r="H3346" s="17">
        <f t="shared" si="156"/>
        <v>0</v>
      </c>
      <c r="I3346" s="18">
        <f t="shared" si="157"/>
        <v>16.82</v>
      </c>
      <c r="J3346" s="17">
        <f t="shared" si="158"/>
        <v>0</v>
      </c>
    </row>
    <row r="3347" spans="1:10" x14ac:dyDescent="0.3">
      <c r="A3347" s="2">
        <v>20200519</v>
      </c>
      <c r="B3347" s="2" t="s">
        <v>47</v>
      </c>
      <c r="C3347" s="2">
        <v>0</v>
      </c>
      <c r="D3347" s="2">
        <v>0</v>
      </c>
      <c r="E3347" s="2">
        <v>16.579999999999998</v>
      </c>
      <c r="F3347" s="2">
        <v>4.28</v>
      </c>
      <c r="G3347" s="2">
        <v>0</v>
      </c>
      <c r="H3347" s="16">
        <f t="shared" ref="H3347:H3410" si="159">IF(D3347&gt;0,C3347/SIN(D3347*PI()/180),0)</f>
        <v>0</v>
      </c>
      <c r="I3347" s="15">
        <f t="shared" si="157"/>
        <v>16.579999999999998</v>
      </c>
      <c r="J3347" s="14">
        <f t="shared" si="158"/>
        <v>0</v>
      </c>
    </row>
    <row r="3348" spans="1:10" x14ac:dyDescent="0.3">
      <c r="A3348" s="19">
        <v>20200519</v>
      </c>
      <c r="B3348" s="19" t="s">
        <v>46</v>
      </c>
      <c r="C3348" s="19">
        <v>0</v>
      </c>
      <c r="D3348" s="19">
        <v>0</v>
      </c>
      <c r="E3348" s="19">
        <v>16.39</v>
      </c>
      <c r="F3348" s="19">
        <v>4.1399999999999997</v>
      </c>
      <c r="G3348" s="19">
        <v>0</v>
      </c>
      <c r="H3348" s="17">
        <f t="shared" si="159"/>
        <v>0</v>
      </c>
      <c r="I3348" s="18">
        <f t="shared" si="157"/>
        <v>16.39</v>
      </c>
      <c r="J3348" s="17">
        <f t="shared" si="158"/>
        <v>0</v>
      </c>
    </row>
    <row r="3349" spans="1:10" x14ac:dyDescent="0.3">
      <c r="A3349" s="2">
        <v>20200519</v>
      </c>
      <c r="B3349" s="2" t="s">
        <v>45</v>
      </c>
      <c r="C3349" s="2">
        <v>0</v>
      </c>
      <c r="D3349" s="2">
        <v>0</v>
      </c>
      <c r="E3349" s="2">
        <v>16.18</v>
      </c>
      <c r="F3349" s="2">
        <v>4</v>
      </c>
      <c r="G3349" s="2">
        <v>0</v>
      </c>
      <c r="H3349" s="16">
        <f t="shared" si="159"/>
        <v>0</v>
      </c>
      <c r="I3349" s="15">
        <f t="shared" si="157"/>
        <v>16.18</v>
      </c>
      <c r="J3349" s="14">
        <f t="shared" si="158"/>
        <v>0</v>
      </c>
    </row>
    <row r="3350" spans="1:10" x14ac:dyDescent="0.3">
      <c r="A3350" s="19">
        <v>20200519</v>
      </c>
      <c r="B3350" s="19" t="s">
        <v>44</v>
      </c>
      <c r="C3350" s="19">
        <v>0</v>
      </c>
      <c r="D3350" s="19">
        <v>0</v>
      </c>
      <c r="E3350" s="19">
        <v>15.98</v>
      </c>
      <c r="F3350" s="19">
        <v>3.93</v>
      </c>
      <c r="G3350" s="19">
        <v>0</v>
      </c>
      <c r="H3350" s="17">
        <f t="shared" si="159"/>
        <v>0</v>
      </c>
      <c r="I3350" s="18">
        <f t="shared" si="157"/>
        <v>15.98</v>
      </c>
      <c r="J3350" s="17">
        <f t="shared" si="158"/>
        <v>0</v>
      </c>
    </row>
    <row r="3351" spans="1:10" x14ac:dyDescent="0.3">
      <c r="A3351" s="2">
        <v>20200519</v>
      </c>
      <c r="B3351" s="2" t="s">
        <v>43</v>
      </c>
      <c r="C3351" s="2">
        <v>0</v>
      </c>
      <c r="D3351" s="2">
        <v>0</v>
      </c>
      <c r="E3351" s="2">
        <v>15.81</v>
      </c>
      <c r="F3351" s="2">
        <v>3.86</v>
      </c>
      <c r="G3351" s="2">
        <v>0</v>
      </c>
      <c r="H3351" s="16">
        <f t="shared" si="159"/>
        <v>0</v>
      </c>
      <c r="I3351" s="15">
        <f t="shared" si="157"/>
        <v>15.81</v>
      </c>
      <c r="J3351" s="14">
        <f t="shared" si="158"/>
        <v>0</v>
      </c>
    </row>
    <row r="3352" spans="1:10" x14ac:dyDescent="0.3">
      <c r="A3352" s="19">
        <v>20200519</v>
      </c>
      <c r="B3352" s="19" t="s">
        <v>42</v>
      </c>
      <c r="C3352" s="19">
        <v>95.99</v>
      </c>
      <c r="D3352" s="19">
        <v>7.96</v>
      </c>
      <c r="E3352" s="19">
        <v>15.75</v>
      </c>
      <c r="F3352" s="19">
        <v>3.79</v>
      </c>
      <c r="G3352" s="19">
        <v>0</v>
      </c>
      <c r="H3352" s="17">
        <f t="shared" si="159"/>
        <v>693.16003127921488</v>
      </c>
      <c r="I3352" s="18">
        <f t="shared" si="157"/>
        <v>37.411250977475461</v>
      </c>
      <c r="J3352" s="17">
        <f t="shared" si="158"/>
        <v>0.65444660725829007</v>
      </c>
    </row>
    <row r="3353" spans="1:10" x14ac:dyDescent="0.3">
      <c r="A3353" s="2">
        <v>20200519</v>
      </c>
      <c r="B3353" s="2" t="s">
        <v>41</v>
      </c>
      <c r="C3353" s="2">
        <v>286.99</v>
      </c>
      <c r="D3353" s="2">
        <v>19.27</v>
      </c>
      <c r="E3353" s="2">
        <v>16.72</v>
      </c>
      <c r="F3353" s="2">
        <v>3.86</v>
      </c>
      <c r="G3353" s="2">
        <v>0</v>
      </c>
      <c r="H3353" s="16">
        <f t="shared" si="159"/>
        <v>869.61350322211683</v>
      </c>
      <c r="I3353" s="15">
        <f t="shared" si="157"/>
        <v>43.89542197569115</v>
      </c>
      <c r="J3353" s="14">
        <f t="shared" si="158"/>
        <v>0.79567078977598249</v>
      </c>
    </row>
    <row r="3354" spans="1:10" x14ac:dyDescent="0.3">
      <c r="A3354" s="19">
        <v>20200519</v>
      </c>
      <c r="B3354" s="19" t="s">
        <v>40</v>
      </c>
      <c r="C3354" s="19">
        <v>485</v>
      </c>
      <c r="D3354" s="19">
        <v>30.89</v>
      </c>
      <c r="E3354" s="19">
        <v>18.05</v>
      </c>
      <c r="F3354" s="19">
        <v>4</v>
      </c>
      <c r="G3354" s="19">
        <v>0</v>
      </c>
      <c r="H3354" s="17">
        <f t="shared" si="159"/>
        <v>944.69817953176755</v>
      </c>
      <c r="I3354" s="18">
        <f t="shared" si="157"/>
        <v>47.571818110367737</v>
      </c>
      <c r="J3354" s="17">
        <f t="shared" si="158"/>
        <v>0.8487421798826279</v>
      </c>
    </row>
    <row r="3355" spans="1:10" x14ac:dyDescent="0.3">
      <c r="A3355" s="2">
        <v>20200519</v>
      </c>
      <c r="B3355" s="2" t="s">
        <v>39</v>
      </c>
      <c r="C3355" s="2">
        <v>679</v>
      </c>
      <c r="D3355" s="2">
        <v>42.56</v>
      </c>
      <c r="E3355" s="2">
        <v>19.440000000000001</v>
      </c>
      <c r="F3355" s="2">
        <v>3.79</v>
      </c>
      <c r="G3355" s="2">
        <v>0</v>
      </c>
      <c r="H3355" s="16">
        <f t="shared" si="159"/>
        <v>1003.9004087759704</v>
      </c>
      <c r="I3355" s="15">
        <f t="shared" si="157"/>
        <v>50.811887774249072</v>
      </c>
      <c r="J3355" s="14">
        <f t="shared" si="158"/>
        <v>0.88729386768065388</v>
      </c>
    </row>
    <row r="3356" spans="1:10" x14ac:dyDescent="0.3">
      <c r="A3356" s="19">
        <v>20200519</v>
      </c>
      <c r="B3356" s="19" t="s">
        <v>38</v>
      </c>
      <c r="C3356" s="19">
        <v>831</v>
      </c>
      <c r="D3356" s="19">
        <v>53.86</v>
      </c>
      <c r="E3356" s="19">
        <v>20.81</v>
      </c>
      <c r="F3356" s="19">
        <v>3.59</v>
      </c>
      <c r="G3356" s="19">
        <v>0</v>
      </c>
      <c r="H3356" s="17">
        <f t="shared" si="159"/>
        <v>1029.0023248084776</v>
      </c>
      <c r="I3356" s="18">
        <f t="shared" si="157"/>
        <v>52.966322650264928</v>
      </c>
      <c r="J3356" s="17">
        <f t="shared" si="158"/>
        <v>0.89950397520287795</v>
      </c>
    </row>
    <row r="3357" spans="1:10" x14ac:dyDescent="0.3">
      <c r="A3357" s="2">
        <v>20200519</v>
      </c>
      <c r="B3357" s="2" t="s">
        <v>37</v>
      </c>
      <c r="C3357" s="2">
        <v>973</v>
      </c>
      <c r="D3357" s="2">
        <v>63.92</v>
      </c>
      <c r="E3357" s="2">
        <v>22.05</v>
      </c>
      <c r="F3357" s="2">
        <v>3.38</v>
      </c>
      <c r="G3357" s="2">
        <v>0</v>
      </c>
      <c r="H3357" s="16">
        <f t="shared" si="159"/>
        <v>1083.3004748675646</v>
      </c>
      <c r="I3357" s="15">
        <f t="shared" si="157"/>
        <v>55.903139839611399</v>
      </c>
      <c r="J3357" s="14">
        <f t="shared" si="158"/>
        <v>0.93265223758339055</v>
      </c>
    </row>
    <row r="3358" spans="1:10" x14ac:dyDescent="0.3">
      <c r="A3358" s="19">
        <v>20200519</v>
      </c>
      <c r="B3358" s="19" t="s">
        <v>36</v>
      </c>
      <c r="C3358" s="19">
        <v>1014.01</v>
      </c>
      <c r="D3358" s="19">
        <v>70.400000000000006</v>
      </c>
      <c r="E3358" s="19">
        <v>23.04</v>
      </c>
      <c r="F3358" s="19">
        <v>3.24</v>
      </c>
      <c r="G3358" s="19">
        <v>0</v>
      </c>
      <c r="H3358" s="17">
        <f t="shared" si="159"/>
        <v>1076.378088193894</v>
      </c>
      <c r="I3358" s="18">
        <f t="shared" si="157"/>
        <v>56.676815256059186</v>
      </c>
      <c r="J3358" s="17">
        <f t="shared" si="158"/>
        <v>0.92294505388964732</v>
      </c>
    </row>
    <row r="3359" spans="1:10" x14ac:dyDescent="0.3">
      <c r="A3359" s="2">
        <v>20200519</v>
      </c>
      <c r="B3359" s="2" t="s">
        <v>35</v>
      </c>
      <c r="C3359" s="2">
        <v>986.01</v>
      </c>
      <c r="D3359" s="2">
        <v>69.41</v>
      </c>
      <c r="E3359" s="2">
        <v>23.59</v>
      </c>
      <c r="F3359" s="2">
        <v>3.45</v>
      </c>
      <c r="G3359" s="2">
        <v>0</v>
      </c>
      <c r="H3359" s="16">
        <f t="shared" si="159"/>
        <v>1053.2934036593051</v>
      </c>
      <c r="I3359" s="15">
        <f t="shared" si="157"/>
        <v>56.505418864353288</v>
      </c>
      <c r="J3359" s="14">
        <f t="shared" si="158"/>
        <v>0.90396337924724468</v>
      </c>
    </row>
    <row r="3360" spans="1:10" x14ac:dyDescent="0.3">
      <c r="A3360" s="19">
        <v>20200519</v>
      </c>
      <c r="B3360" s="19" t="s">
        <v>34</v>
      </c>
      <c r="C3360" s="19">
        <v>903.01</v>
      </c>
      <c r="D3360" s="19">
        <v>61.74</v>
      </c>
      <c r="E3360" s="19">
        <v>23.63</v>
      </c>
      <c r="F3360" s="19">
        <v>4.07</v>
      </c>
      <c r="G3360" s="19">
        <v>0</v>
      </c>
      <c r="H3360" s="17">
        <f t="shared" si="159"/>
        <v>1025.2062676317839</v>
      </c>
      <c r="I3360" s="18">
        <f t="shared" si="157"/>
        <v>55.66769586349325</v>
      </c>
      <c r="J3360" s="17">
        <f t="shared" si="158"/>
        <v>0.88372305457293021</v>
      </c>
    </row>
    <row r="3361" spans="1:10" x14ac:dyDescent="0.3">
      <c r="A3361" s="2">
        <v>20200519</v>
      </c>
      <c r="B3361" s="2" t="s">
        <v>33</v>
      </c>
      <c r="C3361" s="2">
        <v>805.01</v>
      </c>
      <c r="D3361" s="2">
        <v>51.25</v>
      </c>
      <c r="E3361" s="2">
        <v>23.13</v>
      </c>
      <c r="F3361" s="2">
        <v>4.83</v>
      </c>
      <c r="G3361" s="2">
        <v>0</v>
      </c>
      <c r="H3361" s="16">
        <f t="shared" si="159"/>
        <v>1032.216972451452</v>
      </c>
      <c r="I3361" s="15">
        <f t="shared" si="157"/>
        <v>55.386780389107869</v>
      </c>
      <c r="J3361" s="14">
        <f t="shared" si="158"/>
        <v>0.89107109540038765</v>
      </c>
    </row>
    <row r="3362" spans="1:10" x14ac:dyDescent="0.3">
      <c r="A3362" s="19">
        <v>20200519</v>
      </c>
      <c r="B3362" s="19" t="s">
        <v>32</v>
      </c>
      <c r="C3362" s="19">
        <v>611</v>
      </c>
      <c r="D3362" s="19">
        <v>39.81</v>
      </c>
      <c r="E3362" s="19">
        <v>22.28</v>
      </c>
      <c r="F3362" s="19">
        <v>5.38</v>
      </c>
      <c r="G3362" s="19">
        <v>0</v>
      </c>
      <c r="H3362" s="17">
        <f t="shared" si="159"/>
        <v>954.3239912732804</v>
      </c>
      <c r="I3362" s="18">
        <f t="shared" si="157"/>
        <v>52.102624727290014</v>
      </c>
      <c r="J3362" s="17">
        <f t="shared" si="158"/>
        <v>0.83793290875649851</v>
      </c>
    </row>
    <row r="3363" spans="1:10" x14ac:dyDescent="0.3">
      <c r="A3363" s="2">
        <v>20200519</v>
      </c>
      <c r="B3363" s="2" t="s">
        <v>31</v>
      </c>
      <c r="C3363" s="2">
        <v>342</v>
      </c>
      <c r="D3363" s="2">
        <v>28.13</v>
      </c>
      <c r="E3363" s="2">
        <v>21.15</v>
      </c>
      <c r="F3363" s="2">
        <v>5.72</v>
      </c>
      <c r="G3363" s="2">
        <v>0</v>
      </c>
      <c r="H3363" s="16">
        <f t="shared" si="159"/>
        <v>725.38511065536989</v>
      </c>
      <c r="I3363" s="15">
        <f t="shared" si="157"/>
        <v>43.818284707980311</v>
      </c>
      <c r="J3363" s="14">
        <f t="shared" si="158"/>
        <v>0.66395784474677844</v>
      </c>
    </row>
    <row r="3364" spans="1:10" x14ac:dyDescent="0.3">
      <c r="A3364" s="19">
        <v>20200519</v>
      </c>
      <c r="B3364" s="19" t="s">
        <v>30</v>
      </c>
      <c r="C3364" s="19">
        <v>229</v>
      </c>
      <c r="D3364" s="19">
        <v>16.55</v>
      </c>
      <c r="E3364" s="19">
        <v>19.989999999999998</v>
      </c>
      <c r="F3364" s="19">
        <v>5.72</v>
      </c>
      <c r="G3364" s="19">
        <v>0</v>
      </c>
      <c r="H3364" s="17">
        <f t="shared" si="159"/>
        <v>803.92634956009147</v>
      </c>
      <c r="I3364" s="18">
        <f t="shared" si="157"/>
        <v>45.11269842375286</v>
      </c>
      <c r="J3364" s="17">
        <f t="shared" si="158"/>
        <v>0.73116527255384356</v>
      </c>
    </row>
    <row r="3365" spans="1:10" x14ac:dyDescent="0.3">
      <c r="A3365" s="2">
        <v>20200519</v>
      </c>
      <c r="B3365" s="2" t="s">
        <v>29</v>
      </c>
      <c r="C3365" s="2">
        <v>34.76</v>
      </c>
      <c r="D3365" s="2">
        <v>5.36</v>
      </c>
      <c r="E3365" s="2">
        <v>19.260000000000002</v>
      </c>
      <c r="F3365" s="2">
        <v>5.52</v>
      </c>
      <c r="G3365" s="2">
        <v>0</v>
      </c>
      <c r="H3365" s="16">
        <f t="shared" si="159"/>
        <v>372.10992410377764</v>
      </c>
      <c r="I3365" s="15">
        <f t="shared" si="157"/>
        <v>30.888435128243053</v>
      </c>
      <c r="J3365" s="14">
        <f t="shared" si="158"/>
        <v>0.3622497709348052</v>
      </c>
    </row>
    <row r="3366" spans="1:10" x14ac:dyDescent="0.3">
      <c r="A3366" s="19">
        <v>20200519</v>
      </c>
      <c r="B3366" s="19" t="s">
        <v>28</v>
      </c>
      <c r="C3366" s="19">
        <v>0</v>
      </c>
      <c r="D3366" s="19">
        <v>0</v>
      </c>
      <c r="E3366" s="19">
        <v>18.16</v>
      </c>
      <c r="F3366" s="19">
        <v>5.38</v>
      </c>
      <c r="G3366" s="19">
        <v>0</v>
      </c>
      <c r="H3366" s="17">
        <f t="shared" si="159"/>
        <v>0</v>
      </c>
      <c r="I3366" s="18">
        <f t="shared" si="157"/>
        <v>18.16</v>
      </c>
      <c r="J3366" s="17">
        <f t="shared" si="158"/>
        <v>0</v>
      </c>
    </row>
    <row r="3367" spans="1:10" x14ac:dyDescent="0.3">
      <c r="A3367" s="2">
        <v>20200519</v>
      </c>
      <c r="B3367" s="2" t="s">
        <v>27</v>
      </c>
      <c r="C3367" s="2">
        <v>0</v>
      </c>
      <c r="D3367" s="2">
        <v>0</v>
      </c>
      <c r="E3367" s="2">
        <v>17.5</v>
      </c>
      <c r="F3367" s="2">
        <v>5.24</v>
      </c>
      <c r="G3367" s="2">
        <v>0</v>
      </c>
      <c r="H3367" s="16">
        <f t="shared" si="159"/>
        <v>0</v>
      </c>
      <c r="I3367" s="15">
        <f t="shared" si="157"/>
        <v>17.5</v>
      </c>
      <c r="J3367" s="14">
        <f t="shared" si="158"/>
        <v>0</v>
      </c>
    </row>
    <row r="3368" spans="1:10" x14ac:dyDescent="0.3">
      <c r="A3368" s="19">
        <v>20200519</v>
      </c>
      <c r="B3368" s="19" t="s">
        <v>26</v>
      </c>
      <c r="C3368" s="19">
        <v>0</v>
      </c>
      <c r="D3368" s="19">
        <v>0</v>
      </c>
      <c r="E3368" s="19">
        <v>17.07</v>
      </c>
      <c r="F3368" s="19">
        <v>5.03</v>
      </c>
      <c r="G3368" s="19">
        <v>0</v>
      </c>
      <c r="H3368" s="17">
        <f t="shared" si="159"/>
        <v>0</v>
      </c>
      <c r="I3368" s="18">
        <f t="shared" si="157"/>
        <v>17.07</v>
      </c>
      <c r="J3368" s="17">
        <f t="shared" si="158"/>
        <v>0</v>
      </c>
    </row>
    <row r="3369" spans="1:10" x14ac:dyDescent="0.3">
      <c r="A3369" s="2">
        <v>20200519</v>
      </c>
      <c r="B3369" s="2" t="s">
        <v>25</v>
      </c>
      <c r="C3369" s="2">
        <v>0</v>
      </c>
      <c r="D3369" s="2">
        <v>0</v>
      </c>
      <c r="E3369" s="2">
        <v>16.739999999999998</v>
      </c>
      <c r="F3369" s="2">
        <v>4.83</v>
      </c>
      <c r="G3369" s="2">
        <v>0</v>
      </c>
      <c r="H3369" s="16">
        <f t="shared" si="159"/>
        <v>0</v>
      </c>
      <c r="I3369" s="15">
        <f t="shared" si="157"/>
        <v>16.739999999999998</v>
      </c>
      <c r="J3369" s="14">
        <f t="shared" si="158"/>
        <v>0</v>
      </c>
    </row>
    <row r="3370" spans="1:10" x14ac:dyDescent="0.3">
      <c r="A3370" s="19">
        <v>20200520</v>
      </c>
      <c r="B3370" s="19" t="s">
        <v>48</v>
      </c>
      <c r="C3370" s="19">
        <v>0</v>
      </c>
      <c r="D3370" s="19">
        <v>0</v>
      </c>
      <c r="E3370" s="19">
        <v>16.45</v>
      </c>
      <c r="F3370" s="19">
        <v>4.83</v>
      </c>
      <c r="G3370" s="19">
        <v>0</v>
      </c>
      <c r="H3370" s="17">
        <f t="shared" si="159"/>
        <v>0</v>
      </c>
      <c r="I3370" s="18">
        <f t="shared" si="157"/>
        <v>16.45</v>
      </c>
      <c r="J3370" s="17">
        <f t="shared" si="158"/>
        <v>0</v>
      </c>
    </row>
    <row r="3371" spans="1:10" x14ac:dyDescent="0.3">
      <c r="A3371" s="2">
        <v>20200520</v>
      </c>
      <c r="B3371" s="2" t="s">
        <v>47</v>
      </c>
      <c r="C3371" s="2">
        <v>0</v>
      </c>
      <c r="D3371" s="2">
        <v>0</v>
      </c>
      <c r="E3371" s="2">
        <v>16.190000000000001</v>
      </c>
      <c r="F3371" s="2">
        <v>4.9000000000000004</v>
      </c>
      <c r="G3371" s="2">
        <v>0</v>
      </c>
      <c r="H3371" s="16">
        <f t="shared" si="159"/>
        <v>0</v>
      </c>
      <c r="I3371" s="15">
        <f t="shared" si="157"/>
        <v>16.190000000000001</v>
      </c>
      <c r="J3371" s="14">
        <f t="shared" si="158"/>
        <v>0</v>
      </c>
    </row>
    <row r="3372" spans="1:10" x14ac:dyDescent="0.3">
      <c r="A3372" s="19">
        <v>20200520</v>
      </c>
      <c r="B3372" s="19" t="s">
        <v>46</v>
      </c>
      <c r="C3372" s="19">
        <v>0</v>
      </c>
      <c r="D3372" s="19">
        <v>0</v>
      </c>
      <c r="E3372" s="19">
        <v>15.98</v>
      </c>
      <c r="F3372" s="19">
        <v>4.9000000000000004</v>
      </c>
      <c r="G3372" s="19">
        <v>0</v>
      </c>
      <c r="H3372" s="17">
        <f t="shared" si="159"/>
        <v>0</v>
      </c>
      <c r="I3372" s="18">
        <f t="shared" si="157"/>
        <v>15.98</v>
      </c>
      <c r="J3372" s="17">
        <f t="shared" si="158"/>
        <v>0</v>
      </c>
    </row>
    <row r="3373" spans="1:10" x14ac:dyDescent="0.3">
      <c r="A3373" s="2">
        <v>20200520</v>
      </c>
      <c r="B3373" s="2" t="s">
        <v>45</v>
      </c>
      <c r="C3373" s="2">
        <v>0</v>
      </c>
      <c r="D3373" s="2">
        <v>0</v>
      </c>
      <c r="E3373" s="2">
        <v>15.83</v>
      </c>
      <c r="F3373" s="2">
        <v>4.83</v>
      </c>
      <c r="G3373" s="2">
        <v>0</v>
      </c>
      <c r="H3373" s="16">
        <f t="shared" si="159"/>
        <v>0</v>
      </c>
      <c r="I3373" s="15">
        <f t="shared" si="157"/>
        <v>15.83</v>
      </c>
      <c r="J3373" s="14">
        <f t="shared" si="158"/>
        <v>0</v>
      </c>
    </row>
    <row r="3374" spans="1:10" x14ac:dyDescent="0.3">
      <c r="A3374" s="19">
        <v>20200520</v>
      </c>
      <c r="B3374" s="19" t="s">
        <v>44</v>
      </c>
      <c r="C3374" s="19">
        <v>0</v>
      </c>
      <c r="D3374" s="19">
        <v>0</v>
      </c>
      <c r="E3374" s="19">
        <v>15.72</v>
      </c>
      <c r="F3374" s="19">
        <v>4.76</v>
      </c>
      <c r="G3374" s="19">
        <v>0</v>
      </c>
      <c r="H3374" s="17">
        <f t="shared" si="159"/>
        <v>0</v>
      </c>
      <c r="I3374" s="18">
        <f t="shared" si="157"/>
        <v>15.72</v>
      </c>
      <c r="J3374" s="17">
        <f t="shared" si="158"/>
        <v>0</v>
      </c>
    </row>
    <row r="3375" spans="1:10" x14ac:dyDescent="0.3">
      <c r="A3375" s="2">
        <v>20200520</v>
      </c>
      <c r="B3375" s="2" t="s">
        <v>43</v>
      </c>
      <c r="C3375" s="2">
        <v>0</v>
      </c>
      <c r="D3375" s="2">
        <v>0</v>
      </c>
      <c r="E3375" s="2">
        <v>15.61</v>
      </c>
      <c r="F3375" s="2">
        <v>4.41</v>
      </c>
      <c r="G3375" s="2">
        <v>0</v>
      </c>
      <c r="H3375" s="16">
        <f t="shared" si="159"/>
        <v>0</v>
      </c>
      <c r="I3375" s="15">
        <f t="shared" si="157"/>
        <v>15.61</v>
      </c>
      <c r="J3375" s="14">
        <f t="shared" si="158"/>
        <v>0</v>
      </c>
    </row>
    <row r="3376" spans="1:10" x14ac:dyDescent="0.3">
      <c r="A3376" s="19">
        <v>20200520</v>
      </c>
      <c r="B3376" s="19" t="s">
        <v>42</v>
      </c>
      <c r="C3376" s="19">
        <v>94</v>
      </c>
      <c r="D3376" s="19">
        <v>8.08</v>
      </c>
      <c r="E3376" s="19">
        <v>15.63</v>
      </c>
      <c r="F3376" s="19">
        <v>3.93</v>
      </c>
      <c r="G3376" s="19">
        <v>0</v>
      </c>
      <c r="H3376" s="17">
        <f t="shared" si="159"/>
        <v>668.77430219032692</v>
      </c>
      <c r="I3376" s="18">
        <f t="shared" si="157"/>
        <v>36.529196943447715</v>
      </c>
      <c r="J3376" s="17">
        <f t="shared" si="158"/>
        <v>0.63407736430731598</v>
      </c>
    </row>
    <row r="3377" spans="1:10" x14ac:dyDescent="0.3">
      <c r="A3377" s="2">
        <v>20200520</v>
      </c>
      <c r="B3377" s="2" t="s">
        <v>41</v>
      </c>
      <c r="C3377" s="2">
        <v>267</v>
      </c>
      <c r="D3377" s="2">
        <v>19.38</v>
      </c>
      <c r="E3377" s="2">
        <v>16.489999999999998</v>
      </c>
      <c r="F3377" s="2">
        <v>3.79</v>
      </c>
      <c r="G3377" s="2">
        <v>0</v>
      </c>
      <c r="H3377" s="16">
        <f t="shared" si="159"/>
        <v>804.62435436377564</v>
      </c>
      <c r="I3377" s="15">
        <f t="shared" si="157"/>
        <v>41.634511073867984</v>
      </c>
      <c r="J3377" s="14">
        <f t="shared" si="158"/>
        <v>0.74439395706541922</v>
      </c>
    </row>
    <row r="3378" spans="1:10" x14ac:dyDescent="0.3">
      <c r="A3378" s="19">
        <v>20200520</v>
      </c>
      <c r="B3378" s="19" t="s">
        <v>40</v>
      </c>
      <c r="C3378" s="19">
        <v>447</v>
      </c>
      <c r="D3378" s="19">
        <v>31</v>
      </c>
      <c r="E3378" s="19">
        <v>17.760000000000002</v>
      </c>
      <c r="F3378" s="19">
        <v>4</v>
      </c>
      <c r="G3378" s="19">
        <v>0</v>
      </c>
      <c r="H3378" s="17">
        <f t="shared" si="159"/>
        <v>867.89699980542935</v>
      </c>
      <c r="I3378" s="18">
        <f t="shared" si="157"/>
        <v>44.881781243919669</v>
      </c>
      <c r="J3378" s="17">
        <f t="shared" si="158"/>
        <v>0.79024797748969355</v>
      </c>
    </row>
    <row r="3379" spans="1:10" x14ac:dyDescent="0.3">
      <c r="A3379" s="2">
        <v>20200520</v>
      </c>
      <c r="B3379" s="2" t="s">
        <v>39</v>
      </c>
      <c r="C3379" s="2">
        <v>627</v>
      </c>
      <c r="D3379" s="2">
        <v>42.67</v>
      </c>
      <c r="E3379" s="2">
        <v>19.079999999999998</v>
      </c>
      <c r="F3379" s="2">
        <v>4.4800000000000004</v>
      </c>
      <c r="G3379" s="2">
        <v>0</v>
      </c>
      <c r="H3379" s="16">
        <f t="shared" si="159"/>
        <v>925.08606354193989</v>
      </c>
      <c r="I3379" s="15">
        <f t="shared" si="157"/>
        <v>47.98893948568562</v>
      </c>
      <c r="J3379" s="14">
        <f t="shared" si="158"/>
        <v>0.82938569963976438</v>
      </c>
    </row>
    <row r="3380" spans="1:10" x14ac:dyDescent="0.3">
      <c r="A3380" s="19">
        <v>20200520</v>
      </c>
      <c r="B3380" s="19" t="s">
        <v>38</v>
      </c>
      <c r="C3380" s="19">
        <v>788</v>
      </c>
      <c r="D3380" s="19">
        <v>53.98</v>
      </c>
      <c r="E3380" s="19">
        <v>20.11</v>
      </c>
      <c r="F3380" s="19">
        <v>5.0999999999999996</v>
      </c>
      <c r="G3380" s="19">
        <v>0</v>
      </c>
      <c r="H3380" s="17">
        <f t="shared" si="159"/>
        <v>974.26871106336057</v>
      </c>
      <c r="I3380" s="18">
        <f t="shared" si="157"/>
        <v>50.555897220730017</v>
      </c>
      <c r="J3380" s="17">
        <f t="shared" si="158"/>
        <v>0.86222631135947292</v>
      </c>
    </row>
    <row r="3381" spans="1:10" x14ac:dyDescent="0.3">
      <c r="A3381" s="2">
        <v>20200520</v>
      </c>
      <c r="B3381" s="2" t="s">
        <v>37</v>
      </c>
      <c r="C3381" s="2">
        <v>901</v>
      </c>
      <c r="D3381" s="2">
        <v>64.08</v>
      </c>
      <c r="E3381" s="2">
        <v>20.71</v>
      </c>
      <c r="F3381" s="2">
        <v>5.72</v>
      </c>
      <c r="G3381" s="2">
        <v>0</v>
      </c>
      <c r="H3381" s="16">
        <f t="shared" si="159"/>
        <v>1001.7731144340681</v>
      </c>
      <c r="I3381" s="15">
        <f t="shared" si="157"/>
        <v>52.015409826064626</v>
      </c>
      <c r="J3381" s="14">
        <f t="shared" si="158"/>
        <v>0.87998821385780535</v>
      </c>
    </row>
    <row r="3382" spans="1:10" x14ac:dyDescent="0.3">
      <c r="A3382" s="19">
        <v>20200520</v>
      </c>
      <c r="B3382" s="19" t="s">
        <v>36</v>
      </c>
      <c r="C3382" s="19">
        <v>952</v>
      </c>
      <c r="D3382" s="19">
        <v>70.599999999999994</v>
      </c>
      <c r="E3382" s="19">
        <v>21.22</v>
      </c>
      <c r="F3382" s="19">
        <v>5.52</v>
      </c>
      <c r="G3382" s="19">
        <v>0</v>
      </c>
      <c r="H3382" s="17">
        <f t="shared" si="159"/>
        <v>1009.3056946612139</v>
      </c>
      <c r="I3382" s="18">
        <f t="shared" si="157"/>
        <v>52.760802958162934</v>
      </c>
      <c r="J3382" s="17">
        <f t="shared" si="158"/>
        <v>0.88321958034802628</v>
      </c>
    </row>
    <row r="3383" spans="1:10" x14ac:dyDescent="0.3">
      <c r="A3383" s="2">
        <v>20200520</v>
      </c>
      <c r="B3383" s="2" t="s">
        <v>35</v>
      </c>
      <c r="C3383" s="2">
        <v>924.01</v>
      </c>
      <c r="D3383" s="2">
        <v>69.61</v>
      </c>
      <c r="E3383" s="2">
        <v>21.84</v>
      </c>
      <c r="F3383" s="2">
        <v>5.38</v>
      </c>
      <c r="G3383" s="2">
        <v>0</v>
      </c>
      <c r="H3383" s="16">
        <f t="shared" si="159"/>
        <v>985.77594841822111</v>
      </c>
      <c r="I3383" s="15">
        <f t="shared" si="157"/>
        <v>52.645498388069413</v>
      </c>
      <c r="J3383" s="14">
        <f t="shared" si="158"/>
        <v>0.86314074514975025</v>
      </c>
    </row>
    <row r="3384" spans="1:10" x14ac:dyDescent="0.3">
      <c r="A3384" s="19">
        <v>20200520</v>
      </c>
      <c r="B3384" s="19" t="s">
        <v>34</v>
      </c>
      <c r="C3384" s="19">
        <v>876.01</v>
      </c>
      <c r="D3384" s="19">
        <v>61.9</v>
      </c>
      <c r="E3384" s="19">
        <v>21.81</v>
      </c>
      <c r="F3384" s="19">
        <v>6.41</v>
      </c>
      <c r="G3384" s="19">
        <v>0</v>
      </c>
      <c r="H3384" s="17">
        <f t="shared" si="159"/>
        <v>993.06577516986624</v>
      </c>
      <c r="I3384" s="18">
        <f t="shared" si="157"/>
        <v>52.843305474058319</v>
      </c>
      <c r="J3384" s="17">
        <f t="shared" si="158"/>
        <v>0.86863972336737427</v>
      </c>
    </row>
    <row r="3385" spans="1:10" x14ac:dyDescent="0.3">
      <c r="A3385" s="2">
        <v>20200520</v>
      </c>
      <c r="B3385" s="2" t="s">
        <v>33</v>
      </c>
      <c r="C3385" s="2">
        <v>769.01</v>
      </c>
      <c r="D3385" s="2">
        <v>51.39</v>
      </c>
      <c r="E3385" s="2">
        <v>20.82</v>
      </c>
      <c r="F3385" s="2">
        <v>7.38</v>
      </c>
      <c r="G3385" s="2">
        <v>0</v>
      </c>
      <c r="H3385" s="16">
        <f t="shared" si="159"/>
        <v>984.12926885921127</v>
      </c>
      <c r="I3385" s="15">
        <f t="shared" si="157"/>
        <v>51.574039651850356</v>
      </c>
      <c r="J3385" s="14">
        <f t="shared" si="158"/>
        <v>0.866443962899761</v>
      </c>
    </row>
    <row r="3386" spans="1:10" x14ac:dyDescent="0.3">
      <c r="A3386" s="19">
        <v>20200520</v>
      </c>
      <c r="B3386" s="19" t="s">
        <v>32</v>
      </c>
      <c r="C3386" s="19">
        <v>607</v>
      </c>
      <c r="D3386" s="19">
        <v>39.94</v>
      </c>
      <c r="E3386" s="19">
        <v>20.059999999999999</v>
      </c>
      <c r="F3386" s="19">
        <v>7.24</v>
      </c>
      <c r="G3386" s="19">
        <v>0</v>
      </c>
      <c r="H3386" s="17">
        <f t="shared" si="159"/>
        <v>945.50487256569056</v>
      </c>
      <c r="I3386" s="18">
        <f t="shared" si="157"/>
        <v>49.607027267677829</v>
      </c>
      <c r="J3386" s="17">
        <f t="shared" si="158"/>
        <v>0.84080758375143261</v>
      </c>
    </row>
    <row r="3387" spans="1:10" x14ac:dyDescent="0.3">
      <c r="A3387" s="2">
        <v>20200520</v>
      </c>
      <c r="B3387" s="2" t="s">
        <v>31</v>
      </c>
      <c r="C3387" s="2">
        <v>424</v>
      </c>
      <c r="D3387" s="2">
        <v>28.26</v>
      </c>
      <c r="E3387" s="2">
        <v>19.59</v>
      </c>
      <c r="F3387" s="2">
        <v>7.03</v>
      </c>
      <c r="G3387" s="2">
        <v>0</v>
      </c>
      <c r="H3387" s="16">
        <f t="shared" si="159"/>
        <v>895.50964436171478</v>
      </c>
      <c r="I3387" s="15">
        <f t="shared" si="157"/>
        <v>47.574676386303587</v>
      </c>
      <c r="J3387" s="14">
        <f t="shared" si="158"/>
        <v>0.80453836246145694</v>
      </c>
    </row>
    <row r="3388" spans="1:10" x14ac:dyDescent="0.3">
      <c r="A3388" s="19">
        <v>20200520</v>
      </c>
      <c r="B3388" s="19" t="s">
        <v>30</v>
      </c>
      <c r="C3388" s="19">
        <v>240</v>
      </c>
      <c r="D3388" s="19">
        <v>16.690000000000001</v>
      </c>
      <c r="E3388" s="19">
        <v>18.89</v>
      </c>
      <c r="F3388" s="19">
        <v>6.97</v>
      </c>
      <c r="G3388" s="19">
        <v>0</v>
      </c>
      <c r="H3388" s="17">
        <f t="shared" si="159"/>
        <v>835.67396350790966</v>
      </c>
      <c r="I3388" s="18">
        <f t="shared" si="157"/>
        <v>45.004811359622181</v>
      </c>
      <c r="J3388" s="17">
        <f t="shared" si="158"/>
        <v>0.76044521351635375</v>
      </c>
    </row>
    <row r="3389" spans="1:10" x14ac:dyDescent="0.3">
      <c r="A3389" s="2">
        <v>20200520</v>
      </c>
      <c r="B3389" s="2" t="s">
        <v>29</v>
      </c>
      <c r="C3389" s="2">
        <v>49.94</v>
      </c>
      <c r="D3389" s="2">
        <v>5.5</v>
      </c>
      <c r="E3389" s="2">
        <v>18.07</v>
      </c>
      <c r="F3389" s="2">
        <v>6.07</v>
      </c>
      <c r="G3389" s="2">
        <v>0</v>
      </c>
      <c r="H3389" s="16">
        <f t="shared" si="159"/>
        <v>521.04552039968996</v>
      </c>
      <c r="I3389" s="15">
        <f t="shared" si="157"/>
        <v>34.352672512490315</v>
      </c>
      <c r="J3389" s="14">
        <f t="shared" si="158"/>
        <v>0.49911626387589725</v>
      </c>
    </row>
    <row r="3390" spans="1:10" x14ac:dyDescent="0.3">
      <c r="A3390" s="19">
        <v>20200520</v>
      </c>
      <c r="B3390" s="19" t="s">
        <v>28</v>
      </c>
      <c r="C3390" s="19">
        <v>0</v>
      </c>
      <c r="D3390" s="19">
        <v>0</v>
      </c>
      <c r="E3390" s="19">
        <v>17.02</v>
      </c>
      <c r="F3390" s="19">
        <v>6.34</v>
      </c>
      <c r="G3390" s="19">
        <v>0</v>
      </c>
      <c r="H3390" s="17">
        <f t="shared" si="159"/>
        <v>0</v>
      </c>
      <c r="I3390" s="18">
        <f t="shared" si="157"/>
        <v>17.02</v>
      </c>
      <c r="J3390" s="17">
        <f t="shared" si="158"/>
        <v>0</v>
      </c>
    </row>
    <row r="3391" spans="1:10" x14ac:dyDescent="0.3">
      <c r="A3391" s="2">
        <v>20200520</v>
      </c>
      <c r="B3391" s="2" t="s">
        <v>27</v>
      </c>
      <c r="C3391" s="2">
        <v>0</v>
      </c>
      <c r="D3391" s="2">
        <v>0</v>
      </c>
      <c r="E3391" s="2">
        <v>16.3</v>
      </c>
      <c r="F3391" s="2">
        <v>6</v>
      </c>
      <c r="G3391" s="2">
        <v>0</v>
      </c>
      <c r="H3391" s="16">
        <f t="shared" si="159"/>
        <v>0</v>
      </c>
      <c r="I3391" s="15">
        <f t="shared" si="157"/>
        <v>16.3</v>
      </c>
      <c r="J3391" s="14">
        <f t="shared" si="158"/>
        <v>0</v>
      </c>
    </row>
    <row r="3392" spans="1:10" x14ac:dyDescent="0.3">
      <c r="A3392" s="19">
        <v>20200520</v>
      </c>
      <c r="B3392" s="19" t="s">
        <v>26</v>
      </c>
      <c r="C3392" s="19">
        <v>0</v>
      </c>
      <c r="D3392" s="19">
        <v>0</v>
      </c>
      <c r="E3392" s="19">
        <v>15.92</v>
      </c>
      <c r="F3392" s="19">
        <v>5.0999999999999996</v>
      </c>
      <c r="G3392" s="19">
        <v>0</v>
      </c>
      <c r="H3392" s="17">
        <f t="shared" si="159"/>
        <v>0</v>
      </c>
      <c r="I3392" s="18">
        <f t="shared" si="157"/>
        <v>15.92</v>
      </c>
      <c r="J3392" s="17">
        <f t="shared" si="158"/>
        <v>0</v>
      </c>
    </row>
    <row r="3393" spans="1:10" x14ac:dyDescent="0.3">
      <c r="A3393" s="2">
        <v>20200520</v>
      </c>
      <c r="B3393" s="2" t="s">
        <v>25</v>
      </c>
      <c r="C3393" s="2">
        <v>0</v>
      </c>
      <c r="D3393" s="2">
        <v>0</v>
      </c>
      <c r="E3393" s="2">
        <v>15.67</v>
      </c>
      <c r="F3393" s="2">
        <v>4.07</v>
      </c>
      <c r="G3393" s="2">
        <v>0</v>
      </c>
      <c r="H3393" s="16">
        <f t="shared" si="159"/>
        <v>0</v>
      </c>
      <c r="I3393" s="15">
        <f t="shared" si="157"/>
        <v>15.67</v>
      </c>
      <c r="J3393" s="14">
        <f t="shared" si="158"/>
        <v>0</v>
      </c>
    </row>
    <row r="3394" spans="1:10" x14ac:dyDescent="0.3">
      <c r="A3394" s="19">
        <v>20200521</v>
      </c>
      <c r="B3394" s="19" t="s">
        <v>48</v>
      </c>
      <c r="C3394" s="19">
        <v>0</v>
      </c>
      <c r="D3394" s="19">
        <v>0</v>
      </c>
      <c r="E3394" s="19">
        <v>15.49</v>
      </c>
      <c r="F3394" s="19">
        <v>3.45</v>
      </c>
      <c r="G3394" s="19">
        <v>0</v>
      </c>
      <c r="H3394" s="17">
        <f t="shared" si="159"/>
        <v>0</v>
      </c>
      <c r="I3394" s="18">
        <f t="shared" si="157"/>
        <v>15.49</v>
      </c>
      <c r="J3394" s="17">
        <f t="shared" si="158"/>
        <v>0</v>
      </c>
    </row>
    <row r="3395" spans="1:10" x14ac:dyDescent="0.3">
      <c r="A3395" s="2">
        <v>20200521</v>
      </c>
      <c r="B3395" s="2" t="s">
        <v>47</v>
      </c>
      <c r="C3395" s="2">
        <v>0</v>
      </c>
      <c r="D3395" s="2">
        <v>0</v>
      </c>
      <c r="E3395" s="2">
        <v>15.3</v>
      </c>
      <c r="F3395" s="2">
        <v>3.24</v>
      </c>
      <c r="G3395" s="2">
        <v>0</v>
      </c>
      <c r="H3395" s="16">
        <f t="shared" si="159"/>
        <v>0</v>
      </c>
      <c r="I3395" s="15">
        <f t="shared" si="157"/>
        <v>15.3</v>
      </c>
      <c r="J3395" s="14">
        <f t="shared" si="158"/>
        <v>0</v>
      </c>
    </row>
    <row r="3396" spans="1:10" x14ac:dyDescent="0.3">
      <c r="A3396" s="19">
        <v>20200521</v>
      </c>
      <c r="B3396" s="19" t="s">
        <v>46</v>
      </c>
      <c r="C3396" s="19">
        <v>0</v>
      </c>
      <c r="D3396" s="19">
        <v>0</v>
      </c>
      <c r="E3396" s="19">
        <v>14.98</v>
      </c>
      <c r="F3396" s="19">
        <v>3.66</v>
      </c>
      <c r="G3396" s="19">
        <v>0</v>
      </c>
      <c r="H3396" s="17">
        <f t="shared" si="159"/>
        <v>0</v>
      </c>
      <c r="I3396" s="18">
        <f t="shared" si="157"/>
        <v>14.98</v>
      </c>
      <c r="J3396" s="17">
        <f t="shared" si="158"/>
        <v>0</v>
      </c>
    </row>
    <row r="3397" spans="1:10" x14ac:dyDescent="0.3">
      <c r="A3397" s="2">
        <v>20200521</v>
      </c>
      <c r="B3397" s="2" t="s">
        <v>45</v>
      </c>
      <c r="C3397" s="2">
        <v>0</v>
      </c>
      <c r="D3397" s="2">
        <v>0</v>
      </c>
      <c r="E3397" s="2">
        <v>14.8</v>
      </c>
      <c r="F3397" s="2">
        <v>3.93</v>
      </c>
      <c r="G3397" s="2">
        <v>0</v>
      </c>
      <c r="H3397" s="16">
        <f t="shared" si="159"/>
        <v>0</v>
      </c>
      <c r="I3397" s="15">
        <f t="shared" si="157"/>
        <v>14.8</v>
      </c>
      <c r="J3397" s="14">
        <f t="shared" si="158"/>
        <v>0</v>
      </c>
    </row>
    <row r="3398" spans="1:10" x14ac:dyDescent="0.3">
      <c r="A3398" s="19">
        <v>20200521</v>
      </c>
      <c r="B3398" s="19" t="s">
        <v>44</v>
      </c>
      <c r="C3398" s="19">
        <v>0</v>
      </c>
      <c r="D3398" s="19">
        <v>0</v>
      </c>
      <c r="E3398" s="19">
        <v>14.68</v>
      </c>
      <c r="F3398" s="19">
        <v>4.28</v>
      </c>
      <c r="G3398" s="19">
        <v>0</v>
      </c>
      <c r="H3398" s="17">
        <f t="shared" si="159"/>
        <v>0</v>
      </c>
      <c r="I3398" s="18">
        <f t="shared" si="157"/>
        <v>14.68</v>
      </c>
      <c r="J3398" s="17">
        <f t="shared" si="158"/>
        <v>0</v>
      </c>
    </row>
    <row r="3399" spans="1:10" x14ac:dyDescent="0.3">
      <c r="A3399" s="2">
        <v>20200521</v>
      </c>
      <c r="B3399" s="2" t="s">
        <v>43</v>
      </c>
      <c r="C3399" s="2">
        <v>0</v>
      </c>
      <c r="D3399" s="2">
        <v>0</v>
      </c>
      <c r="E3399" s="2">
        <v>14.63</v>
      </c>
      <c r="F3399" s="2">
        <v>4.55</v>
      </c>
      <c r="G3399" s="2">
        <v>0</v>
      </c>
      <c r="H3399" s="16">
        <f t="shared" si="159"/>
        <v>0</v>
      </c>
      <c r="I3399" s="15">
        <f t="shared" si="157"/>
        <v>14.63</v>
      </c>
      <c r="J3399" s="14">
        <f t="shared" si="158"/>
        <v>0</v>
      </c>
    </row>
    <row r="3400" spans="1:10" x14ac:dyDescent="0.3">
      <c r="A3400" s="19">
        <v>20200521</v>
      </c>
      <c r="B3400" s="19" t="s">
        <v>42</v>
      </c>
      <c r="C3400" s="19">
        <v>101.99</v>
      </c>
      <c r="D3400" s="19">
        <v>8.1999999999999993</v>
      </c>
      <c r="E3400" s="19">
        <v>14.69</v>
      </c>
      <c r="F3400" s="19">
        <v>4.1399999999999997</v>
      </c>
      <c r="G3400" s="19">
        <v>0</v>
      </c>
      <c r="H3400" s="17">
        <f t="shared" si="159"/>
        <v>715.07230230424682</v>
      </c>
      <c r="I3400" s="18">
        <f t="shared" si="157"/>
        <v>37.036009447007714</v>
      </c>
      <c r="J3400" s="17">
        <f t="shared" si="158"/>
        <v>0.67634252586802324</v>
      </c>
    </row>
    <row r="3401" spans="1:10" x14ac:dyDescent="0.3">
      <c r="A3401" s="2">
        <v>20200521</v>
      </c>
      <c r="B3401" s="2" t="s">
        <v>41</v>
      </c>
      <c r="C3401" s="2">
        <v>287.99</v>
      </c>
      <c r="D3401" s="2">
        <v>19.489999999999998</v>
      </c>
      <c r="E3401" s="2">
        <v>15.36</v>
      </c>
      <c r="F3401" s="2">
        <v>3.93</v>
      </c>
      <c r="G3401" s="2">
        <v>0</v>
      </c>
      <c r="H3401" s="16">
        <f t="shared" si="159"/>
        <v>863.16984455728175</v>
      </c>
      <c r="I3401" s="15">
        <f t="shared" si="157"/>
        <v>42.334057642415054</v>
      </c>
      <c r="J3401" s="14">
        <f t="shared" si="158"/>
        <v>0.79583978327390514</v>
      </c>
    </row>
    <row r="3402" spans="1:10" x14ac:dyDescent="0.3">
      <c r="A3402" s="19">
        <v>20200521</v>
      </c>
      <c r="B3402" s="19" t="s">
        <v>40</v>
      </c>
      <c r="C3402" s="19">
        <v>465</v>
      </c>
      <c r="D3402" s="19">
        <v>31.1</v>
      </c>
      <c r="E3402" s="19">
        <v>16.579999999999998</v>
      </c>
      <c r="F3402" s="19">
        <v>3.59</v>
      </c>
      <c r="G3402" s="19">
        <v>0</v>
      </c>
      <c r="H3402" s="17">
        <f t="shared" si="159"/>
        <v>900.23232580225886</v>
      </c>
      <c r="I3402" s="18">
        <f t="shared" ref="I3402:I3465" si="160">E3402+H3402*((NOCT-20)/(800))</f>
        <v>44.712260181320588</v>
      </c>
      <c r="J3402" s="17">
        <f t="shared" ref="J3402:J3465" si="161">P_STC__W*(H3402/1000)*(1+(alpha_p/100)*(I3402-25))</f>
        <v>0.82037706356793616</v>
      </c>
    </row>
    <row r="3403" spans="1:10" x14ac:dyDescent="0.3">
      <c r="A3403" s="2">
        <v>20200521</v>
      </c>
      <c r="B3403" s="2" t="s">
        <v>39</v>
      </c>
      <c r="C3403" s="2">
        <v>628</v>
      </c>
      <c r="D3403" s="2">
        <v>42.78</v>
      </c>
      <c r="E3403" s="2">
        <v>18.04</v>
      </c>
      <c r="F3403" s="2">
        <v>3.03</v>
      </c>
      <c r="G3403" s="2">
        <v>0</v>
      </c>
      <c r="H3403" s="16">
        <f t="shared" si="159"/>
        <v>924.63742269137651</v>
      </c>
      <c r="I3403" s="15">
        <f t="shared" si="160"/>
        <v>46.934919459105515</v>
      </c>
      <c r="J3403" s="14">
        <f t="shared" si="161"/>
        <v>0.8333691094111304</v>
      </c>
    </row>
    <row r="3404" spans="1:10" x14ac:dyDescent="0.3">
      <c r="A3404" s="19">
        <v>20200521</v>
      </c>
      <c r="B3404" s="19" t="s">
        <v>38</v>
      </c>
      <c r="C3404" s="19">
        <v>713</v>
      </c>
      <c r="D3404" s="19">
        <v>54.1</v>
      </c>
      <c r="E3404" s="19">
        <v>19.579999999999998</v>
      </c>
      <c r="F3404" s="19">
        <v>3.03</v>
      </c>
      <c r="G3404" s="19">
        <v>0</v>
      </c>
      <c r="H3404" s="17">
        <f t="shared" si="159"/>
        <v>880.2016642102617</v>
      </c>
      <c r="I3404" s="18">
        <f t="shared" si="160"/>
        <v>47.086302006570676</v>
      </c>
      <c r="J3404" s="17">
        <f t="shared" si="161"/>
        <v>0.79271986518930881</v>
      </c>
    </row>
    <row r="3405" spans="1:10" x14ac:dyDescent="0.3">
      <c r="A3405" s="2">
        <v>20200521</v>
      </c>
      <c r="B3405" s="2" t="s">
        <v>37</v>
      </c>
      <c r="C3405" s="2">
        <v>948</v>
      </c>
      <c r="D3405" s="2">
        <v>64.23</v>
      </c>
      <c r="E3405" s="2">
        <v>20.85</v>
      </c>
      <c r="F3405" s="2">
        <v>3.66</v>
      </c>
      <c r="G3405" s="2">
        <v>0</v>
      </c>
      <c r="H3405" s="16">
        <f t="shared" si="159"/>
        <v>1052.6940738051708</v>
      </c>
      <c r="I3405" s="15">
        <f t="shared" si="160"/>
        <v>53.746689806411588</v>
      </c>
      <c r="J3405" s="14">
        <f t="shared" si="161"/>
        <v>0.91651745880190838</v>
      </c>
    </row>
    <row r="3406" spans="1:10" x14ac:dyDescent="0.3">
      <c r="A3406" s="19">
        <v>20200521</v>
      </c>
      <c r="B3406" s="19" t="s">
        <v>36</v>
      </c>
      <c r="C3406" s="19">
        <v>1007</v>
      </c>
      <c r="D3406" s="19">
        <v>70.8</v>
      </c>
      <c r="E3406" s="19">
        <v>21.68</v>
      </c>
      <c r="F3406" s="19">
        <v>4.07</v>
      </c>
      <c r="G3406" s="19">
        <v>0</v>
      </c>
      <c r="H3406" s="17">
        <f t="shared" si="159"/>
        <v>1066.3121523749808</v>
      </c>
      <c r="I3406" s="18">
        <f t="shared" si="160"/>
        <v>55.002254761718149</v>
      </c>
      <c r="J3406" s="17">
        <f t="shared" si="161"/>
        <v>0.9223491925451649</v>
      </c>
    </row>
    <row r="3407" spans="1:10" x14ac:dyDescent="0.3">
      <c r="A3407" s="2">
        <v>20200521</v>
      </c>
      <c r="B3407" s="2" t="s">
        <v>35</v>
      </c>
      <c r="C3407" s="2">
        <v>984.01</v>
      </c>
      <c r="D3407" s="2">
        <v>69.81</v>
      </c>
      <c r="E3407" s="2">
        <v>22.19</v>
      </c>
      <c r="F3407" s="2">
        <v>4.21</v>
      </c>
      <c r="G3407" s="2">
        <v>0</v>
      </c>
      <c r="H3407" s="16">
        <f t="shared" si="159"/>
        <v>1048.4327601548196</v>
      </c>
      <c r="I3407" s="15">
        <f t="shared" si="160"/>
        <v>54.953523754838116</v>
      </c>
      <c r="J3407" s="14">
        <f t="shared" si="161"/>
        <v>0.90711361001490409</v>
      </c>
    </row>
    <row r="3408" spans="1:10" x14ac:dyDescent="0.3">
      <c r="A3408" s="19">
        <v>20200521</v>
      </c>
      <c r="B3408" s="19" t="s">
        <v>34</v>
      </c>
      <c r="C3408" s="19">
        <v>927.01</v>
      </c>
      <c r="D3408" s="19">
        <v>62.06</v>
      </c>
      <c r="E3408" s="19">
        <v>22.47</v>
      </c>
      <c r="F3408" s="19">
        <v>4.34</v>
      </c>
      <c r="G3408" s="19">
        <v>0</v>
      </c>
      <c r="H3408" s="17">
        <f t="shared" si="159"/>
        <v>1049.3200716819292</v>
      </c>
      <c r="I3408" s="18">
        <f t="shared" si="160"/>
        <v>55.261252240060287</v>
      </c>
      <c r="J3408" s="17">
        <f t="shared" si="161"/>
        <v>0.90642824451816673</v>
      </c>
    </row>
    <row r="3409" spans="1:10" x14ac:dyDescent="0.3">
      <c r="A3409" s="2">
        <v>20200521</v>
      </c>
      <c r="B3409" s="2" t="s">
        <v>33</v>
      </c>
      <c r="C3409" s="2">
        <v>801.01</v>
      </c>
      <c r="D3409" s="2">
        <v>51.53</v>
      </c>
      <c r="E3409" s="2">
        <v>22.38</v>
      </c>
      <c r="F3409" s="2">
        <v>4.83</v>
      </c>
      <c r="G3409" s="2">
        <v>0</v>
      </c>
      <c r="H3409" s="16">
        <f t="shared" si="159"/>
        <v>1023.0875177189899</v>
      </c>
      <c r="I3409" s="15">
        <f t="shared" si="160"/>
        <v>54.351484928718435</v>
      </c>
      <c r="J3409" s="14">
        <f t="shared" si="161"/>
        <v>0.88795639736208998</v>
      </c>
    </row>
    <row r="3410" spans="1:10" x14ac:dyDescent="0.3">
      <c r="A3410" s="19">
        <v>20200521</v>
      </c>
      <c r="B3410" s="19" t="s">
        <v>32</v>
      </c>
      <c r="C3410" s="19">
        <v>633</v>
      </c>
      <c r="D3410" s="19">
        <v>40.07</v>
      </c>
      <c r="E3410" s="19">
        <v>21.67</v>
      </c>
      <c r="F3410" s="19">
        <v>5.72</v>
      </c>
      <c r="G3410" s="19">
        <v>0</v>
      </c>
      <c r="H3410" s="17">
        <f t="shared" si="159"/>
        <v>983.34216878533539</v>
      </c>
      <c r="I3410" s="18">
        <f t="shared" si="160"/>
        <v>52.399442774541733</v>
      </c>
      <c r="J3410" s="17">
        <f t="shared" si="161"/>
        <v>0.86209854511891149</v>
      </c>
    </row>
    <row r="3411" spans="1:10" x14ac:dyDescent="0.3">
      <c r="A3411" s="2">
        <v>20200521</v>
      </c>
      <c r="B3411" s="2" t="s">
        <v>31</v>
      </c>
      <c r="C3411" s="2">
        <v>453</v>
      </c>
      <c r="D3411" s="2">
        <v>28.38</v>
      </c>
      <c r="E3411" s="2">
        <v>20.6</v>
      </c>
      <c r="F3411" s="2">
        <v>6</v>
      </c>
      <c r="G3411" s="2">
        <v>0</v>
      </c>
      <c r="H3411" s="16">
        <f t="shared" ref="H3411:H3474" si="162">IF(D3411&gt;0,C3411/SIN(D3411*PI()/180),0)</f>
        <v>953.04792599043708</v>
      </c>
      <c r="I3411" s="15">
        <f t="shared" si="160"/>
        <v>50.38274768720116</v>
      </c>
      <c r="J3411" s="14">
        <f t="shared" si="161"/>
        <v>0.84418853831392182</v>
      </c>
    </row>
    <row r="3412" spans="1:10" x14ac:dyDescent="0.3">
      <c r="A3412" s="19">
        <v>20200521</v>
      </c>
      <c r="B3412" s="19" t="s">
        <v>30</v>
      </c>
      <c r="C3412" s="19">
        <v>244</v>
      </c>
      <c r="D3412" s="19">
        <v>16.82</v>
      </c>
      <c r="E3412" s="19">
        <v>19.64</v>
      </c>
      <c r="F3412" s="19">
        <v>5.72</v>
      </c>
      <c r="G3412" s="19">
        <v>0</v>
      </c>
      <c r="H3412" s="17">
        <f t="shared" si="162"/>
        <v>843.22292459235541</v>
      </c>
      <c r="I3412" s="18">
        <f t="shared" si="160"/>
        <v>45.990716393511107</v>
      </c>
      <c r="J3412" s="17">
        <f t="shared" si="161"/>
        <v>0.76357358489254223</v>
      </c>
    </row>
    <row r="3413" spans="1:10" x14ac:dyDescent="0.3">
      <c r="A3413" s="2">
        <v>20200521</v>
      </c>
      <c r="B3413" s="2" t="s">
        <v>29</v>
      </c>
      <c r="C3413" s="2">
        <v>51.65</v>
      </c>
      <c r="D3413" s="2">
        <v>5.64</v>
      </c>
      <c r="E3413" s="2">
        <v>18.559999999999999</v>
      </c>
      <c r="F3413" s="2">
        <v>5.52</v>
      </c>
      <c r="G3413" s="2">
        <v>0</v>
      </c>
      <c r="H3413" s="16">
        <f t="shared" si="162"/>
        <v>525.5517046136722</v>
      </c>
      <c r="I3413" s="15">
        <f t="shared" si="160"/>
        <v>34.983490769177251</v>
      </c>
      <c r="J3413" s="14">
        <f t="shared" si="161"/>
        <v>0.50194092195086037</v>
      </c>
    </row>
    <row r="3414" spans="1:10" x14ac:dyDescent="0.3">
      <c r="A3414" s="19">
        <v>20200521</v>
      </c>
      <c r="B3414" s="19" t="s">
        <v>28</v>
      </c>
      <c r="C3414" s="19">
        <v>0</v>
      </c>
      <c r="D3414" s="19">
        <v>0</v>
      </c>
      <c r="E3414" s="19">
        <v>17.350000000000001</v>
      </c>
      <c r="F3414" s="19">
        <v>5.45</v>
      </c>
      <c r="G3414" s="19">
        <v>0</v>
      </c>
      <c r="H3414" s="17">
        <f t="shared" si="162"/>
        <v>0</v>
      </c>
      <c r="I3414" s="18">
        <f t="shared" si="160"/>
        <v>17.350000000000001</v>
      </c>
      <c r="J3414" s="17">
        <f t="shared" si="161"/>
        <v>0</v>
      </c>
    </row>
    <row r="3415" spans="1:10" x14ac:dyDescent="0.3">
      <c r="A3415" s="2">
        <v>20200521</v>
      </c>
      <c r="B3415" s="2" t="s">
        <v>27</v>
      </c>
      <c r="C3415" s="2">
        <v>0</v>
      </c>
      <c r="D3415" s="2">
        <v>0</v>
      </c>
      <c r="E3415" s="2">
        <v>16.61</v>
      </c>
      <c r="F3415" s="2">
        <v>4.97</v>
      </c>
      <c r="G3415" s="2">
        <v>0</v>
      </c>
      <c r="H3415" s="16">
        <f t="shared" si="162"/>
        <v>0</v>
      </c>
      <c r="I3415" s="15">
        <f t="shared" si="160"/>
        <v>16.61</v>
      </c>
      <c r="J3415" s="14">
        <f t="shared" si="161"/>
        <v>0</v>
      </c>
    </row>
    <row r="3416" spans="1:10" x14ac:dyDescent="0.3">
      <c r="A3416" s="19">
        <v>20200521</v>
      </c>
      <c r="B3416" s="19" t="s">
        <v>26</v>
      </c>
      <c r="C3416" s="19">
        <v>0</v>
      </c>
      <c r="D3416" s="19">
        <v>0</v>
      </c>
      <c r="E3416" s="19">
        <v>16.21</v>
      </c>
      <c r="F3416" s="19">
        <v>4.4800000000000004</v>
      </c>
      <c r="G3416" s="19">
        <v>0</v>
      </c>
      <c r="H3416" s="17">
        <f t="shared" si="162"/>
        <v>0</v>
      </c>
      <c r="I3416" s="18">
        <f t="shared" si="160"/>
        <v>16.21</v>
      </c>
      <c r="J3416" s="17">
        <f t="shared" si="161"/>
        <v>0</v>
      </c>
    </row>
    <row r="3417" spans="1:10" x14ac:dyDescent="0.3">
      <c r="A3417" s="2">
        <v>20200521</v>
      </c>
      <c r="B3417" s="2" t="s">
        <v>25</v>
      </c>
      <c r="C3417" s="2">
        <v>0</v>
      </c>
      <c r="D3417" s="2">
        <v>0</v>
      </c>
      <c r="E3417" s="2">
        <v>15.95</v>
      </c>
      <c r="F3417" s="2">
        <v>4.21</v>
      </c>
      <c r="G3417" s="2">
        <v>0</v>
      </c>
      <c r="H3417" s="16">
        <f t="shared" si="162"/>
        <v>0</v>
      </c>
      <c r="I3417" s="15">
        <f t="shared" si="160"/>
        <v>15.95</v>
      </c>
      <c r="J3417" s="14">
        <f t="shared" si="161"/>
        <v>0</v>
      </c>
    </row>
    <row r="3418" spans="1:10" x14ac:dyDescent="0.3">
      <c r="A3418" s="19">
        <v>20200522</v>
      </c>
      <c r="B3418" s="19" t="s">
        <v>48</v>
      </c>
      <c r="C3418" s="19">
        <v>0</v>
      </c>
      <c r="D3418" s="19">
        <v>0</v>
      </c>
      <c r="E3418" s="19">
        <v>15.76</v>
      </c>
      <c r="F3418" s="19">
        <v>4.1399999999999997</v>
      </c>
      <c r="G3418" s="19">
        <v>0</v>
      </c>
      <c r="H3418" s="17">
        <f t="shared" si="162"/>
        <v>0</v>
      </c>
      <c r="I3418" s="18">
        <f t="shared" si="160"/>
        <v>15.76</v>
      </c>
      <c r="J3418" s="17">
        <f t="shared" si="161"/>
        <v>0</v>
      </c>
    </row>
    <row r="3419" spans="1:10" x14ac:dyDescent="0.3">
      <c r="A3419" s="2">
        <v>20200522</v>
      </c>
      <c r="B3419" s="2" t="s">
        <v>47</v>
      </c>
      <c r="C3419" s="2">
        <v>0</v>
      </c>
      <c r="D3419" s="2">
        <v>0</v>
      </c>
      <c r="E3419" s="2">
        <v>15.6</v>
      </c>
      <c r="F3419" s="2">
        <v>4.41</v>
      </c>
      <c r="G3419" s="2">
        <v>0</v>
      </c>
      <c r="H3419" s="16">
        <f t="shared" si="162"/>
        <v>0</v>
      </c>
      <c r="I3419" s="15">
        <f t="shared" si="160"/>
        <v>15.6</v>
      </c>
      <c r="J3419" s="14">
        <f t="shared" si="161"/>
        <v>0</v>
      </c>
    </row>
    <row r="3420" spans="1:10" x14ac:dyDescent="0.3">
      <c r="A3420" s="19">
        <v>20200522</v>
      </c>
      <c r="B3420" s="19" t="s">
        <v>46</v>
      </c>
      <c r="C3420" s="19">
        <v>0</v>
      </c>
      <c r="D3420" s="19">
        <v>0</v>
      </c>
      <c r="E3420" s="19">
        <v>15.64</v>
      </c>
      <c r="F3420" s="19">
        <v>4.76</v>
      </c>
      <c r="G3420" s="19">
        <v>0</v>
      </c>
      <c r="H3420" s="17">
        <f t="shared" si="162"/>
        <v>0</v>
      </c>
      <c r="I3420" s="18">
        <f t="shared" si="160"/>
        <v>15.64</v>
      </c>
      <c r="J3420" s="17">
        <f t="shared" si="161"/>
        <v>0</v>
      </c>
    </row>
    <row r="3421" spans="1:10" x14ac:dyDescent="0.3">
      <c r="A3421" s="2">
        <v>20200522</v>
      </c>
      <c r="B3421" s="2" t="s">
        <v>45</v>
      </c>
      <c r="C3421" s="2">
        <v>0</v>
      </c>
      <c r="D3421" s="2">
        <v>0</v>
      </c>
      <c r="E3421" s="2">
        <v>15.71</v>
      </c>
      <c r="F3421" s="2">
        <v>5.03</v>
      </c>
      <c r="G3421" s="2">
        <v>0</v>
      </c>
      <c r="H3421" s="16">
        <f t="shared" si="162"/>
        <v>0</v>
      </c>
      <c r="I3421" s="15">
        <f t="shared" si="160"/>
        <v>15.71</v>
      </c>
      <c r="J3421" s="14">
        <f t="shared" si="161"/>
        <v>0</v>
      </c>
    </row>
    <row r="3422" spans="1:10" x14ac:dyDescent="0.3">
      <c r="A3422" s="19">
        <v>20200522</v>
      </c>
      <c r="B3422" s="19" t="s">
        <v>44</v>
      </c>
      <c r="C3422" s="19">
        <v>0</v>
      </c>
      <c r="D3422" s="19">
        <v>0</v>
      </c>
      <c r="E3422" s="19">
        <v>15.77</v>
      </c>
      <c r="F3422" s="19">
        <v>4.9000000000000004</v>
      </c>
      <c r="G3422" s="19">
        <v>0</v>
      </c>
      <c r="H3422" s="17">
        <f t="shared" si="162"/>
        <v>0</v>
      </c>
      <c r="I3422" s="18">
        <f t="shared" si="160"/>
        <v>15.77</v>
      </c>
      <c r="J3422" s="17">
        <f t="shared" si="161"/>
        <v>0</v>
      </c>
    </row>
    <row r="3423" spans="1:10" x14ac:dyDescent="0.3">
      <c r="A3423" s="2">
        <v>20200522</v>
      </c>
      <c r="B3423" s="2" t="s">
        <v>43</v>
      </c>
      <c r="C3423" s="2">
        <v>0</v>
      </c>
      <c r="D3423" s="2">
        <v>0</v>
      </c>
      <c r="E3423" s="2">
        <v>15.76</v>
      </c>
      <c r="F3423" s="2">
        <v>4.4800000000000004</v>
      </c>
      <c r="G3423" s="2">
        <v>0</v>
      </c>
      <c r="H3423" s="16">
        <f t="shared" si="162"/>
        <v>0</v>
      </c>
      <c r="I3423" s="15">
        <f t="shared" si="160"/>
        <v>15.76</v>
      </c>
      <c r="J3423" s="14">
        <f t="shared" si="161"/>
        <v>0</v>
      </c>
    </row>
    <row r="3424" spans="1:10" x14ac:dyDescent="0.3">
      <c r="A3424" s="19">
        <v>20200522</v>
      </c>
      <c r="B3424" s="19" t="s">
        <v>42</v>
      </c>
      <c r="C3424" s="19">
        <v>88</v>
      </c>
      <c r="D3424" s="19">
        <v>8.31</v>
      </c>
      <c r="E3424" s="19">
        <v>15.86</v>
      </c>
      <c r="F3424" s="19">
        <v>4.28</v>
      </c>
      <c r="G3424" s="19">
        <v>0</v>
      </c>
      <c r="H3424" s="17">
        <f t="shared" si="162"/>
        <v>608.87474953864591</v>
      </c>
      <c r="I3424" s="18">
        <f t="shared" si="160"/>
        <v>34.887335923082688</v>
      </c>
      <c r="J3424" s="17">
        <f t="shared" si="161"/>
        <v>0.58178407821167455</v>
      </c>
    </row>
    <row r="3425" spans="1:10" x14ac:dyDescent="0.3">
      <c r="A3425" s="2">
        <v>20200522</v>
      </c>
      <c r="B3425" s="2" t="s">
        <v>41</v>
      </c>
      <c r="C3425" s="2">
        <v>234</v>
      </c>
      <c r="D3425" s="2">
        <v>19.59</v>
      </c>
      <c r="E3425" s="2">
        <v>16.75</v>
      </c>
      <c r="F3425" s="2">
        <v>5.0999999999999996</v>
      </c>
      <c r="G3425" s="2">
        <v>0</v>
      </c>
      <c r="H3425" s="16">
        <f t="shared" si="162"/>
        <v>697.90925112834543</v>
      </c>
      <c r="I3425" s="15">
        <f t="shared" si="160"/>
        <v>38.559664097760795</v>
      </c>
      <c r="J3425" s="14">
        <f t="shared" si="161"/>
        <v>0.6553238835562547</v>
      </c>
    </row>
    <row r="3426" spans="1:10" x14ac:dyDescent="0.3">
      <c r="A3426" s="19">
        <v>20200522</v>
      </c>
      <c r="B3426" s="19" t="s">
        <v>40</v>
      </c>
      <c r="C3426" s="19">
        <v>440</v>
      </c>
      <c r="D3426" s="19">
        <v>31.2</v>
      </c>
      <c r="E3426" s="19">
        <v>17.71</v>
      </c>
      <c r="F3426" s="19">
        <v>4.83</v>
      </c>
      <c r="G3426" s="19">
        <v>0</v>
      </c>
      <c r="H3426" s="17">
        <f t="shared" si="162"/>
        <v>849.37656152803413</v>
      </c>
      <c r="I3426" s="18">
        <f t="shared" si="160"/>
        <v>44.253017547751071</v>
      </c>
      <c r="J3426" s="17">
        <f t="shared" si="161"/>
        <v>0.77578778323116937</v>
      </c>
    </row>
    <row r="3427" spans="1:10" x14ac:dyDescent="0.3">
      <c r="A3427" s="2">
        <v>20200522</v>
      </c>
      <c r="B3427" s="2" t="s">
        <v>39</v>
      </c>
      <c r="C3427" s="2">
        <v>647</v>
      </c>
      <c r="D3427" s="2">
        <v>42.88</v>
      </c>
      <c r="E3427" s="2">
        <v>18.84</v>
      </c>
      <c r="F3427" s="2">
        <v>4.76</v>
      </c>
      <c r="G3427" s="2">
        <v>0</v>
      </c>
      <c r="H3427" s="16">
        <f t="shared" si="162"/>
        <v>950.82022470945765</v>
      </c>
      <c r="I3427" s="15">
        <f t="shared" si="160"/>
        <v>48.553132022170551</v>
      </c>
      <c r="J3427" s="14">
        <f t="shared" si="161"/>
        <v>0.8500436504407648</v>
      </c>
    </row>
    <row r="3428" spans="1:10" x14ac:dyDescent="0.3">
      <c r="A3428" s="19">
        <v>20200522</v>
      </c>
      <c r="B3428" s="19" t="s">
        <v>38</v>
      </c>
      <c r="C3428" s="19">
        <v>822</v>
      </c>
      <c r="D3428" s="19">
        <v>54.22</v>
      </c>
      <c r="E3428" s="19">
        <v>20.079999999999998</v>
      </c>
      <c r="F3428" s="19">
        <v>4.9000000000000004</v>
      </c>
      <c r="G3428" s="19">
        <v>0</v>
      </c>
      <c r="H3428" s="17">
        <f t="shared" si="162"/>
        <v>1013.2287261801913</v>
      </c>
      <c r="I3428" s="18">
        <f t="shared" si="160"/>
        <v>51.743397693130973</v>
      </c>
      <c r="J3428" s="17">
        <f t="shared" si="161"/>
        <v>0.89129142167765518</v>
      </c>
    </row>
    <row r="3429" spans="1:10" x14ac:dyDescent="0.3">
      <c r="A3429" s="2">
        <v>20200522</v>
      </c>
      <c r="B3429" s="2" t="s">
        <v>37</v>
      </c>
      <c r="C3429" s="2">
        <v>954</v>
      </c>
      <c r="D3429" s="2">
        <v>64.37</v>
      </c>
      <c r="E3429" s="2">
        <v>21.28</v>
      </c>
      <c r="F3429" s="2">
        <v>5.0999999999999996</v>
      </c>
      <c r="G3429" s="2">
        <v>0</v>
      </c>
      <c r="H3429" s="16">
        <f t="shared" si="162"/>
        <v>1058.1116666143957</v>
      </c>
      <c r="I3429" s="15">
        <f t="shared" si="160"/>
        <v>54.345989581699868</v>
      </c>
      <c r="J3429" s="14">
        <f t="shared" si="161"/>
        <v>0.91838066386306061</v>
      </c>
    </row>
    <row r="3430" spans="1:10" x14ac:dyDescent="0.3">
      <c r="A3430" s="19">
        <v>20200522</v>
      </c>
      <c r="B3430" s="19" t="s">
        <v>36</v>
      </c>
      <c r="C3430" s="19">
        <v>998</v>
      </c>
      <c r="D3430" s="19">
        <v>70.989999999999995</v>
      </c>
      <c r="E3430" s="19">
        <v>22.27</v>
      </c>
      <c r="F3430" s="19">
        <v>5.24</v>
      </c>
      <c r="G3430" s="19">
        <v>0</v>
      </c>
      <c r="H3430" s="17">
        <f t="shared" si="162"/>
        <v>1055.5688919030054</v>
      </c>
      <c r="I3430" s="18">
        <f t="shared" si="160"/>
        <v>55.256527871968913</v>
      </c>
      <c r="J3430" s="17">
        <f t="shared" si="161"/>
        <v>0.91184856870909547</v>
      </c>
    </row>
    <row r="3431" spans="1:10" x14ac:dyDescent="0.3">
      <c r="A3431" s="2">
        <v>20200522</v>
      </c>
      <c r="B3431" s="2" t="s">
        <v>35</v>
      </c>
      <c r="C3431" s="2">
        <v>975.01</v>
      </c>
      <c r="D3431" s="2">
        <v>70</v>
      </c>
      <c r="E3431" s="2">
        <v>22.95</v>
      </c>
      <c r="F3431" s="2">
        <v>5.38</v>
      </c>
      <c r="G3431" s="2">
        <v>0</v>
      </c>
      <c r="H3431" s="16">
        <f t="shared" si="162"/>
        <v>1037.5839699417393</v>
      </c>
      <c r="I3431" s="15">
        <f t="shared" si="160"/>
        <v>55.374499060679355</v>
      </c>
      <c r="J3431" s="14">
        <f t="shared" si="161"/>
        <v>0.89576155000006841</v>
      </c>
    </row>
    <row r="3432" spans="1:10" x14ac:dyDescent="0.3">
      <c r="A3432" s="19">
        <v>20200522</v>
      </c>
      <c r="B3432" s="19" t="s">
        <v>34</v>
      </c>
      <c r="C3432" s="19">
        <v>923.01</v>
      </c>
      <c r="D3432" s="19">
        <v>62.22</v>
      </c>
      <c r="E3432" s="19">
        <v>23.19</v>
      </c>
      <c r="F3432" s="19">
        <v>5.72</v>
      </c>
      <c r="G3432" s="19">
        <v>0</v>
      </c>
      <c r="H3432" s="17">
        <f t="shared" si="162"/>
        <v>1043.2512581031153</v>
      </c>
      <c r="I3432" s="18">
        <f t="shared" si="160"/>
        <v>55.791601815722359</v>
      </c>
      <c r="J3432" s="17">
        <f t="shared" si="161"/>
        <v>0.89869606010343395</v>
      </c>
    </row>
    <row r="3433" spans="1:10" x14ac:dyDescent="0.3">
      <c r="A3433" s="2">
        <v>20200522</v>
      </c>
      <c r="B3433" s="2" t="s">
        <v>33</v>
      </c>
      <c r="C3433" s="2">
        <v>785.01</v>
      </c>
      <c r="D3433" s="2">
        <v>51.66</v>
      </c>
      <c r="E3433" s="2">
        <v>22.97</v>
      </c>
      <c r="F3433" s="2">
        <v>6.21</v>
      </c>
      <c r="G3433" s="2">
        <v>0</v>
      </c>
      <c r="H3433" s="16">
        <f t="shared" si="162"/>
        <v>1000.8497655344179</v>
      </c>
      <c r="I3433" s="15">
        <f t="shared" si="160"/>
        <v>54.246555172950558</v>
      </c>
      <c r="J3433" s="14">
        <f t="shared" si="161"/>
        <v>0.86912843004050155</v>
      </c>
    </row>
    <row r="3434" spans="1:10" x14ac:dyDescent="0.3">
      <c r="A3434" s="19">
        <v>20200522</v>
      </c>
      <c r="B3434" s="19" t="s">
        <v>32</v>
      </c>
      <c r="C3434" s="19">
        <v>621</v>
      </c>
      <c r="D3434" s="19">
        <v>40.19</v>
      </c>
      <c r="E3434" s="19">
        <v>22.4</v>
      </c>
      <c r="F3434" s="19">
        <v>6.69</v>
      </c>
      <c r="G3434" s="19">
        <v>0</v>
      </c>
      <c r="H3434" s="17">
        <f t="shared" si="162"/>
        <v>962.30675384869187</v>
      </c>
      <c r="I3434" s="18">
        <f t="shared" si="160"/>
        <v>52.472086057771619</v>
      </c>
      <c r="J3434" s="17">
        <f t="shared" si="161"/>
        <v>0.84334217104801446</v>
      </c>
    </row>
    <row r="3435" spans="1:10" x14ac:dyDescent="0.3">
      <c r="A3435" s="2">
        <v>20200522</v>
      </c>
      <c r="B3435" s="2" t="s">
        <v>31</v>
      </c>
      <c r="C3435" s="2">
        <v>440</v>
      </c>
      <c r="D3435" s="2">
        <v>28.51</v>
      </c>
      <c r="E3435" s="2">
        <v>21.58</v>
      </c>
      <c r="F3435" s="2">
        <v>6.97</v>
      </c>
      <c r="G3435" s="2">
        <v>0</v>
      </c>
      <c r="H3435" s="16">
        <f t="shared" si="162"/>
        <v>921.82864684008496</v>
      </c>
      <c r="I3435" s="15">
        <f t="shared" si="160"/>
        <v>50.387145213752653</v>
      </c>
      <c r="J3435" s="14">
        <f t="shared" si="161"/>
        <v>0.81651695710221639</v>
      </c>
    </row>
    <row r="3436" spans="1:10" x14ac:dyDescent="0.3">
      <c r="A3436" s="19">
        <v>20200522</v>
      </c>
      <c r="B3436" s="19" t="s">
        <v>30</v>
      </c>
      <c r="C3436" s="19">
        <v>239</v>
      </c>
      <c r="D3436" s="19">
        <v>16.95</v>
      </c>
      <c r="E3436" s="19">
        <v>20.63</v>
      </c>
      <c r="F3436" s="19">
        <v>6.97</v>
      </c>
      <c r="G3436" s="19">
        <v>0</v>
      </c>
      <c r="H3436" s="17">
        <f t="shared" si="162"/>
        <v>819.79285879121733</v>
      </c>
      <c r="I3436" s="18">
        <f t="shared" si="160"/>
        <v>46.24852683722554</v>
      </c>
      <c r="J3436" s="17">
        <f t="shared" si="161"/>
        <v>0.7414056012667577</v>
      </c>
    </row>
    <row r="3437" spans="1:10" x14ac:dyDescent="0.3">
      <c r="A3437" s="2">
        <v>20200522</v>
      </c>
      <c r="B3437" s="2" t="s">
        <v>29</v>
      </c>
      <c r="C3437" s="2">
        <v>59</v>
      </c>
      <c r="D3437" s="2">
        <v>5.78</v>
      </c>
      <c r="E3437" s="2">
        <v>19.61</v>
      </c>
      <c r="F3437" s="2">
        <v>6.55</v>
      </c>
      <c r="G3437" s="2">
        <v>0</v>
      </c>
      <c r="H3437" s="16">
        <f t="shared" si="162"/>
        <v>585.84627868840118</v>
      </c>
      <c r="I3437" s="15">
        <f t="shared" si="160"/>
        <v>37.917696209012533</v>
      </c>
      <c r="J3437" s="14">
        <f t="shared" si="161"/>
        <v>0.55179124954865355</v>
      </c>
    </row>
    <row r="3438" spans="1:10" x14ac:dyDescent="0.3">
      <c r="A3438" s="19">
        <v>20200522</v>
      </c>
      <c r="B3438" s="19" t="s">
        <v>28</v>
      </c>
      <c r="C3438" s="19">
        <v>0</v>
      </c>
      <c r="D3438" s="19">
        <v>0</v>
      </c>
      <c r="E3438" s="19">
        <v>18.420000000000002</v>
      </c>
      <c r="F3438" s="19">
        <v>6.9</v>
      </c>
      <c r="G3438" s="19">
        <v>0</v>
      </c>
      <c r="H3438" s="17">
        <f t="shared" si="162"/>
        <v>0</v>
      </c>
      <c r="I3438" s="18">
        <f t="shared" si="160"/>
        <v>18.420000000000002</v>
      </c>
      <c r="J3438" s="17">
        <f t="shared" si="161"/>
        <v>0</v>
      </c>
    </row>
    <row r="3439" spans="1:10" x14ac:dyDescent="0.3">
      <c r="A3439" s="2">
        <v>20200522</v>
      </c>
      <c r="B3439" s="2" t="s">
        <v>27</v>
      </c>
      <c r="C3439" s="2">
        <v>0</v>
      </c>
      <c r="D3439" s="2">
        <v>0</v>
      </c>
      <c r="E3439" s="2">
        <v>17.760000000000002</v>
      </c>
      <c r="F3439" s="2">
        <v>6.9</v>
      </c>
      <c r="G3439" s="2">
        <v>0</v>
      </c>
      <c r="H3439" s="16">
        <f t="shared" si="162"/>
        <v>0</v>
      </c>
      <c r="I3439" s="15">
        <f t="shared" si="160"/>
        <v>17.760000000000002</v>
      </c>
      <c r="J3439" s="14">
        <f t="shared" si="161"/>
        <v>0</v>
      </c>
    </row>
    <row r="3440" spans="1:10" x14ac:dyDescent="0.3">
      <c r="A3440" s="19">
        <v>20200522</v>
      </c>
      <c r="B3440" s="19" t="s">
        <v>26</v>
      </c>
      <c r="C3440" s="19">
        <v>0</v>
      </c>
      <c r="D3440" s="19">
        <v>0</v>
      </c>
      <c r="E3440" s="19">
        <v>17.440000000000001</v>
      </c>
      <c r="F3440" s="19">
        <v>6.55</v>
      </c>
      <c r="G3440" s="19">
        <v>0</v>
      </c>
      <c r="H3440" s="17">
        <f t="shared" si="162"/>
        <v>0</v>
      </c>
      <c r="I3440" s="18">
        <f t="shared" si="160"/>
        <v>17.440000000000001</v>
      </c>
      <c r="J3440" s="17">
        <f t="shared" si="161"/>
        <v>0</v>
      </c>
    </row>
    <row r="3441" spans="1:10" x14ac:dyDescent="0.3">
      <c r="A3441" s="2">
        <v>20200522</v>
      </c>
      <c r="B3441" s="2" t="s">
        <v>25</v>
      </c>
      <c r="C3441" s="2">
        <v>0</v>
      </c>
      <c r="D3441" s="2">
        <v>0</v>
      </c>
      <c r="E3441" s="2">
        <v>17.190000000000001</v>
      </c>
      <c r="F3441" s="2">
        <v>6.07</v>
      </c>
      <c r="G3441" s="2">
        <v>0</v>
      </c>
      <c r="H3441" s="16">
        <f t="shared" si="162"/>
        <v>0</v>
      </c>
      <c r="I3441" s="15">
        <f t="shared" si="160"/>
        <v>17.190000000000001</v>
      </c>
      <c r="J3441" s="14">
        <f t="shared" si="161"/>
        <v>0</v>
      </c>
    </row>
    <row r="3442" spans="1:10" x14ac:dyDescent="0.3">
      <c r="A3442" s="19">
        <v>20200523</v>
      </c>
      <c r="B3442" s="19" t="s">
        <v>48</v>
      </c>
      <c r="C3442" s="19">
        <v>0</v>
      </c>
      <c r="D3442" s="19">
        <v>0</v>
      </c>
      <c r="E3442" s="19">
        <v>17</v>
      </c>
      <c r="F3442" s="19">
        <v>5.66</v>
      </c>
      <c r="G3442" s="19">
        <v>0</v>
      </c>
      <c r="H3442" s="17">
        <f t="shared" si="162"/>
        <v>0</v>
      </c>
      <c r="I3442" s="18">
        <f t="shared" si="160"/>
        <v>17</v>
      </c>
      <c r="J3442" s="17">
        <f t="shared" si="161"/>
        <v>0</v>
      </c>
    </row>
    <row r="3443" spans="1:10" x14ac:dyDescent="0.3">
      <c r="A3443" s="2">
        <v>20200523</v>
      </c>
      <c r="B3443" s="2" t="s">
        <v>47</v>
      </c>
      <c r="C3443" s="2">
        <v>0</v>
      </c>
      <c r="D3443" s="2">
        <v>0</v>
      </c>
      <c r="E3443" s="2">
        <v>16.850000000000001</v>
      </c>
      <c r="F3443" s="2">
        <v>5.59</v>
      </c>
      <c r="G3443" s="2">
        <v>0</v>
      </c>
      <c r="H3443" s="16">
        <f t="shared" si="162"/>
        <v>0</v>
      </c>
      <c r="I3443" s="15">
        <f t="shared" si="160"/>
        <v>16.850000000000001</v>
      </c>
      <c r="J3443" s="14">
        <f t="shared" si="161"/>
        <v>0</v>
      </c>
    </row>
    <row r="3444" spans="1:10" x14ac:dyDescent="0.3">
      <c r="A3444" s="19">
        <v>20200523</v>
      </c>
      <c r="B3444" s="19" t="s">
        <v>46</v>
      </c>
      <c r="C3444" s="19">
        <v>0</v>
      </c>
      <c r="D3444" s="19">
        <v>0</v>
      </c>
      <c r="E3444" s="19">
        <v>16.71</v>
      </c>
      <c r="F3444" s="19">
        <v>5.72</v>
      </c>
      <c r="G3444" s="19">
        <v>0</v>
      </c>
      <c r="H3444" s="17">
        <f t="shared" si="162"/>
        <v>0</v>
      </c>
      <c r="I3444" s="18">
        <f t="shared" si="160"/>
        <v>16.71</v>
      </c>
      <c r="J3444" s="17">
        <f t="shared" si="161"/>
        <v>0</v>
      </c>
    </row>
    <row r="3445" spans="1:10" x14ac:dyDescent="0.3">
      <c r="A3445" s="2">
        <v>20200523</v>
      </c>
      <c r="B3445" s="2" t="s">
        <v>45</v>
      </c>
      <c r="C3445" s="2">
        <v>0</v>
      </c>
      <c r="D3445" s="2">
        <v>0</v>
      </c>
      <c r="E3445" s="2">
        <v>16.54</v>
      </c>
      <c r="F3445" s="2">
        <v>5.79</v>
      </c>
      <c r="G3445" s="2">
        <v>0</v>
      </c>
      <c r="H3445" s="16">
        <f t="shared" si="162"/>
        <v>0</v>
      </c>
      <c r="I3445" s="15">
        <f t="shared" si="160"/>
        <v>16.54</v>
      </c>
      <c r="J3445" s="14">
        <f t="shared" si="161"/>
        <v>0</v>
      </c>
    </row>
    <row r="3446" spans="1:10" x14ac:dyDescent="0.3">
      <c r="A3446" s="19">
        <v>20200523</v>
      </c>
      <c r="B3446" s="19" t="s">
        <v>44</v>
      </c>
      <c r="C3446" s="19">
        <v>0</v>
      </c>
      <c r="D3446" s="19">
        <v>0</v>
      </c>
      <c r="E3446" s="19">
        <v>16.440000000000001</v>
      </c>
      <c r="F3446" s="19">
        <v>5.59</v>
      </c>
      <c r="G3446" s="19">
        <v>0</v>
      </c>
      <c r="H3446" s="17">
        <f t="shared" si="162"/>
        <v>0</v>
      </c>
      <c r="I3446" s="18">
        <f t="shared" si="160"/>
        <v>16.440000000000001</v>
      </c>
      <c r="J3446" s="17">
        <f t="shared" si="161"/>
        <v>0</v>
      </c>
    </row>
    <row r="3447" spans="1:10" x14ac:dyDescent="0.3">
      <c r="A3447" s="2">
        <v>20200523</v>
      </c>
      <c r="B3447" s="2" t="s">
        <v>43</v>
      </c>
      <c r="C3447" s="2">
        <v>0</v>
      </c>
      <c r="D3447" s="2">
        <v>0</v>
      </c>
      <c r="E3447" s="2">
        <v>16.37</v>
      </c>
      <c r="F3447" s="2">
        <v>5.45</v>
      </c>
      <c r="G3447" s="2">
        <v>0</v>
      </c>
      <c r="H3447" s="16">
        <f t="shared" si="162"/>
        <v>0</v>
      </c>
      <c r="I3447" s="15">
        <f t="shared" si="160"/>
        <v>16.37</v>
      </c>
      <c r="J3447" s="14">
        <f t="shared" si="161"/>
        <v>0</v>
      </c>
    </row>
    <row r="3448" spans="1:10" x14ac:dyDescent="0.3">
      <c r="A3448" s="19">
        <v>20200523</v>
      </c>
      <c r="B3448" s="19" t="s">
        <v>42</v>
      </c>
      <c r="C3448" s="19">
        <v>97</v>
      </c>
      <c r="D3448" s="19">
        <v>8.41</v>
      </c>
      <c r="E3448" s="19">
        <v>16.399999999999999</v>
      </c>
      <c r="F3448" s="19">
        <v>5.59</v>
      </c>
      <c r="G3448" s="19">
        <v>0</v>
      </c>
      <c r="H3448" s="17">
        <f t="shared" si="162"/>
        <v>663.22207386022319</v>
      </c>
      <c r="I3448" s="18">
        <f t="shared" si="160"/>
        <v>37.125689808131973</v>
      </c>
      <c r="J3448" s="17">
        <f t="shared" si="161"/>
        <v>0.62703296072331538</v>
      </c>
    </row>
    <row r="3449" spans="1:10" x14ac:dyDescent="0.3">
      <c r="A3449" s="2">
        <v>20200523</v>
      </c>
      <c r="B3449" s="2" t="s">
        <v>41</v>
      </c>
      <c r="C3449" s="2">
        <v>276.99</v>
      </c>
      <c r="D3449" s="2">
        <v>19.690000000000001</v>
      </c>
      <c r="E3449" s="2">
        <v>17.28</v>
      </c>
      <c r="F3449" s="2">
        <v>6</v>
      </c>
      <c r="G3449" s="2">
        <v>0</v>
      </c>
      <c r="H3449" s="16">
        <f t="shared" si="162"/>
        <v>822.09726287006436</v>
      </c>
      <c r="I3449" s="15">
        <f t="shared" si="160"/>
        <v>42.970539464689509</v>
      </c>
      <c r="J3449" s="14">
        <f t="shared" si="161"/>
        <v>0.75561637199207565</v>
      </c>
    </row>
    <row r="3450" spans="1:10" x14ac:dyDescent="0.3">
      <c r="A3450" s="19">
        <v>20200523</v>
      </c>
      <c r="B3450" s="19" t="s">
        <v>40</v>
      </c>
      <c r="C3450" s="19">
        <v>466</v>
      </c>
      <c r="D3450" s="19">
        <v>31.3</v>
      </c>
      <c r="E3450" s="19">
        <v>18.46</v>
      </c>
      <c r="F3450" s="19">
        <v>6.55</v>
      </c>
      <c r="G3450" s="19">
        <v>0</v>
      </c>
      <c r="H3450" s="17">
        <f t="shared" si="162"/>
        <v>896.98336277583962</v>
      </c>
      <c r="I3450" s="18">
        <f t="shared" si="160"/>
        <v>46.490730086744989</v>
      </c>
      <c r="J3450" s="17">
        <f t="shared" si="161"/>
        <v>0.81023763973811569</v>
      </c>
    </row>
    <row r="3451" spans="1:10" x14ac:dyDescent="0.3">
      <c r="A3451" s="2">
        <v>20200523</v>
      </c>
      <c r="B3451" s="2" t="s">
        <v>39</v>
      </c>
      <c r="C3451" s="2">
        <v>651</v>
      </c>
      <c r="D3451" s="2">
        <v>42.97</v>
      </c>
      <c r="E3451" s="2">
        <v>19.920000000000002</v>
      </c>
      <c r="F3451" s="2">
        <v>6.34</v>
      </c>
      <c r="G3451" s="2">
        <v>0</v>
      </c>
      <c r="H3451" s="16">
        <f t="shared" si="162"/>
        <v>955.08415184936075</v>
      </c>
      <c r="I3451" s="15">
        <f t="shared" si="160"/>
        <v>49.766379745292525</v>
      </c>
      <c r="J3451" s="14">
        <f t="shared" si="161"/>
        <v>0.84864125627900722</v>
      </c>
    </row>
    <row r="3452" spans="1:10" x14ac:dyDescent="0.3">
      <c r="A3452" s="19">
        <v>20200523</v>
      </c>
      <c r="B3452" s="19" t="s">
        <v>38</v>
      </c>
      <c r="C3452" s="19">
        <v>818</v>
      </c>
      <c r="D3452" s="19">
        <v>54.32</v>
      </c>
      <c r="E3452" s="19">
        <v>21.34</v>
      </c>
      <c r="F3452" s="19">
        <v>6.41</v>
      </c>
      <c r="G3452" s="19">
        <v>0</v>
      </c>
      <c r="H3452" s="17">
        <f t="shared" si="162"/>
        <v>1007.0330155109956</v>
      </c>
      <c r="I3452" s="18">
        <f t="shared" si="160"/>
        <v>52.809781734718612</v>
      </c>
      <c r="J3452" s="17">
        <f t="shared" si="161"/>
        <v>0.88100885788642236</v>
      </c>
    </row>
    <row r="3453" spans="1:10" x14ac:dyDescent="0.3">
      <c r="A3453" s="2">
        <v>20200523</v>
      </c>
      <c r="B3453" s="2" t="s">
        <v>37</v>
      </c>
      <c r="C3453" s="2">
        <v>940</v>
      </c>
      <c r="D3453" s="2">
        <v>64.510000000000005</v>
      </c>
      <c r="E3453" s="2">
        <v>22.48</v>
      </c>
      <c r="F3453" s="2">
        <v>6.62</v>
      </c>
      <c r="G3453" s="2">
        <v>0</v>
      </c>
      <c r="H3453" s="16">
        <f t="shared" si="162"/>
        <v>1041.3661557168605</v>
      </c>
      <c r="I3453" s="15">
        <f t="shared" si="160"/>
        <v>55.022692366151887</v>
      </c>
      <c r="J3453" s="14">
        <f t="shared" si="161"/>
        <v>0.90067538491561772</v>
      </c>
    </row>
    <row r="3454" spans="1:10" x14ac:dyDescent="0.3">
      <c r="A3454" s="19">
        <v>20200523</v>
      </c>
      <c r="B3454" s="19" t="s">
        <v>36</v>
      </c>
      <c r="C3454" s="19">
        <v>982</v>
      </c>
      <c r="D3454" s="19">
        <v>71.17</v>
      </c>
      <c r="E3454" s="19">
        <v>23.32</v>
      </c>
      <c r="F3454" s="19">
        <v>6.83</v>
      </c>
      <c r="G3454" s="19">
        <v>0</v>
      </c>
      <c r="H3454" s="17">
        <f t="shared" si="162"/>
        <v>1037.5280965654999</v>
      </c>
      <c r="I3454" s="18">
        <f t="shared" si="160"/>
        <v>55.742753017671873</v>
      </c>
      <c r="J3454" s="17">
        <f t="shared" si="161"/>
        <v>0.89399398146826237</v>
      </c>
    </row>
    <row r="3455" spans="1:10" x14ac:dyDescent="0.3">
      <c r="A3455" s="2">
        <v>20200523</v>
      </c>
      <c r="B3455" s="2" t="s">
        <v>35</v>
      </c>
      <c r="C3455" s="2">
        <v>975.01</v>
      </c>
      <c r="D3455" s="2">
        <v>70.180000000000007</v>
      </c>
      <c r="E3455" s="2">
        <v>23.76</v>
      </c>
      <c r="F3455" s="2">
        <v>7.03</v>
      </c>
      <c r="G3455" s="2">
        <v>0</v>
      </c>
      <c r="H3455" s="16">
        <f t="shared" si="162"/>
        <v>1036.404014089522</v>
      </c>
      <c r="I3455" s="15">
        <f t="shared" si="160"/>
        <v>56.14762544029756</v>
      </c>
      <c r="J3455" s="14">
        <f t="shared" si="161"/>
        <v>0.89113715592895604</v>
      </c>
    </row>
    <row r="3456" spans="1:10" x14ac:dyDescent="0.3">
      <c r="A3456" s="19">
        <v>20200523</v>
      </c>
      <c r="B3456" s="19" t="s">
        <v>34</v>
      </c>
      <c r="C3456" s="19">
        <v>924.01</v>
      </c>
      <c r="D3456" s="19">
        <v>62.37</v>
      </c>
      <c r="E3456" s="19">
        <v>23.74</v>
      </c>
      <c r="F3456" s="19">
        <v>7.31</v>
      </c>
      <c r="G3456" s="19">
        <v>0</v>
      </c>
      <c r="H3456" s="17">
        <f t="shared" si="162"/>
        <v>1042.9467310367756</v>
      </c>
      <c r="I3456" s="18">
        <f t="shared" si="160"/>
        <v>56.332085344899241</v>
      </c>
      <c r="J3456" s="17">
        <f t="shared" si="161"/>
        <v>0.89589709909515003</v>
      </c>
    </row>
    <row r="3457" spans="1:10" x14ac:dyDescent="0.3">
      <c r="A3457" s="2">
        <v>20200523</v>
      </c>
      <c r="B3457" s="2" t="s">
        <v>33</v>
      </c>
      <c r="C3457" s="2">
        <v>799.01</v>
      </c>
      <c r="D3457" s="2">
        <v>51.79</v>
      </c>
      <c r="E3457" s="2">
        <v>23.22</v>
      </c>
      <c r="F3457" s="2">
        <v>7.79</v>
      </c>
      <c r="G3457" s="2">
        <v>0</v>
      </c>
      <c r="H3457" s="16">
        <f t="shared" si="162"/>
        <v>1016.8769572565161</v>
      </c>
      <c r="I3457" s="15">
        <f t="shared" si="160"/>
        <v>54.997404914266127</v>
      </c>
      <c r="J3457" s="14">
        <f t="shared" si="161"/>
        <v>0.87961044299986835</v>
      </c>
    </row>
    <row r="3458" spans="1:10" x14ac:dyDescent="0.3">
      <c r="A3458" s="19">
        <v>20200523</v>
      </c>
      <c r="B3458" s="19" t="s">
        <v>32</v>
      </c>
      <c r="C3458" s="19">
        <v>635</v>
      </c>
      <c r="D3458" s="19">
        <v>40.32</v>
      </c>
      <c r="E3458" s="19">
        <v>22.35</v>
      </c>
      <c r="F3458" s="19">
        <v>8.07</v>
      </c>
      <c r="G3458" s="19">
        <v>0</v>
      </c>
      <c r="H3458" s="17">
        <f t="shared" si="162"/>
        <v>981.36797698269822</v>
      </c>
      <c r="I3458" s="18">
        <f t="shared" si="160"/>
        <v>53.017749280709324</v>
      </c>
      <c r="J3458" s="17">
        <f t="shared" si="161"/>
        <v>0.85763722829221656</v>
      </c>
    </row>
    <row r="3459" spans="1:10" x14ac:dyDescent="0.3">
      <c r="A3459" s="2">
        <v>20200523</v>
      </c>
      <c r="B3459" s="2" t="s">
        <v>31</v>
      </c>
      <c r="C3459" s="2">
        <v>453</v>
      </c>
      <c r="D3459" s="2">
        <v>28.63</v>
      </c>
      <c r="E3459" s="2">
        <v>21.37</v>
      </c>
      <c r="F3459" s="2">
        <v>8</v>
      </c>
      <c r="G3459" s="2">
        <v>0</v>
      </c>
      <c r="H3459" s="16">
        <f t="shared" si="162"/>
        <v>945.42122284368941</v>
      </c>
      <c r="I3459" s="15">
        <f t="shared" si="160"/>
        <v>50.914413213865295</v>
      </c>
      <c r="J3459" s="14">
        <f t="shared" si="161"/>
        <v>0.83517105980900808</v>
      </c>
    </row>
    <row r="3460" spans="1:10" x14ac:dyDescent="0.3">
      <c r="A3460" s="19">
        <v>20200523</v>
      </c>
      <c r="B3460" s="19" t="s">
        <v>30</v>
      </c>
      <c r="C3460" s="19">
        <v>248</v>
      </c>
      <c r="D3460" s="19">
        <v>17.07</v>
      </c>
      <c r="E3460" s="19">
        <v>20.29</v>
      </c>
      <c r="F3460" s="19">
        <v>7.79</v>
      </c>
      <c r="G3460" s="19">
        <v>0</v>
      </c>
      <c r="H3460" s="17">
        <f t="shared" si="162"/>
        <v>844.8597846257378</v>
      </c>
      <c r="I3460" s="18">
        <f t="shared" si="160"/>
        <v>46.691868269554305</v>
      </c>
      <c r="J3460" s="17">
        <f t="shared" si="161"/>
        <v>0.76239014243118297</v>
      </c>
    </row>
    <row r="3461" spans="1:10" x14ac:dyDescent="0.3">
      <c r="A3461" s="2">
        <v>20200523</v>
      </c>
      <c r="B3461" s="2" t="s">
        <v>29</v>
      </c>
      <c r="C3461" s="2">
        <v>61</v>
      </c>
      <c r="D3461" s="2">
        <v>5.92</v>
      </c>
      <c r="E3461" s="2">
        <v>19.329999999999998</v>
      </c>
      <c r="F3461" s="2">
        <v>7.24</v>
      </c>
      <c r="G3461" s="2">
        <v>0</v>
      </c>
      <c r="H3461" s="16">
        <f t="shared" si="162"/>
        <v>591.43057449143782</v>
      </c>
      <c r="I3461" s="15">
        <f t="shared" si="160"/>
        <v>37.812205452857427</v>
      </c>
      <c r="J3461" s="14">
        <f t="shared" si="161"/>
        <v>0.55733168934975175</v>
      </c>
    </row>
    <row r="3462" spans="1:10" x14ac:dyDescent="0.3">
      <c r="A3462" s="19">
        <v>20200523</v>
      </c>
      <c r="B3462" s="19" t="s">
        <v>28</v>
      </c>
      <c r="C3462" s="19">
        <v>0</v>
      </c>
      <c r="D3462" s="19">
        <v>0</v>
      </c>
      <c r="E3462" s="19">
        <v>18.22</v>
      </c>
      <c r="F3462" s="19">
        <v>7.1</v>
      </c>
      <c r="G3462" s="19">
        <v>0</v>
      </c>
      <c r="H3462" s="17">
        <f t="shared" si="162"/>
        <v>0</v>
      </c>
      <c r="I3462" s="18">
        <f t="shared" si="160"/>
        <v>18.22</v>
      </c>
      <c r="J3462" s="17">
        <f t="shared" si="161"/>
        <v>0</v>
      </c>
    </row>
    <row r="3463" spans="1:10" x14ac:dyDescent="0.3">
      <c r="A3463" s="2">
        <v>20200523</v>
      </c>
      <c r="B3463" s="2" t="s">
        <v>27</v>
      </c>
      <c r="C3463" s="2">
        <v>0</v>
      </c>
      <c r="D3463" s="2">
        <v>0</v>
      </c>
      <c r="E3463" s="2">
        <v>17.57</v>
      </c>
      <c r="F3463" s="2">
        <v>6.69</v>
      </c>
      <c r="G3463" s="2">
        <v>0</v>
      </c>
      <c r="H3463" s="16">
        <f t="shared" si="162"/>
        <v>0</v>
      </c>
      <c r="I3463" s="15">
        <f t="shared" si="160"/>
        <v>17.57</v>
      </c>
      <c r="J3463" s="14">
        <f t="shared" si="161"/>
        <v>0</v>
      </c>
    </row>
    <row r="3464" spans="1:10" x14ac:dyDescent="0.3">
      <c r="A3464" s="19">
        <v>20200523</v>
      </c>
      <c r="B3464" s="19" t="s">
        <v>26</v>
      </c>
      <c r="C3464" s="19">
        <v>0</v>
      </c>
      <c r="D3464" s="19">
        <v>0</v>
      </c>
      <c r="E3464" s="19">
        <v>17.2</v>
      </c>
      <c r="F3464" s="19">
        <v>6.28</v>
      </c>
      <c r="G3464" s="19">
        <v>0</v>
      </c>
      <c r="H3464" s="17">
        <f t="shared" si="162"/>
        <v>0</v>
      </c>
      <c r="I3464" s="18">
        <f t="shared" si="160"/>
        <v>17.2</v>
      </c>
      <c r="J3464" s="17">
        <f t="shared" si="161"/>
        <v>0</v>
      </c>
    </row>
    <row r="3465" spans="1:10" x14ac:dyDescent="0.3">
      <c r="A3465" s="2">
        <v>20200523</v>
      </c>
      <c r="B3465" s="2" t="s">
        <v>25</v>
      </c>
      <c r="C3465" s="2">
        <v>0</v>
      </c>
      <c r="D3465" s="2">
        <v>0</v>
      </c>
      <c r="E3465" s="2">
        <v>16.920000000000002</v>
      </c>
      <c r="F3465" s="2">
        <v>5.93</v>
      </c>
      <c r="G3465" s="2">
        <v>0</v>
      </c>
      <c r="H3465" s="16">
        <f t="shared" si="162"/>
        <v>0</v>
      </c>
      <c r="I3465" s="15">
        <f t="shared" si="160"/>
        <v>16.920000000000002</v>
      </c>
      <c r="J3465" s="14">
        <f t="shared" si="161"/>
        <v>0</v>
      </c>
    </row>
    <row r="3466" spans="1:10" x14ac:dyDescent="0.3">
      <c r="A3466" s="19">
        <v>20200524</v>
      </c>
      <c r="B3466" s="19" t="s">
        <v>48</v>
      </c>
      <c r="C3466" s="19">
        <v>0</v>
      </c>
      <c r="D3466" s="19">
        <v>0</v>
      </c>
      <c r="E3466" s="19">
        <v>16.73</v>
      </c>
      <c r="F3466" s="19">
        <v>5.66</v>
      </c>
      <c r="G3466" s="19">
        <v>0</v>
      </c>
      <c r="H3466" s="17">
        <f t="shared" si="162"/>
        <v>0</v>
      </c>
      <c r="I3466" s="18">
        <f t="shared" ref="I3466:I3529" si="163">E3466+H3466*((NOCT-20)/(800))</f>
        <v>16.73</v>
      </c>
      <c r="J3466" s="17">
        <f t="shared" ref="J3466:J3529" si="164">P_STC__W*(H3466/1000)*(1+(alpha_p/100)*(I3466-25))</f>
        <v>0</v>
      </c>
    </row>
    <row r="3467" spans="1:10" x14ac:dyDescent="0.3">
      <c r="A3467" s="2">
        <v>20200524</v>
      </c>
      <c r="B3467" s="2" t="s">
        <v>47</v>
      </c>
      <c r="C3467" s="2">
        <v>0</v>
      </c>
      <c r="D3467" s="2">
        <v>0</v>
      </c>
      <c r="E3467" s="2">
        <v>16.54</v>
      </c>
      <c r="F3467" s="2">
        <v>5.59</v>
      </c>
      <c r="G3467" s="2">
        <v>0</v>
      </c>
      <c r="H3467" s="16">
        <f t="shared" si="162"/>
        <v>0</v>
      </c>
      <c r="I3467" s="15">
        <f t="shared" si="163"/>
        <v>16.54</v>
      </c>
      <c r="J3467" s="14">
        <f t="shared" si="164"/>
        <v>0</v>
      </c>
    </row>
    <row r="3468" spans="1:10" x14ac:dyDescent="0.3">
      <c r="A3468" s="19">
        <v>20200524</v>
      </c>
      <c r="B3468" s="19" t="s">
        <v>46</v>
      </c>
      <c r="C3468" s="19">
        <v>0</v>
      </c>
      <c r="D3468" s="19">
        <v>0</v>
      </c>
      <c r="E3468" s="19">
        <v>16.43</v>
      </c>
      <c r="F3468" s="19">
        <v>5.66</v>
      </c>
      <c r="G3468" s="19">
        <v>0</v>
      </c>
      <c r="H3468" s="17">
        <f t="shared" si="162"/>
        <v>0</v>
      </c>
      <c r="I3468" s="18">
        <f t="shared" si="163"/>
        <v>16.43</v>
      </c>
      <c r="J3468" s="17">
        <f t="shared" si="164"/>
        <v>0</v>
      </c>
    </row>
    <row r="3469" spans="1:10" x14ac:dyDescent="0.3">
      <c r="A3469" s="2">
        <v>20200524</v>
      </c>
      <c r="B3469" s="2" t="s">
        <v>45</v>
      </c>
      <c r="C3469" s="2">
        <v>0</v>
      </c>
      <c r="D3469" s="2">
        <v>0</v>
      </c>
      <c r="E3469" s="2">
        <v>16.32</v>
      </c>
      <c r="F3469" s="2">
        <v>5.52</v>
      </c>
      <c r="G3469" s="2">
        <v>0</v>
      </c>
      <c r="H3469" s="16">
        <f t="shared" si="162"/>
        <v>0</v>
      </c>
      <c r="I3469" s="15">
        <f t="shared" si="163"/>
        <v>16.32</v>
      </c>
      <c r="J3469" s="14">
        <f t="shared" si="164"/>
        <v>0</v>
      </c>
    </row>
    <row r="3470" spans="1:10" x14ac:dyDescent="0.3">
      <c r="A3470" s="19">
        <v>20200524</v>
      </c>
      <c r="B3470" s="19" t="s">
        <v>44</v>
      </c>
      <c r="C3470" s="19">
        <v>0</v>
      </c>
      <c r="D3470" s="19">
        <v>0</v>
      </c>
      <c r="E3470" s="19">
        <v>16.23</v>
      </c>
      <c r="F3470" s="19">
        <v>5.24</v>
      </c>
      <c r="G3470" s="19">
        <v>0</v>
      </c>
      <c r="H3470" s="17">
        <f t="shared" si="162"/>
        <v>0</v>
      </c>
      <c r="I3470" s="18">
        <f t="shared" si="163"/>
        <v>16.23</v>
      </c>
      <c r="J3470" s="17">
        <f t="shared" si="164"/>
        <v>0</v>
      </c>
    </row>
    <row r="3471" spans="1:10" x14ac:dyDescent="0.3">
      <c r="A3471" s="2">
        <v>20200524</v>
      </c>
      <c r="B3471" s="2" t="s">
        <v>43</v>
      </c>
      <c r="C3471" s="2">
        <v>0</v>
      </c>
      <c r="D3471" s="2">
        <v>0</v>
      </c>
      <c r="E3471" s="2">
        <v>16.12</v>
      </c>
      <c r="F3471" s="2">
        <v>4.97</v>
      </c>
      <c r="G3471" s="2">
        <v>0</v>
      </c>
      <c r="H3471" s="16">
        <f t="shared" si="162"/>
        <v>0</v>
      </c>
      <c r="I3471" s="15">
        <f t="shared" si="163"/>
        <v>16.12</v>
      </c>
      <c r="J3471" s="14">
        <f t="shared" si="164"/>
        <v>0</v>
      </c>
    </row>
    <row r="3472" spans="1:10" x14ac:dyDescent="0.3">
      <c r="A3472" s="19">
        <v>20200524</v>
      </c>
      <c r="B3472" s="19" t="s">
        <v>42</v>
      </c>
      <c r="C3472" s="19">
        <v>102.99</v>
      </c>
      <c r="D3472" s="19">
        <v>8.52</v>
      </c>
      <c r="E3472" s="19">
        <v>16.18</v>
      </c>
      <c r="F3472" s="19">
        <v>4.62</v>
      </c>
      <c r="G3472" s="19">
        <v>0</v>
      </c>
      <c r="H3472" s="17">
        <f t="shared" si="162"/>
        <v>695.15206761795559</v>
      </c>
      <c r="I3472" s="18">
        <f t="shared" si="163"/>
        <v>37.903502113061109</v>
      </c>
      <c r="J3472" s="17">
        <f t="shared" si="164"/>
        <v>0.65478753483762364</v>
      </c>
    </row>
    <row r="3473" spans="1:10" x14ac:dyDescent="0.3">
      <c r="A3473" s="2">
        <v>20200524</v>
      </c>
      <c r="B3473" s="2" t="s">
        <v>41</v>
      </c>
      <c r="C3473" s="2">
        <v>286.99</v>
      </c>
      <c r="D3473" s="2">
        <v>19.78</v>
      </c>
      <c r="E3473" s="2">
        <v>17.05</v>
      </c>
      <c r="F3473" s="2">
        <v>4.97</v>
      </c>
      <c r="G3473" s="2">
        <v>0</v>
      </c>
      <c r="H3473" s="16">
        <f t="shared" si="162"/>
        <v>848.05546302165965</v>
      </c>
      <c r="I3473" s="15">
        <f t="shared" si="163"/>
        <v>43.551733219426865</v>
      </c>
      <c r="J3473" s="14">
        <f t="shared" si="164"/>
        <v>0.77725741884801058</v>
      </c>
    </row>
    <row r="3474" spans="1:10" x14ac:dyDescent="0.3">
      <c r="A3474" s="19">
        <v>20200524</v>
      </c>
      <c r="B3474" s="19" t="s">
        <v>40</v>
      </c>
      <c r="C3474" s="19">
        <v>483</v>
      </c>
      <c r="D3474" s="19">
        <v>31.38</v>
      </c>
      <c r="E3474" s="19">
        <v>18.21</v>
      </c>
      <c r="F3474" s="19">
        <v>4.97</v>
      </c>
      <c r="G3474" s="19">
        <v>0</v>
      </c>
      <c r="H3474" s="17">
        <f t="shared" si="162"/>
        <v>927.57670328332517</v>
      </c>
      <c r="I3474" s="18">
        <f t="shared" si="163"/>
        <v>47.196771977603916</v>
      </c>
      <c r="J3474" s="17">
        <f t="shared" si="164"/>
        <v>0.83492526469799622</v>
      </c>
    </row>
    <row r="3475" spans="1:10" x14ac:dyDescent="0.3">
      <c r="A3475" s="2">
        <v>20200524</v>
      </c>
      <c r="B3475" s="2" t="s">
        <v>39</v>
      </c>
      <c r="C3475" s="2">
        <v>673</v>
      </c>
      <c r="D3475" s="2">
        <v>43.06</v>
      </c>
      <c r="E3475" s="2">
        <v>19.61</v>
      </c>
      <c r="F3475" s="2">
        <v>4.55</v>
      </c>
      <c r="G3475" s="2">
        <v>0</v>
      </c>
      <c r="H3475" s="16">
        <f t="shared" ref="H3475:H3538" si="165">IF(D3475&gt;0,C3475/SIN(D3475*PI()/180),0)</f>
        <v>985.69950991219332</v>
      </c>
      <c r="I3475" s="15">
        <f t="shared" si="163"/>
        <v>50.413109684756037</v>
      </c>
      <c r="J3475" s="14">
        <f t="shared" si="164"/>
        <v>0.87297590598495356</v>
      </c>
    </row>
    <row r="3476" spans="1:10" x14ac:dyDescent="0.3">
      <c r="A3476" s="19">
        <v>20200524</v>
      </c>
      <c r="B3476" s="19" t="s">
        <v>38</v>
      </c>
      <c r="C3476" s="19">
        <v>831</v>
      </c>
      <c r="D3476" s="19">
        <v>54.43</v>
      </c>
      <c r="E3476" s="19">
        <v>20.99</v>
      </c>
      <c r="F3476" s="19">
        <v>4.1399999999999997</v>
      </c>
      <c r="G3476" s="19">
        <v>0</v>
      </c>
      <c r="H3476" s="17">
        <f t="shared" si="165"/>
        <v>1021.6307274362497</v>
      </c>
      <c r="I3476" s="18">
        <f t="shared" si="163"/>
        <v>52.915960232382801</v>
      </c>
      <c r="J3476" s="17">
        <f t="shared" si="164"/>
        <v>0.89329161501944176</v>
      </c>
    </row>
    <row r="3477" spans="1:10" x14ac:dyDescent="0.3">
      <c r="A3477" s="2">
        <v>20200524</v>
      </c>
      <c r="B3477" s="2" t="s">
        <v>37</v>
      </c>
      <c r="C3477" s="2">
        <v>945</v>
      </c>
      <c r="D3477" s="2">
        <v>64.64</v>
      </c>
      <c r="E3477" s="2">
        <v>22.36</v>
      </c>
      <c r="F3477" s="2">
        <v>3.93</v>
      </c>
      <c r="G3477" s="2">
        <v>0</v>
      </c>
      <c r="H3477" s="16">
        <f t="shared" si="165"/>
        <v>1045.7767746780239</v>
      </c>
      <c r="I3477" s="15">
        <f t="shared" si="163"/>
        <v>55.040524208688247</v>
      </c>
      <c r="J3477" s="14">
        <f t="shared" si="164"/>
        <v>0.904406203353328</v>
      </c>
    </row>
    <row r="3478" spans="1:10" x14ac:dyDescent="0.3">
      <c r="A3478" s="19">
        <v>20200524</v>
      </c>
      <c r="B3478" s="19" t="s">
        <v>36</v>
      </c>
      <c r="C3478" s="19">
        <v>993</v>
      </c>
      <c r="D3478" s="19">
        <v>71.349999999999994</v>
      </c>
      <c r="E3478" s="19">
        <v>23.49</v>
      </c>
      <c r="F3478" s="19">
        <v>4.1399999999999997</v>
      </c>
      <c r="G3478" s="19">
        <v>0</v>
      </c>
      <c r="H3478" s="17">
        <f t="shared" si="165"/>
        <v>1048.0324958902268</v>
      </c>
      <c r="I3478" s="18">
        <f t="shared" si="163"/>
        <v>56.241015496569588</v>
      </c>
      <c r="J3478" s="17">
        <f t="shared" si="164"/>
        <v>0.90069529838765894</v>
      </c>
    </row>
    <row r="3479" spans="1:10" x14ac:dyDescent="0.3">
      <c r="A3479" s="2">
        <v>20200524</v>
      </c>
      <c r="B3479" s="2" t="s">
        <v>35</v>
      </c>
      <c r="C3479" s="2">
        <v>981.01</v>
      </c>
      <c r="D3479" s="2">
        <v>70.37</v>
      </c>
      <c r="E3479" s="2">
        <v>24.11</v>
      </c>
      <c r="F3479" s="2">
        <v>4.6900000000000004</v>
      </c>
      <c r="G3479" s="2">
        <v>0</v>
      </c>
      <c r="H3479" s="16">
        <f t="shared" si="165"/>
        <v>1041.5427108672482</v>
      </c>
      <c r="I3479" s="15">
        <f t="shared" si="163"/>
        <v>56.658209714601504</v>
      </c>
      <c r="J3479" s="14">
        <f t="shared" si="164"/>
        <v>0.89316251181417361</v>
      </c>
    </row>
    <row r="3480" spans="1:10" x14ac:dyDescent="0.3">
      <c r="A3480" s="19">
        <v>20200524</v>
      </c>
      <c r="B3480" s="19" t="s">
        <v>34</v>
      </c>
      <c r="C3480" s="19">
        <v>919.01</v>
      </c>
      <c r="D3480" s="19">
        <v>62.52</v>
      </c>
      <c r="E3480" s="19">
        <v>24.08</v>
      </c>
      <c r="F3480" s="19">
        <v>5.52</v>
      </c>
      <c r="G3480" s="19">
        <v>0</v>
      </c>
      <c r="H3480" s="17">
        <f t="shared" si="165"/>
        <v>1035.8871127976133</v>
      </c>
      <c r="I3480" s="18">
        <f t="shared" si="163"/>
        <v>56.451472274925415</v>
      </c>
      <c r="J3480" s="17">
        <f t="shared" si="164"/>
        <v>0.88927632616113328</v>
      </c>
    </row>
    <row r="3481" spans="1:10" x14ac:dyDescent="0.3">
      <c r="A3481" s="2">
        <v>20200524</v>
      </c>
      <c r="B3481" s="2" t="s">
        <v>33</v>
      </c>
      <c r="C3481" s="2">
        <v>799.01</v>
      </c>
      <c r="D3481" s="2">
        <v>51.92</v>
      </c>
      <c r="E3481" s="2">
        <v>23.84</v>
      </c>
      <c r="F3481" s="2">
        <v>5.93</v>
      </c>
      <c r="G3481" s="2">
        <v>0</v>
      </c>
      <c r="H3481" s="16">
        <f t="shared" si="165"/>
        <v>1015.0665494593261</v>
      </c>
      <c r="I3481" s="15">
        <f t="shared" si="163"/>
        <v>55.560829670603937</v>
      </c>
      <c r="J3481" s="14">
        <f t="shared" si="164"/>
        <v>0.87547080780873243</v>
      </c>
    </row>
    <row r="3482" spans="1:10" x14ac:dyDescent="0.3">
      <c r="A3482" s="19">
        <v>20200524</v>
      </c>
      <c r="B3482" s="19" t="s">
        <v>32</v>
      </c>
      <c r="C3482" s="19">
        <v>626</v>
      </c>
      <c r="D3482" s="19">
        <v>40.44</v>
      </c>
      <c r="E3482" s="19">
        <v>23.4</v>
      </c>
      <c r="F3482" s="19">
        <v>6.14</v>
      </c>
      <c r="G3482" s="19">
        <v>0</v>
      </c>
      <c r="H3482" s="17">
        <f t="shared" si="165"/>
        <v>965.07924408732833</v>
      </c>
      <c r="I3482" s="18">
        <f t="shared" si="163"/>
        <v>53.558726377729009</v>
      </c>
      <c r="J3482" s="17">
        <f t="shared" si="164"/>
        <v>0.8410527907961084</v>
      </c>
    </row>
    <row r="3483" spans="1:10" x14ac:dyDescent="0.3">
      <c r="A3483" s="2">
        <v>20200524</v>
      </c>
      <c r="B3483" s="2" t="s">
        <v>31</v>
      </c>
      <c r="C3483" s="2">
        <v>447</v>
      </c>
      <c r="D3483" s="2">
        <v>28.75</v>
      </c>
      <c r="E3483" s="2">
        <v>22.54</v>
      </c>
      <c r="F3483" s="2">
        <v>6.07</v>
      </c>
      <c r="G3483" s="2">
        <v>0</v>
      </c>
      <c r="H3483" s="16">
        <f t="shared" si="165"/>
        <v>929.33562878038003</v>
      </c>
      <c r="I3483" s="15">
        <f t="shared" si="163"/>
        <v>51.581738399386879</v>
      </c>
      <c r="J3483" s="14">
        <f t="shared" si="164"/>
        <v>0.81817052421776604</v>
      </c>
    </row>
    <row r="3484" spans="1:10" x14ac:dyDescent="0.3">
      <c r="A3484" s="19">
        <v>20200524</v>
      </c>
      <c r="B3484" s="19" t="s">
        <v>30</v>
      </c>
      <c r="C3484" s="19">
        <v>250</v>
      </c>
      <c r="D3484" s="19">
        <v>17.2</v>
      </c>
      <c r="E3484" s="19">
        <v>21.78</v>
      </c>
      <c r="F3484" s="19">
        <v>5.72</v>
      </c>
      <c r="G3484" s="19">
        <v>0</v>
      </c>
      <c r="H3484" s="17">
        <f t="shared" si="165"/>
        <v>845.42845540647852</v>
      </c>
      <c r="I3484" s="18">
        <f t="shared" si="163"/>
        <v>48.199639231452451</v>
      </c>
      <c r="J3484" s="17">
        <f t="shared" si="164"/>
        <v>0.75716709718002373</v>
      </c>
    </row>
    <row r="3485" spans="1:10" x14ac:dyDescent="0.3">
      <c r="A3485" s="2">
        <v>20200524</v>
      </c>
      <c r="B3485" s="2" t="s">
        <v>29</v>
      </c>
      <c r="C3485" s="2">
        <v>60</v>
      </c>
      <c r="D3485" s="2">
        <v>6.05</v>
      </c>
      <c r="E3485" s="2">
        <v>20.3</v>
      </c>
      <c r="F3485" s="2">
        <v>6</v>
      </c>
      <c r="G3485" s="2">
        <v>0</v>
      </c>
      <c r="H3485" s="16">
        <f t="shared" si="165"/>
        <v>569.27990610715551</v>
      </c>
      <c r="I3485" s="15">
        <f t="shared" si="163"/>
        <v>38.089997065848607</v>
      </c>
      <c r="J3485" s="14">
        <f t="shared" si="164"/>
        <v>0.53574648075450393</v>
      </c>
    </row>
    <row r="3486" spans="1:10" x14ac:dyDescent="0.3">
      <c r="A3486" s="19">
        <v>20200524</v>
      </c>
      <c r="B3486" s="19" t="s">
        <v>28</v>
      </c>
      <c r="C3486" s="19">
        <v>0</v>
      </c>
      <c r="D3486" s="19">
        <v>0</v>
      </c>
      <c r="E3486" s="19">
        <v>19.07</v>
      </c>
      <c r="F3486" s="19">
        <v>5.86</v>
      </c>
      <c r="G3486" s="19">
        <v>0</v>
      </c>
      <c r="H3486" s="17">
        <f t="shared" si="165"/>
        <v>0</v>
      </c>
      <c r="I3486" s="18">
        <f t="shared" si="163"/>
        <v>19.07</v>
      </c>
      <c r="J3486" s="17">
        <f t="shared" si="164"/>
        <v>0</v>
      </c>
    </row>
    <row r="3487" spans="1:10" x14ac:dyDescent="0.3">
      <c r="A3487" s="2">
        <v>20200524</v>
      </c>
      <c r="B3487" s="2" t="s">
        <v>27</v>
      </c>
      <c r="C3487" s="2">
        <v>0</v>
      </c>
      <c r="D3487" s="2">
        <v>0</v>
      </c>
      <c r="E3487" s="2">
        <v>18.350000000000001</v>
      </c>
      <c r="F3487" s="2">
        <v>5.59</v>
      </c>
      <c r="G3487" s="2">
        <v>0</v>
      </c>
      <c r="H3487" s="16">
        <f t="shared" si="165"/>
        <v>0</v>
      </c>
      <c r="I3487" s="15">
        <f t="shared" si="163"/>
        <v>18.350000000000001</v>
      </c>
      <c r="J3487" s="14">
        <f t="shared" si="164"/>
        <v>0</v>
      </c>
    </row>
    <row r="3488" spans="1:10" x14ac:dyDescent="0.3">
      <c r="A3488" s="19">
        <v>20200524</v>
      </c>
      <c r="B3488" s="19" t="s">
        <v>26</v>
      </c>
      <c r="C3488" s="19">
        <v>0</v>
      </c>
      <c r="D3488" s="19">
        <v>0</v>
      </c>
      <c r="E3488" s="19">
        <v>17.96</v>
      </c>
      <c r="F3488" s="19">
        <v>5.38</v>
      </c>
      <c r="G3488" s="19">
        <v>0</v>
      </c>
      <c r="H3488" s="17">
        <f t="shared" si="165"/>
        <v>0</v>
      </c>
      <c r="I3488" s="18">
        <f t="shared" si="163"/>
        <v>17.96</v>
      </c>
      <c r="J3488" s="17">
        <f t="shared" si="164"/>
        <v>0</v>
      </c>
    </row>
    <row r="3489" spans="1:10" x14ac:dyDescent="0.3">
      <c r="A3489" s="2">
        <v>20200524</v>
      </c>
      <c r="B3489" s="2" t="s">
        <v>25</v>
      </c>
      <c r="C3489" s="2">
        <v>0</v>
      </c>
      <c r="D3489" s="2">
        <v>0</v>
      </c>
      <c r="E3489" s="2">
        <v>17.64</v>
      </c>
      <c r="F3489" s="2">
        <v>5.24</v>
      </c>
      <c r="G3489" s="2">
        <v>0</v>
      </c>
      <c r="H3489" s="16">
        <f t="shared" si="165"/>
        <v>0</v>
      </c>
      <c r="I3489" s="15">
        <f t="shared" si="163"/>
        <v>17.64</v>
      </c>
      <c r="J3489" s="14">
        <f t="shared" si="164"/>
        <v>0</v>
      </c>
    </row>
    <row r="3490" spans="1:10" x14ac:dyDescent="0.3">
      <c r="A3490" s="19">
        <v>20200525</v>
      </c>
      <c r="B3490" s="19" t="s">
        <v>48</v>
      </c>
      <c r="C3490" s="19">
        <v>0</v>
      </c>
      <c r="D3490" s="19">
        <v>0</v>
      </c>
      <c r="E3490" s="19">
        <v>17.36</v>
      </c>
      <c r="F3490" s="19">
        <v>5.17</v>
      </c>
      <c r="G3490" s="19">
        <v>0</v>
      </c>
      <c r="H3490" s="17">
        <f t="shared" si="165"/>
        <v>0</v>
      </c>
      <c r="I3490" s="18">
        <f t="shared" si="163"/>
        <v>17.36</v>
      </c>
      <c r="J3490" s="17">
        <f t="shared" si="164"/>
        <v>0</v>
      </c>
    </row>
    <row r="3491" spans="1:10" x14ac:dyDescent="0.3">
      <c r="A3491" s="2">
        <v>20200525</v>
      </c>
      <c r="B3491" s="2" t="s">
        <v>47</v>
      </c>
      <c r="C3491" s="2">
        <v>0</v>
      </c>
      <c r="D3491" s="2">
        <v>0</v>
      </c>
      <c r="E3491" s="2">
        <v>17.11</v>
      </c>
      <c r="F3491" s="2">
        <v>4.97</v>
      </c>
      <c r="G3491" s="2">
        <v>0</v>
      </c>
      <c r="H3491" s="16">
        <f t="shared" si="165"/>
        <v>0</v>
      </c>
      <c r="I3491" s="15">
        <f t="shared" si="163"/>
        <v>17.11</v>
      </c>
      <c r="J3491" s="14">
        <f t="shared" si="164"/>
        <v>0</v>
      </c>
    </row>
    <row r="3492" spans="1:10" x14ac:dyDescent="0.3">
      <c r="A3492" s="19">
        <v>20200525</v>
      </c>
      <c r="B3492" s="19" t="s">
        <v>46</v>
      </c>
      <c r="C3492" s="19">
        <v>0</v>
      </c>
      <c r="D3492" s="19">
        <v>0</v>
      </c>
      <c r="E3492" s="19">
        <v>16.87</v>
      </c>
      <c r="F3492" s="19">
        <v>4.6900000000000004</v>
      </c>
      <c r="G3492" s="19">
        <v>0</v>
      </c>
      <c r="H3492" s="17">
        <f t="shared" si="165"/>
        <v>0</v>
      </c>
      <c r="I3492" s="18">
        <f t="shared" si="163"/>
        <v>16.87</v>
      </c>
      <c r="J3492" s="17">
        <f t="shared" si="164"/>
        <v>0</v>
      </c>
    </row>
    <row r="3493" spans="1:10" x14ac:dyDescent="0.3">
      <c r="A3493" s="2">
        <v>20200525</v>
      </c>
      <c r="B3493" s="2" t="s">
        <v>45</v>
      </c>
      <c r="C3493" s="2">
        <v>0</v>
      </c>
      <c r="D3493" s="2">
        <v>0</v>
      </c>
      <c r="E3493" s="2">
        <v>16.63</v>
      </c>
      <c r="F3493" s="2">
        <v>4.34</v>
      </c>
      <c r="G3493" s="2">
        <v>0</v>
      </c>
      <c r="H3493" s="16">
        <f t="shared" si="165"/>
        <v>0</v>
      </c>
      <c r="I3493" s="15">
        <f t="shared" si="163"/>
        <v>16.63</v>
      </c>
      <c r="J3493" s="14">
        <f t="shared" si="164"/>
        <v>0</v>
      </c>
    </row>
    <row r="3494" spans="1:10" x14ac:dyDescent="0.3">
      <c r="A3494" s="19">
        <v>20200525</v>
      </c>
      <c r="B3494" s="19" t="s">
        <v>44</v>
      </c>
      <c r="C3494" s="19">
        <v>0</v>
      </c>
      <c r="D3494" s="19">
        <v>0</v>
      </c>
      <c r="E3494" s="19">
        <v>16.41</v>
      </c>
      <c r="F3494" s="19">
        <v>4.07</v>
      </c>
      <c r="G3494" s="19">
        <v>0</v>
      </c>
      <c r="H3494" s="17">
        <f t="shared" si="165"/>
        <v>0</v>
      </c>
      <c r="I3494" s="18">
        <f t="shared" si="163"/>
        <v>16.41</v>
      </c>
      <c r="J3494" s="17">
        <f t="shared" si="164"/>
        <v>0</v>
      </c>
    </row>
    <row r="3495" spans="1:10" x14ac:dyDescent="0.3">
      <c r="A3495" s="2">
        <v>20200525</v>
      </c>
      <c r="B3495" s="2" t="s">
        <v>43</v>
      </c>
      <c r="C3495" s="2">
        <v>0</v>
      </c>
      <c r="D3495" s="2">
        <v>0</v>
      </c>
      <c r="E3495" s="2">
        <v>16.23</v>
      </c>
      <c r="F3495" s="2">
        <v>3.93</v>
      </c>
      <c r="G3495" s="2">
        <v>0</v>
      </c>
      <c r="H3495" s="16">
        <f t="shared" si="165"/>
        <v>0</v>
      </c>
      <c r="I3495" s="15">
        <f t="shared" si="163"/>
        <v>16.23</v>
      </c>
      <c r="J3495" s="14">
        <f t="shared" si="164"/>
        <v>0</v>
      </c>
    </row>
    <row r="3496" spans="1:10" x14ac:dyDescent="0.3">
      <c r="A3496" s="19">
        <v>20200525</v>
      </c>
      <c r="B3496" s="19" t="s">
        <v>42</v>
      </c>
      <c r="C3496" s="19">
        <v>101</v>
      </c>
      <c r="D3496" s="19">
        <v>8.61</v>
      </c>
      <c r="E3496" s="19">
        <v>16.23</v>
      </c>
      <c r="F3496" s="19">
        <v>3.79</v>
      </c>
      <c r="G3496" s="19">
        <v>0</v>
      </c>
      <c r="H3496" s="17">
        <f t="shared" si="165"/>
        <v>674.64704334714816</v>
      </c>
      <c r="I3496" s="18">
        <f t="shared" si="163"/>
        <v>37.312720104598384</v>
      </c>
      <c r="J3496" s="17">
        <f t="shared" si="164"/>
        <v>0.63726671238357091</v>
      </c>
    </row>
    <row r="3497" spans="1:10" x14ac:dyDescent="0.3">
      <c r="A3497" s="2">
        <v>20200525</v>
      </c>
      <c r="B3497" s="2" t="s">
        <v>41</v>
      </c>
      <c r="C3497" s="2">
        <v>277.99</v>
      </c>
      <c r="D3497" s="2">
        <v>19.87</v>
      </c>
      <c r="E3497" s="2">
        <v>17.41</v>
      </c>
      <c r="F3497" s="2">
        <v>4.1399999999999997</v>
      </c>
      <c r="G3497" s="2">
        <v>0</v>
      </c>
      <c r="H3497" s="16">
        <f t="shared" si="165"/>
        <v>817.88906627567269</v>
      </c>
      <c r="I3497" s="15">
        <f t="shared" si="163"/>
        <v>42.969033321114772</v>
      </c>
      <c r="J3497" s="14">
        <f t="shared" si="164"/>
        <v>0.75175402479369913</v>
      </c>
    </row>
    <row r="3498" spans="1:10" x14ac:dyDescent="0.3">
      <c r="A3498" s="19">
        <v>20200525</v>
      </c>
      <c r="B3498" s="19" t="s">
        <v>40</v>
      </c>
      <c r="C3498" s="19">
        <v>469</v>
      </c>
      <c r="D3498" s="19">
        <v>31.47</v>
      </c>
      <c r="E3498" s="19">
        <v>18.86</v>
      </c>
      <c r="F3498" s="19">
        <v>4.4800000000000004</v>
      </c>
      <c r="G3498" s="19">
        <v>0</v>
      </c>
      <c r="H3498" s="17">
        <f t="shared" si="165"/>
        <v>898.37785027815221</v>
      </c>
      <c r="I3498" s="18">
        <f t="shared" si="163"/>
        <v>46.934307821192256</v>
      </c>
      <c r="J3498" s="17">
        <f t="shared" si="164"/>
        <v>0.80970401689331339</v>
      </c>
    </row>
    <row r="3499" spans="1:10" x14ac:dyDescent="0.3">
      <c r="A3499" s="2">
        <v>20200525</v>
      </c>
      <c r="B3499" s="2" t="s">
        <v>39</v>
      </c>
      <c r="C3499" s="2">
        <v>654</v>
      </c>
      <c r="D3499" s="2">
        <v>43.14</v>
      </c>
      <c r="E3499" s="2">
        <v>20.239999999999998</v>
      </c>
      <c r="F3499" s="2">
        <v>4.55</v>
      </c>
      <c r="G3499" s="2">
        <v>0</v>
      </c>
      <c r="H3499" s="16">
        <f t="shared" si="165"/>
        <v>956.44328532429176</v>
      </c>
      <c r="I3499" s="15">
        <f t="shared" si="163"/>
        <v>50.12885266638412</v>
      </c>
      <c r="J3499" s="14">
        <f t="shared" si="164"/>
        <v>0.84828883452129245</v>
      </c>
    </row>
    <row r="3500" spans="1:10" x14ac:dyDescent="0.3">
      <c r="A3500" s="19">
        <v>20200525</v>
      </c>
      <c r="B3500" s="19" t="s">
        <v>38</v>
      </c>
      <c r="C3500" s="19">
        <v>802</v>
      </c>
      <c r="D3500" s="19">
        <v>54.52</v>
      </c>
      <c r="E3500" s="19">
        <v>21.63</v>
      </c>
      <c r="F3500" s="19">
        <v>4.55</v>
      </c>
      <c r="G3500" s="19">
        <v>0</v>
      </c>
      <c r="H3500" s="17">
        <f t="shared" si="165"/>
        <v>984.87302292499362</v>
      </c>
      <c r="I3500" s="18">
        <f t="shared" si="163"/>
        <v>52.407281966406046</v>
      </c>
      <c r="J3500" s="17">
        <f t="shared" si="164"/>
        <v>0.8634059060431396</v>
      </c>
    </row>
    <row r="3501" spans="1:10" x14ac:dyDescent="0.3">
      <c r="A3501" s="2">
        <v>20200525</v>
      </c>
      <c r="B3501" s="2" t="s">
        <v>37</v>
      </c>
      <c r="C3501" s="2">
        <v>917</v>
      </c>
      <c r="D3501" s="2">
        <v>64.77</v>
      </c>
      <c r="E3501" s="2">
        <v>22.79</v>
      </c>
      <c r="F3501" s="2">
        <v>4.62</v>
      </c>
      <c r="G3501" s="2">
        <v>0</v>
      </c>
      <c r="H3501" s="16">
        <f t="shared" si="165"/>
        <v>1013.7032438454531</v>
      </c>
      <c r="I3501" s="15">
        <f t="shared" si="163"/>
        <v>54.468226370170413</v>
      </c>
      <c r="J3501" s="14">
        <f t="shared" si="164"/>
        <v>0.87927907886729073</v>
      </c>
    </row>
    <row r="3502" spans="1:10" x14ac:dyDescent="0.3">
      <c r="A3502" s="19">
        <v>20200525</v>
      </c>
      <c r="B3502" s="19" t="s">
        <v>36</v>
      </c>
      <c r="C3502" s="19">
        <v>974</v>
      </c>
      <c r="D3502" s="19">
        <v>71.52</v>
      </c>
      <c r="E3502" s="19">
        <v>23.65</v>
      </c>
      <c r="F3502" s="19">
        <v>4.83</v>
      </c>
      <c r="G3502" s="19">
        <v>0</v>
      </c>
      <c r="H3502" s="17">
        <f t="shared" si="165"/>
        <v>1026.9556265495203</v>
      </c>
      <c r="I3502" s="18">
        <f t="shared" si="163"/>
        <v>55.742363329672507</v>
      </c>
      <c r="J3502" s="17">
        <f t="shared" si="164"/>
        <v>0.88488593307275454</v>
      </c>
    </row>
    <row r="3503" spans="1:10" x14ac:dyDescent="0.3">
      <c r="A3503" s="2">
        <v>20200525</v>
      </c>
      <c r="B3503" s="2" t="s">
        <v>35</v>
      </c>
      <c r="C3503" s="2">
        <v>935.01</v>
      </c>
      <c r="D3503" s="2">
        <v>70.540000000000006</v>
      </c>
      <c r="E3503" s="2">
        <v>24.1</v>
      </c>
      <c r="F3503" s="2">
        <v>5.17</v>
      </c>
      <c r="G3503" s="2">
        <v>0</v>
      </c>
      <c r="H3503" s="16">
        <f t="shared" si="165"/>
        <v>991.65922489699653</v>
      </c>
      <c r="I3503" s="15">
        <f t="shared" si="163"/>
        <v>55.089350778031147</v>
      </c>
      <c r="J3503" s="14">
        <f t="shared" si="164"/>
        <v>0.85738650468111355</v>
      </c>
    </row>
    <row r="3504" spans="1:10" x14ac:dyDescent="0.3">
      <c r="A3504" s="19">
        <v>20200525</v>
      </c>
      <c r="B3504" s="19" t="s">
        <v>34</v>
      </c>
      <c r="C3504" s="19">
        <v>883.01</v>
      </c>
      <c r="D3504" s="19">
        <v>62.67</v>
      </c>
      <c r="E3504" s="19">
        <v>24.14</v>
      </c>
      <c r="F3504" s="19">
        <v>5.66</v>
      </c>
      <c r="G3504" s="19">
        <v>0</v>
      </c>
      <c r="H3504" s="17">
        <f t="shared" si="165"/>
        <v>993.9586878796722</v>
      </c>
      <c r="I3504" s="18">
        <f t="shared" si="163"/>
        <v>55.201208996239757</v>
      </c>
      <c r="J3504" s="17">
        <f t="shared" si="164"/>
        <v>0.85887429458140219</v>
      </c>
    </row>
    <row r="3505" spans="1:10" x14ac:dyDescent="0.3">
      <c r="A3505" s="2">
        <v>20200525</v>
      </c>
      <c r="B3505" s="2" t="s">
        <v>33</v>
      </c>
      <c r="C3505" s="2">
        <v>776.01</v>
      </c>
      <c r="D3505" s="2">
        <v>52.05</v>
      </c>
      <c r="E3505" s="2">
        <v>23.8</v>
      </c>
      <c r="F3505" s="2">
        <v>6.21</v>
      </c>
      <c r="G3505" s="2">
        <v>0</v>
      </c>
      <c r="H3505" s="16">
        <f t="shared" si="165"/>
        <v>984.100240013742</v>
      </c>
      <c r="I3505" s="15">
        <f t="shared" si="163"/>
        <v>54.553132500429442</v>
      </c>
      <c r="J3505" s="14">
        <f t="shared" si="164"/>
        <v>0.85322563847300459</v>
      </c>
    </row>
    <row r="3506" spans="1:10" x14ac:dyDescent="0.3">
      <c r="A3506" s="19">
        <v>20200525</v>
      </c>
      <c r="B3506" s="19" t="s">
        <v>32</v>
      </c>
      <c r="C3506" s="19">
        <v>615</v>
      </c>
      <c r="D3506" s="19">
        <v>40.56</v>
      </c>
      <c r="E3506" s="19">
        <v>23.13</v>
      </c>
      <c r="F3506" s="19">
        <v>6.55</v>
      </c>
      <c r="G3506" s="19">
        <v>0</v>
      </c>
      <c r="H3506" s="17">
        <f t="shared" si="165"/>
        <v>945.79882623188814</v>
      </c>
      <c r="I3506" s="18">
        <f t="shared" si="163"/>
        <v>52.6862133197465</v>
      </c>
      <c r="J3506" s="17">
        <f t="shared" si="164"/>
        <v>0.82796367995908948</v>
      </c>
    </row>
    <row r="3507" spans="1:10" x14ac:dyDescent="0.3">
      <c r="A3507" s="2">
        <v>20200525</v>
      </c>
      <c r="B3507" s="2" t="s">
        <v>31</v>
      </c>
      <c r="C3507" s="2">
        <v>443</v>
      </c>
      <c r="D3507" s="2">
        <v>28.87</v>
      </c>
      <c r="E3507" s="2">
        <v>22.25</v>
      </c>
      <c r="F3507" s="2">
        <v>6.62</v>
      </c>
      <c r="G3507" s="2">
        <v>0</v>
      </c>
      <c r="H3507" s="16">
        <f t="shared" si="165"/>
        <v>917.51874167254391</v>
      </c>
      <c r="I3507" s="15">
        <f t="shared" si="163"/>
        <v>50.922460677266997</v>
      </c>
      <c r="J3507" s="14">
        <f t="shared" si="164"/>
        <v>0.81048919591506485</v>
      </c>
    </row>
    <row r="3508" spans="1:10" x14ac:dyDescent="0.3">
      <c r="A3508" s="19">
        <v>20200525</v>
      </c>
      <c r="B3508" s="19" t="s">
        <v>30</v>
      </c>
      <c r="C3508" s="19">
        <v>248</v>
      </c>
      <c r="D3508" s="19">
        <v>17.32</v>
      </c>
      <c r="E3508" s="19">
        <v>21.3</v>
      </c>
      <c r="F3508" s="19">
        <v>6.21</v>
      </c>
      <c r="G3508" s="19">
        <v>0</v>
      </c>
      <c r="H3508" s="17">
        <f t="shared" si="165"/>
        <v>833.03065896513715</v>
      </c>
      <c r="I3508" s="18">
        <f t="shared" si="163"/>
        <v>47.332208092660537</v>
      </c>
      <c r="J3508" s="17">
        <f t="shared" si="164"/>
        <v>0.7493152958590471</v>
      </c>
    </row>
    <row r="3509" spans="1:10" x14ac:dyDescent="0.3">
      <c r="A3509" s="2">
        <v>20200525</v>
      </c>
      <c r="B3509" s="2" t="s">
        <v>29</v>
      </c>
      <c r="C3509" s="2">
        <v>64</v>
      </c>
      <c r="D3509" s="2">
        <v>6.18</v>
      </c>
      <c r="E3509" s="2">
        <v>20.3</v>
      </c>
      <c r="F3509" s="2">
        <v>5.72</v>
      </c>
      <c r="G3509" s="2">
        <v>0</v>
      </c>
      <c r="H3509" s="16">
        <f t="shared" si="165"/>
        <v>594.50643551705832</v>
      </c>
      <c r="I3509" s="15">
        <f t="shared" si="163"/>
        <v>38.878326109908073</v>
      </c>
      <c r="J3509" s="14">
        <f t="shared" si="164"/>
        <v>0.55737804167760685</v>
      </c>
    </row>
    <row r="3510" spans="1:10" x14ac:dyDescent="0.3">
      <c r="A3510" s="19">
        <v>20200525</v>
      </c>
      <c r="B3510" s="19" t="s">
        <v>28</v>
      </c>
      <c r="C3510" s="19">
        <v>0</v>
      </c>
      <c r="D3510" s="19">
        <v>0</v>
      </c>
      <c r="E3510" s="19">
        <v>19.190000000000001</v>
      </c>
      <c r="F3510" s="19">
        <v>5.31</v>
      </c>
      <c r="G3510" s="19">
        <v>0</v>
      </c>
      <c r="H3510" s="17">
        <f t="shared" si="165"/>
        <v>0</v>
      </c>
      <c r="I3510" s="18">
        <f t="shared" si="163"/>
        <v>19.190000000000001</v>
      </c>
      <c r="J3510" s="17">
        <f t="shared" si="164"/>
        <v>0</v>
      </c>
    </row>
    <row r="3511" spans="1:10" x14ac:dyDescent="0.3">
      <c r="A3511" s="2">
        <v>20200525</v>
      </c>
      <c r="B3511" s="2" t="s">
        <v>27</v>
      </c>
      <c r="C3511" s="2">
        <v>0</v>
      </c>
      <c r="D3511" s="2">
        <v>0</v>
      </c>
      <c r="E3511" s="2">
        <v>18.59</v>
      </c>
      <c r="F3511" s="2">
        <v>4.83</v>
      </c>
      <c r="G3511" s="2">
        <v>0</v>
      </c>
      <c r="H3511" s="16">
        <f t="shared" si="165"/>
        <v>0</v>
      </c>
      <c r="I3511" s="15">
        <f t="shared" si="163"/>
        <v>18.59</v>
      </c>
      <c r="J3511" s="14">
        <f t="shared" si="164"/>
        <v>0</v>
      </c>
    </row>
    <row r="3512" spans="1:10" x14ac:dyDescent="0.3">
      <c r="A3512" s="19">
        <v>20200525</v>
      </c>
      <c r="B3512" s="19" t="s">
        <v>26</v>
      </c>
      <c r="C3512" s="19">
        <v>0</v>
      </c>
      <c r="D3512" s="19">
        <v>0</v>
      </c>
      <c r="E3512" s="19">
        <v>18.27</v>
      </c>
      <c r="F3512" s="19">
        <v>4.41</v>
      </c>
      <c r="G3512" s="19">
        <v>0</v>
      </c>
      <c r="H3512" s="17">
        <f t="shared" si="165"/>
        <v>0</v>
      </c>
      <c r="I3512" s="18">
        <f t="shared" si="163"/>
        <v>18.27</v>
      </c>
      <c r="J3512" s="17">
        <f t="shared" si="164"/>
        <v>0</v>
      </c>
    </row>
    <row r="3513" spans="1:10" x14ac:dyDescent="0.3">
      <c r="A3513" s="2">
        <v>20200525</v>
      </c>
      <c r="B3513" s="2" t="s">
        <v>25</v>
      </c>
      <c r="C3513" s="2">
        <v>0</v>
      </c>
      <c r="D3513" s="2">
        <v>0</v>
      </c>
      <c r="E3513" s="2">
        <v>18.149999999999999</v>
      </c>
      <c r="F3513" s="2">
        <v>4</v>
      </c>
      <c r="G3513" s="2">
        <v>0</v>
      </c>
      <c r="H3513" s="16">
        <f t="shared" si="165"/>
        <v>0</v>
      </c>
      <c r="I3513" s="15">
        <f t="shared" si="163"/>
        <v>18.149999999999999</v>
      </c>
      <c r="J3513" s="14">
        <f t="shared" si="164"/>
        <v>0</v>
      </c>
    </row>
    <row r="3514" spans="1:10" x14ac:dyDescent="0.3">
      <c r="A3514" s="19">
        <v>20200526</v>
      </c>
      <c r="B3514" s="19" t="s">
        <v>48</v>
      </c>
      <c r="C3514" s="19">
        <v>0</v>
      </c>
      <c r="D3514" s="19">
        <v>0</v>
      </c>
      <c r="E3514" s="19">
        <v>18.07</v>
      </c>
      <c r="F3514" s="19">
        <v>3.52</v>
      </c>
      <c r="G3514" s="19">
        <v>0</v>
      </c>
      <c r="H3514" s="17">
        <f t="shared" si="165"/>
        <v>0</v>
      </c>
      <c r="I3514" s="18">
        <f t="shared" si="163"/>
        <v>18.07</v>
      </c>
      <c r="J3514" s="17">
        <f t="shared" si="164"/>
        <v>0</v>
      </c>
    </row>
    <row r="3515" spans="1:10" x14ac:dyDescent="0.3">
      <c r="A3515" s="2">
        <v>20200526</v>
      </c>
      <c r="B3515" s="2" t="s">
        <v>47</v>
      </c>
      <c r="C3515" s="2">
        <v>0</v>
      </c>
      <c r="D3515" s="2">
        <v>0</v>
      </c>
      <c r="E3515" s="2">
        <v>18.02</v>
      </c>
      <c r="F3515" s="2">
        <v>2.97</v>
      </c>
      <c r="G3515" s="2">
        <v>0</v>
      </c>
      <c r="H3515" s="16">
        <f t="shared" si="165"/>
        <v>0</v>
      </c>
      <c r="I3515" s="15">
        <f t="shared" si="163"/>
        <v>18.02</v>
      </c>
      <c r="J3515" s="14">
        <f t="shared" si="164"/>
        <v>0</v>
      </c>
    </row>
    <row r="3516" spans="1:10" x14ac:dyDescent="0.3">
      <c r="A3516" s="19">
        <v>20200526</v>
      </c>
      <c r="B3516" s="19" t="s">
        <v>46</v>
      </c>
      <c r="C3516" s="19">
        <v>0</v>
      </c>
      <c r="D3516" s="19">
        <v>0</v>
      </c>
      <c r="E3516" s="19">
        <v>17.87</v>
      </c>
      <c r="F3516" s="19">
        <v>2.48</v>
      </c>
      <c r="G3516" s="19">
        <v>0</v>
      </c>
      <c r="H3516" s="17">
        <f t="shared" si="165"/>
        <v>0</v>
      </c>
      <c r="I3516" s="18">
        <f t="shared" si="163"/>
        <v>17.87</v>
      </c>
      <c r="J3516" s="17">
        <f t="shared" si="164"/>
        <v>0</v>
      </c>
    </row>
    <row r="3517" spans="1:10" x14ac:dyDescent="0.3">
      <c r="A3517" s="2">
        <v>20200526</v>
      </c>
      <c r="B3517" s="2" t="s">
        <v>45</v>
      </c>
      <c r="C3517" s="2">
        <v>0</v>
      </c>
      <c r="D3517" s="2">
        <v>0</v>
      </c>
      <c r="E3517" s="2">
        <v>17.46</v>
      </c>
      <c r="F3517" s="2">
        <v>1.66</v>
      </c>
      <c r="G3517" s="2">
        <v>0</v>
      </c>
      <c r="H3517" s="16">
        <f t="shared" si="165"/>
        <v>0</v>
      </c>
      <c r="I3517" s="15">
        <f t="shared" si="163"/>
        <v>17.46</v>
      </c>
      <c r="J3517" s="14">
        <f t="shared" si="164"/>
        <v>0</v>
      </c>
    </row>
    <row r="3518" spans="1:10" x14ac:dyDescent="0.3">
      <c r="A3518" s="19">
        <v>20200526</v>
      </c>
      <c r="B3518" s="19" t="s">
        <v>44</v>
      </c>
      <c r="C3518" s="19">
        <v>0</v>
      </c>
      <c r="D3518" s="19">
        <v>0</v>
      </c>
      <c r="E3518" s="19">
        <v>18.07</v>
      </c>
      <c r="F3518" s="19">
        <v>0.55000000000000004</v>
      </c>
      <c r="G3518" s="19">
        <v>0</v>
      </c>
      <c r="H3518" s="17">
        <f t="shared" si="165"/>
        <v>0</v>
      </c>
      <c r="I3518" s="18">
        <f t="shared" si="163"/>
        <v>18.07</v>
      </c>
      <c r="J3518" s="17">
        <f t="shared" si="164"/>
        <v>0</v>
      </c>
    </row>
    <row r="3519" spans="1:10" x14ac:dyDescent="0.3">
      <c r="A3519" s="2">
        <v>20200526</v>
      </c>
      <c r="B3519" s="2" t="s">
        <v>43</v>
      </c>
      <c r="C3519" s="2">
        <v>0</v>
      </c>
      <c r="D3519" s="2">
        <v>0</v>
      </c>
      <c r="E3519" s="2">
        <v>17.93</v>
      </c>
      <c r="F3519" s="2">
        <v>0.62</v>
      </c>
      <c r="G3519" s="2">
        <v>0</v>
      </c>
      <c r="H3519" s="16">
        <f t="shared" si="165"/>
        <v>0</v>
      </c>
      <c r="I3519" s="15">
        <f t="shared" si="163"/>
        <v>17.93</v>
      </c>
      <c r="J3519" s="14">
        <f t="shared" si="164"/>
        <v>0</v>
      </c>
    </row>
    <row r="3520" spans="1:10" x14ac:dyDescent="0.3">
      <c r="A3520" s="19">
        <v>20200526</v>
      </c>
      <c r="B3520" s="19" t="s">
        <v>42</v>
      </c>
      <c r="C3520" s="19">
        <v>100</v>
      </c>
      <c r="D3520" s="19">
        <v>8.6999999999999993</v>
      </c>
      <c r="E3520" s="19">
        <v>16.809999999999999</v>
      </c>
      <c r="F3520" s="19">
        <v>1.03</v>
      </c>
      <c r="G3520" s="19">
        <v>0</v>
      </c>
      <c r="H3520" s="17">
        <f t="shared" si="165"/>
        <v>661.10972978039501</v>
      </c>
      <c r="I3520" s="18">
        <f t="shared" si="163"/>
        <v>37.469679055637343</v>
      </c>
      <c r="J3520" s="17">
        <f t="shared" si="164"/>
        <v>0.62401251210125208</v>
      </c>
    </row>
    <row r="3521" spans="1:10" x14ac:dyDescent="0.3">
      <c r="A3521" s="2">
        <v>20200526</v>
      </c>
      <c r="B3521" s="2" t="s">
        <v>41</v>
      </c>
      <c r="C3521" s="2">
        <v>281.99</v>
      </c>
      <c r="D3521" s="2">
        <v>19.95</v>
      </c>
      <c r="E3521" s="2">
        <v>18.739999999999998</v>
      </c>
      <c r="F3521" s="2">
        <v>0.69</v>
      </c>
      <c r="G3521" s="2">
        <v>0</v>
      </c>
      <c r="H3521" s="16">
        <f t="shared" si="165"/>
        <v>826.46547264363392</v>
      </c>
      <c r="I3521" s="15">
        <f t="shared" si="163"/>
        <v>44.567046020113558</v>
      </c>
      <c r="J3521" s="14">
        <f t="shared" si="164"/>
        <v>0.75369377692599593</v>
      </c>
    </row>
    <row r="3522" spans="1:10" x14ac:dyDescent="0.3">
      <c r="A3522" s="19">
        <v>20200526</v>
      </c>
      <c r="B3522" s="19" t="s">
        <v>40</v>
      </c>
      <c r="C3522" s="19">
        <v>479</v>
      </c>
      <c r="D3522" s="19">
        <v>31.54</v>
      </c>
      <c r="E3522" s="19">
        <v>20.59</v>
      </c>
      <c r="F3522" s="19">
        <v>1.31</v>
      </c>
      <c r="G3522" s="19">
        <v>0</v>
      </c>
      <c r="H3522" s="17">
        <f t="shared" si="165"/>
        <v>915.70593738549849</v>
      </c>
      <c r="I3522" s="18">
        <f t="shared" si="163"/>
        <v>49.205810543296828</v>
      </c>
      <c r="J3522" s="17">
        <f t="shared" si="164"/>
        <v>0.81596161743373408</v>
      </c>
    </row>
    <row r="3523" spans="1:10" x14ac:dyDescent="0.3">
      <c r="A3523" s="2">
        <v>20200526</v>
      </c>
      <c r="B3523" s="2" t="s">
        <v>39</v>
      </c>
      <c r="C3523" s="2">
        <v>664</v>
      </c>
      <c r="D3523" s="2">
        <v>43.22</v>
      </c>
      <c r="E3523" s="2">
        <v>21.97</v>
      </c>
      <c r="F3523" s="2">
        <v>1.79</v>
      </c>
      <c r="G3523" s="2">
        <v>0</v>
      </c>
      <c r="H3523" s="16">
        <f t="shared" si="165"/>
        <v>969.62401280396341</v>
      </c>
      <c r="I3523" s="15">
        <f t="shared" si="163"/>
        <v>52.270750400123859</v>
      </c>
      <c r="J3523" s="14">
        <f t="shared" si="164"/>
        <v>0.85063332784581813</v>
      </c>
    </row>
    <row r="3524" spans="1:10" x14ac:dyDescent="0.3">
      <c r="A3524" s="19">
        <v>20200526</v>
      </c>
      <c r="B3524" s="19" t="s">
        <v>38</v>
      </c>
      <c r="C3524" s="19">
        <v>824</v>
      </c>
      <c r="D3524" s="19">
        <v>54.61</v>
      </c>
      <c r="E3524" s="19">
        <v>23.18</v>
      </c>
      <c r="F3524" s="19">
        <v>2</v>
      </c>
      <c r="G3524" s="19">
        <v>0</v>
      </c>
      <c r="H3524" s="17">
        <f t="shared" si="165"/>
        <v>1010.7590802901424</v>
      </c>
      <c r="I3524" s="18">
        <f t="shared" si="163"/>
        <v>54.766221259066953</v>
      </c>
      <c r="J3524" s="17">
        <f t="shared" si="164"/>
        <v>0.875369927384269</v>
      </c>
    </row>
    <row r="3525" spans="1:10" x14ac:dyDescent="0.3">
      <c r="A3525" s="2">
        <v>20200526</v>
      </c>
      <c r="B3525" s="2" t="s">
        <v>37</v>
      </c>
      <c r="C3525" s="2">
        <v>927</v>
      </c>
      <c r="D3525" s="2">
        <v>64.88</v>
      </c>
      <c r="E3525" s="2">
        <v>24.27</v>
      </c>
      <c r="F3525" s="2">
        <v>2</v>
      </c>
      <c r="G3525" s="2">
        <v>0</v>
      </c>
      <c r="H3525" s="16">
        <f t="shared" si="165"/>
        <v>1023.8334846951022</v>
      </c>
      <c r="I3525" s="15">
        <f t="shared" si="163"/>
        <v>56.264796396721948</v>
      </c>
      <c r="J3525" s="14">
        <f t="shared" si="164"/>
        <v>0.87978873020097803</v>
      </c>
    </row>
    <row r="3526" spans="1:10" x14ac:dyDescent="0.3">
      <c r="A3526" s="19">
        <v>20200526</v>
      </c>
      <c r="B3526" s="19" t="s">
        <v>36</v>
      </c>
      <c r="C3526" s="19">
        <v>969</v>
      </c>
      <c r="D3526" s="19">
        <v>71.680000000000007</v>
      </c>
      <c r="E3526" s="19">
        <v>25.07</v>
      </c>
      <c r="F3526" s="19">
        <v>1.93</v>
      </c>
      <c r="G3526" s="19">
        <v>0</v>
      </c>
      <c r="H3526" s="17">
        <f t="shared" si="165"/>
        <v>1020.735127251744</v>
      </c>
      <c r="I3526" s="18">
        <f t="shared" si="163"/>
        <v>56.967972726616999</v>
      </c>
      <c r="J3526" s="17">
        <f t="shared" si="164"/>
        <v>0.87389638006086745</v>
      </c>
    </row>
    <row r="3527" spans="1:10" x14ac:dyDescent="0.3">
      <c r="A3527" s="2">
        <v>20200526</v>
      </c>
      <c r="B3527" s="2" t="s">
        <v>35</v>
      </c>
      <c r="C3527" s="2">
        <v>967.01</v>
      </c>
      <c r="D3527" s="2">
        <v>70.709999999999994</v>
      </c>
      <c r="E3527" s="2">
        <v>25.61</v>
      </c>
      <c r="F3527" s="2">
        <v>2</v>
      </c>
      <c r="G3527" s="2">
        <v>0</v>
      </c>
      <c r="H3527" s="16">
        <f t="shared" si="165"/>
        <v>1024.5284374033081</v>
      </c>
      <c r="I3527" s="15">
        <f t="shared" si="163"/>
        <v>57.626513668853377</v>
      </c>
      <c r="J3527" s="14">
        <f t="shared" si="164"/>
        <v>0.87410787760150199</v>
      </c>
    </row>
    <row r="3528" spans="1:10" x14ac:dyDescent="0.3">
      <c r="A3528" s="19">
        <v>20200526</v>
      </c>
      <c r="B3528" s="19" t="s">
        <v>34</v>
      </c>
      <c r="C3528" s="19">
        <v>898.01</v>
      </c>
      <c r="D3528" s="19">
        <v>62.81</v>
      </c>
      <c r="E3528" s="19">
        <v>25.79</v>
      </c>
      <c r="F3528" s="19">
        <v>2.5499999999999998</v>
      </c>
      <c r="G3528" s="19">
        <v>0</v>
      </c>
      <c r="H3528" s="17">
        <f t="shared" si="165"/>
        <v>1009.5715554570728</v>
      </c>
      <c r="I3528" s="18">
        <f t="shared" si="163"/>
        <v>57.339111108033521</v>
      </c>
      <c r="J3528" s="17">
        <f t="shared" si="164"/>
        <v>0.86265264529160846</v>
      </c>
    </row>
    <row r="3529" spans="1:10" x14ac:dyDescent="0.3">
      <c r="A3529" s="2">
        <v>20200526</v>
      </c>
      <c r="B3529" s="2" t="s">
        <v>33</v>
      </c>
      <c r="C3529" s="2">
        <v>785.01</v>
      </c>
      <c r="D3529" s="2">
        <v>52.17</v>
      </c>
      <c r="E3529" s="2">
        <v>25.47</v>
      </c>
      <c r="F3529" s="2">
        <v>3.38</v>
      </c>
      <c r="G3529" s="2">
        <v>0</v>
      </c>
      <c r="H3529" s="16">
        <f t="shared" si="165"/>
        <v>993.89240425705964</v>
      </c>
      <c r="I3529" s="15">
        <f t="shared" si="163"/>
        <v>56.529137633033116</v>
      </c>
      <c r="J3529" s="14">
        <f t="shared" si="164"/>
        <v>0.85287783742894807</v>
      </c>
    </row>
    <row r="3530" spans="1:10" x14ac:dyDescent="0.3">
      <c r="A3530" s="19">
        <v>20200526</v>
      </c>
      <c r="B3530" s="19" t="s">
        <v>32</v>
      </c>
      <c r="C3530" s="19">
        <v>609</v>
      </c>
      <c r="D3530" s="19">
        <v>40.67</v>
      </c>
      <c r="E3530" s="19">
        <v>24.64</v>
      </c>
      <c r="F3530" s="19">
        <v>3.93</v>
      </c>
      <c r="G3530" s="19">
        <v>0</v>
      </c>
      <c r="H3530" s="17">
        <f t="shared" si="165"/>
        <v>934.4771100434358</v>
      </c>
      <c r="I3530" s="18">
        <f t="shared" ref="I3530:I3593" si="166">E3530+H3530*((NOCT-20)/(800))</f>
        <v>53.842409688857373</v>
      </c>
      <c r="J3530" s="17">
        <f t="shared" ref="J3530:J3593" si="167">P_STC__W*(H3530/1000)*(1+(alpha_p/100)*(I3530-25))</f>
        <v>0.8131905376061408</v>
      </c>
    </row>
    <row r="3531" spans="1:10" x14ac:dyDescent="0.3">
      <c r="A3531" s="2">
        <v>20200526</v>
      </c>
      <c r="B3531" s="2" t="s">
        <v>31</v>
      </c>
      <c r="C3531" s="2">
        <v>235</v>
      </c>
      <c r="D3531" s="2">
        <v>28.99</v>
      </c>
      <c r="E3531" s="2">
        <v>23.88</v>
      </c>
      <c r="F3531" s="2">
        <v>4.41</v>
      </c>
      <c r="G3531" s="2">
        <v>0</v>
      </c>
      <c r="H3531" s="16">
        <f t="shared" si="165"/>
        <v>484.87903398870662</v>
      </c>
      <c r="I3531" s="15">
        <f t="shared" si="166"/>
        <v>39.032469812147085</v>
      </c>
      <c r="J3531" s="14">
        <f t="shared" si="167"/>
        <v>0.45426080715725359</v>
      </c>
    </row>
    <row r="3532" spans="1:10" x14ac:dyDescent="0.3">
      <c r="A3532" s="19">
        <v>20200526</v>
      </c>
      <c r="B3532" s="19" t="s">
        <v>30</v>
      </c>
      <c r="C3532" s="19">
        <v>117</v>
      </c>
      <c r="D3532" s="19">
        <v>17.440000000000001</v>
      </c>
      <c r="E3532" s="19">
        <v>23.15</v>
      </c>
      <c r="F3532" s="19">
        <v>4.62</v>
      </c>
      <c r="G3532" s="19">
        <v>0</v>
      </c>
      <c r="H3532" s="17">
        <f t="shared" si="165"/>
        <v>390.38139644190079</v>
      </c>
      <c r="I3532" s="18">
        <f t="shared" si="166"/>
        <v>35.349418638809396</v>
      </c>
      <c r="J3532" s="17">
        <f t="shared" si="167"/>
        <v>0.37220040418928968</v>
      </c>
    </row>
    <row r="3533" spans="1:10" x14ac:dyDescent="0.3">
      <c r="A3533" s="2">
        <v>20200526</v>
      </c>
      <c r="B3533" s="2" t="s">
        <v>29</v>
      </c>
      <c r="C3533" s="2">
        <v>53</v>
      </c>
      <c r="D3533" s="2">
        <v>6.31</v>
      </c>
      <c r="E3533" s="2">
        <v>23.03</v>
      </c>
      <c r="F3533" s="2">
        <v>4</v>
      </c>
      <c r="G3533" s="2">
        <v>0</v>
      </c>
      <c r="H3533" s="16">
        <f t="shared" si="165"/>
        <v>482.22242303655463</v>
      </c>
      <c r="I3533" s="15">
        <f t="shared" si="166"/>
        <v>38.099450719892332</v>
      </c>
      <c r="J3533" s="14">
        <f t="shared" si="167"/>
        <v>0.45379660313687969</v>
      </c>
    </row>
    <row r="3534" spans="1:10" x14ac:dyDescent="0.3">
      <c r="A3534" s="19">
        <v>20200526</v>
      </c>
      <c r="B3534" s="19" t="s">
        <v>28</v>
      </c>
      <c r="C3534" s="19">
        <v>0</v>
      </c>
      <c r="D3534" s="19">
        <v>0</v>
      </c>
      <c r="E3534" s="19">
        <v>22.54</v>
      </c>
      <c r="F3534" s="19">
        <v>4.07</v>
      </c>
      <c r="G3534" s="19">
        <v>0</v>
      </c>
      <c r="H3534" s="17">
        <f t="shared" si="165"/>
        <v>0</v>
      </c>
      <c r="I3534" s="18">
        <f t="shared" si="166"/>
        <v>22.54</v>
      </c>
      <c r="J3534" s="17">
        <f t="shared" si="167"/>
        <v>0</v>
      </c>
    </row>
    <row r="3535" spans="1:10" x14ac:dyDescent="0.3">
      <c r="A3535" s="2">
        <v>20200526</v>
      </c>
      <c r="B3535" s="2" t="s">
        <v>27</v>
      </c>
      <c r="C3535" s="2">
        <v>0</v>
      </c>
      <c r="D3535" s="2">
        <v>0</v>
      </c>
      <c r="E3535" s="2">
        <v>22.84</v>
      </c>
      <c r="F3535" s="2">
        <v>4.21</v>
      </c>
      <c r="G3535" s="2">
        <v>0</v>
      </c>
      <c r="H3535" s="16">
        <f t="shared" si="165"/>
        <v>0</v>
      </c>
      <c r="I3535" s="15">
        <f t="shared" si="166"/>
        <v>22.84</v>
      </c>
      <c r="J3535" s="14">
        <f t="shared" si="167"/>
        <v>0</v>
      </c>
    </row>
    <row r="3536" spans="1:10" x14ac:dyDescent="0.3">
      <c r="A3536" s="19">
        <v>20200526</v>
      </c>
      <c r="B3536" s="19" t="s">
        <v>26</v>
      </c>
      <c r="C3536" s="19">
        <v>0</v>
      </c>
      <c r="D3536" s="19">
        <v>0</v>
      </c>
      <c r="E3536" s="19">
        <v>23.36</v>
      </c>
      <c r="F3536" s="19">
        <v>4.41</v>
      </c>
      <c r="G3536" s="19">
        <v>0</v>
      </c>
      <c r="H3536" s="17">
        <f t="shared" si="165"/>
        <v>0</v>
      </c>
      <c r="I3536" s="18">
        <f t="shared" si="166"/>
        <v>23.36</v>
      </c>
      <c r="J3536" s="17">
        <f t="shared" si="167"/>
        <v>0</v>
      </c>
    </row>
    <row r="3537" spans="1:10" x14ac:dyDescent="0.3">
      <c r="A3537" s="2">
        <v>20200526</v>
      </c>
      <c r="B3537" s="2" t="s">
        <v>25</v>
      </c>
      <c r="C3537" s="2">
        <v>0</v>
      </c>
      <c r="D3537" s="2">
        <v>0</v>
      </c>
      <c r="E3537" s="2">
        <v>23.76</v>
      </c>
      <c r="F3537" s="2">
        <v>4.28</v>
      </c>
      <c r="G3537" s="2">
        <v>0</v>
      </c>
      <c r="H3537" s="16">
        <f t="shared" si="165"/>
        <v>0</v>
      </c>
      <c r="I3537" s="15">
        <f t="shared" si="166"/>
        <v>23.76</v>
      </c>
      <c r="J3537" s="14">
        <f t="shared" si="167"/>
        <v>0</v>
      </c>
    </row>
    <row r="3538" spans="1:10" x14ac:dyDescent="0.3">
      <c r="A3538" s="19">
        <v>20200527</v>
      </c>
      <c r="B3538" s="19" t="s">
        <v>48</v>
      </c>
      <c r="C3538" s="19">
        <v>0</v>
      </c>
      <c r="D3538" s="19">
        <v>0</v>
      </c>
      <c r="E3538" s="19">
        <v>23.83</v>
      </c>
      <c r="F3538" s="19">
        <v>4.07</v>
      </c>
      <c r="G3538" s="19">
        <v>0</v>
      </c>
      <c r="H3538" s="17">
        <f t="shared" si="165"/>
        <v>0</v>
      </c>
      <c r="I3538" s="18">
        <f t="shared" si="166"/>
        <v>23.83</v>
      </c>
      <c r="J3538" s="17">
        <f t="shared" si="167"/>
        <v>0</v>
      </c>
    </row>
    <row r="3539" spans="1:10" x14ac:dyDescent="0.3">
      <c r="A3539" s="2">
        <v>20200527</v>
      </c>
      <c r="B3539" s="2" t="s">
        <v>47</v>
      </c>
      <c r="C3539" s="2">
        <v>0</v>
      </c>
      <c r="D3539" s="2">
        <v>0</v>
      </c>
      <c r="E3539" s="2">
        <v>23.63</v>
      </c>
      <c r="F3539" s="2">
        <v>3.86</v>
      </c>
      <c r="G3539" s="2">
        <v>0</v>
      </c>
      <c r="H3539" s="16">
        <f t="shared" ref="H3539:H3602" si="168">IF(D3539&gt;0,C3539/SIN(D3539*PI()/180),0)</f>
        <v>0</v>
      </c>
      <c r="I3539" s="15">
        <f t="shared" si="166"/>
        <v>23.63</v>
      </c>
      <c r="J3539" s="14">
        <f t="shared" si="167"/>
        <v>0</v>
      </c>
    </row>
    <row r="3540" spans="1:10" x14ac:dyDescent="0.3">
      <c r="A3540" s="19">
        <v>20200527</v>
      </c>
      <c r="B3540" s="19" t="s">
        <v>46</v>
      </c>
      <c r="C3540" s="19">
        <v>0</v>
      </c>
      <c r="D3540" s="19">
        <v>0</v>
      </c>
      <c r="E3540" s="19">
        <v>23.11</v>
      </c>
      <c r="F3540" s="19">
        <v>3.45</v>
      </c>
      <c r="G3540" s="19">
        <v>0</v>
      </c>
      <c r="H3540" s="17">
        <f t="shared" si="168"/>
        <v>0</v>
      </c>
      <c r="I3540" s="18">
        <f t="shared" si="166"/>
        <v>23.11</v>
      </c>
      <c r="J3540" s="17">
        <f t="shared" si="167"/>
        <v>0</v>
      </c>
    </row>
    <row r="3541" spans="1:10" x14ac:dyDescent="0.3">
      <c r="A3541" s="2">
        <v>20200527</v>
      </c>
      <c r="B3541" s="2" t="s">
        <v>45</v>
      </c>
      <c r="C3541" s="2">
        <v>0</v>
      </c>
      <c r="D3541" s="2">
        <v>0</v>
      </c>
      <c r="E3541" s="2">
        <v>22.21</v>
      </c>
      <c r="F3541" s="2">
        <v>3.03</v>
      </c>
      <c r="G3541" s="2">
        <v>0</v>
      </c>
      <c r="H3541" s="16">
        <f t="shared" si="168"/>
        <v>0</v>
      </c>
      <c r="I3541" s="15">
        <f t="shared" si="166"/>
        <v>22.21</v>
      </c>
      <c r="J3541" s="14">
        <f t="shared" si="167"/>
        <v>0</v>
      </c>
    </row>
    <row r="3542" spans="1:10" x14ac:dyDescent="0.3">
      <c r="A3542" s="19">
        <v>20200527</v>
      </c>
      <c r="B3542" s="19" t="s">
        <v>44</v>
      </c>
      <c r="C3542" s="19">
        <v>0</v>
      </c>
      <c r="D3542" s="19">
        <v>0</v>
      </c>
      <c r="E3542" s="19">
        <v>21.1</v>
      </c>
      <c r="F3542" s="19">
        <v>3.03</v>
      </c>
      <c r="G3542" s="19">
        <v>0</v>
      </c>
      <c r="H3542" s="17">
        <f t="shared" si="168"/>
        <v>0</v>
      </c>
      <c r="I3542" s="18">
        <f t="shared" si="166"/>
        <v>21.1</v>
      </c>
      <c r="J3542" s="17">
        <f t="shared" si="167"/>
        <v>0</v>
      </c>
    </row>
    <row r="3543" spans="1:10" x14ac:dyDescent="0.3">
      <c r="A3543" s="2">
        <v>20200527</v>
      </c>
      <c r="B3543" s="2" t="s">
        <v>43</v>
      </c>
      <c r="C3543" s="2">
        <v>0</v>
      </c>
      <c r="D3543" s="2">
        <v>0</v>
      </c>
      <c r="E3543" s="2">
        <v>20.05</v>
      </c>
      <c r="F3543" s="2">
        <v>2.97</v>
      </c>
      <c r="G3543" s="2">
        <v>0</v>
      </c>
      <c r="H3543" s="16">
        <f t="shared" si="168"/>
        <v>0</v>
      </c>
      <c r="I3543" s="15">
        <f t="shared" si="166"/>
        <v>20.05</v>
      </c>
      <c r="J3543" s="14">
        <f t="shared" si="167"/>
        <v>0</v>
      </c>
    </row>
    <row r="3544" spans="1:10" x14ac:dyDescent="0.3">
      <c r="A3544" s="19">
        <v>20200527</v>
      </c>
      <c r="B3544" s="19" t="s">
        <v>42</v>
      </c>
      <c r="C3544" s="19">
        <v>99</v>
      </c>
      <c r="D3544" s="19">
        <v>8.7899999999999991</v>
      </c>
      <c r="E3544" s="19">
        <v>19.54</v>
      </c>
      <c r="F3544" s="19">
        <v>2.5499999999999998</v>
      </c>
      <c r="G3544" s="19">
        <v>0</v>
      </c>
      <c r="H3544" s="17">
        <f t="shared" si="168"/>
        <v>647.84913356693687</v>
      </c>
      <c r="I3544" s="18">
        <f t="shared" si="166"/>
        <v>39.785285423966776</v>
      </c>
      <c r="J3544" s="17">
        <f t="shared" si="167"/>
        <v>0.60474527898538155</v>
      </c>
    </row>
    <row r="3545" spans="1:10" x14ac:dyDescent="0.3">
      <c r="A3545" s="2">
        <v>20200527</v>
      </c>
      <c r="B3545" s="2" t="s">
        <v>41</v>
      </c>
      <c r="C3545" s="2">
        <v>281.99</v>
      </c>
      <c r="D3545" s="2">
        <v>20.02</v>
      </c>
      <c r="E3545" s="2">
        <v>20.78</v>
      </c>
      <c r="F3545" s="2">
        <v>2.62</v>
      </c>
      <c r="G3545" s="2">
        <v>0</v>
      </c>
      <c r="H3545" s="16">
        <f t="shared" si="168"/>
        <v>823.69368912143057</v>
      </c>
      <c r="I3545" s="15">
        <f t="shared" si="166"/>
        <v>46.520427785044703</v>
      </c>
      <c r="J3545" s="14">
        <f t="shared" si="167"/>
        <v>0.74392560662962393</v>
      </c>
    </row>
    <row r="3546" spans="1:10" x14ac:dyDescent="0.3">
      <c r="A3546" s="19">
        <v>20200527</v>
      </c>
      <c r="B3546" s="19" t="s">
        <v>40</v>
      </c>
      <c r="C3546" s="19">
        <v>477</v>
      </c>
      <c r="D3546" s="19">
        <v>31.61</v>
      </c>
      <c r="E3546" s="19">
        <v>21.72</v>
      </c>
      <c r="F3546" s="19">
        <v>2.41</v>
      </c>
      <c r="G3546" s="19">
        <v>0</v>
      </c>
      <c r="H3546" s="17">
        <f t="shared" si="168"/>
        <v>910.07165589894043</v>
      </c>
      <c r="I3546" s="18">
        <f t="shared" si="166"/>
        <v>50.159739246841887</v>
      </c>
      <c r="J3546" s="17">
        <f t="shared" si="167"/>
        <v>0.8070344108863251</v>
      </c>
    </row>
    <row r="3547" spans="1:10" x14ac:dyDescent="0.3">
      <c r="A3547" s="2">
        <v>20200527</v>
      </c>
      <c r="B3547" s="2" t="s">
        <v>39</v>
      </c>
      <c r="C3547" s="2">
        <v>661</v>
      </c>
      <c r="D3547" s="2">
        <v>43.3</v>
      </c>
      <c r="E3547" s="2">
        <v>22.68</v>
      </c>
      <c r="F3547" s="2">
        <v>2.2799999999999998</v>
      </c>
      <c r="G3547" s="2">
        <v>0</v>
      </c>
      <c r="H3547" s="16">
        <f t="shared" si="168"/>
        <v>963.81206069881273</v>
      </c>
      <c r="I3547" s="15">
        <f t="shared" si="166"/>
        <v>52.799126896837898</v>
      </c>
      <c r="J3547" s="14">
        <f t="shared" si="167"/>
        <v>0.84324295868850163</v>
      </c>
    </row>
    <row r="3548" spans="1:10" x14ac:dyDescent="0.3">
      <c r="A3548" s="19">
        <v>20200527</v>
      </c>
      <c r="B3548" s="19" t="s">
        <v>38</v>
      </c>
      <c r="C3548" s="19">
        <v>816</v>
      </c>
      <c r="D3548" s="19">
        <v>54.7</v>
      </c>
      <c r="E3548" s="19">
        <v>23.91</v>
      </c>
      <c r="F3548" s="19">
        <v>2.0699999999999998</v>
      </c>
      <c r="G3548" s="19">
        <v>0</v>
      </c>
      <c r="H3548" s="17">
        <f t="shared" si="168"/>
        <v>999.83141313201031</v>
      </c>
      <c r="I3548" s="18">
        <f t="shared" si="166"/>
        <v>55.154731660375319</v>
      </c>
      <c r="J3548" s="17">
        <f t="shared" si="167"/>
        <v>0.86415799727326703</v>
      </c>
    </row>
    <row r="3549" spans="1:10" x14ac:dyDescent="0.3">
      <c r="A3549" s="2">
        <v>20200527</v>
      </c>
      <c r="B3549" s="2" t="s">
        <v>37</v>
      </c>
      <c r="C3549" s="2">
        <v>932</v>
      </c>
      <c r="D3549" s="2">
        <v>65</v>
      </c>
      <c r="E3549" s="2">
        <v>25.11</v>
      </c>
      <c r="F3549" s="2">
        <v>1.79</v>
      </c>
      <c r="G3549" s="2">
        <v>0</v>
      </c>
      <c r="H3549" s="16">
        <f t="shared" si="168"/>
        <v>1028.3482204730424</v>
      </c>
      <c r="I3549" s="15">
        <f t="shared" si="166"/>
        <v>57.245881889782574</v>
      </c>
      <c r="J3549" s="14">
        <f t="shared" si="167"/>
        <v>0.87912824180780424</v>
      </c>
    </row>
    <row r="3550" spans="1:10" x14ac:dyDescent="0.3">
      <c r="A3550" s="19">
        <v>20200527</v>
      </c>
      <c r="B3550" s="19" t="s">
        <v>36</v>
      </c>
      <c r="C3550" s="19">
        <v>974</v>
      </c>
      <c r="D3550" s="19">
        <v>71.84</v>
      </c>
      <c r="E3550" s="19">
        <v>25.9</v>
      </c>
      <c r="F3550" s="19">
        <v>1.59</v>
      </c>
      <c r="G3550" s="19">
        <v>0</v>
      </c>
      <c r="H3550" s="17">
        <f t="shared" si="168"/>
        <v>1025.0582855242776</v>
      </c>
      <c r="I3550" s="18">
        <f t="shared" si="166"/>
        <v>57.933071422633674</v>
      </c>
      <c r="J3550" s="17">
        <f t="shared" si="167"/>
        <v>0.87314585574137693</v>
      </c>
    </row>
    <row r="3551" spans="1:10" x14ac:dyDescent="0.3">
      <c r="A3551" s="2">
        <v>20200527</v>
      </c>
      <c r="B3551" s="2" t="s">
        <v>35</v>
      </c>
      <c r="C3551" s="2">
        <v>968.01</v>
      </c>
      <c r="D3551" s="2">
        <v>70.88</v>
      </c>
      <c r="E3551" s="2">
        <v>26.5</v>
      </c>
      <c r="F3551" s="2">
        <v>1.45</v>
      </c>
      <c r="G3551" s="2">
        <v>0</v>
      </c>
      <c r="H3551" s="16">
        <f t="shared" si="168"/>
        <v>1024.5284890816115</v>
      </c>
      <c r="I3551" s="15">
        <f t="shared" si="166"/>
        <v>58.516515283800359</v>
      </c>
      <c r="J3551" s="14">
        <f t="shared" si="167"/>
        <v>0.87000467764814426</v>
      </c>
    </row>
    <row r="3552" spans="1:10" x14ac:dyDescent="0.3">
      <c r="A3552" s="19">
        <v>20200527</v>
      </c>
      <c r="B3552" s="19" t="s">
        <v>34</v>
      </c>
      <c r="C3552" s="19">
        <v>884.01</v>
      </c>
      <c r="D3552" s="19">
        <v>62.95</v>
      </c>
      <c r="E3552" s="19">
        <v>26.96</v>
      </c>
      <c r="F3552" s="19">
        <v>2.14</v>
      </c>
      <c r="G3552" s="19">
        <v>0</v>
      </c>
      <c r="H3552" s="17">
        <f t="shared" si="168"/>
        <v>992.58934495143762</v>
      </c>
      <c r="I3552" s="18">
        <f t="shared" si="166"/>
        <v>57.978417029732427</v>
      </c>
      <c r="J3552" s="17">
        <f t="shared" si="167"/>
        <v>0.84528623084458909</v>
      </c>
    </row>
    <row r="3553" spans="1:10" x14ac:dyDescent="0.3">
      <c r="A3553" s="2">
        <v>20200527</v>
      </c>
      <c r="B3553" s="2" t="s">
        <v>33</v>
      </c>
      <c r="C3553" s="2">
        <v>778.01</v>
      </c>
      <c r="D3553" s="2">
        <v>52.29</v>
      </c>
      <c r="E3553" s="2">
        <v>26.71</v>
      </c>
      <c r="F3553" s="2">
        <v>3.45</v>
      </c>
      <c r="G3553" s="2">
        <v>0</v>
      </c>
      <c r="H3553" s="16">
        <f t="shared" si="168"/>
        <v>983.43254815105865</v>
      </c>
      <c r="I3553" s="15">
        <f t="shared" si="166"/>
        <v>57.442267129720584</v>
      </c>
      <c r="J3553" s="14">
        <f t="shared" si="167"/>
        <v>0.83986103171075555</v>
      </c>
    </row>
    <row r="3554" spans="1:10" x14ac:dyDescent="0.3">
      <c r="A3554" s="19">
        <v>20200527</v>
      </c>
      <c r="B3554" s="19" t="s">
        <v>32</v>
      </c>
      <c r="C3554" s="19">
        <v>610</v>
      </c>
      <c r="D3554" s="19">
        <v>40.79</v>
      </c>
      <c r="E3554" s="19">
        <v>25.83</v>
      </c>
      <c r="F3554" s="19">
        <v>4.55</v>
      </c>
      <c r="G3554" s="19">
        <v>0</v>
      </c>
      <c r="H3554" s="17">
        <f t="shared" si="168"/>
        <v>933.73758265352501</v>
      </c>
      <c r="I3554" s="18">
        <f t="shared" si="166"/>
        <v>55.009299457922651</v>
      </c>
      <c r="J3554" s="17">
        <f t="shared" si="167"/>
        <v>0.80764393435517601</v>
      </c>
    </row>
    <row r="3555" spans="1:10" x14ac:dyDescent="0.3">
      <c r="A3555" s="2">
        <v>20200527</v>
      </c>
      <c r="B3555" s="2" t="s">
        <v>31</v>
      </c>
      <c r="C3555" s="2">
        <v>428</v>
      </c>
      <c r="D3555" s="2">
        <v>29.1</v>
      </c>
      <c r="E3555" s="2">
        <v>24.58</v>
      </c>
      <c r="F3555" s="2">
        <v>4.97</v>
      </c>
      <c r="G3555" s="2">
        <v>0</v>
      </c>
      <c r="H3555" s="16">
        <f t="shared" si="168"/>
        <v>880.05112773680321</v>
      </c>
      <c r="I3555" s="15">
        <f t="shared" si="166"/>
        <v>52.081597741775099</v>
      </c>
      <c r="J3555" s="14">
        <f t="shared" si="167"/>
        <v>0.77280176988576677</v>
      </c>
    </row>
    <row r="3556" spans="1:10" x14ac:dyDescent="0.3">
      <c r="A3556" s="19">
        <v>20200527</v>
      </c>
      <c r="B3556" s="19" t="s">
        <v>30</v>
      </c>
      <c r="C3556" s="19">
        <v>232</v>
      </c>
      <c r="D3556" s="19">
        <v>17.559999999999999</v>
      </c>
      <c r="E3556" s="19">
        <v>23.55</v>
      </c>
      <c r="F3556" s="19">
        <v>5.0999999999999996</v>
      </c>
      <c r="G3556" s="19">
        <v>0</v>
      </c>
      <c r="H3556" s="17">
        <f t="shared" si="168"/>
        <v>768.96467966917635</v>
      </c>
      <c r="I3556" s="18">
        <f t="shared" si="166"/>
        <v>47.580146239661758</v>
      </c>
      <c r="J3556" s="17">
        <f t="shared" si="167"/>
        <v>0.69082967252888539</v>
      </c>
    </row>
    <row r="3557" spans="1:10" x14ac:dyDescent="0.3">
      <c r="A3557" s="2">
        <v>20200527</v>
      </c>
      <c r="B3557" s="2" t="s">
        <v>29</v>
      </c>
      <c r="C3557" s="2">
        <v>57</v>
      </c>
      <c r="D3557" s="2">
        <v>6.44</v>
      </c>
      <c r="E3557" s="2">
        <v>22.39</v>
      </c>
      <c r="F3557" s="2">
        <v>4.76</v>
      </c>
      <c r="G3557" s="2">
        <v>0</v>
      </c>
      <c r="H3557" s="16">
        <f t="shared" si="168"/>
        <v>508.19039822569471</v>
      </c>
      <c r="I3557" s="15">
        <f t="shared" si="166"/>
        <v>38.27094994455296</v>
      </c>
      <c r="J3557" s="14">
        <f t="shared" si="167"/>
        <v>0.47784163620849435</v>
      </c>
    </row>
    <row r="3558" spans="1:10" x14ac:dyDescent="0.3">
      <c r="A3558" s="19">
        <v>20200527</v>
      </c>
      <c r="B3558" s="19" t="s">
        <v>28</v>
      </c>
      <c r="C3558" s="19">
        <v>0</v>
      </c>
      <c r="D3558" s="19">
        <v>0</v>
      </c>
      <c r="E3558" s="19">
        <v>21.63</v>
      </c>
      <c r="F3558" s="19">
        <v>4.9000000000000004</v>
      </c>
      <c r="G3558" s="19">
        <v>0</v>
      </c>
      <c r="H3558" s="17">
        <f t="shared" si="168"/>
        <v>0</v>
      </c>
      <c r="I3558" s="18">
        <f t="shared" si="166"/>
        <v>21.63</v>
      </c>
      <c r="J3558" s="17">
        <f t="shared" si="167"/>
        <v>0</v>
      </c>
    </row>
    <row r="3559" spans="1:10" x14ac:dyDescent="0.3">
      <c r="A3559" s="2">
        <v>20200527</v>
      </c>
      <c r="B3559" s="2" t="s">
        <v>27</v>
      </c>
      <c r="C3559" s="2">
        <v>0</v>
      </c>
      <c r="D3559" s="2">
        <v>0</v>
      </c>
      <c r="E3559" s="2">
        <v>21.16</v>
      </c>
      <c r="F3559" s="2">
        <v>4.76</v>
      </c>
      <c r="G3559" s="2">
        <v>0</v>
      </c>
      <c r="H3559" s="16">
        <f t="shared" si="168"/>
        <v>0</v>
      </c>
      <c r="I3559" s="15">
        <f t="shared" si="166"/>
        <v>21.16</v>
      </c>
      <c r="J3559" s="14">
        <f t="shared" si="167"/>
        <v>0</v>
      </c>
    </row>
    <row r="3560" spans="1:10" x14ac:dyDescent="0.3">
      <c r="A3560" s="19">
        <v>20200527</v>
      </c>
      <c r="B3560" s="19" t="s">
        <v>26</v>
      </c>
      <c r="C3560" s="19">
        <v>0</v>
      </c>
      <c r="D3560" s="19">
        <v>0</v>
      </c>
      <c r="E3560" s="19">
        <v>21.05</v>
      </c>
      <c r="F3560" s="19">
        <v>4.62</v>
      </c>
      <c r="G3560" s="19">
        <v>0</v>
      </c>
      <c r="H3560" s="17">
        <f t="shared" si="168"/>
        <v>0</v>
      </c>
      <c r="I3560" s="18">
        <f t="shared" si="166"/>
        <v>21.05</v>
      </c>
      <c r="J3560" s="17">
        <f t="shared" si="167"/>
        <v>0</v>
      </c>
    </row>
    <row r="3561" spans="1:10" x14ac:dyDescent="0.3">
      <c r="A3561" s="2">
        <v>20200527</v>
      </c>
      <c r="B3561" s="2" t="s">
        <v>25</v>
      </c>
      <c r="C3561" s="2">
        <v>0</v>
      </c>
      <c r="D3561" s="2">
        <v>0</v>
      </c>
      <c r="E3561" s="2">
        <v>20.99</v>
      </c>
      <c r="F3561" s="2">
        <v>4.21</v>
      </c>
      <c r="G3561" s="2">
        <v>0</v>
      </c>
      <c r="H3561" s="16">
        <f t="shared" si="168"/>
        <v>0</v>
      </c>
      <c r="I3561" s="15">
        <f t="shared" si="166"/>
        <v>20.99</v>
      </c>
      <c r="J3561" s="14">
        <f t="shared" si="167"/>
        <v>0</v>
      </c>
    </row>
    <row r="3562" spans="1:10" x14ac:dyDescent="0.3">
      <c r="A3562" s="19">
        <v>20200528</v>
      </c>
      <c r="B3562" s="19" t="s">
        <v>48</v>
      </c>
      <c r="C3562" s="19">
        <v>0</v>
      </c>
      <c r="D3562" s="19">
        <v>0</v>
      </c>
      <c r="E3562" s="19">
        <v>20.96</v>
      </c>
      <c r="F3562" s="19">
        <v>3.52</v>
      </c>
      <c r="G3562" s="19">
        <v>0</v>
      </c>
      <c r="H3562" s="17">
        <f t="shared" si="168"/>
        <v>0</v>
      </c>
      <c r="I3562" s="18">
        <f t="shared" si="166"/>
        <v>20.96</v>
      </c>
      <c r="J3562" s="17">
        <f t="shared" si="167"/>
        <v>0</v>
      </c>
    </row>
    <row r="3563" spans="1:10" x14ac:dyDescent="0.3">
      <c r="A3563" s="2">
        <v>20200528</v>
      </c>
      <c r="B3563" s="2" t="s">
        <v>47</v>
      </c>
      <c r="C3563" s="2">
        <v>0</v>
      </c>
      <c r="D3563" s="2">
        <v>0</v>
      </c>
      <c r="E3563" s="2">
        <v>20.78</v>
      </c>
      <c r="F3563" s="2">
        <v>2.14</v>
      </c>
      <c r="G3563" s="2">
        <v>0</v>
      </c>
      <c r="H3563" s="16">
        <f t="shared" si="168"/>
        <v>0</v>
      </c>
      <c r="I3563" s="15">
        <f t="shared" si="166"/>
        <v>20.78</v>
      </c>
      <c r="J3563" s="14">
        <f t="shared" si="167"/>
        <v>0</v>
      </c>
    </row>
    <row r="3564" spans="1:10" x14ac:dyDescent="0.3">
      <c r="A3564" s="19">
        <v>20200528</v>
      </c>
      <c r="B3564" s="19" t="s">
        <v>46</v>
      </c>
      <c r="C3564" s="19">
        <v>0</v>
      </c>
      <c r="D3564" s="19">
        <v>0</v>
      </c>
      <c r="E3564" s="19">
        <v>20.52</v>
      </c>
      <c r="F3564" s="19">
        <v>0.62</v>
      </c>
      <c r="G3564" s="19">
        <v>0</v>
      </c>
      <c r="H3564" s="17">
        <f t="shared" si="168"/>
        <v>0</v>
      </c>
      <c r="I3564" s="18">
        <f t="shared" si="166"/>
        <v>20.52</v>
      </c>
      <c r="J3564" s="17">
        <f t="shared" si="167"/>
        <v>0</v>
      </c>
    </row>
    <row r="3565" spans="1:10" x14ac:dyDescent="0.3">
      <c r="A3565" s="2">
        <v>20200528</v>
      </c>
      <c r="B3565" s="2" t="s">
        <v>45</v>
      </c>
      <c r="C3565" s="2">
        <v>0</v>
      </c>
      <c r="D3565" s="2">
        <v>0</v>
      </c>
      <c r="E3565" s="2">
        <v>19.5</v>
      </c>
      <c r="F3565" s="2">
        <v>0.9</v>
      </c>
      <c r="G3565" s="2">
        <v>0</v>
      </c>
      <c r="H3565" s="16">
        <f t="shared" si="168"/>
        <v>0</v>
      </c>
      <c r="I3565" s="15">
        <f t="shared" si="166"/>
        <v>19.5</v>
      </c>
      <c r="J3565" s="14">
        <f t="shared" si="167"/>
        <v>0</v>
      </c>
    </row>
    <row r="3566" spans="1:10" x14ac:dyDescent="0.3">
      <c r="A3566" s="19">
        <v>20200528</v>
      </c>
      <c r="B3566" s="19" t="s">
        <v>44</v>
      </c>
      <c r="C3566" s="19">
        <v>0</v>
      </c>
      <c r="D3566" s="19">
        <v>0</v>
      </c>
      <c r="E3566" s="19">
        <v>18.02</v>
      </c>
      <c r="F3566" s="19">
        <v>1.52</v>
      </c>
      <c r="G3566" s="19">
        <v>0</v>
      </c>
      <c r="H3566" s="17">
        <f t="shared" si="168"/>
        <v>0</v>
      </c>
      <c r="I3566" s="18">
        <f t="shared" si="166"/>
        <v>18.02</v>
      </c>
      <c r="J3566" s="17">
        <f t="shared" si="167"/>
        <v>0</v>
      </c>
    </row>
    <row r="3567" spans="1:10" x14ac:dyDescent="0.3">
      <c r="A3567" s="2">
        <v>20200528</v>
      </c>
      <c r="B3567" s="2" t="s">
        <v>43</v>
      </c>
      <c r="C3567" s="2">
        <v>0</v>
      </c>
      <c r="D3567" s="2">
        <v>0</v>
      </c>
      <c r="E3567" s="2">
        <v>18.170000000000002</v>
      </c>
      <c r="F3567" s="2">
        <v>2.0699999999999998</v>
      </c>
      <c r="G3567" s="2">
        <v>0</v>
      </c>
      <c r="H3567" s="16">
        <f t="shared" si="168"/>
        <v>0</v>
      </c>
      <c r="I3567" s="15">
        <f t="shared" si="166"/>
        <v>18.170000000000002</v>
      </c>
      <c r="J3567" s="14">
        <f t="shared" si="167"/>
        <v>0</v>
      </c>
    </row>
    <row r="3568" spans="1:10" x14ac:dyDescent="0.3">
      <c r="A3568" s="19">
        <v>20200528</v>
      </c>
      <c r="B3568" s="19" t="s">
        <v>42</v>
      </c>
      <c r="C3568" s="19">
        <v>95</v>
      </c>
      <c r="D3568" s="19">
        <v>8.8699999999999992</v>
      </c>
      <c r="E3568" s="19">
        <v>18.420000000000002</v>
      </c>
      <c r="F3568" s="19">
        <v>2.2799999999999998</v>
      </c>
      <c r="G3568" s="19">
        <v>0</v>
      </c>
      <c r="H3568" s="17">
        <f t="shared" si="168"/>
        <v>616.11069594434946</v>
      </c>
      <c r="I3568" s="18">
        <f t="shared" si="166"/>
        <v>37.673459248260926</v>
      </c>
      <c r="J3568" s="17">
        <f t="shared" si="167"/>
        <v>0.58097355385574168</v>
      </c>
    </row>
    <row r="3569" spans="1:10" x14ac:dyDescent="0.3">
      <c r="A3569" s="2">
        <v>20200528</v>
      </c>
      <c r="B3569" s="2" t="s">
        <v>41</v>
      </c>
      <c r="C3569" s="2">
        <v>276.99</v>
      </c>
      <c r="D3569" s="2">
        <v>20.100000000000001</v>
      </c>
      <c r="E3569" s="2">
        <v>19.73</v>
      </c>
      <c r="F3569" s="2">
        <v>2.2799999999999998</v>
      </c>
      <c r="G3569" s="2">
        <v>0</v>
      </c>
      <c r="H3569" s="16">
        <f t="shared" si="168"/>
        <v>806.0008326958266</v>
      </c>
      <c r="I3569" s="15">
        <f t="shared" si="166"/>
        <v>44.917526021744578</v>
      </c>
      <c r="J3569" s="14">
        <f t="shared" si="167"/>
        <v>0.7337598911813753</v>
      </c>
    </row>
    <row r="3570" spans="1:10" x14ac:dyDescent="0.3">
      <c r="A3570" s="19">
        <v>20200528</v>
      </c>
      <c r="B3570" s="19" t="s">
        <v>40</v>
      </c>
      <c r="C3570" s="19">
        <v>467</v>
      </c>
      <c r="D3570" s="19">
        <v>31.68</v>
      </c>
      <c r="E3570" s="19">
        <v>21.31</v>
      </c>
      <c r="F3570" s="19">
        <v>2.41</v>
      </c>
      <c r="G3570" s="19">
        <v>0</v>
      </c>
      <c r="H3570" s="17">
        <f t="shared" si="168"/>
        <v>889.22802694108998</v>
      </c>
      <c r="I3570" s="18">
        <f t="shared" si="166"/>
        <v>49.098375841909061</v>
      </c>
      <c r="J3570" s="17">
        <f t="shared" si="167"/>
        <v>0.79279774653035462</v>
      </c>
    </row>
    <row r="3571" spans="1:10" x14ac:dyDescent="0.3">
      <c r="A3571" s="2">
        <v>20200528</v>
      </c>
      <c r="B3571" s="2" t="s">
        <v>39</v>
      </c>
      <c r="C3571" s="2">
        <v>650</v>
      </c>
      <c r="D3571" s="2">
        <v>43.36</v>
      </c>
      <c r="E3571" s="2">
        <v>22.9</v>
      </c>
      <c r="F3571" s="2">
        <v>2.48</v>
      </c>
      <c r="G3571" s="2">
        <v>0</v>
      </c>
      <c r="H3571" s="16">
        <f t="shared" si="168"/>
        <v>946.72129490705015</v>
      </c>
      <c r="I3571" s="15">
        <f t="shared" si="166"/>
        <v>52.485040465845316</v>
      </c>
      <c r="J3571" s="14">
        <f t="shared" si="167"/>
        <v>0.82962826595526029</v>
      </c>
    </row>
    <row r="3572" spans="1:10" x14ac:dyDescent="0.3">
      <c r="A3572" s="19">
        <v>20200528</v>
      </c>
      <c r="B3572" s="19" t="s">
        <v>38</v>
      </c>
      <c r="C3572" s="19">
        <v>816</v>
      </c>
      <c r="D3572" s="19">
        <v>54.77</v>
      </c>
      <c r="E3572" s="19">
        <v>24.33</v>
      </c>
      <c r="F3572" s="19">
        <v>2.34</v>
      </c>
      <c r="G3572" s="19">
        <v>0</v>
      </c>
      <c r="H3572" s="17">
        <f t="shared" si="168"/>
        <v>998.96801819263339</v>
      </c>
      <c r="I3572" s="18">
        <f t="shared" si="166"/>
        <v>55.547750568519788</v>
      </c>
      <c r="J3572" s="17">
        <f t="shared" si="167"/>
        <v>0.86164500188708648</v>
      </c>
    </row>
    <row r="3573" spans="1:10" x14ac:dyDescent="0.3">
      <c r="A3573" s="2">
        <v>20200528</v>
      </c>
      <c r="B3573" s="2" t="s">
        <v>37</v>
      </c>
      <c r="C3573" s="2">
        <v>922</v>
      </c>
      <c r="D3573" s="2">
        <v>65.099999999999994</v>
      </c>
      <c r="E3573" s="2">
        <v>25.42</v>
      </c>
      <c r="F3573" s="2">
        <v>1.93</v>
      </c>
      <c r="G3573" s="2">
        <v>0</v>
      </c>
      <c r="H3573" s="16">
        <f t="shared" si="168"/>
        <v>1016.4887099996112</v>
      </c>
      <c r="I3573" s="15">
        <f t="shared" si="166"/>
        <v>57.185272187487854</v>
      </c>
      <c r="J3573" s="14">
        <f t="shared" si="167"/>
        <v>0.86926686386880458</v>
      </c>
    </row>
    <row r="3574" spans="1:10" x14ac:dyDescent="0.3">
      <c r="A3574" s="19">
        <v>20200528</v>
      </c>
      <c r="B3574" s="19" t="s">
        <v>36</v>
      </c>
      <c r="C3574" s="19">
        <v>958</v>
      </c>
      <c r="D3574" s="19">
        <v>71.989999999999995</v>
      </c>
      <c r="E3574" s="19">
        <v>26.18</v>
      </c>
      <c r="F3574" s="19">
        <v>1.72</v>
      </c>
      <c r="G3574" s="19">
        <v>0</v>
      </c>
      <c r="H3574" s="17">
        <f t="shared" si="168"/>
        <v>1007.3579526114436</v>
      </c>
      <c r="I3574" s="18">
        <f t="shared" si="166"/>
        <v>57.659936019107612</v>
      </c>
      <c r="J3574" s="17">
        <f t="shared" si="167"/>
        <v>0.85930684434861304</v>
      </c>
    </row>
    <row r="3575" spans="1:10" x14ac:dyDescent="0.3">
      <c r="A3575" s="2">
        <v>20200528</v>
      </c>
      <c r="B3575" s="2" t="s">
        <v>35</v>
      </c>
      <c r="C3575" s="2">
        <v>957.01</v>
      </c>
      <c r="D3575" s="2">
        <v>71.040000000000006</v>
      </c>
      <c r="E3575" s="2">
        <v>26.69</v>
      </c>
      <c r="F3575" s="2">
        <v>1.93</v>
      </c>
      <c r="G3575" s="2">
        <v>0</v>
      </c>
      <c r="H3575" s="16">
        <f t="shared" si="168"/>
        <v>1011.910565562897</v>
      </c>
      <c r="I3575" s="15">
        <f t="shared" si="166"/>
        <v>58.312205173840532</v>
      </c>
      <c r="J3575" s="14">
        <f t="shared" si="167"/>
        <v>0.86022018986365989</v>
      </c>
    </row>
    <row r="3576" spans="1:10" x14ac:dyDescent="0.3">
      <c r="A3576" s="19">
        <v>20200528</v>
      </c>
      <c r="B3576" s="19" t="s">
        <v>34</v>
      </c>
      <c r="C3576" s="19">
        <v>888.01</v>
      </c>
      <c r="D3576" s="19">
        <v>63.08</v>
      </c>
      <c r="E3576" s="19">
        <v>26.85</v>
      </c>
      <c r="F3576" s="19">
        <v>2.69</v>
      </c>
      <c r="G3576" s="19">
        <v>0</v>
      </c>
      <c r="H3576" s="17">
        <f t="shared" si="168"/>
        <v>995.92935756643988</v>
      </c>
      <c r="I3576" s="18">
        <f t="shared" si="166"/>
        <v>57.972792423951248</v>
      </c>
      <c r="J3576" s="17">
        <f t="shared" si="167"/>
        <v>0.84815578367463185</v>
      </c>
    </row>
    <row r="3577" spans="1:10" x14ac:dyDescent="0.3">
      <c r="A3577" s="2">
        <v>20200528</v>
      </c>
      <c r="B3577" s="2" t="s">
        <v>33</v>
      </c>
      <c r="C3577" s="2">
        <v>791.01</v>
      </c>
      <c r="D3577" s="2">
        <v>52.41</v>
      </c>
      <c r="E3577" s="2">
        <v>26.52</v>
      </c>
      <c r="F3577" s="2">
        <v>3.66</v>
      </c>
      <c r="G3577" s="2">
        <v>0</v>
      </c>
      <c r="H3577" s="16">
        <f t="shared" si="168"/>
        <v>998.25072123693201</v>
      </c>
      <c r="I3577" s="15">
        <f t="shared" si="166"/>
        <v>57.715335038654125</v>
      </c>
      <c r="J3577" s="14">
        <f t="shared" si="167"/>
        <v>0.85128924064663247</v>
      </c>
    </row>
    <row r="3578" spans="1:10" x14ac:dyDescent="0.3">
      <c r="A3578" s="19">
        <v>20200528</v>
      </c>
      <c r="B3578" s="19" t="s">
        <v>32</v>
      </c>
      <c r="C3578" s="19">
        <v>628</v>
      </c>
      <c r="D3578" s="19">
        <v>40.9</v>
      </c>
      <c r="E3578" s="19">
        <v>25.68</v>
      </c>
      <c r="F3578" s="19">
        <v>4.34</v>
      </c>
      <c r="G3578" s="19">
        <v>0</v>
      </c>
      <c r="H3578" s="17">
        <f t="shared" si="168"/>
        <v>959.15816891646523</v>
      </c>
      <c r="I3578" s="18">
        <f t="shared" si="166"/>
        <v>55.653692778639538</v>
      </c>
      <c r="J3578" s="17">
        <f t="shared" si="167"/>
        <v>0.82685033965407029</v>
      </c>
    </row>
    <row r="3579" spans="1:10" x14ac:dyDescent="0.3">
      <c r="A3579" s="2">
        <v>20200528</v>
      </c>
      <c r="B3579" s="2" t="s">
        <v>31</v>
      </c>
      <c r="C3579" s="2">
        <v>441</v>
      </c>
      <c r="D3579" s="2">
        <v>29.21</v>
      </c>
      <c r="E3579" s="2">
        <v>24.92</v>
      </c>
      <c r="F3579" s="2">
        <v>4.6900000000000004</v>
      </c>
      <c r="G3579" s="2">
        <v>0</v>
      </c>
      <c r="H3579" s="16">
        <f t="shared" si="168"/>
        <v>903.66629337892834</v>
      </c>
      <c r="I3579" s="15">
        <f t="shared" si="166"/>
        <v>53.159571668091516</v>
      </c>
      <c r="J3579" s="14">
        <f t="shared" si="167"/>
        <v>0.78915544249293679</v>
      </c>
    </row>
    <row r="3580" spans="1:10" x14ac:dyDescent="0.3">
      <c r="A3580" s="19">
        <v>20200528</v>
      </c>
      <c r="B3580" s="19" t="s">
        <v>30</v>
      </c>
      <c r="C3580" s="19">
        <v>243</v>
      </c>
      <c r="D3580" s="19">
        <v>17.68</v>
      </c>
      <c r="E3580" s="19">
        <v>23.82</v>
      </c>
      <c r="F3580" s="19">
        <v>4.83</v>
      </c>
      <c r="G3580" s="19">
        <v>0</v>
      </c>
      <c r="H3580" s="17">
        <f t="shared" si="168"/>
        <v>800.13038946059589</v>
      </c>
      <c r="I3580" s="18">
        <f t="shared" si="166"/>
        <v>48.824074670643625</v>
      </c>
      <c r="J3580" s="17">
        <f t="shared" si="167"/>
        <v>0.71434974180917399</v>
      </c>
    </row>
    <row r="3581" spans="1:10" x14ac:dyDescent="0.3">
      <c r="A3581" s="2">
        <v>20200528</v>
      </c>
      <c r="B3581" s="2" t="s">
        <v>29</v>
      </c>
      <c r="C3581" s="2">
        <v>62</v>
      </c>
      <c r="D3581" s="2">
        <v>6.56</v>
      </c>
      <c r="E3581" s="2">
        <v>22.69</v>
      </c>
      <c r="F3581" s="2">
        <v>4.34</v>
      </c>
      <c r="G3581" s="2">
        <v>0</v>
      </c>
      <c r="H3581" s="16">
        <f t="shared" si="168"/>
        <v>542.69990171151915</v>
      </c>
      <c r="I3581" s="15">
        <f t="shared" si="166"/>
        <v>39.649371928484975</v>
      </c>
      <c r="J3581" s="14">
        <f t="shared" si="167"/>
        <v>0.50692394453575984</v>
      </c>
    </row>
    <row r="3582" spans="1:10" x14ac:dyDescent="0.3">
      <c r="A3582" s="19">
        <v>20200528</v>
      </c>
      <c r="B3582" s="19" t="s">
        <v>28</v>
      </c>
      <c r="C3582" s="19">
        <v>0</v>
      </c>
      <c r="D3582" s="19">
        <v>0</v>
      </c>
      <c r="E3582" s="19">
        <v>21.91</v>
      </c>
      <c r="F3582" s="19">
        <v>4.55</v>
      </c>
      <c r="G3582" s="19">
        <v>0</v>
      </c>
      <c r="H3582" s="17">
        <f t="shared" si="168"/>
        <v>0</v>
      </c>
      <c r="I3582" s="18">
        <f t="shared" si="166"/>
        <v>21.91</v>
      </c>
      <c r="J3582" s="17">
        <f t="shared" si="167"/>
        <v>0</v>
      </c>
    </row>
    <row r="3583" spans="1:10" x14ac:dyDescent="0.3">
      <c r="A3583" s="2">
        <v>20200528</v>
      </c>
      <c r="B3583" s="2" t="s">
        <v>27</v>
      </c>
      <c r="C3583" s="2">
        <v>0</v>
      </c>
      <c r="D3583" s="2">
        <v>0</v>
      </c>
      <c r="E3583" s="2">
        <v>21.89</v>
      </c>
      <c r="F3583" s="2">
        <v>4.6900000000000004</v>
      </c>
      <c r="G3583" s="2">
        <v>0</v>
      </c>
      <c r="H3583" s="16">
        <f t="shared" si="168"/>
        <v>0</v>
      </c>
      <c r="I3583" s="15">
        <f t="shared" si="166"/>
        <v>21.89</v>
      </c>
      <c r="J3583" s="14">
        <f t="shared" si="167"/>
        <v>0</v>
      </c>
    </row>
    <row r="3584" spans="1:10" x14ac:dyDescent="0.3">
      <c r="A3584" s="19">
        <v>20200528</v>
      </c>
      <c r="B3584" s="19" t="s">
        <v>26</v>
      </c>
      <c r="C3584" s="19">
        <v>0</v>
      </c>
      <c r="D3584" s="19">
        <v>0</v>
      </c>
      <c r="E3584" s="19">
        <v>22.16</v>
      </c>
      <c r="F3584" s="19">
        <v>4.6900000000000004</v>
      </c>
      <c r="G3584" s="19">
        <v>0</v>
      </c>
      <c r="H3584" s="17">
        <f t="shared" si="168"/>
        <v>0</v>
      </c>
      <c r="I3584" s="18">
        <f t="shared" si="166"/>
        <v>22.16</v>
      </c>
      <c r="J3584" s="17">
        <f t="shared" si="167"/>
        <v>0</v>
      </c>
    </row>
    <row r="3585" spans="1:10" x14ac:dyDescent="0.3">
      <c r="A3585" s="2">
        <v>20200528</v>
      </c>
      <c r="B3585" s="2" t="s">
        <v>25</v>
      </c>
      <c r="C3585" s="2">
        <v>0</v>
      </c>
      <c r="D3585" s="2">
        <v>0</v>
      </c>
      <c r="E3585" s="2">
        <v>22.4</v>
      </c>
      <c r="F3585" s="2">
        <v>4.76</v>
      </c>
      <c r="G3585" s="2">
        <v>0</v>
      </c>
      <c r="H3585" s="16">
        <f t="shared" si="168"/>
        <v>0</v>
      </c>
      <c r="I3585" s="15">
        <f t="shared" si="166"/>
        <v>22.4</v>
      </c>
      <c r="J3585" s="14">
        <f t="shared" si="167"/>
        <v>0</v>
      </c>
    </row>
    <row r="3586" spans="1:10" x14ac:dyDescent="0.3">
      <c r="A3586" s="19">
        <v>20200529</v>
      </c>
      <c r="B3586" s="19" t="s">
        <v>48</v>
      </c>
      <c r="C3586" s="19">
        <v>0</v>
      </c>
      <c r="D3586" s="19">
        <v>0</v>
      </c>
      <c r="E3586" s="19">
        <v>22.53</v>
      </c>
      <c r="F3586" s="19">
        <v>4.62</v>
      </c>
      <c r="G3586" s="19">
        <v>0</v>
      </c>
      <c r="H3586" s="17">
        <f t="shared" si="168"/>
        <v>0</v>
      </c>
      <c r="I3586" s="18">
        <f t="shared" si="166"/>
        <v>22.53</v>
      </c>
      <c r="J3586" s="17">
        <f t="shared" si="167"/>
        <v>0</v>
      </c>
    </row>
    <row r="3587" spans="1:10" x14ac:dyDescent="0.3">
      <c r="A3587" s="2">
        <v>20200529</v>
      </c>
      <c r="B3587" s="2" t="s">
        <v>47</v>
      </c>
      <c r="C3587" s="2">
        <v>0</v>
      </c>
      <c r="D3587" s="2">
        <v>0</v>
      </c>
      <c r="E3587" s="2">
        <v>22.5</v>
      </c>
      <c r="F3587" s="2">
        <v>4.4800000000000004</v>
      </c>
      <c r="G3587" s="2">
        <v>0</v>
      </c>
      <c r="H3587" s="16">
        <f t="shared" si="168"/>
        <v>0</v>
      </c>
      <c r="I3587" s="15">
        <f t="shared" si="166"/>
        <v>22.5</v>
      </c>
      <c r="J3587" s="14">
        <f t="shared" si="167"/>
        <v>0</v>
      </c>
    </row>
    <row r="3588" spans="1:10" x14ac:dyDescent="0.3">
      <c r="A3588" s="19">
        <v>20200529</v>
      </c>
      <c r="B3588" s="19" t="s">
        <v>46</v>
      </c>
      <c r="C3588" s="19">
        <v>0</v>
      </c>
      <c r="D3588" s="19">
        <v>0</v>
      </c>
      <c r="E3588" s="19">
        <v>22.35</v>
      </c>
      <c r="F3588" s="19">
        <v>4.21</v>
      </c>
      <c r="G3588" s="19">
        <v>0</v>
      </c>
      <c r="H3588" s="17">
        <f t="shared" si="168"/>
        <v>0</v>
      </c>
      <c r="I3588" s="18">
        <f t="shared" si="166"/>
        <v>22.35</v>
      </c>
      <c r="J3588" s="17">
        <f t="shared" si="167"/>
        <v>0</v>
      </c>
    </row>
    <row r="3589" spans="1:10" x14ac:dyDescent="0.3">
      <c r="A3589" s="2">
        <v>20200529</v>
      </c>
      <c r="B3589" s="2" t="s">
        <v>45</v>
      </c>
      <c r="C3589" s="2">
        <v>0</v>
      </c>
      <c r="D3589" s="2">
        <v>0</v>
      </c>
      <c r="E3589" s="2">
        <v>22.05</v>
      </c>
      <c r="F3589" s="2">
        <v>3.86</v>
      </c>
      <c r="G3589" s="2">
        <v>0</v>
      </c>
      <c r="H3589" s="16">
        <f t="shared" si="168"/>
        <v>0</v>
      </c>
      <c r="I3589" s="15">
        <f t="shared" si="166"/>
        <v>22.05</v>
      </c>
      <c r="J3589" s="14">
        <f t="shared" si="167"/>
        <v>0</v>
      </c>
    </row>
    <row r="3590" spans="1:10" x14ac:dyDescent="0.3">
      <c r="A3590" s="19">
        <v>20200529</v>
      </c>
      <c r="B3590" s="19" t="s">
        <v>44</v>
      </c>
      <c r="C3590" s="19">
        <v>0</v>
      </c>
      <c r="D3590" s="19">
        <v>0</v>
      </c>
      <c r="E3590" s="19">
        <v>21.7</v>
      </c>
      <c r="F3590" s="19">
        <v>3.45</v>
      </c>
      <c r="G3590" s="19">
        <v>0</v>
      </c>
      <c r="H3590" s="17">
        <f t="shared" si="168"/>
        <v>0</v>
      </c>
      <c r="I3590" s="18">
        <f t="shared" si="166"/>
        <v>21.7</v>
      </c>
      <c r="J3590" s="17">
        <f t="shared" si="167"/>
        <v>0</v>
      </c>
    </row>
    <row r="3591" spans="1:10" x14ac:dyDescent="0.3">
      <c r="A3591" s="2">
        <v>20200529</v>
      </c>
      <c r="B3591" s="2" t="s">
        <v>43</v>
      </c>
      <c r="C3591" s="2">
        <v>0</v>
      </c>
      <c r="D3591" s="2">
        <v>0</v>
      </c>
      <c r="E3591" s="2">
        <v>21.25</v>
      </c>
      <c r="F3591" s="2">
        <v>3.03</v>
      </c>
      <c r="G3591" s="2">
        <v>0</v>
      </c>
      <c r="H3591" s="16">
        <f t="shared" si="168"/>
        <v>0</v>
      </c>
      <c r="I3591" s="15">
        <f t="shared" si="166"/>
        <v>21.25</v>
      </c>
      <c r="J3591" s="14">
        <f t="shared" si="167"/>
        <v>0</v>
      </c>
    </row>
    <row r="3592" spans="1:10" x14ac:dyDescent="0.3">
      <c r="A3592" s="19">
        <v>20200529</v>
      </c>
      <c r="B3592" s="19" t="s">
        <v>42</v>
      </c>
      <c r="C3592" s="19">
        <v>102</v>
      </c>
      <c r="D3592" s="19">
        <v>8.94</v>
      </c>
      <c r="E3592" s="19">
        <v>20.82</v>
      </c>
      <c r="F3592" s="19">
        <v>2.5499999999999998</v>
      </c>
      <c r="G3592" s="19">
        <v>0</v>
      </c>
      <c r="H3592" s="17">
        <f t="shared" si="168"/>
        <v>656.37034109803574</v>
      </c>
      <c r="I3592" s="18">
        <f t="shared" si="166"/>
        <v>41.331573159313621</v>
      </c>
      <c r="J3592" s="17">
        <f t="shared" si="167"/>
        <v>0.60813231999442785</v>
      </c>
    </row>
    <row r="3593" spans="1:10" x14ac:dyDescent="0.3">
      <c r="A3593" s="2">
        <v>20200529</v>
      </c>
      <c r="B3593" s="2" t="s">
        <v>41</v>
      </c>
      <c r="C3593" s="2">
        <v>289.99</v>
      </c>
      <c r="D3593" s="2">
        <v>20.16</v>
      </c>
      <c r="E3593" s="2">
        <v>21.51</v>
      </c>
      <c r="F3593" s="2">
        <v>2.83</v>
      </c>
      <c r="G3593" s="2">
        <v>0</v>
      </c>
      <c r="H3593" s="16">
        <f t="shared" si="168"/>
        <v>841.4216004463193</v>
      </c>
      <c r="I3593" s="15">
        <f t="shared" si="166"/>
        <v>47.80442501394748</v>
      </c>
      <c r="J3593" s="14">
        <f t="shared" si="167"/>
        <v>0.75507498938009732</v>
      </c>
    </row>
    <row r="3594" spans="1:10" x14ac:dyDescent="0.3">
      <c r="A3594" s="19">
        <v>20200529</v>
      </c>
      <c r="B3594" s="19" t="s">
        <v>40</v>
      </c>
      <c r="C3594" s="19">
        <v>486</v>
      </c>
      <c r="D3594" s="19">
        <v>31.74</v>
      </c>
      <c r="E3594" s="19">
        <v>23.11</v>
      </c>
      <c r="F3594" s="19">
        <v>2.5499999999999998</v>
      </c>
      <c r="G3594" s="19">
        <v>0</v>
      </c>
      <c r="H3594" s="17">
        <f t="shared" si="168"/>
        <v>923.8393297278875</v>
      </c>
      <c r="I3594" s="18">
        <f t="shared" ref="I3594:I3657" si="169">E3594+H3594*((NOCT-20)/(800))</f>
        <v>51.979979053996487</v>
      </c>
      <c r="J3594" s="17">
        <f t="shared" ref="J3594:J3657" si="170">P_STC__W*(H3594/1000)*(1+(alpha_p/100)*(I3594-25))</f>
        <v>0.81167608378396294</v>
      </c>
    </row>
    <row r="3595" spans="1:10" x14ac:dyDescent="0.3">
      <c r="A3595" s="2">
        <v>20200529</v>
      </c>
      <c r="B3595" s="2" t="s">
        <v>39</v>
      </c>
      <c r="C3595" s="2">
        <v>676</v>
      </c>
      <c r="D3595" s="2">
        <v>43.43</v>
      </c>
      <c r="E3595" s="2">
        <v>24.69</v>
      </c>
      <c r="F3595" s="2">
        <v>1.86</v>
      </c>
      <c r="G3595" s="2">
        <v>0</v>
      </c>
      <c r="H3595" s="16">
        <f t="shared" si="168"/>
        <v>983.31871053001555</v>
      </c>
      <c r="I3595" s="15">
        <f t="shared" si="169"/>
        <v>55.418709704062991</v>
      </c>
      <c r="J3595" s="14">
        <f t="shared" si="170"/>
        <v>0.84871792172017813</v>
      </c>
    </row>
    <row r="3596" spans="1:10" x14ac:dyDescent="0.3">
      <c r="A3596" s="19">
        <v>20200529</v>
      </c>
      <c r="B3596" s="19" t="s">
        <v>38</v>
      </c>
      <c r="C3596" s="19">
        <v>829</v>
      </c>
      <c r="D3596" s="19">
        <v>54.85</v>
      </c>
      <c r="E3596" s="19">
        <v>25.78</v>
      </c>
      <c r="F3596" s="19">
        <v>1.03</v>
      </c>
      <c r="G3596" s="19">
        <v>0</v>
      </c>
      <c r="H3596" s="17">
        <f t="shared" si="168"/>
        <v>1013.8841971969263</v>
      </c>
      <c r="I3596" s="18">
        <f t="shared" si="169"/>
        <v>57.46388116240395</v>
      </c>
      <c r="J3596" s="17">
        <f t="shared" si="170"/>
        <v>0.86576842479084481</v>
      </c>
    </row>
    <row r="3597" spans="1:10" x14ac:dyDescent="0.3">
      <c r="A3597" s="2">
        <v>20200529</v>
      </c>
      <c r="B3597" s="2" t="s">
        <v>37</v>
      </c>
      <c r="C3597" s="2">
        <v>936</v>
      </c>
      <c r="D3597" s="2">
        <v>65.2</v>
      </c>
      <c r="E3597" s="2">
        <v>26.37</v>
      </c>
      <c r="F3597" s="2">
        <v>0.34</v>
      </c>
      <c r="G3597" s="2">
        <v>0</v>
      </c>
      <c r="H3597" s="16">
        <f t="shared" si="168"/>
        <v>1031.0896911792775</v>
      </c>
      <c r="I3597" s="15">
        <f t="shared" si="169"/>
        <v>58.591552849352425</v>
      </c>
      <c r="J3597" s="14">
        <f t="shared" si="170"/>
        <v>0.87522812383775728</v>
      </c>
    </row>
    <row r="3598" spans="1:10" x14ac:dyDescent="0.3">
      <c r="A3598" s="19">
        <v>20200529</v>
      </c>
      <c r="B3598" s="19" t="s">
        <v>36</v>
      </c>
      <c r="C3598" s="19">
        <v>983</v>
      </c>
      <c r="D3598" s="19">
        <v>72.14</v>
      </c>
      <c r="E3598" s="19">
        <v>26.55</v>
      </c>
      <c r="F3598" s="19">
        <v>1.38</v>
      </c>
      <c r="G3598" s="19">
        <v>0</v>
      </c>
      <c r="H3598" s="17">
        <f t="shared" si="168"/>
        <v>1032.7705042886632</v>
      </c>
      <c r="I3598" s="18">
        <f t="shared" si="169"/>
        <v>58.824078259020723</v>
      </c>
      <c r="J3598" s="17">
        <f t="shared" si="170"/>
        <v>0.87557420766565708</v>
      </c>
    </row>
    <row r="3599" spans="1:10" x14ac:dyDescent="0.3">
      <c r="A3599" s="2">
        <v>20200529</v>
      </c>
      <c r="B3599" s="2" t="s">
        <v>35</v>
      </c>
      <c r="C3599" s="2">
        <v>977.01</v>
      </c>
      <c r="D3599" s="2">
        <v>71.2</v>
      </c>
      <c r="E3599" s="2">
        <v>26.38</v>
      </c>
      <c r="F3599" s="2">
        <v>2.34</v>
      </c>
      <c r="G3599" s="2">
        <v>0</v>
      </c>
      <c r="H3599" s="16">
        <f t="shared" si="168"/>
        <v>1032.0717938136802</v>
      </c>
      <c r="I3599" s="15">
        <f t="shared" si="169"/>
        <v>58.632243556677508</v>
      </c>
      <c r="J3599" s="14">
        <f t="shared" si="170"/>
        <v>0.87587278909484567</v>
      </c>
    </row>
    <row r="3600" spans="1:10" x14ac:dyDescent="0.3">
      <c r="A3600" s="19">
        <v>20200529</v>
      </c>
      <c r="B3600" s="19" t="s">
        <v>34</v>
      </c>
      <c r="C3600" s="19">
        <v>913.01</v>
      </c>
      <c r="D3600" s="19">
        <v>63.22</v>
      </c>
      <c r="E3600" s="19">
        <v>26.03</v>
      </c>
      <c r="F3600" s="19">
        <v>2.76</v>
      </c>
      <c r="G3600" s="19">
        <v>0</v>
      </c>
      <c r="H3600" s="17">
        <f t="shared" si="168"/>
        <v>1022.7017703556165</v>
      </c>
      <c r="I3600" s="18">
        <f t="shared" si="169"/>
        <v>57.989430323613021</v>
      </c>
      <c r="J3600" s="17">
        <f t="shared" si="170"/>
        <v>0.87087920077819614</v>
      </c>
    </row>
    <row r="3601" spans="1:10" x14ac:dyDescent="0.3">
      <c r="A3601" s="2">
        <v>20200529</v>
      </c>
      <c r="B3601" s="2" t="s">
        <v>33</v>
      </c>
      <c r="C3601" s="2">
        <v>795.01</v>
      </c>
      <c r="D3601" s="2">
        <v>52.53</v>
      </c>
      <c r="E3601" s="2">
        <v>25.56</v>
      </c>
      <c r="F3601" s="2">
        <v>3.17</v>
      </c>
      <c r="G3601" s="2">
        <v>0</v>
      </c>
      <c r="H3601" s="16">
        <f t="shared" si="168"/>
        <v>1001.6858623868185</v>
      </c>
      <c r="I3601" s="15">
        <f t="shared" si="169"/>
        <v>56.862683199588076</v>
      </c>
      <c r="J3601" s="14">
        <f t="shared" si="170"/>
        <v>0.85806206554250042</v>
      </c>
    </row>
    <row r="3602" spans="1:10" x14ac:dyDescent="0.3">
      <c r="A3602" s="19">
        <v>20200529</v>
      </c>
      <c r="B3602" s="19" t="s">
        <v>32</v>
      </c>
      <c r="C3602" s="19">
        <v>629</v>
      </c>
      <c r="D3602" s="19">
        <v>41.01</v>
      </c>
      <c r="E3602" s="19">
        <v>24.92</v>
      </c>
      <c r="F3602" s="19">
        <v>3.52</v>
      </c>
      <c r="G3602" s="19">
        <v>0</v>
      </c>
      <c r="H3602" s="17">
        <f t="shared" si="168"/>
        <v>958.56274862929035</v>
      </c>
      <c r="I3602" s="18">
        <f t="shared" si="169"/>
        <v>54.875085894665325</v>
      </c>
      <c r="J3602" s="17">
        <f t="shared" si="170"/>
        <v>0.82969559860102093</v>
      </c>
    </row>
    <row r="3603" spans="1:10" x14ac:dyDescent="0.3">
      <c r="A3603" s="2">
        <v>20200529</v>
      </c>
      <c r="B3603" s="2" t="s">
        <v>31</v>
      </c>
      <c r="C3603" s="2">
        <v>440</v>
      </c>
      <c r="D3603" s="2">
        <v>29.32</v>
      </c>
      <c r="E3603" s="2">
        <v>25</v>
      </c>
      <c r="F3603" s="2">
        <v>4</v>
      </c>
      <c r="G3603" s="2">
        <v>0</v>
      </c>
      <c r="H3603" s="16">
        <f t="shared" ref="H3603:H3666" si="171">IF(D3603&gt;0,C3603/SIN(D3603*PI()/180),0)</f>
        <v>898.53345376936466</v>
      </c>
      <c r="I3603" s="15">
        <f t="shared" si="169"/>
        <v>53.079170430292649</v>
      </c>
      <c r="J3603" s="14">
        <f t="shared" si="170"/>
        <v>0.78499812083367204</v>
      </c>
    </row>
    <row r="3604" spans="1:10" x14ac:dyDescent="0.3">
      <c r="A3604" s="19">
        <v>20200529</v>
      </c>
      <c r="B3604" s="19" t="s">
        <v>30</v>
      </c>
      <c r="C3604" s="19">
        <v>249</v>
      </c>
      <c r="D3604" s="19">
        <v>17.8</v>
      </c>
      <c r="E3604" s="19">
        <v>24.84</v>
      </c>
      <c r="F3604" s="19">
        <v>4.28</v>
      </c>
      <c r="G3604" s="19">
        <v>0</v>
      </c>
      <c r="H3604" s="17">
        <f t="shared" si="171"/>
        <v>814.53655308854616</v>
      </c>
      <c r="I3604" s="18">
        <f t="shared" si="169"/>
        <v>50.294267284017067</v>
      </c>
      <c r="J3604" s="17">
        <f t="shared" si="170"/>
        <v>0.72182257929963967</v>
      </c>
    </row>
    <row r="3605" spans="1:10" x14ac:dyDescent="0.3">
      <c r="A3605" s="2">
        <v>20200529</v>
      </c>
      <c r="B3605" s="2" t="s">
        <v>29</v>
      </c>
      <c r="C3605" s="2">
        <v>65</v>
      </c>
      <c r="D3605" s="2">
        <v>6.68</v>
      </c>
      <c r="E3605" s="2">
        <v>23.86</v>
      </c>
      <c r="F3605" s="2">
        <v>5.52</v>
      </c>
      <c r="G3605" s="2">
        <v>0</v>
      </c>
      <c r="H3605" s="16">
        <f t="shared" si="171"/>
        <v>558.78385505533936</v>
      </c>
      <c r="I3605" s="15">
        <f t="shared" si="169"/>
        <v>41.321995470479351</v>
      </c>
      <c r="J3605" s="14">
        <f t="shared" si="170"/>
        <v>0.51774175107498321</v>
      </c>
    </row>
    <row r="3606" spans="1:10" x14ac:dyDescent="0.3">
      <c r="A3606" s="19">
        <v>20200529</v>
      </c>
      <c r="B3606" s="19" t="s">
        <v>28</v>
      </c>
      <c r="C3606" s="19">
        <v>0</v>
      </c>
      <c r="D3606" s="19">
        <v>0</v>
      </c>
      <c r="E3606" s="19">
        <v>22.65</v>
      </c>
      <c r="F3606" s="19">
        <v>5.79</v>
      </c>
      <c r="G3606" s="19">
        <v>0</v>
      </c>
      <c r="H3606" s="17">
        <f t="shared" si="171"/>
        <v>0</v>
      </c>
      <c r="I3606" s="18">
        <f t="shared" si="169"/>
        <v>22.65</v>
      </c>
      <c r="J3606" s="17">
        <f t="shared" si="170"/>
        <v>0</v>
      </c>
    </row>
    <row r="3607" spans="1:10" x14ac:dyDescent="0.3">
      <c r="A3607" s="2">
        <v>20200529</v>
      </c>
      <c r="B3607" s="2" t="s">
        <v>27</v>
      </c>
      <c r="C3607" s="2">
        <v>0</v>
      </c>
      <c r="D3607" s="2">
        <v>0</v>
      </c>
      <c r="E3607" s="2">
        <v>21.87</v>
      </c>
      <c r="F3607" s="2">
        <v>5.66</v>
      </c>
      <c r="G3607" s="2">
        <v>0</v>
      </c>
      <c r="H3607" s="16">
        <f t="shared" si="171"/>
        <v>0</v>
      </c>
      <c r="I3607" s="15">
        <f t="shared" si="169"/>
        <v>21.87</v>
      </c>
      <c r="J3607" s="14">
        <f t="shared" si="170"/>
        <v>0</v>
      </c>
    </row>
    <row r="3608" spans="1:10" x14ac:dyDescent="0.3">
      <c r="A3608" s="19">
        <v>20200529</v>
      </c>
      <c r="B3608" s="19" t="s">
        <v>26</v>
      </c>
      <c r="C3608" s="19">
        <v>0</v>
      </c>
      <c r="D3608" s="19">
        <v>0</v>
      </c>
      <c r="E3608" s="19">
        <v>21.28</v>
      </c>
      <c r="F3608" s="19">
        <v>5.45</v>
      </c>
      <c r="G3608" s="19">
        <v>0</v>
      </c>
      <c r="H3608" s="17">
        <f t="shared" si="171"/>
        <v>0</v>
      </c>
      <c r="I3608" s="18">
        <f t="shared" si="169"/>
        <v>21.28</v>
      </c>
      <c r="J3608" s="17">
        <f t="shared" si="170"/>
        <v>0</v>
      </c>
    </row>
    <row r="3609" spans="1:10" x14ac:dyDescent="0.3">
      <c r="A3609" s="2">
        <v>20200529</v>
      </c>
      <c r="B3609" s="2" t="s">
        <v>25</v>
      </c>
      <c r="C3609" s="2">
        <v>0</v>
      </c>
      <c r="D3609" s="2">
        <v>0</v>
      </c>
      <c r="E3609" s="2">
        <v>20.78</v>
      </c>
      <c r="F3609" s="2">
        <v>5.17</v>
      </c>
      <c r="G3609" s="2">
        <v>0</v>
      </c>
      <c r="H3609" s="16">
        <f t="shared" si="171"/>
        <v>0</v>
      </c>
      <c r="I3609" s="15">
        <f t="shared" si="169"/>
        <v>20.78</v>
      </c>
      <c r="J3609" s="14">
        <f t="shared" si="170"/>
        <v>0</v>
      </c>
    </row>
    <row r="3610" spans="1:10" x14ac:dyDescent="0.3">
      <c r="A3610" s="19">
        <v>20200530</v>
      </c>
      <c r="B3610" s="19" t="s">
        <v>48</v>
      </c>
      <c r="C3610" s="19">
        <v>0</v>
      </c>
      <c r="D3610" s="19">
        <v>0</v>
      </c>
      <c r="E3610" s="19">
        <v>20.309999999999999</v>
      </c>
      <c r="F3610" s="19">
        <v>4.97</v>
      </c>
      <c r="G3610" s="19">
        <v>0</v>
      </c>
      <c r="H3610" s="17">
        <f t="shared" si="171"/>
        <v>0</v>
      </c>
      <c r="I3610" s="18">
        <f t="shared" si="169"/>
        <v>20.309999999999999</v>
      </c>
      <c r="J3610" s="17">
        <f t="shared" si="170"/>
        <v>0</v>
      </c>
    </row>
    <row r="3611" spans="1:10" x14ac:dyDescent="0.3">
      <c r="A3611" s="2">
        <v>20200530</v>
      </c>
      <c r="B3611" s="2" t="s">
        <v>47</v>
      </c>
      <c r="C3611" s="2">
        <v>0</v>
      </c>
      <c r="D3611" s="2">
        <v>0</v>
      </c>
      <c r="E3611" s="2">
        <v>19.920000000000002</v>
      </c>
      <c r="F3611" s="2">
        <v>4.83</v>
      </c>
      <c r="G3611" s="2">
        <v>0</v>
      </c>
      <c r="H3611" s="16">
        <f t="shared" si="171"/>
        <v>0</v>
      </c>
      <c r="I3611" s="15">
        <f t="shared" si="169"/>
        <v>19.920000000000002</v>
      </c>
      <c r="J3611" s="14">
        <f t="shared" si="170"/>
        <v>0</v>
      </c>
    </row>
    <row r="3612" spans="1:10" x14ac:dyDescent="0.3">
      <c r="A3612" s="19">
        <v>20200530</v>
      </c>
      <c r="B3612" s="19" t="s">
        <v>46</v>
      </c>
      <c r="C3612" s="19">
        <v>0</v>
      </c>
      <c r="D3612" s="19">
        <v>0</v>
      </c>
      <c r="E3612" s="19">
        <v>19.579999999999998</v>
      </c>
      <c r="F3612" s="19">
        <v>4.62</v>
      </c>
      <c r="G3612" s="19">
        <v>0</v>
      </c>
      <c r="H3612" s="17">
        <f t="shared" si="171"/>
        <v>0</v>
      </c>
      <c r="I3612" s="18">
        <f t="shared" si="169"/>
        <v>19.579999999999998</v>
      </c>
      <c r="J3612" s="17">
        <f t="shared" si="170"/>
        <v>0</v>
      </c>
    </row>
    <row r="3613" spans="1:10" x14ac:dyDescent="0.3">
      <c r="A3613" s="2">
        <v>20200530</v>
      </c>
      <c r="B3613" s="2" t="s">
        <v>45</v>
      </c>
      <c r="C3613" s="2">
        <v>0</v>
      </c>
      <c r="D3613" s="2">
        <v>0</v>
      </c>
      <c r="E3613" s="2">
        <v>19.36</v>
      </c>
      <c r="F3613" s="2">
        <v>4.34</v>
      </c>
      <c r="G3613" s="2">
        <v>0</v>
      </c>
      <c r="H3613" s="16">
        <f t="shared" si="171"/>
        <v>0</v>
      </c>
      <c r="I3613" s="15">
        <f t="shared" si="169"/>
        <v>19.36</v>
      </c>
      <c r="J3613" s="14">
        <f t="shared" si="170"/>
        <v>0</v>
      </c>
    </row>
    <row r="3614" spans="1:10" x14ac:dyDescent="0.3">
      <c r="A3614" s="19">
        <v>20200530</v>
      </c>
      <c r="B3614" s="19" t="s">
        <v>44</v>
      </c>
      <c r="C3614" s="19">
        <v>0</v>
      </c>
      <c r="D3614" s="19">
        <v>0</v>
      </c>
      <c r="E3614" s="19">
        <v>19.079999999999998</v>
      </c>
      <c r="F3614" s="19">
        <v>4.1399999999999997</v>
      </c>
      <c r="G3614" s="19">
        <v>0</v>
      </c>
      <c r="H3614" s="17">
        <f t="shared" si="171"/>
        <v>0</v>
      </c>
      <c r="I3614" s="18">
        <f t="shared" si="169"/>
        <v>19.079999999999998</v>
      </c>
      <c r="J3614" s="17">
        <f t="shared" si="170"/>
        <v>0</v>
      </c>
    </row>
    <row r="3615" spans="1:10" x14ac:dyDescent="0.3">
      <c r="A3615" s="2">
        <v>20200530</v>
      </c>
      <c r="B3615" s="2" t="s">
        <v>43</v>
      </c>
      <c r="C3615" s="2">
        <v>0</v>
      </c>
      <c r="D3615" s="2">
        <v>0</v>
      </c>
      <c r="E3615" s="2">
        <v>18.84</v>
      </c>
      <c r="F3615" s="2">
        <v>4.1399999999999997</v>
      </c>
      <c r="G3615" s="2">
        <v>0</v>
      </c>
      <c r="H3615" s="16">
        <f t="shared" si="171"/>
        <v>0</v>
      </c>
      <c r="I3615" s="15">
        <f t="shared" si="169"/>
        <v>18.84</v>
      </c>
      <c r="J3615" s="14">
        <f t="shared" si="170"/>
        <v>0</v>
      </c>
    </row>
    <row r="3616" spans="1:10" x14ac:dyDescent="0.3">
      <c r="A3616" s="19">
        <v>20200530</v>
      </c>
      <c r="B3616" s="19" t="s">
        <v>42</v>
      </c>
      <c r="C3616" s="19">
        <v>80</v>
      </c>
      <c r="D3616" s="19">
        <v>9.01</v>
      </c>
      <c r="E3616" s="19">
        <v>18.899999999999999</v>
      </c>
      <c r="F3616" s="19">
        <v>4</v>
      </c>
      <c r="G3616" s="19">
        <v>0</v>
      </c>
      <c r="H3616" s="17">
        <f t="shared" si="171"/>
        <v>510.83334885260439</v>
      </c>
      <c r="I3616" s="18">
        <f t="shared" si="169"/>
        <v>34.863542151643884</v>
      </c>
      <c r="J3616" s="17">
        <f t="shared" si="170"/>
        <v>0.48815953064267553</v>
      </c>
    </row>
    <row r="3617" spans="1:10" x14ac:dyDescent="0.3">
      <c r="A3617" s="2">
        <v>20200530</v>
      </c>
      <c r="B3617" s="2" t="s">
        <v>41</v>
      </c>
      <c r="C3617" s="2">
        <v>271</v>
      </c>
      <c r="D3617" s="2">
        <v>20.22</v>
      </c>
      <c r="E3617" s="2">
        <v>19.93</v>
      </c>
      <c r="F3617" s="2">
        <v>4.21</v>
      </c>
      <c r="G3617" s="2">
        <v>0</v>
      </c>
      <c r="H3617" s="16">
        <f t="shared" si="171"/>
        <v>784.08504378779878</v>
      </c>
      <c r="I3617" s="15">
        <f t="shared" si="169"/>
        <v>44.432657618368708</v>
      </c>
      <c r="J3617" s="14">
        <f t="shared" si="170"/>
        <v>0.71551919088954508</v>
      </c>
    </row>
    <row r="3618" spans="1:10" x14ac:dyDescent="0.3">
      <c r="A3618" s="19">
        <v>20200530</v>
      </c>
      <c r="B3618" s="19" t="s">
        <v>40</v>
      </c>
      <c r="C3618" s="19">
        <v>439</v>
      </c>
      <c r="D3618" s="19">
        <v>31.8</v>
      </c>
      <c r="E3618" s="19">
        <v>21.07</v>
      </c>
      <c r="F3618" s="19">
        <v>3.38</v>
      </c>
      <c r="G3618" s="19">
        <v>0</v>
      </c>
      <c r="H3618" s="17">
        <f t="shared" si="171"/>
        <v>833.08695672703323</v>
      </c>
      <c r="I3618" s="18">
        <f t="shared" si="169"/>
        <v>47.103967397719785</v>
      </c>
      <c r="J3618" s="17">
        <f t="shared" si="170"/>
        <v>0.75022158553771356</v>
      </c>
    </row>
    <row r="3619" spans="1:10" x14ac:dyDescent="0.3">
      <c r="A3619" s="2">
        <v>20200530</v>
      </c>
      <c r="B3619" s="2" t="s">
        <v>39</v>
      </c>
      <c r="C3619" s="2">
        <v>422</v>
      </c>
      <c r="D3619" s="2">
        <v>43.49</v>
      </c>
      <c r="E3619" s="2">
        <v>22.65</v>
      </c>
      <c r="F3619" s="2">
        <v>2.2799999999999998</v>
      </c>
      <c r="G3619" s="2">
        <v>0</v>
      </c>
      <c r="H3619" s="16">
        <f t="shared" si="171"/>
        <v>613.16892422436024</v>
      </c>
      <c r="I3619" s="15">
        <f t="shared" si="169"/>
        <v>41.81152888201126</v>
      </c>
      <c r="J3619" s="14">
        <f t="shared" si="170"/>
        <v>0.56678154236818701</v>
      </c>
    </row>
    <row r="3620" spans="1:10" x14ac:dyDescent="0.3">
      <c r="A3620" s="19">
        <v>20200530</v>
      </c>
      <c r="B3620" s="19" t="s">
        <v>38</v>
      </c>
      <c r="C3620" s="19">
        <v>783</v>
      </c>
      <c r="D3620" s="19">
        <v>54.91</v>
      </c>
      <c r="E3620" s="19">
        <v>23.85</v>
      </c>
      <c r="F3620" s="19">
        <v>1.38</v>
      </c>
      <c r="G3620" s="19">
        <v>0</v>
      </c>
      <c r="H3620" s="17">
        <f t="shared" si="171"/>
        <v>956.92018377313207</v>
      </c>
      <c r="I3620" s="18">
        <f t="shared" si="169"/>
        <v>53.753755742910379</v>
      </c>
      <c r="J3620" s="17">
        <f t="shared" si="170"/>
        <v>0.83310246223960105</v>
      </c>
    </row>
    <row r="3621" spans="1:10" x14ac:dyDescent="0.3">
      <c r="A3621" s="2">
        <v>20200530</v>
      </c>
      <c r="B3621" s="2" t="s">
        <v>37</v>
      </c>
      <c r="C3621" s="2">
        <v>880</v>
      </c>
      <c r="D3621" s="2">
        <v>65.290000000000006</v>
      </c>
      <c r="E3621" s="2">
        <v>24.89</v>
      </c>
      <c r="F3621" s="2">
        <v>1.93</v>
      </c>
      <c r="G3621" s="2">
        <v>0</v>
      </c>
      <c r="H3621" s="16">
        <f t="shared" si="171"/>
        <v>968.69866874228467</v>
      </c>
      <c r="I3621" s="15">
        <f t="shared" si="169"/>
        <v>55.161833398196393</v>
      </c>
      <c r="J3621" s="14">
        <f t="shared" si="170"/>
        <v>0.83721889337381727</v>
      </c>
    </row>
    <row r="3622" spans="1:10" x14ac:dyDescent="0.3">
      <c r="A3622" s="19">
        <v>20200530</v>
      </c>
      <c r="B3622" s="19" t="s">
        <v>36</v>
      </c>
      <c r="C3622" s="19">
        <v>929</v>
      </c>
      <c r="D3622" s="19">
        <v>72.27</v>
      </c>
      <c r="E3622" s="19">
        <v>25.62</v>
      </c>
      <c r="F3622" s="19">
        <v>2.5499999999999998</v>
      </c>
      <c r="G3622" s="19">
        <v>0</v>
      </c>
      <c r="H3622" s="17">
        <f t="shared" si="171"/>
        <v>975.32587290921651</v>
      </c>
      <c r="I3622" s="18">
        <f t="shared" si="169"/>
        <v>56.098933528413014</v>
      </c>
      <c r="J3622" s="17">
        <f t="shared" si="170"/>
        <v>0.83883369770356342</v>
      </c>
    </row>
    <row r="3623" spans="1:10" x14ac:dyDescent="0.3">
      <c r="A3623" s="2">
        <v>20200530</v>
      </c>
      <c r="B3623" s="2" t="s">
        <v>35</v>
      </c>
      <c r="C3623" s="2">
        <v>924</v>
      </c>
      <c r="D3623" s="2">
        <v>71.349999999999994</v>
      </c>
      <c r="E3623" s="2">
        <v>25.99</v>
      </c>
      <c r="F3623" s="2">
        <v>2.97</v>
      </c>
      <c r="G3623" s="2">
        <v>0</v>
      </c>
      <c r="H3623" s="16">
        <f t="shared" si="171"/>
        <v>975.20848560178206</v>
      </c>
      <c r="I3623" s="15">
        <f t="shared" si="169"/>
        <v>56.465265175055691</v>
      </c>
      <c r="J3623" s="14">
        <f t="shared" si="170"/>
        <v>0.83712511439987158</v>
      </c>
    </row>
    <row r="3624" spans="1:10" x14ac:dyDescent="0.3">
      <c r="A3624" s="19">
        <v>20200530</v>
      </c>
      <c r="B3624" s="19" t="s">
        <v>34</v>
      </c>
      <c r="C3624" s="19">
        <v>854.01</v>
      </c>
      <c r="D3624" s="19">
        <v>63.34</v>
      </c>
      <c r="E3624" s="19">
        <v>25.86</v>
      </c>
      <c r="F3624" s="19">
        <v>3.59</v>
      </c>
      <c r="G3624" s="19">
        <v>0</v>
      </c>
      <c r="H3624" s="17">
        <f t="shared" si="171"/>
        <v>955.60531854913177</v>
      </c>
      <c r="I3624" s="18">
        <f t="shared" si="169"/>
        <v>55.722666204660371</v>
      </c>
      <c r="J3624" s="17">
        <f t="shared" si="170"/>
        <v>0.82349097403580773</v>
      </c>
    </row>
    <row r="3625" spans="1:10" x14ac:dyDescent="0.3">
      <c r="A3625" s="2">
        <v>20200530</v>
      </c>
      <c r="B3625" s="2" t="s">
        <v>33</v>
      </c>
      <c r="C3625" s="2">
        <v>752</v>
      </c>
      <c r="D3625" s="2">
        <v>52.64</v>
      </c>
      <c r="E3625" s="2">
        <v>25.44</v>
      </c>
      <c r="F3625" s="2">
        <v>3.86</v>
      </c>
      <c r="G3625" s="2">
        <v>0</v>
      </c>
      <c r="H3625" s="16">
        <f t="shared" si="171"/>
        <v>946.10419896920826</v>
      </c>
      <c r="I3625" s="15">
        <f t="shared" si="169"/>
        <v>55.005756217787763</v>
      </c>
      <c r="J3625" s="14">
        <f t="shared" si="170"/>
        <v>0.8183556251901789</v>
      </c>
    </row>
    <row r="3626" spans="1:10" x14ac:dyDescent="0.3">
      <c r="A3626" s="19">
        <v>20200530</v>
      </c>
      <c r="B3626" s="19" t="s">
        <v>32</v>
      </c>
      <c r="C3626" s="19">
        <v>585</v>
      </c>
      <c r="D3626" s="19">
        <v>41.12</v>
      </c>
      <c r="E3626" s="19">
        <v>24.65</v>
      </c>
      <c r="F3626" s="19">
        <v>4.41</v>
      </c>
      <c r="G3626" s="19">
        <v>0</v>
      </c>
      <c r="H3626" s="17">
        <f t="shared" si="171"/>
        <v>889.54680008716184</v>
      </c>
      <c r="I3626" s="18">
        <f t="shared" si="169"/>
        <v>52.448337502723803</v>
      </c>
      <c r="J3626" s="17">
        <f t="shared" si="170"/>
        <v>0.77967218651749004</v>
      </c>
    </row>
    <row r="3627" spans="1:10" x14ac:dyDescent="0.3">
      <c r="A3627" s="2">
        <v>20200530</v>
      </c>
      <c r="B3627" s="2" t="s">
        <v>31</v>
      </c>
      <c r="C3627" s="2">
        <v>433</v>
      </c>
      <c r="D3627" s="2">
        <v>29.43</v>
      </c>
      <c r="E3627" s="2">
        <v>24.15</v>
      </c>
      <c r="F3627" s="2">
        <v>4.97</v>
      </c>
      <c r="G3627" s="2">
        <v>0</v>
      </c>
      <c r="H3627" s="16">
        <f t="shared" si="171"/>
        <v>881.22787717385722</v>
      </c>
      <c r="I3627" s="15">
        <f t="shared" si="169"/>
        <v>51.688371161683037</v>
      </c>
      <c r="J3627" s="14">
        <f t="shared" si="170"/>
        <v>0.77539446218568653</v>
      </c>
    </row>
    <row r="3628" spans="1:10" x14ac:dyDescent="0.3">
      <c r="A3628" s="19">
        <v>20200530</v>
      </c>
      <c r="B3628" s="19" t="s">
        <v>30</v>
      </c>
      <c r="C3628" s="19">
        <v>187</v>
      </c>
      <c r="D3628" s="19">
        <v>17.91</v>
      </c>
      <c r="E3628" s="19">
        <v>23.59</v>
      </c>
      <c r="F3628" s="19">
        <v>5.24</v>
      </c>
      <c r="G3628" s="19">
        <v>0</v>
      </c>
      <c r="H3628" s="17">
        <f t="shared" si="171"/>
        <v>608.08519636201606</v>
      </c>
      <c r="I3628" s="18">
        <f t="shared" si="169"/>
        <v>42.592662386313002</v>
      </c>
      <c r="J3628" s="17">
        <f t="shared" si="170"/>
        <v>0.559944927334313</v>
      </c>
    </row>
    <row r="3629" spans="1:10" x14ac:dyDescent="0.3">
      <c r="A3629" s="2">
        <v>20200530</v>
      </c>
      <c r="B3629" s="2" t="s">
        <v>29</v>
      </c>
      <c r="C3629" s="2">
        <v>11</v>
      </c>
      <c r="D3629" s="2">
        <v>6.8</v>
      </c>
      <c r="E3629" s="2">
        <v>21.94</v>
      </c>
      <c r="F3629" s="2">
        <v>5.0999999999999996</v>
      </c>
      <c r="G3629" s="2">
        <v>0</v>
      </c>
      <c r="H3629" s="16">
        <f t="shared" si="171"/>
        <v>92.902291682702383</v>
      </c>
      <c r="I3629" s="15">
        <f t="shared" si="169"/>
        <v>24.843196615084452</v>
      </c>
      <c r="J3629" s="14">
        <f t="shared" si="170"/>
        <v>9.2967844954812542E-2</v>
      </c>
    </row>
    <row r="3630" spans="1:10" x14ac:dyDescent="0.3">
      <c r="A3630" s="19">
        <v>20200530</v>
      </c>
      <c r="B3630" s="19" t="s">
        <v>28</v>
      </c>
      <c r="C3630" s="19">
        <v>0</v>
      </c>
      <c r="D3630" s="19">
        <v>0</v>
      </c>
      <c r="E3630" s="19">
        <v>21.2</v>
      </c>
      <c r="F3630" s="19">
        <v>4.55</v>
      </c>
      <c r="G3630" s="19">
        <v>0</v>
      </c>
      <c r="H3630" s="17">
        <f t="shared" si="171"/>
        <v>0</v>
      </c>
      <c r="I3630" s="18">
        <f t="shared" si="169"/>
        <v>21.2</v>
      </c>
      <c r="J3630" s="17">
        <f t="shared" si="170"/>
        <v>0</v>
      </c>
    </row>
    <row r="3631" spans="1:10" x14ac:dyDescent="0.3">
      <c r="A3631" s="2">
        <v>20200530</v>
      </c>
      <c r="B3631" s="2" t="s">
        <v>27</v>
      </c>
      <c r="C3631" s="2">
        <v>0</v>
      </c>
      <c r="D3631" s="2">
        <v>0</v>
      </c>
      <c r="E3631" s="2">
        <v>20.7</v>
      </c>
      <c r="F3631" s="2">
        <v>4.34</v>
      </c>
      <c r="G3631" s="2">
        <v>0</v>
      </c>
      <c r="H3631" s="16">
        <f t="shared" si="171"/>
        <v>0</v>
      </c>
      <c r="I3631" s="15">
        <f t="shared" si="169"/>
        <v>20.7</v>
      </c>
      <c r="J3631" s="14">
        <f t="shared" si="170"/>
        <v>0</v>
      </c>
    </row>
    <row r="3632" spans="1:10" x14ac:dyDescent="0.3">
      <c r="A3632" s="19">
        <v>20200530</v>
      </c>
      <c r="B3632" s="19" t="s">
        <v>26</v>
      </c>
      <c r="C3632" s="19">
        <v>0</v>
      </c>
      <c r="D3632" s="19">
        <v>0</v>
      </c>
      <c r="E3632" s="19">
        <v>20.260000000000002</v>
      </c>
      <c r="F3632" s="19">
        <v>4.07</v>
      </c>
      <c r="G3632" s="19">
        <v>0</v>
      </c>
      <c r="H3632" s="17">
        <f t="shared" si="171"/>
        <v>0</v>
      </c>
      <c r="I3632" s="18">
        <f t="shared" si="169"/>
        <v>20.260000000000002</v>
      </c>
      <c r="J3632" s="17">
        <f t="shared" si="170"/>
        <v>0</v>
      </c>
    </row>
    <row r="3633" spans="1:10" x14ac:dyDescent="0.3">
      <c r="A3633" s="2">
        <v>20200530</v>
      </c>
      <c r="B3633" s="2" t="s">
        <v>25</v>
      </c>
      <c r="C3633" s="2">
        <v>0</v>
      </c>
      <c r="D3633" s="2">
        <v>0</v>
      </c>
      <c r="E3633" s="2">
        <v>19.84</v>
      </c>
      <c r="F3633" s="2">
        <v>3.93</v>
      </c>
      <c r="G3633" s="2">
        <v>0</v>
      </c>
      <c r="H3633" s="16">
        <f t="shared" si="171"/>
        <v>0</v>
      </c>
      <c r="I3633" s="15">
        <f t="shared" si="169"/>
        <v>19.84</v>
      </c>
      <c r="J3633" s="14">
        <f t="shared" si="170"/>
        <v>0</v>
      </c>
    </row>
    <row r="3634" spans="1:10" x14ac:dyDescent="0.3">
      <c r="A3634" s="19">
        <v>20200531</v>
      </c>
      <c r="B3634" s="19" t="s">
        <v>48</v>
      </c>
      <c r="C3634" s="19">
        <v>0</v>
      </c>
      <c r="D3634" s="19">
        <v>0</v>
      </c>
      <c r="E3634" s="19">
        <v>19.46</v>
      </c>
      <c r="F3634" s="19">
        <v>3.52</v>
      </c>
      <c r="G3634" s="19">
        <v>0</v>
      </c>
      <c r="H3634" s="17">
        <f t="shared" si="171"/>
        <v>0</v>
      </c>
      <c r="I3634" s="18">
        <f t="shared" si="169"/>
        <v>19.46</v>
      </c>
      <c r="J3634" s="17">
        <f t="shared" si="170"/>
        <v>0</v>
      </c>
    </row>
    <row r="3635" spans="1:10" x14ac:dyDescent="0.3">
      <c r="A3635" s="2">
        <v>20200531</v>
      </c>
      <c r="B3635" s="2" t="s">
        <v>47</v>
      </c>
      <c r="C3635" s="2">
        <v>0</v>
      </c>
      <c r="D3635" s="2">
        <v>0</v>
      </c>
      <c r="E3635" s="2">
        <v>19.149999999999999</v>
      </c>
      <c r="F3635" s="2">
        <v>3.17</v>
      </c>
      <c r="G3635" s="2">
        <v>0</v>
      </c>
      <c r="H3635" s="16">
        <f t="shared" si="171"/>
        <v>0</v>
      </c>
      <c r="I3635" s="15">
        <f t="shared" si="169"/>
        <v>19.149999999999999</v>
      </c>
      <c r="J3635" s="14">
        <f t="shared" si="170"/>
        <v>0</v>
      </c>
    </row>
    <row r="3636" spans="1:10" x14ac:dyDescent="0.3">
      <c r="A3636" s="19">
        <v>20200531</v>
      </c>
      <c r="B3636" s="19" t="s">
        <v>46</v>
      </c>
      <c r="C3636" s="19">
        <v>0</v>
      </c>
      <c r="D3636" s="19">
        <v>0</v>
      </c>
      <c r="E3636" s="19">
        <v>18.82</v>
      </c>
      <c r="F3636" s="19">
        <v>3.17</v>
      </c>
      <c r="G3636" s="19">
        <v>0</v>
      </c>
      <c r="H3636" s="17">
        <f t="shared" si="171"/>
        <v>0</v>
      </c>
      <c r="I3636" s="18">
        <f t="shared" si="169"/>
        <v>18.82</v>
      </c>
      <c r="J3636" s="17">
        <f t="shared" si="170"/>
        <v>0</v>
      </c>
    </row>
    <row r="3637" spans="1:10" x14ac:dyDescent="0.3">
      <c r="A3637" s="2">
        <v>20200531</v>
      </c>
      <c r="B3637" s="2" t="s">
        <v>45</v>
      </c>
      <c r="C3637" s="2">
        <v>0</v>
      </c>
      <c r="D3637" s="2">
        <v>0</v>
      </c>
      <c r="E3637" s="2">
        <v>18.489999999999998</v>
      </c>
      <c r="F3637" s="2">
        <v>3.38</v>
      </c>
      <c r="G3637" s="2">
        <v>0</v>
      </c>
      <c r="H3637" s="16">
        <f t="shared" si="171"/>
        <v>0</v>
      </c>
      <c r="I3637" s="15">
        <f t="shared" si="169"/>
        <v>18.489999999999998</v>
      </c>
      <c r="J3637" s="14">
        <f t="shared" si="170"/>
        <v>0</v>
      </c>
    </row>
    <row r="3638" spans="1:10" x14ac:dyDescent="0.3">
      <c r="A3638" s="19">
        <v>20200531</v>
      </c>
      <c r="B3638" s="19" t="s">
        <v>44</v>
      </c>
      <c r="C3638" s="19">
        <v>0</v>
      </c>
      <c r="D3638" s="19">
        <v>0</v>
      </c>
      <c r="E3638" s="19">
        <v>18.260000000000002</v>
      </c>
      <c r="F3638" s="19">
        <v>3.45</v>
      </c>
      <c r="G3638" s="19">
        <v>0</v>
      </c>
      <c r="H3638" s="17">
        <f t="shared" si="171"/>
        <v>0</v>
      </c>
      <c r="I3638" s="18">
        <f t="shared" si="169"/>
        <v>18.260000000000002</v>
      </c>
      <c r="J3638" s="17">
        <f t="shared" si="170"/>
        <v>0</v>
      </c>
    </row>
    <row r="3639" spans="1:10" x14ac:dyDescent="0.3">
      <c r="A3639" s="2">
        <v>20200531</v>
      </c>
      <c r="B3639" s="2" t="s">
        <v>43</v>
      </c>
      <c r="C3639" s="2">
        <v>0</v>
      </c>
      <c r="D3639" s="2">
        <v>0</v>
      </c>
      <c r="E3639" s="2">
        <v>18.14</v>
      </c>
      <c r="F3639" s="2">
        <v>3.59</v>
      </c>
      <c r="G3639" s="2">
        <v>0</v>
      </c>
      <c r="H3639" s="16">
        <f t="shared" si="171"/>
        <v>0</v>
      </c>
      <c r="I3639" s="15">
        <f t="shared" si="169"/>
        <v>18.14</v>
      </c>
      <c r="J3639" s="14">
        <f t="shared" si="170"/>
        <v>0</v>
      </c>
    </row>
    <row r="3640" spans="1:10" x14ac:dyDescent="0.3">
      <c r="A3640" s="19">
        <v>20200531</v>
      </c>
      <c r="B3640" s="19" t="s">
        <v>42</v>
      </c>
      <c r="C3640" s="19">
        <v>104</v>
      </c>
      <c r="D3640" s="19">
        <v>9.08</v>
      </c>
      <c r="E3640" s="19">
        <v>18.09</v>
      </c>
      <c r="F3640" s="19">
        <v>3.72</v>
      </c>
      <c r="G3640" s="19">
        <v>0</v>
      </c>
      <c r="H3640" s="17">
        <f t="shared" si="171"/>
        <v>659.00620455965031</v>
      </c>
      <c r="I3640" s="18">
        <f t="shared" si="169"/>
        <v>38.683943892489069</v>
      </c>
      <c r="J3640" s="17">
        <f t="shared" si="170"/>
        <v>0.6184260868836664</v>
      </c>
    </row>
    <row r="3641" spans="1:10" x14ac:dyDescent="0.3">
      <c r="A3641" s="2">
        <v>20200531</v>
      </c>
      <c r="B3641" s="2" t="s">
        <v>41</v>
      </c>
      <c r="C3641" s="2">
        <v>281.99</v>
      </c>
      <c r="D3641" s="2">
        <v>20.28</v>
      </c>
      <c r="E3641" s="2">
        <v>18.88</v>
      </c>
      <c r="F3641" s="2">
        <v>3.79</v>
      </c>
      <c r="G3641" s="2">
        <v>0</v>
      </c>
      <c r="H3641" s="16">
        <f t="shared" si="171"/>
        <v>813.56979733155185</v>
      </c>
      <c r="I3641" s="15">
        <f t="shared" si="169"/>
        <v>44.304056166610991</v>
      </c>
      <c r="J3641" s="14">
        <f t="shared" si="170"/>
        <v>0.74289641054739219</v>
      </c>
    </row>
    <row r="3642" spans="1:10" x14ac:dyDescent="0.3">
      <c r="A3642" s="19">
        <v>20200531</v>
      </c>
      <c r="B3642" s="19" t="s">
        <v>40</v>
      </c>
      <c r="C3642" s="19">
        <v>472</v>
      </c>
      <c r="D3642" s="19">
        <v>31.85</v>
      </c>
      <c r="E3642" s="19">
        <v>20.14</v>
      </c>
      <c r="F3642" s="19">
        <v>3.79</v>
      </c>
      <c r="G3642" s="19">
        <v>0</v>
      </c>
      <c r="H3642" s="17">
        <f t="shared" si="171"/>
        <v>894.45223686771897</v>
      </c>
      <c r="I3642" s="18">
        <f t="shared" si="169"/>
        <v>48.091632402116218</v>
      </c>
      <c r="J3642" s="17">
        <f t="shared" si="170"/>
        <v>0.80150760672021926</v>
      </c>
    </row>
    <row r="3643" spans="1:10" x14ac:dyDescent="0.3">
      <c r="A3643" s="2">
        <v>20200531</v>
      </c>
      <c r="B3643" s="2" t="s">
        <v>39</v>
      </c>
      <c r="C3643" s="2">
        <v>659</v>
      </c>
      <c r="D3643" s="2">
        <v>43.54</v>
      </c>
      <c r="E3643" s="2">
        <v>21.65</v>
      </c>
      <c r="F3643" s="2">
        <v>3.24</v>
      </c>
      <c r="G3643" s="2">
        <v>0</v>
      </c>
      <c r="H3643" s="16">
        <f t="shared" si="171"/>
        <v>956.65188945453883</v>
      </c>
      <c r="I3643" s="15">
        <f t="shared" si="169"/>
        <v>51.545371545454337</v>
      </c>
      <c r="J3643" s="14">
        <f t="shared" si="170"/>
        <v>0.84237583015099637</v>
      </c>
    </row>
    <row r="3644" spans="1:10" x14ac:dyDescent="0.3">
      <c r="A3644" s="19">
        <v>20200531</v>
      </c>
      <c r="B3644" s="19" t="s">
        <v>38</v>
      </c>
      <c r="C3644" s="19">
        <v>816</v>
      </c>
      <c r="D3644" s="19">
        <v>54.98</v>
      </c>
      <c r="E3644" s="19">
        <v>23.06</v>
      </c>
      <c r="F3644" s="19">
        <v>2</v>
      </c>
      <c r="G3644" s="19">
        <v>0</v>
      </c>
      <c r="H3644" s="17">
        <f t="shared" si="171"/>
        <v>996.3956627012185</v>
      </c>
      <c r="I3644" s="18">
        <f t="shared" si="169"/>
        <v>54.19736445941308</v>
      </c>
      <c r="J3644" s="17">
        <f t="shared" si="170"/>
        <v>0.86548108980772187</v>
      </c>
    </row>
    <row r="3645" spans="1:10" x14ac:dyDescent="0.3">
      <c r="A3645" s="2">
        <v>20200531</v>
      </c>
      <c r="B3645" s="2" t="s">
        <v>37</v>
      </c>
      <c r="C3645" s="2">
        <v>922</v>
      </c>
      <c r="D3645" s="2">
        <v>65.38</v>
      </c>
      <c r="E3645" s="2">
        <v>24.09</v>
      </c>
      <c r="F3645" s="2">
        <v>1.1000000000000001</v>
      </c>
      <c r="G3645" s="2">
        <v>0</v>
      </c>
      <c r="H3645" s="16">
        <f t="shared" si="171"/>
        <v>1014.2001839027118</v>
      </c>
      <c r="I3645" s="15">
        <f t="shared" si="169"/>
        <v>55.783755746959741</v>
      </c>
      <c r="J3645" s="14">
        <f t="shared" si="170"/>
        <v>0.87370617557368968</v>
      </c>
    </row>
    <row r="3646" spans="1:10" x14ac:dyDescent="0.3">
      <c r="A3646" s="19">
        <v>20200531</v>
      </c>
      <c r="B3646" s="19" t="s">
        <v>36</v>
      </c>
      <c r="C3646" s="19">
        <v>958</v>
      </c>
      <c r="D3646" s="19">
        <v>72.41</v>
      </c>
      <c r="E3646" s="19">
        <v>24.77</v>
      </c>
      <c r="F3646" s="19">
        <v>1.1000000000000001</v>
      </c>
      <c r="G3646" s="19">
        <v>0</v>
      </c>
      <c r="H3646" s="17">
        <f t="shared" si="171"/>
        <v>1004.9898830562158</v>
      </c>
      <c r="I3646" s="18">
        <f t="shared" si="169"/>
        <v>56.175933845506748</v>
      </c>
      <c r="J3646" s="17">
        <f t="shared" si="170"/>
        <v>0.86399814156317711</v>
      </c>
    </row>
    <row r="3647" spans="1:10" x14ac:dyDescent="0.3">
      <c r="A3647" s="2">
        <v>20200531</v>
      </c>
      <c r="B3647" s="2" t="s">
        <v>35</v>
      </c>
      <c r="C3647" s="2">
        <v>937</v>
      </c>
      <c r="D3647" s="2">
        <v>71.5</v>
      </c>
      <c r="E3647" s="2">
        <v>24.68</v>
      </c>
      <c r="F3647" s="2">
        <v>2.21</v>
      </c>
      <c r="G3647" s="2">
        <v>0</v>
      </c>
      <c r="H3647" s="16">
        <f t="shared" si="171"/>
        <v>988.05929268553666</v>
      </c>
      <c r="I3647" s="15">
        <f t="shared" si="169"/>
        <v>55.556852896423024</v>
      </c>
      <c r="J3647" s="14">
        <f t="shared" si="170"/>
        <v>0.85219537161762593</v>
      </c>
    </row>
    <row r="3648" spans="1:10" x14ac:dyDescent="0.3">
      <c r="A3648" s="19">
        <v>20200531</v>
      </c>
      <c r="B3648" s="19" t="s">
        <v>34</v>
      </c>
      <c r="C3648" s="19">
        <v>905.01</v>
      </c>
      <c r="D3648" s="19">
        <v>63.47</v>
      </c>
      <c r="E3648" s="19">
        <v>24</v>
      </c>
      <c r="F3648" s="19">
        <v>2.69</v>
      </c>
      <c r="G3648" s="19">
        <v>0</v>
      </c>
      <c r="H3648" s="17">
        <f t="shared" si="171"/>
        <v>1011.52272567248</v>
      </c>
      <c r="I3648" s="18">
        <f t="shared" si="169"/>
        <v>55.610085177264999</v>
      </c>
      <c r="J3648" s="17">
        <f t="shared" si="170"/>
        <v>0.87219014011039753</v>
      </c>
    </row>
    <row r="3649" spans="1:10" x14ac:dyDescent="0.3">
      <c r="A3649" s="2">
        <v>20200531</v>
      </c>
      <c r="B3649" s="2" t="s">
        <v>33</v>
      </c>
      <c r="C3649" s="2">
        <v>772.01</v>
      </c>
      <c r="D3649" s="2">
        <v>52.75</v>
      </c>
      <c r="E3649" s="2">
        <v>23.37</v>
      </c>
      <c r="F3649" s="2">
        <v>2.97</v>
      </c>
      <c r="G3649" s="2">
        <v>0</v>
      </c>
      <c r="H3649" s="16">
        <f t="shared" si="171"/>
        <v>969.85936912441559</v>
      </c>
      <c r="I3649" s="15">
        <f t="shared" si="169"/>
        <v>53.678105285137988</v>
      </c>
      <c r="J3649" s="14">
        <f t="shared" si="170"/>
        <v>0.84469758817654184</v>
      </c>
    </row>
    <row r="3650" spans="1:10" x14ac:dyDescent="0.3">
      <c r="A3650" s="19">
        <v>20200531</v>
      </c>
      <c r="B3650" s="19" t="s">
        <v>32</v>
      </c>
      <c r="C3650" s="19">
        <v>230</v>
      </c>
      <c r="D3650" s="19">
        <v>41.22</v>
      </c>
      <c r="E3650" s="19">
        <v>23.15</v>
      </c>
      <c r="F3650" s="19">
        <v>2.9</v>
      </c>
      <c r="G3650" s="19">
        <v>0</v>
      </c>
      <c r="H3650" s="17">
        <f t="shared" si="171"/>
        <v>349.0390472190673</v>
      </c>
      <c r="I3650" s="18">
        <f t="shared" si="169"/>
        <v>34.05747022559585</v>
      </c>
      <c r="J3650" s="17">
        <f t="shared" si="170"/>
        <v>0.33481269871916058</v>
      </c>
    </row>
    <row r="3651" spans="1:10" x14ac:dyDescent="0.3">
      <c r="A3651" s="2">
        <v>20200531</v>
      </c>
      <c r="B3651" s="2" t="s">
        <v>31</v>
      </c>
      <c r="C3651" s="2">
        <v>424</v>
      </c>
      <c r="D3651" s="2">
        <v>29.54</v>
      </c>
      <c r="E3651" s="2">
        <v>22.75</v>
      </c>
      <c r="F3651" s="2">
        <v>3.1</v>
      </c>
      <c r="G3651" s="2">
        <v>0</v>
      </c>
      <c r="H3651" s="16">
        <f t="shared" si="171"/>
        <v>859.98638190881127</v>
      </c>
      <c r="I3651" s="15">
        <f t="shared" si="169"/>
        <v>49.624574434650356</v>
      </c>
      <c r="J3651" s="14">
        <f t="shared" si="170"/>
        <v>0.76469078787536493</v>
      </c>
    </row>
    <row r="3652" spans="1:10" x14ac:dyDescent="0.3">
      <c r="A3652" s="19">
        <v>20200531</v>
      </c>
      <c r="B3652" s="19" t="s">
        <v>30</v>
      </c>
      <c r="C3652" s="19">
        <v>216</v>
      </c>
      <c r="D3652" s="19">
        <v>18.02</v>
      </c>
      <c r="E3652" s="19">
        <v>22.09</v>
      </c>
      <c r="F3652" s="19">
        <v>3.86</v>
      </c>
      <c r="G3652" s="19">
        <v>0</v>
      </c>
      <c r="H3652" s="17">
        <f t="shared" si="171"/>
        <v>698.24059589247702</v>
      </c>
      <c r="I3652" s="18">
        <f t="shared" si="169"/>
        <v>43.910018621639907</v>
      </c>
      <c r="J3652" s="17">
        <f t="shared" si="170"/>
        <v>0.63882375387427437</v>
      </c>
    </row>
    <row r="3653" spans="1:10" x14ac:dyDescent="0.3">
      <c r="A3653" s="2">
        <v>20200531</v>
      </c>
      <c r="B3653" s="2" t="s">
        <v>29</v>
      </c>
      <c r="C3653" s="2">
        <v>36</v>
      </c>
      <c r="D3653" s="2">
        <v>6.92</v>
      </c>
      <c r="E3653" s="2">
        <v>21.48</v>
      </c>
      <c r="F3653" s="2">
        <v>3.86</v>
      </c>
      <c r="G3653" s="2">
        <v>0</v>
      </c>
      <c r="H3653" s="16">
        <f t="shared" si="171"/>
        <v>298.79642510625024</v>
      </c>
      <c r="I3653" s="15">
        <f t="shared" si="169"/>
        <v>30.81738828457032</v>
      </c>
      <c r="J3653" s="14">
        <f t="shared" si="170"/>
        <v>0.29097445840326963</v>
      </c>
    </row>
    <row r="3654" spans="1:10" x14ac:dyDescent="0.3">
      <c r="A3654" s="19">
        <v>20200531</v>
      </c>
      <c r="B3654" s="19" t="s">
        <v>28</v>
      </c>
      <c r="C3654" s="19">
        <v>0</v>
      </c>
      <c r="D3654" s="19">
        <v>0</v>
      </c>
      <c r="E3654" s="19">
        <v>20.5</v>
      </c>
      <c r="F3654" s="19">
        <v>3.17</v>
      </c>
      <c r="G3654" s="19">
        <v>0</v>
      </c>
      <c r="H3654" s="17">
        <f t="shared" si="171"/>
        <v>0</v>
      </c>
      <c r="I3654" s="18">
        <f t="shared" si="169"/>
        <v>20.5</v>
      </c>
      <c r="J3654" s="17">
        <f t="shared" si="170"/>
        <v>0</v>
      </c>
    </row>
    <row r="3655" spans="1:10" x14ac:dyDescent="0.3">
      <c r="A3655" s="2">
        <v>20200531</v>
      </c>
      <c r="B3655" s="2" t="s">
        <v>27</v>
      </c>
      <c r="C3655" s="2">
        <v>0</v>
      </c>
      <c r="D3655" s="2">
        <v>0</v>
      </c>
      <c r="E3655" s="2">
        <v>19.77</v>
      </c>
      <c r="F3655" s="2">
        <v>3.24</v>
      </c>
      <c r="G3655" s="2">
        <v>0</v>
      </c>
      <c r="H3655" s="16">
        <f t="shared" si="171"/>
        <v>0</v>
      </c>
      <c r="I3655" s="15">
        <f t="shared" si="169"/>
        <v>19.77</v>
      </c>
      <c r="J3655" s="14">
        <f t="shared" si="170"/>
        <v>0</v>
      </c>
    </row>
    <row r="3656" spans="1:10" x14ac:dyDescent="0.3">
      <c r="A3656" s="19">
        <v>20200531</v>
      </c>
      <c r="B3656" s="19" t="s">
        <v>26</v>
      </c>
      <c r="C3656" s="19">
        <v>0</v>
      </c>
      <c r="D3656" s="19">
        <v>0</v>
      </c>
      <c r="E3656" s="19">
        <v>19.27</v>
      </c>
      <c r="F3656" s="19">
        <v>3.1</v>
      </c>
      <c r="G3656" s="19">
        <v>0</v>
      </c>
      <c r="H3656" s="17">
        <f t="shared" si="171"/>
        <v>0</v>
      </c>
      <c r="I3656" s="18">
        <f t="shared" si="169"/>
        <v>19.27</v>
      </c>
      <c r="J3656" s="17">
        <f t="shared" si="170"/>
        <v>0</v>
      </c>
    </row>
    <row r="3657" spans="1:10" x14ac:dyDescent="0.3">
      <c r="A3657" s="2">
        <v>20200531</v>
      </c>
      <c r="B3657" s="2" t="s">
        <v>25</v>
      </c>
      <c r="C3657" s="2">
        <v>0</v>
      </c>
      <c r="D3657" s="2">
        <v>0</v>
      </c>
      <c r="E3657" s="2">
        <v>18.89</v>
      </c>
      <c r="F3657" s="2">
        <v>2.83</v>
      </c>
      <c r="G3657" s="2">
        <v>0</v>
      </c>
      <c r="H3657" s="16">
        <f t="shared" si="171"/>
        <v>0</v>
      </c>
      <c r="I3657" s="15">
        <f t="shared" si="169"/>
        <v>18.89</v>
      </c>
      <c r="J3657" s="14">
        <f t="shared" si="170"/>
        <v>0</v>
      </c>
    </row>
    <row r="3658" spans="1:10" x14ac:dyDescent="0.3">
      <c r="A3658" s="19">
        <v>20200601</v>
      </c>
      <c r="B3658" s="19" t="s">
        <v>48</v>
      </c>
      <c r="C3658" s="19">
        <v>0</v>
      </c>
      <c r="D3658" s="19">
        <v>0</v>
      </c>
      <c r="E3658" s="19">
        <v>18.61</v>
      </c>
      <c r="F3658" s="19">
        <v>2.48</v>
      </c>
      <c r="G3658" s="19">
        <v>0</v>
      </c>
      <c r="H3658" s="17">
        <f t="shared" si="171"/>
        <v>0</v>
      </c>
      <c r="I3658" s="18">
        <f t="shared" ref="I3658:I3721" si="172">E3658+H3658*((NOCT-20)/(800))</f>
        <v>18.61</v>
      </c>
      <c r="J3658" s="17">
        <f t="shared" ref="J3658:J3721" si="173">P_STC__W*(H3658/1000)*(1+(alpha_p/100)*(I3658-25))</f>
        <v>0</v>
      </c>
    </row>
    <row r="3659" spans="1:10" x14ac:dyDescent="0.3">
      <c r="A3659" s="2">
        <v>20200601</v>
      </c>
      <c r="B3659" s="2" t="s">
        <v>47</v>
      </c>
      <c r="C3659" s="2">
        <v>0</v>
      </c>
      <c r="D3659" s="2">
        <v>0</v>
      </c>
      <c r="E3659" s="2">
        <v>18.52</v>
      </c>
      <c r="F3659" s="2">
        <v>2</v>
      </c>
      <c r="G3659" s="2">
        <v>0</v>
      </c>
      <c r="H3659" s="16">
        <f t="shared" si="171"/>
        <v>0</v>
      </c>
      <c r="I3659" s="15">
        <f t="shared" si="172"/>
        <v>18.52</v>
      </c>
      <c r="J3659" s="14">
        <f t="shared" si="173"/>
        <v>0</v>
      </c>
    </row>
    <row r="3660" spans="1:10" x14ac:dyDescent="0.3">
      <c r="A3660" s="19">
        <v>20200601</v>
      </c>
      <c r="B3660" s="19" t="s">
        <v>46</v>
      </c>
      <c r="C3660" s="19">
        <v>0</v>
      </c>
      <c r="D3660" s="19">
        <v>0</v>
      </c>
      <c r="E3660" s="19">
        <v>18.260000000000002</v>
      </c>
      <c r="F3660" s="19">
        <v>1.59</v>
      </c>
      <c r="G3660" s="19">
        <v>0</v>
      </c>
      <c r="H3660" s="17">
        <f t="shared" si="171"/>
        <v>0</v>
      </c>
      <c r="I3660" s="18">
        <f t="shared" si="172"/>
        <v>18.260000000000002</v>
      </c>
      <c r="J3660" s="17">
        <f t="shared" si="173"/>
        <v>0</v>
      </c>
    </row>
    <row r="3661" spans="1:10" x14ac:dyDescent="0.3">
      <c r="A3661" s="2">
        <v>20200601</v>
      </c>
      <c r="B3661" s="2" t="s">
        <v>45</v>
      </c>
      <c r="C3661" s="2">
        <v>0</v>
      </c>
      <c r="D3661" s="2">
        <v>0</v>
      </c>
      <c r="E3661" s="2">
        <v>17.88</v>
      </c>
      <c r="F3661" s="2">
        <v>1.38</v>
      </c>
      <c r="G3661" s="2">
        <v>0</v>
      </c>
      <c r="H3661" s="16">
        <f t="shared" si="171"/>
        <v>0</v>
      </c>
      <c r="I3661" s="15">
        <f t="shared" si="172"/>
        <v>17.88</v>
      </c>
      <c r="J3661" s="14">
        <f t="shared" si="173"/>
        <v>0</v>
      </c>
    </row>
    <row r="3662" spans="1:10" x14ac:dyDescent="0.3">
      <c r="A3662" s="19">
        <v>20200601</v>
      </c>
      <c r="B3662" s="19" t="s">
        <v>44</v>
      </c>
      <c r="C3662" s="19">
        <v>0</v>
      </c>
      <c r="D3662" s="19">
        <v>0</v>
      </c>
      <c r="E3662" s="19">
        <v>17.649999999999999</v>
      </c>
      <c r="F3662" s="19">
        <v>1.66</v>
      </c>
      <c r="G3662" s="19">
        <v>0</v>
      </c>
      <c r="H3662" s="17">
        <f t="shared" si="171"/>
        <v>0</v>
      </c>
      <c r="I3662" s="18">
        <f t="shared" si="172"/>
        <v>17.649999999999999</v>
      </c>
      <c r="J3662" s="17">
        <f t="shared" si="173"/>
        <v>0</v>
      </c>
    </row>
    <row r="3663" spans="1:10" x14ac:dyDescent="0.3">
      <c r="A3663" s="2">
        <v>20200601</v>
      </c>
      <c r="B3663" s="2" t="s">
        <v>43</v>
      </c>
      <c r="C3663" s="2">
        <v>0</v>
      </c>
      <c r="D3663" s="2">
        <v>0</v>
      </c>
      <c r="E3663" s="2">
        <v>17.670000000000002</v>
      </c>
      <c r="F3663" s="2">
        <v>2</v>
      </c>
      <c r="G3663" s="2">
        <v>0</v>
      </c>
      <c r="H3663" s="16">
        <f t="shared" si="171"/>
        <v>0</v>
      </c>
      <c r="I3663" s="15">
        <f t="shared" si="172"/>
        <v>17.670000000000002</v>
      </c>
      <c r="J3663" s="14">
        <f t="shared" si="173"/>
        <v>0</v>
      </c>
    </row>
    <row r="3664" spans="1:10" x14ac:dyDescent="0.3">
      <c r="A3664" s="19">
        <v>20200601</v>
      </c>
      <c r="B3664" s="19" t="s">
        <v>42</v>
      </c>
      <c r="C3664" s="19">
        <v>78</v>
      </c>
      <c r="D3664" s="19">
        <v>9.14</v>
      </c>
      <c r="E3664" s="19">
        <v>17.87</v>
      </c>
      <c r="F3664" s="19">
        <v>1.79</v>
      </c>
      <c r="G3664" s="19">
        <v>0</v>
      </c>
      <c r="H3664" s="17">
        <f t="shared" si="171"/>
        <v>491.03739182704049</v>
      </c>
      <c r="I3664" s="18">
        <f t="shared" si="172"/>
        <v>33.214918494595018</v>
      </c>
      <c r="J3664" s="17">
        <f t="shared" si="173"/>
        <v>0.47288514714458102</v>
      </c>
    </row>
    <row r="3665" spans="1:10" x14ac:dyDescent="0.3">
      <c r="A3665" s="2">
        <v>20200601</v>
      </c>
      <c r="B3665" s="2" t="s">
        <v>41</v>
      </c>
      <c r="C3665" s="2">
        <v>178</v>
      </c>
      <c r="D3665" s="2">
        <v>20.329999999999998</v>
      </c>
      <c r="E3665" s="2">
        <v>18.920000000000002</v>
      </c>
      <c r="F3665" s="2">
        <v>1.72</v>
      </c>
      <c r="G3665" s="2">
        <v>0</v>
      </c>
      <c r="H3665" s="16">
        <f t="shared" si="171"/>
        <v>512.33831332665272</v>
      </c>
      <c r="I3665" s="15">
        <f t="shared" si="172"/>
        <v>34.930572291457899</v>
      </c>
      <c r="J3665" s="14">
        <f t="shared" si="173"/>
        <v>0.48944315636487001</v>
      </c>
    </row>
    <row r="3666" spans="1:10" x14ac:dyDescent="0.3">
      <c r="A3666" s="19">
        <v>20200601</v>
      </c>
      <c r="B3666" s="19" t="s">
        <v>40</v>
      </c>
      <c r="C3666" s="19">
        <v>272</v>
      </c>
      <c r="D3666" s="19">
        <v>31.9</v>
      </c>
      <c r="E3666" s="19">
        <v>19.82</v>
      </c>
      <c r="F3666" s="19">
        <v>1.72</v>
      </c>
      <c r="G3666" s="19">
        <v>0</v>
      </c>
      <c r="H3666" s="17">
        <f t="shared" si="171"/>
        <v>514.72420172339434</v>
      </c>
      <c r="I3666" s="18">
        <f t="shared" si="172"/>
        <v>35.905131303856074</v>
      </c>
      <c r="J3666" s="17">
        <f t="shared" si="173"/>
        <v>0.48946509420059686</v>
      </c>
    </row>
    <row r="3667" spans="1:10" x14ac:dyDescent="0.3">
      <c r="A3667" s="2">
        <v>20200601</v>
      </c>
      <c r="B3667" s="2" t="s">
        <v>39</v>
      </c>
      <c r="C3667" s="2">
        <v>314</v>
      </c>
      <c r="D3667" s="2">
        <v>43.59</v>
      </c>
      <c r="E3667" s="2">
        <v>20.69</v>
      </c>
      <c r="F3667" s="2">
        <v>1.72</v>
      </c>
      <c r="G3667" s="2">
        <v>0</v>
      </c>
      <c r="H3667" s="16">
        <f t="shared" ref="H3667:H3730" si="174">IF(D3667&gt;0,C3667/SIN(D3667*PI()/180),0)</f>
        <v>455.40699558325753</v>
      </c>
      <c r="I3667" s="15">
        <f t="shared" si="172"/>
        <v>34.921468611976799</v>
      </c>
      <c r="J3667" s="14">
        <f t="shared" si="173"/>
        <v>0.43507461762766481</v>
      </c>
    </row>
    <row r="3668" spans="1:10" x14ac:dyDescent="0.3">
      <c r="A3668" s="19">
        <v>20200601</v>
      </c>
      <c r="B3668" s="19" t="s">
        <v>38</v>
      </c>
      <c r="C3668" s="19">
        <v>200</v>
      </c>
      <c r="D3668" s="19">
        <v>55.03</v>
      </c>
      <c r="E3668" s="19">
        <v>21.59</v>
      </c>
      <c r="F3668" s="19">
        <v>1.86</v>
      </c>
      <c r="G3668" s="19">
        <v>0</v>
      </c>
      <c r="H3668" s="17">
        <f t="shared" si="174"/>
        <v>244.06547002365511</v>
      </c>
      <c r="I3668" s="18">
        <f t="shared" si="172"/>
        <v>29.217045938239224</v>
      </c>
      <c r="J3668" s="17">
        <f t="shared" si="173"/>
        <v>0.23943391117803045</v>
      </c>
    </row>
    <row r="3669" spans="1:10" x14ac:dyDescent="0.3">
      <c r="A3669" s="2">
        <v>20200601</v>
      </c>
      <c r="B3669" s="2" t="s">
        <v>37</v>
      </c>
      <c r="C3669" s="2">
        <v>309</v>
      </c>
      <c r="D3669" s="2">
        <v>65.459999999999994</v>
      </c>
      <c r="E3669" s="2">
        <v>22.04</v>
      </c>
      <c r="F3669" s="2">
        <v>2.2799999999999998</v>
      </c>
      <c r="G3669" s="2">
        <v>0</v>
      </c>
      <c r="H3669" s="16">
        <f t="shared" si="174"/>
        <v>339.68304698071216</v>
      </c>
      <c r="I3669" s="15">
        <f t="shared" si="172"/>
        <v>32.655095218147252</v>
      </c>
      <c r="J3669" s="14">
        <f t="shared" si="173"/>
        <v>0.32798166967188735</v>
      </c>
    </row>
    <row r="3670" spans="1:10" x14ac:dyDescent="0.3">
      <c r="A3670" s="19">
        <v>20200601</v>
      </c>
      <c r="B3670" s="19" t="s">
        <v>36</v>
      </c>
      <c r="C3670" s="19">
        <v>435</v>
      </c>
      <c r="D3670" s="19">
        <v>72.53</v>
      </c>
      <c r="E3670" s="19">
        <v>22.18</v>
      </c>
      <c r="F3670" s="19">
        <v>2.21</v>
      </c>
      <c r="G3670" s="19">
        <v>0</v>
      </c>
      <c r="H3670" s="17">
        <f t="shared" si="174"/>
        <v>456.03494511561388</v>
      </c>
      <c r="I3670" s="18">
        <f t="shared" si="172"/>
        <v>36.431092034862935</v>
      </c>
      <c r="J3670" s="17">
        <f t="shared" si="173"/>
        <v>0.43257654668632778</v>
      </c>
    </row>
    <row r="3671" spans="1:10" x14ac:dyDescent="0.3">
      <c r="A3671" s="2">
        <v>20200601</v>
      </c>
      <c r="B3671" s="2" t="s">
        <v>35</v>
      </c>
      <c r="C3671" s="2">
        <v>550</v>
      </c>
      <c r="D3671" s="2">
        <v>71.64</v>
      </c>
      <c r="E3671" s="2">
        <v>22.02</v>
      </c>
      <c r="F3671" s="2">
        <v>1.45</v>
      </c>
      <c r="G3671" s="2">
        <v>0</v>
      </c>
      <c r="H3671" s="16">
        <f t="shared" si="174"/>
        <v>579.49871875796555</v>
      </c>
      <c r="I3671" s="15">
        <f t="shared" si="172"/>
        <v>40.129334961186423</v>
      </c>
      <c r="J3671" s="14">
        <f t="shared" si="173"/>
        <v>0.54004528274246122</v>
      </c>
    </row>
    <row r="3672" spans="1:10" x14ac:dyDescent="0.3">
      <c r="A3672" s="19">
        <v>20200601</v>
      </c>
      <c r="B3672" s="19" t="s">
        <v>34</v>
      </c>
      <c r="C3672" s="19">
        <v>523</v>
      </c>
      <c r="D3672" s="19">
        <v>63.59</v>
      </c>
      <c r="E3672" s="19">
        <v>22.31</v>
      </c>
      <c r="F3672" s="19">
        <v>1.72</v>
      </c>
      <c r="G3672" s="19">
        <v>0</v>
      </c>
      <c r="H3672" s="17">
        <f t="shared" si="174"/>
        <v>583.94379448147993</v>
      </c>
      <c r="I3672" s="18">
        <f t="shared" si="172"/>
        <v>40.55824357754625</v>
      </c>
      <c r="J3672" s="17">
        <f t="shared" si="173"/>
        <v>0.5430606654258523</v>
      </c>
    </row>
    <row r="3673" spans="1:10" x14ac:dyDescent="0.3">
      <c r="A3673" s="2">
        <v>20200601</v>
      </c>
      <c r="B3673" s="2" t="s">
        <v>33</v>
      </c>
      <c r="C3673" s="2">
        <v>498</v>
      </c>
      <c r="D3673" s="2">
        <v>52.86</v>
      </c>
      <c r="E3673" s="2">
        <v>22.9</v>
      </c>
      <c r="F3673" s="2">
        <v>1.66</v>
      </c>
      <c r="G3673" s="2">
        <v>0</v>
      </c>
      <c r="H3673" s="16">
        <f t="shared" si="174"/>
        <v>624.7156980054657</v>
      </c>
      <c r="I3673" s="15">
        <f t="shared" si="172"/>
        <v>42.422365562670805</v>
      </c>
      <c r="J3673" s="14">
        <f t="shared" si="173"/>
        <v>0.57573758432020938</v>
      </c>
    </row>
    <row r="3674" spans="1:10" x14ac:dyDescent="0.3">
      <c r="A3674" s="19">
        <v>20200601</v>
      </c>
      <c r="B3674" s="19" t="s">
        <v>32</v>
      </c>
      <c r="C3674" s="19">
        <v>512</v>
      </c>
      <c r="D3674" s="19">
        <v>41.33</v>
      </c>
      <c r="E3674" s="19">
        <v>23.08</v>
      </c>
      <c r="F3674" s="19">
        <v>1.93</v>
      </c>
      <c r="G3674" s="19">
        <v>0</v>
      </c>
      <c r="H3674" s="17">
        <f t="shared" si="174"/>
        <v>775.29364655685742</v>
      </c>
      <c r="I3674" s="18">
        <f t="shared" si="172"/>
        <v>47.307926454901789</v>
      </c>
      <c r="J3674" s="17">
        <f t="shared" si="173"/>
        <v>0.69746527513931389</v>
      </c>
    </row>
    <row r="3675" spans="1:10" x14ac:dyDescent="0.3">
      <c r="A3675" s="2">
        <v>20200601</v>
      </c>
      <c r="B3675" s="2" t="s">
        <v>31</v>
      </c>
      <c r="C3675" s="2">
        <v>423</v>
      </c>
      <c r="D3675" s="2">
        <v>29.64</v>
      </c>
      <c r="E3675" s="2">
        <v>22.85</v>
      </c>
      <c r="F3675" s="2">
        <v>2.69</v>
      </c>
      <c r="G3675" s="2">
        <v>0</v>
      </c>
      <c r="H3675" s="16">
        <f t="shared" si="174"/>
        <v>855.32515143530418</v>
      </c>
      <c r="I3675" s="15">
        <f t="shared" si="172"/>
        <v>49.578910982353257</v>
      </c>
      <c r="J3675" s="14">
        <f t="shared" si="173"/>
        <v>0.76072182802387145</v>
      </c>
    </row>
    <row r="3676" spans="1:10" x14ac:dyDescent="0.3">
      <c r="A3676" s="19">
        <v>20200601</v>
      </c>
      <c r="B3676" s="19" t="s">
        <v>30</v>
      </c>
      <c r="C3676" s="19">
        <v>233</v>
      </c>
      <c r="D3676" s="19">
        <v>18.13</v>
      </c>
      <c r="E3676" s="19">
        <v>22.19</v>
      </c>
      <c r="F3676" s="19">
        <v>3.03</v>
      </c>
      <c r="G3676" s="19">
        <v>0</v>
      </c>
      <c r="H3676" s="17">
        <f t="shared" si="174"/>
        <v>748.77702883921029</v>
      </c>
      <c r="I3676" s="18">
        <f t="shared" si="172"/>
        <v>45.589282151225319</v>
      </c>
      <c r="J3676" s="17">
        <f t="shared" si="173"/>
        <v>0.67940151202114019</v>
      </c>
    </row>
    <row r="3677" spans="1:10" x14ac:dyDescent="0.3">
      <c r="A3677" s="2">
        <v>20200601</v>
      </c>
      <c r="B3677" s="2" t="s">
        <v>29</v>
      </c>
      <c r="C3677" s="2">
        <v>70</v>
      </c>
      <c r="D3677" s="2">
        <v>7.03</v>
      </c>
      <c r="E3677" s="2">
        <v>21.21</v>
      </c>
      <c r="F3677" s="2">
        <v>3.1</v>
      </c>
      <c r="G3677" s="2">
        <v>0</v>
      </c>
      <c r="H3677" s="16">
        <f t="shared" si="174"/>
        <v>571.94671955320223</v>
      </c>
      <c r="I3677" s="15">
        <f t="shared" si="172"/>
        <v>39.083334986037571</v>
      </c>
      <c r="J3677" s="14">
        <f t="shared" si="173"/>
        <v>0.53569959194785355</v>
      </c>
    </row>
    <row r="3678" spans="1:10" x14ac:dyDescent="0.3">
      <c r="A3678" s="19">
        <v>20200601</v>
      </c>
      <c r="B3678" s="19" t="s">
        <v>28</v>
      </c>
      <c r="C3678" s="19">
        <v>0</v>
      </c>
      <c r="D3678" s="19">
        <v>0</v>
      </c>
      <c r="E3678" s="19">
        <v>20.61</v>
      </c>
      <c r="F3678" s="19">
        <v>2.97</v>
      </c>
      <c r="G3678" s="19">
        <v>0</v>
      </c>
      <c r="H3678" s="17">
        <f t="shared" si="174"/>
        <v>0</v>
      </c>
      <c r="I3678" s="18">
        <f t="shared" si="172"/>
        <v>20.61</v>
      </c>
      <c r="J3678" s="17">
        <f t="shared" si="173"/>
        <v>0</v>
      </c>
    </row>
    <row r="3679" spans="1:10" x14ac:dyDescent="0.3">
      <c r="A3679" s="2">
        <v>20200601</v>
      </c>
      <c r="B3679" s="2" t="s">
        <v>27</v>
      </c>
      <c r="C3679" s="2">
        <v>0</v>
      </c>
      <c r="D3679" s="2">
        <v>0</v>
      </c>
      <c r="E3679" s="2">
        <v>20.23</v>
      </c>
      <c r="F3679" s="2">
        <v>2.69</v>
      </c>
      <c r="G3679" s="2">
        <v>0</v>
      </c>
      <c r="H3679" s="16">
        <f t="shared" si="174"/>
        <v>0</v>
      </c>
      <c r="I3679" s="15">
        <f t="shared" si="172"/>
        <v>20.23</v>
      </c>
      <c r="J3679" s="14">
        <f t="shared" si="173"/>
        <v>0</v>
      </c>
    </row>
    <row r="3680" spans="1:10" x14ac:dyDescent="0.3">
      <c r="A3680" s="19">
        <v>20200601</v>
      </c>
      <c r="B3680" s="19" t="s">
        <v>26</v>
      </c>
      <c r="C3680" s="19">
        <v>0</v>
      </c>
      <c r="D3680" s="19">
        <v>0</v>
      </c>
      <c r="E3680" s="19">
        <v>19.88</v>
      </c>
      <c r="F3680" s="19">
        <v>2.14</v>
      </c>
      <c r="G3680" s="19">
        <v>0</v>
      </c>
      <c r="H3680" s="17">
        <f t="shared" si="174"/>
        <v>0</v>
      </c>
      <c r="I3680" s="18">
        <f t="shared" si="172"/>
        <v>19.88</v>
      </c>
      <c r="J3680" s="17">
        <f t="shared" si="173"/>
        <v>0</v>
      </c>
    </row>
    <row r="3681" spans="1:10" x14ac:dyDescent="0.3">
      <c r="A3681" s="2">
        <v>20200601</v>
      </c>
      <c r="B3681" s="2" t="s">
        <v>25</v>
      </c>
      <c r="C3681" s="2">
        <v>0</v>
      </c>
      <c r="D3681" s="2">
        <v>0</v>
      </c>
      <c r="E3681" s="2">
        <v>19.600000000000001</v>
      </c>
      <c r="F3681" s="2">
        <v>1.59</v>
      </c>
      <c r="G3681" s="2">
        <v>0</v>
      </c>
      <c r="H3681" s="16">
        <f t="shared" si="174"/>
        <v>0</v>
      </c>
      <c r="I3681" s="15">
        <f t="shared" si="172"/>
        <v>19.600000000000001</v>
      </c>
      <c r="J3681" s="14">
        <f t="shared" si="173"/>
        <v>0</v>
      </c>
    </row>
    <row r="3682" spans="1:10" x14ac:dyDescent="0.3">
      <c r="A3682" s="19">
        <v>20200602</v>
      </c>
      <c r="B3682" s="19" t="s">
        <v>48</v>
      </c>
      <c r="C3682" s="19">
        <v>0</v>
      </c>
      <c r="D3682" s="19">
        <v>0</v>
      </c>
      <c r="E3682" s="19">
        <v>19.11</v>
      </c>
      <c r="F3682" s="19">
        <v>0.9</v>
      </c>
      <c r="G3682" s="19">
        <v>0</v>
      </c>
      <c r="H3682" s="17">
        <f t="shared" si="174"/>
        <v>0</v>
      </c>
      <c r="I3682" s="18">
        <f t="shared" si="172"/>
        <v>19.11</v>
      </c>
      <c r="J3682" s="17">
        <f t="shared" si="173"/>
        <v>0</v>
      </c>
    </row>
    <row r="3683" spans="1:10" x14ac:dyDescent="0.3">
      <c r="A3683" s="2">
        <v>20200602</v>
      </c>
      <c r="B3683" s="2" t="s">
        <v>47</v>
      </c>
      <c r="C3683" s="2">
        <v>0</v>
      </c>
      <c r="D3683" s="2">
        <v>0</v>
      </c>
      <c r="E3683" s="2">
        <v>19.8</v>
      </c>
      <c r="F3683" s="2">
        <v>0.55000000000000004</v>
      </c>
      <c r="G3683" s="2">
        <v>0</v>
      </c>
      <c r="H3683" s="16">
        <f t="shared" si="174"/>
        <v>0</v>
      </c>
      <c r="I3683" s="15">
        <f t="shared" si="172"/>
        <v>19.8</v>
      </c>
      <c r="J3683" s="14">
        <f t="shared" si="173"/>
        <v>0</v>
      </c>
    </row>
    <row r="3684" spans="1:10" x14ac:dyDescent="0.3">
      <c r="A3684" s="19">
        <v>20200602</v>
      </c>
      <c r="B3684" s="19" t="s">
        <v>46</v>
      </c>
      <c r="C3684" s="19">
        <v>0</v>
      </c>
      <c r="D3684" s="19">
        <v>0</v>
      </c>
      <c r="E3684" s="19">
        <v>18.27</v>
      </c>
      <c r="F3684" s="19">
        <v>1.38</v>
      </c>
      <c r="G3684" s="19">
        <v>0</v>
      </c>
      <c r="H3684" s="17">
        <f t="shared" si="174"/>
        <v>0</v>
      </c>
      <c r="I3684" s="18">
        <f t="shared" si="172"/>
        <v>18.27</v>
      </c>
      <c r="J3684" s="17">
        <f t="shared" si="173"/>
        <v>0</v>
      </c>
    </row>
    <row r="3685" spans="1:10" x14ac:dyDescent="0.3">
      <c r="A3685" s="2">
        <v>20200602</v>
      </c>
      <c r="B3685" s="2" t="s">
        <v>45</v>
      </c>
      <c r="C3685" s="2">
        <v>0</v>
      </c>
      <c r="D3685" s="2">
        <v>0</v>
      </c>
      <c r="E3685" s="2">
        <v>18.28</v>
      </c>
      <c r="F3685" s="2">
        <v>2.2799999999999998</v>
      </c>
      <c r="G3685" s="2">
        <v>0</v>
      </c>
      <c r="H3685" s="16">
        <f t="shared" si="174"/>
        <v>0</v>
      </c>
      <c r="I3685" s="15">
        <f t="shared" si="172"/>
        <v>18.28</v>
      </c>
      <c r="J3685" s="14">
        <f t="shared" si="173"/>
        <v>0</v>
      </c>
    </row>
    <row r="3686" spans="1:10" x14ac:dyDescent="0.3">
      <c r="A3686" s="19">
        <v>20200602</v>
      </c>
      <c r="B3686" s="19" t="s">
        <v>44</v>
      </c>
      <c r="C3686" s="19">
        <v>0</v>
      </c>
      <c r="D3686" s="19">
        <v>0</v>
      </c>
      <c r="E3686" s="19">
        <v>18.420000000000002</v>
      </c>
      <c r="F3686" s="19">
        <v>2.5499999999999998</v>
      </c>
      <c r="G3686" s="19">
        <v>0</v>
      </c>
      <c r="H3686" s="17">
        <f t="shared" si="174"/>
        <v>0</v>
      </c>
      <c r="I3686" s="18">
        <f t="shared" si="172"/>
        <v>18.420000000000002</v>
      </c>
      <c r="J3686" s="17">
        <f t="shared" si="173"/>
        <v>0</v>
      </c>
    </row>
    <row r="3687" spans="1:10" x14ac:dyDescent="0.3">
      <c r="A3687" s="2">
        <v>20200602</v>
      </c>
      <c r="B3687" s="2" t="s">
        <v>43</v>
      </c>
      <c r="C3687" s="2">
        <v>0</v>
      </c>
      <c r="D3687" s="2">
        <v>0</v>
      </c>
      <c r="E3687" s="2">
        <v>18.21</v>
      </c>
      <c r="F3687" s="2">
        <v>2.62</v>
      </c>
      <c r="G3687" s="2">
        <v>0</v>
      </c>
      <c r="H3687" s="16">
        <f t="shared" si="174"/>
        <v>0</v>
      </c>
      <c r="I3687" s="15">
        <f t="shared" si="172"/>
        <v>18.21</v>
      </c>
      <c r="J3687" s="14">
        <f t="shared" si="173"/>
        <v>0</v>
      </c>
    </row>
    <row r="3688" spans="1:10" x14ac:dyDescent="0.3">
      <c r="A3688" s="19">
        <v>20200602</v>
      </c>
      <c r="B3688" s="19" t="s">
        <v>42</v>
      </c>
      <c r="C3688" s="19">
        <v>86</v>
      </c>
      <c r="D3688" s="19">
        <v>9.19</v>
      </c>
      <c r="E3688" s="19">
        <v>18.239999999999998</v>
      </c>
      <c r="F3688" s="19">
        <v>2.5499999999999998</v>
      </c>
      <c r="G3688" s="19">
        <v>0</v>
      </c>
      <c r="H3688" s="17">
        <f t="shared" si="174"/>
        <v>538.47970500219822</v>
      </c>
      <c r="I3688" s="18">
        <f t="shared" si="172"/>
        <v>35.067490781318696</v>
      </c>
      <c r="J3688" s="17">
        <f t="shared" si="173"/>
        <v>0.51408457740503244</v>
      </c>
    </row>
    <row r="3689" spans="1:10" x14ac:dyDescent="0.3">
      <c r="A3689" s="2">
        <v>20200602</v>
      </c>
      <c r="B3689" s="2" t="s">
        <v>41</v>
      </c>
      <c r="C3689" s="2">
        <v>257</v>
      </c>
      <c r="D3689" s="2">
        <v>20.38</v>
      </c>
      <c r="E3689" s="2">
        <v>19.12</v>
      </c>
      <c r="F3689" s="2">
        <v>2.48</v>
      </c>
      <c r="G3689" s="2">
        <v>0</v>
      </c>
      <c r="H3689" s="16">
        <f t="shared" si="174"/>
        <v>737.98649949136973</v>
      </c>
      <c r="I3689" s="15">
        <f t="shared" si="172"/>
        <v>42.182078109105305</v>
      </c>
      <c r="J3689" s="14">
        <f t="shared" si="173"/>
        <v>0.68092586194160309</v>
      </c>
    </row>
    <row r="3690" spans="1:10" x14ac:dyDescent="0.3">
      <c r="A3690" s="19">
        <v>20200602</v>
      </c>
      <c r="B3690" s="19" t="s">
        <v>40</v>
      </c>
      <c r="C3690" s="19">
        <v>357</v>
      </c>
      <c r="D3690" s="19">
        <v>31.94</v>
      </c>
      <c r="E3690" s="19">
        <v>19.66</v>
      </c>
      <c r="F3690" s="19">
        <v>2.76</v>
      </c>
      <c r="G3690" s="19">
        <v>0</v>
      </c>
      <c r="H3690" s="17">
        <f t="shared" si="174"/>
        <v>674.81880554987993</v>
      </c>
      <c r="I3690" s="18">
        <f t="shared" si="172"/>
        <v>40.748087673433744</v>
      </c>
      <c r="J3690" s="17">
        <f t="shared" si="173"/>
        <v>0.6269968298392139</v>
      </c>
    </row>
    <row r="3691" spans="1:10" x14ac:dyDescent="0.3">
      <c r="A3691" s="2">
        <v>20200602</v>
      </c>
      <c r="B3691" s="2" t="s">
        <v>39</v>
      </c>
      <c r="C3691" s="2">
        <v>436</v>
      </c>
      <c r="D3691" s="2">
        <v>43.63</v>
      </c>
      <c r="E3691" s="2">
        <v>20.2</v>
      </c>
      <c r="F3691" s="2">
        <v>3.1</v>
      </c>
      <c r="G3691" s="2">
        <v>0</v>
      </c>
      <c r="H3691" s="16">
        <f t="shared" si="174"/>
        <v>631.885317449627</v>
      </c>
      <c r="I3691" s="15">
        <f t="shared" si="172"/>
        <v>39.946416170300843</v>
      </c>
      <c r="J3691" s="14">
        <f t="shared" si="173"/>
        <v>0.58938542328035537</v>
      </c>
    </row>
    <row r="3692" spans="1:10" x14ac:dyDescent="0.3">
      <c r="A3692" s="19">
        <v>20200602</v>
      </c>
      <c r="B3692" s="19" t="s">
        <v>38</v>
      </c>
      <c r="C3692" s="19">
        <v>565</v>
      </c>
      <c r="D3692" s="19">
        <v>55.08</v>
      </c>
      <c r="E3692" s="19">
        <v>20.8</v>
      </c>
      <c r="F3692" s="19">
        <v>3.59</v>
      </c>
      <c r="G3692" s="19">
        <v>0</v>
      </c>
      <c r="H3692" s="17">
        <f t="shared" si="174"/>
        <v>689.06463386600342</v>
      </c>
      <c r="I3692" s="18">
        <f t="shared" si="172"/>
        <v>42.333269808312608</v>
      </c>
      <c r="J3692" s="17">
        <f t="shared" si="173"/>
        <v>0.63531778940225836</v>
      </c>
    </row>
    <row r="3693" spans="1:10" x14ac:dyDescent="0.3">
      <c r="A3693" s="2">
        <v>20200602</v>
      </c>
      <c r="B3693" s="2" t="s">
        <v>37</v>
      </c>
      <c r="C3693" s="2">
        <v>643</v>
      </c>
      <c r="D3693" s="2">
        <v>65.53</v>
      </c>
      <c r="E3693" s="2">
        <v>21.15</v>
      </c>
      <c r="F3693" s="2">
        <v>3.72</v>
      </c>
      <c r="G3693" s="2">
        <v>0</v>
      </c>
      <c r="H3693" s="16">
        <f t="shared" si="174"/>
        <v>706.45500429078436</v>
      </c>
      <c r="I3693" s="15">
        <f t="shared" si="172"/>
        <v>43.226718884087006</v>
      </c>
      <c r="J3693" s="14">
        <f t="shared" si="173"/>
        <v>0.64851139883719366</v>
      </c>
    </row>
    <row r="3694" spans="1:10" x14ac:dyDescent="0.3">
      <c r="A3694" s="19">
        <v>20200602</v>
      </c>
      <c r="B3694" s="19" t="s">
        <v>36</v>
      </c>
      <c r="C3694" s="19">
        <v>539</v>
      </c>
      <c r="D3694" s="19">
        <v>72.650000000000006</v>
      </c>
      <c r="E3694" s="19">
        <v>21.58</v>
      </c>
      <c r="F3694" s="19">
        <v>3.66</v>
      </c>
      <c r="G3694" s="19">
        <v>0</v>
      </c>
      <c r="H3694" s="17">
        <f t="shared" si="174"/>
        <v>564.69300814225699</v>
      </c>
      <c r="I3694" s="18">
        <f t="shared" si="172"/>
        <v>39.226656504445529</v>
      </c>
      <c r="J3694" s="17">
        <f t="shared" si="173"/>
        <v>0.52854138758439817</v>
      </c>
    </row>
    <row r="3695" spans="1:10" x14ac:dyDescent="0.3">
      <c r="A3695" s="2">
        <v>20200602</v>
      </c>
      <c r="B3695" s="2" t="s">
        <v>35</v>
      </c>
      <c r="C3695" s="2">
        <v>780</v>
      </c>
      <c r="D3695" s="2">
        <v>71.77</v>
      </c>
      <c r="E3695" s="2">
        <v>21.79</v>
      </c>
      <c r="F3695" s="2">
        <v>3.52</v>
      </c>
      <c r="G3695" s="2">
        <v>0</v>
      </c>
      <c r="H3695" s="16">
        <f t="shared" si="174"/>
        <v>821.21827292014564</v>
      </c>
      <c r="I3695" s="15">
        <f t="shared" si="172"/>
        <v>47.45307102875455</v>
      </c>
      <c r="J3695" s="14">
        <f t="shared" si="173"/>
        <v>0.73824334796620339</v>
      </c>
    </row>
    <row r="3696" spans="1:10" x14ac:dyDescent="0.3">
      <c r="A3696" s="19">
        <v>20200602</v>
      </c>
      <c r="B3696" s="19" t="s">
        <v>34</v>
      </c>
      <c r="C3696" s="19">
        <v>768</v>
      </c>
      <c r="D3696" s="19">
        <v>63.71</v>
      </c>
      <c r="E3696" s="19">
        <v>22.06</v>
      </c>
      <c r="F3696" s="19">
        <v>3.59</v>
      </c>
      <c r="G3696" s="19">
        <v>0</v>
      </c>
      <c r="H3696" s="17">
        <f t="shared" si="174"/>
        <v>856.60389722918319</v>
      </c>
      <c r="I3696" s="18">
        <f t="shared" si="172"/>
        <v>48.828871788411973</v>
      </c>
      <c r="J3696" s="17">
        <f t="shared" si="173"/>
        <v>0.76475032724680603</v>
      </c>
    </row>
    <row r="3697" spans="1:10" x14ac:dyDescent="0.3">
      <c r="A3697" s="2">
        <v>20200602</v>
      </c>
      <c r="B3697" s="2" t="s">
        <v>33</v>
      </c>
      <c r="C3697" s="2">
        <v>799.01</v>
      </c>
      <c r="D3697" s="2">
        <v>52.97</v>
      </c>
      <c r="E3697" s="2">
        <v>22.04</v>
      </c>
      <c r="F3697" s="2">
        <v>3.72</v>
      </c>
      <c r="G3697" s="2">
        <v>0</v>
      </c>
      <c r="H3697" s="16">
        <f t="shared" si="174"/>
        <v>1000.8639502598026</v>
      </c>
      <c r="I3697" s="15">
        <f t="shared" si="172"/>
        <v>53.316998445618829</v>
      </c>
      <c r="J3697" s="14">
        <f t="shared" si="173"/>
        <v>0.87332736710278003</v>
      </c>
    </row>
    <row r="3698" spans="1:10" x14ac:dyDescent="0.3">
      <c r="A3698" s="19">
        <v>20200602</v>
      </c>
      <c r="B3698" s="19" t="s">
        <v>32</v>
      </c>
      <c r="C3698" s="19">
        <v>633</v>
      </c>
      <c r="D3698" s="19">
        <v>41.43</v>
      </c>
      <c r="E3698" s="19">
        <v>21.68</v>
      </c>
      <c r="F3698" s="19">
        <v>3.66</v>
      </c>
      <c r="G3698" s="19">
        <v>0</v>
      </c>
      <c r="H3698" s="17">
        <f t="shared" si="174"/>
        <v>956.62031842210945</v>
      </c>
      <c r="I3698" s="18">
        <f t="shared" si="172"/>
        <v>51.57438495069092</v>
      </c>
      <c r="J3698" s="17">
        <f t="shared" si="173"/>
        <v>0.84222313375180202</v>
      </c>
    </row>
    <row r="3699" spans="1:10" x14ac:dyDescent="0.3">
      <c r="A3699" s="2">
        <v>20200602</v>
      </c>
      <c r="B3699" s="2" t="s">
        <v>31</v>
      </c>
      <c r="C3699" s="2">
        <v>453</v>
      </c>
      <c r="D3699" s="2">
        <v>29.74</v>
      </c>
      <c r="E3699" s="2">
        <v>21.41</v>
      </c>
      <c r="F3699" s="2">
        <v>3.45</v>
      </c>
      <c r="G3699" s="2">
        <v>0</v>
      </c>
      <c r="H3699" s="16">
        <f t="shared" si="174"/>
        <v>913.18684100229791</v>
      </c>
      <c r="I3699" s="15">
        <f t="shared" si="172"/>
        <v>49.94708878132181</v>
      </c>
      <c r="J3699" s="14">
        <f t="shared" si="173"/>
        <v>0.81067075161841184</v>
      </c>
    </row>
    <row r="3700" spans="1:10" x14ac:dyDescent="0.3">
      <c r="A3700" s="19">
        <v>20200602</v>
      </c>
      <c r="B3700" s="19" t="s">
        <v>30</v>
      </c>
      <c r="C3700" s="19">
        <v>254</v>
      </c>
      <c r="D3700" s="19">
        <v>18.23</v>
      </c>
      <c r="E3700" s="19">
        <v>21.08</v>
      </c>
      <c r="F3700" s="19">
        <v>3.1</v>
      </c>
      <c r="G3700" s="19">
        <v>0</v>
      </c>
      <c r="H3700" s="17">
        <f t="shared" si="174"/>
        <v>811.93667130124584</v>
      </c>
      <c r="I3700" s="18">
        <f t="shared" si="172"/>
        <v>46.453020978163934</v>
      </c>
      <c r="J3700" s="17">
        <f t="shared" si="173"/>
        <v>0.73355344631059782</v>
      </c>
    </row>
    <row r="3701" spans="1:10" x14ac:dyDescent="0.3">
      <c r="A3701" s="2">
        <v>20200602</v>
      </c>
      <c r="B3701" s="2" t="s">
        <v>29</v>
      </c>
      <c r="C3701" s="2">
        <v>75</v>
      </c>
      <c r="D3701" s="2">
        <v>7.14</v>
      </c>
      <c r="E3701" s="2">
        <v>20.61</v>
      </c>
      <c r="F3701" s="2">
        <v>3.03</v>
      </c>
      <c r="G3701" s="2">
        <v>0</v>
      </c>
      <c r="H3701" s="16">
        <f t="shared" si="174"/>
        <v>603.40695661505595</v>
      </c>
      <c r="I3701" s="15">
        <f t="shared" si="172"/>
        <v>39.466467394220501</v>
      </c>
      <c r="J3701" s="14">
        <f t="shared" si="173"/>
        <v>0.56412570483012703</v>
      </c>
    </row>
    <row r="3702" spans="1:10" x14ac:dyDescent="0.3">
      <c r="A3702" s="19">
        <v>20200602</v>
      </c>
      <c r="B3702" s="19" t="s">
        <v>28</v>
      </c>
      <c r="C3702" s="19">
        <v>0</v>
      </c>
      <c r="D3702" s="19">
        <v>0</v>
      </c>
      <c r="E3702" s="19">
        <v>19.8</v>
      </c>
      <c r="F3702" s="19">
        <v>2.5499999999999998</v>
      </c>
      <c r="G3702" s="19">
        <v>0</v>
      </c>
      <c r="H3702" s="17">
        <f t="shared" si="174"/>
        <v>0</v>
      </c>
      <c r="I3702" s="18">
        <f t="shared" si="172"/>
        <v>19.8</v>
      </c>
      <c r="J3702" s="17">
        <f t="shared" si="173"/>
        <v>0</v>
      </c>
    </row>
    <row r="3703" spans="1:10" x14ac:dyDescent="0.3">
      <c r="A3703" s="2">
        <v>20200602</v>
      </c>
      <c r="B3703" s="2" t="s">
        <v>27</v>
      </c>
      <c r="C3703" s="2">
        <v>0</v>
      </c>
      <c r="D3703" s="2">
        <v>0</v>
      </c>
      <c r="E3703" s="2">
        <v>19.149999999999999</v>
      </c>
      <c r="F3703" s="2">
        <v>2.2799999999999998</v>
      </c>
      <c r="G3703" s="2">
        <v>0</v>
      </c>
      <c r="H3703" s="16">
        <f t="shared" si="174"/>
        <v>0</v>
      </c>
      <c r="I3703" s="15">
        <f t="shared" si="172"/>
        <v>19.149999999999999</v>
      </c>
      <c r="J3703" s="14">
        <f t="shared" si="173"/>
        <v>0</v>
      </c>
    </row>
    <row r="3704" spans="1:10" x14ac:dyDescent="0.3">
      <c r="A3704" s="19">
        <v>20200602</v>
      </c>
      <c r="B3704" s="19" t="s">
        <v>26</v>
      </c>
      <c r="C3704" s="19">
        <v>0</v>
      </c>
      <c r="D3704" s="19">
        <v>0</v>
      </c>
      <c r="E3704" s="19">
        <v>18.66</v>
      </c>
      <c r="F3704" s="19">
        <v>2.0699999999999998</v>
      </c>
      <c r="G3704" s="19">
        <v>0</v>
      </c>
      <c r="H3704" s="17">
        <f t="shared" si="174"/>
        <v>0</v>
      </c>
      <c r="I3704" s="18">
        <f t="shared" si="172"/>
        <v>18.66</v>
      </c>
      <c r="J3704" s="17">
        <f t="shared" si="173"/>
        <v>0</v>
      </c>
    </row>
    <row r="3705" spans="1:10" x14ac:dyDescent="0.3">
      <c r="A3705" s="2">
        <v>20200602</v>
      </c>
      <c r="B3705" s="2" t="s">
        <v>25</v>
      </c>
      <c r="C3705" s="2">
        <v>0</v>
      </c>
      <c r="D3705" s="2">
        <v>0</v>
      </c>
      <c r="E3705" s="2">
        <v>18.170000000000002</v>
      </c>
      <c r="F3705" s="2">
        <v>1.86</v>
      </c>
      <c r="G3705" s="2">
        <v>0</v>
      </c>
      <c r="H3705" s="16">
        <f t="shared" si="174"/>
        <v>0</v>
      </c>
      <c r="I3705" s="15">
        <f t="shared" si="172"/>
        <v>18.170000000000002</v>
      </c>
      <c r="J3705" s="14">
        <f t="shared" si="173"/>
        <v>0</v>
      </c>
    </row>
    <row r="3706" spans="1:10" x14ac:dyDescent="0.3">
      <c r="A3706" s="19">
        <v>20200603</v>
      </c>
      <c r="B3706" s="19" t="s">
        <v>48</v>
      </c>
      <c r="C3706" s="19">
        <v>0</v>
      </c>
      <c r="D3706" s="19">
        <v>0</v>
      </c>
      <c r="E3706" s="19">
        <v>17.670000000000002</v>
      </c>
      <c r="F3706" s="19">
        <v>1.86</v>
      </c>
      <c r="G3706" s="19">
        <v>0</v>
      </c>
      <c r="H3706" s="17">
        <f t="shared" si="174"/>
        <v>0</v>
      </c>
      <c r="I3706" s="18">
        <f t="shared" si="172"/>
        <v>17.670000000000002</v>
      </c>
      <c r="J3706" s="17">
        <f t="shared" si="173"/>
        <v>0</v>
      </c>
    </row>
    <row r="3707" spans="1:10" x14ac:dyDescent="0.3">
      <c r="A3707" s="2">
        <v>20200603</v>
      </c>
      <c r="B3707" s="2" t="s">
        <v>47</v>
      </c>
      <c r="C3707" s="2">
        <v>0</v>
      </c>
      <c r="D3707" s="2">
        <v>0</v>
      </c>
      <c r="E3707" s="2">
        <v>17.34</v>
      </c>
      <c r="F3707" s="2">
        <v>1.86</v>
      </c>
      <c r="G3707" s="2">
        <v>0</v>
      </c>
      <c r="H3707" s="16">
        <f t="shared" si="174"/>
        <v>0</v>
      </c>
      <c r="I3707" s="15">
        <f t="shared" si="172"/>
        <v>17.34</v>
      </c>
      <c r="J3707" s="14">
        <f t="shared" si="173"/>
        <v>0</v>
      </c>
    </row>
    <row r="3708" spans="1:10" x14ac:dyDescent="0.3">
      <c r="A3708" s="19">
        <v>20200603</v>
      </c>
      <c r="B3708" s="19" t="s">
        <v>46</v>
      </c>
      <c r="C3708" s="19">
        <v>0</v>
      </c>
      <c r="D3708" s="19">
        <v>0</v>
      </c>
      <c r="E3708" s="19">
        <v>17.059999999999999</v>
      </c>
      <c r="F3708" s="19">
        <v>1.79</v>
      </c>
      <c r="G3708" s="19">
        <v>0</v>
      </c>
      <c r="H3708" s="17">
        <f t="shared" si="174"/>
        <v>0</v>
      </c>
      <c r="I3708" s="18">
        <f t="shared" si="172"/>
        <v>17.059999999999999</v>
      </c>
      <c r="J3708" s="17">
        <f t="shared" si="173"/>
        <v>0</v>
      </c>
    </row>
    <row r="3709" spans="1:10" x14ac:dyDescent="0.3">
      <c r="A3709" s="2">
        <v>20200603</v>
      </c>
      <c r="B3709" s="2" t="s">
        <v>45</v>
      </c>
      <c r="C3709" s="2">
        <v>0</v>
      </c>
      <c r="D3709" s="2">
        <v>0</v>
      </c>
      <c r="E3709" s="2">
        <v>16.760000000000002</v>
      </c>
      <c r="F3709" s="2">
        <v>1.72</v>
      </c>
      <c r="G3709" s="2">
        <v>0</v>
      </c>
      <c r="H3709" s="16">
        <f t="shared" si="174"/>
        <v>0</v>
      </c>
      <c r="I3709" s="15">
        <f t="shared" si="172"/>
        <v>16.760000000000002</v>
      </c>
      <c r="J3709" s="14">
        <f t="shared" si="173"/>
        <v>0</v>
      </c>
    </row>
    <row r="3710" spans="1:10" x14ac:dyDescent="0.3">
      <c r="A3710" s="19">
        <v>20200603</v>
      </c>
      <c r="B3710" s="19" t="s">
        <v>44</v>
      </c>
      <c r="C3710" s="19">
        <v>0</v>
      </c>
      <c r="D3710" s="19">
        <v>0</v>
      </c>
      <c r="E3710" s="19">
        <v>16.3</v>
      </c>
      <c r="F3710" s="19">
        <v>1.59</v>
      </c>
      <c r="G3710" s="19">
        <v>0</v>
      </c>
      <c r="H3710" s="17">
        <f t="shared" si="174"/>
        <v>0</v>
      </c>
      <c r="I3710" s="18">
        <f t="shared" si="172"/>
        <v>16.3</v>
      </c>
      <c r="J3710" s="17">
        <f t="shared" si="173"/>
        <v>0</v>
      </c>
    </row>
    <row r="3711" spans="1:10" x14ac:dyDescent="0.3">
      <c r="A3711" s="2">
        <v>20200603</v>
      </c>
      <c r="B3711" s="2" t="s">
        <v>43</v>
      </c>
      <c r="C3711" s="2">
        <v>0</v>
      </c>
      <c r="D3711" s="2">
        <v>0</v>
      </c>
      <c r="E3711" s="2">
        <v>16.010000000000002</v>
      </c>
      <c r="F3711" s="2">
        <v>1.45</v>
      </c>
      <c r="G3711" s="2">
        <v>0</v>
      </c>
      <c r="H3711" s="16">
        <f t="shared" si="174"/>
        <v>0</v>
      </c>
      <c r="I3711" s="15">
        <f t="shared" si="172"/>
        <v>16.010000000000002</v>
      </c>
      <c r="J3711" s="14">
        <f t="shared" si="173"/>
        <v>0</v>
      </c>
    </row>
    <row r="3712" spans="1:10" x14ac:dyDescent="0.3">
      <c r="A3712" s="19">
        <v>20200603</v>
      </c>
      <c r="B3712" s="19" t="s">
        <v>42</v>
      </c>
      <c r="C3712" s="19">
        <v>110.99</v>
      </c>
      <c r="D3712" s="19">
        <v>9.24</v>
      </c>
      <c r="E3712" s="19">
        <v>16.07</v>
      </c>
      <c r="F3712" s="19">
        <v>1.1000000000000001</v>
      </c>
      <c r="G3712" s="19">
        <v>0</v>
      </c>
      <c r="H3712" s="17">
        <f t="shared" si="174"/>
        <v>691.2237203441922</v>
      </c>
      <c r="I3712" s="18">
        <f t="shared" si="172"/>
        <v>37.670741260756003</v>
      </c>
      <c r="J3712" s="17">
        <f t="shared" si="173"/>
        <v>0.65181129423218931</v>
      </c>
    </row>
    <row r="3713" spans="1:10" x14ac:dyDescent="0.3">
      <c r="A3713" s="2">
        <v>20200603</v>
      </c>
      <c r="B3713" s="2" t="s">
        <v>41</v>
      </c>
      <c r="C3713" s="2">
        <v>293.99</v>
      </c>
      <c r="D3713" s="2">
        <v>20.420000000000002</v>
      </c>
      <c r="E3713" s="2">
        <v>18.739999999999998</v>
      </c>
      <c r="F3713" s="2">
        <v>0.34</v>
      </c>
      <c r="G3713" s="2">
        <v>0</v>
      </c>
      <c r="H3713" s="16">
        <f t="shared" si="174"/>
        <v>842.62159575767407</v>
      </c>
      <c r="I3713" s="15">
        <f t="shared" si="172"/>
        <v>45.071924867427313</v>
      </c>
      <c r="J3713" s="14">
        <f t="shared" si="173"/>
        <v>0.76651292762993517</v>
      </c>
    </row>
    <row r="3714" spans="1:10" x14ac:dyDescent="0.3">
      <c r="A3714" s="19">
        <v>20200603</v>
      </c>
      <c r="B3714" s="19" t="s">
        <v>40</v>
      </c>
      <c r="C3714" s="19">
        <v>487</v>
      </c>
      <c r="D3714" s="19">
        <v>31.98</v>
      </c>
      <c r="E3714" s="19">
        <v>19.93</v>
      </c>
      <c r="F3714" s="19">
        <v>0.9</v>
      </c>
      <c r="G3714" s="19">
        <v>0</v>
      </c>
      <c r="H3714" s="17">
        <f t="shared" si="174"/>
        <v>919.52163965752402</v>
      </c>
      <c r="I3714" s="18">
        <f t="shared" si="172"/>
        <v>48.665051239297625</v>
      </c>
      <c r="J3714" s="17">
        <f t="shared" si="173"/>
        <v>0.82159926942590178</v>
      </c>
    </row>
    <row r="3715" spans="1:10" x14ac:dyDescent="0.3">
      <c r="A3715" s="2">
        <v>20200603</v>
      </c>
      <c r="B3715" s="2" t="s">
        <v>39</v>
      </c>
      <c r="C3715" s="2">
        <v>668</v>
      </c>
      <c r="D3715" s="2">
        <v>43.67</v>
      </c>
      <c r="E3715" s="2">
        <v>20.97</v>
      </c>
      <c r="F3715" s="2">
        <v>2.0699999999999998</v>
      </c>
      <c r="G3715" s="2">
        <v>0</v>
      </c>
      <c r="H3715" s="16">
        <f t="shared" si="174"/>
        <v>967.40963250289531</v>
      </c>
      <c r="I3715" s="15">
        <f t="shared" si="172"/>
        <v>51.201551015715481</v>
      </c>
      <c r="J3715" s="14">
        <f t="shared" si="173"/>
        <v>0.853345284726859</v>
      </c>
    </row>
    <row r="3716" spans="1:10" x14ac:dyDescent="0.3">
      <c r="A3716" s="19">
        <v>20200603</v>
      </c>
      <c r="B3716" s="19" t="s">
        <v>38</v>
      </c>
      <c r="C3716" s="19">
        <v>819</v>
      </c>
      <c r="D3716" s="19">
        <v>55.13</v>
      </c>
      <c r="E3716" s="19">
        <v>21.67</v>
      </c>
      <c r="F3716" s="19">
        <v>2.97</v>
      </c>
      <c r="G3716" s="19">
        <v>0</v>
      </c>
      <c r="H3716" s="17">
        <f t="shared" si="174"/>
        <v>998.23104887948455</v>
      </c>
      <c r="I3716" s="18">
        <f t="shared" si="172"/>
        <v>52.864720277483897</v>
      </c>
      <c r="J3716" s="17">
        <f t="shared" si="173"/>
        <v>0.87306161860751674</v>
      </c>
    </row>
    <row r="3717" spans="1:10" x14ac:dyDescent="0.3">
      <c r="A3717" s="2">
        <v>20200603</v>
      </c>
      <c r="B3717" s="2" t="s">
        <v>37</v>
      </c>
      <c r="C3717" s="2">
        <v>935</v>
      </c>
      <c r="D3717" s="2">
        <v>65.599999999999994</v>
      </c>
      <c r="E3717" s="2">
        <v>22.24</v>
      </c>
      <c r="F3717" s="2">
        <v>3.52</v>
      </c>
      <c r="G3717" s="2">
        <v>0</v>
      </c>
      <c r="H3717" s="16">
        <f t="shared" si="174"/>
        <v>1026.7011919070746</v>
      </c>
      <c r="I3717" s="15">
        <f t="shared" si="172"/>
        <v>54.324412247096078</v>
      </c>
      <c r="J3717" s="14">
        <f t="shared" si="173"/>
        <v>0.89121785137976872</v>
      </c>
    </row>
    <row r="3718" spans="1:10" x14ac:dyDescent="0.3">
      <c r="A3718" s="19">
        <v>20200603</v>
      </c>
      <c r="B3718" s="19" t="s">
        <v>36</v>
      </c>
      <c r="C3718" s="19">
        <v>988</v>
      </c>
      <c r="D3718" s="19">
        <v>72.760000000000005</v>
      </c>
      <c r="E3718" s="19">
        <v>22.32</v>
      </c>
      <c r="F3718" s="19">
        <v>3.72</v>
      </c>
      <c r="G3718" s="19">
        <v>0</v>
      </c>
      <c r="H3718" s="17">
        <f t="shared" si="174"/>
        <v>1034.4773217516822</v>
      </c>
      <c r="I3718" s="18">
        <f t="shared" si="172"/>
        <v>54.647416304740069</v>
      </c>
      <c r="J3718" s="17">
        <f t="shared" si="173"/>
        <v>0.89646421258065134</v>
      </c>
    </row>
    <row r="3719" spans="1:10" x14ac:dyDescent="0.3">
      <c r="A3719" s="2">
        <v>20200603</v>
      </c>
      <c r="B3719" s="2" t="s">
        <v>35</v>
      </c>
      <c r="C3719" s="2">
        <v>988.01</v>
      </c>
      <c r="D3719" s="2">
        <v>71.900000000000006</v>
      </c>
      <c r="E3719" s="2">
        <v>22.26</v>
      </c>
      <c r="F3719" s="2">
        <v>3.66</v>
      </c>
      <c r="G3719" s="2">
        <v>0</v>
      </c>
      <c r="H3719" s="16">
        <f t="shared" si="174"/>
        <v>1039.4462365267814</v>
      </c>
      <c r="I3719" s="15">
        <f t="shared" si="172"/>
        <v>54.742694891461923</v>
      </c>
      <c r="J3719" s="14">
        <f t="shared" si="173"/>
        <v>0.90032454131585649</v>
      </c>
    </row>
    <row r="3720" spans="1:10" x14ac:dyDescent="0.3">
      <c r="A3720" s="19">
        <v>20200603</v>
      </c>
      <c r="B3720" s="19" t="s">
        <v>34</v>
      </c>
      <c r="C3720" s="19">
        <v>914.01</v>
      </c>
      <c r="D3720" s="19">
        <v>63.82</v>
      </c>
      <c r="E3720" s="19">
        <v>22.67</v>
      </c>
      <c r="F3720" s="19">
        <v>3.72</v>
      </c>
      <c r="G3720" s="19">
        <v>0</v>
      </c>
      <c r="H3720" s="17">
        <f t="shared" si="174"/>
        <v>1018.4949192022195</v>
      </c>
      <c r="I3720" s="18">
        <f t="shared" si="172"/>
        <v>54.497966225069362</v>
      </c>
      <c r="J3720" s="17">
        <f t="shared" si="173"/>
        <v>0.88329903993057624</v>
      </c>
    </row>
    <row r="3721" spans="1:10" x14ac:dyDescent="0.3">
      <c r="A3721" s="2">
        <v>20200603</v>
      </c>
      <c r="B3721" s="2" t="s">
        <v>33</v>
      </c>
      <c r="C3721" s="2">
        <v>768.01</v>
      </c>
      <c r="D3721" s="2">
        <v>53.07</v>
      </c>
      <c r="E3721" s="2">
        <v>22.68</v>
      </c>
      <c r="F3721" s="2">
        <v>3.93</v>
      </c>
      <c r="G3721" s="2">
        <v>0</v>
      </c>
      <c r="H3721" s="16">
        <f t="shared" si="174"/>
        <v>960.76890184209981</v>
      </c>
      <c r="I3721" s="15">
        <f t="shared" si="172"/>
        <v>52.704028182565622</v>
      </c>
      <c r="J3721" s="14">
        <f t="shared" si="173"/>
        <v>0.84099164254105219</v>
      </c>
    </row>
    <row r="3722" spans="1:10" x14ac:dyDescent="0.3">
      <c r="A3722" s="19">
        <v>20200603</v>
      </c>
      <c r="B3722" s="19" t="s">
        <v>32</v>
      </c>
      <c r="C3722" s="19">
        <v>606</v>
      </c>
      <c r="D3722" s="19">
        <v>41.53</v>
      </c>
      <c r="E3722" s="19">
        <v>22.32</v>
      </c>
      <c r="F3722" s="19">
        <v>4.1399999999999997</v>
      </c>
      <c r="G3722" s="19">
        <v>0</v>
      </c>
      <c r="H3722" s="17">
        <f t="shared" si="174"/>
        <v>914.01045496072868</v>
      </c>
      <c r="I3722" s="18">
        <f t="shared" ref="I3722:I3785" si="175">E3722+H3722*((NOCT-20)/(800))</f>
        <v>50.882826717522775</v>
      </c>
      <c r="J3722" s="17">
        <f t="shared" ref="J3722:J3785" si="176">P_STC__W*(H3722/1000)*(1+(alpha_p/100)*(I3722-25))</f>
        <v>0.80755317095384149</v>
      </c>
    </row>
    <row r="3723" spans="1:10" x14ac:dyDescent="0.3">
      <c r="A3723" s="2">
        <v>20200603</v>
      </c>
      <c r="B3723" s="2" t="s">
        <v>31</v>
      </c>
      <c r="C3723" s="2">
        <v>456</v>
      </c>
      <c r="D3723" s="2">
        <v>29.84</v>
      </c>
      <c r="E3723" s="2">
        <v>21.76</v>
      </c>
      <c r="F3723" s="2">
        <v>4.1399999999999997</v>
      </c>
      <c r="G3723" s="2">
        <v>0</v>
      </c>
      <c r="H3723" s="16">
        <f t="shared" si="174"/>
        <v>916.43618449913731</v>
      </c>
      <c r="I3723" s="15">
        <f t="shared" si="175"/>
        <v>50.398630765598043</v>
      </c>
      <c r="J3723" s="14">
        <f t="shared" si="176"/>
        <v>0.81169317528266549</v>
      </c>
    </row>
    <row r="3724" spans="1:10" x14ac:dyDescent="0.3">
      <c r="A3724" s="19">
        <v>20200603</v>
      </c>
      <c r="B3724" s="19" t="s">
        <v>30</v>
      </c>
      <c r="C3724" s="19">
        <v>252</v>
      </c>
      <c r="D3724" s="19">
        <v>18.329999999999998</v>
      </c>
      <c r="E3724" s="19">
        <v>21.21</v>
      </c>
      <c r="F3724" s="19">
        <v>3.86</v>
      </c>
      <c r="G3724" s="19">
        <v>0</v>
      </c>
      <c r="H3724" s="17">
        <f t="shared" si="174"/>
        <v>801.2985337288809</v>
      </c>
      <c r="I3724" s="18">
        <f t="shared" si="175"/>
        <v>46.250579179027525</v>
      </c>
      <c r="J3724" s="17">
        <f t="shared" si="176"/>
        <v>0.72467227301218184</v>
      </c>
    </row>
    <row r="3725" spans="1:10" x14ac:dyDescent="0.3">
      <c r="A3725" s="2">
        <v>20200603</v>
      </c>
      <c r="B3725" s="2" t="s">
        <v>29</v>
      </c>
      <c r="C3725" s="2">
        <v>79</v>
      </c>
      <c r="D3725" s="2">
        <v>7.25</v>
      </c>
      <c r="E3725" s="2">
        <v>20.51</v>
      </c>
      <c r="F3725" s="2">
        <v>3.59</v>
      </c>
      <c r="G3725" s="2">
        <v>0</v>
      </c>
      <c r="H3725" s="16">
        <f t="shared" si="174"/>
        <v>625.9956047261461</v>
      </c>
      <c r="I3725" s="15">
        <f t="shared" si="175"/>
        <v>40.072362647692067</v>
      </c>
      <c r="J3725" s="14">
        <f t="shared" si="176"/>
        <v>0.58353705725982419</v>
      </c>
    </row>
    <row r="3726" spans="1:10" x14ac:dyDescent="0.3">
      <c r="A3726" s="19">
        <v>20200603</v>
      </c>
      <c r="B3726" s="19" t="s">
        <v>28</v>
      </c>
      <c r="C3726" s="19">
        <v>0</v>
      </c>
      <c r="D3726" s="19">
        <v>0</v>
      </c>
      <c r="E3726" s="19">
        <v>19.920000000000002</v>
      </c>
      <c r="F3726" s="19">
        <v>2.97</v>
      </c>
      <c r="G3726" s="19">
        <v>0</v>
      </c>
      <c r="H3726" s="17">
        <f t="shared" si="174"/>
        <v>0</v>
      </c>
      <c r="I3726" s="18">
        <f t="shared" si="175"/>
        <v>19.920000000000002</v>
      </c>
      <c r="J3726" s="17">
        <f t="shared" si="176"/>
        <v>0</v>
      </c>
    </row>
    <row r="3727" spans="1:10" x14ac:dyDescent="0.3">
      <c r="A3727" s="2">
        <v>20200603</v>
      </c>
      <c r="B3727" s="2" t="s">
        <v>27</v>
      </c>
      <c r="C3727" s="2">
        <v>0</v>
      </c>
      <c r="D3727" s="2">
        <v>0</v>
      </c>
      <c r="E3727" s="2">
        <v>19.329999999999998</v>
      </c>
      <c r="F3727" s="2">
        <v>2.34</v>
      </c>
      <c r="G3727" s="2">
        <v>0</v>
      </c>
      <c r="H3727" s="16">
        <f t="shared" si="174"/>
        <v>0</v>
      </c>
      <c r="I3727" s="15">
        <f t="shared" si="175"/>
        <v>19.329999999999998</v>
      </c>
      <c r="J3727" s="14">
        <f t="shared" si="176"/>
        <v>0</v>
      </c>
    </row>
    <row r="3728" spans="1:10" x14ac:dyDescent="0.3">
      <c r="A3728" s="19">
        <v>20200603</v>
      </c>
      <c r="B3728" s="19" t="s">
        <v>26</v>
      </c>
      <c r="C3728" s="19">
        <v>0</v>
      </c>
      <c r="D3728" s="19">
        <v>0</v>
      </c>
      <c r="E3728" s="19">
        <v>18.920000000000002</v>
      </c>
      <c r="F3728" s="19">
        <v>2.0699999999999998</v>
      </c>
      <c r="G3728" s="19">
        <v>0</v>
      </c>
      <c r="H3728" s="17">
        <f t="shared" si="174"/>
        <v>0</v>
      </c>
      <c r="I3728" s="18">
        <f t="shared" si="175"/>
        <v>18.920000000000002</v>
      </c>
      <c r="J3728" s="17">
        <f t="shared" si="176"/>
        <v>0</v>
      </c>
    </row>
    <row r="3729" spans="1:10" x14ac:dyDescent="0.3">
      <c r="A3729" s="2">
        <v>20200603</v>
      </c>
      <c r="B3729" s="2" t="s">
        <v>25</v>
      </c>
      <c r="C3729" s="2">
        <v>0</v>
      </c>
      <c r="D3729" s="2">
        <v>0</v>
      </c>
      <c r="E3729" s="2">
        <v>18.61</v>
      </c>
      <c r="F3729" s="2">
        <v>2</v>
      </c>
      <c r="G3729" s="2">
        <v>0</v>
      </c>
      <c r="H3729" s="16">
        <f t="shared" si="174"/>
        <v>0</v>
      </c>
      <c r="I3729" s="15">
        <f t="shared" si="175"/>
        <v>18.61</v>
      </c>
      <c r="J3729" s="14">
        <f t="shared" si="176"/>
        <v>0</v>
      </c>
    </row>
    <row r="3730" spans="1:10" x14ac:dyDescent="0.3">
      <c r="A3730" s="19">
        <v>20200604</v>
      </c>
      <c r="B3730" s="19" t="s">
        <v>48</v>
      </c>
      <c r="C3730" s="19">
        <v>0</v>
      </c>
      <c r="D3730" s="19">
        <v>0</v>
      </c>
      <c r="E3730" s="19">
        <v>18.350000000000001</v>
      </c>
      <c r="F3730" s="19">
        <v>1.79</v>
      </c>
      <c r="G3730" s="19">
        <v>0</v>
      </c>
      <c r="H3730" s="17">
        <f t="shared" si="174"/>
        <v>0</v>
      </c>
      <c r="I3730" s="18">
        <f t="shared" si="175"/>
        <v>18.350000000000001</v>
      </c>
      <c r="J3730" s="17">
        <f t="shared" si="176"/>
        <v>0</v>
      </c>
    </row>
    <row r="3731" spans="1:10" x14ac:dyDescent="0.3">
      <c r="A3731" s="2">
        <v>20200604</v>
      </c>
      <c r="B3731" s="2" t="s">
        <v>47</v>
      </c>
      <c r="C3731" s="2">
        <v>0</v>
      </c>
      <c r="D3731" s="2">
        <v>0</v>
      </c>
      <c r="E3731" s="2">
        <v>18.12</v>
      </c>
      <c r="F3731" s="2">
        <v>1.59</v>
      </c>
      <c r="G3731" s="2">
        <v>0</v>
      </c>
      <c r="H3731" s="16">
        <f t="shared" ref="H3731:H3794" si="177">IF(D3731&gt;0,C3731/SIN(D3731*PI()/180),0)</f>
        <v>0</v>
      </c>
      <c r="I3731" s="15">
        <f t="shared" si="175"/>
        <v>18.12</v>
      </c>
      <c r="J3731" s="14">
        <f t="shared" si="176"/>
        <v>0</v>
      </c>
    </row>
    <row r="3732" spans="1:10" x14ac:dyDescent="0.3">
      <c r="A3732" s="19">
        <v>20200604</v>
      </c>
      <c r="B3732" s="19" t="s">
        <v>46</v>
      </c>
      <c r="C3732" s="19">
        <v>0</v>
      </c>
      <c r="D3732" s="19">
        <v>0</v>
      </c>
      <c r="E3732" s="19">
        <v>18.02</v>
      </c>
      <c r="F3732" s="19">
        <v>1.52</v>
      </c>
      <c r="G3732" s="19">
        <v>0</v>
      </c>
      <c r="H3732" s="17">
        <f t="shared" si="177"/>
        <v>0</v>
      </c>
      <c r="I3732" s="18">
        <f t="shared" si="175"/>
        <v>18.02</v>
      </c>
      <c r="J3732" s="17">
        <f t="shared" si="176"/>
        <v>0</v>
      </c>
    </row>
    <row r="3733" spans="1:10" x14ac:dyDescent="0.3">
      <c r="A3733" s="2">
        <v>20200604</v>
      </c>
      <c r="B3733" s="2" t="s">
        <v>45</v>
      </c>
      <c r="C3733" s="2">
        <v>0</v>
      </c>
      <c r="D3733" s="2">
        <v>0</v>
      </c>
      <c r="E3733" s="2">
        <v>17.71</v>
      </c>
      <c r="F3733" s="2">
        <v>1.31</v>
      </c>
      <c r="G3733" s="2">
        <v>0</v>
      </c>
      <c r="H3733" s="16">
        <f t="shared" si="177"/>
        <v>0</v>
      </c>
      <c r="I3733" s="15">
        <f t="shared" si="175"/>
        <v>17.71</v>
      </c>
      <c r="J3733" s="14">
        <f t="shared" si="176"/>
        <v>0</v>
      </c>
    </row>
    <row r="3734" spans="1:10" x14ac:dyDescent="0.3">
      <c r="A3734" s="19">
        <v>20200604</v>
      </c>
      <c r="B3734" s="19" t="s">
        <v>44</v>
      </c>
      <c r="C3734" s="19">
        <v>0</v>
      </c>
      <c r="D3734" s="19">
        <v>0</v>
      </c>
      <c r="E3734" s="19">
        <v>17.829999999999998</v>
      </c>
      <c r="F3734" s="19">
        <v>1.24</v>
      </c>
      <c r="G3734" s="19">
        <v>0</v>
      </c>
      <c r="H3734" s="17">
        <f t="shared" si="177"/>
        <v>0</v>
      </c>
      <c r="I3734" s="18">
        <f t="shared" si="175"/>
        <v>17.829999999999998</v>
      </c>
      <c r="J3734" s="17">
        <f t="shared" si="176"/>
        <v>0</v>
      </c>
    </row>
    <row r="3735" spans="1:10" x14ac:dyDescent="0.3">
      <c r="A3735" s="2">
        <v>20200604</v>
      </c>
      <c r="B3735" s="2" t="s">
        <v>43</v>
      </c>
      <c r="C3735" s="2">
        <v>0</v>
      </c>
      <c r="D3735" s="2">
        <v>0</v>
      </c>
      <c r="E3735" s="2">
        <v>17.28</v>
      </c>
      <c r="F3735" s="2">
        <v>1.03</v>
      </c>
      <c r="G3735" s="2">
        <v>0</v>
      </c>
      <c r="H3735" s="16">
        <f t="shared" si="177"/>
        <v>0</v>
      </c>
      <c r="I3735" s="15">
        <f t="shared" si="175"/>
        <v>17.28</v>
      </c>
      <c r="J3735" s="14">
        <f t="shared" si="176"/>
        <v>0</v>
      </c>
    </row>
    <row r="3736" spans="1:10" x14ac:dyDescent="0.3">
      <c r="A3736" s="19">
        <v>20200604</v>
      </c>
      <c r="B3736" s="19" t="s">
        <v>42</v>
      </c>
      <c r="C3736" s="19">
        <v>105</v>
      </c>
      <c r="D3736" s="19">
        <v>9.2799999999999994</v>
      </c>
      <c r="E3736" s="19">
        <v>17.420000000000002</v>
      </c>
      <c r="F3736" s="19">
        <v>0.97</v>
      </c>
      <c r="G3736" s="19">
        <v>0</v>
      </c>
      <c r="H3736" s="17">
        <f t="shared" si="177"/>
        <v>651.12510161828709</v>
      </c>
      <c r="I3736" s="18">
        <f t="shared" si="175"/>
        <v>37.767659425571473</v>
      </c>
      <c r="J3736" s="17">
        <f t="shared" si="176"/>
        <v>0.61371505568422402</v>
      </c>
    </row>
    <row r="3737" spans="1:10" x14ac:dyDescent="0.3">
      <c r="A3737" s="2">
        <v>20200604</v>
      </c>
      <c r="B3737" s="2" t="s">
        <v>41</v>
      </c>
      <c r="C3737" s="2">
        <v>170</v>
      </c>
      <c r="D3737" s="2">
        <v>20.46</v>
      </c>
      <c r="E3737" s="2">
        <v>18.55</v>
      </c>
      <c r="F3737" s="2">
        <v>0.9</v>
      </c>
      <c r="G3737" s="2">
        <v>0</v>
      </c>
      <c r="H3737" s="16">
        <f t="shared" si="177"/>
        <v>486.33488317898593</v>
      </c>
      <c r="I3737" s="15">
        <f t="shared" si="175"/>
        <v>33.747965099343311</v>
      </c>
      <c r="J3737" s="14">
        <f t="shared" si="176"/>
        <v>0.46718990054809251</v>
      </c>
    </row>
    <row r="3738" spans="1:10" x14ac:dyDescent="0.3">
      <c r="A3738" s="19">
        <v>20200604</v>
      </c>
      <c r="B3738" s="19" t="s">
        <v>40</v>
      </c>
      <c r="C3738" s="19">
        <v>478</v>
      </c>
      <c r="D3738" s="19">
        <v>32.01</v>
      </c>
      <c r="E3738" s="19">
        <v>19.11</v>
      </c>
      <c r="F3738" s="19">
        <v>0.76</v>
      </c>
      <c r="G3738" s="19">
        <v>0</v>
      </c>
      <c r="H3738" s="17">
        <f t="shared" si="177"/>
        <v>901.77233801678142</v>
      </c>
      <c r="I3738" s="18">
        <f t="shared" si="175"/>
        <v>47.290385563024415</v>
      </c>
      <c r="J3738" s="17">
        <f t="shared" si="176"/>
        <v>0.81131849904669329</v>
      </c>
    </row>
    <row r="3739" spans="1:10" x14ac:dyDescent="0.3">
      <c r="A3739" s="2">
        <v>20200604</v>
      </c>
      <c r="B3739" s="2" t="s">
        <v>39</v>
      </c>
      <c r="C3739" s="2">
        <v>545</v>
      </c>
      <c r="D3739" s="2">
        <v>43.7</v>
      </c>
      <c r="E3739" s="2">
        <v>20.149999999999999</v>
      </c>
      <c r="F3739" s="2">
        <v>1.79</v>
      </c>
      <c r="G3739" s="2">
        <v>0</v>
      </c>
      <c r="H3739" s="16">
        <f t="shared" si="177"/>
        <v>788.846251202899</v>
      </c>
      <c r="I3739" s="15">
        <f t="shared" si="175"/>
        <v>44.801445350090589</v>
      </c>
      <c r="J3739" s="14">
        <f t="shared" si="176"/>
        <v>0.71855491950521777</v>
      </c>
    </row>
    <row r="3740" spans="1:10" x14ac:dyDescent="0.3">
      <c r="A3740" s="19">
        <v>20200604</v>
      </c>
      <c r="B3740" s="19" t="s">
        <v>38</v>
      </c>
      <c r="C3740" s="19">
        <v>681</v>
      </c>
      <c r="D3740" s="19">
        <v>55.17</v>
      </c>
      <c r="E3740" s="19">
        <v>20.81</v>
      </c>
      <c r="F3740" s="19">
        <v>2.97</v>
      </c>
      <c r="G3740" s="19">
        <v>0</v>
      </c>
      <c r="H3740" s="17">
        <f t="shared" si="177"/>
        <v>829.62755025006004</v>
      </c>
      <c r="I3740" s="18">
        <f t="shared" si="175"/>
        <v>46.735860945314371</v>
      </c>
      <c r="J3740" s="17">
        <f t="shared" si="176"/>
        <v>0.74848053944119297</v>
      </c>
    </row>
    <row r="3741" spans="1:10" x14ac:dyDescent="0.3">
      <c r="A3741" s="2">
        <v>20200604</v>
      </c>
      <c r="B3741" s="2" t="s">
        <v>37</v>
      </c>
      <c r="C3741" s="2">
        <v>602</v>
      </c>
      <c r="D3741" s="2">
        <v>65.66</v>
      </c>
      <c r="E3741" s="2">
        <v>21.23</v>
      </c>
      <c r="F3741" s="2">
        <v>3.66</v>
      </c>
      <c r="G3741" s="2">
        <v>0</v>
      </c>
      <c r="H3741" s="16">
        <f t="shared" si="177"/>
        <v>660.72833357161539</v>
      </c>
      <c r="I3741" s="15">
        <f t="shared" si="175"/>
        <v>41.877760424112978</v>
      </c>
      <c r="J3741" s="14">
        <f t="shared" si="176"/>
        <v>0.61054606823411228</v>
      </c>
    </row>
    <row r="3742" spans="1:10" x14ac:dyDescent="0.3">
      <c r="A3742" s="19">
        <v>20200604</v>
      </c>
      <c r="B3742" s="19" t="s">
        <v>36</v>
      </c>
      <c r="C3742" s="19">
        <v>190</v>
      </c>
      <c r="D3742" s="19">
        <v>72.86</v>
      </c>
      <c r="E3742" s="19">
        <v>21.58</v>
      </c>
      <c r="F3742" s="19">
        <v>4.41</v>
      </c>
      <c r="G3742" s="19">
        <v>0</v>
      </c>
      <c r="H3742" s="17">
        <f t="shared" si="177"/>
        <v>198.83056172165772</v>
      </c>
      <c r="I3742" s="18">
        <f t="shared" si="175"/>
        <v>27.7934550538018</v>
      </c>
      <c r="J3742" s="17">
        <f t="shared" si="176"/>
        <v>0.19633115265294546</v>
      </c>
    </row>
    <row r="3743" spans="1:10" x14ac:dyDescent="0.3">
      <c r="A3743" s="2">
        <v>20200604</v>
      </c>
      <c r="B3743" s="2" t="s">
        <v>35</v>
      </c>
      <c r="C3743" s="2">
        <v>462</v>
      </c>
      <c r="D3743" s="2">
        <v>72.03</v>
      </c>
      <c r="E3743" s="2">
        <v>21.82</v>
      </c>
      <c r="F3743" s="2">
        <v>5.0999999999999996</v>
      </c>
      <c r="G3743" s="2">
        <v>0</v>
      </c>
      <c r="H3743" s="16">
        <f t="shared" si="177"/>
        <v>485.69298441962223</v>
      </c>
      <c r="I3743" s="15">
        <f t="shared" si="175"/>
        <v>36.997905763113195</v>
      </c>
      <c r="J3743" s="14">
        <f t="shared" si="176"/>
        <v>0.45947014046369899</v>
      </c>
    </row>
    <row r="3744" spans="1:10" x14ac:dyDescent="0.3">
      <c r="A3744" s="19">
        <v>20200604</v>
      </c>
      <c r="B3744" s="19" t="s">
        <v>34</v>
      </c>
      <c r="C3744" s="19">
        <v>844</v>
      </c>
      <c r="D3744" s="19">
        <v>63.93</v>
      </c>
      <c r="E3744" s="19">
        <v>22.38</v>
      </c>
      <c r="F3744" s="19">
        <v>5.52</v>
      </c>
      <c r="G3744" s="19">
        <v>0</v>
      </c>
      <c r="H3744" s="17">
        <f t="shared" si="177"/>
        <v>939.59662359324466</v>
      </c>
      <c r="I3744" s="18">
        <f t="shared" si="175"/>
        <v>51.742394487288891</v>
      </c>
      <c r="J3744" s="17">
        <f t="shared" si="176"/>
        <v>0.82652483754149608</v>
      </c>
    </row>
    <row r="3745" spans="1:10" x14ac:dyDescent="0.3">
      <c r="A3745" s="2">
        <v>20200604</v>
      </c>
      <c r="B3745" s="2" t="s">
        <v>33</v>
      </c>
      <c r="C3745" s="2">
        <v>784.01</v>
      </c>
      <c r="D3745" s="2">
        <v>53.17</v>
      </c>
      <c r="E3745" s="2">
        <v>22.47</v>
      </c>
      <c r="F3745" s="2">
        <v>5.79</v>
      </c>
      <c r="G3745" s="2">
        <v>0</v>
      </c>
      <c r="H3745" s="16">
        <f t="shared" si="177"/>
        <v>979.50118424722928</v>
      </c>
      <c r="I3745" s="15">
        <f t="shared" si="175"/>
        <v>53.079412007725914</v>
      </c>
      <c r="J3745" s="14">
        <f t="shared" si="176"/>
        <v>0.85573400633182894</v>
      </c>
    </row>
    <row r="3746" spans="1:10" x14ac:dyDescent="0.3">
      <c r="A3746" s="19">
        <v>20200604</v>
      </c>
      <c r="B3746" s="19" t="s">
        <v>32</v>
      </c>
      <c r="C3746" s="19">
        <v>582</v>
      </c>
      <c r="D3746" s="19">
        <v>41.62</v>
      </c>
      <c r="E3746" s="19">
        <v>22.13</v>
      </c>
      <c r="F3746" s="19">
        <v>6</v>
      </c>
      <c r="G3746" s="19">
        <v>0</v>
      </c>
      <c r="H3746" s="17">
        <f t="shared" si="177"/>
        <v>876.25897848295506</v>
      </c>
      <c r="I3746" s="18">
        <f t="shared" si="175"/>
        <v>49.513093077592345</v>
      </c>
      <c r="J3746" s="17">
        <f t="shared" si="176"/>
        <v>0.77959979793462608</v>
      </c>
    </row>
    <row r="3747" spans="1:10" x14ac:dyDescent="0.3">
      <c r="A3747" s="2">
        <v>20200604</v>
      </c>
      <c r="B3747" s="2" t="s">
        <v>31</v>
      </c>
      <c r="C3747" s="2">
        <v>449</v>
      </c>
      <c r="D3747" s="2">
        <v>29.94</v>
      </c>
      <c r="E3747" s="2">
        <v>21.48</v>
      </c>
      <c r="F3747" s="2">
        <v>6.21</v>
      </c>
      <c r="G3747" s="2">
        <v>0</v>
      </c>
      <c r="H3747" s="16">
        <f t="shared" si="177"/>
        <v>899.63224537500059</v>
      </c>
      <c r="I3747" s="15">
        <f t="shared" si="175"/>
        <v>49.593507667968765</v>
      </c>
      <c r="J3747" s="14">
        <f t="shared" si="176"/>
        <v>0.80006923901258153</v>
      </c>
    </row>
    <row r="3748" spans="1:10" x14ac:dyDescent="0.3">
      <c r="A3748" s="19">
        <v>20200604</v>
      </c>
      <c r="B3748" s="19" t="s">
        <v>30</v>
      </c>
      <c r="C3748" s="19">
        <v>253</v>
      </c>
      <c r="D3748" s="19">
        <v>18.43</v>
      </c>
      <c r="E3748" s="19">
        <v>20.6</v>
      </c>
      <c r="F3748" s="19">
        <v>6.34</v>
      </c>
      <c r="G3748" s="19">
        <v>0</v>
      </c>
      <c r="H3748" s="17">
        <f t="shared" si="177"/>
        <v>800.26361512515916</v>
      </c>
      <c r="I3748" s="18">
        <f t="shared" si="175"/>
        <v>45.608237972661229</v>
      </c>
      <c r="J3748" s="17">
        <f t="shared" si="176"/>
        <v>0.72604951152903263</v>
      </c>
    </row>
    <row r="3749" spans="1:10" x14ac:dyDescent="0.3">
      <c r="A3749" s="2">
        <v>20200604</v>
      </c>
      <c r="B3749" s="2" t="s">
        <v>29</v>
      </c>
      <c r="C3749" s="2">
        <v>77</v>
      </c>
      <c r="D3749" s="2">
        <v>7.36</v>
      </c>
      <c r="E3749" s="2">
        <v>19.940000000000001</v>
      </c>
      <c r="F3749" s="2">
        <v>5.72</v>
      </c>
      <c r="G3749" s="2">
        <v>0</v>
      </c>
      <c r="H3749" s="16">
        <f t="shared" si="177"/>
        <v>601.07765492950739</v>
      </c>
      <c r="I3749" s="15">
        <f t="shared" si="175"/>
        <v>38.723676716547104</v>
      </c>
      <c r="J3749" s="14">
        <f t="shared" si="176"/>
        <v>0.56395717554943969</v>
      </c>
    </row>
    <row r="3750" spans="1:10" x14ac:dyDescent="0.3">
      <c r="A3750" s="19">
        <v>20200604</v>
      </c>
      <c r="B3750" s="19" t="s">
        <v>28</v>
      </c>
      <c r="C3750" s="19">
        <v>0</v>
      </c>
      <c r="D3750" s="19">
        <v>0</v>
      </c>
      <c r="E3750" s="19">
        <v>18.86</v>
      </c>
      <c r="F3750" s="19">
        <v>5.31</v>
      </c>
      <c r="G3750" s="19">
        <v>0</v>
      </c>
      <c r="H3750" s="17">
        <f t="shared" si="177"/>
        <v>0</v>
      </c>
      <c r="I3750" s="18">
        <f t="shared" si="175"/>
        <v>18.86</v>
      </c>
      <c r="J3750" s="17">
        <f t="shared" si="176"/>
        <v>0</v>
      </c>
    </row>
    <row r="3751" spans="1:10" x14ac:dyDescent="0.3">
      <c r="A3751" s="2">
        <v>20200604</v>
      </c>
      <c r="B3751" s="2" t="s">
        <v>27</v>
      </c>
      <c r="C3751" s="2">
        <v>0</v>
      </c>
      <c r="D3751" s="2">
        <v>0</v>
      </c>
      <c r="E3751" s="2">
        <v>18.03</v>
      </c>
      <c r="F3751" s="2">
        <v>5.24</v>
      </c>
      <c r="G3751" s="2">
        <v>0</v>
      </c>
      <c r="H3751" s="16">
        <f t="shared" si="177"/>
        <v>0</v>
      </c>
      <c r="I3751" s="15">
        <f t="shared" si="175"/>
        <v>18.03</v>
      </c>
      <c r="J3751" s="14">
        <f t="shared" si="176"/>
        <v>0</v>
      </c>
    </row>
    <row r="3752" spans="1:10" x14ac:dyDescent="0.3">
      <c r="A3752" s="19">
        <v>20200604</v>
      </c>
      <c r="B3752" s="19" t="s">
        <v>26</v>
      </c>
      <c r="C3752" s="19">
        <v>0</v>
      </c>
      <c r="D3752" s="19">
        <v>0</v>
      </c>
      <c r="E3752" s="19">
        <v>17.45</v>
      </c>
      <c r="F3752" s="19">
        <v>5.0999999999999996</v>
      </c>
      <c r="G3752" s="19">
        <v>0</v>
      </c>
      <c r="H3752" s="17">
        <f t="shared" si="177"/>
        <v>0</v>
      </c>
      <c r="I3752" s="18">
        <f t="shared" si="175"/>
        <v>17.45</v>
      </c>
      <c r="J3752" s="17">
        <f t="shared" si="176"/>
        <v>0</v>
      </c>
    </row>
    <row r="3753" spans="1:10" x14ac:dyDescent="0.3">
      <c r="A3753" s="2">
        <v>20200604</v>
      </c>
      <c r="B3753" s="2" t="s">
        <v>25</v>
      </c>
      <c r="C3753" s="2">
        <v>0</v>
      </c>
      <c r="D3753" s="2">
        <v>0</v>
      </c>
      <c r="E3753" s="2">
        <v>17.03</v>
      </c>
      <c r="F3753" s="2">
        <v>4.76</v>
      </c>
      <c r="G3753" s="2">
        <v>0</v>
      </c>
      <c r="H3753" s="16">
        <f t="shared" si="177"/>
        <v>0</v>
      </c>
      <c r="I3753" s="15">
        <f t="shared" si="175"/>
        <v>17.03</v>
      </c>
      <c r="J3753" s="14">
        <f t="shared" si="176"/>
        <v>0</v>
      </c>
    </row>
    <row r="3754" spans="1:10" x14ac:dyDescent="0.3">
      <c r="A3754" s="19">
        <v>20200605</v>
      </c>
      <c r="B3754" s="19" t="s">
        <v>48</v>
      </c>
      <c r="C3754" s="19">
        <v>0</v>
      </c>
      <c r="D3754" s="19">
        <v>0</v>
      </c>
      <c r="E3754" s="19">
        <v>16.75</v>
      </c>
      <c r="F3754" s="19">
        <v>4.1399999999999997</v>
      </c>
      <c r="G3754" s="19">
        <v>0</v>
      </c>
      <c r="H3754" s="17">
        <f t="shared" si="177"/>
        <v>0</v>
      </c>
      <c r="I3754" s="18">
        <f t="shared" si="175"/>
        <v>16.75</v>
      </c>
      <c r="J3754" s="17">
        <f t="shared" si="176"/>
        <v>0</v>
      </c>
    </row>
    <row r="3755" spans="1:10" x14ac:dyDescent="0.3">
      <c r="A3755" s="2">
        <v>20200605</v>
      </c>
      <c r="B3755" s="2" t="s">
        <v>47</v>
      </c>
      <c r="C3755" s="2">
        <v>0</v>
      </c>
      <c r="D3755" s="2">
        <v>0</v>
      </c>
      <c r="E3755" s="2">
        <v>16.48</v>
      </c>
      <c r="F3755" s="2">
        <v>3.79</v>
      </c>
      <c r="G3755" s="2">
        <v>0</v>
      </c>
      <c r="H3755" s="16">
        <f t="shared" si="177"/>
        <v>0</v>
      </c>
      <c r="I3755" s="15">
        <f t="shared" si="175"/>
        <v>16.48</v>
      </c>
      <c r="J3755" s="14">
        <f t="shared" si="176"/>
        <v>0</v>
      </c>
    </row>
    <row r="3756" spans="1:10" x14ac:dyDescent="0.3">
      <c r="A3756" s="19">
        <v>20200605</v>
      </c>
      <c r="B3756" s="19" t="s">
        <v>46</v>
      </c>
      <c r="C3756" s="19">
        <v>0</v>
      </c>
      <c r="D3756" s="19">
        <v>0</v>
      </c>
      <c r="E3756" s="19">
        <v>16.309999999999999</v>
      </c>
      <c r="F3756" s="19">
        <v>3.72</v>
      </c>
      <c r="G3756" s="19">
        <v>0</v>
      </c>
      <c r="H3756" s="17">
        <f t="shared" si="177"/>
        <v>0</v>
      </c>
      <c r="I3756" s="18">
        <f t="shared" si="175"/>
        <v>16.309999999999999</v>
      </c>
      <c r="J3756" s="17">
        <f t="shared" si="176"/>
        <v>0</v>
      </c>
    </row>
    <row r="3757" spans="1:10" x14ac:dyDescent="0.3">
      <c r="A3757" s="2">
        <v>20200605</v>
      </c>
      <c r="B3757" s="2" t="s">
        <v>45</v>
      </c>
      <c r="C3757" s="2">
        <v>0</v>
      </c>
      <c r="D3757" s="2">
        <v>0</v>
      </c>
      <c r="E3757" s="2">
        <v>16.22</v>
      </c>
      <c r="F3757" s="2">
        <v>3.66</v>
      </c>
      <c r="G3757" s="2">
        <v>0</v>
      </c>
      <c r="H3757" s="16">
        <f t="shared" si="177"/>
        <v>0</v>
      </c>
      <c r="I3757" s="15">
        <f t="shared" si="175"/>
        <v>16.22</v>
      </c>
      <c r="J3757" s="14">
        <f t="shared" si="176"/>
        <v>0</v>
      </c>
    </row>
    <row r="3758" spans="1:10" x14ac:dyDescent="0.3">
      <c r="A3758" s="19">
        <v>20200605</v>
      </c>
      <c r="B3758" s="19" t="s">
        <v>44</v>
      </c>
      <c r="C3758" s="19">
        <v>0</v>
      </c>
      <c r="D3758" s="19">
        <v>0</v>
      </c>
      <c r="E3758" s="19">
        <v>16.170000000000002</v>
      </c>
      <c r="F3758" s="19">
        <v>3.79</v>
      </c>
      <c r="G3758" s="19">
        <v>0</v>
      </c>
      <c r="H3758" s="17">
        <f t="shared" si="177"/>
        <v>0</v>
      </c>
      <c r="I3758" s="18">
        <f t="shared" si="175"/>
        <v>16.170000000000002</v>
      </c>
      <c r="J3758" s="17">
        <f t="shared" si="176"/>
        <v>0</v>
      </c>
    </row>
    <row r="3759" spans="1:10" x14ac:dyDescent="0.3">
      <c r="A3759" s="2">
        <v>20200605</v>
      </c>
      <c r="B3759" s="2" t="s">
        <v>43</v>
      </c>
      <c r="C3759" s="2">
        <v>0</v>
      </c>
      <c r="D3759" s="2">
        <v>0</v>
      </c>
      <c r="E3759" s="2">
        <v>16.16</v>
      </c>
      <c r="F3759" s="2">
        <v>3.86</v>
      </c>
      <c r="G3759" s="2">
        <v>0</v>
      </c>
      <c r="H3759" s="16">
        <f t="shared" si="177"/>
        <v>0</v>
      </c>
      <c r="I3759" s="15">
        <f t="shared" si="175"/>
        <v>16.16</v>
      </c>
      <c r="J3759" s="14">
        <f t="shared" si="176"/>
        <v>0</v>
      </c>
    </row>
    <row r="3760" spans="1:10" x14ac:dyDescent="0.3">
      <c r="A3760" s="19">
        <v>20200605</v>
      </c>
      <c r="B3760" s="19" t="s">
        <v>42</v>
      </c>
      <c r="C3760" s="19">
        <v>112.99</v>
      </c>
      <c r="D3760" s="19">
        <v>9.32</v>
      </c>
      <c r="E3760" s="19">
        <v>16.329999999999998</v>
      </c>
      <c r="F3760" s="19">
        <v>3.86</v>
      </c>
      <c r="G3760" s="19">
        <v>0</v>
      </c>
      <c r="H3760" s="17">
        <f t="shared" si="177"/>
        <v>697.69184213603103</v>
      </c>
      <c r="I3760" s="18">
        <f t="shared" si="175"/>
        <v>38.132870066750968</v>
      </c>
      <c r="J3760" s="17">
        <f t="shared" si="176"/>
        <v>0.65645970874371029</v>
      </c>
    </row>
    <row r="3761" spans="1:10" x14ac:dyDescent="0.3">
      <c r="A3761" s="2">
        <v>20200605</v>
      </c>
      <c r="B3761" s="2" t="s">
        <v>41</v>
      </c>
      <c r="C3761" s="2">
        <v>300.99</v>
      </c>
      <c r="D3761" s="2">
        <v>20.49</v>
      </c>
      <c r="E3761" s="2">
        <v>17.34</v>
      </c>
      <c r="F3761" s="2">
        <v>4.07</v>
      </c>
      <c r="G3761" s="2">
        <v>0</v>
      </c>
      <c r="H3761" s="16">
        <f t="shared" si="177"/>
        <v>859.86358745494761</v>
      </c>
      <c r="I3761" s="15">
        <f t="shared" si="175"/>
        <v>44.210737107967113</v>
      </c>
      <c r="J3761" s="14">
        <f t="shared" si="176"/>
        <v>0.78552982748205047</v>
      </c>
    </row>
    <row r="3762" spans="1:10" x14ac:dyDescent="0.3">
      <c r="A3762" s="19">
        <v>20200605</v>
      </c>
      <c r="B3762" s="19" t="s">
        <v>40</v>
      </c>
      <c r="C3762" s="19">
        <v>488</v>
      </c>
      <c r="D3762" s="19">
        <v>32.04</v>
      </c>
      <c r="E3762" s="19">
        <v>18.399999999999999</v>
      </c>
      <c r="F3762" s="19">
        <v>4.1399999999999997</v>
      </c>
      <c r="G3762" s="19">
        <v>0</v>
      </c>
      <c r="H3762" s="17">
        <f t="shared" si="177"/>
        <v>919.86750597485104</v>
      </c>
      <c r="I3762" s="18">
        <f t="shared" si="175"/>
        <v>47.14585956171409</v>
      </c>
      <c r="J3762" s="17">
        <f t="shared" si="176"/>
        <v>0.82819685126268638</v>
      </c>
    </row>
    <row r="3763" spans="1:10" x14ac:dyDescent="0.3">
      <c r="A3763" s="2">
        <v>20200605</v>
      </c>
      <c r="B3763" s="2" t="s">
        <v>39</v>
      </c>
      <c r="C3763" s="2">
        <v>675</v>
      </c>
      <c r="D3763" s="2">
        <v>43.73</v>
      </c>
      <c r="E3763" s="2">
        <v>19.41</v>
      </c>
      <c r="F3763" s="2">
        <v>3.93</v>
      </c>
      <c r="G3763" s="2">
        <v>0</v>
      </c>
      <c r="H3763" s="16">
        <f t="shared" si="177"/>
        <v>976.47651996066202</v>
      </c>
      <c r="I3763" s="15">
        <f t="shared" si="175"/>
        <v>49.924891248770692</v>
      </c>
      <c r="J3763" s="14">
        <f t="shared" si="176"/>
        <v>0.86695295015917295</v>
      </c>
    </row>
    <row r="3764" spans="1:10" x14ac:dyDescent="0.3">
      <c r="A3764" s="19">
        <v>20200605</v>
      </c>
      <c r="B3764" s="19" t="s">
        <v>38</v>
      </c>
      <c r="C3764" s="19">
        <v>830</v>
      </c>
      <c r="D3764" s="19">
        <v>55.21</v>
      </c>
      <c r="E3764" s="19">
        <v>20.3</v>
      </c>
      <c r="F3764" s="19">
        <v>3.72</v>
      </c>
      <c r="G3764" s="19">
        <v>0</v>
      </c>
      <c r="H3764" s="17">
        <f t="shared" si="177"/>
        <v>1010.6559607911942</v>
      </c>
      <c r="I3764" s="18">
        <f t="shared" si="175"/>
        <v>51.882998774724818</v>
      </c>
      <c r="J3764" s="17">
        <f t="shared" si="176"/>
        <v>0.88839337749091318</v>
      </c>
    </row>
    <row r="3765" spans="1:10" x14ac:dyDescent="0.3">
      <c r="A3765" s="2">
        <v>20200605</v>
      </c>
      <c r="B3765" s="2" t="s">
        <v>37</v>
      </c>
      <c r="C3765" s="2">
        <v>831</v>
      </c>
      <c r="D3765" s="2">
        <v>65.72</v>
      </c>
      <c r="E3765" s="2">
        <v>21.11</v>
      </c>
      <c r="F3765" s="2">
        <v>3.79</v>
      </c>
      <c r="G3765" s="2">
        <v>0</v>
      </c>
      <c r="H3765" s="16">
        <f t="shared" si="177"/>
        <v>911.63716353239283</v>
      </c>
      <c r="I3765" s="15">
        <f t="shared" si="175"/>
        <v>49.598661360387275</v>
      </c>
      <c r="J3765" s="14">
        <f t="shared" si="176"/>
        <v>0.81072442112064491</v>
      </c>
    </row>
    <row r="3766" spans="1:10" x14ac:dyDescent="0.3">
      <c r="A3766" s="19">
        <v>20200605</v>
      </c>
      <c r="B3766" s="19" t="s">
        <v>36</v>
      </c>
      <c r="C3766" s="19">
        <v>851</v>
      </c>
      <c r="D3766" s="19">
        <v>72.959999999999994</v>
      </c>
      <c r="E3766" s="19">
        <v>21.61</v>
      </c>
      <c r="F3766" s="19">
        <v>4.07</v>
      </c>
      <c r="G3766" s="19">
        <v>0</v>
      </c>
      <c r="H3766" s="17">
        <f t="shared" si="177"/>
        <v>890.0738792793062</v>
      </c>
      <c r="I3766" s="18">
        <f t="shared" si="175"/>
        <v>49.424808727478322</v>
      </c>
      <c r="J3766" s="17">
        <f t="shared" si="176"/>
        <v>0.79224440013305863</v>
      </c>
    </row>
    <row r="3767" spans="1:10" x14ac:dyDescent="0.3">
      <c r="A3767" s="2">
        <v>20200605</v>
      </c>
      <c r="B3767" s="2" t="s">
        <v>35</v>
      </c>
      <c r="C3767" s="2">
        <v>767</v>
      </c>
      <c r="D3767" s="2">
        <v>72.150000000000006</v>
      </c>
      <c r="E3767" s="2">
        <v>21.89</v>
      </c>
      <c r="F3767" s="2">
        <v>4.4800000000000004</v>
      </c>
      <c r="G3767" s="2">
        <v>0</v>
      </c>
      <c r="H3767" s="16">
        <f t="shared" si="177"/>
        <v>805.78885372890238</v>
      </c>
      <c r="I3767" s="15">
        <f t="shared" si="175"/>
        <v>47.070901679028196</v>
      </c>
      <c r="J3767" s="14">
        <f t="shared" si="176"/>
        <v>0.72575866418771895</v>
      </c>
    </row>
    <row r="3768" spans="1:10" x14ac:dyDescent="0.3">
      <c r="A3768" s="19">
        <v>20200605</v>
      </c>
      <c r="B3768" s="19" t="s">
        <v>34</v>
      </c>
      <c r="C3768" s="19">
        <v>897.01</v>
      </c>
      <c r="D3768" s="19">
        <v>64.040000000000006</v>
      </c>
      <c r="E3768" s="19">
        <v>21.91</v>
      </c>
      <c r="F3768" s="19">
        <v>4.9000000000000004</v>
      </c>
      <c r="G3768" s="19">
        <v>0</v>
      </c>
      <c r="H3768" s="17">
        <f t="shared" si="177"/>
        <v>997.6755996611297</v>
      </c>
      <c r="I3768" s="18">
        <f t="shared" si="175"/>
        <v>53.087362489410303</v>
      </c>
      <c r="J3768" s="17">
        <f t="shared" si="176"/>
        <v>0.87157625669578098</v>
      </c>
    </row>
    <row r="3769" spans="1:10" x14ac:dyDescent="0.3">
      <c r="A3769" s="2">
        <v>20200605</v>
      </c>
      <c r="B3769" s="2" t="s">
        <v>33</v>
      </c>
      <c r="C3769" s="2">
        <v>824.01</v>
      </c>
      <c r="D3769" s="2">
        <v>53.26</v>
      </c>
      <c r="E3769" s="2">
        <v>21.62</v>
      </c>
      <c r="F3769" s="2">
        <v>5.24</v>
      </c>
      <c r="G3769" s="2">
        <v>0</v>
      </c>
      <c r="H3769" s="16">
        <f t="shared" si="177"/>
        <v>1028.2667243984749</v>
      </c>
      <c r="I3769" s="15">
        <f t="shared" si="175"/>
        <v>53.753335137452339</v>
      </c>
      <c r="J3769" s="14">
        <f t="shared" si="176"/>
        <v>0.89521928458053635</v>
      </c>
    </row>
    <row r="3770" spans="1:10" x14ac:dyDescent="0.3">
      <c r="A3770" s="19">
        <v>20200605</v>
      </c>
      <c r="B3770" s="19" t="s">
        <v>32</v>
      </c>
      <c r="C3770" s="19">
        <v>649</v>
      </c>
      <c r="D3770" s="19">
        <v>41.72</v>
      </c>
      <c r="E3770" s="19">
        <v>21.17</v>
      </c>
      <c r="F3770" s="19">
        <v>5.52</v>
      </c>
      <c r="G3770" s="19">
        <v>0</v>
      </c>
      <c r="H3770" s="17">
        <f t="shared" si="177"/>
        <v>975.21988802336489</v>
      </c>
      <c r="I3770" s="18">
        <f t="shared" si="175"/>
        <v>51.645621500730158</v>
      </c>
      <c r="J3770" s="17">
        <f t="shared" si="176"/>
        <v>0.85828585795021717</v>
      </c>
    </row>
    <row r="3771" spans="1:10" x14ac:dyDescent="0.3">
      <c r="A3771" s="2">
        <v>20200605</v>
      </c>
      <c r="B3771" s="2" t="s">
        <v>31</v>
      </c>
      <c r="C3771" s="2">
        <v>470</v>
      </c>
      <c r="D3771" s="2">
        <v>30.03</v>
      </c>
      <c r="E3771" s="2">
        <v>20.5</v>
      </c>
      <c r="F3771" s="2">
        <v>5.59</v>
      </c>
      <c r="G3771" s="2">
        <v>0</v>
      </c>
      <c r="H3771" s="16">
        <f t="shared" si="177"/>
        <v>939.14841537598397</v>
      </c>
      <c r="I3771" s="15">
        <f t="shared" si="175"/>
        <v>49.848387980499496</v>
      </c>
      <c r="J3771" s="14">
        <f t="shared" si="176"/>
        <v>0.83413495649158198</v>
      </c>
    </row>
    <row r="3772" spans="1:10" x14ac:dyDescent="0.3">
      <c r="A3772" s="19">
        <v>20200605</v>
      </c>
      <c r="B3772" s="19" t="s">
        <v>30</v>
      </c>
      <c r="C3772" s="19">
        <v>268</v>
      </c>
      <c r="D3772" s="19">
        <v>18.53</v>
      </c>
      <c r="E3772" s="19">
        <v>19.739999999999998</v>
      </c>
      <c r="F3772" s="19">
        <v>5.45</v>
      </c>
      <c r="G3772" s="19">
        <v>0</v>
      </c>
      <c r="H3772" s="17">
        <f t="shared" si="177"/>
        <v>843.29460932981692</v>
      </c>
      <c r="I3772" s="18">
        <f t="shared" si="175"/>
        <v>46.092956541556774</v>
      </c>
      <c r="J3772" s="17">
        <f t="shared" si="176"/>
        <v>0.76325051487136375</v>
      </c>
    </row>
    <row r="3773" spans="1:10" x14ac:dyDescent="0.3">
      <c r="A3773" s="2">
        <v>20200605</v>
      </c>
      <c r="B3773" s="2" t="s">
        <v>29</v>
      </c>
      <c r="C3773" s="2">
        <v>83</v>
      </c>
      <c r="D3773" s="2">
        <v>7.46</v>
      </c>
      <c r="E3773" s="2">
        <v>18.8</v>
      </c>
      <c r="F3773" s="2">
        <v>5.52</v>
      </c>
      <c r="G3773" s="2">
        <v>0</v>
      </c>
      <c r="H3773" s="16">
        <f t="shared" si="177"/>
        <v>639.2778402996538</v>
      </c>
      <c r="I3773" s="15">
        <f t="shared" si="175"/>
        <v>38.777432509364182</v>
      </c>
      <c r="J3773" s="14">
        <f t="shared" si="176"/>
        <v>0.59964360745208123</v>
      </c>
    </row>
    <row r="3774" spans="1:10" x14ac:dyDescent="0.3">
      <c r="A3774" s="19">
        <v>20200605</v>
      </c>
      <c r="B3774" s="19" t="s">
        <v>28</v>
      </c>
      <c r="C3774" s="19">
        <v>0</v>
      </c>
      <c r="D3774" s="19">
        <v>0</v>
      </c>
      <c r="E3774" s="19">
        <v>17.82</v>
      </c>
      <c r="F3774" s="19">
        <v>5.17</v>
      </c>
      <c r="G3774" s="19">
        <v>0</v>
      </c>
      <c r="H3774" s="17">
        <f t="shared" si="177"/>
        <v>0</v>
      </c>
      <c r="I3774" s="18">
        <f t="shared" si="175"/>
        <v>17.82</v>
      </c>
      <c r="J3774" s="17">
        <f t="shared" si="176"/>
        <v>0</v>
      </c>
    </row>
    <row r="3775" spans="1:10" x14ac:dyDescent="0.3">
      <c r="A3775" s="2">
        <v>20200605</v>
      </c>
      <c r="B3775" s="2" t="s">
        <v>27</v>
      </c>
      <c r="C3775" s="2">
        <v>0</v>
      </c>
      <c r="D3775" s="2">
        <v>0</v>
      </c>
      <c r="E3775" s="2">
        <v>17.100000000000001</v>
      </c>
      <c r="F3775" s="2">
        <v>5.17</v>
      </c>
      <c r="G3775" s="2">
        <v>0</v>
      </c>
      <c r="H3775" s="16">
        <f t="shared" si="177"/>
        <v>0</v>
      </c>
      <c r="I3775" s="15">
        <f t="shared" si="175"/>
        <v>17.100000000000001</v>
      </c>
      <c r="J3775" s="14">
        <f t="shared" si="176"/>
        <v>0</v>
      </c>
    </row>
    <row r="3776" spans="1:10" x14ac:dyDescent="0.3">
      <c r="A3776" s="19">
        <v>20200605</v>
      </c>
      <c r="B3776" s="19" t="s">
        <v>26</v>
      </c>
      <c r="C3776" s="19">
        <v>0</v>
      </c>
      <c r="D3776" s="19">
        <v>0</v>
      </c>
      <c r="E3776" s="19">
        <v>16.61</v>
      </c>
      <c r="F3776" s="19">
        <v>4.76</v>
      </c>
      <c r="G3776" s="19">
        <v>0</v>
      </c>
      <c r="H3776" s="17">
        <f t="shared" si="177"/>
        <v>0</v>
      </c>
      <c r="I3776" s="18">
        <f t="shared" si="175"/>
        <v>16.61</v>
      </c>
      <c r="J3776" s="17">
        <f t="shared" si="176"/>
        <v>0</v>
      </c>
    </row>
    <row r="3777" spans="1:10" x14ac:dyDescent="0.3">
      <c r="A3777" s="2">
        <v>20200605</v>
      </c>
      <c r="B3777" s="2" t="s">
        <v>25</v>
      </c>
      <c r="C3777" s="2">
        <v>0</v>
      </c>
      <c r="D3777" s="2">
        <v>0</v>
      </c>
      <c r="E3777" s="2">
        <v>16.25</v>
      </c>
      <c r="F3777" s="2">
        <v>4.34</v>
      </c>
      <c r="G3777" s="2">
        <v>0</v>
      </c>
      <c r="H3777" s="16">
        <f t="shared" si="177"/>
        <v>0</v>
      </c>
      <c r="I3777" s="15">
        <f t="shared" si="175"/>
        <v>16.25</v>
      </c>
      <c r="J3777" s="14">
        <f t="shared" si="176"/>
        <v>0</v>
      </c>
    </row>
    <row r="3778" spans="1:10" x14ac:dyDescent="0.3">
      <c r="A3778" s="19">
        <v>20200606</v>
      </c>
      <c r="B3778" s="19" t="s">
        <v>48</v>
      </c>
      <c r="C3778" s="19">
        <v>0</v>
      </c>
      <c r="D3778" s="19">
        <v>0</v>
      </c>
      <c r="E3778" s="19">
        <v>15.99</v>
      </c>
      <c r="F3778" s="19">
        <v>3.79</v>
      </c>
      <c r="G3778" s="19">
        <v>0</v>
      </c>
      <c r="H3778" s="17">
        <f t="shared" si="177"/>
        <v>0</v>
      </c>
      <c r="I3778" s="18">
        <f t="shared" si="175"/>
        <v>15.99</v>
      </c>
      <c r="J3778" s="17">
        <f t="shared" si="176"/>
        <v>0</v>
      </c>
    </row>
    <row r="3779" spans="1:10" x14ac:dyDescent="0.3">
      <c r="A3779" s="2">
        <v>20200606</v>
      </c>
      <c r="B3779" s="2" t="s">
        <v>47</v>
      </c>
      <c r="C3779" s="2">
        <v>0</v>
      </c>
      <c r="D3779" s="2">
        <v>0</v>
      </c>
      <c r="E3779" s="2">
        <v>15.8</v>
      </c>
      <c r="F3779" s="2">
        <v>3.52</v>
      </c>
      <c r="G3779" s="2">
        <v>0</v>
      </c>
      <c r="H3779" s="16">
        <f t="shared" si="177"/>
        <v>0</v>
      </c>
      <c r="I3779" s="15">
        <f t="shared" si="175"/>
        <v>15.8</v>
      </c>
      <c r="J3779" s="14">
        <f t="shared" si="176"/>
        <v>0</v>
      </c>
    </row>
    <row r="3780" spans="1:10" x14ac:dyDescent="0.3">
      <c r="A3780" s="19">
        <v>20200606</v>
      </c>
      <c r="B3780" s="19" t="s">
        <v>46</v>
      </c>
      <c r="C3780" s="19">
        <v>0</v>
      </c>
      <c r="D3780" s="19">
        <v>0</v>
      </c>
      <c r="E3780" s="19">
        <v>15.64</v>
      </c>
      <c r="F3780" s="19">
        <v>3.45</v>
      </c>
      <c r="G3780" s="19">
        <v>0</v>
      </c>
      <c r="H3780" s="17">
        <f t="shared" si="177"/>
        <v>0</v>
      </c>
      <c r="I3780" s="18">
        <f t="shared" si="175"/>
        <v>15.64</v>
      </c>
      <c r="J3780" s="17">
        <f t="shared" si="176"/>
        <v>0</v>
      </c>
    </row>
    <row r="3781" spans="1:10" x14ac:dyDescent="0.3">
      <c r="A3781" s="2">
        <v>20200606</v>
      </c>
      <c r="B3781" s="2" t="s">
        <v>45</v>
      </c>
      <c r="C3781" s="2">
        <v>0</v>
      </c>
      <c r="D3781" s="2">
        <v>0</v>
      </c>
      <c r="E3781" s="2">
        <v>15.51</v>
      </c>
      <c r="F3781" s="2">
        <v>3.31</v>
      </c>
      <c r="G3781" s="2">
        <v>0</v>
      </c>
      <c r="H3781" s="16">
        <f t="shared" si="177"/>
        <v>0</v>
      </c>
      <c r="I3781" s="15">
        <f t="shared" si="175"/>
        <v>15.51</v>
      </c>
      <c r="J3781" s="14">
        <f t="shared" si="176"/>
        <v>0</v>
      </c>
    </row>
    <row r="3782" spans="1:10" x14ac:dyDescent="0.3">
      <c r="A3782" s="19">
        <v>20200606</v>
      </c>
      <c r="B3782" s="19" t="s">
        <v>44</v>
      </c>
      <c r="C3782" s="19">
        <v>0</v>
      </c>
      <c r="D3782" s="19">
        <v>0</v>
      </c>
      <c r="E3782" s="19">
        <v>15.39</v>
      </c>
      <c r="F3782" s="19">
        <v>3.1</v>
      </c>
      <c r="G3782" s="19">
        <v>0</v>
      </c>
      <c r="H3782" s="17">
        <f t="shared" si="177"/>
        <v>0</v>
      </c>
      <c r="I3782" s="18">
        <f t="shared" si="175"/>
        <v>15.39</v>
      </c>
      <c r="J3782" s="17">
        <f t="shared" si="176"/>
        <v>0</v>
      </c>
    </row>
    <row r="3783" spans="1:10" x14ac:dyDescent="0.3">
      <c r="A3783" s="2">
        <v>20200606</v>
      </c>
      <c r="B3783" s="2" t="s">
        <v>43</v>
      </c>
      <c r="C3783" s="2">
        <v>0</v>
      </c>
      <c r="D3783" s="2">
        <v>0</v>
      </c>
      <c r="E3783" s="2">
        <v>15.35</v>
      </c>
      <c r="F3783" s="2">
        <v>2.62</v>
      </c>
      <c r="G3783" s="2">
        <v>0</v>
      </c>
      <c r="H3783" s="16">
        <f t="shared" si="177"/>
        <v>0</v>
      </c>
      <c r="I3783" s="15">
        <f t="shared" si="175"/>
        <v>15.35</v>
      </c>
      <c r="J3783" s="14">
        <f t="shared" si="176"/>
        <v>0</v>
      </c>
    </row>
    <row r="3784" spans="1:10" x14ac:dyDescent="0.3">
      <c r="A3784" s="19">
        <v>20200606</v>
      </c>
      <c r="B3784" s="19" t="s">
        <v>42</v>
      </c>
      <c r="C3784" s="19">
        <v>112.99</v>
      </c>
      <c r="D3784" s="19">
        <v>9.36</v>
      </c>
      <c r="E3784" s="19">
        <v>15.17</v>
      </c>
      <c r="F3784" s="19">
        <v>1.93</v>
      </c>
      <c r="G3784" s="19">
        <v>0</v>
      </c>
      <c r="H3784" s="17">
        <f t="shared" si="177"/>
        <v>694.7366542241881</v>
      </c>
      <c r="I3784" s="18">
        <f t="shared" si="175"/>
        <v>36.880520444505876</v>
      </c>
      <c r="J3784" s="17">
        <f t="shared" si="176"/>
        <v>0.65759440561592675</v>
      </c>
    </row>
    <row r="3785" spans="1:10" x14ac:dyDescent="0.3">
      <c r="A3785" s="2">
        <v>20200606</v>
      </c>
      <c r="B3785" s="2" t="s">
        <v>41</v>
      </c>
      <c r="C3785" s="2">
        <v>300.99</v>
      </c>
      <c r="D3785" s="2">
        <v>20.52</v>
      </c>
      <c r="E3785" s="2">
        <v>16.170000000000002</v>
      </c>
      <c r="F3785" s="2">
        <v>2.5499999999999998</v>
      </c>
      <c r="G3785" s="2">
        <v>0</v>
      </c>
      <c r="H3785" s="16">
        <f t="shared" si="177"/>
        <v>858.66057233931758</v>
      </c>
      <c r="I3785" s="15">
        <f t="shared" si="175"/>
        <v>43.00314288560368</v>
      </c>
      <c r="J3785" s="14">
        <f t="shared" si="176"/>
        <v>0.78909692195605219</v>
      </c>
    </row>
    <row r="3786" spans="1:10" x14ac:dyDescent="0.3">
      <c r="A3786" s="19">
        <v>20200606</v>
      </c>
      <c r="B3786" s="19" t="s">
        <v>40</v>
      </c>
      <c r="C3786" s="19">
        <v>362</v>
      </c>
      <c r="D3786" s="19">
        <v>32.07</v>
      </c>
      <c r="E3786" s="19">
        <v>16.850000000000001</v>
      </c>
      <c r="F3786" s="19">
        <v>2.83</v>
      </c>
      <c r="G3786" s="19">
        <v>0</v>
      </c>
      <c r="H3786" s="17">
        <f t="shared" si="177"/>
        <v>681.79041705758834</v>
      </c>
      <c r="I3786" s="18">
        <f t="shared" ref="I3786:I3849" si="178">E3786+H3786*((NOCT-20)/(800))</f>
        <v>38.155950533049634</v>
      </c>
      <c r="J3786" s="17">
        <f t="shared" ref="J3786:J3849" si="179">P_STC__W*(H3786/1000)*(1+(alpha_p/100)*(I3786-25))</f>
        <v>0.6414272125543623</v>
      </c>
    </row>
    <row r="3787" spans="1:10" x14ac:dyDescent="0.3">
      <c r="A3787" s="2">
        <v>20200606</v>
      </c>
      <c r="B3787" s="2" t="s">
        <v>39</v>
      </c>
      <c r="C3787" s="2">
        <v>629</v>
      </c>
      <c r="D3787" s="2">
        <v>43.75</v>
      </c>
      <c r="E3787" s="2">
        <v>17.82</v>
      </c>
      <c r="F3787" s="2">
        <v>2.5499999999999998</v>
      </c>
      <c r="G3787" s="2">
        <v>0</v>
      </c>
      <c r="H3787" s="16">
        <f t="shared" si="177"/>
        <v>909.59960154107023</v>
      </c>
      <c r="I3787" s="15">
        <f t="shared" si="178"/>
        <v>46.244987548158448</v>
      </c>
      <c r="J3787" s="14">
        <f t="shared" si="179"/>
        <v>0.82263965660259553</v>
      </c>
    </row>
    <row r="3788" spans="1:10" x14ac:dyDescent="0.3">
      <c r="A3788" s="19">
        <v>20200606</v>
      </c>
      <c r="B3788" s="19" t="s">
        <v>38</v>
      </c>
      <c r="C3788" s="19">
        <v>801</v>
      </c>
      <c r="D3788" s="19">
        <v>55.24</v>
      </c>
      <c r="E3788" s="19">
        <v>18.78</v>
      </c>
      <c r="F3788" s="19">
        <v>2.2799999999999998</v>
      </c>
      <c r="G3788" s="19">
        <v>0</v>
      </c>
      <c r="H3788" s="17">
        <f t="shared" si="177"/>
        <v>974.98934185679173</v>
      </c>
      <c r="I3788" s="18">
        <f t="shared" si="178"/>
        <v>49.248416933024743</v>
      </c>
      <c r="J3788" s="17">
        <f t="shared" si="179"/>
        <v>0.8686005755570968</v>
      </c>
    </row>
    <row r="3789" spans="1:10" x14ac:dyDescent="0.3">
      <c r="A3789" s="2">
        <v>20200606</v>
      </c>
      <c r="B3789" s="2" t="s">
        <v>37</v>
      </c>
      <c r="C3789" s="2">
        <v>914</v>
      </c>
      <c r="D3789" s="2">
        <v>65.77</v>
      </c>
      <c r="E3789" s="2">
        <v>19.71</v>
      </c>
      <c r="F3789" s="2">
        <v>2.14</v>
      </c>
      <c r="G3789" s="2">
        <v>0</v>
      </c>
      <c r="H3789" s="16">
        <f t="shared" si="177"/>
        <v>1002.2969971985673</v>
      </c>
      <c r="I3789" s="15">
        <f t="shared" si="178"/>
        <v>51.031781162455232</v>
      </c>
      <c r="J3789" s="14">
        <f t="shared" si="179"/>
        <v>0.88488490478970139</v>
      </c>
    </row>
    <row r="3790" spans="1:10" x14ac:dyDescent="0.3">
      <c r="A3790" s="19">
        <v>20200606</v>
      </c>
      <c r="B3790" s="19" t="s">
        <v>36</v>
      </c>
      <c r="C3790" s="19">
        <v>950</v>
      </c>
      <c r="D3790" s="19">
        <v>73.05</v>
      </c>
      <c r="E3790" s="19">
        <v>20.39</v>
      </c>
      <c r="F3790" s="19">
        <v>2.62</v>
      </c>
      <c r="G3790" s="19">
        <v>0</v>
      </c>
      <c r="H3790" s="17">
        <f t="shared" si="177"/>
        <v>993.14257606937826</v>
      </c>
      <c r="I3790" s="18">
        <f t="shared" si="178"/>
        <v>51.425705502168071</v>
      </c>
      <c r="J3790" s="17">
        <f t="shared" si="179"/>
        <v>0.87504235650344542</v>
      </c>
    </row>
    <row r="3791" spans="1:10" x14ac:dyDescent="0.3">
      <c r="A3791" s="2">
        <v>20200606</v>
      </c>
      <c r="B3791" s="2" t="s">
        <v>35</v>
      </c>
      <c r="C3791" s="2">
        <v>935</v>
      </c>
      <c r="D3791" s="2">
        <v>72.260000000000005</v>
      </c>
      <c r="E3791" s="2">
        <v>20.78</v>
      </c>
      <c r="F3791" s="2">
        <v>3.45</v>
      </c>
      <c r="G3791" s="2">
        <v>0</v>
      </c>
      <c r="H3791" s="16">
        <f t="shared" si="177"/>
        <v>981.67986516327937</v>
      </c>
      <c r="I3791" s="15">
        <f t="shared" si="178"/>
        <v>51.457495786352482</v>
      </c>
      <c r="J3791" s="14">
        <f t="shared" si="179"/>
        <v>0.86480230613080888</v>
      </c>
    </row>
    <row r="3792" spans="1:10" x14ac:dyDescent="0.3">
      <c r="A3792" s="19">
        <v>20200606</v>
      </c>
      <c r="B3792" s="19" t="s">
        <v>34</v>
      </c>
      <c r="C3792" s="19">
        <v>827</v>
      </c>
      <c r="D3792" s="19">
        <v>64.14</v>
      </c>
      <c r="E3792" s="19">
        <v>20.97</v>
      </c>
      <c r="F3792" s="19">
        <v>4.34</v>
      </c>
      <c r="G3792" s="19">
        <v>0</v>
      </c>
      <c r="H3792" s="17">
        <f t="shared" si="177"/>
        <v>919.0292911492636</v>
      </c>
      <c r="I3792" s="18">
        <f t="shared" si="178"/>
        <v>49.689665348414486</v>
      </c>
      <c r="J3792" s="17">
        <f t="shared" si="179"/>
        <v>0.81692192575186695</v>
      </c>
    </row>
    <row r="3793" spans="1:10" x14ac:dyDescent="0.3">
      <c r="A3793" s="2">
        <v>20200606</v>
      </c>
      <c r="B3793" s="2" t="s">
        <v>33</v>
      </c>
      <c r="C3793" s="2">
        <v>774</v>
      </c>
      <c r="D3793" s="2">
        <v>53.36</v>
      </c>
      <c r="E3793" s="2">
        <v>20.84</v>
      </c>
      <c r="F3793" s="2">
        <v>5.0999999999999996</v>
      </c>
      <c r="G3793" s="2">
        <v>0</v>
      </c>
      <c r="H3793" s="16">
        <f t="shared" si="177"/>
        <v>964.60493591171371</v>
      </c>
      <c r="I3793" s="15">
        <f t="shared" si="178"/>
        <v>50.983904247241057</v>
      </c>
      <c r="J3793" s="14">
        <f t="shared" si="179"/>
        <v>0.85181602560155645</v>
      </c>
    </row>
    <row r="3794" spans="1:10" x14ac:dyDescent="0.3">
      <c r="A3794" s="19">
        <v>20200606</v>
      </c>
      <c r="B3794" s="19" t="s">
        <v>32</v>
      </c>
      <c r="C3794" s="19">
        <v>519</v>
      </c>
      <c r="D3794" s="19">
        <v>41.81</v>
      </c>
      <c r="E3794" s="19">
        <v>20.440000000000001</v>
      </c>
      <c r="F3794" s="19">
        <v>5.66</v>
      </c>
      <c r="G3794" s="19">
        <v>0</v>
      </c>
      <c r="H3794" s="17">
        <f t="shared" si="177"/>
        <v>778.50478367389212</v>
      </c>
      <c r="I3794" s="18">
        <f t="shared" si="178"/>
        <v>44.76827448980913</v>
      </c>
      <c r="J3794" s="17">
        <f t="shared" si="179"/>
        <v>0.70925115052506471</v>
      </c>
    </row>
    <row r="3795" spans="1:10" x14ac:dyDescent="0.3">
      <c r="A3795" s="2">
        <v>20200606</v>
      </c>
      <c r="B3795" s="2" t="s">
        <v>31</v>
      </c>
      <c r="C3795" s="2">
        <v>279</v>
      </c>
      <c r="D3795" s="2">
        <v>30.12</v>
      </c>
      <c r="E3795" s="2">
        <v>20.04</v>
      </c>
      <c r="F3795" s="2">
        <v>5.72</v>
      </c>
      <c r="G3795" s="2">
        <v>0</v>
      </c>
      <c r="H3795" s="16">
        <f t="shared" ref="H3795:H3858" si="180">IF(D3795&gt;0,C3795/SIN(D3795*PI()/180),0)</f>
        <v>555.98433282535143</v>
      </c>
      <c r="I3795" s="15">
        <f t="shared" si="178"/>
        <v>37.414510400792231</v>
      </c>
      <c r="J3795" s="14">
        <f t="shared" si="179"/>
        <v>0.52492410305393111</v>
      </c>
    </row>
    <row r="3796" spans="1:10" x14ac:dyDescent="0.3">
      <c r="A3796" s="19">
        <v>20200606</v>
      </c>
      <c r="B3796" s="19" t="s">
        <v>30</v>
      </c>
      <c r="C3796" s="19">
        <v>169</v>
      </c>
      <c r="D3796" s="19">
        <v>18.62</v>
      </c>
      <c r="E3796" s="19">
        <v>19.3</v>
      </c>
      <c r="F3796" s="19">
        <v>5.93</v>
      </c>
      <c r="G3796" s="19">
        <v>0</v>
      </c>
      <c r="H3796" s="17">
        <f t="shared" si="180"/>
        <v>529.29917836614072</v>
      </c>
      <c r="I3796" s="18">
        <f t="shared" si="178"/>
        <v>35.840599323941902</v>
      </c>
      <c r="J3796" s="17">
        <f t="shared" si="179"/>
        <v>0.50347853694792533</v>
      </c>
    </row>
    <row r="3797" spans="1:10" x14ac:dyDescent="0.3">
      <c r="A3797" s="2">
        <v>20200606</v>
      </c>
      <c r="B3797" s="2" t="s">
        <v>29</v>
      </c>
      <c r="C3797" s="2">
        <v>65</v>
      </c>
      <c r="D3797" s="2">
        <v>7.55</v>
      </c>
      <c r="E3797" s="2">
        <v>18.53</v>
      </c>
      <c r="F3797" s="2">
        <v>6.14</v>
      </c>
      <c r="G3797" s="2">
        <v>0</v>
      </c>
      <c r="H3797" s="16">
        <f t="shared" si="180"/>
        <v>494.7053540390736</v>
      </c>
      <c r="I3797" s="15">
        <f t="shared" si="178"/>
        <v>33.989542313721053</v>
      </c>
      <c r="J3797" s="14">
        <f t="shared" si="179"/>
        <v>0.47469306783075987</v>
      </c>
    </row>
    <row r="3798" spans="1:10" x14ac:dyDescent="0.3">
      <c r="A3798" s="19">
        <v>20200606</v>
      </c>
      <c r="B3798" s="19" t="s">
        <v>28</v>
      </c>
      <c r="C3798" s="19">
        <v>0</v>
      </c>
      <c r="D3798" s="19">
        <v>0</v>
      </c>
      <c r="E3798" s="19">
        <v>17.84</v>
      </c>
      <c r="F3798" s="19">
        <v>5.52</v>
      </c>
      <c r="G3798" s="19">
        <v>0</v>
      </c>
      <c r="H3798" s="17">
        <f t="shared" si="180"/>
        <v>0</v>
      </c>
      <c r="I3798" s="18">
        <f t="shared" si="178"/>
        <v>17.84</v>
      </c>
      <c r="J3798" s="17">
        <f t="shared" si="179"/>
        <v>0</v>
      </c>
    </row>
    <row r="3799" spans="1:10" x14ac:dyDescent="0.3">
      <c r="A3799" s="2">
        <v>20200606</v>
      </c>
      <c r="B3799" s="2" t="s">
        <v>27</v>
      </c>
      <c r="C3799" s="2">
        <v>0</v>
      </c>
      <c r="D3799" s="2">
        <v>0</v>
      </c>
      <c r="E3799" s="2">
        <v>17.55</v>
      </c>
      <c r="F3799" s="2">
        <v>5.17</v>
      </c>
      <c r="G3799" s="2">
        <v>0</v>
      </c>
      <c r="H3799" s="16">
        <f t="shared" si="180"/>
        <v>0</v>
      </c>
      <c r="I3799" s="15">
        <f t="shared" si="178"/>
        <v>17.55</v>
      </c>
      <c r="J3799" s="14">
        <f t="shared" si="179"/>
        <v>0</v>
      </c>
    </row>
    <row r="3800" spans="1:10" x14ac:dyDescent="0.3">
      <c r="A3800" s="19">
        <v>20200606</v>
      </c>
      <c r="B3800" s="19" t="s">
        <v>26</v>
      </c>
      <c r="C3800" s="19">
        <v>0</v>
      </c>
      <c r="D3800" s="19">
        <v>0</v>
      </c>
      <c r="E3800" s="19">
        <v>17.36</v>
      </c>
      <c r="F3800" s="19">
        <v>4.76</v>
      </c>
      <c r="G3800" s="19">
        <v>0</v>
      </c>
      <c r="H3800" s="17">
        <f t="shared" si="180"/>
        <v>0</v>
      </c>
      <c r="I3800" s="18">
        <f t="shared" si="178"/>
        <v>17.36</v>
      </c>
      <c r="J3800" s="17">
        <f t="shared" si="179"/>
        <v>0</v>
      </c>
    </row>
    <row r="3801" spans="1:10" x14ac:dyDescent="0.3">
      <c r="A3801" s="2">
        <v>20200606</v>
      </c>
      <c r="B3801" s="2" t="s">
        <v>25</v>
      </c>
      <c r="C3801" s="2">
        <v>0</v>
      </c>
      <c r="D3801" s="2">
        <v>0</v>
      </c>
      <c r="E3801" s="2">
        <v>17.149999999999999</v>
      </c>
      <c r="F3801" s="2">
        <v>4.41</v>
      </c>
      <c r="G3801" s="2">
        <v>0</v>
      </c>
      <c r="H3801" s="16">
        <f t="shared" si="180"/>
        <v>0</v>
      </c>
      <c r="I3801" s="15">
        <f t="shared" si="178"/>
        <v>17.149999999999999</v>
      </c>
      <c r="J3801" s="14">
        <f t="shared" si="179"/>
        <v>0</v>
      </c>
    </row>
    <row r="3802" spans="1:10" x14ac:dyDescent="0.3">
      <c r="A3802" s="19">
        <v>20200607</v>
      </c>
      <c r="B3802" s="19" t="s">
        <v>48</v>
      </c>
      <c r="C3802" s="19">
        <v>0</v>
      </c>
      <c r="D3802" s="19">
        <v>0</v>
      </c>
      <c r="E3802" s="19">
        <v>16.940000000000001</v>
      </c>
      <c r="F3802" s="19">
        <v>4.1399999999999997</v>
      </c>
      <c r="G3802" s="19">
        <v>0</v>
      </c>
      <c r="H3802" s="17">
        <f t="shared" si="180"/>
        <v>0</v>
      </c>
      <c r="I3802" s="18">
        <f t="shared" si="178"/>
        <v>16.940000000000001</v>
      </c>
      <c r="J3802" s="17">
        <f t="shared" si="179"/>
        <v>0</v>
      </c>
    </row>
    <row r="3803" spans="1:10" x14ac:dyDescent="0.3">
      <c r="A3803" s="2">
        <v>20200607</v>
      </c>
      <c r="B3803" s="2" t="s">
        <v>47</v>
      </c>
      <c r="C3803" s="2">
        <v>0</v>
      </c>
      <c r="D3803" s="2">
        <v>0</v>
      </c>
      <c r="E3803" s="2">
        <v>17.05</v>
      </c>
      <c r="F3803" s="2">
        <v>3.86</v>
      </c>
      <c r="G3803" s="2">
        <v>0</v>
      </c>
      <c r="H3803" s="16">
        <f t="shared" si="180"/>
        <v>0</v>
      </c>
      <c r="I3803" s="15">
        <f t="shared" si="178"/>
        <v>17.05</v>
      </c>
      <c r="J3803" s="14">
        <f t="shared" si="179"/>
        <v>0</v>
      </c>
    </row>
    <row r="3804" spans="1:10" x14ac:dyDescent="0.3">
      <c r="A3804" s="19">
        <v>20200607</v>
      </c>
      <c r="B3804" s="19" t="s">
        <v>46</v>
      </c>
      <c r="C3804" s="19">
        <v>0</v>
      </c>
      <c r="D3804" s="19">
        <v>0</v>
      </c>
      <c r="E3804" s="19">
        <v>17.05</v>
      </c>
      <c r="F3804" s="19">
        <v>3.59</v>
      </c>
      <c r="G3804" s="19">
        <v>0</v>
      </c>
      <c r="H3804" s="17">
        <f t="shared" si="180"/>
        <v>0</v>
      </c>
      <c r="I3804" s="18">
        <f t="shared" si="178"/>
        <v>17.05</v>
      </c>
      <c r="J3804" s="17">
        <f t="shared" si="179"/>
        <v>0</v>
      </c>
    </row>
    <row r="3805" spans="1:10" x14ac:dyDescent="0.3">
      <c r="A3805" s="2">
        <v>20200607</v>
      </c>
      <c r="B3805" s="2" t="s">
        <v>45</v>
      </c>
      <c r="C3805" s="2">
        <v>0</v>
      </c>
      <c r="D3805" s="2">
        <v>0</v>
      </c>
      <c r="E3805" s="2">
        <v>17.079999999999998</v>
      </c>
      <c r="F3805" s="2">
        <v>3.59</v>
      </c>
      <c r="G3805" s="2">
        <v>0</v>
      </c>
      <c r="H3805" s="16">
        <f t="shared" si="180"/>
        <v>0</v>
      </c>
      <c r="I3805" s="15">
        <f t="shared" si="178"/>
        <v>17.079999999999998</v>
      </c>
      <c r="J3805" s="14">
        <f t="shared" si="179"/>
        <v>0</v>
      </c>
    </row>
    <row r="3806" spans="1:10" x14ac:dyDescent="0.3">
      <c r="A3806" s="19">
        <v>20200607</v>
      </c>
      <c r="B3806" s="19" t="s">
        <v>44</v>
      </c>
      <c r="C3806" s="19">
        <v>0</v>
      </c>
      <c r="D3806" s="19">
        <v>0</v>
      </c>
      <c r="E3806" s="19">
        <v>17.149999999999999</v>
      </c>
      <c r="F3806" s="19">
        <v>3.79</v>
      </c>
      <c r="G3806" s="19">
        <v>0</v>
      </c>
      <c r="H3806" s="17">
        <f t="shared" si="180"/>
        <v>0</v>
      </c>
      <c r="I3806" s="18">
        <f t="shared" si="178"/>
        <v>17.149999999999999</v>
      </c>
      <c r="J3806" s="17">
        <f t="shared" si="179"/>
        <v>0</v>
      </c>
    </row>
    <row r="3807" spans="1:10" x14ac:dyDescent="0.3">
      <c r="A3807" s="2">
        <v>20200607</v>
      </c>
      <c r="B3807" s="2" t="s">
        <v>43</v>
      </c>
      <c r="C3807" s="2">
        <v>0</v>
      </c>
      <c r="D3807" s="2">
        <v>0</v>
      </c>
      <c r="E3807" s="2">
        <v>17.22</v>
      </c>
      <c r="F3807" s="2">
        <v>3.79</v>
      </c>
      <c r="G3807" s="2">
        <v>0</v>
      </c>
      <c r="H3807" s="16">
        <f t="shared" si="180"/>
        <v>0</v>
      </c>
      <c r="I3807" s="15">
        <f t="shared" si="178"/>
        <v>17.22</v>
      </c>
      <c r="J3807" s="14">
        <f t="shared" si="179"/>
        <v>0</v>
      </c>
    </row>
    <row r="3808" spans="1:10" x14ac:dyDescent="0.3">
      <c r="A3808" s="19">
        <v>20200607</v>
      </c>
      <c r="B3808" s="19" t="s">
        <v>42</v>
      </c>
      <c r="C3808" s="19">
        <v>50</v>
      </c>
      <c r="D3808" s="19">
        <v>9.39</v>
      </c>
      <c r="E3808" s="19">
        <v>17.38</v>
      </c>
      <c r="F3808" s="19">
        <v>4</v>
      </c>
      <c r="G3808" s="19">
        <v>0</v>
      </c>
      <c r="H3808" s="17">
        <f t="shared" si="180"/>
        <v>306.45935958660777</v>
      </c>
      <c r="I3808" s="18">
        <f t="shared" si="178"/>
        <v>26.956854987081492</v>
      </c>
      <c r="J3808" s="17">
        <f t="shared" si="179"/>
        <v>0.30376072521895592</v>
      </c>
    </row>
    <row r="3809" spans="1:10" x14ac:dyDescent="0.3">
      <c r="A3809" s="2">
        <v>20200607</v>
      </c>
      <c r="B3809" s="2" t="s">
        <v>41</v>
      </c>
      <c r="C3809" s="2">
        <v>181</v>
      </c>
      <c r="D3809" s="2">
        <v>20.54</v>
      </c>
      <c r="E3809" s="2">
        <v>17.84</v>
      </c>
      <c r="F3809" s="2">
        <v>4.83</v>
      </c>
      <c r="G3809" s="2">
        <v>0</v>
      </c>
      <c r="H3809" s="16">
        <f t="shared" si="180"/>
        <v>515.87348938480136</v>
      </c>
      <c r="I3809" s="15">
        <f t="shared" si="178"/>
        <v>33.961046543275046</v>
      </c>
      <c r="J3809" s="14">
        <f t="shared" si="179"/>
        <v>0.49507104081511627</v>
      </c>
    </row>
    <row r="3810" spans="1:10" x14ac:dyDescent="0.3">
      <c r="A3810" s="19">
        <v>20200607</v>
      </c>
      <c r="B3810" s="19" t="s">
        <v>40</v>
      </c>
      <c r="C3810" s="19">
        <v>414</v>
      </c>
      <c r="D3810" s="19">
        <v>32.090000000000003</v>
      </c>
      <c r="E3810" s="19">
        <v>18.32</v>
      </c>
      <c r="F3810" s="19">
        <v>5.0999999999999996</v>
      </c>
      <c r="G3810" s="19">
        <v>0</v>
      </c>
      <c r="H3810" s="17">
        <f t="shared" si="180"/>
        <v>779.29306036350567</v>
      </c>
      <c r="I3810" s="18">
        <f t="shared" si="178"/>
        <v>42.672908136359553</v>
      </c>
      <c r="J3810" s="17">
        <f t="shared" si="179"/>
        <v>0.71731737436152532</v>
      </c>
    </row>
    <row r="3811" spans="1:10" x14ac:dyDescent="0.3">
      <c r="A3811" s="2">
        <v>20200607</v>
      </c>
      <c r="B3811" s="2" t="s">
        <v>39</v>
      </c>
      <c r="C3811" s="2">
        <v>169</v>
      </c>
      <c r="D3811" s="2">
        <v>43.77</v>
      </c>
      <c r="E3811" s="2">
        <v>18.98</v>
      </c>
      <c r="F3811" s="2">
        <v>5.38</v>
      </c>
      <c r="G3811" s="2">
        <v>0</v>
      </c>
      <c r="H3811" s="16">
        <f t="shared" si="180"/>
        <v>244.30255850977483</v>
      </c>
      <c r="I3811" s="15">
        <f t="shared" si="178"/>
        <v>26.614454953430464</v>
      </c>
      <c r="J3811" s="14">
        <f t="shared" si="179"/>
        <v>0.24252768886902654</v>
      </c>
    </row>
    <row r="3812" spans="1:10" x14ac:dyDescent="0.3">
      <c r="A3812" s="19">
        <v>20200607</v>
      </c>
      <c r="B3812" s="19" t="s">
        <v>38</v>
      </c>
      <c r="C3812" s="19">
        <v>417</v>
      </c>
      <c r="D3812" s="19">
        <v>55.26</v>
      </c>
      <c r="E3812" s="19">
        <v>19.690000000000001</v>
      </c>
      <c r="F3812" s="19">
        <v>5.72</v>
      </c>
      <c r="G3812" s="19">
        <v>0</v>
      </c>
      <c r="H3812" s="17">
        <f t="shared" si="180"/>
        <v>507.45582289239621</v>
      </c>
      <c r="I3812" s="18">
        <f t="shared" si="178"/>
        <v>35.547994465387383</v>
      </c>
      <c r="J3812" s="17">
        <f t="shared" si="179"/>
        <v>0.48336893744155701</v>
      </c>
    </row>
    <row r="3813" spans="1:10" x14ac:dyDescent="0.3">
      <c r="A3813" s="2">
        <v>20200607</v>
      </c>
      <c r="B3813" s="2" t="s">
        <v>37</v>
      </c>
      <c r="C3813" s="2">
        <v>184</v>
      </c>
      <c r="D3813" s="2">
        <v>65.81</v>
      </c>
      <c r="E3813" s="2">
        <v>19.850000000000001</v>
      </c>
      <c r="F3813" s="2">
        <v>5.86</v>
      </c>
      <c r="G3813" s="2">
        <v>0</v>
      </c>
      <c r="H3813" s="16">
        <f t="shared" si="180"/>
        <v>201.71199827952637</v>
      </c>
      <c r="I3813" s="15">
        <f t="shared" si="178"/>
        <v>26.1534999462352</v>
      </c>
      <c r="J3813" s="14">
        <f t="shared" si="179"/>
        <v>0.20066496177325943</v>
      </c>
    </row>
    <row r="3814" spans="1:10" x14ac:dyDescent="0.3">
      <c r="A3814" s="19">
        <v>20200607</v>
      </c>
      <c r="B3814" s="19" t="s">
        <v>36</v>
      </c>
      <c r="C3814" s="19">
        <v>347</v>
      </c>
      <c r="D3814" s="19">
        <v>73.13</v>
      </c>
      <c r="E3814" s="19">
        <v>20.27</v>
      </c>
      <c r="F3814" s="19">
        <v>5.93</v>
      </c>
      <c r="G3814" s="19">
        <v>0</v>
      </c>
      <c r="H3814" s="17">
        <f t="shared" si="180"/>
        <v>362.60444128697554</v>
      </c>
      <c r="I3814" s="18">
        <f t="shared" si="178"/>
        <v>31.601388790217985</v>
      </c>
      <c r="J3814" s="17">
        <f t="shared" si="179"/>
        <v>0.35183282326399762</v>
      </c>
    </row>
    <row r="3815" spans="1:10" x14ac:dyDescent="0.3">
      <c r="A3815" s="2">
        <v>20200607</v>
      </c>
      <c r="B3815" s="2" t="s">
        <v>35</v>
      </c>
      <c r="C3815" s="2">
        <v>366</v>
      </c>
      <c r="D3815" s="2">
        <v>72.37</v>
      </c>
      <c r="E3815" s="2">
        <v>20.82</v>
      </c>
      <c r="F3815" s="2">
        <v>6.07</v>
      </c>
      <c r="G3815" s="2">
        <v>0</v>
      </c>
      <c r="H3815" s="16">
        <f t="shared" si="180"/>
        <v>384.03738468837656</v>
      </c>
      <c r="I3815" s="15">
        <f t="shared" si="178"/>
        <v>32.821168271511766</v>
      </c>
      <c r="J3815" s="14">
        <f t="shared" si="179"/>
        <v>0.37052109015148066</v>
      </c>
    </row>
    <row r="3816" spans="1:10" x14ac:dyDescent="0.3">
      <c r="A3816" s="19">
        <v>20200607</v>
      </c>
      <c r="B3816" s="19" t="s">
        <v>34</v>
      </c>
      <c r="C3816" s="19">
        <v>459</v>
      </c>
      <c r="D3816" s="19">
        <v>64.239999999999995</v>
      </c>
      <c r="E3816" s="19">
        <v>20.91</v>
      </c>
      <c r="F3816" s="19">
        <v>6.34</v>
      </c>
      <c r="G3816" s="19">
        <v>0</v>
      </c>
      <c r="H3816" s="17">
        <f t="shared" si="180"/>
        <v>509.64755006394796</v>
      </c>
      <c r="I3816" s="18">
        <f t="shared" si="178"/>
        <v>36.836485939498374</v>
      </c>
      <c r="J3816" s="17">
        <f t="shared" si="179"/>
        <v>0.48250158779200519</v>
      </c>
    </row>
    <row r="3817" spans="1:10" x14ac:dyDescent="0.3">
      <c r="A3817" s="2">
        <v>20200607</v>
      </c>
      <c r="B3817" s="2" t="s">
        <v>33</v>
      </c>
      <c r="C3817" s="2">
        <v>555</v>
      </c>
      <c r="D3817" s="2">
        <v>53.45</v>
      </c>
      <c r="E3817" s="2">
        <v>20.7</v>
      </c>
      <c r="F3817" s="2">
        <v>6.69</v>
      </c>
      <c r="G3817" s="2">
        <v>0</v>
      </c>
      <c r="H3817" s="16">
        <f t="shared" si="180"/>
        <v>690.86780849393881</v>
      </c>
      <c r="I3817" s="15">
        <f t="shared" si="178"/>
        <v>42.289619015435591</v>
      </c>
      <c r="J3817" s="14">
        <f t="shared" si="179"/>
        <v>0.63711602309893778</v>
      </c>
    </row>
    <row r="3818" spans="1:10" x14ac:dyDescent="0.3">
      <c r="A3818" s="19">
        <v>20200607</v>
      </c>
      <c r="B3818" s="19" t="s">
        <v>32</v>
      </c>
      <c r="C3818" s="19">
        <v>547</v>
      </c>
      <c r="D3818" s="19">
        <v>41.9</v>
      </c>
      <c r="E3818" s="19">
        <v>20.09</v>
      </c>
      <c r="F3818" s="19">
        <v>6.83</v>
      </c>
      <c r="G3818" s="19">
        <v>0</v>
      </c>
      <c r="H3818" s="17">
        <f t="shared" si="180"/>
        <v>819.06758740472151</v>
      </c>
      <c r="I3818" s="18">
        <f t="shared" si="178"/>
        <v>45.685862106397551</v>
      </c>
      <c r="J3818" s="17">
        <f t="shared" si="179"/>
        <v>0.74282355114478948</v>
      </c>
    </row>
    <row r="3819" spans="1:10" x14ac:dyDescent="0.3">
      <c r="A3819" s="2">
        <v>20200607</v>
      </c>
      <c r="B3819" s="2" t="s">
        <v>31</v>
      </c>
      <c r="C3819" s="2">
        <v>392</v>
      </c>
      <c r="D3819" s="2">
        <v>30.21</v>
      </c>
      <c r="E3819" s="2">
        <v>19.3</v>
      </c>
      <c r="F3819" s="2">
        <v>6.76</v>
      </c>
      <c r="G3819" s="2">
        <v>0</v>
      </c>
      <c r="H3819" s="16">
        <f t="shared" si="180"/>
        <v>779.05954190902253</v>
      </c>
      <c r="I3819" s="15">
        <f t="shared" si="178"/>
        <v>43.645610684656958</v>
      </c>
      <c r="J3819" s="14">
        <f t="shared" si="179"/>
        <v>0.7136923577753097</v>
      </c>
    </row>
    <row r="3820" spans="1:10" x14ac:dyDescent="0.3">
      <c r="A3820" s="19">
        <v>20200607</v>
      </c>
      <c r="B3820" s="19" t="s">
        <v>30</v>
      </c>
      <c r="C3820" s="19">
        <v>243</v>
      </c>
      <c r="D3820" s="19">
        <v>18.71</v>
      </c>
      <c r="E3820" s="19">
        <v>18.46</v>
      </c>
      <c r="F3820" s="19">
        <v>6.83</v>
      </c>
      <c r="G3820" s="19">
        <v>0</v>
      </c>
      <c r="H3820" s="17">
        <f t="shared" si="180"/>
        <v>757.5325268264296</v>
      </c>
      <c r="I3820" s="18">
        <f t="shared" si="178"/>
        <v>42.132891463325926</v>
      </c>
      <c r="J3820" s="17">
        <f t="shared" si="179"/>
        <v>0.69912827529717647</v>
      </c>
    </row>
    <row r="3821" spans="1:10" x14ac:dyDescent="0.3">
      <c r="A3821" s="2">
        <v>20200607</v>
      </c>
      <c r="B3821" s="2" t="s">
        <v>29</v>
      </c>
      <c r="C3821" s="2">
        <v>85</v>
      </c>
      <c r="D3821" s="2">
        <v>7.65</v>
      </c>
      <c r="E3821" s="2">
        <v>17.489999999999998</v>
      </c>
      <c r="F3821" s="2">
        <v>7.24</v>
      </c>
      <c r="G3821" s="2">
        <v>0</v>
      </c>
      <c r="H3821" s="16">
        <f t="shared" si="180"/>
        <v>638.51521432115055</v>
      </c>
      <c r="I3821" s="15">
        <f t="shared" si="178"/>
        <v>37.443600447535957</v>
      </c>
      <c r="J3821" s="14">
        <f t="shared" si="179"/>
        <v>0.6027607873910672</v>
      </c>
    </row>
    <row r="3822" spans="1:10" x14ac:dyDescent="0.3">
      <c r="A3822" s="19">
        <v>20200607</v>
      </c>
      <c r="B3822" s="19" t="s">
        <v>28</v>
      </c>
      <c r="C3822" s="19">
        <v>0</v>
      </c>
      <c r="D3822" s="19">
        <v>0</v>
      </c>
      <c r="E3822" s="19">
        <v>16.64</v>
      </c>
      <c r="F3822" s="19">
        <v>6.83</v>
      </c>
      <c r="G3822" s="19">
        <v>0</v>
      </c>
      <c r="H3822" s="17">
        <f t="shared" si="180"/>
        <v>0</v>
      </c>
      <c r="I3822" s="18">
        <f t="shared" si="178"/>
        <v>16.64</v>
      </c>
      <c r="J3822" s="17">
        <f t="shared" si="179"/>
        <v>0</v>
      </c>
    </row>
    <row r="3823" spans="1:10" x14ac:dyDescent="0.3">
      <c r="A3823" s="2">
        <v>20200607</v>
      </c>
      <c r="B3823" s="2" t="s">
        <v>27</v>
      </c>
      <c r="C3823" s="2">
        <v>0</v>
      </c>
      <c r="D3823" s="2">
        <v>0</v>
      </c>
      <c r="E3823" s="2">
        <v>16.190000000000001</v>
      </c>
      <c r="F3823" s="2">
        <v>6.69</v>
      </c>
      <c r="G3823" s="2">
        <v>0</v>
      </c>
      <c r="H3823" s="16">
        <f t="shared" si="180"/>
        <v>0</v>
      </c>
      <c r="I3823" s="15">
        <f t="shared" si="178"/>
        <v>16.190000000000001</v>
      </c>
      <c r="J3823" s="14">
        <f t="shared" si="179"/>
        <v>0</v>
      </c>
    </row>
    <row r="3824" spans="1:10" x14ac:dyDescent="0.3">
      <c r="A3824" s="19">
        <v>20200607</v>
      </c>
      <c r="B3824" s="19" t="s">
        <v>26</v>
      </c>
      <c r="C3824" s="19">
        <v>0</v>
      </c>
      <c r="D3824" s="19">
        <v>0</v>
      </c>
      <c r="E3824" s="19">
        <v>15.94</v>
      </c>
      <c r="F3824" s="19">
        <v>6.28</v>
      </c>
      <c r="G3824" s="19">
        <v>0</v>
      </c>
      <c r="H3824" s="17">
        <f t="shared" si="180"/>
        <v>0</v>
      </c>
      <c r="I3824" s="18">
        <f t="shared" si="178"/>
        <v>15.94</v>
      </c>
      <c r="J3824" s="17">
        <f t="shared" si="179"/>
        <v>0</v>
      </c>
    </row>
    <row r="3825" spans="1:10" x14ac:dyDescent="0.3">
      <c r="A3825" s="2">
        <v>20200607</v>
      </c>
      <c r="B3825" s="2" t="s">
        <v>25</v>
      </c>
      <c r="C3825" s="2">
        <v>0</v>
      </c>
      <c r="D3825" s="2">
        <v>0</v>
      </c>
      <c r="E3825" s="2">
        <v>15.75</v>
      </c>
      <c r="F3825" s="2">
        <v>5.66</v>
      </c>
      <c r="G3825" s="2">
        <v>0</v>
      </c>
      <c r="H3825" s="16">
        <f t="shared" si="180"/>
        <v>0</v>
      </c>
      <c r="I3825" s="15">
        <f t="shared" si="178"/>
        <v>15.75</v>
      </c>
      <c r="J3825" s="14">
        <f t="shared" si="179"/>
        <v>0</v>
      </c>
    </row>
    <row r="3826" spans="1:10" x14ac:dyDescent="0.3">
      <c r="A3826" s="19">
        <v>20200608</v>
      </c>
      <c r="B3826" s="19" t="s">
        <v>48</v>
      </c>
      <c r="C3826" s="19">
        <v>0</v>
      </c>
      <c r="D3826" s="19">
        <v>0</v>
      </c>
      <c r="E3826" s="19">
        <v>15.64</v>
      </c>
      <c r="F3826" s="19">
        <v>5.38</v>
      </c>
      <c r="G3826" s="19">
        <v>0</v>
      </c>
      <c r="H3826" s="17">
        <f t="shared" si="180"/>
        <v>0</v>
      </c>
      <c r="I3826" s="18">
        <f t="shared" si="178"/>
        <v>15.64</v>
      </c>
      <c r="J3826" s="17">
        <f t="shared" si="179"/>
        <v>0</v>
      </c>
    </row>
    <row r="3827" spans="1:10" x14ac:dyDescent="0.3">
      <c r="A3827" s="2">
        <v>20200608</v>
      </c>
      <c r="B3827" s="2" t="s">
        <v>47</v>
      </c>
      <c r="C3827" s="2">
        <v>0</v>
      </c>
      <c r="D3827" s="2">
        <v>0</v>
      </c>
      <c r="E3827" s="2">
        <v>15.63</v>
      </c>
      <c r="F3827" s="2">
        <v>5.38</v>
      </c>
      <c r="G3827" s="2">
        <v>0</v>
      </c>
      <c r="H3827" s="16">
        <f t="shared" si="180"/>
        <v>0</v>
      </c>
      <c r="I3827" s="15">
        <f t="shared" si="178"/>
        <v>15.63</v>
      </c>
      <c r="J3827" s="14">
        <f t="shared" si="179"/>
        <v>0</v>
      </c>
    </row>
    <row r="3828" spans="1:10" x14ac:dyDescent="0.3">
      <c r="A3828" s="19">
        <v>20200608</v>
      </c>
      <c r="B3828" s="19" t="s">
        <v>46</v>
      </c>
      <c r="C3828" s="19">
        <v>0</v>
      </c>
      <c r="D3828" s="19">
        <v>0</v>
      </c>
      <c r="E3828" s="19">
        <v>15.73</v>
      </c>
      <c r="F3828" s="19">
        <v>5.45</v>
      </c>
      <c r="G3828" s="19">
        <v>0</v>
      </c>
      <c r="H3828" s="17">
        <f t="shared" si="180"/>
        <v>0</v>
      </c>
      <c r="I3828" s="18">
        <f t="shared" si="178"/>
        <v>15.73</v>
      </c>
      <c r="J3828" s="17">
        <f t="shared" si="179"/>
        <v>0</v>
      </c>
    </row>
    <row r="3829" spans="1:10" x14ac:dyDescent="0.3">
      <c r="A3829" s="2">
        <v>20200608</v>
      </c>
      <c r="B3829" s="2" t="s">
        <v>45</v>
      </c>
      <c r="C3829" s="2">
        <v>0</v>
      </c>
      <c r="D3829" s="2">
        <v>0</v>
      </c>
      <c r="E3829" s="2">
        <v>15.74</v>
      </c>
      <c r="F3829" s="2">
        <v>5.52</v>
      </c>
      <c r="G3829" s="2">
        <v>0</v>
      </c>
      <c r="H3829" s="16">
        <f t="shared" si="180"/>
        <v>0</v>
      </c>
      <c r="I3829" s="15">
        <f t="shared" si="178"/>
        <v>15.74</v>
      </c>
      <c r="J3829" s="14">
        <f t="shared" si="179"/>
        <v>0</v>
      </c>
    </row>
    <row r="3830" spans="1:10" x14ac:dyDescent="0.3">
      <c r="A3830" s="19">
        <v>20200608</v>
      </c>
      <c r="B3830" s="19" t="s">
        <v>44</v>
      </c>
      <c r="C3830" s="19">
        <v>0</v>
      </c>
      <c r="D3830" s="19">
        <v>0</v>
      </c>
      <c r="E3830" s="19">
        <v>15.81</v>
      </c>
      <c r="F3830" s="19">
        <v>5.93</v>
      </c>
      <c r="G3830" s="19">
        <v>0</v>
      </c>
      <c r="H3830" s="17">
        <f t="shared" si="180"/>
        <v>0</v>
      </c>
      <c r="I3830" s="18">
        <f t="shared" si="178"/>
        <v>15.81</v>
      </c>
      <c r="J3830" s="17">
        <f t="shared" si="179"/>
        <v>0</v>
      </c>
    </row>
    <row r="3831" spans="1:10" x14ac:dyDescent="0.3">
      <c r="A3831" s="2">
        <v>20200608</v>
      </c>
      <c r="B3831" s="2" t="s">
        <v>43</v>
      </c>
      <c r="C3831" s="2">
        <v>0</v>
      </c>
      <c r="D3831" s="2">
        <v>0</v>
      </c>
      <c r="E3831" s="2">
        <v>15.91</v>
      </c>
      <c r="F3831" s="2">
        <v>6.14</v>
      </c>
      <c r="G3831" s="2">
        <v>0</v>
      </c>
      <c r="H3831" s="16">
        <f t="shared" si="180"/>
        <v>0</v>
      </c>
      <c r="I3831" s="15">
        <f t="shared" si="178"/>
        <v>15.91</v>
      </c>
      <c r="J3831" s="14">
        <f t="shared" si="179"/>
        <v>0</v>
      </c>
    </row>
    <row r="3832" spans="1:10" x14ac:dyDescent="0.3">
      <c r="A3832" s="19">
        <v>20200608</v>
      </c>
      <c r="B3832" s="19" t="s">
        <v>42</v>
      </c>
      <c r="C3832" s="19">
        <v>115.99</v>
      </c>
      <c r="D3832" s="19">
        <v>9.41</v>
      </c>
      <c r="E3832" s="19">
        <v>15.9</v>
      </c>
      <c r="F3832" s="19">
        <v>6.07</v>
      </c>
      <c r="G3832" s="19">
        <v>0</v>
      </c>
      <c r="H3832" s="17">
        <f t="shared" si="180"/>
        <v>709.42699139887316</v>
      </c>
      <c r="I3832" s="18">
        <f t="shared" si="178"/>
        <v>38.069593481214788</v>
      </c>
      <c r="J3832" s="17">
        <f t="shared" si="179"/>
        <v>0.66770334067904269</v>
      </c>
    </row>
    <row r="3833" spans="1:10" x14ac:dyDescent="0.3">
      <c r="A3833" s="2">
        <v>20200608</v>
      </c>
      <c r="B3833" s="2" t="s">
        <v>41</v>
      </c>
      <c r="C3833" s="2">
        <v>275</v>
      </c>
      <c r="D3833" s="2">
        <v>20.56</v>
      </c>
      <c r="E3833" s="2">
        <v>16.440000000000001</v>
      </c>
      <c r="F3833" s="2">
        <v>7.03</v>
      </c>
      <c r="G3833" s="2">
        <v>0</v>
      </c>
      <c r="H3833" s="16">
        <f t="shared" si="180"/>
        <v>783.05621285389714</v>
      </c>
      <c r="I3833" s="15">
        <f t="shared" si="178"/>
        <v>40.910506651684287</v>
      </c>
      <c r="J3833" s="14">
        <f t="shared" si="179"/>
        <v>0.72699151797925132</v>
      </c>
    </row>
    <row r="3834" spans="1:10" x14ac:dyDescent="0.3">
      <c r="A3834" s="19">
        <v>20200608</v>
      </c>
      <c r="B3834" s="19" t="s">
        <v>40</v>
      </c>
      <c r="C3834" s="19">
        <v>455</v>
      </c>
      <c r="D3834" s="19">
        <v>32.1</v>
      </c>
      <c r="E3834" s="19">
        <v>17.190000000000001</v>
      </c>
      <c r="F3834" s="19">
        <v>7.31</v>
      </c>
      <c r="G3834" s="19">
        <v>0</v>
      </c>
      <c r="H3834" s="17">
        <f t="shared" si="180"/>
        <v>856.23111829284983</v>
      </c>
      <c r="I3834" s="18">
        <f t="shared" si="178"/>
        <v>43.947222446651558</v>
      </c>
      <c r="J3834" s="17">
        <f t="shared" si="179"/>
        <v>0.78322671170467051</v>
      </c>
    </row>
    <row r="3835" spans="1:10" x14ac:dyDescent="0.3">
      <c r="A3835" s="2">
        <v>20200608</v>
      </c>
      <c r="B3835" s="2" t="s">
        <v>39</v>
      </c>
      <c r="C3835" s="2">
        <v>652</v>
      </c>
      <c r="D3835" s="2">
        <v>43.79</v>
      </c>
      <c r="E3835" s="2">
        <v>17.93</v>
      </c>
      <c r="F3835" s="2">
        <v>7.31</v>
      </c>
      <c r="G3835" s="2">
        <v>0</v>
      </c>
      <c r="H3835" s="16">
        <f t="shared" si="180"/>
        <v>942.17312395647991</v>
      </c>
      <c r="I3835" s="15">
        <f t="shared" si="178"/>
        <v>47.372910123639997</v>
      </c>
      <c r="J3835" s="14">
        <f t="shared" si="179"/>
        <v>0.84731692815213644</v>
      </c>
    </row>
    <row r="3836" spans="1:10" x14ac:dyDescent="0.3">
      <c r="A3836" s="19">
        <v>20200608</v>
      </c>
      <c r="B3836" s="19" t="s">
        <v>38</v>
      </c>
      <c r="C3836" s="19">
        <v>723</v>
      </c>
      <c r="D3836" s="19">
        <v>55.28</v>
      </c>
      <c r="E3836" s="19">
        <v>18.75</v>
      </c>
      <c r="F3836" s="19">
        <v>7.17</v>
      </c>
      <c r="G3836" s="19">
        <v>0</v>
      </c>
      <c r="H3836" s="17">
        <f t="shared" si="180"/>
        <v>879.6206050125943</v>
      </c>
      <c r="I3836" s="18">
        <f t="shared" si="178"/>
        <v>46.238143906643572</v>
      </c>
      <c r="J3836" s="17">
        <f t="shared" si="179"/>
        <v>0.79555381454631569</v>
      </c>
    </row>
    <row r="3837" spans="1:10" x14ac:dyDescent="0.3">
      <c r="A3837" s="2">
        <v>20200608</v>
      </c>
      <c r="B3837" s="2" t="s">
        <v>37</v>
      </c>
      <c r="C3837" s="2">
        <v>821</v>
      </c>
      <c r="D3837" s="2">
        <v>65.849999999999994</v>
      </c>
      <c r="E3837" s="2">
        <v>19.46</v>
      </c>
      <c r="F3837" s="2">
        <v>7.03</v>
      </c>
      <c r="G3837" s="2">
        <v>0</v>
      </c>
      <c r="H3837" s="16">
        <f t="shared" si="180"/>
        <v>899.74821873969177</v>
      </c>
      <c r="I3837" s="15">
        <f t="shared" si="178"/>
        <v>47.577131835615369</v>
      </c>
      <c r="J3837" s="14">
        <f t="shared" si="179"/>
        <v>0.80833641504963427</v>
      </c>
    </row>
    <row r="3838" spans="1:10" x14ac:dyDescent="0.3">
      <c r="A3838" s="19">
        <v>20200608</v>
      </c>
      <c r="B3838" s="19" t="s">
        <v>36</v>
      </c>
      <c r="C3838" s="19">
        <v>900</v>
      </c>
      <c r="D3838" s="19">
        <v>73.209999999999994</v>
      </c>
      <c r="E3838" s="19">
        <v>20.100000000000001</v>
      </c>
      <c r="F3838" s="19">
        <v>6.97</v>
      </c>
      <c r="G3838" s="19">
        <v>0</v>
      </c>
      <c r="H3838" s="17">
        <f t="shared" si="180"/>
        <v>940.0754851315146</v>
      </c>
      <c r="I3838" s="18">
        <f t="shared" si="178"/>
        <v>49.477358910359833</v>
      </c>
      <c r="J3838" s="17">
        <f t="shared" si="179"/>
        <v>0.83652794239573836</v>
      </c>
    </row>
    <row r="3839" spans="1:10" x14ac:dyDescent="0.3">
      <c r="A3839" s="2">
        <v>20200608</v>
      </c>
      <c r="B3839" s="2" t="s">
        <v>35</v>
      </c>
      <c r="C3839" s="2">
        <v>972</v>
      </c>
      <c r="D3839" s="2">
        <v>72.47</v>
      </c>
      <c r="E3839" s="2">
        <v>20.52</v>
      </c>
      <c r="F3839" s="2">
        <v>7.1</v>
      </c>
      <c r="G3839" s="2">
        <v>0</v>
      </c>
      <c r="H3839" s="16">
        <f t="shared" si="180"/>
        <v>1019.3387320501614</v>
      </c>
      <c r="I3839" s="15">
        <f t="shared" si="178"/>
        <v>52.374335376567544</v>
      </c>
      <c r="J3839" s="14">
        <f t="shared" si="179"/>
        <v>0.89377199063956336</v>
      </c>
    </row>
    <row r="3840" spans="1:10" x14ac:dyDescent="0.3">
      <c r="A3840" s="19">
        <v>20200608</v>
      </c>
      <c r="B3840" s="19" t="s">
        <v>34</v>
      </c>
      <c r="C3840" s="19">
        <v>953.01</v>
      </c>
      <c r="D3840" s="19">
        <v>64.34</v>
      </c>
      <c r="E3840" s="19">
        <v>20.74</v>
      </c>
      <c r="F3840" s="19">
        <v>7.24</v>
      </c>
      <c r="G3840" s="19">
        <v>0</v>
      </c>
      <c r="H3840" s="17">
        <f t="shared" si="180"/>
        <v>1057.2793635834264</v>
      </c>
      <c r="I3840" s="18">
        <f t="shared" si="178"/>
        <v>53.77998011198207</v>
      </c>
      <c r="J3840" s="17">
        <f t="shared" si="179"/>
        <v>0.92035120782809599</v>
      </c>
    </row>
    <row r="3841" spans="1:10" x14ac:dyDescent="0.3">
      <c r="A3841" s="2">
        <v>20200608</v>
      </c>
      <c r="B3841" s="2" t="s">
        <v>33</v>
      </c>
      <c r="C3841" s="2">
        <v>817.01</v>
      </c>
      <c r="D3841" s="2">
        <v>53.54</v>
      </c>
      <c r="E3841" s="2">
        <v>20.43</v>
      </c>
      <c r="F3841" s="2">
        <v>7.52</v>
      </c>
      <c r="G3841" s="2">
        <v>0</v>
      </c>
      <c r="H3841" s="16">
        <f t="shared" si="180"/>
        <v>1015.8380147350629</v>
      </c>
      <c r="I3841" s="15">
        <f t="shared" si="178"/>
        <v>52.174937960470714</v>
      </c>
      <c r="J3841" s="14">
        <f t="shared" si="179"/>
        <v>0.89161400710765415</v>
      </c>
    </row>
    <row r="3842" spans="1:10" x14ac:dyDescent="0.3">
      <c r="A3842" s="19">
        <v>20200608</v>
      </c>
      <c r="B3842" s="19" t="s">
        <v>32</v>
      </c>
      <c r="C3842" s="19">
        <v>677</v>
      </c>
      <c r="D3842" s="19">
        <v>41.98</v>
      </c>
      <c r="E3842" s="19">
        <v>20.25</v>
      </c>
      <c r="F3842" s="19">
        <v>7.93</v>
      </c>
      <c r="G3842" s="19">
        <v>0</v>
      </c>
      <c r="H3842" s="17">
        <f t="shared" si="180"/>
        <v>1012.1530742824019</v>
      </c>
      <c r="I3842" s="18">
        <f t="shared" si="178"/>
        <v>51.879783571325063</v>
      </c>
      <c r="J3842" s="17">
        <f t="shared" si="179"/>
        <v>0.88972402418247176</v>
      </c>
    </row>
    <row r="3843" spans="1:10" x14ac:dyDescent="0.3">
      <c r="A3843" s="2">
        <v>20200608</v>
      </c>
      <c r="B3843" s="2" t="s">
        <v>31</v>
      </c>
      <c r="C3843" s="2">
        <v>480</v>
      </c>
      <c r="D3843" s="2">
        <v>30.3</v>
      </c>
      <c r="E3843" s="2">
        <v>19.77</v>
      </c>
      <c r="F3843" s="2">
        <v>8.2100000000000009</v>
      </c>
      <c r="G3843" s="2">
        <v>0</v>
      </c>
      <c r="H3843" s="16">
        <f t="shared" si="180"/>
        <v>951.3849734736981</v>
      </c>
      <c r="I3843" s="15">
        <f t="shared" si="178"/>
        <v>49.500780421053065</v>
      </c>
      <c r="J3843" s="14">
        <f t="shared" si="179"/>
        <v>0.84649143898433998</v>
      </c>
    </row>
    <row r="3844" spans="1:10" x14ac:dyDescent="0.3">
      <c r="A3844" s="19">
        <v>20200608</v>
      </c>
      <c r="B3844" s="19" t="s">
        <v>30</v>
      </c>
      <c r="C3844" s="19">
        <v>281</v>
      </c>
      <c r="D3844" s="19">
        <v>18.8</v>
      </c>
      <c r="E3844" s="19">
        <v>19.149999999999999</v>
      </c>
      <c r="F3844" s="19">
        <v>8.2799999999999994</v>
      </c>
      <c r="G3844" s="19">
        <v>0</v>
      </c>
      <c r="H3844" s="17">
        <f t="shared" si="180"/>
        <v>871.95132512942644</v>
      </c>
      <c r="I3844" s="18">
        <f t="shared" si="178"/>
        <v>46.398478910294571</v>
      </c>
      <c r="J3844" s="17">
        <f t="shared" si="179"/>
        <v>0.78798838094229195</v>
      </c>
    </row>
    <row r="3845" spans="1:10" x14ac:dyDescent="0.3">
      <c r="A3845" s="2">
        <v>20200608</v>
      </c>
      <c r="B3845" s="2" t="s">
        <v>29</v>
      </c>
      <c r="C3845" s="2">
        <v>91</v>
      </c>
      <c r="D3845" s="2">
        <v>7.74</v>
      </c>
      <c r="E3845" s="2">
        <v>18.63</v>
      </c>
      <c r="F3845" s="2">
        <v>7.72</v>
      </c>
      <c r="G3845" s="2">
        <v>0</v>
      </c>
      <c r="H3845" s="16">
        <f t="shared" si="180"/>
        <v>675.68576231176917</v>
      </c>
      <c r="I3845" s="15">
        <f t="shared" si="178"/>
        <v>39.745180072242789</v>
      </c>
      <c r="J3845" s="14">
        <f t="shared" si="179"/>
        <v>0.63085177524284952</v>
      </c>
    </row>
    <row r="3846" spans="1:10" x14ac:dyDescent="0.3">
      <c r="A3846" s="19">
        <v>20200608</v>
      </c>
      <c r="B3846" s="19" t="s">
        <v>28</v>
      </c>
      <c r="C3846" s="19">
        <v>0</v>
      </c>
      <c r="D3846" s="19">
        <v>0</v>
      </c>
      <c r="E3846" s="19">
        <v>17.71</v>
      </c>
      <c r="F3846" s="19">
        <v>7.52</v>
      </c>
      <c r="G3846" s="19">
        <v>0</v>
      </c>
      <c r="H3846" s="17">
        <f t="shared" si="180"/>
        <v>0</v>
      </c>
      <c r="I3846" s="18">
        <f t="shared" si="178"/>
        <v>17.71</v>
      </c>
      <c r="J3846" s="17">
        <f t="shared" si="179"/>
        <v>0</v>
      </c>
    </row>
    <row r="3847" spans="1:10" x14ac:dyDescent="0.3">
      <c r="A3847" s="2">
        <v>20200608</v>
      </c>
      <c r="B3847" s="2" t="s">
        <v>27</v>
      </c>
      <c r="C3847" s="2">
        <v>0</v>
      </c>
      <c r="D3847" s="2">
        <v>0</v>
      </c>
      <c r="E3847" s="2">
        <v>17.13</v>
      </c>
      <c r="F3847" s="2">
        <v>7.38</v>
      </c>
      <c r="G3847" s="2">
        <v>0</v>
      </c>
      <c r="H3847" s="16">
        <f t="shared" si="180"/>
        <v>0</v>
      </c>
      <c r="I3847" s="15">
        <f t="shared" si="178"/>
        <v>17.13</v>
      </c>
      <c r="J3847" s="14">
        <f t="shared" si="179"/>
        <v>0</v>
      </c>
    </row>
    <row r="3848" spans="1:10" x14ac:dyDescent="0.3">
      <c r="A3848" s="19">
        <v>20200608</v>
      </c>
      <c r="B3848" s="19" t="s">
        <v>26</v>
      </c>
      <c r="C3848" s="19">
        <v>0</v>
      </c>
      <c r="D3848" s="19">
        <v>0</v>
      </c>
      <c r="E3848" s="19">
        <v>16.8</v>
      </c>
      <c r="F3848" s="19">
        <v>6.9</v>
      </c>
      <c r="G3848" s="19">
        <v>0</v>
      </c>
      <c r="H3848" s="17">
        <f t="shared" si="180"/>
        <v>0</v>
      </c>
      <c r="I3848" s="18">
        <f t="shared" si="178"/>
        <v>16.8</v>
      </c>
      <c r="J3848" s="17">
        <f t="shared" si="179"/>
        <v>0</v>
      </c>
    </row>
    <row r="3849" spans="1:10" x14ac:dyDescent="0.3">
      <c r="A3849" s="2">
        <v>20200608</v>
      </c>
      <c r="B3849" s="2" t="s">
        <v>25</v>
      </c>
      <c r="C3849" s="2">
        <v>0</v>
      </c>
      <c r="D3849" s="2">
        <v>0</v>
      </c>
      <c r="E3849" s="2">
        <v>16.54</v>
      </c>
      <c r="F3849" s="2">
        <v>6.55</v>
      </c>
      <c r="G3849" s="2">
        <v>0</v>
      </c>
      <c r="H3849" s="16">
        <f t="shared" si="180"/>
        <v>0</v>
      </c>
      <c r="I3849" s="15">
        <f t="shared" si="178"/>
        <v>16.54</v>
      </c>
      <c r="J3849" s="14">
        <f t="shared" si="179"/>
        <v>0</v>
      </c>
    </row>
    <row r="3850" spans="1:10" x14ac:dyDescent="0.3">
      <c r="A3850" s="19">
        <v>20200609</v>
      </c>
      <c r="B3850" s="19" t="s">
        <v>48</v>
      </c>
      <c r="C3850" s="19">
        <v>0</v>
      </c>
      <c r="D3850" s="19">
        <v>0</v>
      </c>
      <c r="E3850" s="19">
        <v>16.37</v>
      </c>
      <c r="F3850" s="19">
        <v>6.41</v>
      </c>
      <c r="G3850" s="19">
        <v>0</v>
      </c>
      <c r="H3850" s="17">
        <f t="shared" si="180"/>
        <v>0</v>
      </c>
      <c r="I3850" s="18">
        <f t="shared" ref="I3850:I3913" si="181">E3850+H3850*((NOCT-20)/(800))</f>
        <v>16.37</v>
      </c>
      <c r="J3850" s="17">
        <f t="shared" ref="J3850:J3913" si="182">P_STC__W*(H3850/1000)*(1+(alpha_p/100)*(I3850-25))</f>
        <v>0</v>
      </c>
    </row>
    <row r="3851" spans="1:10" x14ac:dyDescent="0.3">
      <c r="A3851" s="2">
        <v>20200609</v>
      </c>
      <c r="B3851" s="2" t="s">
        <v>47</v>
      </c>
      <c r="C3851" s="2">
        <v>0</v>
      </c>
      <c r="D3851" s="2">
        <v>0</v>
      </c>
      <c r="E3851" s="2">
        <v>16.21</v>
      </c>
      <c r="F3851" s="2">
        <v>6.48</v>
      </c>
      <c r="G3851" s="2">
        <v>0</v>
      </c>
      <c r="H3851" s="16">
        <f t="shared" si="180"/>
        <v>0</v>
      </c>
      <c r="I3851" s="15">
        <f t="shared" si="181"/>
        <v>16.21</v>
      </c>
      <c r="J3851" s="14">
        <f t="shared" si="182"/>
        <v>0</v>
      </c>
    </row>
    <row r="3852" spans="1:10" x14ac:dyDescent="0.3">
      <c r="A3852" s="19">
        <v>20200609</v>
      </c>
      <c r="B3852" s="19" t="s">
        <v>46</v>
      </c>
      <c r="C3852" s="19">
        <v>0</v>
      </c>
      <c r="D3852" s="19">
        <v>0</v>
      </c>
      <c r="E3852" s="19">
        <v>16.09</v>
      </c>
      <c r="F3852" s="19">
        <v>6.34</v>
      </c>
      <c r="G3852" s="19">
        <v>0</v>
      </c>
      <c r="H3852" s="17">
        <f t="shared" si="180"/>
        <v>0</v>
      </c>
      <c r="I3852" s="18">
        <f t="shared" si="181"/>
        <v>16.09</v>
      </c>
      <c r="J3852" s="17">
        <f t="shared" si="182"/>
        <v>0</v>
      </c>
    </row>
    <row r="3853" spans="1:10" x14ac:dyDescent="0.3">
      <c r="A3853" s="2">
        <v>20200609</v>
      </c>
      <c r="B3853" s="2" t="s">
        <v>45</v>
      </c>
      <c r="C3853" s="2">
        <v>0</v>
      </c>
      <c r="D3853" s="2">
        <v>0</v>
      </c>
      <c r="E3853" s="2">
        <v>15.98</v>
      </c>
      <c r="F3853" s="2">
        <v>6.21</v>
      </c>
      <c r="G3853" s="2">
        <v>0</v>
      </c>
      <c r="H3853" s="16">
        <f t="shared" si="180"/>
        <v>0</v>
      </c>
      <c r="I3853" s="15">
        <f t="shared" si="181"/>
        <v>15.98</v>
      </c>
      <c r="J3853" s="14">
        <f t="shared" si="182"/>
        <v>0</v>
      </c>
    </row>
    <row r="3854" spans="1:10" x14ac:dyDescent="0.3">
      <c r="A3854" s="19">
        <v>20200609</v>
      </c>
      <c r="B3854" s="19" t="s">
        <v>44</v>
      </c>
      <c r="C3854" s="19">
        <v>0</v>
      </c>
      <c r="D3854" s="19">
        <v>0</v>
      </c>
      <c r="E3854" s="19">
        <v>15.85</v>
      </c>
      <c r="F3854" s="19">
        <v>6.07</v>
      </c>
      <c r="G3854" s="19">
        <v>0</v>
      </c>
      <c r="H3854" s="17">
        <f t="shared" si="180"/>
        <v>0</v>
      </c>
      <c r="I3854" s="18">
        <f t="shared" si="181"/>
        <v>15.85</v>
      </c>
      <c r="J3854" s="17">
        <f t="shared" si="182"/>
        <v>0</v>
      </c>
    </row>
    <row r="3855" spans="1:10" x14ac:dyDescent="0.3">
      <c r="A3855" s="2">
        <v>20200609</v>
      </c>
      <c r="B3855" s="2" t="s">
        <v>43</v>
      </c>
      <c r="C3855" s="2">
        <v>0</v>
      </c>
      <c r="D3855" s="2">
        <v>0</v>
      </c>
      <c r="E3855" s="2">
        <v>15.72</v>
      </c>
      <c r="F3855" s="2">
        <v>6.07</v>
      </c>
      <c r="G3855" s="2">
        <v>0</v>
      </c>
      <c r="H3855" s="16">
        <f t="shared" si="180"/>
        <v>0</v>
      </c>
      <c r="I3855" s="15">
        <f t="shared" si="181"/>
        <v>15.72</v>
      </c>
      <c r="J3855" s="14">
        <f t="shared" si="182"/>
        <v>0</v>
      </c>
    </row>
    <row r="3856" spans="1:10" x14ac:dyDescent="0.3">
      <c r="A3856" s="19">
        <v>20200609</v>
      </c>
      <c r="B3856" s="19" t="s">
        <v>42</v>
      </c>
      <c r="C3856" s="19">
        <v>118.99</v>
      </c>
      <c r="D3856" s="19">
        <v>9.43</v>
      </c>
      <c r="E3856" s="19">
        <v>15.81</v>
      </c>
      <c r="F3856" s="19">
        <v>5.86</v>
      </c>
      <c r="G3856" s="19">
        <v>0</v>
      </c>
      <c r="H3856" s="17">
        <f t="shared" si="180"/>
        <v>726.24620798193803</v>
      </c>
      <c r="I3856" s="18">
        <f t="shared" si="181"/>
        <v>38.505193999435562</v>
      </c>
      <c r="J3856" s="17">
        <f t="shared" si="182"/>
        <v>0.68210977629626079</v>
      </c>
    </row>
    <row r="3857" spans="1:10" x14ac:dyDescent="0.3">
      <c r="A3857" s="2">
        <v>20200609</v>
      </c>
      <c r="B3857" s="2" t="s">
        <v>41</v>
      </c>
      <c r="C3857" s="2">
        <v>301.99</v>
      </c>
      <c r="D3857" s="2">
        <v>20.57</v>
      </c>
      <c r="E3857" s="2">
        <v>16.62</v>
      </c>
      <c r="F3857" s="2">
        <v>6.21</v>
      </c>
      <c r="G3857" s="2">
        <v>0</v>
      </c>
      <c r="H3857" s="16">
        <f t="shared" si="180"/>
        <v>859.50968389135437</v>
      </c>
      <c r="I3857" s="15">
        <f t="shared" si="181"/>
        <v>43.479677621604822</v>
      </c>
      <c r="J3857" s="14">
        <f t="shared" si="182"/>
        <v>0.78803410547203578</v>
      </c>
    </row>
    <row r="3858" spans="1:10" x14ac:dyDescent="0.3">
      <c r="A3858" s="19">
        <v>20200609</v>
      </c>
      <c r="B3858" s="19" t="s">
        <v>40</v>
      </c>
      <c r="C3858" s="19">
        <v>482</v>
      </c>
      <c r="D3858" s="19">
        <v>32.11</v>
      </c>
      <c r="E3858" s="19">
        <v>17.739999999999998</v>
      </c>
      <c r="F3858" s="19">
        <v>6.48</v>
      </c>
      <c r="G3858" s="19">
        <v>0</v>
      </c>
      <c r="H3858" s="17">
        <f t="shared" si="180"/>
        <v>906.78815615814142</v>
      </c>
      <c r="I3858" s="18">
        <f t="shared" si="181"/>
        <v>46.077129879941921</v>
      </c>
      <c r="J3858" s="17">
        <f t="shared" si="182"/>
        <v>0.82078194332391952</v>
      </c>
    </row>
    <row r="3859" spans="1:10" x14ac:dyDescent="0.3">
      <c r="A3859" s="2">
        <v>20200609</v>
      </c>
      <c r="B3859" s="2" t="s">
        <v>39</v>
      </c>
      <c r="C3859" s="2">
        <v>662</v>
      </c>
      <c r="D3859" s="2">
        <v>43.8</v>
      </c>
      <c r="E3859" s="2">
        <v>18.89</v>
      </c>
      <c r="F3859" s="2">
        <v>6.62</v>
      </c>
      <c r="G3859" s="2">
        <v>0</v>
      </c>
      <c r="H3859" s="16">
        <f t="shared" ref="H3859:H3922" si="183">IF(D3859&gt;0,C3859/SIN(D3859*PI()/180),0)</f>
        <v>956.44951072500135</v>
      </c>
      <c r="I3859" s="15">
        <f t="shared" si="181"/>
        <v>48.779047210156293</v>
      </c>
      <c r="J3859" s="14">
        <f t="shared" si="182"/>
        <v>0.85410394941152823</v>
      </c>
    </row>
    <row r="3860" spans="1:10" x14ac:dyDescent="0.3">
      <c r="A3860" s="19">
        <v>20200609</v>
      </c>
      <c r="B3860" s="19" t="s">
        <v>38</v>
      </c>
      <c r="C3860" s="19">
        <v>814</v>
      </c>
      <c r="D3860" s="19">
        <v>55.3</v>
      </c>
      <c r="E3860" s="19">
        <v>19.89</v>
      </c>
      <c r="F3860" s="19">
        <v>6.55</v>
      </c>
      <c r="G3860" s="19">
        <v>0</v>
      </c>
      <c r="H3860" s="17">
        <f t="shared" si="183"/>
        <v>990.09414333219866</v>
      </c>
      <c r="I3860" s="18">
        <f t="shared" si="181"/>
        <v>50.830441979131209</v>
      </c>
      <c r="J3860" s="17">
        <f t="shared" si="182"/>
        <v>0.87500858137770876</v>
      </c>
    </row>
    <row r="3861" spans="1:10" x14ac:dyDescent="0.3">
      <c r="A3861" s="2">
        <v>20200609</v>
      </c>
      <c r="B3861" s="2" t="s">
        <v>37</v>
      </c>
      <c r="C3861" s="2">
        <v>946</v>
      </c>
      <c r="D3861" s="2">
        <v>65.88</v>
      </c>
      <c r="E3861" s="2">
        <v>20.65</v>
      </c>
      <c r="F3861" s="2">
        <v>6.55</v>
      </c>
      <c r="G3861" s="2">
        <v>0</v>
      </c>
      <c r="H3861" s="16">
        <f t="shared" si="183"/>
        <v>1036.4947075838134</v>
      </c>
      <c r="I3861" s="15">
        <f t="shared" si="181"/>
        <v>53.040459611994166</v>
      </c>
      <c r="J3861" s="14">
        <f t="shared" si="182"/>
        <v>0.90570766164659</v>
      </c>
    </row>
    <row r="3862" spans="1:10" x14ac:dyDescent="0.3">
      <c r="A3862" s="19">
        <v>20200609</v>
      </c>
      <c r="B3862" s="19" t="s">
        <v>36</v>
      </c>
      <c r="C3862" s="19">
        <v>977</v>
      </c>
      <c r="D3862" s="19">
        <v>73.28</v>
      </c>
      <c r="E3862" s="19">
        <v>21.1</v>
      </c>
      <c r="F3862" s="19">
        <v>6.62</v>
      </c>
      <c r="G3862" s="19">
        <v>0</v>
      </c>
      <c r="H3862" s="17">
        <f t="shared" si="183"/>
        <v>1020.1288773351617</v>
      </c>
      <c r="I3862" s="18">
        <f t="shared" si="181"/>
        <v>52.97902741672381</v>
      </c>
      <c r="J3862" s="17">
        <f t="shared" si="182"/>
        <v>0.89168891511117698</v>
      </c>
    </row>
    <row r="3863" spans="1:10" x14ac:dyDescent="0.3">
      <c r="A3863" s="2">
        <v>20200609</v>
      </c>
      <c r="B3863" s="2" t="s">
        <v>35</v>
      </c>
      <c r="C3863" s="2">
        <v>973</v>
      </c>
      <c r="D3863" s="2">
        <v>72.569999999999993</v>
      </c>
      <c r="E3863" s="2">
        <v>21.31</v>
      </c>
      <c r="F3863" s="2">
        <v>6.9</v>
      </c>
      <c r="G3863" s="2">
        <v>0</v>
      </c>
      <c r="H3863" s="16">
        <f t="shared" si="183"/>
        <v>1019.8267523636894</v>
      </c>
      <c r="I3863" s="15">
        <f t="shared" si="181"/>
        <v>53.179586011365288</v>
      </c>
      <c r="J3863" s="14">
        <f t="shared" si="182"/>
        <v>0.89050442178153189</v>
      </c>
    </row>
    <row r="3864" spans="1:10" x14ac:dyDescent="0.3">
      <c r="A3864" s="19">
        <v>20200609</v>
      </c>
      <c r="B3864" s="19" t="s">
        <v>34</v>
      </c>
      <c r="C3864" s="19">
        <v>928.01</v>
      </c>
      <c r="D3864" s="19">
        <v>64.430000000000007</v>
      </c>
      <c r="E3864" s="19">
        <v>21.26</v>
      </c>
      <c r="F3864" s="19">
        <v>7.17</v>
      </c>
      <c r="G3864" s="19">
        <v>0</v>
      </c>
      <c r="H3864" s="17">
        <f t="shared" si="183"/>
        <v>1028.7690361128357</v>
      </c>
      <c r="I3864" s="18">
        <f t="shared" si="181"/>
        <v>53.409032378526121</v>
      </c>
      <c r="J3864" s="17">
        <f t="shared" si="182"/>
        <v>0.89725053825653966</v>
      </c>
    </row>
    <row r="3865" spans="1:10" x14ac:dyDescent="0.3">
      <c r="A3865" s="2">
        <v>20200609</v>
      </c>
      <c r="B3865" s="2" t="s">
        <v>33</v>
      </c>
      <c r="C3865" s="2">
        <v>799.01</v>
      </c>
      <c r="D3865" s="2">
        <v>53.62</v>
      </c>
      <c r="E3865" s="2">
        <v>21</v>
      </c>
      <c r="F3865" s="2">
        <v>7.38</v>
      </c>
      <c r="G3865" s="2">
        <v>0</v>
      </c>
      <c r="H3865" s="16">
        <f t="shared" si="183"/>
        <v>992.43462446221179</v>
      </c>
      <c r="I3865" s="15">
        <f t="shared" si="181"/>
        <v>52.013582014444118</v>
      </c>
      <c r="J3865" s="14">
        <f t="shared" si="182"/>
        <v>0.87179316091373371</v>
      </c>
    </row>
    <row r="3866" spans="1:10" x14ac:dyDescent="0.3">
      <c r="A3866" s="19">
        <v>20200609</v>
      </c>
      <c r="B3866" s="19" t="s">
        <v>32</v>
      </c>
      <c r="C3866" s="19">
        <v>663</v>
      </c>
      <c r="D3866" s="19">
        <v>42.06</v>
      </c>
      <c r="E3866" s="19">
        <v>20.5</v>
      </c>
      <c r="F3866" s="19">
        <v>7.66</v>
      </c>
      <c r="G3866" s="19">
        <v>0</v>
      </c>
      <c r="H3866" s="17">
        <f t="shared" si="183"/>
        <v>989.68745852396808</v>
      </c>
      <c r="I3866" s="18">
        <f t="shared" si="181"/>
        <v>51.427733078873999</v>
      </c>
      <c r="J3866" s="17">
        <f t="shared" si="182"/>
        <v>0.87198907658975533</v>
      </c>
    </row>
    <row r="3867" spans="1:10" x14ac:dyDescent="0.3">
      <c r="A3867" s="2">
        <v>20200609</v>
      </c>
      <c r="B3867" s="2" t="s">
        <v>31</v>
      </c>
      <c r="C3867" s="2">
        <v>477</v>
      </c>
      <c r="D3867" s="2">
        <v>30.38</v>
      </c>
      <c r="E3867" s="2">
        <v>19.82</v>
      </c>
      <c r="F3867" s="2">
        <v>7.72</v>
      </c>
      <c r="G3867" s="2">
        <v>0</v>
      </c>
      <c r="H3867" s="16">
        <f t="shared" si="183"/>
        <v>943.18607132425791</v>
      </c>
      <c r="I3867" s="15">
        <f t="shared" si="181"/>
        <v>49.29456472888306</v>
      </c>
      <c r="J3867" s="14">
        <f t="shared" si="182"/>
        <v>0.84007174354900149</v>
      </c>
    </row>
    <row r="3868" spans="1:10" x14ac:dyDescent="0.3">
      <c r="A3868" s="19">
        <v>20200609</v>
      </c>
      <c r="B3868" s="19" t="s">
        <v>30</v>
      </c>
      <c r="C3868" s="19">
        <v>272</v>
      </c>
      <c r="D3868" s="19">
        <v>18.89</v>
      </c>
      <c r="E3868" s="19">
        <v>19.010000000000002</v>
      </c>
      <c r="F3868" s="19">
        <v>7.45</v>
      </c>
      <c r="G3868" s="19">
        <v>0</v>
      </c>
      <c r="H3868" s="17">
        <f t="shared" si="183"/>
        <v>840.14849691081133</v>
      </c>
      <c r="I3868" s="18">
        <f t="shared" si="181"/>
        <v>45.264640528462856</v>
      </c>
      <c r="J3868" s="17">
        <f t="shared" si="182"/>
        <v>0.76353461414889445</v>
      </c>
    </row>
    <row r="3869" spans="1:10" x14ac:dyDescent="0.3">
      <c r="A3869" s="2">
        <v>20200609</v>
      </c>
      <c r="B3869" s="2" t="s">
        <v>29</v>
      </c>
      <c r="C3869" s="2">
        <v>84</v>
      </c>
      <c r="D3869" s="2">
        <v>7.83</v>
      </c>
      <c r="E3869" s="2">
        <v>18.100000000000001</v>
      </c>
      <c r="F3869" s="2">
        <v>7.24</v>
      </c>
      <c r="G3869" s="2">
        <v>0</v>
      </c>
      <c r="H3869" s="16">
        <f t="shared" si="183"/>
        <v>616.58477319363874</v>
      </c>
      <c r="I3869" s="15">
        <f t="shared" si="181"/>
        <v>37.368274162301212</v>
      </c>
      <c r="J3869" s="14">
        <f t="shared" si="182"/>
        <v>0.58226737035742215</v>
      </c>
    </row>
    <row r="3870" spans="1:10" x14ac:dyDescent="0.3">
      <c r="A3870" s="19">
        <v>20200609</v>
      </c>
      <c r="B3870" s="19" t="s">
        <v>28</v>
      </c>
      <c r="C3870" s="19">
        <v>0</v>
      </c>
      <c r="D3870" s="19">
        <v>0</v>
      </c>
      <c r="E3870" s="19">
        <v>17.04</v>
      </c>
      <c r="F3870" s="19">
        <v>6.9</v>
      </c>
      <c r="G3870" s="19">
        <v>0</v>
      </c>
      <c r="H3870" s="17">
        <f t="shared" si="183"/>
        <v>0</v>
      </c>
      <c r="I3870" s="18">
        <f t="shared" si="181"/>
        <v>17.04</v>
      </c>
      <c r="J3870" s="17">
        <f t="shared" si="182"/>
        <v>0</v>
      </c>
    </row>
    <row r="3871" spans="1:10" x14ac:dyDescent="0.3">
      <c r="A3871" s="2">
        <v>20200609</v>
      </c>
      <c r="B3871" s="2" t="s">
        <v>27</v>
      </c>
      <c r="C3871" s="2">
        <v>0</v>
      </c>
      <c r="D3871" s="2">
        <v>0</v>
      </c>
      <c r="E3871" s="2">
        <v>16.36</v>
      </c>
      <c r="F3871" s="2">
        <v>6.83</v>
      </c>
      <c r="G3871" s="2">
        <v>0</v>
      </c>
      <c r="H3871" s="16">
        <f t="shared" si="183"/>
        <v>0</v>
      </c>
      <c r="I3871" s="15">
        <f t="shared" si="181"/>
        <v>16.36</v>
      </c>
      <c r="J3871" s="14">
        <f t="shared" si="182"/>
        <v>0</v>
      </c>
    </row>
    <row r="3872" spans="1:10" x14ac:dyDescent="0.3">
      <c r="A3872" s="19">
        <v>20200609</v>
      </c>
      <c r="B3872" s="19" t="s">
        <v>26</v>
      </c>
      <c r="C3872" s="19">
        <v>0</v>
      </c>
      <c r="D3872" s="19">
        <v>0</v>
      </c>
      <c r="E3872" s="19">
        <v>15.98</v>
      </c>
      <c r="F3872" s="19">
        <v>6.48</v>
      </c>
      <c r="G3872" s="19">
        <v>0</v>
      </c>
      <c r="H3872" s="17">
        <f t="shared" si="183"/>
        <v>0</v>
      </c>
      <c r="I3872" s="18">
        <f t="shared" si="181"/>
        <v>15.98</v>
      </c>
      <c r="J3872" s="17">
        <f t="shared" si="182"/>
        <v>0</v>
      </c>
    </row>
    <row r="3873" spans="1:10" x14ac:dyDescent="0.3">
      <c r="A3873" s="2">
        <v>20200609</v>
      </c>
      <c r="B3873" s="2" t="s">
        <v>25</v>
      </c>
      <c r="C3873" s="2">
        <v>0</v>
      </c>
      <c r="D3873" s="2">
        <v>0</v>
      </c>
      <c r="E3873" s="2">
        <v>15.78</v>
      </c>
      <c r="F3873" s="2">
        <v>6.28</v>
      </c>
      <c r="G3873" s="2">
        <v>0</v>
      </c>
      <c r="H3873" s="16">
        <f t="shared" si="183"/>
        <v>0</v>
      </c>
      <c r="I3873" s="15">
        <f t="shared" si="181"/>
        <v>15.78</v>
      </c>
      <c r="J3873" s="14">
        <f t="shared" si="182"/>
        <v>0</v>
      </c>
    </row>
    <row r="3874" spans="1:10" x14ac:dyDescent="0.3">
      <c r="A3874" s="19">
        <v>20200610</v>
      </c>
      <c r="B3874" s="19" t="s">
        <v>48</v>
      </c>
      <c r="C3874" s="19">
        <v>0</v>
      </c>
      <c r="D3874" s="19">
        <v>0</v>
      </c>
      <c r="E3874" s="19">
        <v>15.71</v>
      </c>
      <c r="F3874" s="19">
        <v>5.79</v>
      </c>
      <c r="G3874" s="19">
        <v>0</v>
      </c>
      <c r="H3874" s="17">
        <f t="shared" si="183"/>
        <v>0</v>
      </c>
      <c r="I3874" s="18">
        <f t="shared" si="181"/>
        <v>15.71</v>
      </c>
      <c r="J3874" s="17">
        <f t="shared" si="182"/>
        <v>0</v>
      </c>
    </row>
    <row r="3875" spans="1:10" x14ac:dyDescent="0.3">
      <c r="A3875" s="2">
        <v>20200610</v>
      </c>
      <c r="B3875" s="2" t="s">
        <v>47</v>
      </c>
      <c r="C3875" s="2">
        <v>0</v>
      </c>
      <c r="D3875" s="2">
        <v>0</v>
      </c>
      <c r="E3875" s="2">
        <v>15.57</v>
      </c>
      <c r="F3875" s="2">
        <v>5.24</v>
      </c>
      <c r="G3875" s="2">
        <v>0</v>
      </c>
      <c r="H3875" s="16">
        <f t="shared" si="183"/>
        <v>0</v>
      </c>
      <c r="I3875" s="15">
        <f t="shared" si="181"/>
        <v>15.57</v>
      </c>
      <c r="J3875" s="14">
        <f t="shared" si="182"/>
        <v>0</v>
      </c>
    </row>
    <row r="3876" spans="1:10" x14ac:dyDescent="0.3">
      <c r="A3876" s="19">
        <v>20200610</v>
      </c>
      <c r="B3876" s="19" t="s">
        <v>46</v>
      </c>
      <c r="C3876" s="19">
        <v>0</v>
      </c>
      <c r="D3876" s="19">
        <v>0</v>
      </c>
      <c r="E3876" s="19">
        <v>15.44</v>
      </c>
      <c r="F3876" s="19">
        <v>5.03</v>
      </c>
      <c r="G3876" s="19">
        <v>0</v>
      </c>
      <c r="H3876" s="17">
        <f t="shared" si="183"/>
        <v>0</v>
      </c>
      <c r="I3876" s="18">
        <f t="shared" si="181"/>
        <v>15.44</v>
      </c>
      <c r="J3876" s="17">
        <f t="shared" si="182"/>
        <v>0</v>
      </c>
    </row>
    <row r="3877" spans="1:10" x14ac:dyDescent="0.3">
      <c r="A3877" s="2">
        <v>20200610</v>
      </c>
      <c r="B3877" s="2" t="s">
        <v>45</v>
      </c>
      <c r="C3877" s="2">
        <v>0</v>
      </c>
      <c r="D3877" s="2">
        <v>0</v>
      </c>
      <c r="E3877" s="2">
        <v>15.3</v>
      </c>
      <c r="F3877" s="2">
        <v>4.97</v>
      </c>
      <c r="G3877" s="2">
        <v>0</v>
      </c>
      <c r="H3877" s="16">
        <f t="shared" si="183"/>
        <v>0</v>
      </c>
      <c r="I3877" s="15">
        <f t="shared" si="181"/>
        <v>15.3</v>
      </c>
      <c r="J3877" s="14">
        <f t="shared" si="182"/>
        <v>0</v>
      </c>
    </row>
    <row r="3878" spans="1:10" x14ac:dyDescent="0.3">
      <c r="A3878" s="19">
        <v>20200610</v>
      </c>
      <c r="B3878" s="19" t="s">
        <v>44</v>
      </c>
      <c r="C3878" s="19">
        <v>0</v>
      </c>
      <c r="D3878" s="19">
        <v>0</v>
      </c>
      <c r="E3878" s="19">
        <v>15.17</v>
      </c>
      <c r="F3878" s="19">
        <v>4.97</v>
      </c>
      <c r="G3878" s="19">
        <v>0</v>
      </c>
      <c r="H3878" s="17">
        <f t="shared" si="183"/>
        <v>0</v>
      </c>
      <c r="I3878" s="18">
        <f t="shared" si="181"/>
        <v>15.17</v>
      </c>
      <c r="J3878" s="17">
        <f t="shared" si="182"/>
        <v>0</v>
      </c>
    </row>
    <row r="3879" spans="1:10" x14ac:dyDescent="0.3">
      <c r="A3879" s="2">
        <v>20200610</v>
      </c>
      <c r="B3879" s="2" t="s">
        <v>43</v>
      </c>
      <c r="C3879" s="2">
        <v>0</v>
      </c>
      <c r="D3879" s="2">
        <v>0</v>
      </c>
      <c r="E3879" s="2">
        <v>15.15</v>
      </c>
      <c r="F3879" s="2">
        <v>5.45</v>
      </c>
      <c r="G3879" s="2">
        <v>0</v>
      </c>
      <c r="H3879" s="16">
        <f t="shared" si="183"/>
        <v>0</v>
      </c>
      <c r="I3879" s="15">
        <f t="shared" si="181"/>
        <v>15.15</v>
      </c>
      <c r="J3879" s="14">
        <f t="shared" si="182"/>
        <v>0</v>
      </c>
    </row>
    <row r="3880" spans="1:10" x14ac:dyDescent="0.3">
      <c r="A3880" s="19">
        <v>20200610</v>
      </c>
      <c r="B3880" s="19" t="s">
        <v>42</v>
      </c>
      <c r="C3880" s="19">
        <v>118.99</v>
      </c>
      <c r="D3880" s="19">
        <v>9.4499999999999993</v>
      </c>
      <c r="E3880" s="19">
        <v>15.35</v>
      </c>
      <c r="F3880" s="19">
        <v>5.31</v>
      </c>
      <c r="G3880" s="19">
        <v>0</v>
      </c>
      <c r="H3880" s="17">
        <f t="shared" si="183"/>
        <v>724.72309741385675</v>
      </c>
      <c r="I3880" s="18">
        <f t="shared" si="181"/>
        <v>37.997596794183025</v>
      </c>
      <c r="J3880" s="17">
        <f t="shared" si="182"/>
        <v>0.68233463367958147</v>
      </c>
    </row>
    <row r="3881" spans="1:10" x14ac:dyDescent="0.3">
      <c r="A3881" s="2">
        <v>20200610</v>
      </c>
      <c r="B3881" s="2" t="s">
        <v>41</v>
      </c>
      <c r="C3881" s="2">
        <v>306.99</v>
      </c>
      <c r="D3881" s="2">
        <v>20.58</v>
      </c>
      <c r="E3881" s="2">
        <v>16.09</v>
      </c>
      <c r="F3881" s="2">
        <v>5.17</v>
      </c>
      <c r="G3881" s="2">
        <v>0</v>
      </c>
      <c r="H3881" s="16">
        <f t="shared" si="183"/>
        <v>873.33429387863816</v>
      </c>
      <c r="I3881" s="15">
        <f t="shared" si="181"/>
        <v>43.381696683707446</v>
      </c>
      <c r="J3881" s="14">
        <f t="shared" si="182"/>
        <v>0.80109414645763188</v>
      </c>
    </row>
    <row r="3882" spans="1:10" x14ac:dyDescent="0.3">
      <c r="A3882" s="19">
        <v>20200610</v>
      </c>
      <c r="B3882" s="19" t="s">
        <v>40</v>
      </c>
      <c r="C3882" s="19">
        <v>500.99</v>
      </c>
      <c r="D3882" s="19">
        <v>32.119999999999997</v>
      </c>
      <c r="E3882" s="19">
        <v>17.11</v>
      </c>
      <c r="F3882" s="19">
        <v>5.03</v>
      </c>
      <c r="G3882" s="19">
        <v>0</v>
      </c>
      <c r="H3882" s="17">
        <f t="shared" si="183"/>
        <v>942.25205828428068</v>
      </c>
      <c r="I3882" s="18">
        <f t="shared" si="181"/>
        <v>46.555376821383774</v>
      </c>
      <c r="J3882" s="17">
        <f t="shared" si="182"/>
        <v>0.85085436648759116</v>
      </c>
    </row>
    <row r="3883" spans="1:10" x14ac:dyDescent="0.3">
      <c r="A3883" s="2">
        <v>20200610</v>
      </c>
      <c r="B3883" s="2" t="s">
        <v>39</v>
      </c>
      <c r="C3883" s="2">
        <v>681</v>
      </c>
      <c r="D3883" s="2">
        <v>43.8</v>
      </c>
      <c r="E3883" s="2">
        <v>18.16</v>
      </c>
      <c r="F3883" s="2">
        <v>5.0999999999999996</v>
      </c>
      <c r="G3883" s="2">
        <v>0</v>
      </c>
      <c r="H3883" s="16">
        <f t="shared" si="183"/>
        <v>983.90047855547721</v>
      </c>
      <c r="I3883" s="15">
        <f t="shared" si="181"/>
        <v>48.906889954858663</v>
      </c>
      <c r="J3883" s="14">
        <f t="shared" si="182"/>
        <v>0.8780514764523637</v>
      </c>
    </row>
    <row r="3884" spans="1:10" x14ac:dyDescent="0.3">
      <c r="A3884" s="19">
        <v>20200610</v>
      </c>
      <c r="B3884" s="19" t="s">
        <v>38</v>
      </c>
      <c r="C3884" s="19">
        <v>846</v>
      </c>
      <c r="D3884" s="19">
        <v>55.31</v>
      </c>
      <c r="E3884" s="19">
        <v>19.010000000000002</v>
      </c>
      <c r="F3884" s="19">
        <v>5.03</v>
      </c>
      <c r="G3884" s="19">
        <v>0</v>
      </c>
      <c r="H3884" s="17">
        <f t="shared" si="183"/>
        <v>1028.8924348440785</v>
      </c>
      <c r="I3884" s="18">
        <f t="shared" si="181"/>
        <v>51.162888588877451</v>
      </c>
      <c r="J3884" s="17">
        <f t="shared" si="182"/>
        <v>0.90775784320163821</v>
      </c>
    </row>
    <row r="3885" spans="1:10" x14ac:dyDescent="0.3">
      <c r="A3885" s="2">
        <v>20200610</v>
      </c>
      <c r="B3885" s="2" t="s">
        <v>37</v>
      </c>
      <c r="C3885" s="2">
        <v>945</v>
      </c>
      <c r="D3885" s="2">
        <v>65.91</v>
      </c>
      <c r="E3885" s="2">
        <v>19.86</v>
      </c>
      <c r="F3885" s="2">
        <v>4.97</v>
      </c>
      <c r="G3885" s="2">
        <v>0</v>
      </c>
      <c r="H3885" s="16">
        <f t="shared" si="183"/>
        <v>1035.1565107301885</v>
      </c>
      <c r="I3885" s="15">
        <f t="shared" si="181"/>
        <v>52.208640960318391</v>
      </c>
      <c r="J3885" s="14">
        <f t="shared" si="182"/>
        <v>0.90841310245831697</v>
      </c>
    </row>
    <row r="3886" spans="1:10" x14ac:dyDescent="0.3">
      <c r="A3886" s="19">
        <v>20200610</v>
      </c>
      <c r="B3886" s="19" t="s">
        <v>36</v>
      </c>
      <c r="C3886" s="19">
        <v>972</v>
      </c>
      <c r="D3886" s="19">
        <v>73.34</v>
      </c>
      <c r="E3886" s="19">
        <v>20.55</v>
      </c>
      <c r="F3886" s="19">
        <v>5.38</v>
      </c>
      <c r="G3886" s="19">
        <v>0</v>
      </c>
      <c r="H3886" s="17">
        <f t="shared" si="183"/>
        <v>1014.5895504533668</v>
      </c>
      <c r="I3886" s="18">
        <f t="shared" si="181"/>
        <v>52.255923451667712</v>
      </c>
      <c r="J3886" s="17">
        <f t="shared" si="182"/>
        <v>0.89014846240428169</v>
      </c>
    </row>
    <row r="3887" spans="1:10" x14ac:dyDescent="0.3">
      <c r="A3887" s="2">
        <v>20200610</v>
      </c>
      <c r="B3887" s="2" t="s">
        <v>35</v>
      </c>
      <c r="C3887" s="2">
        <v>930</v>
      </c>
      <c r="D3887" s="2">
        <v>72.66</v>
      </c>
      <c r="E3887" s="2">
        <v>20.79</v>
      </c>
      <c r="F3887" s="2">
        <v>5.93</v>
      </c>
      <c r="G3887" s="2">
        <v>0</v>
      </c>
      <c r="H3887" s="16">
        <f t="shared" si="183"/>
        <v>974.27805365243273</v>
      </c>
      <c r="I3887" s="15">
        <f t="shared" si="181"/>
        <v>51.236189176638518</v>
      </c>
      <c r="J3887" s="14">
        <f t="shared" si="182"/>
        <v>0.85925200868420692</v>
      </c>
    </row>
    <row r="3888" spans="1:10" x14ac:dyDescent="0.3">
      <c r="A3888" s="19">
        <v>20200610</v>
      </c>
      <c r="B3888" s="19" t="s">
        <v>34</v>
      </c>
      <c r="C3888" s="19">
        <v>922.01</v>
      </c>
      <c r="D3888" s="19">
        <v>64.510000000000005</v>
      </c>
      <c r="E3888" s="19">
        <v>20.83</v>
      </c>
      <c r="F3888" s="19">
        <v>6.14</v>
      </c>
      <c r="G3888" s="19">
        <v>0</v>
      </c>
      <c r="H3888" s="17">
        <f t="shared" si="183"/>
        <v>1021.4361800345772</v>
      </c>
      <c r="I3888" s="18">
        <f t="shared" si="181"/>
        <v>52.74988062608054</v>
      </c>
      <c r="J3888" s="17">
        <f t="shared" si="182"/>
        <v>0.8938848857505407</v>
      </c>
    </row>
    <row r="3889" spans="1:10" x14ac:dyDescent="0.3">
      <c r="A3889" s="2">
        <v>20200610</v>
      </c>
      <c r="B3889" s="2" t="s">
        <v>33</v>
      </c>
      <c r="C3889" s="2">
        <v>831.01</v>
      </c>
      <c r="D3889" s="2">
        <v>53.7</v>
      </c>
      <c r="E3889" s="2">
        <v>20.71</v>
      </c>
      <c r="F3889" s="2">
        <v>6.55</v>
      </c>
      <c r="G3889" s="2">
        <v>0</v>
      </c>
      <c r="H3889" s="16">
        <f t="shared" si="183"/>
        <v>1031.1215257038839</v>
      </c>
      <c r="I3889" s="15">
        <f t="shared" si="181"/>
        <v>52.932547678246372</v>
      </c>
      <c r="J3889" s="14">
        <f t="shared" si="182"/>
        <v>0.90151319539932939</v>
      </c>
    </row>
    <row r="3890" spans="1:10" x14ac:dyDescent="0.3">
      <c r="A3890" s="19">
        <v>20200610</v>
      </c>
      <c r="B3890" s="19" t="s">
        <v>32</v>
      </c>
      <c r="C3890" s="19">
        <v>656</v>
      </c>
      <c r="D3890" s="19">
        <v>42.14</v>
      </c>
      <c r="E3890" s="19">
        <v>20.21</v>
      </c>
      <c r="F3890" s="19">
        <v>7.1</v>
      </c>
      <c r="G3890" s="19">
        <v>0</v>
      </c>
      <c r="H3890" s="17">
        <f t="shared" si="183"/>
        <v>977.72624493678643</v>
      </c>
      <c r="I3890" s="18">
        <f t="shared" si="181"/>
        <v>50.76394515427458</v>
      </c>
      <c r="J3890" s="17">
        <f t="shared" si="182"/>
        <v>0.86437086085977854</v>
      </c>
    </row>
    <row r="3891" spans="1:10" x14ac:dyDescent="0.3">
      <c r="A3891" s="2">
        <v>20200610</v>
      </c>
      <c r="B3891" s="2" t="s">
        <v>31</v>
      </c>
      <c r="C3891" s="2">
        <v>481</v>
      </c>
      <c r="D3891" s="2">
        <v>30.46</v>
      </c>
      <c r="E3891" s="2">
        <v>19.440000000000001</v>
      </c>
      <c r="F3891" s="2">
        <v>7.38</v>
      </c>
      <c r="G3891" s="2">
        <v>0</v>
      </c>
      <c r="H3891" s="16">
        <f t="shared" si="183"/>
        <v>948.83639663594568</v>
      </c>
      <c r="I3891" s="15">
        <f t="shared" si="181"/>
        <v>49.0911373948733</v>
      </c>
      <c r="J3891" s="14">
        <f t="shared" si="182"/>
        <v>0.84597293065118684</v>
      </c>
    </row>
    <row r="3892" spans="1:10" x14ac:dyDescent="0.3">
      <c r="A3892" s="19">
        <v>20200610</v>
      </c>
      <c r="B3892" s="19" t="s">
        <v>30</v>
      </c>
      <c r="C3892" s="19">
        <v>283</v>
      </c>
      <c r="D3892" s="19">
        <v>18.97</v>
      </c>
      <c r="E3892" s="19">
        <v>18.59</v>
      </c>
      <c r="F3892" s="19">
        <v>7.31</v>
      </c>
      <c r="G3892" s="19">
        <v>0</v>
      </c>
      <c r="H3892" s="17">
        <f t="shared" si="183"/>
        <v>870.57358614278644</v>
      </c>
      <c r="I3892" s="18">
        <f t="shared" si="181"/>
        <v>45.795424566962076</v>
      </c>
      <c r="J3892" s="17">
        <f t="shared" si="182"/>
        <v>0.78910582310998756</v>
      </c>
    </row>
    <row r="3893" spans="1:10" x14ac:dyDescent="0.3">
      <c r="A3893" s="2">
        <v>20200610</v>
      </c>
      <c r="B3893" s="2" t="s">
        <v>29</v>
      </c>
      <c r="C3893" s="2">
        <v>96</v>
      </c>
      <c r="D3893" s="2">
        <v>7.91</v>
      </c>
      <c r="E3893" s="2">
        <v>17.54</v>
      </c>
      <c r="F3893" s="2">
        <v>7.1</v>
      </c>
      <c r="G3893" s="2">
        <v>0</v>
      </c>
      <c r="H3893" s="16">
        <f t="shared" si="183"/>
        <v>697.58610269873623</v>
      </c>
      <c r="I3893" s="15">
        <f t="shared" si="181"/>
        <v>39.339565709335503</v>
      </c>
      <c r="J3893" s="14">
        <f t="shared" si="182"/>
        <v>0.65257223478968118</v>
      </c>
    </row>
    <row r="3894" spans="1:10" x14ac:dyDescent="0.3">
      <c r="A3894" s="19">
        <v>20200610</v>
      </c>
      <c r="B3894" s="19" t="s">
        <v>28</v>
      </c>
      <c r="C3894" s="19">
        <v>0</v>
      </c>
      <c r="D3894" s="19">
        <v>0</v>
      </c>
      <c r="E3894" s="19">
        <v>16.68</v>
      </c>
      <c r="F3894" s="19">
        <v>6.83</v>
      </c>
      <c r="G3894" s="19">
        <v>0</v>
      </c>
      <c r="H3894" s="17">
        <f t="shared" si="183"/>
        <v>0</v>
      </c>
      <c r="I3894" s="18">
        <f t="shared" si="181"/>
        <v>16.68</v>
      </c>
      <c r="J3894" s="17">
        <f t="shared" si="182"/>
        <v>0</v>
      </c>
    </row>
    <row r="3895" spans="1:10" x14ac:dyDescent="0.3">
      <c r="A3895" s="2">
        <v>20200610</v>
      </c>
      <c r="B3895" s="2" t="s">
        <v>27</v>
      </c>
      <c r="C3895" s="2">
        <v>0</v>
      </c>
      <c r="D3895" s="2">
        <v>0</v>
      </c>
      <c r="E3895" s="2">
        <v>16.23</v>
      </c>
      <c r="F3895" s="2">
        <v>6.48</v>
      </c>
      <c r="G3895" s="2">
        <v>0</v>
      </c>
      <c r="H3895" s="16">
        <f t="shared" si="183"/>
        <v>0</v>
      </c>
      <c r="I3895" s="15">
        <f t="shared" si="181"/>
        <v>16.23</v>
      </c>
      <c r="J3895" s="14">
        <f t="shared" si="182"/>
        <v>0</v>
      </c>
    </row>
    <row r="3896" spans="1:10" x14ac:dyDescent="0.3">
      <c r="A3896" s="19">
        <v>20200610</v>
      </c>
      <c r="B3896" s="19" t="s">
        <v>26</v>
      </c>
      <c r="C3896" s="19">
        <v>0</v>
      </c>
      <c r="D3896" s="19">
        <v>0</v>
      </c>
      <c r="E3896" s="19">
        <v>16.010000000000002</v>
      </c>
      <c r="F3896" s="19">
        <v>5.93</v>
      </c>
      <c r="G3896" s="19">
        <v>0</v>
      </c>
      <c r="H3896" s="17">
        <f t="shared" si="183"/>
        <v>0</v>
      </c>
      <c r="I3896" s="18">
        <f t="shared" si="181"/>
        <v>16.010000000000002</v>
      </c>
      <c r="J3896" s="17">
        <f t="shared" si="182"/>
        <v>0</v>
      </c>
    </row>
    <row r="3897" spans="1:10" x14ac:dyDescent="0.3">
      <c r="A3897" s="2">
        <v>20200610</v>
      </c>
      <c r="B3897" s="2" t="s">
        <v>25</v>
      </c>
      <c r="C3897" s="2">
        <v>0</v>
      </c>
      <c r="D3897" s="2">
        <v>0</v>
      </c>
      <c r="E3897" s="2">
        <v>15.88</v>
      </c>
      <c r="F3897" s="2">
        <v>5.31</v>
      </c>
      <c r="G3897" s="2">
        <v>0</v>
      </c>
      <c r="H3897" s="16">
        <f t="shared" si="183"/>
        <v>0</v>
      </c>
      <c r="I3897" s="15">
        <f t="shared" si="181"/>
        <v>15.88</v>
      </c>
      <c r="J3897" s="14">
        <f t="shared" si="182"/>
        <v>0</v>
      </c>
    </row>
    <row r="3898" spans="1:10" x14ac:dyDescent="0.3">
      <c r="A3898" s="19">
        <v>20200611</v>
      </c>
      <c r="B3898" s="19" t="s">
        <v>48</v>
      </c>
      <c r="C3898" s="19">
        <v>0</v>
      </c>
      <c r="D3898" s="19">
        <v>0</v>
      </c>
      <c r="E3898" s="19">
        <v>15.82</v>
      </c>
      <c r="F3898" s="19">
        <v>5.03</v>
      </c>
      <c r="G3898" s="19">
        <v>0</v>
      </c>
      <c r="H3898" s="17">
        <f t="shared" si="183"/>
        <v>0</v>
      </c>
      <c r="I3898" s="18">
        <f t="shared" si="181"/>
        <v>15.82</v>
      </c>
      <c r="J3898" s="17">
        <f t="shared" si="182"/>
        <v>0</v>
      </c>
    </row>
    <row r="3899" spans="1:10" x14ac:dyDescent="0.3">
      <c r="A3899" s="2">
        <v>20200611</v>
      </c>
      <c r="B3899" s="2" t="s">
        <v>47</v>
      </c>
      <c r="C3899" s="2">
        <v>0</v>
      </c>
      <c r="D3899" s="2">
        <v>0</v>
      </c>
      <c r="E3899" s="2">
        <v>15.75</v>
      </c>
      <c r="F3899" s="2">
        <v>4.83</v>
      </c>
      <c r="G3899" s="2">
        <v>0</v>
      </c>
      <c r="H3899" s="16">
        <f t="shared" si="183"/>
        <v>0</v>
      </c>
      <c r="I3899" s="15">
        <f t="shared" si="181"/>
        <v>15.75</v>
      </c>
      <c r="J3899" s="14">
        <f t="shared" si="182"/>
        <v>0</v>
      </c>
    </row>
    <row r="3900" spans="1:10" x14ac:dyDescent="0.3">
      <c r="A3900" s="19">
        <v>20200611</v>
      </c>
      <c r="B3900" s="19" t="s">
        <v>46</v>
      </c>
      <c r="C3900" s="19">
        <v>0</v>
      </c>
      <c r="D3900" s="19">
        <v>0</v>
      </c>
      <c r="E3900" s="19">
        <v>15.68</v>
      </c>
      <c r="F3900" s="19">
        <v>4.76</v>
      </c>
      <c r="G3900" s="19">
        <v>0</v>
      </c>
      <c r="H3900" s="17">
        <f t="shared" si="183"/>
        <v>0</v>
      </c>
      <c r="I3900" s="18">
        <f t="shared" si="181"/>
        <v>15.68</v>
      </c>
      <c r="J3900" s="17">
        <f t="shared" si="182"/>
        <v>0</v>
      </c>
    </row>
    <row r="3901" spans="1:10" x14ac:dyDescent="0.3">
      <c r="A3901" s="2">
        <v>20200611</v>
      </c>
      <c r="B3901" s="2" t="s">
        <v>45</v>
      </c>
      <c r="C3901" s="2">
        <v>0</v>
      </c>
      <c r="D3901" s="2">
        <v>0</v>
      </c>
      <c r="E3901" s="2">
        <v>15.75</v>
      </c>
      <c r="F3901" s="2">
        <v>4.76</v>
      </c>
      <c r="G3901" s="2">
        <v>0</v>
      </c>
      <c r="H3901" s="16">
        <f t="shared" si="183"/>
        <v>0</v>
      </c>
      <c r="I3901" s="15">
        <f t="shared" si="181"/>
        <v>15.75</v>
      </c>
      <c r="J3901" s="14">
        <f t="shared" si="182"/>
        <v>0</v>
      </c>
    </row>
    <row r="3902" spans="1:10" x14ac:dyDescent="0.3">
      <c r="A3902" s="19">
        <v>20200611</v>
      </c>
      <c r="B3902" s="19" t="s">
        <v>44</v>
      </c>
      <c r="C3902" s="19">
        <v>0</v>
      </c>
      <c r="D3902" s="19">
        <v>0</v>
      </c>
      <c r="E3902" s="19">
        <v>15.86</v>
      </c>
      <c r="F3902" s="19">
        <v>4.55</v>
      </c>
      <c r="G3902" s="19">
        <v>0</v>
      </c>
      <c r="H3902" s="17">
        <f t="shared" si="183"/>
        <v>0</v>
      </c>
      <c r="I3902" s="18">
        <f t="shared" si="181"/>
        <v>15.86</v>
      </c>
      <c r="J3902" s="17">
        <f t="shared" si="182"/>
        <v>0</v>
      </c>
    </row>
    <row r="3903" spans="1:10" x14ac:dyDescent="0.3">
      <c r="A3903" s="2">
        <v>20200611</v>
      </c>
      <c r="B3903" s="2" t="s">
        <v>43</v>
      </c>
      <c r="C3903" s="2">
        <v>0</v>
      </c>
      <c r="D3903" s="2">
        <v>0</v>
      </c>
      <c r="E3903" s="2">
        <v>15.97</v>
      </c>
      <c r="F3903" s="2">
        <v>4</v>
      </c>
      <c r="G3903" s="2">
        <v>0</v>
      </c>
      <c r="H3903" s="16">
        <f t="shared" si="183"/>
        <v>0</v>
      </c>
      <c r="I3903" s="15">
        <f t="shared" si="181"/>
        <v>15.97</v>
      </c>
      <c r="J3903" s="14">
        <f t="shared" si="182"/>
        <v>0</v>
      </c>
    </row>
    <row r="3904" spans="1:10" x14ac:dyDescent="0.3">
      <c r="A3904" s="19">
        <v>20200611</v>
      </c>
      <c r="B3904" s="19" t="s">
        <v>42</v>
      </c>
      <c r="C3904" s="19">
        <v>91</v>
      </c>
      <c r="D3904" s="19">
        <v>9.4600000000000009</v>
      </c>
      <c r="E3904" s="19">
        <v>16.21</v>
      </c>
      <c r="F3904" s="19">
        <v>3.31</v>
      </c>
      <c r="G3904" s="19">
        <v>0</v>
      </c>
      <c r="H3904" s="17">
        <f t="shared" si="183"/>
        <v>553.66603180201628</v>
      </c>
      <c r="I3904" s="18">
        <f t="shared" si="181"/>
        <v>33.51206349381301</v>
      </c>
      <c r="J3904" s="17">
        <f t="shared" si="182"/>
        <v>0.53245824992521806</v>
      </c>
    </row>
    <row r="3905" spans="1:10" x14ac:dyDescent="0.3">
      <c r="A3905" s="2">
        <v>20200611</v>
      </c>
      <c r="B3905" s="2" t="s">
        <v>41</v>
      </c>
      <c r="C3905" s="2">
        <v>190</v>
      </c>
      <c r="D3905" s="2">
        <v>20.59</v>
      </c>
      <c r="E3905" s="2">
        <v>16.82</v>
      </c>
      <c r="F3905" s="2">
        <v>3.24</v>
      </c>
      <c r="G3905" s="2">
        <v>0</v>
      </c>
      <c r="H3905" s="16">
        <f t="shared" si="183"/>
        <v>540.26653420372531</v>
      </c>
      <c r="I3905" s="15">
        <f t="shared" si="181"/>
        <v>33.703329193866416</v>
      </c>
      <c r="J3905" s="14">
        <f t="shared" si="182"/>
        <v>0.51910700545550592</v>
      </c>
    </row>
    <row r="3906" spans="1:10" x14ac:dyDescent="0.3">
      <c r="A3906" s="19">
        <v>20200611</v>
      </c>
      <c r="B3906" s="19" t="s">
        <v>40</v>
      </c>
      <c r="C3906" s="19">
        <v>244</v>
      </c>
      <c r="D3906" s="19">
        <v>32.119999999999997</v>
      </c>
      <c r="E3906" s="19">
        <v>17.57</v>
      </c>
      <c r="F3906" s="19">
        <v>4.34</v>
      </c>
      <c r="G3906" s="19">
        <v>0</v>
      </c>
      <c r="H3906" s="17">
        <f t="shared" si="183"/>
        <v>458.91036192611523</v>
      </c>
      <c r="I3906" s="18">
        <f t="shared" si="181"/>
        <v>31.910948810191101</v>
      </c>
      <c r="J3906" s="17">
        <f t="shared" si="182"/>
        <v>0.44463858483729579</v>
      </c>
    </row>
    <row r="3907" spans="1:10" x14ac:dyDescent="0.3">
      <c r="A3907" s="2">
        <v>20200611</v>
      </c>
      <c r="B3907" s="2" t="s">
        <v>39</v>
      </c>
      <c r="C3907" s="2">
        <v>270</v>
      </c>
      <c r="D3907" s="2">
        <v>43.8</v>
      </c>
      <c r="E3907" s="2">
        <v>17.82</v>
      </c>
      <c r="F3907" s="2">
        <v>5.03</v>
      </c>
      <c r="G3907" s="2">
        <v>0</v>
      </c>
      <c r="H3907" s="16">
        <f t="shared" si="183"/>
        <v>390.09270074886763</v>
      </c>
      <c r="I3907" s="15">
        <f t="shared" si="181"/>
        <v>30.010396898402114</v>
      </c>
      <c r="J3907" s="14">
        <f t="shared" si="182"/>
        <v>0.38129736408822124</v>
      </c>
    </row>
    <row r="3908" spans="1:10" x14ac:dyDescent="0.3">
      <c r="A3908" s="19">
        <v>20200611</v>
      </c>
      <c r="B3908" s="19" t="s">
        <v>38</v>
      </c>
      <c r="C3908" s="19">
        <v>335</v>
      </c>
      <c r="D3908" s="19">
        <v>55.31</v>
      </c>
      <c r="E3908" s="19">
        <v>18.010000000000002</v>
      </c>
      <c r="F3908" s="19">
        <v>5.45</v>
      </c>
      <c r="G3908" s="19">
        <v>0</v>
      </c>
      <c r="H3908" s="17">
        <f t="shared" si="183"/>
        <v>407.42194523967646</v>
      </c>
      <c r="I3908" s="18">
        <f t="shared" si="181"/>
        <v>30.741935788739891</v>
      </c>
      <c r="J3908" s="17">
        <f t="shared" si="182"/>
        <v>0.39689468732147271</v>
      </c>
    </row>
    <row r="3909" spans="1:10" x14ac:dyDescent="0.3">
      <c r="A3909" s="2">
        <v>20200611</v>
      </c>
      <c r="B3909" s="2" t="s">
        <v>37</v>
      </c>
      <c r="C3909" s="2">
        <v>701</v>
      </c>
      <c r="D3909" s="2">
        <v>65.930000000000007</v>
      </c>
      <c r="E3909" s="2">
        <v>18.73</v>
      </c>
      <c r="F3909" s="2">
        <v>5.86</v>
      </c>
      <c r="G3909" s="2">
        <v>0</v>
      </c>
      <c r="H3909" s="16">
        <f t="shared" si="183"/>
        <v>767.75822578404438</v>
      </c>
      <c r="I3909" s="15">
        <f t="shared" si="181"/>
        <v>42.722444555751387</v>
      </c>
      <c r="J3909" s="14">
        <f t="shared" si="182"/>
        <v>0.70652873913498537</v>
      </c>
    </row>
    <row r="3910" spans="1:10" x14ac:dyDescent="0.3">
      <c r="A3910" s="19">
        <v>20200611</v>
      </c>
      <c r="B3910" s="19" t="s">
        <v>36</v>
      </c>
      <c r="C3910" s="19">
        <v>510</v>
      </c>
      <c r="D3910" s="19">
        <v>73.400000000000006</v>
      </c>
      <c r="E3910" s="19">
        <v>19.46</v>
      </c>
      <c r="F3910" s="19">
        <v>6.41</v>
      </c>
      <c r="G3910" s="19">
        <v>0</v>
      </c>
      <c r="H3910" s="17">
        <f t="shared" si="183"/>
        <v>532.1798876381946</v>
      </c>
      <c r="I3910" s="18">
        <f t="shared" si="181"/>
        <v>36.090621488693586</v>
      </c>
      <c r="J3910" s="17">
        <f t="shared" si="182"/>
        <v>0.50561996199858639</v>
      </c>
    </row>
    <row r="3911" spans="1:10" x14ac:dyDescent="0.3">
      <c r="A3911" s="2">
        <v>20200611</v>
      </c>
      <c r="B3911" s="2" t="s">
        <v>35</v>
      </c>
      <c r="C3911" s="2">
        <v>513</v>
      </c>
      <c r="D3911" s="2">
        <v>72.739999999999995</v>
      </c>
      <c r="E3911" s="2">
        <v>19.37</v>
      </c>
      <c r="F3911" s="2">
        <v>6.76</v>
      </c>
      <c r="G3911" s="2">
        <v>0</v>
      </c>
      <c r="H3911" s="16">
        <f t="shared" si="183"/>
        <v>537.19067730073039</v>
      </c>
      <c r="I3911" s="15">
        <f t="shared" si="181"/>
        <v>36.157208665647829</v>
      </c>
      <c r="J3911" s="14">
        <f t="shared" si="182"/>
        <v>0.51021970914124815</v>
      </c>
    </row>
    <row r="3912" spans="1:10" x14ac:dyDescent="0.3">
      <c r="A3912" s="19">
        <v>20200611</v>
      </c>
      <c r="B3912" s="19" t="s">
        <v>34</v>
      </c>
      <c r="C3912" s="19">
        <v>217</v>
      </c>
      <c r="D3912" s="19">
        <v>64.599999999999994</v>
      </c>
      <c r="E3912" s="19">
        <v>19.48</v>
      </c>
      <c r="F3912" s="19">
        <v>6.97</v>
      </c>
      <c r="G3912" s="19">
        <v>0</v>
      </c>
      <c r="H3912" s="17">
        <f t="shared" si="183"/>
        <v>240.22088112175422</v>
      </c>
      <c r="I3912" s="18">
        <f t="shared" si="181"/>
        <v>26.986902535054821</v>
      </c>
      <c r="J3912" s="17">
        <f t="shared" si="182"/>
        <v>0.2380730514722216</v>
      </c>
    </row>
    <row r="3913" spans="1:10" x14ac:dyDescent="0.3">
      <c r="A3913" s="2">
        <v>20200611</v>
      </c>
      <c r="B3913" s="2" t="s">
        <v>33</v>
      </c>
      <c r="C3913" s="2">
        <v>632</v>
      </c>
      <c r="D3913" s="2">
        <v>53.78</v>
      </c>
      <c r="E3913" s="2">
        <v>19.43</v>
      </c>
      <c r="F3913" s="2">
        <v>6.41</v>
      </c>
      <c r="G3913" s="2">
        <v>0</v>
      </c>
      <c r="H3913" s="16">
        <f t="shared" si="183"/>
        <v>783.38616174703736</v>
      </c>
      <c r="I3913" s="15">
        <f t="shared" si="181"/>
        <v>43.910817554594914</v>
      </c>
      <c r="J3913" s="14">
        <f t="shared" si="182"/>
        <v>0.71672103423887057</v>
      </c>
    </row>
    <row r="3914" spans="1:10" x14ac:dyDescent="0.3">
      <c r="A3914" s="19">
        <v>20200611</v>
      </c>
      <c r="B3914" s="19" t="s">
        <v>32</v>
      </c>
      <c r="C3914" s="19">
        <v>499</v>
      </c>
      <c r="D3914" s="19">
        <v>42.22</v>
      </c>
      <c r="E3914" s="19">
        <v>19.149999999999999</v>
      </c>
      <c r="F3914" s="19">
        <v>6.14</v>
      </c>
      <c r="G3914" s="19">
        <v>0</v>
      </c>
      <c r="H3914" s="17">
        <f t="shared" si="183"/>
        <v>742.58257704189873</v>
      </c>
      <c r="I3914" s="18">
        <f t="shared" ref="I3914:I3977" si="184">E3914+H3914*((NOCT-20)/(800))</f>
        <v>42.355705532559334</v>
      </c>
      <c r="J3914" s="17">
        <f t="shared" ref="J3914:J3977" si="185">P_STC__W*(H3914/1000)*(1+(alpha_p/100)*(I3914-25))</f>
        <v>0.68458637660853172</v>
      </c>
    </row>
    <row r="3915" spans="1:10" x14ac:dyDescent="0.3">
      <c r="A3915" s="2">
        <v>20200611</v>
      </c>
      <c r="B3915" s="2" t="s">
        <v>31</v>
      </c>
      <c r="C3915" s="2">
        <v>412</v>
      </c>
      <c r="D3915" s="2">
        <v>30.54</v>
      </c>
      <c r="E3915" s="2">
        <v>18.739999999999998</v>
      </c>
      <c r="F3915" s="2">
        <v>6.14</v>
      </c>
      <c r="G3915" s="2">
        <v>0</v>
      </c>
      <c r="H3915" s="16">
        <f t="shared" si="183"/>
        <v>810.80054039909851</v>
      </c>
      <c r="I3915" s="15">
        <f t="shared" si="184"/>
        <v>44.07751688747183</v>
      </c>
      <c r="J3915" s="14">
        <f t="shared" si="185"/>
        <v>0.7411942658908407</v>
      </c>
    </row>
    <row r="3916" spans="1:10" x14ac:dyDescent="0.3">
      <c r="A3916" s="19">
        <v>20200611</v>
      </c>
      <c r="B3916" s="19" t="s">
        <v>30</v>
      </c>
      <c r="C3916" s="19">
        <v>189</v>
      </c>
      <c r="D3916" s="19">
        <v>19.05</v>
      </c>
      <c r="E3916" s="19">
        <v>18.25</v>
      </c>
      <c r="F3916" s="19">
        <v>6.21</v>
      </c>
      <c r="G3916" s="19">
        <v>0</v>
      </c>
      <c r="H3916" s="17">
        <f t="shared" si="183"/>
        <v>579.05626824974286</v>
      </c>
      <c r="I3916" s="18">
        <f t="shared" si="184"/>
        <v>36.345508382804468</v>
      </c>
      <c r="J3916" s="17">
        <f t="shared" si="185"/>
        <v>0.54949267339479968</v>
      </c>
    </row>
    <row r="3917" spans="1:10" x14ac:dyDescent="0.3">
      <c r="A3917" s="2">
        <v>20200611</v>
      </c>
      <c r="B3917" s="2" t="s">
        <v>29</v>
      </c>
      <c r="C3917" s="2">
        <v>52</v>
      </c>
      <c r="D3917" s="2">
        <v>7.99</v>
      </c>
      <c r="E3917" s="2">
        <v>17.739999999999998</v>
      </c>
      <c r="F3917" s="2">
        <v>6</v>
      </c>
      <c r="G3917" s="2">
        <v>0</v>
      </c>
      <c r="H3917" s="16">
        <f t="shared" si="183"/>
        <v>374.10000766973525</v>
      </c>
      <c r="I3917" s="15">
        <f t="shared" si="184"/>
        <v>29.430625239679223</v>
      </c>
      <c r="J3917" s="14">
        <f t="shared" si="185"/>
        <v>0.36664127145707948</v>
      </c>
    </row>
    <row r="3918" spans="1:10" x14ac:dyDescent="0.3">
      <c r="A3918" s="19">
        <v>20200611</v>
      </c>
      <c r="B3918" s="19" t="s">
        <v>28</v>
      </c>
      <c r="C3918" s="19">
        <v>0</v>
      </c>
      <c r="D3918" s="19">
        <v>0</v>
      </c>
      <c r="E3918" s="19">
        <v>17.13</v>
      </c>
      <c r="F3918" s="19">
        <v>5.59</v>
      </c>
      <c r="G3918" s="19">
        <v>0</v>
      </c>
      <c r="H3918" s="17">
        <f t="shared" si="183"/>
        <v>0</v>
      </c>
      <c r="I3918" s="18">
        <f t="shared" si="184"/>
        <v>17.13</v>
      </c>
      <c r="J3918" s="17">
        <f t="shared" si="185"/>
        <v>0</v>
      </c>
    </row>
    <row r="3919" spans="1:10" x14ac:dyDescent="0.3">
      <c r="A3919" s="2">
        <v>20200611</v>
      </c>
      <c r="B3919" s="2" t="s">
        <v>27</v>
      </c>
      <c r="C3919" s="2">
        <v>0</v>
      </c>
      <c r="D3919" s="2">
        <v>0</v>
      </c>
      <c r="E3919" s="2">
        <v>16.71</v>
      </c>
      <c r="F3919" s="2">
        <v>5.45</v>
      </c>
      <c r="G3919" s="2">
        <v>0</v>
      </c>
      <c r="H3919" s="16">
        <f t="shared" si="183"/>
        <v>0</v>
      </c>
      <c r="I3919" s="15">
        <f t="shared" si="184"/>
        <v>16.71</v>
      </c>
      <c r="J3919" s="14">
        <f t="shared" si="185"/>
        <v>0</v>
      </c>
    </row>
    <row r="3920" spans="1:10" x14ac:dyDescent="0.3">
      <c r="A3920" s="19">
        <v>20200611</v>
      </c>
      <c r="B3920" s="19" t="s">
        <v>26</v>
      </c>
      <c r="C3920" s="19">
        <v>0</v>
      </c>
      <c r="D3920" s="19">
        <v>0</v>
      </c>
      <c r="E3920" s="19">
        <v>16.399999999999999</v>
      </c>
      <c r="F3920" s="19">
        <v>5.0999999999999996</v>
      </c>
      <c r="G3920" s="19">
        <v>0</v>
      </c>
      <c r="H3920" s="17">
        <f t="shared" si="183"/>
        <v>0</v>
      </c>
      <c r="I3920" s="18">
        <f t="shared" si="184"/>
        <v>16.399999999999999</v>
      </c>
      <c r="J3920" s="17">
        <f t="shared" si="185"/>
        <v>0</v>
      </c>
    </row>
    <row r="3921" spans="1:10" x14ac:dyDescent="0.3">
      <c r="A3921" s="2">
        <v>20200611</v>
      </c>
      <c r="B3921" s="2" t="s">
        <v>25</v>
      </c>
      <c r="C3921" s="2">
        <v>0</v>
      </c>
      <c r="D3921" s="2">
        <v>0</v>
      </c>
      <c r="E3921" s="2">
        <v>16.18</v>
      </c>
      <c r="F3921" s="2">
        <v>4.76</v>
      </c>
      <c r="G3921" s="2">
        <v>0</v>
      </c>
      <c r="H3921" s="16">
        <f t="shared" si="183"/>
        <v>0</v>
      </c>
      <c r="I3921" s="15">
        <f t="shared" si="184"/>
        <v>16.18</v>
      </c>
      <c r="J3921" s="14">
        <f t="shared" si="185"/>
        <v>0</v>
      </c>
    </row>
    <row r="3922" spans="1:10" x14ac:dyDescent="0.3">
      <c r="A3922" s="19">
        <v>20200612</v>
      </c>
      <c r="B3922" s="19" t="s">
        <v>48</v>
      </c>
      <c r="C3922" s="19">
        <v>0</v>
      </c>
      <c r="D3922" s="19">
        <v>0</v>
      </c>
      <c r="E3922" s="19">
        <v>16.05</v>
      </c>
      <c r="F3922" s="19">
        <v>4.34</v>
      </c>
      <c r="G3922" s="19">
        <v>0</v>
      </c>
      <c r="H3922" s="17">
        <f t="shared" si="183"/>
        <v>0</v>
      </c>
      <c r="I3922" s="18">
        <f t="shared" si="184"/>
        <v>16.05</v>
      </c>
      <c r="J3922" s="17">
        <f t="shared" si="185"/>
        <v>0</v>
      </c>
    </row>
    <row r="3923" spans="1:10" x14ac:dyDescent="0.3">
      <c r="A3923" s="2">
        <v>20200612</v>
      </c>
      <c r="B3923" s="2" t="s">
        <v>47</v>
      </c>
      <c r="C3923" s="2">
        <v>0</v>
      </c>
      <c r="D3923" s="2">
        <v>0</v>
      </c>
      <c r="E3923" s="2">
        <v>16.02</v>
      </c>
      <c r="F3923" s="2">
        <v>4</v>
      </c>
      <c r="G3923" s="2">
        <v>0</v>
      </c>
      <c r="H3923" s="16">
        <f t="shared" ref="H3923:H3986" si="186">IF(D3923&gt;0,C3923/SIN(D3923*PI()/180),0)</f>
        <v>0</v>
      </c>
      <c r="I3923" s="15">
        <f t="shared" si="184"/>
        <v>16.02</v>
      </c>
      <c r="J3923" s="14">
        <f t="shared" si="185"/>
        <v>0</v>
      </c>
    </row>
    <row r="3924" spans="1:10" x14ac:dyDescent="0.3">
      <c r="A3924" s="19">
        <v>20200612</v>
      </c>
      <c r="B3924" s="19" t="s">
        <v>46</v>
      </c>
      <c r="C3924" s="19">
        <v>0</v>
      </c>
      <c r="D3924" s="19">
        <v>0</v>
      </c>
      <c r="E3924" s="19">
        <v>15.67</v>
      </c>
      <c r="F3924" s="19">
        <v>3.59</v>
      </c>
      <c r="G3924" s="19">
        <v>0</v>
      </c>
      <c r="H3924" s="17">
        <f t="shared" si="186"/>
        <v>0</v>
      </c>
      <c r="I3924" s="18">
        <f t="shared" si="184"/>
        <v>15.67</v>
      </c>
      <c r="J3924" s="17">
        <f t="shared" si="185"/>
        <v>0</v>
      </c>
    </row>
    <row r="3925" spans="1:10" x14ac:dyDescent="0.3">
      <c r="A3925" s="2">
        <v>20200612</v>
      </c>
      <c r="B3925" s="2" t="s">
        <v>45</v>
      </c>
      <c r="C3925" s="2">
        <v>0</v>
      </c>
      <c r="D3925" s="2">
        <v>0</v>
      </c>
      <c r="E3925" s="2">
        <v>15.43</v>
      </c>
      <c r="F3925" s="2">
        <v>3.59</v>
      </c>
      <c r="G3925" s="2">
        <v>0</v>
      </c>
      <c r="H3925" s="16">
        <f t="shared" si="186"/>
        <v>0</v>
      </c>
      <c r="I3925" s="15">
        <f t="shared" si="184"/>
        <v>15.43</v>
      </c>
      <c r="J3925" s="14">
        <f t="shared" si="185"/>
        <v>0</v>
      </c>
    </row>
    <row r="3926" spans="1:10" x14ac:dyDescent="0.3">
      <c r="A3926" s="19">
        <v>20200612</v>
      </c>
      <c r="B3926" s="19" t="s">
        <v>44</v>
      </c>
      <c r="C3926" s="19">
        <v>0</v>
      </c>
      <c r="D3926" s="19">
        <v>0</v>
      </c>
      <c r="E3926" s="19">
        <v>15.35</v>
      </c>
      <c r="F3926" s="19">
        <v>3.72</v>
      </c>
      <c r="G3926" s="19">
        <v>0</v>
      </c>
      <c r="H3926" s="17">
        <f t="shared" si="186"/>
        <v>0</v>
      </c>
      <c r="I3926" s="18">
        <f t="shared" si="184"/>
        <v>15.35</v>
      </c>
      <c r="J3926" s="17">
        <f t="shared" si="185"/>
        <v>0</v>
      </c>
    </row>
    <row r="3927" spans="1:10" x14ac:dyDescent="0.3">
      <c r="A3927" s="2">
        <v>20200612</v>
      </c>
      <c r="B3927" s="2" t="s">
        <v>43</v>
      </c>
      <c r="C3927" s="2">
        <v>0</v>
      </c>
      <c r="D3927" s="2">
        <v>0</v>
      </c>
      <c r="E3927" s="2">
        <v>15.36</v>
      </c>
      <c r="F3927" s="2">
        <v>3.79</v>
      </c>
      <c r="G3927" s="2">
        <v>0</v>
      </c>
      <c r="H3927" s="16">
        <f t="shared" si="186"/>
        <v>0</v>
      </c>
      <c r="I3927" s="15">
        <f t="shared" si="184"/>
        <v>15.36</v>
      </c>
      <c r="J3927" s="14">
        <f t="shared" si="185"/>
        <v>0</v>
      </c>
    </row>
    <row r="3928" spans="1:10" x14ac:dyDescent="0.3">
      <c r="A3928" s="19">
        <v>20200612</v>
      </c>
      <c r="B3928" s="19" t="s">
        <v>42</v>
      </c>
      <c r="C3928" s="19">
        <v>64</v>
      </c>
      <c r="D3928" s="19">
        <v>9.4600000000000009</v>
      </c>
      <c r="E3928" s="19">
        <v>15.69</v>
      </c>
      <c r="F3928" s="19">
        <v>4.07</v>
      </c>
      <c r="G3928" s="19">
        <v>0</v>
      </c>
      <c r="H3928" s="17">
        <f t="shared" si="186"/>
        <v>389.39149489372573</v>
      </c>
      <c r="I3928" s="18">
        <f t="shared" si="184"/>
        <v>27.85848421542893</v>
      </c>
      <c r="J3928" s="17">
        <f t="shared" si="185"/>
        <v>0.38438268240573376</v>
      </c>
    </row>
    <row r="3929" spans="1:10" x14ac:dyDescent="0.3">
      <c r="A3929" s="2">
        <v>20200612</v>
      </c>
      <c r="B3929" s="2" t="s">
        <v>41</v>
      </c>
      <c r="C3929" s="2">
        <v>118</v>
      </c>
      <c r="D3929" s="2">
        <v>20.59</v>
      </c>
      <c r="E3929" s="2">
        <v>16.059999999999999</v>
      </c>
      <c r="F3929" s="2">
        <v>5.17</v>
      </c>
      <c r="G3929" s="2">
        <v>0</v>
      </c>
      <c r="H3929" s="16">
        <f t="shared" si="186"/>
        <v>335.53395282126098</v>
      </c>
      <c r="I3929" s="15">
        <f t="shared" si="184"/>
        <v>26.545436025664404</v>
      </c>
      <c r="J3929" s="14">
        <f t="shared" si="185"/>
        <v>0.33320049465790497</v>
      </c>
    </row>
    <row r="3930" spans="1:10" x14ac:dyDescent="0.3">
      <c r="A3930" s="19">
        <v>20200612</v>
      </c>
      <c r="B3930" s="19" t="s">
        <v>40</v>
      </c>
      <c r="C3930" s="19">
        <v>169</v>
      </c>
      <c r="D3930" s="19">
        <v>32.11</v>
      </c>
      <c r="E3930" s="19">
        <v>16.11</v>
      </c>
      <c r="F3930" s="19">
        <v>5.17</v>
      </c>
      <c r="G3930" s="19">
        <v>0</v>
      </c>
      <c r="H3930" s="17">
        <f t="shared" si="186"/>
        <v>317.94024562391269</v>
      </c>
      <c r="I3930" s="18">
        <f t="shared" si="184"/>
        <v>26.045632675747271</v>
      </c>
      <c r="J3930" s="17">
        <f t="shared" si="185"/>
        <v>0.31644422642999509</v>
      </c>
    </row>
    <row r="3931" spans="1:10" x14ac:dyDescent="0.3">
      <c r="A3931" s="2">
        <v>20200612</v>
      </c>
      <c r="B3931" s="2" t="s">
        <v>39</v>
      </c>
      <c r="C3931" s="2">
        <v>373</v>
      </c>
      <c r="D3931" s="2">
        <v>43.8</v>
      </c>
      <c r="E3931" s="2">
        <v>16.43</v>
      </c>
      <c r="F3931" s="2">
        <v>5.17</v>
      </c>
      <c r="G3931" s="2">
        <v>0</v>
      </c>
      <c r="H3931" s="16">
        <f t="shared" si="186"/>
        <v>538.90584214565786</v>
      </c>
      <c r="I3931" s="15">
        <f t="shared" si="184"/>
        <v>33.270807567051804</v>
      </c>
      <c r="J3931" s="14">
        <f t="shared" si="185"/>
        <v>0.51884850281849759</v>
      </c>
    </row>
    <row r="3932" spans="1:10" x14ac:dyDescent="0.3">
      <c r="A3932" s="19">
        <v>20200612</v>
      </c>
      <c r="B3932" s="19" t="s">
        <v>38</v>
      </c>
      <c r="C3932" s="19">
        <v>218</v>
      </c>
      <c r="D3932" s="19">
        <v>55.31</v>
      </c>
      <c r="E3932" s="19">
        <v>16.97</v>
      </c>
      <c r="F3932" s="19">
        <v>4.76</v>
      </c>
      <c r="G3932" s="19">
        <v>0</v>
      </c>
      <c r="H3932" s="17">
        <f t="shared" si="186"/>
        <v>265.1283106335805</v>
      </c>
      <c r="I3932" s="18">
        <f t="shared" si="184"/>
        <v>25.255259707299388</v>
      </c>
      <c r="J3932" s="17">
        <f t="shared" si="185"/>
        <v>0.26482376604621949</v>
      </c>
    </row>
    <row r="3933" spans="1:10" x14ac:dyDescent="0.3">
      <c r="A3933" s="2">
        <v>20200612</v>
      </c>
      <c r="B3933" s="2" t="s">
        <v>37</v>
      </c>
      <c r="C3933" s="2">
        <v>286</v>
      </c>
      <c r="D3933" s="2">
        <v>65.95</v>
      </c>
      <c r="E3933" s="2">
        <v>17.71</v>
      </c>
      <c r="F3933" s="2">
        <v>4.62</v>
      </c>
      <c r="G3933" s="2">
        <v>0</v>
      </c>
      <c r="H3933" s="16">
        <f t="shared" si="186"/>
        <v>313.18777940573432</v>
      </c>
      <c r="I3933" s="15">
        <f t="shared" si="184"/>
        <v>27.497118106429198</v>
      </c>
      <c r="J3933" s="14">
        <f t="shared" si="185"/>
        <v>0.3096684784697355</v>
      </c>
    </row>
    <row r="3934" spans="1:10" x14ac:dyDescent="0.3">
      <c r="A3934" s="19">
        <v>20200612</v>
      </c>
      <c r="B3934" s="19" t="s">
        <v>36</v>
      </c>
      <c r="C3934" s="19">
        <v>371</v>
      </c>
      <c r="D3934" s="19">
        <v>73.45</v>
      </c>
      <c r="E3934" s="19">
        <v>18.09</v>
      </c>
      <c r="F3934" s="19">
        <v>4.9000000000000004</v>
      </c>
      <c r="G3934" s="19">
        <v>0</v>
      </c>
      <c r="H3934" s="17">
        <f t="shared" si="186"/>
        <v>387.03424041869204</v>
      </c>
      <c r="I3934" s="18">
        <f t="shared" si="184"/>
        <v>30.184820013084128</v>
      </c>
      <c r="J3934" s="17">
        <f t="shared" si="185"/>
        <v>0.37800407747906961</v>
      </c>
    </row>
    <row r="3935" spans="1:10" x14ac:dyDescent="0.3">
      <c r="A3935" s="2">
        <v>20200612</v>
      </c>
      <c r="B3935" s="2" t="s">
        <v>35</v>
      </c>
      <c r="C3935" s="2">
        <v>643</v>
      </c>
      <c r="D3935" s="2">
        <v>72.819999999999993</v>
      </c>
      <c r="E3935" s="2">
        <v>18.3</v>
      </c>
      <c r="F3935" s="2">
        <v>5.0999999999999996</v>
      </c>
      <c r="G3935" s="2">
        <v>0</v>
      </c>
      <c r="H3935" s="16">
        <f t="shared" si="186"/>
        <v>673.02955189681995</v>
      </c>
      <c r="I3935" s="15">
        <f t="shared" si="184"/>
        <v>39.332173496775624</v>
      </c>
      <c r="J3935" s="14">
        <f t="shared" si="185"/>
        <v>0.62962265851872923</v>
      </c>
    </row>
    <row r="3936" spans="1:10" x14ac:dyDescent="0.3">
      <c r="A3936" s="19">
        <v>20200612</v>
      </c>
      <c r="B3936" s="19" t="s">
        <v>34</v>
      </c>
      <c r="C3936" s="19">
        <v>455</v>
      </c>
      <c r="D3936" s="19">
        <v>64.680000000000007</v>
      </c>
      <c r="E3936" s="19">
        <v>18.47</v>
      </c>
      <c r="F3936" s="19">
        <v>5.38</v>
      </c>
      <c r="G3936" s="19">
        <v>0</v>
      </c>
      <c r="H3936" s="17">
        <f t="shared" si="186"/>
        <v>503.355712931239</v>
      </c>
      <c r="I3936" s="18">
        <f t="shared" si="184"/>
        <v>34.199866029101216</v>
      </c>
      <c r="J3936" s="17">
        <f t="shared" si="185"/>
        <v>0.48251708987346348</v>
      </c>
    </row>
    <row r="3937" spans="1:10" x14ac:dyDescent="0.3">
      <c r="A3937" s="2">
        <v>20200612</v>
      </c>
      <c r="B3937" s="2" t="s">
        <v>33</v>
      </c>
      <c r="C3937" s="2">
        <v>287</v>
      </c>
      <c r="D3937" s="2">
        <v>53.86</v>
      </c>
      <c r="E3937" s="2">
        <v>18.5</v>
      </c>
      <c r="F3937" s="2">
        <v>5.59</v>
      </c>
      <c r="G3937" s="2">
        <v>0</v>
      </c>
      <c r="H3937" s="16">
        <f t="shared" si="186"/>
        <v>355.38347439233826</v>
      </c>
      <c r="I3937" s="15">
        <f t="shared" si="184"/>
        <v>29.605733574760571</v>
      </c>
      <c r="J3937" s="14">
        <f t="shared" si="185"/>
        <v>0.34801786719268091</v>
      </c>
    </row>
    <row r="3938" spans="1:10" x14ac:dyDescent="0.3">
      <c r="A3938" s="19">
        <v>20200612</v>
      </c>
      <c r="B3938" s="19" t="s">
        <v>32</v>
      </c>
      <c r="C3938" s="19">
        <v>284</v>
      </c>
      <c r="D3938" s="19">
        <v>42.3</v>
      </c>
      <c r="E3938" s="19">
        <v>18.45</v>
      </c>
      <c r="F3938" s="19">
        <v>5.59</v>
      </c>
      <c r="G3938" s="19">
        <v>0</v>
      </c>
      <c r="H3938" s="17">
        <f t="shared" si="186"/>
        <v>421.98323849720788</v>
      </c>
      <c r="I3938" s="18">
        <f t="shared" si="184"/>
        <v>31.636976203037747</v>
      </c>
      <c r="J3938" s="17">
        <f t="shared" si="185"/>
        <v>0.4093801212932674</v>
      </c>
    </row>
    <row r="3939" spans="1:10" x14ac:dyDescent="0.3">
      <c r="A3939" s="2">
        <v>20200612</v>
      </c>
      <c r="B3939" s="2" t="s">
        <v>31</v>
      </c>
      <c r="C3939" s="2">
        <v>362</v>
      </c>
      <c r="D3939" s="2">
        <v>30.61</v>
      </c>
      <c r="E3939" s="2">
        <v>18.170000000000002</v>
      </c>
      <c r="F3939" s="2">
        <v>5.59</v>
      </c>
      <c r="G3939" s="2">
        <v>0</v>
      </c>
      <c r="H3939" s="16">
        <f t="shared" si="186"/>
        <v>710.93076659996188</v>
      </c>
      <c r="I3939" s="15">
        <f t="shared" si="184"/>
        <v>40.386586456248807</v>
      </c>
      <c r="J3939" s="14">
        <f t="shared" si="185"/>
        <v>0.66170617692882294</v>
      </c>
    </row>
    <row r="3940" spans="1:10" x14ac:dyDescent="0.3">
      <c r="A3940" s="19">
        <v>20200612</v>
      </c>
      <c r="B3940" s="19" t="s">
        <v>30</v>
      </c>
      <c r="C3940" s="19">
        <v>144</v>
      </c>
      <c r="D3940" s="19">
        <v>19.12</v>
      </c>
      <c r="E3940" s="19">
        <v>17.899999999999999</v>
      </c>
      <c r="F3940" s="19">
        <v>5.31</v>
      </c>
      <c r="G3940" s="19">
        <v>0</v>
      </c>
      <c r="H3940" s="17">
        <f t="shared" si="186"/>
        <v>439.63058662933793</v>
      </c>
      <c r="I3940" s="18">
        <f t="shared" si="184"/>
        <v>31.638455832166809</v>
      </c>
      <c r="J3940" s="17">
        <f t="shared" si="185"/>
        <v>0.42649747958619993</v>
      </c>
    </row>
    <row r="3941" spans="1:10" x14ac:dyDescent="0.3">
      <c r="A3941" s="2">
        <v>20200612</v>
      </c>
      <c r="B3941" s="2" t="s">
        <v>29</v>
      </c>
      <c r="C3941" s="2">
        <v>91</v>
      </c>
      <c r="D3941" s="2">
        <v>8.07</v>
      </c>
      <c r="E3941" s="2">
        <v>17.59</v>
      </c>
      <c r="F3941" s="2">
        <v>4.83</v>
      </c>
      <c r="G3941" s="2">
        <v>0</v>
      </c>
      <c r="H3941" s="16">
        <f t="shared" si="186"/>
        <v>648.22738761249775</v>
      </c>
      <c r="I3941" s="15">
        <f t="shared" si="184"/>
        <v>37.847105862890558</v>
      </c>
      <c r="J3941" s="14">
        <f t="shared" si="185"/>
        <v>0.61075208118902535</v>
      </c>
    </row>
    <row r="3942" spans="1:10" x14ac:dyDescent="0.3">
      <c r="A3942" s="19">
        <v>20200612</v>
      </c>
      <c r="B3942" s="19" t="s">
        <v>28</v>
      </c>
      <c r="C3942" s="19">
        <v>0</v>
      </c>
      <c r="D3942" s="19">
        <v>0</v>
      </c>
      <c r="E3942" s="19">
        <v>17.02</v>
      </c>
      <c r="F3942" s="19">
        <v>4</v>
      </c>
      <c r="G3942" s="19">
        <v>0</v>
      </c>
      <c r="H3942" s="17">
        <f t="shared" si="186"/>
        <v>0</v>
      </c>
      <c r="I3942" s="18">
        <f t="shared" si="184"/>
        <v>17.02</v>
      </c>
      <c r="J3942" s="17">
        <f t="shared" si="185"/>
        <v>0</v>
      </c>
    </row>
    <row r="3943" spans="1:10" x14ac:dyDescent="0.3">
      <c r="A3943" s="2">
        <v>20200612</v>
      </c>
      <c r="B3943" s="2" t="s">
        <v>27</v>
      </c>
      <c r="C3943" s="2">
        <v>0</v>
      </c>
      <c r="D3943" s="2">
        <v>0</v>
      </c>
      <c r="E3943" s="2">
        <v>16.68</v>
      </c>
      <c r="F3943" s="2">
        <v>3.38</v>
      </c>
      <c r="G3943" s="2">
        <v>0</v>
      </c>
      <c r="H3943" s="16">
        <f t="shared" si="186"/>
        <v>0</v>
      </c>
      <c r="I3943" s="15">
        <f t="shared" si="184"/>
        <v>16.68</v>
      </c>
      <c r="J3943" s="14">
        <f t="shared" si="185"/>
        <v>0</v>
      </c>
    </row>
    <row r="3944" spans="1:10" x14ac:dyDescent="0.3">
      <c r="A3944" s="19">
        <v>20200612</v>
      </c>
      <c r="B3944" s="19" t="s">
        <v>26</v>
      </c>
      <c r="C3944" s="19">
        <v>0</v>
      </c>
      <c r="D3944" s="19">
        <v>0</v>
      </c>
      <c r="E3944" s="19">
        <v>16.309999999999999</v>
      </c>
      <c r="F3944" s="19">
        <v>3.03</v>
      </c>
      <c r="G3944" s="19">
        <v>0</v>
      </c>
      <c r="H3944" s="17">
        <f t="shared" si="186"/>
        <v>0</v>
      </c>
      <c r="I3944" s="18">
        <f t="shared" si="184"/>
        <v>16.309999999999999</v>
      </c>
      <c r="J3944" s="17">
        <f t="shared" si="185"/>
        <v>0</v>
      </c>
    </row>
    <row r="3945" spans="1:10" x14ac:dyDescent="0.3">
      <c r="A3945" s="2">
        <v>20200612</v>
      </c>
      <c r="B3945" s="2" t="s">
        <v>25</v>
      </c>
      <c r="C3945" s="2">
        <v>0</v>
      </c>
      <c r="D3945" s="2">
        <v>0</v>
      </c>
      <c r="E3945" s="2">
        <v>16.03</v>
      </c>
      <c r="F3945" s="2">
        <v>2.76</v>
      </c>
      <c r="G3945" s="2">
        <v>0</v>
      </c>
      <c r="H3945" s="16">
        <f t="shared" si="186"/>
        <v>0</v>
      </c>
      <c r="I3945" s="15">
        <f t="shared" si="184"/>
        <v>16.03</v>
      </c>
      <c r="J3945" s="14">
        <f t="shared" si="185"/>
        <v>0</v>
      </c>
    </row>
    <row r="3946" spans="1:10" x14ac:dyDescent="0.3">
      <c r="A3946" s="19">
        <v>20200613</v>
      </c>
      <c r="B3946" s="19" t="s">
        <v>48</v>
      </c>
      <c r="C3946" s="19">
        <v>0</v>
      </c>
      <c r="D3946" s="19">
        <v>0</v>
      </c>
      <c r="E3946" s="19">
        <v>15.86</v>
      </c>
      <c r="F3946" s="19">
        <v>2.76</v>
      </c>
      <c r="G3946" s="19">
        <v>0</v>
      </c>
      <c r="H3946" s="17">
        <f t="shared" si="186"/>
        <v>0</v>
      </c>
      <c r="I3946" s="18">
        <f t="shared" si="184"/>
        <v>15.86</v>
      </c>
      <c r="J3946" s="17">
        <f t="shared" si="185"/>
        <v>0</v>
      </c>
    </row>
    <row r="3947" spans="1:10" x14ac:dyDescent="0.3">
      <c r="A3947" s="2">
        <v>20200613</v>
      </c>
      <c r="B3947" s="2" t="s">
        <v>47</v>
      </c>
      <c r="C3947" s="2">
        <v>0</v>
      </c>
      <c r="D3947" s="2">
        <v>0</v>
      </c>
      <c r="E3947" s="2">
        <v>15.7</v>
      </c>
      <c r="F3947" s="2">
        <v>2.76</v>
      </c>
      <c r="G3947" s="2">
        <v>0</v>
      </c>
      <c r="H3947" s="16">
        <f t="shared" si="186"/>
        <v>0</v>
      </c>
      <c r="I3947" s="15">
        <f t="shared" si="184"/>
        <v>15.7</v>
      </c>
      <c r="J3947" s="14">
        <f t="shared" si="185"/>
        <v>0</v>
      </c>
    </row>
    <row r="3948" spans="1:10" x14ac:dyDescent="0.3">
      <c r="A3948" s="19">
        <v>20200613</v>
      </c>
      <c r="B3948" s="19" t="s">
        <v>46</v>
      </c>
      <c r="C3948" s="19">
        <v>0</v>
      </c>
      <c r="D3948" s="19">
        <v>0</v>
      </c>
      <c r="E3948" s="19">
        <v>15.59</v>
      </c>
      <c r="F3948" s="19">
        <v>2.62</v>
      </c>
      <c r="G3948" s="19">
        <v>0</v>
      </c>
      <c r="H3948" s="17">
        <f t="shared" si="186"/>
        <v>0</v>
      </c>
      <c r="I3948" s="18">
        <f t="shared" si="184"/>
        <v>15.59</v>
      </c>
      <c r="J3948" s="17">
        <f t="shared" si="185"/>
        <v>0</v>
      </c>
    </row>
    <row r="3949" spans="1:10" x14ac:dyDescent="0.3">
      <c r="A3949" s="2">
        <v>20200613</v>
      </c>
      <c r="B3949" s="2" t="s">
        <v>45</v>
      </c>
      <c r="C3949" s="2">
        <v>0</v>
      </c>
      <c r="D3949" s="2">
        <v>0</v>
      </c>
      <c r="E3949" s="2">
        <v>15.53</v>
      </c>
      <c r="F3949" s="2">
        <v>2.62</v>
      </c>
      <c r="G3949" s="2">
        <v>0</v>
      </c>
      <c r="H3949" s="16">
        <f t="shared" si="186"/>
        <v>0</v>
      </c>
      <c r="I3949" s="15">
        <f t="shared" si="184"/>
        <v>15.53</v>
      </c>
      <c r="J3949" s="14">
        <f t="shared" si="185"/>
        <v>0</v>
      </c>
    </row>
    <row r="3950" spans="1:10" x14ac:dyDescent="0.3">
      <c r="A3950" s="19">
        <v>20200613</v>
      </c>
      <c r="B3950" s="19" t="s">
        <v>44</v>
      </c>
      <c r="C3950" s="19">
        <v>0</v>
      </c>
      <c r="D3950" s="19">
        <v>0</v>
      </c>
      <c r="E3950" s="19">
        <v>15.46</v>
      </c>
      <c r="F3950" s="19">
        <v>2.62</v>
      </c>
      <c r="G3950" s="19">
        <v>0</v>
      </c>
      <c r="H3950" s="17">
        <f t="shared" si="186"/>
        <v>0</v>
      </c>
      <c r="I3950" s="18">
        <f t="shared" si="184"/>
        <v>15.46</v>
      </c>
      <c r="J3950" s="17">
        <f t="shared" si="185"/>
        <v>0</v>
      </c>
    </row>
    <row r="3951" spans="1:10" x14ac:dyDescent="0.3">
      <c r="A3951" s="2">
        <v>20200613</v>
      </c>
      <c r="B3951" s="2" t="s">
        <v>43</v>
      </c>
      <c r="C3951" s="2">
        <v>0</v>
      </c>
      <c r="D3951" s="2">
        <v>0</v>
      </c>
      <c r="E3951" s="2">
        <v>15.33</v>
      </c>
      <c r="F3951" s="2">
        <v>2.62</v>
      </c>
      <c r="G3951" s="2">
        <v>0</v>
      </c>
      <c r="H3951" s="16">
        <f t="shared" si="186"/>
        <v>0</v>
      </c>
      <c r="I3951" s="15">
        <f t="shared" si="184"/>
        <v>15.33</v>
      </c>
      <c r="J3951" s="14">
        <f t="shared" si="185"/>
        <v>0</v>
      </c>
    </row>
    <row r="3952" spans="1:10" x14ac:dyDescent="0.3">
      <c r="A3952" s="19">
        <v>20200613</v>
      </c>
      <c r="B3952" s="19" t="s">
        <v>42</v>
      </c>
      <c r="C3952" s="19">
        <v>118.99</v>
      </c>
      <c r="D3952" s="19">
        <v>9.4600000000000009</v>
      </c>
      <c r="E3952" s="19">
        <v>15.45</v>
      </c>
      <c r="F3952" s="19">
        <v>2.5499999999999998</v>
      </c>
      <c r="G3952" s="19">
        <v>0</v>
      </c>
      <c r="H3952" s="17">
        <f t="shared" si="186"/>
        <v>723.9639683969441</v>
      </c>
      <c r="I3952" s="18">
        <f t="shared" si="184"/>
        <v>38.073874012404502</v>
      </c>
      <c r="J3952" s="17">
        <f t="shared" si="185"/>
        <v>0.68137140669140484</v>
      </c>
    </row>
    <row r="3953" spans="1:10" x14ac:dyDescent="0.3">
      <c r="A3953" s="2">
        <v>20200613</v>
      </c>
      <c r="B3953" s="2" t="s">
        <v>41</v>
      </c>
      <c r="C3953" s="2">
        <v>304.99</v>
      </c>
      <c r="D3953" s="2">
        <v>20.58</v>
      </c>
      <c r="E3953" s="2">
        <v>16.36</v>
      </c>
      <c r="F3953" s="2">
        <v>2.41</v>
      </c>
      <c r="G3953" s="2">
        <v>0</v>
      </c>
      <c r="H3953" s="16">
        <f t="shared" si="186"/>
        <v>867.64463432048558</v>
      </c>
      <c r="I3953" s="15">
        <f t="shared" si="184"/>
        <v>43.473894822515177</v>
      </c>
      <c r="J3953" s="14">
        <f t="shared" si="185"/>
        <v>0.79551514359058217</v>
      </c>
    </row>
    <row r="3954" spans="1:10" x14ac:dyDescent="0.3">
      <c r="A3954" s="19">
        <v>20200613</v>
      </c>
      <c r="B3954" s="19" t="s">
        <v>40</v>
      </c>
      <c r="C3954" s="19">
        <v>486</v>
      </c>
      <c r="D3954" s="19">
        <v>32.11</v>
      </c>
      <c r="E3954" s="19">
        <v>17.37</v>
      </c>
      <c r="F3954" s="19">
        <v>2.5499999999999998</v>
      </c>
      <c r="G3954" s="19">
        <v>0</v>
      </c>
      <c r="H3954" s="17">
        <f t="shared" si="186"/>
        <v>914.31336907231685</v>
      </c>
      <c r="I3954" s="18">
        <f t="shared" si="184"/>
        <v>45.942292783509899</v>
      </c>
      <c r="J3954" s="17">
        <f t="shared" si="185"/>
        <v>0.82814818685286273</v>
      </c>
    </row>
    <row r="3955" spans="1:10" x14ac:dyDescent="0.3">
      <c r="A3955" s="2">
        <v>20200613</v>
      </c>
      <c r="B3955" s="2" t="s">
        <v>39</v>
      </c>
      <c r="C3955" s="2">
        <v>643</v>
      </c>
      <c r="D3955" s="2">
        <v>43.79</v>
      </c>
      <c r="E3955" s="2">
        <v>18.079999999999998</v>
      </c>
      <c r="F3955" s="2">
        <v>2.2799999999999998</v>
      </c>
      <c r="G3955" s="2">
        <v>0</v>
      </c>
      <c r="H3955" s="16">
        <f t="shared" si="186"/>
        <v>929.16766672395181</v>
      </c>
      <c r="I3955" s="15">
        <f t="shared" si="184"/>
        <v>47.116489585123489</v>
      </c>
      <c r="J3955" s="14">
        <f t="shared" si="185"/>
        <v>0.83669299511624984</v>
      </c>
    </row>
    <row r="3956" spans="1:10" x14ac:dyDescent="0.3">
      <c r="A3956" s="19">
        <v>20200613</v>
      </c>
      <c r="B3956" s="19" t="s">
        <v>38</v>
      </c>
      <c r="C3956" s="19">
        <v>751</v>
      </c>
      <c r="D3956" s="19">
        <v>55.31</v>
      </c>
      <c r="E3956" s="19">
        <v>18.84</v>
      </c>
      <c r="F3956" s="19">
        <v>2.41</v>
      </c>
      <c r="G3956" s="19">
        <v>0</v>
      </c>
      <c r="H3956" s="17">
        <f t="shared" si="186"/>
        <v>913.35486828357318</v>
      </c>
      <c r="I3956" s="18">
        <f t="shared" si="184"/>
        <v>47.382339633861662</v>
      </c>
      <c r="J3956" s="17">
        <f t="shared" si="185"/>
        <v>0.82136128337683545</v>
      </c>
    </row>
    <row r="3957" spans="1:10" x14ac:dyDescent="0.3">
      <c r="A3957" s="2">
        <v>20200613</v>
      </c>
      <c r="B3957" s="2" t="s">
        <v>37</v>
      </c>
      <c r="C3957" s="2">
        <v>919</v>
      </c>
      <c r="D3957" s="2">
        <v>65.959999999999994</v>
      </c>
      <c r="E3957" s="2">
        <v>19.13</v>
      </c>
      <c r="F3957" s="2">
        <v>3.03</v>
      </c>
      <c r="G3957" s="2">
        <v>0</v>
      </c>
      <c r="H3957" s="16">
        <f t="shared" si="186"/>
        <v>1006.2837665784369</v>
      </c>
      <c r="I3957" s="15">
        <f t="shared" si="184"/>
        <v>50.576367705576153</v>
      </c>
      <c r="J3957" s="14">
        <f t="shared" si="185"/>
        <v>0.89046689024270675</v>
      </c>
    </row>
    <row r="3958" spans="1:10" x14ac:dyDescent="0.3">
      <c r="A3958" s="19">
        <v>20200613</v>
      </c>
      <c r="B3958" s="19" t="s">
        <v>36</v>
      </c>
      <c r="C3958" s="19">
        <v>924</v>
      </c>
      <c r="D3958" s="19">
        <v>73.489999999999995</v>
      </c>
      <c r="E3958" s="19">
        <v>19.53</v>
      </c>
      <c r="F3958" s="19">
        <v>3.59</v>
      </c>
      <c r="G3958" s="19">
        <v>0</v>
      </c>
      <c r="H3958" s="17">
        <f t="shared" si="186"/>
        <v>963.73463417971629</v>
      </c>
      <c r="I3958" s="18">
        <f t="shared" si="184"/>
        <v>49.646707318116135</v>
      </c>
      <c r="J3958" s="17">
        <f t="shared" si="185"/>
        <v>0.85684664960539991</v>
      </c>
    </row>
    <row r="3959" spans="1:10" x14ac:dyDescent="0.3">
      <c r="A3959" s="2">
        <v>20200613</v>
      </c>
      <c r="B3959" s="2" t="s">
        <v>35</v>
      </c>
      <c r="C3959" s="2">
        <v>921</v>
      </c>
      <c r="D3959" s="2">
        <v>72.900000000000006</v>
      </c>
      <c r="E3959" s="2">
        <v>19.760000000000002</v>
      </c>
      <c r="F3959" s="2">
        <v>3.93</v>
      </c>
      <c r="G3959" s="2">
        <v>0</v>
      </c>
      <c r="H3959" s="16">
        <f t="shared" si="186"/>
        <v>963.59775154281567</v>
      </c>
      <c r="I3959" s="15">
        <f t="shared" si="184"/>
        <v>49.872429735712991</v>
      </c>
      <c r="J3959" s="14">
        <f t="shared" si="185"/>
        <v>0.85574617338348702</v>
      </c>
    </row>
    <row r="3960" spans="1:10" x14ac:dyDescent="0.3">
      <c r="A3960" s="19">
        <v>20200613</v>
      </c>
      <c r="B3960" s="19" t="s">
        <v>34</v>
      </c>
      <c r="C3960" s="19">
        <v>854</v>
      </c>
      <c r="D3960" s="19">
        <v>64.75</v>
      </c>
      <c r="E3960" s="19">
        <v>19.98</v>
      </c>
      <c r="F3960" s="19">
        <v>4.21</v>
      </c>
      <c r="G3960" s="19">
        <v>0</v>
      </c>
      <c r="H3960" s="17">
        <f t="shared" si="186"/>
        <v>944.21487266898021</v>
      </c>
      <c r="I3960" s="18">
        <f t="shared" si="184"/>
        <v>49.486714770905635</v>
      </c>
      <c r="J3960" s="17">
        <f t="shared" si="185"/>
        <v>0.84017163145626483</v>
      </c>
    </row>
    <row r="3961" spans="1:10" x14ac:dyDescent="0.3">
      <c r="A3961" s="2">
        <v>20200613</v>
      </c>
      <c r="B3961" s="2" t="s">
        <v>33</v>
      </c>
      <c r="C3961" s="2">
        <v>758</v>
      </c>
      <c r="D3961" s="2">
        <v>53.93</v>
      </c>
      <c r="E3961" s="2">
        <v>19.809999999999999</v>
      </c>
      <c r="F3961" s="2">
        <v>4.41</v>
      </c>
      <c r="G3961" s="2">
        <v>0</v>
      </c>
      <c r="H3961" s="16">
        <f t="shared" si="186"/>
        <v>937.77263030867266</v>
      </c>
      <c r="I3961" s="15">
        <f t="shared" si="184"/>
        <v>49.115394697146016</v>
      </c>
      <c r="J3961" s="14">
        <f t="shared" si="185"/>
        <v>0.83600622328633767</v>
      </c>
    </row>
    <row r="3962" spans="1:10" x14ac:dyDescent="0.3">
      <c r="A3962" s="19">
        <v>20200613</v>
      </c>
      <c r="B3962" s="19" t="s">
        <v>32</v>
      </c>
      <c r="C3962" s="19">
        <v>658</v>
      </c>
      <c r="D3962" s="19">
        <v>42.37</v>
      </c>
      <c r="E3962" s="19">
        <v>19.57</v>
      </c>
      <c r="F3962" s="19">
        <v>4.07</v>
      </c>
      <c r="G3962" s="19">
        <v>0</v>
      </c>
      <c r="H3962" s="17">
        <f t="shared" si="186"/>
        <v>976.38333362162871</v>
      </c>
      <c r="I3962" s="18">
        <f t="shared" si="184"/>
        <v>50.081979175675897</v>
      </c>
      <c r="J3962" s="17">
        <f t="shared" si="185"/>
        <v>0.86618001463544247</v>
      </c>
    </row>
    <row r="3963" spans="1:10" x14ac:dyDescent="0.3">
      <c r="A3963" s="2">
        <v>20200613</v>
      </c>
      <c r="B3963" s="2" t="s">
        <v>31</v>
      </c>
      <c r="C3963" s="2">
        <v>470</v>
      </c>
      <c r="D3963" s="2">
        <v>30.68</v>
      </c>
      <c r="E3963" s="2">
        <v>19.510000000000002</v>
      </c>
      <c r="F3963" s="2">
        <v>3.59</v>
      </c>
      <c r="G3963" s="2">
        <v>0</v>
      </c>
      <c r="H3963" s="16">
        <f t="shared" si="186"/>
        <v>921.13020243799451</v>
      </c>
      <c r="I3963" s="15">
        <f t="shared" si="184"/>
        <v>48.295318826187327</v>
      </c>
      <c r="J3963" s="14">
        <f t="shared" si="185"/>
        <v>0.82456910457998855</v>
      </c>
    </row>
    <row r="3964" spans="1:10" x14ac:dyDescent="0.3">
      <c r="A3964" s="19">
        <v>20200613</v>
      </c>
      <c r="B3964" s="19" t="s">
        <v>30</v>
      </c>
      <c r="C3964" s="19">
        <v>280</v>
      </c>
      <c r="D3964" s="19">
        <v>19.2</v>
      </c>
      <c r="E3964" s="19">
        <v>19.14</v>
      </c>
      <c r="F3964" s="19">
        <v>3.24</v>
      </c>
      <c r="G3964" s="19">
        <v>0</v>
      </c>
      <c r="H3964" s="17">
        <f t="shared" si="186"/>
        <v>851.40893057048913</v>
      </c>
      <c r="I3964" s="18">
        <f t="shared" si="184"/>
        <v>45.74652908032779</v>
      </c>
      <c r="J3964" s="17">
        <f t="shared" si="185"/>
        <v>0.7719219199524977</v>
      </c>
    </row>
    <row r="3965" spans="1:10" x14ac:dyDescent="0.3">
      <c r="A3965" s="2">
        <v>20200613</v>
      </c>
      <c r="B3965" s="2" t="s">
        <v>29</v>
      </c>
      <c r="C3965" s="2">
        <v>97</v>
      </c>
      <c r="D3965" s="2">
        <v>8.14</v>
      </c>
      <c r="E3965" s="2">
        <v>18.62</v>
      </c>
      <c r="F3965" s="2">
        <v>3.17</v>
      </c>
      <c r="G3965" s="2">
        <v>0</v>
      </c>
      <c r="H3965" s="16">
        <f t="shared" si="186"/>
        <v>685.06518964103145</v>
      </c>
      <c r="I3965" s="15">
        <f t="shared" si="184"/>
        <v>40.028287176282234</v>
      </c>
      <c r="J3965" s="14">
        <f t="shared" si="185"/>
        <v>0.63873608582123298</v>
      </c>
    </row>
    <row r="3966" spans="1:10" x14ac:dyDescent="0.3">
      <c r="A3966" s="19">
        <v>20200613</v>
      </c>
      <c r="B3966" s="19" t="s">
        <v>28</v>
      </c>
      <c r="C3966" s="19">
        <v>0</v>
      </c>
      <c r="D3966" s="19">
        <v>0</v>
      </c>
      <c r="E3966" s="19">
        <v>17.809999999999999</v>
      </c>
      <c r="F3966" s="19">
        <v>2.69</v>
      </c>
      <c r="G3966" s="19">
        <v>0</v>
      </c>
      <c r="H3966" s="17">
        <f t="shared" si="186"/>
        <v>0</v>
      </c>
      <c r="I3966" s="18">
        <f t="shared" si="184"/>
        <v>17.809999999999999</v>
      </c>
      <c r="J3966" s="17">
        <f t="shared" si="185"/>
        <v>0</v>
      </c>
    </row>
    <row r="3967" spans="1:10" x14ac:dyDescent="0.3">
      <c r="A3967" s="2">
        <v>20200613</v>
      </c>
      <c r="B3967" s="2" t="s">
        <v>27</v>
      </c>
      <c r="C3967" s="2">
        <v>0</v>
      </c>
      <c r="D3967" s="2">
        <v>0</v>
      </c>
      <c r="E3967" s="2">
        <v>17.170000000000002</v>
      </c>
      <c r="F3967" s="2">
        <v>2.41</v>
      </c>
      <c r="G3967" s="2">
        <v>0</v>
      </c>
      <c r="H3967" s="16">
        <f t="shared" si="186"/>
        <v>0</v>
      </c>
      <c r="I3967" s="15">
        <f t="shared" si="184"/>
        <v>17.170000000000002</v>
      </c>
      <c r="J3967" s="14">
        <f t="shared" si="185"/>
        <v>0</v>
      </c>
    </row>
    <row r="3968" spans="1:10" x14ac:dyDescent="0.3">
      <c r="A3968" s="19">
        <v>20200613</v>
      </c>
      <c r="B3968" s="19" t="s">
        <v>26</v>
      </c>
      <c r="C3968" s="19">
        <v>0</v>
      </c>
      <c r="D3968" s="19">
        <v>0</v>
      </c>
      <c r="E3968" s="19">
        <v>16.64</v>
      </c>
      <c r="F3968" s="19">
        <v>2.0699999999999998</v>
      </c>
      <c r="G3968" s="19">
        <v>0</v>
      </c>
      <c r="H3968" s="17">
        <f t="shared" si="186"/>
        <v>0</v>
      </c>
      <c r="I3968" s="18">
        <f t="shared" si="184"/>
        <v>16.64</v>
      </c>
      <c r="J3968" s="17">
        <f t="shared" si="185"/>
        <v>0</v>
      </c>
    </row>
    <row r="3969" spans="1:10" x14ac:dyDescent="0.3">
      <c r="A3969" s="2">
        <v>20200613</v>
      </c>
      <c r="B3969" s="2" t="s">
        <v>25</v>
      </c>
      <c r="C3969" s="2">
        <v>0</v>
      </c>
      <c r="D3969" s="2">
        <v>0</v>
      </c>
      <c r="E3969" s="2">
        <v>16.02</v>
      </c>
      <c r="F3969" s="2">
        <v>1.86</v>
      </c>
      <c r="G3969" s="2">
        <v>0</v>
      </c>
      <c r="H3969" s="16">
        <f t="shared" si="186"/>
        <v>0</v>
      </c>
      <c r="I3969" s="15">
        <f t="shared" si="184"/>
        <v>16.02</v>
      </c>
      <c r="J3969" s="14">
        <f t="shared" si="185"/>
        <v>0</v>
      </c>
    </row>
    <row r="3970" spans="1:10" x14ac:dyDescent="0.3">
      <c r="A3970" s="19">
        <v>20200614</v>
      </c>
      <c r="B3970" s="19" t="s">
        <v>48</v>
      </c>
      <c r="C3970" s="19">
        <v>0</v>
      </c>
      <c r="D3970" s="19">
        <v>0</v>
      </c>
      <c r="E3970" s="19">
        <v>15.26</v>
      </c>
      <c r="F3970" s="19">
        <v>1.79</v>
      </c>
      <c r="G3970" s="19">
        <v>0</v>
      </c>
      <c r="H3970" s="17">
        <f t="shared" si="186"/>
        <v>0</v>
      </c>
      <c r="I3970" s="18">
        <f t="shared" si="184"/>
        <v>15.26</v>
      </c>
      <c r="J3970" s="17">
        <f t="shared" si="185"/>
        <v>0</v>
      </c>
    </row>
    <row r="3971" spans="1:10" x14ac:dyDescent="0.3">
      <c r="A3971" s="2">
        <v>20200614</v>
      </c>
      <c r="B3971" s="2" t="s">
        <v>47</v>
      </c>
      <c r="C3971" s="2">
        <v>0</v>
      </c>
      <c r="D3971" s="2">
        <v>0</v>
      </c>
      <c r="E3971" s="2">
        <v>14.69</v>
      </c>
      <c r="F3971" s="2">
        <v>1.72</v>
      </c>
      <c r="G3971" s="2">
        <v>0</v>
      </c>
      <c r="H3971" s="16">
        <f t="shared" si="186"/>
        <v>0</v>
      </c>
      <c r="I3971" s="15">
        <f t="shared" si="184"/>
        <v>14.69</v>
      </c>
      <c r="J3971" s="14">
        <f t="shared" si="185"/>
        <v>0</v>
      </c>
    </row>
    <row r="3972" spans="1:10" x14ac:dyDescent="0.3">
      <c r="A3972" s="19">
        <v>20200614</v>
      </c>
      <c r="B3972" s="19" t="s">
        <v>46</v>
      </c>
      <c r="C3972" s="19">
        <v>0</v>
      </c>
      <c r="D3972" s="19">
        <v>0</v>
      </c>
      <c r="E3972" s="19">
        <v>14.26</v>
      </c>
      <c r="F3972" s="19">
        <v>1.66</v>
      </c>
      <c r="G3972" s="19">
        <v>0</v>
      </c>
      <c r="H3972" s="17">
        <f t="shared" si="186"/>
        <v>0</v>
      </c>
      <c r="I3972" s="18">
        <f t="shared" si="184"/>
        <v>14.26</v>
      </c>
      <c r="J3972" s="17">
        <f t="shared" si="185"/>
        <v>0</v>
      </c>
    </row>
    <row r="3973" spans="1:10" x14ac:dyDescent="0.3">
      <c r="A3973" s="2">
        <v>20200614</v>
      </c>
      <c r="B3973" s="2" t="s">
        <v>45</v>
      </c>
      <c r="C3973" s="2">
        <v>0</v>
      </c>
      <c r="D3973" s="2">
        <v>0</v>
      </c>
      <c r="E3973" s="2">
        <v>13.73</v>
      </c>
      <c r="F3973" s="2">
        <v>1.66</v>
      </c>
      <c r="G3973" s="2">
        <v>0</v>
      </c>
      <c r="H3973" s="16">
        <f t="shared" si="186"/>
        <v>0</v>
      </c>
      <c r="I3973" s="15">
        <f t="shared" si="184"/>
        <v>13.73</v>
      </c>
      <c r="J3973" s="14">
        <f t="shared" si="185"/>
        <v>0</v>
      </c>
    </row>
    <row r="3974" spans="1:10" x14ac:dyDescent="0.3">
      <c r="A3974" s="19">
        <v>20200614</v>
      </c>
      <c r="B3974" s="19" t="s">
        <v>44</v>
      </c>
      <c r="C3974" s="19">
        <v>0</v>
      </c>
      <c r="D3974" s="19">
        <v>0</v>
      </c>
      <c r="E3974" s="19">
        <v>13.4</v>
      </c>
      <c r="F3974" s="19">
        <v>1.66</v>
      </c>
      <c r="G3974" s="19">
        <v>0</v>
      </c>
      <c r="H3974" s="17">
        <f t="shared" si="186"/>
        <v>0</v>
      </c>
      <c r="I3974" s="18">
        <f t="shared" si="184"/>
        <v>13.4</v>
      </c>
      <c r="J3974" s="17">
        <f t="shared" si="185"/>
        <v>0</v>
      </c>
    </row>
    <row r="3975" spans="1:10" x14ac:dyDescent="0.3">
      <c r="A3975" s="2">
        <v>20200614</v>
      </c>
      <c r="B3975" s="2" t="s">
        <v>43</v>
      </c>
      <c r="C3975" s="2">
        <v>0</v>
      </c>
      <c r="D3975" s="2">
        <v>0</v>
      </c>
      <c r="E3975" s="2">
        <v>13.19</v>
      </c>
      <c r="F3975" s="2">
        <v>1.72</v>
      </c>
      <c r="G3975" s="2">
        <v>0</v>
      </c>
      <c r="H3975" s="16">
        <f t="shared" si="186"/>
        <v>0</v>
      </c>
      <c r="I3975" s="15">
        <f t="shared" si="184"/>
        <v>13.19</v>
      </c>
      <c r="J3975" s="14">
        <f t="shared" si="185"/>
        <v>0</v>
      </c>
    </row>
    <row r="3976" spans="1:10" x14ac:dyDescent="0.3">
      <c r="A3976" s="19">
        <v>20200614</v>
      </c>
      <c r="B3976" s="19" t="s">
        <v>42</v>
      </c>
      <c r="C3976" s="19">
        <v>117.99</v>
      </c>
      <c r="D3976" s="19">
        <v>9.4600000000000009</v>
      </c>
      <c r="E3976" s="19">
        <v>13.55</v>
      </c>
      <c r="F3976" s="19">
        <v>1.66</v>
      </c>
      <c r="G3976" s="19">
        <v>0</v>
      </c>
      <c r="H3976" s="17">
        <f t="shared" si="186"/>
        <v>717.87972628922967</v>
      </c>
      <c r="I3976" s="18">
        <f t="shared" si="184"/>
        <v>35.983741446538431</v>
      </c>
      <c r="J3976" s="17">
        <f t="shared" si="185"/>
        <v>0.68239720242450264</v>
      </c>
    </row>
    <row r="3977" spans="1:10" x14ac:dyDescent="0.3">
      <c r="A3977" s="2">
        <v>20200614</v>
      </c>
      <c r="B3977" s="2" t="s">
        <v>41</v>
      </c>
      <c r="C3977" s="2">
        <v>303.99</v>
      </c>
      <c r="D3977" s="2">
        <v>20.57</v>
      </c>
      <c r="E3977" s="2">
        <v>16.489999999999998</v>
      </c>
      <c r="F3977" s="2">
        <v>1.24</v>
      </c>
      <c r="G3977" s="2">
        <v>0</v>
      </c>
      <c r="H3977" s="16">
        <f t="shared" si="186"/>
        <v>865.2019894901581</v>
      </c>
      <c r="I3977" s="15">
        <f t="shared" si="184"/>
        <v>43.527562171567439</v>
      </c>
      <c r="J3977" s="14">
        <f t="shared" si="185"/>
        <v>0.79306661305956583</v>
      </c>
    </row>
    <row r="3978" spans="1:10" x14ac:dyDescent="0.3">
      <c r="A3978" s="19">
        <v>20200614</v>
      </c>
      <c r="B3978" s="19" t="s">
        <v>40</v>
      </c>
      <c r="C3978" s="19">
        <v>496.99</v>
      </c>
      <c r="D3978" s="19">
        <v>32.1</v>
      </c>
      <c r="E3978" s="19">
        <v>18.059999999999999</v>
      </c>
      <c r="F3978" s="19">
        <v>1.38</v>
      </c>
      <c r="G3978" s="19">
        <v>0</v>
      </c>
      <c r="H3978" s="17">
        <f t="shared" si="186"/>
        <v>935.24901863816137</v>
      </c>
      <c r="I3978" s="18">
        <f t="shared" ref="I3978:I4041" si="187">E3978+H3978*((NOCT-20)/(800))</f>
        <v>47.286531832442542</v>
      </c>
      <c r="J3978" s="17">
        <f t="shared" ref="J3978:J4041" si="188">P_STC__W*(H3978/1000)*(1+(alpha_p/100)*(I3978-25))</f>
        <v>0.84145346202503124</v>
      </c>
    </row>
    <row r="3979" spans="1:10" x14ac:dyDescent="0.3">
      <c r="A3979" s="2">
        <v>20200614</v>
      </c>
      <c r="B3979" s="2" t="s">
        <v>39</v>
      </c>
      <c r="C3979" s="2">
        <v>670</v>
      </c>
      <c r="D3979" s="2">
        <v>43.78</v>
      </c>
      <c r="E3979" s="2">
        <v>19.02</v>
      </c>
      <c r="F3979" s="2">
        <v>1.86</v>
      </c>
      <c r="G3979" s="2">
        <v>0</v>
      </c>
      <c r="H3979" s="16">
        <f t="shared" si="186"/>
        <v>968.36035755220973</v>
      </c>
      <c r="I3979" s="15">
        <f t="shared" si="187"/>
        <v>49.28126117350655</v>
      </c>
      <c r="J3979" s="14">
        <f t="shared" si="188"/>
        <v>0.86255180916913043</v>
      </c>
    </row>
    <row r="3980" spans="1:10" x14ac:dyDescent="0.3">
      <c r="A3980" s="19">
        <v>20200614</v>
      </c>
      <c r="B3980" s="19" t="s">
        <v>38</v>
      </c>
      <c r="C3980" s="19">
        <v>780</v>
      </c>
      <c r="D3980" s="19">
        <v>55.3</v>
      </c>
      <c r="E3980" s="19">
        <v>19.739999999999998</v>
      </c>
      <c r="F3980" s="19">
        <v>2.34</v>
      </c>
      <c r="G3980" s="19">
        <v>0</v>
      </c>
      <c r="H3980" s="17">
        <f t="shared" si="186"/>
        <v>948.73885970407241</v>
      </c>
      <c r="I3980" s="18">
        <f t="shared" si="187"/>
        <v>49.388089365752265</v>
      </c>
      <c r="J3980" s="17">
        <f t="shared" si="188"/>
        <v>0.84461818327556082</v>
      </c>
    </row>
    <row r="3981" spans="1:10" x14ac:dyDescent="0.3">
      <c r="A3981" s="2">
        <v>20200614</v>
      </c>
      <c r="B3981" s="2" t="s">
        <v>37</v>
      </c>
      <c r="C3981" s="2">
        <v>866</v>
      </c>
      <c r="D3981" s="2">
        <v>65.959999999999994</v>
      </c>
      <c r="E3981" s="2">
        <v>20.3</v>
      </c>
      <c r="F3981" s="2">
        <v>2.9</v>
      </c>
      <c r="G3981" s="2">
        <v>0</v>
      </c>
      <c r="H3981" s="16">
        <f t="shared" si="186"/>
        <v>948.24999113920171</v>
      </c>
      <c r="I3981" s="15">
        <f t="shared" si="187"/>
        <v>49.932812223100058</v>
      </c>
      <c r="J3981" s="14">
        <f t="shared" si="188"/>
        <v>0.8418585657758666</v>
      </c>
    </row>
    <row r="3982" spans="1:10" x14ac:dyDescent="0.3">
      <c r="A3982" s="19">
        <v>20200614</v>
      </c>
      <c r="B3982" s="19" t="s">
        <v>36</v>
      </c>
      <c r="C3982" s="19">
        <v>959</v>
      </c>
      <c r="D3982" s="19">
        <v>73.52</v>
      </c>
      <c r="E3982" s="19">
        <v>20.58</v>
      </c>
      <c r="F3982" s="19">
        <v>3.45</v>
      </c>
      <c r="G3982" s="19">
        <v>0</v>
      </c>
      <c r="H3982" s="17">
        <f t="shared" si="186"/>
        <v>1000.0846614846172</v>
      </c>
      <c r="I3982" s="18">
        <f t="shared" si="187"/>
        <v>51.832645671394289</v>
      </c>
      <c r="J3982" s="17">
        <f t="shared" si="188"/>
        <v>0.87932753335105862</v>
      </c>
    </row>
    <row r="3983" spans="1:10" x14ac:dyDescent="0.3">
      <c r="A3983" s="2">
        <v>20200614</v>
      </c>
      <c r="B3983" s="2" t="s">
        <v>35</v>
      </c>
      <c r="C3983" s="2">
        <v>956</v>
      </c>
      <c r="D3983" s="2">
        <v>72.959999999999994</v>
      </c>
      <c r="E3983" s="2">
        <v>20.74</v>
      </c>
      <c r="F3983" s="2">
        <v>3.86</v>
      </c>
      <c r="G3983" s="2">
        <v>0</v>
      </c>
      <c r="H3983" s="16">
        <f t="shared" si="186"/>
        <v>999.89498071799846</v>
      </c>
      <c r="I3983" s="15">
        <f t="shared" si="187"/>
        <v>51.98671814743745</v>
      </c>
      <c r="J3983" s="14">
        <f t="shared" si="188"/>
        <v>0.87846750262046536</v>
      </c>
    </row>
    <row r="3984" spans="1:10" x14ac:dyDescent="0.3">
      <c r="A3984" s="19">
        <v>20200614</v>
      </c>
      <c r="B3984" s="19" t="s">
        <v>34</v>
      </c>
      <c r="C3984" s="19">
        <v>927.01</v>
      </c>
      <c r="D3984" s="19">
        <v>64.819999999999993</v>
      </c>
      <c r="E3984" s="19">
        <v>20.84</v>
      </c>
      <c r="F3984" s="19">
        <v>4.1399999999999997</v>
      </c>
      <c r="G3984" s="19">
        <v>0</v>
      </c>
      <c r="H3984" s="17">
        <f t="shared" si="186"/>
        <v>1024.3480344747256</v>
      </c>
      <c r="I3984" s="18">
        <f t="shared" si="187"/>
        <v>52.850876077335172</v>
      </c>
      <c r="J3984" s="17">
        <f t="shared" si="188"/>
        <v>0.89596757871774702</v>
      </c>
    </row>
    <row r="3985" spans="1:10" x14ac:dyDescent="0.3">
      <c r="A3985" s="2">
        <v>20200614</v>
      </c>
      <c r="B3985" s="2" t="s">
        <v>33</v>
      </c>
      <c r="C3985" s="2">
        <v>827.01</v>
      </c>
      <c r="D3985" s="2">
        <v>54</v>
      </c>
      <c r="E3985" s="2">
        <v>20.69</v>
      </c>
      <c r="F3985" s="2">
        <v>4.21</v>
      </c>
      <c r="G3985" s="2">
        <v>0</v>
      </c>
      <c r="H3985" s="16">
        <f t="shared" si="186"/>
        <v>1022.240578072101</v>
      </c>
      <c r="I3985" s="15">
        <f t="shared" si="187"/>
        <v>52.635018064753154</v>
      </c>
      <c r="J3985" s="14">
        <f t="shared" si="188"/>
        <v>0.89511721228514307</v>
      </c>
    </row>
    <row r="3986" spans="1:10" x14ac:dyDescent="0.3">
      <c r="A3986" s="19">
        <v>20200614</v>
      </c>
      <c r="B3986" s="19" t="s">
        <v>32</v>
      </c>
      <c r="C3986" s="19">
        <v>664</v>
      </c>
      <c r="D3986" s="19">
        <v>42.43</v>
      </c>
      <c r="E3986" s="19">
        <v>20.41</v>
      </c>
      <c r="F3986" s="19">
        <v>4.28</v>
      </c>
      <c r="G3986" s="19">
        <v>0</v>
      </c>
      <c r="H3986" s="17">
        <f t="shared" si="186"/>
        <v>984.15721873746168</v>
      </c>
      <c r="I3986" s="18">
        <f t="shared" si="187"/>
        <v>51.164913085545678</v>
      </c>
      <c r="J3986" s="17">
        <f t="shared" si="188"/>
        <v>0.86828047232896044</v>
      </c>
    </row>
    <row r="3987" spans="1:10" x14ac:dyDescent="0.3">
      <c r="A3987" s="2">
        <v>20200614</v>
      </c>
      <c r="B3987" s="2" t="s">
        <v>31</v>
      </c>
      <c r="C3987" s="2">
        <v>480</v>
      </c>
      <c r="D3987" s="2">
        <v>30.75</v>
      </c>
      <c r="E3987" s="2">
        <v>20.149999999999999</v>
      </c>
      <c r="F3987" s="2">
        <v>4.21</v>
      </c>
      <c r="G3987" s="2">
        <v>0</v>
      </c>
      <c r="H3987" s="16">
        <f t="shared" ref="H3987:H4050" si="189">IF(D3987&gt;0,C3987/SIN(D3987*PI()/180),0)</f>
        <v>938.79618768727835</v>
      </c>
      <c r="I3987" s="15">
        <f t="shared" si="187"/>
        <v>49.48738086522745</v>
      </c>
      <c r="J3987" s="14">
        <f t="shared" si="188"/>
        <v>0.83534721857502958</v>
      </c>
    </row>
    <row r="3988" spans="1:10" x14ac:dyDescent="0.3">
      <c r="A3988" s="19">
        <v>20200614</v>
      </c>
      <c r="B3988" s="19" t="s">
        <v>30</v>
      </c>
      <c r="C3988" s="19">
        <v>284</v>
      </c>
      <c r="D3988" s="19">
        <v>19.260000000000002</v>
      </c>
      <c r="E3988" s="19">
        <v>19.7</v>
      </c>
      <c r="F3988" s="19">
        <v>4.07</v>
      </c>
      <c r="G3988" s="19">
        <v>0</v>
      </c>
      <c r="H3988" s="17">
        <f t="shared" si="189"/>
        <v>860.98328906174027</v>
      </c>
      <c r="I3988" s="18">
        <f t="shared" si="187"/>
        <v>46.605727783179383</v>
      </c>
      <c r="J3988" s="17">
        <f t="shared" si="188"/>
        <v>0.77727352149973539</v>
      </c>
    </row>
    <row r="3989" spans="1:10" x14ac:dyDescent="0.3">
      <c r="A3989" s="2">
        <v>20200614</v>
      </c>
      <c r="B3989" s="2" t="s">
        <v>29</v>
      </c>
      <c r="C3989" s="2">
        <v>98</v>
      </c>
      <c r="D3989" s="2">
        <v>8.2100000000000009</v>
      </c>
      <c r="E3989" s="2">
        <v>19.48</v>
      </c>
      <c r="F3989" s="2">
        <v>4.34</v>
      </c>
      <c r="G3989" s="2">
        <v>0</v>
      </c>
      <c r="H3989" s="16">
        <f t="shared" si="189"/>
        <v>686.26643572962939</v>
      </c>
      <c r="I3989" s="15">
        <f t="shared" si="187"/>
        <v>40.925826116550923</v>
      </c>
      <c r="J3989" s="14">
        <f t="shared" si="188"/>
        <v>0.63708431606688087</v>
      </c>
    </row>
    <row r="3990" spans="1:10" x14ac:dyDescent="0.3">
      <c r="A3990" s="19">
        <v>20200614</v>
      </c>
      <c r="B3990" s="19" t="s">
        <v>28</v>
      </c>
      <c r="C3990" s="19">
        <v>0</v>
      </c>
      <c r="D3990" s="19">
        <v>0</v>
      </c>
      <c r="E3990" s="19">
        <v>18.62</v>
      </c>
      <c r="F3990" s="19">
        <v>3.52</v>
      </c>
      <c r="G3990" s="19">
        <v>0</v>
      </c>
      <c r="H3990" s="17">
        <f t="shared" si="189"/>
        <v>0</v>
      </c>
      <c r="I3990" s="18">
        <f t="shared" si="187"/>
        <v>18.62</v>
      </c>
      <c r="J3990" s="17">
        <f t="shared" si="188"/>
        <v>0</v>
      </c>
    </row>
    <row r="3991" spans="1:10" x14ac:dyDescent="0.3">
      <c r="A3991" s="2">
        <v>20200614</v>
      </c>
      <c r="B3991" s="2" t="s">
        <v>27</v>
      </c>
      <c r="C3991" s="2">
        <v>0</v>
      </c>
      <c r="D3991" s="2">
        <v>0</v>
      </c>
      <c r="E3991" s="2">
        <v>17.87</v>
      </c>
      <c r="F3991" s="2">
        <v>3.31</v>
      </c>
      <c r="G3991" s="2">
        <v>0</v>
      </c>
      <c r="H3991" s="16">
        <f t="shared" si="189"/>
        <v>0</v>
      </c>
      <c r="I3991" s="15">
        <f t="shared" si="187"/>
        <v>17.87</v>
      </c>
      <c r="J3991" s="14">
        <f t="shared" si="188"/>
        <v>0</v>
      </c>
    </row>
    <row r="3992" spans="1:10" x14ac:dyDescent="0.3">
      <c r="A3992" s="19">
        <v>20200614</v>
      </c>
      <c r="B3992" s="19" t="s">
        <v>26</v>
      </c>
      <c r="C3992" s="19">
        <v>0</v>
      </c>
      <c r="D3992" s="19">
        <v>0</v>
      </c>
      <c r="E3992" s="19">
        <v>17.37</v>
      </c>
      <c r="F3992" s="19">
        <v>2.97</v>
      </c>
      <c r="G3992" s="19">
        <v>0</v>
      </c>
      <c r="H3992" s="17">
        <f t="shared" si="189"/>
        <v>0</v>
      </c>
      <c r="I3992" s="18">
        <f t="shared" si="187"/>
        <v>17.37</v>
      </c>
      <c r="J3992" s="17">
        <f t="shared" si="188"/>
        <v>0</v>
      </c>
    </row>
    <row r="3993" spans="1:10" x14ac:dyDescent="0.3">
      <c r="A3993" s="2">
        <v>20200614</v>
      </c>
      <c r="B3993" s="2" t="s">
        <v>25</v>
      </c>
      <c r="C3993" s="2">
        <v>0</v>
      </c>
      <c r="D3993" s="2">
        <v>0</v>
      </c>
      <c r="E3993" s="2">
        <v>16.920000000000002</v>
      </c>
      <c r="F3993" s="2">
        <v>2.5499999999999998</v>
      </c>
      <c r="G3993" s="2">
        <v>0</v>
      </c>
      <c r="H3993" s="16">
        <f t="shared" si="189"/>
        <v>0</v>
      </c>
      <c r="I3993" s="15">
        <f t="shared" si="187"/>
        <v>16.920000000000002</v>
      </c>
      <c r="J3993" s="14">
        <f t="shared" si="188"/>
        <v>0</v>
      </c>
    </row>
    <row r="3994" spans="1:10" x14ac:dyDescent="0.3">
      <c r="A3994" s="19">
        <v>20200615</v>
      </c>
      <c r="B3994" s="19" t="s">
        <v>48</v>
      </c>
      <c r="C3994" s="19">
        <v>0</v>
      </c>
      <c r="D3994" s="19">
        <v>0</v>
      </c>
      <c r="E3994" s="19">
        <v>16.53</v>
      </c>
      <c r="F3994" s="19">
        <v>2.2799999999999998</v>
      </c>
      <c r="G3994" s="19">
        <v>0</v>
      </c>
      <c r="H3994" s="17">
        <f t="shared" si="189"/>
        <v>0</v>
      </c>
      <c r="I3994" s="18">
        <f t="shared" si="187"/>
        <v>16.53</v>
      </c>
      <c r="J3994" s="17">
        <f t="shared" si="188"/>
        <v>0</v>
      </c>
    </row>
    <row r="3995" spans="1:10" x14ac:dyDescent="0.3">
      <c r="A3995" s="2">
        <v>20200615</v>
      </c>
      <c r="B3995" s="2" t="s">
        <v>47</v>
      </c>
      <c r="C3995" s="2">
        <v>0</v>
      </c>
      <c r="D3995" s="2">
        <v>0</v>
      </c>
      <c r="E3995" s="2">
        <v>16.059999999999999</v>
      </c>
      <c r="F3995" s="2">
        <v>2.14</v>
      </c>
      <c r="G3995" s="2">
        <v>0</v>
      </c>
      <c r="H3995" s="16">
        <f t="shared" si="189"/>
        <v>0</v>
      </c>
      <c r="I3995" s="15">
        <f t="shared" si="187"/>
        <v>16.059999999999999</v>
      </c>
      <c r="J3995" s="14">
        <f t="shared" si="188"/>
        <v>0</v>
      </c>
    </row>
    <row r="3996" spans="1:10" x14ac:dyDescent="0.3">
      <c r="A3996" s="19">
        <v>20200615</v>
      </c>
      <c r="B3996" s="19" t="s">
        <v>46</v>
      </c>
      <c r="C3996" s="19">
        <v>0</v>
      </c>
      <c r="D3996" s="19">
        <v>0</v>
      </c>
      <c r="E3996" s="19">
        <v>15.69</v>
      </c>
      <c r="F3996" s="19">
        <v>2.0699999999999998</v>
      </c>
      <c r="G3996" s="19">
        <v>0</v>
      </c>
      <c r="H3996" s="17">
        <f t="shared" si="189"/>
        <v>0</v>
      </c>
      <c r="I3996" s="18">
        <f t="shared" si="187"/>
        <v>15.69</v>
      </c>
      <c r="J3996" s="17">
        <f t="shared" si="188"/>
        <v>0</v>
      </c>
    </row>
    <row r="3997" spans="1:10" x14ac:dyDescent="0.3">
      <c r="A3997" s="2">
        <v>20200615</v>
      </c>
      <c r="B3997" s="2" t="s">
        <v>45</v>
      </c>
      <c r="C3997" s="2">
        <v>0</v>
      </c>
      <c r="D3997" s="2">
        <v>0</v>
      </c>
      <c r="E3997" s="2">
        <v>15.32</v>
      </c>
      <c r="F3997" s="2">
        <v>2</v>
      </c>
      <c r="G3997" s="2">
        <v>0</v>
      </c>
      <c r="H3997" s="16">
        <f t="shared" si="189"/>
        <v>0</v>
      </c>
      <c r="I3997" s="15">
        <f t="shared" si="187"/>
        <v>15.32</v>
      </c>
      <c r="J3997" s="14">
        <f t="shared" si="188"/>
        <v>0</v>
      </c>
    </row>
    <row r="3998" spans="1:10" x14ac:dyDescent="0.3">
      <c r="A3998" s="19">
        <v>20200615</v>
      </c>
      <c r="B3998" s="19" t="s">
        <v>44</v>
      </c>
      <c r="C3998" s="19">
        <v>0</v>
      </c>
      <c r="D3998" s="19">
        <v>0</v>
      </c>
      <c r="E3998" s="19">
        <v>14.98</v>
      </c>
      <c r="F3998" s="19">
        <v>2</v>
      </c>
      <c r="G3998" s="19">
        <v>0</v>
      </c>
      <c r="H3998" s="17">
        <f t="shared" si="189"/>
        <v>0</v>
      </c>
      <c r="I3998" s="18">
        <f t="shared" si="187"/>
        <v>14.98</v>
      </c>
      <c r="J3998" s="17">
        <f t="shared" si="188"/>
        <v>0</v>
      </c>
    </row>
    <row r="3999" spans="1:10" x14ac:dyDescent="0.3">
      <c r="A3999" s="2">
        <v>20200615</v>
      </c>
      <c r="B3999" s="2" t="s">
        <v>43</v>
      </c>
      <c r="C3999" s="2">
        <v>0</v>
      </c>
      <c r="D3999" s="2">
        <v>0</v>
      </c>
      <c r="E3999" s="2">
        <v>14.65</v>
      </c>
      <c r="F3999" s="2">
        <v>1.93</v>
      </c>
      <c r="G3999" s="2">
        <v>0</v>
      </c>
      <c r="H3999" s="16">
        <f t="shared" si="189"/>
        <v>0</v>
      </c>
      <c r="I3999" s="15">
        <f t="shared" si="187"/>
        <v>14.65</v>
      </c>
      <c r="J3999" s="14">
        <f t="shared" si="188"/>
        <v>0</v>
      </c>
    </row>
    <row r="4000" spans="1:10" x14ac:dyDescent="0.3">
      <c r="A4000" s="19">
        <v>20200615</v>
      </c>
      <c r="B4000" s="19" t="s">
        <v>42</v>
      </c>
      <c r="C4000" s="19">
        <v>117.99</v>
      </c>
      <c r="D4000" s="19">
        <v>9.4499999999999993</v>
      </c>
      <c r="E4000" s="19">
        <v>14.71</v>
      </c>
      <c r="F4000" s="19">
        <v>1.79</v>
      </c>
      <c r="G4000" s="19">
        <v>0</v>
      </c>
      <c r="H4000" s="17">
        <f t="shared" si="189"/>
        <v>718.63247553459075</v>
      </c>
      <c r="I4000" s="18">
        <f t="shared" si="187"/>
        <v>37.167264860455958</v>
      </c>
      <c r="J4000" s="17">
        <f t="shared" si="188"/>
        <v>0.67928541303239554</v>
      </c>
    </row>
    <row r="4001" spans="1:10" x14ac:dyDescent="0.3">
      <c r="A4001" s="2">
        <v>20200615</v>
      </c>
      <c r="B4001" s="2" t="s">
        <v>41</v>
      </c>
      <c r="C4001" s="2">
        <v>308.99</v>
      </c>
      <c r="D4001" s="2">
        <v>20.56</v>
      </c>
      <c r="E4001" s="2">
        <v>16.97</v>
      </c>
      <c r="F4001" s="2">
        <v>1.17</v>
      </c>
      <c r="G4001" s="2">
        <v>0</v>
      </c>
      <c r="H4001" s="16">
        <f t="shared" si="189"/>
        <v>879.84196076263891</v>
      </c>
      <c r="I4001" s="15">
        <f t="shared" si="187"/>
        <v>44.465061273832461</v>
      </c>
      <c r="J4001" s="14">
        <f t="shared" si="188"/>
        <v>0.80277416121373735</v>
      </c>
    </row>
    <row r="4002" spans="1:10" x14ac:dyDescent="0.3">
      <c r="A4002" s="19">
        <v>20200615</v>
      </c>
      <c r="B4002" s="19" t="s">
        <v>40</v>
      </c>
      <c r="C4002" s="19">
        <v>502.99</v>
      </c>
      <c r="D4002" s="19">
        <v>32.08</v>
      </c>
      <c r="E4002" s="19">
        <v>18.32</v>
      </c>
      <c r="F4002" s="19">
        <v>1.52</v>
      </c>
      <c r="G4002" s="19">
        <v>0</v>
      </c>
      <c r="H4002" s="17">
        <f t="shared" si="189"/>
        <v>947.06703977007157</v>
      </c>
      <c r="I4002" s="18">
        <f t="shared" si="187"/>
        <v>47.915844992814741</v>
      </c>
      <c r="J4002" s="17">
        <f t="shared" si="188"/>
        <v>0.84940425310478462</v>
      </c>
    </row>
    <row r="4003" spans="1:10" x14ac:dyDescent="0.3">
      <c r="A4003" s="2">
        <v>20200615</v>
      </c>
      <c r="B4003" s="2" t="s">
        <v>39</v>
      </c>
      <c r="C4003" s="2">
        <v>638</v>
      </c>
      <c r="D4003" s="2">
        <v>43.77</v>
      </c>
      <c r="E4003" s="2">
        <v>19.36</v>
      </c>
      <c r="F4003" s="2">
        <v>2.14</v>
      </c>
      <c r="G4003" s="2">
        <v>0</v>
      </c>
      <c r="H4003" s="16">
        <f t="shared" si="189"/>
        <v>922.27829780613217</v>
      </c>
      <c r="I4003" s="15">
        <f t="shared" si="187"/>
        <v>48.181196806441633</v>
      </c>
      <c r="J4003" s="14">
        <f t="shared" si="188"/>
        <v>0.82607048151323947</v>
      </c>
    </row>
    <row r="4004" spans="1:10" x14ac:dyDescent="0.3">
      <c r="A4004" s="19">
        <v>20200615</v>
      </c>
      <c r="B4004" s="19" t="s">
        <v>38</v>
      </c>
      <c r="C4004" s="19">
        <v>794</v>
      </c>
      <c r="D4004" s="19">
        <v>55.29</v>
      </c>
      <c r="E4004" s="19">
        <v>20.149999999999999</v>
      </c>
      <c r="F4004" s="19">
        <v>2.69</v>
      </c>
      <c r="G4004" s="19">
        <v>0</v>
      </c>
      <c r="H4004" s="17">
        <f t="shared" si="189"/>
        <v>965.88424997376842</v>
      </c>
      <c r="I4004" s="18">
        <f t="shared" si="187"/>
        <v>50.333882811680262</v>
      </c>
      <c r="J4004" s="17">
        <f t="shared" si="188"/>
        <v>0.85577105718059421</v>
      </c>
    </row>
    <row r="4005" spans="1:10" x14ac:dyDescent="0.3">
      <c r="A4005" s="2">
        <v>20200615</v>
      </c>
      <c r="B4005" s="2" t="s">
        <v>37</v>
      </c>
      <c r="C4005" s="2">
        <v>686</v>
      </c>
      <c r="D4005" s="2">
        <v>65.959999999999994</v>
      </c>
      <c r="E4005" s="2">
        <v>20.93</v>
      </c>
      <c r="F4005" s="2">
        <v>3.03</v>
      </c>
      <c r="G4005" s="2">
        <v>0</v>
      </c>
      <c r="H4005" s="16">
        <f t="shared" si="189"/>
        <v>751.15415002481802</v>
      </c>
      <c r="I4005" s="15">
        <f t="shared" si="187"/>
        <v>44.403567188275559</v>
      </c>
      <c r="J4005" s="14">
        <f t="shared" si="188"/>
        <v>0.68556633494040442</v>
      </c>
    </row>
    <row r="4006" spans="1:10" x14ac:dyDescent="0.3">
      <c r="A4006" s="19">
        <v>20200615</v>
      </c>
      <c r="B4006" s="19" t="s">
        <v>36</v>
      </c>
      <c r="C4006" s="19">
        <v>636</v>
      </c>
      <c r="D4006" s="19">
        <v>73.55</v>
      </c>
      <c r="E4006" s="19">
        <v>21.38</v>
      </c>
      <c r="F4006" s="19">
        <v>3.31</v>
      </c>
      <c r="G4006" s="19">
        <v>0</v>
      </c>
      <c r="H4006" s="17">
        <f t="shared" si="189"/>
        <v>663.14434151243222</v>
      </c>
      <c r="I4006" s="18">
        <f t="shared" si="187"/>
        <v>42.103260672263502</v>
      </c>
      <c r="J4006" s="17">
        <f t="shared" si="188"/>
        <v>0.61210565409942574</v>
      </c>
    </row>
    <row r="4007" spans="1:10" x14ac:dyDescent="0.3">
      <c r="A4007" s="2">
        <v>20200615</v>
      </c>
      <c r="B4007" s="2" t="s">
        <v>35</v>
      </c>
      <c r="C4007" s="2">
        <v>687</v>
      </c>
      <c r="D4007" s="2">
        <v>73.02</v>
      </c>
      <c r="E4007" s="2">
        <v>21.61</v>
      </c>
      <c r="F4007" s="2">
        <v>4.07</v>
      </c>
      <c r="G4007" s="2">
        <v>0</v>
      </c>
      <c r="H4007" s="16">
        <f t="shared" si="189"/>
        <v>718.31362193987081</v>
      </c>
      <c r="I4007" s="15">
        <f t="shared" si="187"/>
        <v>44.057300685620959</v>
      </c>
      <c r="J4007" s="14">
        <f t="shared" si="188"/>
        <v>0.65671258788038578</v>
      </c>
    </row>
    <row r="4008" spans="1:10" x14ac:dyDescent="0.3">
      <c r="A4008" s="19">
        <v>20200615</v>
      </c>
      <c r="B4008" s="19" t="s">
        <v>34</v>
      </c>
      <c r="C4008" s="19">
        <v>809</v>
      </c>
      <c r="D4008" s="19">
        <v>64.89</v>
      </c>
      <c r="E4008" s="19">
        <v>21.43</v>
      </c>
      <c r="F4008" s="19">
        <v>4.9000000000000004</v>
      </c>
      <c r="G4008" s="19">
        <v>0</v>
      </c>
      <c r="H4008" s="17">
        <f t="shared" si="189"/>
        <v>893.43422629708948</v>
      </c>
      <c r="I4008" s="18">
        <f t="shared" si="187"/>
        <v>49.349819571784046</v>
      </c>
      <c r="J4008" s="17">
        <f t="shared" si="188"/>
        <v>0.79553689635393177</v>
      </c>
    </row>
    <row r="4009" spans="1:10" x14ac:dyDescent="0.3">
      <c r="A4009" s="2">
        <v>20200615</v>
      </c>
      <c r="B4009" s="2" t="s">
        <v>33</v>
      </c>
      <c r="C4009" s="2">
        <v>684</v>
      </c>
      <c r="D4009" s="2">
        <v>54.06</v>
      </c>
      <c r="E4009" s="2">
        <v>21.49</v>
      </c>
      <c r="F4009" s="2">
        <v>5.17</v>
      </c>
      <c r="G4009" s="2">
        <v>0</v>
      </c>
      <c r="H4009" s="16">
        <f t="shared" si="189"/>
        <v>844.82818632283147</v>
      </c>
      <c r="I4009" s="15">
        <f t="shared" si="187"/>
        <v>47.890880822588485</v>
      </c>
      <c r="J4009" s="14">
        <f t="shared" si="188"/>
        <v>0.75780331034377368</v>
      </c>
    </row>
    <row r="4010" spans="1:10" x14ac:dyDescent="0.3">
      <c r="A4010" s="19">
        <v>20200615</v>
      </c>
      <c r="B4010" s="19" t="s">
        <v>32</v>
      </c>
      <c r="C4010" s="19">
        <v>641</v>
      </c>
      <c r="D4010" s="19">
        <v>42.5</v>
      </c>
      <c r="E4010" s="19">
        <v>21.13</v>
      </c>
      <c r="F4010" s="19">
        <v>5.0999999999999996</v>
      </c>
      <c r="G4010" s="19">
        <v>0</v>
      </c>
      <c r="H4010" s="17">
        <f t="shared" si="189"/>
        <v>948.80001630316929</v>
      </c>
      <c r="I4010" s="18">
        <f t="shared" si="187"/>
        <v>50.780000509474036</v>
      </c>
      <c r="J4010" s="17">
        <f t="shared" si="188"/>
        <v>0.8387297242365882</v>
      </c>
    </row>
    <row r="4011" spans="1:10" x14ac:dyDescent="0.3">
      <c r="A4011" s="2">
        <v>20200615</v>
      </c>
      <c r="B4011" s="2" t="s">
        <v>31</v>
      </c>
      <c r="C4011" s="2">
        <v>253</v>
      </c>
      <c r="D4011" s="2">
        <v>30.82</v>
      </c>
      <c r="E4011" s="2">
        <v>20.71</v>
      </c>
      <c r="F4011" s="2">
        <v>4.9000000000000004</v>
      </c>
      <c r="G4011" s="2">
        <v>0</v>
      </c>
      <c r="H4011" s="16">
        <f t="shared" si="189"/>
        <v>493.81013173258953</v>
      </c>
      <c r="I4011" s="15">
        <f t="shared" si="187"/>
        <v>36.141566616643424</v>
      </c>
      <c r="J4011" s="14">
        <f t="shared" si="188"/>
        <v>0.46905194857856503</v>
      </c>
    </row>
    <row r="4012" spans="1:10" x14ac:dyDescent="0.3">
      <c r="A4012" s="19">
        <v>20200615</v>
      </c>
      <c r="B4012" s="19" t="s">
        <v>30</v>
      </c>
      <c r="C4012" s="19">
        <v>98</v>
      </c>
      <c r="D4012" s="19">
        <v>19.329999999999998</v>
      </c>
      <c r="E4012" s="19">
        <v>20.190000000000001</v>
      </c>
      <c r="F4012" s="19">
        <v>4.62</v>
      </c>
      <c r="G4012" s="19">
        <v>0</v>
      </c>
      <c r="H4012" s="17">
        <f t="shared" si="189"/>
        <v>296.06488642489069</v>
      </c>
      <c r="I4012" s="18">
        <f t="shared" si="187"/>
        <v>29.442027700777835</v>
      </c>
      <c r="J4012" s="17">
        <f t="shared" si="188"/>
        <v>0.29014680850461916</v>
      </c>
    </row>
    <row r="4013" spans="1:10" x14ac:dyDescent="0.3">
      <c r="A4013" s="2">
        <v>20200615</v>
      </c>
      <c r="B4013" s="2" t="s">
        <v>29</v>
      </c>
      <c r="C4013" s="2">
        <v>29</v>
      </c>
      <c r="D4013" s="2">
        <v>8.2799999999999994</v>
      </c>
      <c r="E4013" s="2">
        <v>19.52</v>
      </c>
      <c r="F4013" s="2">
        <v>4.41</v>
      </c>
      <c r="G4013" s="2">
        <v>0</v>
      </c>
      <c r="H4013" s="16">
        <f t="shared" si="189"/>
        <v>201.37381025256065</v>
      </c>
      <c r="I4013" s="15">
        <f t="shared" si="187"/>
        <v>25.812931570392522</v>
      </c>
      <c r="J4013" s="14">
        <f t="shared" si="188"/>
        <v>0.20063714617744022</v>
      </c>
    </row>
    <row r="4014" spans="1:10" x14ac:dyDescent="0.3">
      <c r="A4014" s="19">
        <v>20200615</v>
      </c>
      <c r="B4014" s="19" t="s">
        <v>28</v>
      </c>
      <c r="C4014" s="19">
        <v>0</v>
      </c>
      <c r="D4014" s="19">
        <v>0</v>
      </c>
      <c r="E4014" s="19">
        <v>18.7</v>
      </c>
      <c r="F4014" s="19">
        <v>3.59</v>
      </c>
      <c r="G4014" s="19">
        <v>0</v>
      </c>
      <c r="H4014" s="17">
        <f t="shared" si="189"/>
        <v>0</v>
      </c>
      <c r="I4014" s="18">
        <f t="shared" si="187"/>
        <v>18.7</v>
      </c>
      <c r="J4014" s="17">
        <f t="shared" si="188"/>
        <v>0</v>
      </c>
    </row>
    <row r="4015" spans="1:10" x14ac:dyDescent="0.3">
      <c r="A4015" s="2">
        <v>20200615</v>
      </c>
      <c r="B4015" s="2" t="s">
        <v>27</v>
      </c>
      <c r="C4015" s="2">
        <v>0</v>
      </c>
      <c r="D4015" s="2">
        <v>0</v>
      </c>
      <c r="E4015" s="2">
        <v>18.12</v>
      </c>
      <c r="F4015" s="2">
        <v>3.17</v>
      </c>
      <c r="G4015" s="2">
        <v>0</v>
      </c>
      <c r="H4015" s="16">
        <f t="shared" si="189"/>
        <v>0</v>
      </c>
      <c r="I4015" s="15">
        <f t="shared" si="187"/>
        <v>18.12</v>
      </c>
      <c r="J4015" s="14">
        <f t="shared" si="188"/>
        <v>0</v>
      </c>
    </row>
    <row r="4016" spans="1:10" x14ac:dyDescent="0.3">
      <c r="A4016" s="19">
        <v>20200615</v>
      </c>
      <c r="B4016" s="19" t="s">
        <v>26</v>
      </c>
      <c r="C4016" s="19">
        <v>0</v>
      </c>
      <c r="D4016" s="19">
        <v>0</v>
      </c>
      <c r="E4016" s="19">
        <v>17.73</v>
      </c>
      <c r="F4016" s="19">
        <v>2.62</v>
      </c>
      <c r="G4016" s="19">
        <v>0</v>
      </c>
      <c r="H4016" s="17">
        <f t="shared" si="189"/>
        <v>0</v>
      </c>
      <c r="I4016" s="18">
        <f t="shared" si="187"/>
        <v>17.73</v>
      </c>
      <c r="J4016" s="17">
        <f t="shared" si="188"/>
        <v>0</v>
      </c>
    </row>
    <row r="4017" spans="1:10" x14ac:dyDescent="0.3">
      <c r="A4017" s="2">
        <v>20200615</v>
      </c>
      <c r="B4017" s="2" t="s">
        <v>25</v>
      </c>
      <c r="C4017" s="2">
        <v>0</v>
      </c>
      <c r="D4017" s="2">
        <v>0</v>
      </c>
      <c r="E4017" s="2">
        <v>17.36</v>
      </c>
      <c r="F4017" s="2">
        <v>2.34</v>
      </c>
      <c r="G4017" s="2">
        <v>0</v>
      </c>
      <c r="H4017" s="16">
        <f t="shared" si="189"/>
        <v>0</v>
      </c>
      <c r="I4017" s="15">
        <f t="shared" si="187"/>
        <v>17.36</v>
      </c>
      <c r="J4017" s="14">
        <f t="shared" si="188"/>
        <v>0</v>
      </c>
    </row>
    <row r="4018" spans="1:10" x14ac:dyDescent="0.3">
      <c r="A4018" s="19">
        <v>20200616</v>
      </c>
      <c r="B4018" s="19" t="s">
        <v>48</v>
      </c>
      <c r="C4018" s="19">
        <v>0</v>
      </c>
      <c r="D4018" s="19">
        <v>0</v>
      </c>
      <c r="E4018" s="19">
        <v>17.059999999999999</v>
      </c>
      <c r="F4018" s="19">
        <v>2</v>
      </c>
      <c r="G4018" s="19">
        <v>0</v>
      </c>
      <c r="H4018" s="17">
        <f t="shared" si="189"/>
        <v>0</v>
      </c>
      <c r="I4018" s="18">
        <f t="shared" si="187"/>
        <v>17.059999999999999</v>
      </c>
      <c r="J4018" s="17">
        <f t="shared" si="188"/>
        <v>0</v>
      </c>
    </row>
    <row r="4019" spans="1:10" x14ac:dyDescent="0.3">
      <c r="A4019" s="2">
        <v>20200616</v>
      </c>
      <c r="B4019" s="2" t="s">
        <v>47</v>
      </c>
      <c r="C4019" s="2">
        <v>0</v>
      </c>
      <c r="D4019" s="2">
        <v>0</v>
      </c>
      <c r="E4019" s="2">
        <v>16.43</v>
      </c>
      <c r="F4019" s="2">
        <v>1.59</v>
      </c>
      <c r="G4019" s="2">
        <v>0</v>
      </c>
      <c r="H4019" s="16">
        <f t="shared" si="189"/>
        <v>0</v>
      </c>
      <c r="I4019" s="15">
        <f t="shared" si="187"/>
        <v>16.43</v>
      </c>
      <c r="J4019" s="14">
        <f t="shared" si="188"/>
        <v>0</v>
      </c>
    </row>
    <row r="4020" spans="1:10" x14ac:dyDescent="0.3">
      <c r="A4020" s="19">
        <v>20200616</v>
      </c>
      <c r="B4020" s="19" t="s">
        <v>46</v>
      </c>
      <c r="C4020" s="19">
        <v>0</v>
      </c>
      <c r="D4020" s="19">
        <v>0</v>
      </c>
      <c r="E4020" s="19">
        <v>15.78</v>
      </c>
      <c r="F4020" s="19">
        <v>1.31</v>
      </c>
      <c r="G4020" s="19">
        <v>0</v>
      </c>
      <c r="H4020" s="17">
        <f t="shared" si="189"/>
        <v>0</v>
      </c>
      <c r="I4020" s="18">
        <f t="shared" si="187"/>
        <v>15.78</v>
      </c>
      <c r="J4020" s="17">
        <f t="shared" si="188"/>
        <v>0</v>
      </c>
    </row>
    <row r="4021" spans="1:10" x14ac:dyDescent="0.3">
      <c r="A4021" s="2">
        <v>20200616</v>
      </c>
      <c r="B4021" s="2" t="s">
        <v>45</v>
      </c>
      <c r="C4021" s="2">
        <v>0</v>
      </c>
      <c r="D4021" s="2">
        <v>0</v>
      </c>
      <c r="E4021" s="2">
        <v>15.81</v>
      </c>
      <c r="F4021" s="2">
        <v>1.17</v>
      </c>
      <c r="G4021" s="2">
        <v>0</v>
      </c>
      <c r="H4021" s="16">
        <f t="shared" si="189"/>
        <v>0</v>
      </c>
      <c r="I4021" s="15">
        <f t="shared" si="187"/>
        <v>15.81</v>
      </c>
      <c r="J4021" s="14">
        <f t="shared" si="188"/>
        <v>0</v>
      </c>
    </row>
    <row r="4022" spans="1:10" x14ac:dyDescent="0.3">
      <c r="A4022" s="19">
        <v>20200616</v>
      </c>
      <c r="B4022" s="19" t="s">
        <v>44</v>
      </c>
      <c r="C4022" s="19">
        <v>0</v>
      </c>
      <c r="D4022" s="19">
        <v>0</v>
      </c>
      <c r="E4022" s="19">
        <v>15.79</v>
      </c>
      <c r="F4022" s="19">
        <v>1.17</v>
      </c>
      <c r="G4022" s="19">
        <v>0</v>
      </c>
      <c r="H4022" s="17">
        <f t="shared" si="189"/>
        <v>0</v>
      </c>
      <c r="I4022" s="18">
        <f t="shared" si="187"/>
        <v>15.79</v>
      </c>
      <c r="J4022" s="17">
        <f t="shared" si="188"/>
        <v>0</v>
      </c>
    </row>
    <row r="4023" spans="1:10" x14ac:dyDescent="0.3">
      <c r="A4023" s="2">
        <v>20200616</v>
      </c>
      <c r="B4023" s="2" t="s">
        <v>43</v>
      </c>
      <c r="C4023" s="2">
        <v>0</v>
      </c>
      <c r="D4023" s="2">
        <v>0</v>
      </c>
      <c r="E4023" s="2">
        <v>15.63</v>
      </c>
      <c r="F4023" s="2">
        <v>1.66</v>
      </c>
      <c r="G4023" s="2">
        <v>0</v>
      </c>
      <c r="H4023" s="16">
        <f t="shared" si="189"/>
        <v>0</v>
      </c>
      <c r="I4023" s="15">
        <f t="shared" si="187"/>
        <v>15.63</v>
      </c>
      <c r="J4023" s="14">
        <f t="shared" si="188"/>
        <v>0</v>
      </c>
    </row>
    <row r="4024" spans="1:10" x14ac:dyDescent="0.3">
      <c r="A4024" s="19">
        <v>20200616</v>
      </c>
      <c r="B4024" s="19" t="s">
        <v>42</v>
      </c>
      <c r="C4024" s="19">
        <v>59</v>
      </c>
      <c r="D4024" s="19">
        <v>9.44</v>
      </c>
      <c r="E4024" s="19">
        <v>16.87</v>
      </c>
      <c r="F4024" s="19">
        <v>2.21</v>
      </c>
      <c r="G4024" s="19">
        <v>0</v>
      </c>
      <c r="H4024" s="17">
        <f t="shared" si="189"/>
        <v>359.72389857551497</v>
      </c>
      <c r="I4024" s="18">
        <f t="shared" si="187"/>
        <v>28.111371830484842</v>
      </c>
      <c r="J4024" s="17">
        <f t="shared" si="188"/>
        <v>0.35468734195400475</v>
      </c>
    </row>
    <row r="4025" spans="1:10" x14ac:dyDescent="0.3">
      <c r="A4025" s="2">
        <v>20200616</v>
      </c>
      <c r="B4025" s="2" t="s">
        <v>41</v>
      </c>
      <c r="C4025" s="2">
        <v>196</v>
      </c>
      <c r="D4025" s="2">
        <v>20.54</v>
      </c>
      <c r="E4025" s="2">
        <v>18.05</v>
      </c>
      <c r="F4025" s="2">
        <v>3.38</v>
      </c>
      <c r="G4025" s="2">
        <v>0</v>
      </c>
      <c r="H4025" s="16">
        <f t="shared" si="189"/>
        <v>558.62543601890093</v>
      </c>
      <c r="I4025" s="15">
        <f t="shared" si="187"/>
        <v>35.507044875590651</v>
      </c>
      <c r="J4025" s="14">
        <f t="shared" si="188"/>
        <v>0.5322126746568645</v>
      </c>
    </row>
    <row r="4026" spans="1:10" x14ac:dyDescent="0.3">
      <c r="A4026" s="19">
        <v>20200616</v>
      </c>
      <c r="B4026" s="19" t="s">
        <v>40</v>
      </c>
      <c r="C4026" s="19">
        <v>318</v>
      </c>
      <c r="D4026" s="19">
        <v>32.06</v>
      </c>
      <c r="E4026" s="19">
        <v>19.079999999999998</v>
      </c>
      <c r="F4026" s="19">
        <v>4.34</v>
      </c>
      <c r="G4026" s="19">
        <v>0</v>
      </c>
      <c r="H4026" s="17">
        <f t="shared" si="189"/>
        <v>599.08775054470755</v>
      </c>
      <c r="I4026" s="18">
        <f t="shared" si="187"/>
        <v>37.801492204522106</v>
      </c>
      <c r="J4026" s="17">
        <f t="shared" si="188"/>
        <v>0.56457627328680504</v>
      </c>
    </row>
    <row r="4027" spans="1:10" x14ac:dyDescent="0.3">
      <c r="A4027" s="2">
        <v>20200616</v>
      </c>
      <c r="B4027" s="2" t="s">
        <v>39</v>
      </c>
      <c r="C4027" s="2">
        <v>267</v>
      </c>
      <c r="D4027" s="2">
        <v>43.75</v>
      </c>
      <c r="E4027" s="2">
        <v>19.79</v>
      </c>
      <c r="F4027" s="2">
        <v>4.28</v>
      </c>
      <c r="G4027" s="2">
        <v>0</v>
      </c>
      <c r="H4027" s="16">
        <f t="shared" si="189"/>
        <v>386.10984675908702</v>
      </c>
      <c r="I4027" s="15">
        <f t="shared" si="187"/>
        <v>31.85593271122147</v>
      </c>
      <c r="J4027" s="14">
        <f t="shared" si="188"/>
        <v>0.37419770268074548</v>
      </c>
    </row>
    <row r="4028" spans="1:10" x14ac:dyDescent="0.3">
      <c r="A4028" s="19">
        <v>20200616</v>
      </c>
      <c r="B4028" s="19" t="s">
        <v>38</v>
      </c>
      <c r="C4028" s="19">
        <v>439</v>
      </c>
      <c r="D4028" s="19">
        <v>55.27</v>
      </c>
      <c r="E4028" s="19">
        <v>20.6</v>
      </c>
      <c r="F4028" s="19">
        <v>4.4800000000000004</v>
      </c>
      <c r="G4028" s="19">
        <v>0</v>
      </c>
      <c r="H4028" s="17">
        <f t="shared" si="189"/>
        <v>534.16342944483847</v>
      </c>
      <c r="I4028" s="18">
        <f t="shared" si="187"/>
        <v>37.2926071701512</v>
      </c>
      <c r="J4028" s="17">
        <f t="shared" si="188"/>
        <v>0.50461525403212071</v>
      </c>
    </row>
    <row r="4029" spans="1:10" x14ac:dyDescent="0.3">
      <c r="A4029" s="2">
        <v>20200616</v>
      </c>
      <c r="B4029" s="2" t="s">
        <v>37</v>
      </c>
      <c r="C4029" s="2">
        <v>827</v>
      </c>
      <c r="D4029" s="2">
        <v>65.95</v>
      </c>
      <c r="E4029" s="2">
        <v>21.4</v>
      </c>
      <c r="F4029" s="2">
        <v>4.97</v>
      </c>
      <c r="G4029" s="2">
        <v>0</v>
      </c>
      <c r="H4029" s="16">
        <f t="shared" si="189"/>
        <v>905.61641107881917</v>
      </c>
      <c r="I4029" s="15">
        <f t="shared" si="187"/>
        <v>49.700512846213101</v>
      </c>
      <c r="J4029" s="14">
        <f t="shared" si="188"/>
        <v>0.80495505699864722</v>
      </c>
    </row>
    <row r="4030" spans="1:10" x14ac:dyDescent="0.3">
      <c r="A4030" s="19">
        <v>20200616</v>
      </c>
      <c r="B4030" s="19" t="s">
        <v>36</v>
      </c>
      <c r="C4030" s="19">
        <v>974</v>
      </c>
      <c r="D4030" s="19">
        <v>73.58</v>
      </c>
      <c r="E4030" s="19">
        <v>21.86</v>
      </c>
      <c r="F4030" s="19">
        <v>5.17</v>
      </c>
      <c r="G4030" s="19">
        <v>0</v>
      </c>
      <c r="H4030" s="17">
        <f t="shared" si="189"/>
        <v>1015.4132640851768</v>
      </c>
      <c r="I4030" s="18">
        <f t="shared" si="187"/>
        <v>53.591664502661772</v>
      </c>
      <c r="J4030" s="17">
        <f t="shared" si="188"/>
        <v>0.88476766488293446</v>
      </c>
    </row>
    <row r="4031" spans="1:10" x14ac:dyDescent="0.3">
      <c r="A4031" s="2">
        <v>20200616</v>
      </c>
      <c r="B4031" s="2" t="s">
        <v>35</v>
      </c>
      <c r="C4031" s="2">
        <v>966</v>
      </c>
      <c r="D4031" s="2">
        <v>73.08</v>
      </c>
      <c r="E4031" s="2">
        <v>22.2</v>
      </c>
      <c r="F4031" s="2">
        <v>5.24</v>
      </c>
      <c r="G4031" s="2">
        <v>0</v>
      </c>
      <c r="H4031" s="16">
        <f t="shared" si="189"/>
        <v>1009.7081963439638</v>
      </c>
      <c r="I4031" s="15">
        <f t="shared" si="187"/>
        <v>53.753381135748867</v>
      </c>
      <c r="J4031" s="14">
        <f t="shared" si="188"/>
        <v>0.87906183561980988</v>
      </c>
    </row>
    <row r="4032" spans="1:10" x14ac:dyDescent="0.3">
      <c r="A4032" s="19">
        <v>20200616</v>
      </c>
      <c r="B4032" s="19" t="s">
        <v>34</v>
      </c>
      <c r="C4032" s="19">
        <v>912.01</v>
      </c>
      <c r="D4032" s="19">
        <v>64.95</v>
      </c>
      <c r="E4032" s="19">
        <v>22.44</v>
      </c>
      <c r="F4032" s="19">
        <v>5.31</v>
      </c>
      <c r="G4032" s="19">
        <v>0</v>
      </c>
      <c r="H4032" s="17">
        <f t="shared" si="189"/>
        <v>1006.7017364816269</v>
      </c>
      <c r="I4032" s="18">
        <f t="shared" si="187"/>
        <v>53.899429265050841</v>
      </c>
      <c r="J4032" s="17">
        <f t="shared" si="188"/>
        <v>0.87578276117158105</v>
      </c>
    </row>
    <row r="4033" spans="1:10" x14ac:dyDescent="0.3">
      <c r="A4033" s="2">
        <v>20200616</v>
      </c>
      <c r="B4033" s="2" t="s">
        <v>33</v>
      </c>
      <c r="C4033" s="2">
        <v>800.01</v>
      </c>
      <c r="D4033" s="2">
        <v>54.13</v>
      </c>
      <c r="E4033" s="2">
        <v>22.35</v>
      </c>
      <c r="F4033" s="2">
        <v>5.45</v>
      </c>
      <c r="G4033" s="2">
        <v>0</v>
      </c>
      <c r="H4033" s="16">
        <f t="shared" si="189"/>
        <v>987.24184401922594</v>
      </c>
      <c r="I4033" s="15">
        <f t="shared" si="187"/>
        <v>53.201307625600812</v>
      </c>
      <c r="J4033" s="14">
        <f t="shared" si="188"/>
        <v>0.86195504477099372</v>
      </c>
    </row>
    <row r="4034" spans="1:10" x14ac:dyDescent="0.3">
      <c r="A4034" s="19">
        <v>20200616</v>
      </c>
      <c r="B4034" s="19" t="s">
        <v>32</v>
      </c>
      <c r="C4034" s="19">
        <v>654</v>
      </c>
      <c r="D4034" s="19">
        <v>42.56</v>
      </c>
      <c r="E4034" s="19">
        <v>22.03</v>
      </c>
      <c r="F4034" s="19">
        <v>5.59</v>
      </c>
      <c r="G4034" s="19">
        <v>0</v>
      </c>
      <c r="H4034" s="17">
        <f t="shared" si="189"/>
        <v>966.93794895358565</v>
      </c>
      <c r="I4034" s="18">
        <f t="shared" si="187"/>
        <v>52.246810904799553</v>
      </c>
      <c r="J4034" s="17">
        <f t="shared" si="188"/>
        <v>0.84838105942042674</v>
      </c>
    </row>
    <row r="4035" spans="1:10" x14ac:dyDescent="0.3">
      <c r="A4035" s="2">
        <v>20200616</v>
      </c>
      <c r="B4035" s="2" t="s">
        <v>31</v>
      </c>
      <c r="C4035" s="2">
        <v>467</v>
      </c>
      <c r="D4035" s="2">
        <v>30.88</v>
      </c>
      <c r="E4035" s="2">
        <v>21.52</v>
      </c>
      <c r="F4035" s="2">
        <v>5.59</v>
      </c>
      <c r="G4035" s="2">
        <v>0</v>
      </c>
      <c r="H4035" s="16">
        <f t="shared" si="189"/>
        <v>909.90268394867894</v>
      </c>
      <c r="I4035" s="15">
        <f t="shared" si="187"/>
        <v>49.95445887339622</v>
      </c>
      <c r="J4035" s="14">
        <f t="shared" si="188"/>
        <v>0.80772510297442324</v>
      </c>
    </row>
    <row r="4036" spans="1:10" x14ac:dyDescent="0.3">
      <c r="A4036" s="19">
        <v>20200616</v>
      </c>
      <c r="B4036" s="19" t="s">
        <v>30</v>
      </c>
      <c r="C4036" s="19">
        <v>272</v>
      </c>
      <c r="D4036" s="19">
        <v>19.39</v>
      </c>
      <c r="E4036" s="19">
        <v>20.86</v>
      </c>
      <c r="F4036" s="19">
        <v>5.31</v>
      </c>
      <c r="G4036" s="19">
        <v>0</v>
      </c>
      <c r="H4036" s="17">
        <f t="shared" si="189"/>
        <v>819.28573705282861</v>
      </c>
      <c r="I4036" s="18">
        <f t="shared" si="187"/>
        <v>46.462679282900893</v>
      </c>
      <c r="J4036" s="17">
        <f t="shared" si="188"/>
        <v>0.74015743548343893</v>
      </c>
    </row>
    <row r="4037" spans="1:10" x14ac:dyDescent="0.3">
      <c r="A4037" s="2">
        <v>20200616</v>
      </c>
      <c r="B4037" s="2" t="s">
        <v>29</v>
      </c>
      <c r="C4037" s="2">
        <v>95</v>
      </c>
      <c r="D4037" s="2">
        <v>8.34</v>
      </c>
      <c r="E4037" s="2">
        <v>20.11</v>
      </c>
      <c r="F4037" s="2">
        <v>4.83</v>
      </c>
      <c r="G4037" s="2">
        <v>0</v>
      </c>
      <c r="H4037" s="16">
        <f t="shared" si="189"/>
        <v>654.96018371019909</v>
      </c>
      <c r="I4037" s="15">
        <f t="shared" si="187"/>
        <v>40.577505740943721</v>
      </c>
      <c r="J4037" s="14">
        <f t="shared" si="188"/>
        <v>0.60904827661194072</v>
      </c>
    </row>
    <row r="4038" spans="1:10" x14ac:dyDescent="0.3">
      <c r="A4038" s="19">
        <v>20200616</v>
      </c>
      <c r="B4038" s="19" t="s">
        <v>28</v>
      </c>
      <c r="C4038" s="19">
        <v>0</v>
      </c>
      <c r="D4038" s="19">
        <v>0</v>
      </c>
      <c r="E4038" s="19">
        <v>19.18</v>
      </c>
      <c r="F4038" s="19">
        <v>4.21</v>
      </c>
      <c r="G4038" s="19">
        <v>0</v>
      </c>
      <c r="H4038" s="17">
        <f t="shared" si="189"/>
        <v>0</v>
      </c>
      <c r="I4038" s="18">
        <f t="shared" si="187"/>
        <v>19.18</v>
      </c>
      <c r="J4038" s="17">
        <f t="shared" si="188"/>
        <v>0</v>
      </c>
    </row>
    <row r="4039" spans="1:10" x14ac:dyDescent="0.3">
      <c r="A4039" s="2">
        <v>20200616</v>
      </c>
      <c r="B4039" s="2" t="s">
        <v>27</v>
      </c>
      <c r="C4039" s="2">
        <v>0</v>
      </c>
      <c r="D4039" s="2">
        <v>0</v>
      </c>
      <c r="E4039" s="2">
        <v>18.440000000000001</v>
      </c>
      <c r="F4039" s="2">
        <v>4</v>
      </c>
      <c r="G4039" s="2">
        <v>0</v>
      </c>
      <c r="H4039" s="16">
        <f t="shared" si="189"/>
        <v>0</v>
      </c>
      <c r="I4039" s="15">
        <f t="shared" si="187"/>
        <v>18.440000000000001</v>
      </c>
      <c r="J4039" s="14">
        <f t="shared" si="188"/>
        <v>0</v>
      </c>
    </row>
    <row r="4040" spans="1:10" x14ac:dyDescent="0.3">
      <c r="A4040" s="19">
        <v>20200616</v>
      </c>
      <c r="B4040" s="19" t="s">
        <v>26</v>
      </c>
      <c r="C4040" s="19">
        <v>0</v>
      </c>
      <c r="D4040" s="19">
        <v>0</v>
      </c>
      <c r="E4040" s="19">
        <v>17.88</v>
      </c>
      <c r="F4040" s="19">
        <v>3.79</v>
      </c>
      <c r="G4040" s="19">
        <v>0</v>
      </c>
      <c r="H4040" s="17">
        <f t="shared" si="189"/>
        <v>0</v>
      </c>
      <c r="I4040" s="18">
        <f t="shared" si="187"/>
        <v>17.88</v>
      </c>
      <c r="J4040" s="17">
        <f t="shared" si="188"/>
        <v>0</v>
      </c>
    </row>
    <row r="4041" spans="1:10" x14ac:dyDescent="0.3">
      <c r="A4041" s="2">
        <v>20200616</v>
      </c>
      <c r="B4041" s="2" t="s">
        <v>25</v>
      </c>
      <c r="C4041" s="2">
        <v>0</v>
      </c>
      <c r="D4041" s="2">
        <v>0</v>
      </c>
      <c r="E4041" s="2">
        <v>17.39</v>
      </c>
      <c r="F4041" s="2">
        <v>3.59</v>
      </c>
      <c r="G4041" s="2">
        <v>0</v>
      </c>
      <c r="H4041" s="16">
        <f t="shared" si="189"/>
        <v>0</v>
      </c>
      <c r="I4041" s="15">
        <f t="shared" si="187"/>
        <v>17.39</v>
      </c>
      <c r="J4041" s="14">
        <f t="shared" si="188"/>
        <v>0</v>
      </c>
    </row>
    <row r="4042" spans="1:10" x14ac:dyDescent="0.3">
      <c r="A4042" s="19">
        <v>20200617</v>
      </c>
      <c r="B4042" s="19" t="s">
        <v>48</v>
      </c>
      <c r="C4042" s="19">
        <v>0</v>
      </c>
      <c r="D4042" s="19">
        <v>0</v>
      </c>
      <c r="E4042" s="19">
        <v>16.940000000000001</v>
      </c>
      <c r="F4042" s="19">
        <v>3.1</v>
      </c>
      <c r="G4042" s="19">
        <v>0</v>
      </c>
      <c r="H4042" s="17">
        <f t="shared" si="189"/>
        <v>0</v>
      </c>
      <c r="I4042" s="18">
        <f t="shared" ref="I4042:I4105" si="190">E4042+H4042*((NOCT-20)/(800))</f>
        <v>16.940000000000001</v>
      </c>
      <c r="J4042" s="17">
        <f t="shared" ref="J4042:J4105" si="191">P_STC__W*(H4042/1000)*(1+(alpha_p/100)*(I4042-25))</f>
        <v>0</v>
      </c>
    </row>
    <row r="4043" spans="1:10" x14ac:dyDescent="0.3">
      <c r="A4043" s="2">
        <v>20200617</v>
      </c>
      <c r="B4043" s="2" t="s">
        <v>47</v>
      </c>
      <c r="C4043" s="2">
        <v>0</v>
      </c>
      <c r="D4043" s="2">
        <v>0</v>
      </c>
      <c r="E4043" s="2">
        <v>16.559999999999999</v>
      </c>
      <c r="F4043" s="2">
        <v>2.76</v>
      </c>
      <c r="G4043" s="2">
        <v>0</v>
      </c>
      <c r="H4043" s="16">
        <f t="shared" si="189"/>
        <v>0</v>
      </c>
      <c r="I4043" s="15">
        <f t="shared" si="190"/>
        <v>16.559999999999999</v>
      </c>
      <c r="J4043" s="14">
        <f t="shared" si="191"/>
        <v>0</v>
      </c>
    </row>
    <row r="4044" spans="1:10" x14ac:dyDescent="0.3">
      <c r="A4044" s="19">
        <v>20200617</v>
      </c>
      <c r="B4044" s="19" t="s">
        <v>46</v>
      </c>
      <c r="C4044" s="19">
        <v>0</v>
      </c>
      <c r="D4044" s="19">
        <v>0</v>
      </c>
      <c r="E4044" s="19">
        <v>16.22</v>
      </c>
      <c r="F4044" s="19">
        <v>2.5499999999999998</v>
      </c>
      <c r="G4044" s="19">
        <v>0</v>
      </c>
      <c r="H4044" s="17">
        <f t="shared" si="189"/>
        <v>0</v>
      </c>
      <c r="I4044" s="18">
        <f t="shared" si="190"/>
        <v>16.22</v>
      </c>
      <c r="J4044" s="17">
        <f t="shared" si="191"/>
        <v>0</v>
      </c>
    </row>
    <row r="4045" spans="1:10" x14ac:dyDescent="0.3">
      <c r="A4045" s="2">
        <v>20200617</v>
      </c>
      <c r="B4045" s="2" t="s">
        <v>45</v>
      </c>
      <c r="C4045" s="2">
        <v>0</v>
      </c>
      <c r="D4045" s="2">
        <v>0</v>
      </c>
      <c r="E4045" s="2">
        <v>15.92</v>
      </c>
      <c r="F4045" s="2">
        <v>2.48</v>
      </c>
      <c r="G4045" s="2">
        <v>0</v>
      </c>
      <c r="H4045" s="16">
        <f t="shared" si="189"/>
        <v>0</v>
      </c>
      <c r="I4045" s="15">
        <f t="shared" si="190"/>
        <v>15.92</v>
      </c>
      <c r="J4045" s="14">
        <f t="shared" si="191"/>
        <v>0</v>
      </c>
    </row>
    <row r="4046" spans="1:10" x14ac:dyDescent="0.3">
      <c r="A4046" s="19">
        <v>20200617</v>
      </c>
      <c r="B4046" s="19" t="s">
        <v>44</v>
      </c>
      <c r="C4046" s="19">
        <v>0</v>
      </c>
      <c r="D4046" s="19">
        <v>0</v>
      </c>
      <c r="E4046" s="19">
        <v>15.63</v>
      </c>
      <c r="F4046" s="19">
        <v>2.14</v>
      </c>
      <c r="G4046" s="19">
        <v>0</v>
      </c>
      <c r="H4046" s="17">
        <f t="shared" si="189"/>
        <v>0</v>
      </c>
      <c r="I4046" s="18">
        <f t="shared" si="190"/>
        <v>15.63</v>
      </c>
      <c r="J4046" s="17">
        <f t="shared" si="191"/>
        <v>0</v>
      </c>
    </row>
    <row r="4047" spans="1:10" x14ac:dyDescent="0.3">
      <c r="A4047" s="2">
        <v>20200617</v>
      </c>
      <c r="B4047" s="2" t="s">
        <v>43</v>
      </c>
      <c r="C4047" s="2">
        <v>0</v>
      </c>
      <c r="D4047" s="2">
        <v>0</v>
      </c>
      <c r="E4047" s="2">
        <v>15.25</v>
      </c>
      <c r="F4047" s="2">
        <v>1.72</v>
      </c>
      <c r="G4047" s="2">
        <v>0</v>
      </c>
      <c r="H4047" s="16">
        <f t="shared" si="189"/>
        <v>0</v>
      </c>
      <c r="I4047" s="15">
        <f t="shared" si="190"/>
        <v>15.25</v>
      </c>
      <c r="J4047" s="14">
        <f t="shared" si="191"/>
        <v>0</v>
      </c>
    </row>
    <row r="4048" spans="1:10" x14ac:dyDescent="0.3">
      <c r="A4048" s="19">
        <v>20200617</v>
      </c>
      <c r="B4048" s="19" t="s">
        <v>42</v>
      </c>
      <c r="C4048" s="19">
        <v>56</v>
      </c>
      <c r="D4048" s="19">
        <v>9.42</v>
      </c>
      <c r="E4048" s="19">
        <v>15.16</v>
      </c>
      <c r="F4048" s="19">
        <v>1.66</v>
      </c>
      <c r="G4048" s="19">
        <v>0</v>
      </c>
      <c r="H4048" s="17">
        <f t="shared" si="189"/>
        <v>342.15119918284825</v>
      </c>
      <c r="I4048" s="18">
        <f t="shared" si="190"/>
        <v>25.852224974464008</v>
      </c>
      <c r="J4048" s="17">
        <f t="shared" si="191"/>
        <v>0.34083904509640933</v>
      </c>
    </row>
    <row r="4049" spans="1:10" x14ac:dyDescent="0.3">
      <c r="A4049" s="2">
        <v>20200617</v>
      </c>
      <c r="B4049" s="2" t="s">
        <v>41</v>
      </c>
      <c r="C4049" s="2">
        <v>109</v>
      </c>
      <c r="D4049" s="2">
        <v>20.52</v>
      </c>
      <c r="E4049" s="2">
        <v>16.88</v>
      </c>
      <c r="F4049" s="2">
        <v>1.52</v>
      </c>
      <c r="G4049" s="2">
        <v>0</v>
      </c>
      <c r="H4049" s="16">
        <f t="shared" si="189"/>
        <v>310.95386021125489</v>
      </c>
      <c r="I4049" s="15">
        <f t="shared" si="190"/>
        <v>26.597308131601714</v>
      </c>
      <c r="J4049" s="14">
        <f t="shared" si="191"/>
        <v>0.30871875912864716</v>
      </c>
    </row>
    <row r="4050" spans="1:10" x14ac:dyDescent="0.3">
      <c r="A4050" s="19">
        <v>20200617</v>
      </c>
      <c r="B4050" s="19" t="s">
        <v>40</v>
      </c>
      <c r="C4050" s="19">
        <v>375</v>
      </c>
      <c r="D4050" s="19">
        <v>32.04</v>
      </c>
      <c r="E4050" s="19">
        <v>17.850000000000001</v>
      </c>
      <c r="F4050" s="19">
        <v>2.0699999999999998</v>
      </c>
      <c r="G4050" s="19">
        <v>0</v>
      </c>
      <c r="H4050" s="17">
        <f t="shared" si="189"/>
        <v>706.86539905854329</v>
      </c>
      <c r="I4050" s="18">
        <f t="shared" si="190"/>
        <v>39.939543720579479</v>
      </c>
      <c r="J4050" s="17">
        <f t="shared" si="191"/>
        <v>0.65934428965644343</v>
      </c>
    </row>
    <row r="4051" spans="1:10" x14ac:dyDescent="0.3">
      <c r="A4051" s="2">
        <v>20200617</v>
      </c>
      <c r="B4051" s="2" t="s">
        <v>39</v>
      </c>
      <c r="C4051" s="2">
        <v>385</v>
      </c>
      <c r="D4051" s="2">
        <v>43.72</v>
      </c>
      <c r="E4051" s="2">
        <v>18.79</v>
      </c>
      <c r="F4051" s="2">
        <v>2.69</v>
      </c>
      <c r="G4051" s="2">
        <v>0</v>
      </c>
      <c r="H4051" s="16">
        <f t="shared" ref="H4051:H4114" si="192">IF(D4051&gt;0,C4051/SIN(D4051*PI()/180),0)</f>
        <v>557.05491578714998</v>
      </c>
      <c r="I4051" s="15">
        <f t="shared" si="190"/>
        <v>36.197966118348432</v>
      </c>
      <c r="J4051" s="14">
        <f t="shared" si="191"/>
        <v>0.52898444645845222</v>
      </c>
    </row>
    <row r="4052" spans="1:10" x14ac:dyDescent="0.3">
      <c r="A4052" s="19">
        <v>20200617</v>
      </c>
      <c r="B4052" s="19" t="s">
        <v>38</v>
      </c>
      <c r="C4052" s="19">
        <v>723</v>
      </c>
      <c r="D4052" s="19">
        <v>55.25</v>
      </c>
      <c r="E4052" s="19">
        <v>19.68</v>
      </c>
      <c r="F4052" s="19">
        <v>3.66</v>
      </c>
      <c r="G4052" s="19">
        <v>0</v>
      </c>
      <c r="H4052" s="17">
        <f t="shared" si="192"/>
        <v>879.93999200042356</v>
      </c>
      <c r="I4052" s="18">
        <f t="shared" si="190"/>
        <v>47.178124750013239</v>
      </c>
      <c r="J4052" s="17">
        <f t="shared" si="191"/>
        <v>0.79212060688242392</v>
      </c>
    </row>
    <row r="4053" spans="1:10" x14ac:dyDescent="0.3">
      <c r="A4053" s="2">
        <v>20200617</v>
      </c>
      <c r="B4053" s="2" t="s">
        <v>37</v>
      </c>
      <c r="C4053" s="2">
        <v>793</v>
      </c>
      <c r="D4053" s="2">
        <v>65.94</v>
      </c>
      <c r="E4053" s="2">
        <v>20.149999999999999</v>
      </c>
      <c r="F4053" s="2">
        <v>4.1399999999999997</v>
      </c>
      <c r="G4053" s="2">
        <v>0</v>
      </c>
      <c r="H4053" s="16">
        <f t="shared" si="192"/>
        <v>868.45195407709559</v>
      </c>
      <c r="I4053" s="15">
        <f t="shared" si="190"/>
        <v>47.289123564909232</v>
      </c>
      <c r="J4053" s="14">
        <f t="shared" si="191"/>
        <v>0.78134530596134488</v>
      </c>
    </row>
    <row r="4054" spans="1:10" x14ac:dyDescent="0.3">
      <c r="A4054" s="19">
        <v>20200617</v>
      </c>
      <c r="B4054" s="19" t="s">
        <v>36</v>
      </c>
      <c r="C4054" s="19">
        <v>829</v>
      </c>
      <c r="D4054" s="19">
        <v>73.59</v>
      </c>
      <c r="E4054" s="19">
        <v>20.5</v>
      </c>
      <c r="F4054" s="19">
        <v>4.34</v>
      </c>
      <c r="G4054" s="19">
        <v>0</v>
      </c>
      <c r="H4054" s="17">
        <f t="shared" si="192"/>
        <v>864.2036087781953</v>
      </c>
      <c r="I4054" s="18">
        <f t="shared" si="190"/>
        <v>47.506362774318603</v>
      </c>
      <c r="J4054" s="17">
        <f t="shared" si="191"/>
        <v>0.77667824909302718</v>
      </c>
    </row>
    <row r="4055" spans="1:10" x14ac:dyDescent="0.3">
      <c r="A4055" s="2">
        <v>20200617</v>
      </c>
      <c r="B4055" s="2" t="s">
        <v>35</v>
      </c>
      <c r="C4055" s="2">
        <v>1012.01</v>
      </c>
      <c r="D4055" s="2">
        <v>73.13</v>
      </c>
      <c r="E4055" s="2">
        <v>21.24</v>
      </c>
      <c r="F4055" s="2">
        <v>4.55</v>
      </c>
      <c r="G4055" s="2">
        <v>0</v>
      </c>
      <c r="H4055" s="16">
        <f t="shared" si="192"/>
        <v>1057.519655985107</v>
      </c>
      <c r="I4055" s="15">
        <f t="shared" si="190"/>
        <v>54.287489249534588</v>
      </c>
      <c r="J4055" s="14">
        <f t="shared" si="191"/>
        <v>0.91814522598384807</v>
      </c>
    </row>
    <row r="4056" spans="1:10" x14ac:dyDescent="0.3">
      <c r="A4056" s="19">
        <v>20200617</v>
      </c>
      <c r="B4056" s="19" t="s">
        <v>34</v>
      </c>
      <c r="C4056" s="19">
        <v>926.01</v>
      </c>
      <c r="D4056" s="19">
        <v>65</v>
      </c>
      <c r="E4056" s="19">
        <v>21.46</v>
      </c>
      <c r="F4056" s="19">
        <v>4.76</v>
      </c>
      <c r="G4056" s="19">
        <v>0</v>
      </c>
      <c r="H4056" s="17">
        <f t="shared" si="192"/>
        <v>1021.738986738457</v>
      </c>
      <c r="I4056" s="18">
        <f t="shared" si="190"/>
        <v>53.389343335576783</v>
      </c>
      <c r="J4056" s="17">
        <f t="shared" si="191"/>
        <v>0.89120974171607625</v>
      </c>
    </row>
    <row r="4057" spans="1:10" x14ac:dyDescent="0.3">
      <c r="A4057" s="2">
        <v>20200617</v>
      </c>
      <c r="B4057" s="2" t="s">
        <v>33</v>
      </c>
      <c r="C4057" s="2">
        <v>835.01</v>
      </c>
      <c r="D4057" s="2">
        <v>54.18</v>
      </c>
      <c r="E4057" s="2">
        <v>21.33</v>
      </c>
      <c r="F4057" s="2">
        <v>5.0999999999999996</v>
      </c>
      <c r="G4057" s="2">
        <v>0</v>
      </c>
      <c r="H4057" s="16">
        <f t="shared" si="192"/>
        <v>1029.7837254914537</v>
      </c>
      <c r="I4057" s="15">
        <f t="shared" si="190"/>
        <v>53.510741421607925</v>
      </c>
      <c r="J4057" s="14">
        <f t="shared" si="191"/>
        <v>0.89766418666195258</v>
      </c>
    </row>
    <row r="4058" spans="1:10" x14ac:dyDescent="0.3">
      <c r="A4058" s="19">
        <v>20200617</v>
      </c>
      <c r="B4058" s="19" t="s">
        <v>32</v>
      </c>
      <c r="C4058" s="19">
        <v>651</v>
      </c>
      <c r="D4058" s="19">
        <v>42.62</v>
      </c>
      <c r="E4058" s="19">
        <v>20.98</v>
      </c>
      <c r="F4058" s="19">
        <v>5.38</v>
      </c>
      <c r="G4058" s="19">
        <v>0</v>
      </c>
      <c r="H4058" s="17">
        <f t="shared" si="192"/>
        <v>961.40657798754046</v>
      </c>
      <c r="I4058" s="18">
        <f t="shared" si="190"/>
        <v>51.023955562110643</v>
      </c>
      <c r="J4058" s="17">
        <f t="shared" si="191"/>
        <v>0.84881836870553162</v>
      </c>
    </row>
    <row r="4059" spans="1:10" x14ac:dyDescent="0.3">
      <c r="A4059" s="2">
        <v>20200617</v>
      </c>
      <c r="B4059" s="2" t="s">
        <v>31</v>
      </c>
      <c r="C4059" s="2">
        <v>466</v>
      </c>
      <c r="D4059" s="2">
        <v>30.94</v>
      </c>
      <c r="E4059" s="2">
        <v>20.440000000000001</v>
      </c>
      <c r="F4059" s="2">
        <v>5.45</v>
      </c>
      <c r="G4059" s="2">
        <v>0</v>
      </c>
      <c r="H4059" s="16">
        <f t="shared" si="192"/>
        <v>906.36761711901988</v>
      </c>
      <c r="I4059" s="15">
        <f t="shared" si="190"/>
        <v>48.763988034969373</v>
      </c>
      <c r="J4059" s="14">
        <f t="shared" si="191"/>
        <v>0.80944252568076946</v>
      </c>
    </row>
    <row r="4060" spans="1:10" x14ac:dyDescent="0.3">
      <c r="A4060" s="19">
        <v>20200617</v>
      </c>
      <c r="B4060" s="19" t="s">
        <v>30</v>
      </c>
      <c r="C4060" s="19">
        <v>283</v>
      </c>
      <c r="D4060" s="19">
        <v>19.45</v>
      </c>
      <c r="E4060" s="19">
        <v>19.75</v>
      </c>
      <c r="F4060" s="19">
        <v>5.38</v>
      </c>
      <c r="G4060" s="19">
        <v>0</v>
      </c>
      <c r="H4060" s="17">
        <f t="shared" si="192"/>
        <v>849.8903731596148</v>
      </c>
      <c r="I4060" s="18">
        <f t="shared" si="190"/>
        <v>46.309074161237959</v>
      </c>
      <c r="J4060" s="17">
        <f t="shared" si="191"/>
        <v>0.76839367670200287</v>
      </c>
    </row>
    <row r="4061" spans="1:10" x14ac:dyDescent="0.3">
      <c r="A4061" s="2">
        <v>20200617</v>
      </c>
      <c r="B4061" s="2" t="s">
        <v>29</v>
      </c>
      <c r="C4061" s="2">
        <v>101</v>
      </c>
      <c r="D4061" s="2">
        <v>8.4</v>
      </c>
      <c r="E4061" s="2">
        <v>18.61</v>
      </c>
      <c r="F4061" s="2">
        <v>5.45</v>
      </c>
      <c r="G4061" s="2">
        <v>0</v>
      </c>
      <c r="H4061" s="16">
        <f t="shared" si="192"/>
        <v>691.38763752320051</v>
      </c>
      <c r="I4061" s="15">
        <f t="shared" si="190"/>
        <v>40.215863672600015</v>
      </c>
      <c r="J4061" s="14">
        <f t="shared" si="191"/>
        <v>0.64404736735456747</v>
      </c>
    </row>
    <row r="4062" spans="1:10" x14ac:dyDescent="0.3">
      <c r="A4062" s="19">
        <v>20200617</v>
      </c>
      <c r="B4062" s="19" t="s">
        <v>28</v>
      </c>
      <c r="C4062" s="19">
        <v>0</v>
      </c>
      <c r="D4062" s="19">
        <v>0</v>
      </c>
      <c r="E4062" s="19">
        <v>17.690000000000001</v>
      </c>
      <c r="F4062" s="19">
        <v>5.17</v>
      </c>
      <c r="G4062" s="19">
        <v>0</v>
      </c>
      <c r="H4062" s="17">
        <f t="shared" si="192"/>
        <v>0</v>
      </c>
      <c r="I4062" s="18">
        <f t="shared" si="190"/>
        <v>17.690000000000001</v>
      </c>
      <c r="J4062" s="17">
        <f t="shared" si="191"/>
        <v>0</v>
      </c>
    </row>
    <row r="4063" spans="1:10" x14ac:dyDescent="0.3">
      <c r="A4063" s="2">
        <v>20200617</v>
      </c>
      <c r="B4063" s="2" t="s">
        <v>27</v>
      </c>
      <c r="C4063" s="2">
        <v>0</v>
      </c>
      <c r="D4063" s="2">
        <v>0</v>
      </c>
      <c r="E4063" s="2">
        <v>17.05</v>
      </c>
      <c r="F4063" s="2">
        <v>5.03</v>
      </c>
      <c r="G4063" s="2">
        <v>0</v>
      </c>
      <c r="H4063" s="16">
        <f t="shared" si="192"/>
        <v>0</v>
      </c>
      <c r="I4063" s="15">
        <f t="shared" si="190"/>
        <v>17.05</v>
      </c>
      <c r="J4063" s="14">
        <f t="shared" si="191"/>
        <v>0</v>
      </c>
    </row>
    <row r="4064" spans="1:10" x14ac:dyDescent="0.3">
      <c r="A4064" s="19">
        <v>20200617</v>
      </c>
      <c r="B4064" s="19" t="s">
        <v>26</v>
      </c>
      <c r="C4064" s="19">
        <v>0</v>
      </c>
      <c r="D4064" s="19">
        <v>0</v>
      </c>
      <c r="E4064" s="19">
        <v>16.649999999999999</v>
      </c>
      <c r="F4064" s="19">
        <v>4.9000000000000004</v>
      </c>
      <c r="G4064" s="19">
        <v>0</v>
      </c>
      <c r="H4064" s="17">
        <f t="shared" si="192"/>
        <v>0</v>
      </c>
      <c r="I4064" s="18">
        <f t="shared" si="190"/>
        <v>16.649999999999999</v>
      </c>
      <c r="J4064" s="17">
        <f t="shared" si="191"/>
        <v>0</v>
      </c>
    </row>
    <row r="4065" spans="1:10" x14ac:dyDescent="0.3">
      <c r="A4065" s="2">
        <v>20200617</v>
      </c>
      <c r="B4065" s="2" t="s">
        <v>25</v>
      </c>
      <c r="C4065" s="2">
        <v>0</v>
      </c>
      <c r="D4065" s="2">
        <v>0</v>
      </c>
      <c r="E4065" s="2">
        <v>16.36</v>
      </c>
      <c r="F4065" s="2">
        <v>4.6900000000000004</v>
      </c>
      <c r="G4065" s="2">
        <v>0</v>
      </c>
      <c r="H4065" s="16">
        <f t="shared" si="192"/>
        <v>0</v>
      </c>
      <c r="I4065" s="15">
        <f t="shared" si="190"/>
        <v>16.36</v>
      </c>
      <c r="J4065" s="14">
        <f t="shared" si="191"/>
        <v>0</v>
      </c>
    </row>
    <row r="4066" spans="1:10" x14ac:dyDescent="0.3">
      <c r="A4066" s="19">
        <v>20200618</v>
      </c>
      <c r="B4066" s="19" t="s">
        <v>48</v>
      </c>
      <c r="C4066" s="19">
        <v>0</v>
      </c>
      <c r="D4066" s="19">
        <v>0</v>
      </c>
      <c r="E4066" s="19">
        <v>16.149999999999999</v>
      </c>
      <c r="F4066" s="19">
        <v>4.62</v>
      </c>
      <c r="G4066" s="19">
        <v>0</v>
      </c>
      <c r="H4066" s="17">
        <f t="shared" si="192"/>
        <v>0</v>
      </c>
      <c r="I4066" s="18">
        <f t="shared" si="190"/>
        <v>16.149999999999999</v>
      </c>
      <c r="J4066" s="17">
        <f t="shared" si="191"/>
        <v>0</v>
      </c>
    </row>
    <row r="4067" spans="1:10" x14ac:dyDescent="0.3">
      <c r="A4067" s="2">
        <v>20200618</v>
      </c>
      <c r="B4067" s="2" t="s">
        <v>47</v>
      </c>
      <c r="C4067" s="2">
        <v>0</v>
      </c>
      <c r="D4067" s="2">
        <v>0</v>
      </c>
      <c r="E4067" s="2">
        <v>15.94</v>
      </c>
      <c r="F4067" s="2">
        <v>4.41</v>
      </c>
      <c r="G4067" s="2">
        <v>0</v>
      </c>
      <c r="H4067" s="16">
        <f t="shared" si="192"/>
        <v>0</v>
      </c>
      <c r="I4067" s="15">
        <f t="shared" si="190"/>
        <v>15.94</v>
      </c>
      <c r="J4067" s="14">
        <f t="shared" si="191"/>
        <v>0</v>
      </c>
    </row>
    <row r="4068" spans="1:10" x14ac:dyDescent="0.3">
      <c r="A4068" s="19">
        <v>20200618</v>
      </c>
      <c r="B4068" s="19" t="s">
        <v>46</v>
      </c>
      <c r="C4068" s="19">
        <v>0</v>
      </c>
      <c r="D4068" s="19">
        <v>0</v>
      </c>
      <c r="E4068" s="19">
        <v>15.78</v>
      </c>
      <c r="F4068" s="19">
        <v>4.21</v>
      </c>
      <c r="G4068" s="19">
        <v>0</v>
      </c>
      <c r="H4068" s="17">
        <f t="shared" si="192"/>
        <v>0</v>
      </c>
      <c r="I4068" s="18">
        <f t="shared" si="190"/>
        <v>15.78</v>
      </c>
      <c r="J4068" s="17">
        <f t="shared" si="191"/>
        <v>0</v>
      </c>
    </row>
    <row r="4069" spans="1:10" x14ac:dyDescent="0.3">
      <c r="A4069" s="2">
        <v>20200618</v>
      </c>
      <c r="B4069" s="2" t="s">
        <v>45</v>
      </c>
      <c r="C4069" s="2">
        <v>0</v>
      </c>
      <c r="D4069" s="2">
        <v>0</v>
      </c>
      <c r="E4069" s="2">
        <v>15.7</v>
      </c>
      <c r="F4069" s="2">
        <v>4.07</v>
      </c>
      <c r="G4069" s="2">
        <v>0</v>
      </c>
      <c r="H4069" s="16">
        <f t="shared" si="192"/>
        <v>0</v>
      </c>
      <c r="I4069" s="15">
        <f t="shared" si="190"/>
        <v>15.7</v>
      </c>
      <c r="J4069" s="14">
        <f t="shared" si="191"/>
        <v>0</v>
      </c>
    </row>
    <row r="4070" spans="1:10" x14ac:dyDescent="0.3">
      <c r="A4070" s="19">
        <v>20200618</v>
      </c>
      <c r="B4070" s="19" t="s">
        <v>44</v>
      </c>
      <c r="C4070" s="19">
        <v>0</v>
      </c>
      <c r="D4070" s="19">
        <v>0</v>
      </c>
      <c r="E4070" s="19">
        <v>15.66</v>
      </c>
      <c r="F4070" s="19">
        <v>4</v>
      </c>
      <c r="G4070" s="19">
        <v>0</v>
      </c>
      <c r="H4070" s="17">
        <f t="shared" si="192"/>
        <v>0</v>
      </c>
      <c r="I4070" s="18">
        <f t="shared" si="190"/>
        <v>15.66</v>
      </c>
      <c r="J4070" s="17">
        <f t="shared" si="191"/>
        <v>0</v>
      </c>
    </row>
    <row r="4071" spans="1:10" x14ac:dyDescent="0.3">
      <c r="A4071" s="2">
        <v>20200618</v>
      </c>
      <c r="B4071" s="2" t="s">
        <v>43</v>
      </c>
      <c r="C4071" s="2">
        <v>0</v>
      </c>
      <c r="D4071" s="2">
        <v>0</v>
      </c>
      <c r="E4071" s="2">
        <v>15.61</v>
      </c>
      <c r="F4071" s="2">
        <v>3.86</v>
      </c>
      <c r="G4071" s="2">
        <v>0</v>
      </c>
      <c r="H4071" s="16">
        <f t="shared" si="192"/>
        <v>0</v>
      </c>
      <c r="I4071" s="15">
        <f t="shared" si="190"/>
        <v>15.61</v>
      </c>
      <c r="J4071" s="14">
        <f t="shared" si="191"/>
        <v>0</v>
      </c>
    </row>
    <row r="4072" spans="1:10" x14ac:dyDescent="0.3">
      <c r="A4072" s="19">
        <v>20200618</v>
      </c>
      <c r="B4072" s="19" t="s">
        <v>42</v>
      </c>
      <c r="C4072" s="19">
        <v>113.99</v>
      </c>
      <c r="D4072" s="19">
        <v>9.4</v>
      </c>
      <c r="E4072" s="19">
        <v>15.77</v>
      </c>
      <c r="F4072" s="19">
        <v>4.07</v>
      </c>
      <c r="G4072" s="19">
        <v>0</v>
      </c>
      <c r="H4072" s="17">
        <f t="shared" si="192"/>
        <v>697.92945613487154</v>
      </c>
      <c r="I4072" s="18">
        <f t="shared" si="190"/>
        <v>37.580295504214732</v>
      </c>
      <c r="J4072" s="17">
        <f t="shared" si="191"/>
        <v>0.65841874153814506</v>
      </c>
    </row>
    <row r="4073" spans="1:10" x14ac:dyDescent="0.3">
      <c r="A4073" s="2">
        <v>20200618</v>
      </c>
      <c r="B4073" s="2" t="s">
        <v>41</v>
      </c>
      <c r="C4073" s="2">
        <v>259</v>
      </c>
      <c r="D4073" s="2">
        <v>20.5</v>
      </c>
      <c r="E4073" s="2">
        <v>16.739999999999998</v>
      </c>
      <c r="F4073" s="2">
        <v>5.03</v>
      </c>
      <c r="G4073" s="2">
        <v>0</v>
      </c>
      <c r="H4073" s="16">
        <f t="shared" si="192"/>
        <v>739.56179640916207</v>
      </c>
      <c r="I4073" s="15">
        <f t="shared" si="190"/>
        <v>39.85130613778631</v>
      </c>
      <c r="J4073" s="14">
        <f t="shared" si="191"/>
        <v>0.69013623250088563</v>
      </c>
    </row>
    <row r="4074" spans="1:10" x14ac:dyDescent="0.3">
      <c r="A4074" s="19">
        <v>20200618</v>
      </c>
      <c r="B4074" s="19" t="s">
        <v>40</v>
      </c>
      <c r="C4074" s="19">
        <v>396</v>
      </c>
      <c r="D4074" s="19">
        <v>32.01</v>
      </c>
      <c r="E4074" s="19">
        <v>17.829999999999998</v>
      </c>
      <c r="F4074" s="19">
        <v>5.93</v>
      </c>
      <c r="G4074" s="19">
        <v>0</v>
      </c>
      <c r="H4074" s="17">
        <f t="shared" si="192"/>
        <v>747.07499132771011</v>
      </c>
      <c r="I4074" s="18">
        <f t="shared" si="190"/>
        <v>41.176093478990936</v>
      </c>
      <c r="J4074" s="17">
        <f t="shared" si="191"/>
        <v>0.69269359429780997</v>
      </c>
    </row>
    <row r="4075" spans="1:10" x14ac:dyDescent="0.3">
      <c r="A4075" s="2">
        <v>20200618</v>
      </c>
      <c r="B4075" s="2" t="s">
        <v>39</v>
      </c>
      <c r="C4075" s="2">
        <v>594</v>
      </c>
      <c r="D4075" s="2">
        <v>43.7</v>
      </c>
      <c r="E4075" s="2">
        <v>18.84</v>
      </c>
      <c r="F4075" s="2">
        <v>6.34</v>
      </c>
      <c r="G4075" s="2">
        <v>0</v>
      </c>
      <c r="H4075" s="16">
        <f t="shared" si="192"/>
        <v>859.77004259545322</v>
      </c>
      <c r="I4075" s="15">
        <f t="shared" si="190"/>
        <v>45.707813831107913</v>
      </c>
      <c r="J4075" s="14">
        <f t="shared" si="191"/>
        <v>0.7796522316871165</v>
      </c>
    </row>
    <row r="4076" spans="1:10" x14ac:dyDescent="0.3">
      <c r="A4076" s="19">
        <v>20200618</v>
      </c>
      <c r="B4076" s="19" t="s">
        <v>38</v>
      </c>
      <c r="C4076" s="19">
        <v>816</v>
      </c>
      <c r="D4076" s="19">
        <v>55.23</v>
      </c>
      <c r="E4076" s="19">
        <v>19.75</v>
      </c>
      <c r="F4076" s="19">
        <v>6.55</v>
      </c>
      <c r="G4076" s="19">
        <v>0</v>
      </c>
      <c r="H4076" s="17">
        <f t="shared" si="192"/>
        <v>993.36790398823018</v>
      </c>
      <c r="I4076" s="18">
        <f t="shared" si="190"/>
        <v>50.792746999632193</v>
      </c>
      <c r="J4076" s="17">
        <f t="shared" si="191"/>
        <v>0.87807031237517519</v>
      </c>
    </row>
    <row r="4077" spans="1:10" x14ac:dyDescent="0.3">
      <c r="A4077" s="2">
        <v>20200618</v>
      </c>
      <c r="B4077" s="2" t="s">
        <v>37</v>
      </c>
      <c r="C4077" s="2">
        <v>873</v>
      </c>
      <c r="D4077" s="2">
        <v>65.930000000000007</v>
      </c>
      <c r="E4077" s="2">
        <v>20.54</v>
      </c>
      <c r="F4077" s="2">
        <v>6.55</v>
      </c>
      <c r="G4077" s="2">
        <v>0</v>
      </c>
      <c r="H4077" s="16">
        <f t="shared" si="192"/>
        <v>956.13827547713379</v>
      </c>
      <c r="I4077" s="15">
        <f t="shared" si="190"/>
        <v>50.419321108660426</v>
      </c>
      <c r="J4077" s="14">
        <f t="shared" si="191"/>
        <v>0.84676853915828043</v>
      </c>
    </row>
    <row r="4078" spans="1:10" x14ac:dyDescent="0.3">
      <c r="A4078" s="19">
        <v>20200618</v>
      </c>
      <c r="B4078" s="19" t="s">
        <v>36</v>
      </c>
      <c r="C4078" s="19">
        <v>935</v>
      </c>
      <c r="D4078" s="19">
        <v>73.599999999999994</v>
      </c>
      <c r="E4078" s="19">
        <v>21.08</v>
      </c>
      <c r="F4078" s="19">
        <v>6.69</v>
      </c>
      <c r="G4078" s="19">
        <v>0</v>
      </c>
      <c r="H4078" s="17">
        <f t="shared" si="192"/>
        <v>974.65483128011897</v>
      </c>
      <c r="I4078" s="18">
        <f t="shared" si="190"/>
        <v>51.537963477503716</v>
      </c>
      <c r="J4078" s="17">
        <f t="shared" si="191"/>
        <v>0.85826073685953941</v>
      </c>
    </row>
    <row r="4079" spans="1:10" x14ac:dyDescent="0.3">
      <c r="A4079" s="2">
        <v>20200618</v>
      </c>
      <c r="B4079" s="2" t="s">
        <v>35</v>
      </c>
      <c r="C4079" s="2">
        <v>1007.01</v>
      </c>
      <c r="D4079" s="2">
        <v>73.17</v>
      </c>
      <c r="E4079" s="2">
        <v>21.48</v>
      </c>
      <c r="F4079" s="2">
        <v>7.03</v>
      </c>
      <c r="G4079" s="2">
        <v>0</v>
      </c>
      <c r="H4079" s="16">
        <f t="shared" si="192"/>
        <v>1052.0723309190034</v>
      </c>
      <c r="I4079" s="15">
        <f t="shared" si="190"/>
        <v>54.357260341218861</v>
      </c>
      <c r="J4079" s="14">
        <f t="shared" si="191"/>
        <v>0.91308550499438379</v>
      </c>
    </row>
    <row r="4080" spans="1:10" x14ac:dyDescent="0.3">
      <c r="A4080" s="19">
        <v>20200618</v>
      </c>
      <c r="B4080" s="19" t="s">
        <v>34</v>
      </c>
      <c r="C4080" s="19">
        <v>916.01</v>
      </c>
      <c r="D4080" s="19">
        <v>65.06</v>
      </c>
      <c r="E4080" s="19">
        <v>21.43</v>
      </c>
      <c r="F4080" s="19">
        <v>7.24</v>
      </c>
      <c r="G4080" s="19">
        <v>0</v>
      </c>
      <c r="H4080" s="17">
        <f t="shared" si="192"/>
        <v>1010.2124584029159</v>
      </c>
      <c r="I4080" s="18">
        <f t="shared" si="190"/>
        <v>52.999139325091122</v>
      </c>
      <c r="J4080" s="17">
        <f t="shared" si="191"/>
        <v>0.88292960123446862</v>
      </c>
    </row>
    <row r="4081" spans="1:10" x14ac:dyDescent="0.3">
      <c r="A4081" s="2">
        <v>20200618</v>
      </c>
      <c r="B4081" s="2" t="s">
        <v>33</v>
      </c>
      <c r="C4081" s="2">
        <v>827.01</v>
      </c>
      <c r="D4081" s="2">
        <v>54.24</v>
      </c>
      <c r="E4081" s="2">
        <v>21.24</v>
      </c>
      <c r="F4081" s="2">
        <v>7.31</v>
      </c>
      <c r="G4081" s="2">
        <v>0</v>
      </c>
      <c r="H4081" s="16">
        <f t="shared" si="192"/>
        <v>1019.1479203491809</v>
      </c>
      <c r="I4081" s="15">
        <f t="shared" si="190"/>
        <v>53.088372510911903</v>
      </c>
      <c r="J4081" s="14">
        <f t="shared" si="191"/>
        <v>0.89032999141198055</v>
      </c>
    </row>
    <row r="4082" spans="1:10" x14ac:dyDescent="0.3">
      <c r="A4082" s="19">
        <v>20200618</v>
      </c>
      <c r="B4082" s="19" t="s">
        <v>32</v>
      </c>
      <c r="C4082" s="19">
        <v>666</v>
      </c>
      <c r="D4082" s="19">
        <v>42.67</v>
      </c>
      <c r="E4082" s="19">
        <v>20.82</v>
      </c>
      <c r="F4082" s="19">
        <v>7.31</v>
      </c>
      <c r="G4082" s="19">
        <v>0</v>
      </c>
      <c r="H4082" s="17">
        <f t="shared" si="192"/>
        <v>982.62730194407004</v>
      </c>
      <c r="I4082" s="18">
        <f t="shared" si="190"/>
        <v>51.527103185752189</v>
      </c>
      <c r="J4082" s="17">
        <f t="shared" si="191"/>
        <v>0.86532915070093575</v>
      </c>
    </row>
    <row r="4083" spans="1:10" x14ac:dyDescent="0.3">
      <c r="A4083" s="2">
        <v>20200618</v>
      </c>
      <c r="B4083" s="2" t="s">
        <v>31</v>
      </c>
      <c r="C4083" s="2">
        <v>478</v>
      </c>
      <c r="D4083" s="2">
        <v>30.99</v>
      </c>
      <c r="E4083" s="2">
        <v>20.23</v>
      </c>
      <c r="F4083" s="2">
        <v>7.38</v>
      </c>
      <c r="G4083" s="2">
        <v>0</v>
      </c>
      <c r="H4083" s="16">
        <f t="shared" si="192"/>
        <v>928.35639990011805</v>
      </c>
      <c r="I4083" s="15">
        <f t="shared" si="190"/>
        <v>49.241137496878693</v>
      </c>
      <c r="J4083" s="14">
        <f t="shared" si="191"/>
        <v>0.82708653178773073</v>
      </c>
    </row>
    <row r="4084" spans="1:10" x14ac:dyDescent="0.3">
      <c r="A4084" s="19">
        <v>20200618</v>
      </c>
      <c r="B4084" s="19" t="s">
        <v>30</v>
      </c>
      <c r="C4084" s="19">
        <v>282</v>
      </c>
      <c r="D4084" s="19">
        <v>19.5</v>
      </c>
      <c r="E4084" s="19">
        <v>19.47</v>
      </c>
      <c r="F4084" s="19">
        <v>7.31</v>
      </c>
      <c r="G4084" s="19">
        <v>0</v>
      </c>
      <c r="H4084" s="17">
        <f t="shared" si="192"/>
        <v>844.79989610552116</v>
      </c>
      <c r="I4084" s="18">
        <f t="shared" si="190"/>
        <v>45.869996753297535</v>
      </c>
      <c r="J4084" s="17">
        <f t="shared" si="191"/>
        <v>0.76546052620543381</v>
      </c>
    </row>
    <row r="4085" spans="1:10" x14ac:dyDescent="0.3">
      <c r="A4085" s="2">
        <v>20200618</v>
      </c>
      <c r="B4085" s="2" t="s">
        <v>29</v>
      </c>
      <c r="C4085" s="2">
        <v>102</v>
      </c>
      <c r="D4085" s="2">
        <v>8.4499999999999993</v>
      </c>
      <c r="E4085" s="2">
        <v>18.52</v>
      </c>
      <c r="F4085" s="2">
        <v>7.1</v>
      </c>
      <c r="G4085" s="2">
        <v>0</v>
      </c>
      <c r="H4085" s="16">
        <f t="shared" si="192"/>
        <v>694.13123568724632</v>
      </c>
      <c r="I4085" s="15">
        <f t="shared" si="190"/>
        <v>40.211601115226443</v>
      </c>
      <c r="J4085" s="14">
        <f t="shared" si="191"/>
        <v>0.64661642203222502</v>
      </c>
    </row>
    <row r="4086" spans="1:10" x14ac:dyDescent="0.3">
      <c r="A4086" s="19">
        <v>20200618</v>
      </c>
      <c r="B4086" s="19" t="s">
        <v>28</v>
      </c>
      <c r="C4086" s="19">
        <v>0</v>
      </c>
      <c r="D4086" s="19">
        <v>0</v>
      </c>
      <c r="E4086" s="19">
        <v>17.690000000000001</v>
      </c>
      <c r="F4086" s="19">
        <v>6.41</v>
      </c>
      <c r="G4086" s="19">
        <v>0</v>
      </c>
      <c r="H4086" s="17">
        <f t="shared" si="192"/>
        <v>0</v>
      </c>
      <c r="I4086" s="18">
        <f t="shared" si="190"/>
        <v>17.690000000000001</v>
      </c>
      <c r="J4086" s="17">
        <f t="shared" si="191"/>
        <v>0</v>
      </c>
    </row>
    <row r="4087" spans="1:10" x14ac:dyDescent="0.3">
      <c r="A4087" s="2">
        <v>20200618</v>
      </c>
      <c r="B4087" s="2" t="s">
        <v>27</v>
      </c>
      <c r="C4087" s="2">
        <v>0</v>
      </c>
      <c r="D4087" s="2">
        <v>0</v>
      </c>
      <c r="E4087" s="2">
        <v>17.11</v>
      </c>
      <c r="F4087" s="2">
        <v>6.07</v>
      </c>
      <c r="G4087" s="2">
        <v>0</v>
      </c>
      <c r="H4087" s="16">
        <f t="shared" si="192"/>
        <v>0</v>
      </c>
      <c r="I4087" s="15">
        <f t="shared" si="190"/>
        <v>17.11</v>
      </c>
      <c r="J4087" s="14">
        <f t="shared" si="191"/>
        <v>0</v>
      </c>
    </row>
    <row r="4088" spans="1:10" x14ac:dyDescent="0.3">
      <c r="A4088" s="19">
        <v>20200618</v>
      </c>
      <c r="B4088" s="19" t="s">
        <v>26</v>
      </c>
      <c r="C4088" s="19">
        <v>0</v>
      </c>
      <c r="D4088" s="19">
        <v>0</v>
      </c>
      <c r="E4088" s="19">
        <v>16.73</v>
      </c>
      <c r="F4088" s="19">
        <v>5.86</v>
      </c>
      <c r="G4088" s="19">
        <v>0</v>
      </c>
      <c r="H4088" s="17">
        <f t="shared" si="192"/>
        <v>0</v>
      </c>
      <c r="I4088" s="18">
        <f t="shared" si="190"/>
        <v>16.73</v>
      </c>
      <c r="J4088" s="17">
        <f t="shared" si="191"/>
        <v>0</v>
      </c>
    </row>
    <row r="4089" spans="1:10" x14ac:dyDescent="0.3">
      <c r="A4089" s="2">
        <v>20200618</v>
      </c>
      <c r="B4089" s="2" t="s">
        <v>25</v>
      </c>
      <c r="C4089" s="2">
        <v>0</v>
      </c>
      <c r="D4089" s="2">
        <v>0</v>
      </c>
      <c r="E4089" s="2">
        <v>16.47</v>
      </c>
      <c r="F4089" s="2">
        <v>5.66</v>
      </c>
      <c r="G4089" s="2">
        <v>0</v>
      </c>
      <c r="H4089" s="16">
        <f t="shared" si="192"/>
        <v>0</v>
      </c>
      <c r="I4089" s="15">
        <f t="shared" si="190"/>
        <v>16.47</v>
      </c>
      <c r="J4089" s="14">
        <f t="shared" si="191"/>
        <v>0</v>
      </c>
    </row>
    <row r="4090" spans="1:10" x14ac:dyDescent="0.3">
      <c r="A4090" s="19">
        <v>20200619</v>
      </c>
      <c r="B4090" s="19" t="s">
        <v>48</v>
      </c>
      <c r="C4090" s="19">
        <v>0</v>
      </c>
      <c r="D4090" s="19">
        <v>0</v>
      </c>
      <c r="E4090" s="19">
        <v>16.34</v>
      </c>
      <c r="F4090" s="19">
        <v>5.38</v>
      </c>
      <c r="G4090" s="19">
        <v>0</v>
      </c>
      <c r="H4090" s="17">
        <f t="shared" si="192"/>
        <v>0</v>
      </c>
      <c r="I4090" s="18">
        <f t="shared" si="190"/>
        <v>16.34</v>
      </c>
      <c r="J4090" s="17">
        <f t="shared" si="191"/>
        <v>0</v>
      </c>
    </row>
    <row r="4091" spans="1:10" x14ac:dyDescent="0.3">
      <c r="A4091" s="2">
        <v>20200619</v>
      </c>
      <c r="B4091" s="2" t="s">
        <v>47</v>
      </c>
      <c r="C4091" s="2">
        <v>0</v>
      </c>
      <c r="D4091" s="2">
        <v>0</v>
      </c>
      <c r="E4091" s="2">
        <v>16.14</v>
      </c>
      <c r="F4091" s="2">
        <v>5.03</v>
      </c>
      <c r="G4091" s="2">
        <v>0</v>
      </c>
      <c r="H4091" s="16">
        <f t="shared" si="192"/>
        <v>0</v>
      </c>
      <c r="I4091" s="15">
        <f t="shared" si="190"/>
        <v>16.14</v>
      </c>
      <c r="J4091" s="14">
        <f t="shared" si="191"/>
        <v>0</v>
      </c>
    </row>
    <row r="4092" spans="1:10" x14ac:dyDescent="0.3">
      <c r="A4092" s="19">
        <v>20200619</v>
      </c>
      <c r="B4092" s="19" t="s">
        <v>46</v>
      </c>
      <c r="C4092" s="19">
        <v>0</v>
      </c>
      <c r="D4092" s="19">
        <v>0</v>
      </c>
      <c r="E4092" s="19">
        <v>16.010000000000002</v>
      </c>
      <c r="F4092" s="19">
        <v>4.62</v>
      </c>
      <c r="G4092" s="19">
        <v>0</v>
      </c>
      <c r="H4092" s="17">
        <f t="shared" si="192"/>
        <v>0</v>
      </c>
      <c r="I4092" s="18">
        <f t="shared" si="190"/>
        <v>16.010000000000002</v>
      </c>
      <c r="J4092" s="17">
        <f t="shared" si="191"/>
        <v>0</v>
      </c>
    </row>
    <row r="4093" spans="1:10" x14ac:dyDescent="0.3">
      <c r="A4093" s="2">
        <v>20200619</v>
      </c>
      <c r="B4093" s="2" t="s">
        <v>45</v>
      </c>
      <c r="C4093" s="2">
        <v>0</v>
      </c>
      <c r="D4093" s="2">
        <v>0</v>
      </c>
      <c r="E4093" s="2">
        <v>15.86</v>
      </c>
      <c r="F4093" s="2">
        <v>4.1399999999999997</v>
      </c>
      <c r="G4093" s="2">
        <v>0</v>
      </c>
      <c r="H4093" s="16">
        <f t="shared" si="192"/>
        <v>0</v>
      </c>
      <c r="I4093" s="15">
        <f t="shared" si="190"/>
        <v>15.86</v>
      </c>
      <c r="J4093" s="14">
        <f t="shared" si="191"/>
        <v>0</v>
      </c>
    </row>
    <row r="4094" spans="1:10" x14ac:dyDescent="0.3">
      <c r="A4094" s="19">
        <v>20200619</v>
      </c>
      <c r="B4094" s="19" t="s">
        <v>44</v>
      </c>
      <c r="C4094" s="19">
        <v>0</v>
      </c>
      <c r="D4094" s="19">
        <v>0</v>
      </c>
      <c r="E4094" s="19">
        <v>15.69</v>
      </c>
      <c r="F4094" s="19">
        <v>4</v>
      </c>
      <c r="G4094" s="19">
        <v>0</v>
      </c>
      <c r="H4094" s="17">
        <f t="shared" si="192"/>
        <v>0</v>
      </c>
      <c r="I4094" s="18">
        <f t="shared" si="190"/>
        <v>15.69</v>
      </c>
      <c r="J4094" s="17">
        <f t="shared" si="191"/>
        <v>0</v>
      </c>
    </row>
    <row r="4095" spans="1:10" x14ac:dyDescent="0.3">
      <c r="A4095" s="2">
        <v>20200619</v>
      </c>
      <c r="B4095" s="2" t="s">
        <v>43</v>
      </c>
      <c r="C4095" s="2">
        <v>0</v>
      </c>
      <c r="D4095" s="2">
        <v>0</v>
      </c>
      <c r="E4095" s="2">
        <v>15.61</v>
      </c>
      <c r="F4095" s="2">
        <v>4.1399999999999997</v>
      </c>
      <c r="G4095" s="2">
        <v>0</v>
      </c>
      <c r="H4095" s="16">
        <f t="shared" si="192"/>
        <v>0</v>
      </c>
      <c r="I4095" s="15">
        <f t="shared" si="190"/>
        <v>15.61</v>
      </c>
      <c r="J4095" s="14">
        <f t="shared" si="191"/>
        <v>0</v>
      </c>
    </row>
    <row r="4096" spans="1:10" x14ac:dyDescent="0.3">
      <c r="A4096" s="19">
        <v>20200619</v>
      </c>
      <c r="B4096" s="19" t="s">
        <v>42</v>
      </c>
      <c r="C4096" s="19">
        <v>114.99</v>
      </c>
      <c r="D4096" s="19">
        <v>9.3699999999999992</v>
      </c>
      <c r="E4096" s="19">
        <v>15.74</v>
      </c>
      <c r="F4096" s="19">
        <v>3.93</v>
      </c>
      <c r="G4096" s="19">
        <v>0</v>
      </c>
      <c r="H4096" s="17">
        <f t="shared" si="192"/>
        <v>706.28612258219857</v>
      </c>
      <c r="I4096" s="18">
        <f t="shared" si="190"/>
        <v>37.811441330693704</v>
      </c>
      <c r="J4096" s="17">
        <f t="shared" si="191"/>
        <v>0.66556767808254624</v>
      </c>
    </row>
    <row r="4097" spans="1:10" x14ac:dyDescent="0.3">
      <c r="A4097" s="2">
        <v>20200619</v>
      </c>
      <c r="B4097" s="2" t="s">
        <v>41</v>
      </c>
      <c r="C4097" s="2">
        <v>295.99</v>
      </c>
      <c r="D4097" s="2">
        <v>20.47</v>
      </c>
      <c r="E4097" s="2">
        <v>16.55</v>
      </c>
      <c r="F4097" s="2">
        <v>4.21</v>
      </c>
      <c r="G4097" s="2">
        <v>0</v>
      </c>
      <c r="H4097" s="16">
        <f t="shared" si="192"/>
        <v>846.37032422236064</v>
      </c>
      <c r="I4097" s="15">
        <f t="shared" si="190"/>
        <v>42.999072631948771</v>
      </c>
      <c r="J4097" s="14">
        <f t="shared" si="191"/>
        <v>0.77781785999594122</v>
      </c>
    </row>
    <row r="4098" spans="1:10" x14ac:dyDescent="0.3">
      <c r="A4098" s="19">
        <v>20200619</v>
      </c>
      <c r="B4098" s="19" t="s">
        <v>40</v>
      </c>
      <c r="C4098" s="19">
        <v>478</v>
      </c>
      <c r="D4098" s="19">
        <v>31.98</v>
      </c>
      <c r="E4098" s="19">
        <v>17.489999999999998</v>
      </c>
      <c r="F4098" s="19">
        <v>4.83</v>
      </c>
      <c r="G4098" s="19">
        <v>0</v>
      </c>
      <c r="H4098" s="17">
        <f t="shared" si="192"/>
        <v>902.52842660430485</v>
      </c>
      <c r="I4098" s="18">
        <f t="shared" si="190"/>
        <v>45.694013331384525</v>
      </c>
      <c r="J4098" s="17">
        <f t="shared" si="191"/>
        <v>0.81848221778984143</v>
      </c>
    </row>
    <row r="4099" spans="1:10" x14ac:dyDescent="0.3">
      <c r="A4099" s="2">
        <v>20200619</v>
      </c>
      <c r="B4099" s="2" t="s">
        <v>39</v>
      </c>
      <c r="C4099" s="2">
        <v>677</v>
      </c>
      <c r="D4099" s="2">
        <v>43.66</v>
      </c>
      <c r="E4099" s="2">
        <v>18.37</v>
      </c>
      <c r="F4099" s="2">
        <v>5.24</v>
      </c>
      <c r="G4099" s="2">
        <v>0</v>
      </c>
      <c r="H4099" s="16">
        <f t="shared" si="192"/>
        <v>980.62289667369043</v>
      </c>
      <c r="I4099" s="15">
        <f t="shared" si="190"/>
        <v>49.014465521052827</v>
      </c>
      <c r="J4099" s="14">
        <f t="shared" si="191"/>
        <v>0.87465179033772666</v>
      </c>
    </row>
    <row r="4100" spans="1:10" x14ac:dyDescent="0.3">
      <c r="A4100" s="19">
        <v>20200619</v>
      </c>
      <c r="B4100" s="19" t="s">
        <v>38</v>
      </c>
      <c r="C4100" s="19">
        <v>834</v>
      </c>
      <c r="D4100" s="19">
        <v>55.2</v>
      </c>
      <c r="E4100" s="19">
        <v>19.21</v>
      </c>
      <c r="F4100" s="19">
        <v>5.45</v>
      </c>
      <c r="G4100" s="19">
        <v>0</v>
      </c>
      <c r="H4100" s="17">
        <f t="shared" si="192"/>
        <v>1015.649763433193</v>
      </c>
      <c r="I4100" s="18">
        <f t="shared" si="190"/>
        <v>50.949055107287279</v>
      </c>
      <c r="J4100" s="17">
        <f t="shared" si="191"/>
        <v>0.89705158086855252</v>
      </c>
    </row>
    <row r="4101" spans="1:10" x14ac:dyDescent="0.3">
      <c r="A4101" s="2">
        <v>20200619</v>
      </c>
      <c r="B4101" s="2" t="s">
        <v>37</v>
      </c>
      <c r="C4101" s="2">
        <v>943</v>
      </c>
      <c r="D4101" s="2">
        <v>65.900000000000006</v>
      </c>
      <c r="E4101" s="2">
        <v>20.25</v>
      </c>
      <c r="F4101" s="2">
        <v>5.59</v>
      </c>
      <c r="G4101" s="2">
        <v>0</v>
      </c>
      <c r="H4101" s="16">
        <f t="shared" si="192"/>
        <v>1033.0463336269847</v>
      </c>
      <c r="I4101" s="15">
        <f t="shared" si="190"/>
        <v>52.532697925843273</v>
      </c>
      <c r="J4101" s="14">
        <f t="shared" si="191"/>
        <v>0.90505484671480219</v>
      </c>
    </row>
    <row r="4102" spans="1:10" x14ac:dyDescent="0.3">
      <c r="A4102" s="19">
        <v>20200619</v>
      </c>
      <c r="B4102" s="19" t="s">
        <v>36</v>
      </c>
      <c r="C4102" s="19">
        <v>1004</v>
      </c>
      <c r="D4102" s="19">
        <v>73.599999999999994</v>
      </c>
      <c r="E4102" s="19">
        <v>21.11</v>
      </c>
      <c r="F4102" s="19">
        <v>5.66</v>
      </c>
      <c r="G4102" s="19">
        <v>0</v>
      </c>
      <c r="H4102" s="17">
        <f t="shared" si="192"/>
        <v>1046.5812305938389</v>
      </c>
      <c r="I4102" s="18">
        <f t="shared" si="190"/>
        <v>53.815663456057464</v>
      </c>
      <c r="J4102" s="17">
        <f t="shared" si="191"/>
        <v>0.91087053425285547</v>
      </c>
    </row>
    <row r="4103" spans="1:10" x14ac:dyDescent="0.3">
      <c r="A4103" s="2">
        <v>20200619</v>
      </c>
      <c r="B4103" s="2" t="s">
        <v>35</v>
      </c>
      <c r="C4103" s="2">
        <v>1002.01</v>
      </c>
      <c r="D4103" s="2">
        <v>73.2</v>
      </c>
      <c r="E4103" s="2">
        <v>21.72</v>
      </c>
      <c r="F4103" s="2">
        <v>5.86</v>
      </c>
      <c r="G4103" s="2">
        <v>0</v>
      </c>
      <c r="H4103" s="16">
        <f t="shared" si="192"/>
        <v>1046.6829544192333</v>
      </c>
      <c r="I4103" s="15">
        <f t="shared" si="190"/>
        <v>54.428842325601039</v>
      </c>
      <c r="J4103" s="14">
        <f t="shared" si="191"/>
        <v>0.90807095008199279</v>
      </c>
    </row>
    <row r="4104" spans="1:10" x14ac:dyDescent="0.3">
      <c r="A4104" s="19">
        <v>20200619</v>
      </c>
      <c r="B4104" s="19" t="s">
        <v>34</v>
      </c>
      <c r="C4104" s="19">
        <v>946.01</v>
      </c>
      <c r="D4104" s="19">
        <v>65.11</v>
      </c>
      <c r="E4104" s="19">
        <v>21.91</v>
      </c>
      <c r="F4104" s="19">
        <v>6.21</v>
      </c>
      <c r="G4104" s="19">
        <v>0</v>
      </c>
      <c r="H4104" s="17">
        <f t="shared" si="192"/>
        <v>1042.874837660172</v>
      </c>
      <c r="I4104" s="18">
        <f t="shared" si="190"/>
        <v>54.499838676880373</v>
      </c>
      <c r="J4104" s="17">
        <f t="shared" si="191"/>
        <v>0.904433960039984</v>
      </c>
    </row>
    <row r="4105" spans="1:10" x14ac:dyDescent="0.3">
      <c r="A4105" s="2">
        <v>20200619</v>
      </c>
      <c r="B4105" s="2" t="s">
        <v>33</v>
      </c>
      <c r="C4105" s="2">
        <v>837.01</v>
      </c>
      <c r="D4105" s="2">
        <v>54.29</v>
      </c>
      <c r="E4105" s="2">
        <v>21.76</v>
      </c>
      <c r="F4105" s="2">
        <v>6.55</v>
      </c>
      <c r="G4105" s="2">
        <v>0</v>
      </c>
      <c r="H4105" s="16">
        <f t="shared" si="192"/>
        <v>1030.8237656548406</v>
      </c>
      <c r="I4105" s="15">
        <f t="shared" si="190"/>
        <v>53.973242676713767</v>
      </c>
      <c r="J4105" s="14">
        <f t="shared" si="191"/>
        <v>0.8964253836182533</v>
      </c>
    </row>
    <row r="4106" spans="1:10" x14ac:dyDescent="0.3">
      <c r="A4106" s="19">
        <v>20200619</v>
      </c>
      <c r="B4106" s="19" t="s">
        <v>32</v>
      </c>
      <c r="C4106" s="19">
        <v>674</v>
      </c>
      <c r="D4106" s="19">
        <v>42.72</v>
      </c>
      <c r="E4106" s="19">
        <v>21.27</v>
      </c>
      <c r="F4106" s="19">
        <v>6.9</v>
      </c>
      <c r="G4106" s="19">
        <v>0</v>
      </c>
      <c r="H4106" s="17">
        <f t="shared" si="192"/>
        <v>993.49048212348077</v>
      </c>
      <c r="I4106" s="18">
        <f t="shared" ref="I4106:I4169" si="193">E4106+H4106*((NOCT-20)/(800))</f>
        <v>52.316577566358774</v>
      </c>
      <c r="J4106" s="17">
        <f t="shared" ref="J4106:J4169" si="194">P_STC__W*(H4106/1000)*(1+(alpha_p/100)*(I4106-25))</f>
        <v>0.87136606294983721</v>
      </c>
    </row>
    <row r="4107" spans="1:10" x14ac:dyDescent="0.3">
      <c r="A4107" s="2">
        <v>20200619</v>
      </c>
      <c r="B4107" s="2" t="s">
        <v>31</v>
      </c>
      <c r="C4107" s="2">
        <v>482</v>
      </c>
      <c r="D4107" s="2">
        <v>31.04</v>
      </c>
      <c r="E4107" s="2">
        <v>20.64</v>
      </c>
      <c r="F4107" s="2">
        <v>7.03</v>
      </c>
      <c r="G4107" s="2">
        <v>0</v>
      </c>
      <c r="H4107" s="16">
        <f t="shared" si="192"/>
        <v>934.76727535633961</v>
      </c>
      <c r="I4107" s="15">
        <f t="shared" si="193"/>
        <v>49.851477354885617</v>
      </c>
      <c r="J4107" s="14">
        <f t="shared" si="194"/>
        <v>0.83023071036611173</v>
      </c>
    </row>
    <row r="4108" spans="1:10" x14ac:dyDescent="0.3">
      <c r="A4108" s="19">
        <v>20200619</v>
      </c>
      <c r="B4108" s="19" t="s">
        <v>30</v>
      </c>
      <c r="C4108" s="19">
        <v>289</v>
      </c>
      <c r="D4108" s="19">
        <v>19.55</v>
      </c>
      <c r="E4108" s="19">
        <v>19.87</v>
      </c>
      <c r="F4108" s="19">
        <v>6.9</v>
      </c>
      <c r="G4108" s="19">
        <v>0</v>
      </c>
      <c r="H4108" s="17">
        <f t="shared" si="192"/>
        <v>863.64213715076585</v>
      </c>
      <c r="I4108" s="18">
        <f t="shared" si="193"/>
        <v>46.858816785961437</v>
      </c>
      <c r="J4108" s="17">
        <f t="shared" si="194"/>
        <v>0.7786902585499994</v>
      </c>
    </row>
    <row r="4109" spans="1:10" x14ac:dyDescent="0.3">
      <c r="A4109" s="2">
        <v>20200619</v>
      </c>
      <c r="B4109" s="2" t="s">
        <v>29</v>
      </c>
      <c r="C4109" s="2">
        <v>105</v>
      </c>
      <c r="D4109" s="2">
        <v>8.5</v>
      </c>
      <c r="E4109" s="2">
        <v>18.96</v>
      </c>
      <c r="F4109" s="2">
        <v>6.48</v>
      </c>
      <c r="G4109" s="2">
        <v>0</v>
      </c>
      <c r="H4109" s="16">
        <f t="shared" si="192"/>
        <v>710.37425288115071</v>
      </c>
      <c r="I4109" s="15">
        <f t="shared" si="193"/>
        <v>41.159195402535957</v>
      </c>
      <c r="J4109" s="14">
        <f t="shared" si="194"/>
        <v>0.65871840925558423</v>
      </c>
    </row>
    <row r="4110" spans="1:10" x14ac:dyDescent="0.3">
      <c r="A4110" s="19">
        <v>20200619</v>
      </c>
      <c r="B4110" s="19" t="s">
        <v>28</v>
      </c>
      <c r="C4110" s="19">
        <v>0</v>
      </c>
      <c r="D4110" s="19">
        <v>0</v>
      </c>
      <c r="E4110" s="19">
        <v>18.03</v>
      </c>
      <c r="F4110" s="19">
        <v>5.72</v>
      </c>
      <c r="G4110" s="19">
        <v>0</v>
      </c>
      <c r="H4110" s="17">
        <f t="shared" si="192"/>
        <v>0</v>
      </c>
      <c r="I4110" s="18">
        <f t="shared" si="193"/>
        <v>18.03</v>
      </c>
      <c r="J4110" s="17">
        <f t="shared" si="194"/>
        <v>0</v>
      </c>
    </row>
    <row r="4111" spans="1:10" x14ac:dyDescent="0.3">
      <c r="A4111" s="2">
        <v>20200619</v>
      </c>
      <c r="B4111" s="2" t="s">
        <v>27</v>
      </c>
      <c r="C4111" s="2">
        <v>0</v>
      </c>
      <c r="D4111" s="2">
        <v>0</v>
      </c>
      <c r="E4111" s="2">
        <v>17.39</v>
      </c>
      <c r="F4111" s="2">
        <v>5.45</v>
      </c>
      <c r="G4111" s="2">
        <v>0</v>
      </c>
      <c r="H4111" s="16">
        <f t="shared" si="192"/>
        <v>0</v>
      </c>
      <c r="I4111" s="15">
        <f t="shared" si="193"/>
        <v>17.39</v>
      </c>
      <c r="J4111" s="14">
        <f t="shared" si="194"/>
        <v>0</v>
      </c>
    </row>
    <row r="4112" spans="1:10" x14ac:dyDescent="0.3">
      <c r="A4112" s="19">
        <v>20200619</v>
      </c>
      <c r="B4112" s="19" t="s">
        <v>26</v>
      </c>
      <c r="C4112" s="19">
        <v>0</v>
      </c>
      <c r="D4112" s="19">
        <v>0</v>
      </c>
      <c r="E4112" s="19">
        <v>17.010000000000002</v>
      </c>
      <c r="F4112" s="19">
        <v>5.0999999999999996</v>
      </c>
      <c r="G4112" s="19">
        <v>0</v>
      </c>
      <c r="H4112" s="17">
        <f t="shared" si="192"/>
        <v>0</v>
      </c>
      <c r="I4112" s="18">
        <f t="shared" si="193"/>
        <v>17.010000000000002</v>
      </c>
      <c r="J4112" s="17">
        <f t="shared" si="194"/>
        <v>0</v>
      </c>
    </row>
    <row r="4113" spans="1:10" x14ac:dyDescent="0.3">
      <c r="A4113" s="2">
        <v>20200619</v>
      </c>
      <c r="B4113" s="2" t="s">
        <v>25</v>
      </c>
      <c r="C4113" s="2">
        <v>0</v>
      </c>
      <c r="D4113" s="2">
        <v>0</v>
      </c>
      <c r="E4113" s="2">
        <v>16.739999999999998</v>
      </c>
      <c r="F4113" s="2">
        <v>4.83</v>
      </c>
      <c r="G4113" s="2">
        <v>0</v>
      </c>
      <c r="H4113" s="16">
        <f t="shared" si="192"/>
        <v>0</v>
      </c>
      <c r="I4113" s="15">
        <f t="shared" si="193"/>
        <v>16.739999999999998</v>
      </c>
      <c r="J4113" s="14">
        <f t="shared" si="194"/>
        <v>0</v>
      </c>
    </row>
    <row r="4114" spans="1:10" x14ac:dyDescent="0.3">
      <c r="A4114" s="19">
        <v>20200620</v>
      </c>
      <c r="B4114" s="19" t="s">
        <v>48</v>
      </c>
      <c r="C4114" s="19">
        <v>0</v>
      </c>
      <c r="D4114" s="19">
        <v>0</v>
      </c>
      <c r="E4114" s="19">
        <v>16.53</v>
      </c>
      <c r="F4114" s="19">
        <v>4.62</v>
      </c>
      <c r="G4114" s="19">
        <v>0</v>
      </c>
      <c r="H4114" s="17">
        <f t="shared" si="192"/>
        <v>0</v>
      </c>
      <c r="I4114" s="18">
        <f t="shared" si="193"/>
        <v>16.53</v>
      </c>
      <c r="J4114" s="17">
        <f t="shared" si="194"/>
        <v>0</v>
      </c>
    </row>
    <row r="4115" spans="1:10" x14ac:dyDescent="0.3">
      <c r="A4115" s="2">
        <v>20200620</v>
      </c>
      <c r="B4115" s="2" t="s">
        <v>47</v>
      </c>
      <c r="C4115" s="2">
        <v>0</v>
      </c>
      <c r="D4115" s="2">
        <v>0</v>
      </c>
      <c r="E4115" s="2">
        <v>16.39</v>
      </c>
      <c r="F4115" s="2">
        <v>4.62</v>
      </c>
      <c r="G4115" s="2">
        <v>0</v>
      </c>
      <c r="H4115" s="16">
        <f t="shared" ref="H4115:H4178" si="195">IF(D4115&gt;0,C4115/SIN(D4115*PI()/180),0)</f>
        <v>0</v>
      </c>
      <c r="I4115" s="15">
        <f t="shared" si="193"/>
        <v>16.39</v>
      </c>
      <c r="J4115" s="14">
        <f t="shared" si="194"/>
        <v>0</v>
      </c>
    </row>
    <row r="4116" spans="1:10" x14ac:dyDescent="0.3">
      <c r="A4116" s="19">
        <v>20200620</v>
      </c>
      <c r="B4116" s="19" t="s">
        <v>46</v>
      </c>
      <c r="C4116" s="19">
        <v>0</v>
      </c>
      <c r="D4116" s="19">
        <v>0</v>
      </c>
      <c r="E4116" s="19">
        <v>16.260000000000002</v>
      </c>
      <c r="F4116" s="19">
        <v>4.62</v>
      </c>
      <c r="G4116" s="19">
        <v>0</v>
      </c>
      <c r="H4116" s="17">
        <f t="shared" si="195"/>
        <v>0</v>
      </c>
      <c r="I4116" s="18">
        <f t="shared" si="193"/>
        <v>16.260000000000002</v>
      </c>
      <c r="J4116" s="17">
        <f t="shared" si="194"/>
        <v>0</v>
      </c>
    </row>
    <row r="4117" spans="1:10" x14ac:dyDescent="0.3">
      <c r="A4117" s="2">
        <v>20200620</v>
      </c>
      <c r="B4117" s="2" t="s">
        <v>45</v>
      </c>
      <c r="C4117" s="2">
        <v>0</v>
      </c>
      <c r="D4117" s="2">
        <v>0</v>
      </c>
      <c r="E4117" s="2">
        <v>16.190000000000001</v>
      </c>
      <c r="F4117" s="2">
        <v>4.6900000000000004</v>
      </c>
      <c r="G4117" s="2">
        <v>0</v>
      </c>
      <c r="H4117" s="16">
        <f t="shared" si="195"/>
        <v>0</v>
      </c>
      <c r="I4117" s="15">
        <f t="shared" si="193"/>
        <v>16.190000000000001</v>
      </c>
      <c r="J4117" s="14">
        <f t="shared" si="194"/>
        <v>0</v>
      </c>
    </row>
    <row r="4118" spans="1:10" x14ac:dyDescent="0.3">
      <c r="A4118" s="19">
        <v>20200620</v>
      </c>
      <c r="B4118" s="19" t="s">
        <v>44</v>
      </c>
      <c r="C4118" s="19">
        <v>0</v>
      </c>
      <c r="D4118" s="19">
        <v>0</v>
      </c>
      <c r="E4118" s="19">
        <v>16.13</v>
      </c>
      <c r="F4118" s="19">
        <v>4.6900000000000004</v>
      </c>
      <c r="G4118" s="19">
        <v>0</v>
      </c>
      <c r="H4118" s="17">
        <f t="shared" si="195"/>
        <v>0</v>
      </c>
      <c r="I4118" s="18">
        <f t="shared" si="193"/>
        <v>16.13</v>
      </c>
      <c r="J4118" s="17">
        <f t="shared" si="194"/>
        <v>0</v>
      </c>
    </row>
    <row r="4119" spans="1:10" x14ac:dyDescent="0.3">
      <c r="A4119" s="2">
        <v>20200620</v>
      </c>
      <c r="B4119" s="2" t="s">
        <v>43</v>
      </c>
      <c r="C4119" s="2">
        <v>0</v>
      </c>
      <c r="D4119" s="2">
        <v>0</v>
      </c>
      <c r="E4119" s="2">
        <v>16.09</v>
      </c>
      <c r="F4119" s="2">
        <v>4.4800000000000004</v>
      </c>
      <c r="G4119" s="2">
        <v>0</v>
      </c>
      <c r="H4119" s="16">
        <f t="shared" si="195"/>
        <v>0</v>
      </c>
      <c r="I4119" s="15">
        <f t="shared" si="193"/>
        <v>16.09</v>
      </c>
      <c r="J4119" s="14">
        <f t="shared" si="194"/>
        <v>0</v>
      </c>
    </row>
    <row r="4120" spans="1:10" x14ac:dyDescent="0.3">
      <c r="A4120" s="19">
        <v>20200620</v>
      </c>
      <c r="B4120" s="19" t="s">
        <v>42</v>
      </c>
      <c r="C4120" s="19">
        <v>111.99</v>
      </c>
      <c r="D4120" s="19">
        <v>9.34</v>
      </c>
      <c r="E4120" s="19">
        <v>16.239999999999998</v>
      </c>
      <c r="F4120" s="19">
        <v>4.07</v>
      </c>
      <c r="G4120" s="19">
        <v>0</v>
      </c>
      <c r="H4120" s="17">
        <f t="shared" si="195"/>
        <v>690.04936463405397</v>
      </c>
      <c r="I4120" s="18">
        <f t="shared" si="193"/>
        <v>37.804042644814189</v>
      </c>
      <c r="J4120" s="17">
        <f t="shared" si="194"/>
        <v>0.65028996792094784</v>
      </c>
    </row>
    <row r="4121" spans="1:10" x14ac:dyDescent="0.3">
      <c r="A4121" s="2">
        <v>20200620</v>
      </c>
      <c r="B4121" s="2" t="s">
        <v>41</v>
      </c>
      <c r="C4121" s="2">
        <v>279.99</v>
      </c>
      <c r="D4121" s="2">
        <v>20.43</v>
      </c>
      <c r="E4121" s="2">
        <v>17.23</v>
      </c>
      <c r="F4121" s="2">
        <v>4.9000000000000004</v>
      </c>
      <c r="G4121" s="2">
        <v>0</v>
      </c>
      <c r="H4121" s="16">
        <f t="shared" si="195"/>
        <v>802.11936852178428</v>
      </c>
      <c r="I4121" s="15">
        <f t="shared" si="193"/>
        <v>42.296230266305756</v>
      </c>
      <c r="J4121" s="14">
        <f t="shared" si="194"/>
        <v>0.73968798267620983</v>
      </c>
    </row>
    <row r="4122" spans="1:10" x14ac:dyDescent="0.3">
      <c r="A4122" s="19">
        <v>20200620</v>
      </c>
      <c r="B4122" s="19" t="s">
        <v>40</v>
      </c>
      <c r="C4122" s="19">
        <v>477</v>
      </c>
      <c r="D4122" s="19">
        <v>31.94</v>
      </c>
      <c r="E4122" s="19">
        <v>18.61</v>
      </c>
      <c r="F4122" s="19">
        <v>5.17</v>
      </c>
      <c r="G4122" s="19">
        <v>0</v>
      </c>
      <c r="H4122" s="17">
        <f t="shared" si="195"/>
        <v>901.64865615488156</v>
      </c>
      <c r="I4122" s="18">
        <f t="shared" si="193"/>
        <v>46.786520504840048</v>
      </c>
      <c r="J4122" s="17">
        <f t="shared" si="194"/>
        <v>0.81325161494522247</v>
      </c>
    </row>
    <row r="4123" spans="1:10" x14ac:dyDescent="0.3">
      <c r="A4123" s="2">
        <v>20200620</v>
      </c>
      <c r="B4123" s="2" t="s">
        <v>39</v>
      </c>
      <c r="C4123" s="2">
        <v>650</v>
      </c>
      <c r="D4123" s="2">
        <v>43.63</v>
      </c>
      <c r="E4123" s="2">
        <v>20.05</v>
      </c>
      <c r="F4123" s="2">
        <v>5.03</v>
      </c>
      <c r="G4123" s="2">
        <v>0</v>
      </c>
      <c r="H4123" s="16">
        <f t="shared" si="195"/>
        <v>942.03086317031546</v>
      </c>
      <c r="I4123" s="15">
        <f t="shared" si="193"/>
        <v>49.488464474072359</v>
      </c>
      <c r="J4123" s="14">
        <f t="shared" si="194"/>
        <v>0.83822086120229855</v>
      </c>
    </row>
    <row r="4124" spans="1:10" x14ac:dyDescent="0.3">
      <c r="A4124" s="19">
        <v>20200620</v>
      </c>
      <c r="B4124" s="19" t="s">
        <v>38</v>
      </c>
      <c r="C4124" s="19">
        <v>829</v>
      </c>
      <c r="D4124" s="19">
        <v>55.17</v>
      </c>
      <c r="E4124" s="19">
        <v>21.38</v>
      </c>
      <c r="F4124" s="19">
        <v>4.9000000000000004</v>
      </c>
      <c r="G4124" s="19">
        <v>0</v>
      </c>
      <c r="H4124" s="17">
        <f t="shared" si="195"/>
        <v>1009.9283981751832</v>
      </c>
      <c r="I4124" s="18">
        <f t="shared" si="193"/>
        <v>52.940262442974472</v>
      </c>
      <c r="J4124" s="17">
        <f t="shared" si="194"/>
        <v>0.88294890795385961</v>
      </c>
    </row>
    <row r="4125" spans="1:10" x14ac:dyDescent="0.3">
      <c r="A4125" s="2">
        <v>20200620</v>
      </c>
      <c r="B4125" s="2" t="s">
        <v>37</v>
      </c>
      <c r="C4125" s="2">
        <v>897</v>
      </c>
      <c r="D4125" s="2">
        <v>65.88</v>
      </c>
      <c r="E4125" s="2">
        <v>22.58</v>
      </c>
      <c r="F4125" s="2">
        <v>5.03</v>
      </c>
      <c r="G4125" s="2">
        <v>0</v>
      </c>
      <c r="H4125" s="16">
        <f t="shared" si="195"/>
        <v>982.80734958000062</v>
      </c>
      <c r="I4125" s="15">
        <f t="shared" si="193"/>
        <v>53.292729674375018</v>
      </c>
      <c r="J4125" s="14">
        <f t="shared" si="194"/>
        <v>0.85767898759354877</v>
      </c>
    </row>
    <row r="4126" spans="1:10" x14ac:dyDescent="0.3">
      <c r="A4126" s="19">
        <v>20200620</v>
      </c>
      <c r="B4126" s="19" t="s">
        <v>36</v>
      </c>
      <c r="C4126" s="19">
        <v>930</v>
      </c>
      <c r="D4126" s="19">
        <v>73.59</v>
      </c>
      <c r="E4126" s="19">
        <v>23.34</v>
      </c>
      <c r="F4126" s="19">
        <v>5.45</v>
      </c>
      <c r="G4126" s="19">
        <v>0</v>
      </c>
      <c r="H4126" s="17">
        <f t="shared" si="195"/>
        <v>969.49258885853033</v>
      </c>
      <c r="I4126" s="18">
        <f t="shared" si="193"/>
        <v>53.636643401829076</v>
      </c>
      <c r="J4126" s="17">
        <f t="shared" si="194"/>
        <v>0.84455902789317006</v>
      </c>
    </row>
    <row r="4127" spans="1:10" x14ac:dyDescent="0.3">
      <c r="A4127" s="2">
        <v>20200620</v>
      </c>
      <c r="B4127" s="2" t="s">
        <v>35</v>
      </c>
      <c r="C4127" s="2">
        <v>997</v>
      </c>
      <c r="D4127" s="2">
        <v>73.23</v>
      </c>
      <c r="E4127" s="2">
        <v>23.62</v>
      </c>
      <c r="F4127" s="2">
        <v>6.21</v>
      </c>
      <c r="G4127" s="2">
        <v>0</v>
      </c>
      <c r="H4127" s="16">
        <f t="shared" si="195"/>
        <v>1041.2851243213845</v>
      </c>
      <c r="I4127" s="15">
        <f t="shared" si="193"/>
        <v>56.16016013504327</v>
      </c>
      <c r="J4127" s="14">
        <f t="shared" si="194"/>
        <v>0.895275373830967</v>
      </c>
    </row>
    <row r="4128" spans="1:10" x14ac:dyDescent="0.3">
      <c r="A4128" s="19">
        <v>20200620</v>
      </c>
      <c r="B4128" s="19" t="s">
        <v>34</v>
      </c>
      <c r="C4128" s="19">
        <v>896.01</v>
      </c>
      <c r="D4128" s="19">
        <v>65.150000000000006</v>
      </c>
      <c r="E4128" s="19">
        <v>23.53</v>
      </c>
      <c r="F4128" s="19">
        <v>6.69</v>
      </c>
      <c r="G4128" s="19">
        <v>0</v>
      </c>
      <c r="H4128" s="17">
        <f t="shared" si="195"/>
        <v>987.43558236161311</v>
      </c>
      <c r="I4128" s="18">
        <f t="shared" si="193"/>
        <v>54.387361948800411</v>
      </c>
      <c r="J4128" s="17">
        <f t="shared" si="194"/>
        <v>0.8568540114916795</v>
      </c>
    </row>
    <row r="4129" spans="1:10" x14ac:dyDescent="0.3">
      <c r="A4129" s="2">
        <v>20200620</v>
      </c>
      <c r="B4129" s="2" t="s">
        <v>33</v>
      </c>
      <c r="C4129" s="2">
        <v>815.01</v>
      </c>
      <c r="D4129" s="2">
        <v>54.33</v>
      </c>
      <c r="E4129" s="2">
        <v>23.26</v>
      </c>
      <c r="F4129" s="2">
        <v>6.9</v>
      </c>
      <c r="G4129" s="2">
        <v>0</v>
      </c>
      <c r="H4129" s="16">
        <f t="shared" si="195"/>
        <v>1003.226339986987</v>
      </c>
      <c r="I4129" s="15">
        <f t="shared" si="193"/>
        <v>54.610823124593345</v>
      </c>
      <c r="J4129" s="14">
        <f t="shared" si="194"/>
        <v>0.86954773030419186</v>
      </c>
    </row>
    <row r="4130" spans="1:10" x14ac:dyDescent="0.3">
      <c r="A4130" s="19">
        <v>20200620</v>
      </c>
      <c r="B4130" s="19" t="s">
        <v>32</v>
      </c>
      <c r="C4130" s="19">
        <v>660</v>
      </c>
      <c r="D4130" s="19">
        <v>42.77</v>
      </c>
      <c r="E4130" s="19">
        <v>22.81</v>
      </c>
      <c r="F4130" s="19">
        <v>6.83</v>
      </c>
      <c r="G4130" s="19">
        <v>0</v>
      </c>
      <c r="H4130" s="17">
        <f t="shared" si="195"/>
        <v>971.93603745825192</v>
      </c>
      <c r="I4130" s="18">
        <f t="shared" si="193"/>
        <v>53.183001170570371</v>
      </c>
      <c r="J4130" s="17">
        <f t="shared" si="194"/>
        <v>0.84867170229192745</v>
      </c>
    </row>
    <row r="4131" spans="1:10" x14ac:dyDescent="0.3">
      <c r="A4131" s="2">
        <v>20200620</v>
      </c>
      <c r="B4131" s="2" t="s">
        <v>31</v>
      </c>
      <c r="C4131" s="2">
        <v>474</v>
      </c>
      <c r="D4131" s="2">
        <v>31.09</v>
      </c>
      <c r="E4131" s="2">
        <v>22.19</v>
      </c>
      <c r="F4131" s="2">
        <v>6.76</v>
      </c>
      <c r="G4131" s="2">
        <v>0</v>
      </c>
      <c r="H4131" s="16">
        <f t="shared" si="195"/>
        <v>917.92177037539864</v>
      </c>
      <c r="I4131" s="15">
        <f t="shared" si="193"/>
        <v>50.875055324231212</v>
      </c>
      <c r="J4131" s="14">
        <f t="shared" si="194"/>
        <v>0.81104102571239001</v>
      </c>
    </row>
    <row r="4132" spans="1:10" x14ac:dyDescent="0.3">
      <c r="A4132" s="19">
        <v>20200620</v>
      </c>
      <c r="B4132" s="19" t="s">
        <v>30</v>
      </c>
      <c r="C4132" s="19">
        <v>285</v>
      </c>
      <c r="D4132" s="19">
        <v>19.600000000000001</v>
      </c>
      <c r="E4132" s="19">
        <v>21.3</v>
      </c>
      <c r="F4132" s="19">
        <v>6.76</v>
      </c>
      <c r="G4132" s="19">
        <v>0</v>
      </c>
      <c r="H4132" s="17">
        <f t="shared" si="195"/>
        <v>849.60103245956964</v>
      </c>
      <c r="I4132" s="18">
        <f t="shared" si="193"/>
        <v>47.850032264361552</v>
      </c>
      <c r="J4132" s="17">
        <f t="shared" si="194"/>
        <v>0.76224068294365732</v>
      </c>
    </row>
    <row r="4133" spans="1:10" x14ac:dyDescent="0.3">
      <c r="A4133" s="2">
        <v>20200620</v>
      </c>
      <c r="B4133" s="2" t="s">
        <v>29</v>
      </c>
      <c r="C4133" s="2">
        <v>104</v>
      </c>
      <c r="D4133" s="2">
        <v>8.5500000000000007</v>
      </c>
      <c r="E4133" s="2">
        <v>20.11</v>
      </c>
      <c r="F4133" s="2">
        <v>6.69</v>
      </c>
      <c r="G4133" s="2">
        <v>0</v>
      </c>
      <c r="H4133" s="16">
        <f t="shared" si="195"/>
        <v>699.52443283537605</v>
      </c>
      <c r="I4133" s="15">
        <f t="shared" si="193"/>
        <v>41.970138526105501</v>
      </c>
      <c r="J4133" s="14">
        <f t="shared" si="194"/>
        <v>0.64610481346112325</v>
      </c>
    </row>
    <row r="4134" spans="1:10" x14ac:dyDescent="0.3">
      <c r="A4134" s="19">
        <v>20200620</v>
      </c>
      <c r="B4134" s="19" t="s">
        <v>28</v>
      </c>
      <c r="C4134" s="19">
        <v>0</v>
      </c>
      <c r="D4134" s="19">
        <v>0</v>
      </c>
      <c r="E4134" s="19">
        <v>19.03</v>
      </c>
      <c r="F4134" s="19">
        <v>5.86</v>
      </c>
      <c r="G4134" s="19">
        <v>0</v>
      </c>
      <c r="H4134" s="17">
        <f t="shared" si="195"/>
        <v>0</v>
      </c>
      <c r="I4134" s="18">
        <f t="shared" si="193"/>
        <v>19.03</v>
      </c>
      <c r="J4134" s="17">
        <f t="shared" si="194"/>
        <v>0</v>
      </c>
    </row>
    <row r="4135" spans="1:10" x14ac:dyDescent="0.3">
      <c r="A4135" s="2">
        <v>20200620</v>
      </c>
      <c r="B4135" s="2" t="s">
        <v>27</v>
      </c>
      <c r="C4135" s="2">
        <v>0</v>
      </c>
      <c r="D4135" s="2">
        <v>0</v>
      </c>
      <c r="E4135" s="2">
        <v>18.21</v>
      </c>
      <c r="F4135" s="2">
        <v>5.52</v>
      </c>
      <c r="G4135" s="2">
        <v>0</v>
      </c>
      <c r="H4135" s="16">
        <f t="shared" si="195"/>
        <v>0</v>
      </c>
      <c r="I4135" s="15">
        <f t="shared" si="193"/>
        <v>18.21</v>
      </c>
      <c r="J4135" s="14">
        <f t="shared" si="194"/>
        <v>0</v>
      </c>
    </row>
    <row r="4136" spans="1:10" x14ac:dyDescent="0.3">
      <c r="A4136" s="19">
        <v>20200620</v>
      </c>
      <c r="B4136" s="19" t="s">
        <v>26</v>
      </c>
      <c r="C4136" s="19">
        <v>0</v>
      </c>
      <c r="D4136" s="19">
        <v>0</v>
      </c>
      <c r="E4136" s="19">
        <v>17.63</v>
      </c>
      <c r="F4136" s="19">
        <v>5.24</v>
      </c>
      <c r="G4136" s="19">
        <v>0</v>
      </c>
      <c r="H4136" s="17">
        <f t="shared" si="195"/>
        <v>0</v>
      </c>
      <c r="I4136" s="18">
        <f t="shared" si="193"/>
        <v>17.63</v>
      </c>
      <c r="J4136" s="17">
        <f t="shared" si="194"/>
        <v>0</v>
      </c>
    </row>
    <row r="4137" spans="1:10" x14ac:dyDescent="0.3">
      <c r="A4137" s="2">
        <v>20200620</v>
      </c>
      <c r="B4137" s="2" t="s">
        <v>25</v>
      </c>
      <c r="C4137" s="2">
        <v>0</v>
      </c>
      <c r="D4137" s="2">
        <v>0</v>
      </c>
      <c r="E4137" s="2">
        <v>17.22</v>
      </c>
      <c r="F4137" s="2">
        <v>4.9000000000000004</v>
      </c>
      <c r="G4137" s="2">
        <v>0</v>
      </c>
      <c r="H4137" s="16">
        <f t="shared" si="195"/>
        <v>0</v>
      </c>
      <c r="I4137" s="15">
        <f t="shared" si="193"/>
        <v>17.22</v>
      </c>
      <c r="J4137" s="14">
        <f t="shared" si="194"/>
        <v>0</v>
      </c>
    </row>
    <row r="4138" spans="1:10" x14ac:dyDescent="0.3">
      <c r="A4138" s="19">
        <v>20200621</v>
      </c>
      <c r="B4138" s="19" t="s">
        <v>48</v>
      </c>
      <c r="C4138" s="19">
        <v>0</v>
      </c>
      <c r="D4138" s="19">
        <v>0</v>
      </c>
      <c r="E4138" s="19">
        <v>16.91</v>
      </c>
      <c r="F4138" s="19">
        <v>4.4800000000000004</v>
      </c>
      <c r="G4138" s="19">
        <v>0</v>
      </c>
      <c r="H4138" s="17">
        <f t="shared" si="195"/>
        <v>0</v>
      </c>
      <c r="I4138" s="18">
        <f t="shared" si="193"/>
        <v>16.91</v>
      </c>
      <c r="J4138" s="17">
        <f t="shared" si="194"/>
        <v>0</v>
      </c>
    </row>
    <row r="4139" spans="1:10" x14ac:dyDescent="0.3">
      <c r="A4139" s="2">
        <v>20200621</v>
      </c>
      <c r="B4139" s="2" t="s">
        <v>47</v>
      </c>
      <c r="C4139" s="2">
        <v>0</v>
      </c>
      <c r="D4139" s="2">
        <v>0</v>
      </c>
      <c r="E4139" s="2">
        <v>16.66</v>
      </c>
      <c r="F4139" s="2">
        <v>4.34</v>
      </c>
      <c r="G4139" s="2">
        <v>0</v>
      </c>
      <c r="H4139" s="16">
        <f t="shared" si="195"/>
        <v>0</v>
      </c>
      <c r="I4139" s="15">
        <f t="shared" si="193"/>
        <v>16.66</v>
      </c>
      <c r="J4139" s="14">
        <f t="shared" si="194"/>
        <v>0</v>
      </c>
    </row>
    <row r="4140" spans="1:10" x14ac:dyDescent="0.3">
      <c r="A4140" s="19">
        <v>20200621</v>
      </c>
      <c r="B4140" s="19" t="s">
        <v>46</v>
      </c>
      <c r="C4140" s="19">
        <v>0</v>
      </c>
      <c r="D4140" s="19">
        <v>0</v>
      </c>
      <c r="E4140" s="19">
        <v>16.54</v>
      </c>
      <c r="F4140" s="19">
        <v>4.4800000000000004</v>
      </c>
      <c r="G4140" s="19">
        <v>0</v>
      </c>
      <c r="H4140" s="17">
        <f t="shared" si="195"/>
        <v>0</v>
      </c>
      <c r="I4140" s="18">
        <f t="shared" si="193"/>
        <v>16.54</v>
      </c>
      <c r="J4140" s="17">
        <f t="shared" si="194"/>
        <v>0</v>
      </c>
    </row>
    <row r="4141" spans="1:10" x14ac:dyDescent="0.3">
      <c r="A4141" s="2">
        <v>20200621</v>
      </c>
      <c r="B4141" s="2" t="s">
        <v>45</v>
      </c>
      <c r="C4141" s="2">
        <v>0</v>
      </c>
      <c r="D4141" s="2">
        <v>0</v>
      </c>
      <c r="E4141" s="2">
        <v>16.52</v>
      </c>
      <c r="F4141" s="2">
        <v>4.76</v>
      </c>
      <c r="G4141" s="2">
        <v>0</v>
      </c>
      <c r="H4141" s="16">
        <f t="shared" si="195"/>
        <v>0</v>
      </c>
      <c r="I4141" s="15">
        <f t="shared" si="193"/>
        <v>16.52</v>
      </c>
      <c r="J4141" s="14">
        <f t="shared" si="194"/>
        <v>0</v>
      </c>
    </row>
    <row r="4142" spans="1:10" x14ac:dyDescent="0.3">
      <c r="A4142" s="19">
        <v>20200621</v>
      </c>
      <c r="B4142" s="19" t="s">
        <v>44</v>
      </c>
      <c r="C4142" s="19">
        <v>0</v>
      </c>
      <c r="D4142" s="19">
        <v>0</v>
      </c>
      <c r="E4142" s="19">
        <v>16.55</v>
      </c>
      <c r="F4142" s="19">
        <v>5.03</v>
      </c>
      <c r="G4142" s="19">
        <v>0</v>
      </c>
      <c r="H4142" s="17">
        <f t="shared" si="195"/>
        <v>0</v>
      </c>
      <c r="I4142" s="18">
        <f t="shared" si="193"/>
        <v>16.55</v>
      </c>
      <c r="J4142" s="17">
        <f t="shared" si="194"/>
        <v>0</v>
      </c>
    </row>
    <row r="4143" spans="1:10" x14ac:dyDescent="0.3">
      <c r="A4143" s="2">
        <v>20200621</v>
      </c>
      <c r="B4143" s="2" t="s">
        <v>43</v>
      </c>
      <c r="C4143" s="2">
        <v>0</v>
      </c>
      <c r="D4143" s="2">
        <v>0</v>
      </c>
      <c r="E4143" s="2">
        <v>16.57</v>
      </c>
      <c r="F4143" s="2">
        <v>5.0999999999999996</v>
      </c>
      <c r="G4143" s="2">
        <v>0</v>
      </c>
      <c r="H4143" s="16">
        <f t="shared" si="195"/>
        <v>0</v>
      </c>
      <c r="I4143" s="15">
        <f t="shared" si="193"/>
        <v>16.57</v>
      </c>
      <c r="J4143" s="14">
        <f t="shared" si="194"/>
        <v>0</v>
      </c>
    </row>
    <row r="4144" spans="1:10" x14ac:dyDescent="0.3">
      <c r="A4144" s="19">
        <v>20200621</v>
      </c>
      <c r="B4144" s="19" t="s">
        <v>42</v>
      </c>
      <c r="C4144" s="19">
        <v>92</v>
      </c>
      <c r="D4144" s="19">
        <v>9.3000000000000007</v>
      </c>
      <c r="E4144" s="19">
        <v>16.78</v>
      </c>
      <c r="F4144" s="19">
        <v>4.76</v>
      </c>
      <c r="G4144" s="19">
        <v>0</v>
      </c>
      <c r="H4144" s="17">
        <f t="shared" si="195"/>
        <v>569.29346949758803</v>
      </c>
      <c r="I4144" s="18">
        <f t="shared" si="193"/>
        <v>34.570420921799624</v>
      </c>
      <c r="J4144" s="17">
        <f t="shared" si="194"/>
        <v>0.54477576790753179</v>
      </c>
    </row>
    <row r="4145" spans="1:10" x14ac:dyDescent="0.3">
      <c r="A4145" s="2">
        <v>20200621</v>
      </c>
      <c r="B4145" s="2" t="s">
        <v>41</v>
      </c>
      <c r="C4145" s="2">
        <v>286.99</v>
      </c>
      <c r="D4145" s="2">
        <v>20.399999999999999</v>
      </c>
      <c r="E4145" s="2">
        <v>17.78</v>
      </c>
      <c r="F4145" s="2">
        <v>5.24</v>
      </c>
      <c r="G4145" s="2">
        <v>0</v>
      </c>
      <c r="H4145" s="16">
        <f t="shared" si="195"/>
        <v>823.33050571619628</v>
      </c>
      <c r="I4145" s="15">
        <f t="shared" si="193"/>
        <v>43.509078303631135</v>
      </c>
      <c r="J4145" s="14">
        <f t="shared" si="194"/>
        <v>0.75475460611588441</v>
      </c>
    </row>
    <row r="4146" spans="1:10" x14ac:dyDescent="0.3">
      <c r="A4146" s="19">
        <v>20200621</v>
      </c>
      <c r="B4146" s="19" t="s">
        <v>40</v>
      </c>
      <c r="C4146" s="19">
        <v>476</v>
      </c>
      <c r="D4146" s="19">
        <v>31.91</v>
      </c>
      <c r="E4146" s="19">
        <v>19.07</v>
      </c>
      <c r="F4146" s="19">
        <v>5.79</v>
      </c>
      <c r="G4146" s="19">
        <v>0</v>
      </c>
      <c r="H4146" s="17">
        <f t="shared" si="195"/>
        <v>900.51486338251129</v>
      </c>
      <c r="I4146" s="18">
        <f t="shared" si="193"/>
        <v>47.211089480703478</v>
      </c>
      <c r="J4146" s="17">
        <f t="shared" si="194"/>
        <v>0.81050849044069539</v>
      </c>
    </row>
    <row r="4147" spans="1:10" x14ac:dyDescent="0.3">
      <c r="A4147" s="2">
        <v>20200621</v>
      </c>
      <c r="B4147" s="2" t="s">
        <v>39</v>
      </c>
      <c r="C4147" s="2">
        <v>627</v>
      </c>
      <c r="D4147" s="2">
        <v>43.59</v>
      </c>
      <c r="E4147" s="2">
        <v>20.38</v>
      </c>
      <c r="F4147" s="2">
        <v>6.21</v>
      </c>
      <c r="G4147" s="2">
        <v>0</v>
      </c>
      <c r="H4147" s="16">
        <f t="shared" si="195"/>
        <v>909.36365041624981</v>
      </c>
      <c r="I4147" s="15">
        <f t="shared" si="193"/>
        <v>48.797614075507809</v>
      </c>
      <c r="J4147" s="14">
        <f t="shared" si="194"/>
        <v>0.81198056698519561</v>
      </c>
    </row>
    <row r="4148" spans="1:10" x14ac:dyDescent="0.3">
      <c r="A4148" s="19">
        <v>20200621</v>
      </c>
      <c r="B4148" s="19" t="s">
        <v>38</v>
      </c>
      <c r="C4148" s="19">
        <v>823</v>
      </c>
      <c r="D4148" s="19">
        <v>55.13</v>
      </c>
      <c r="E4148" s="19">
        <v>21.59</v>
      </c>
      <c r="F4148" s="19">
        <v>6.34</v>
      </c>
      <c r="G4148" s="19">
        <v>0</v>
      </c>
      <c r="H4148" s="17">
        <f t="shared" si="195"/>
        <v>1003.1064141975774</v>
      </c>
      <c r="I4148" s="18">
        <f t="shared" si="193"/>
        <v>52.937075443674289</v>
      </c>
      <c r="J4148" s="17">
        <f t="shared" si="194"/>
        <v>0.87699904612595647</v>
      </c>
    </row>
    <row r="4149" spans="1:10" x14ac:dyDescent="0.3">
      <c r="A4149" s="2">
        <v>20200621</v>
      </c>
      <c r="B4149" s="2" t="s">
        <v>37</v>
      </c>
      <c r="C4149" s="2">
        <v>931</v>
      </c>
      <c r="D4149" s="2">
        <v>65.849999999999994</v>
      </c>
      <c r="E4149" s="2">
        <v>22.81</v>
      </c>
      <c r="F4149" s="2">
        <v>6.48</v>
      </c>
      <c r="G4149" s="2">
        <v>0</v>
      </c>
      <c r="H4149" s="16">
        <f t="shared" si="195"/>
        <v>1020.2991372066419</v>
      </c>
      <c r="I4149" s="15">
        <f t="shared" si="193"/>
        <v>54.694348037707556</v>
      </c>
      <c r="J4149" s="14">
        <f t="shared" si="194"/>
        <v>0.88396210763410143</v>
      </c>
    </row>
    <row r="4150" spans="1:10" x14ac:dyDescent="0.3">
      <c r="A4150" s="19">
        <v>20200621</v>
      </c>
      <c r="B4150" s="19" t="s">
        <v>36</v>
      </c>
      <c r="C4150" s="19">
        <v>992</v>
      </c>
      <c r="D4150" s="19">
        <v>73.58</v>
      </c>
      <c r="E4150" s="19">
        <v>23.79</v>
      </c>
      <c r="F4150" s="19">
        <v>6.69</v>
      </c>
      <c r="G4150" s="19">
        <v>0</v>
      </c>
      <c r="H4150" s="17">
        <f t="shared" si="195"/>
        <v>1034.1786016144717</v>
      </c>
      <c r="I4150" s="18">
        <f t="shared" si="193"/>
        <v>56.108081300452241</v>
      </c>
      <c r="J4150" s="17">
        <f t="shared" si="194"/>
        <v>0.88940769753252236</v>
      </c>
    </row>
    <row r="4151" spans="1:10" x14ac:dyDescent="0.3">
      <c r="A4151" s="2">
        <v>20200621</v>
      </c>
      <c r="B4151" s="2" t="s">
        <v>35</v>
      </c>
      <c r="C4151" s="2">
        <v>995</v>
      </c>
      <c r="D4151" s="2">
        <v>73.260000000000005</v>
      </c>
      <c r="E4151" s="2">
        <v>24.45</v>
      </c>
      <c r="F4151" s="2">
        <v>7.03</v>
      </c>
      <c r="G4151" s="2">
        <v>0</v>
      </c>
      <c r="H4151" s="16">
        <f t="shared" si="195"/>
        <v>1039.0324865777229</v>
      </c>
      <c r="I4151" s="15">
        <f t="shared" si="193"/>
        <v>56.919765205553844</v>
      </c>
      <c r="J4151" s="14">
        <f t="shared" si="194"/>
        <v>0.88978695802145635</v>
      </c>
    </row>
    <row r="4152" spans="1:10" x14ac:dyDescent="0.3">
      <c r="A4152" s="19">
        <v>20200621</v>
      </c>
      <c r="B4152" s="19" t="s">
        <v>34</v>
      </c>
      <c r="C4152" s="19">
        <v>935.01</v>
      </c>
      <c r="D4152" s="19">
        <v>65.19</v>
      </c>
      <c r="E4152" s="19">
        <v>24.73</v>
      </c>
      <c r="F4152" s="19">
        <v>7.31</v>
      </c>
      <c r="G4152" s="19">
        <v>0</v>
      </c>
      <c r="H4152" s="17">
        <f t="shared" si="195"/>
        <v>1030.0822027616521</v>
      </c>
      <c r="I4152" s="18">
        <f t="shared" si="193"/>
        <v>56.920068836301624</v>
      </c>
      <c r="J4152" s="17">
        <f t="shared" si="194"/>
        <v>0.88212087607524692</v>
      </c>
    </row>
    <row r="4153" spans="1:10" x14ac:dyDescent="0.3">
      <c r="A4153" s="2">
        <v>20200621</v>
      </c>
      <c r="B4153" s="2" t="s">
        <v>33</v>
      </c>
      <c r="C4153" s="2">
        <v>836.01</v>
      </c>
      <c r="D4153" s="2">
        <v>54.38</v>
      </c>
      <c r="E4153" s="2">
        <v>24.62</v>
      </c>
      <c r="F4153" s="2">
        <v>7.52</v>
      </c>
      <c r="G4153" s="2">
        <v>0</v>
      </c>
      <c r="H4153" s="16">
        <f t="shared" si="195"/>
        <v>1028.4322284010973</v>
      </c>
      <c r="I4153" s="15">
        <f t="shared" si="193"/>
        <v>56.758507137534295</v>
      </c>
      <c r="J4153" s="14">
        <f t="shared" si="194"/>
        <v>0.88145560320343797</v>
      </c>
    </row>
    <row r="4154" spans="1:10" x14ac:dyDescent="0.3">
      <c r="A4154" s="19">
        <v>20200621</v>
      </c>
      <c r="B4154" s="19" t="s">
        <v>32</v>
      </c>
      <c r="C4154" s="19">
        <v>671</v>
      </c>
      <c r="D4154" s="19">
        <v>42.81</v>
      </c>
      <c r="E4154" s="19">
        <v>24.06</v>
      </c>
      <c r="F4154" s="19">
        <v>7.72</v>
      </c>
      <c r="G4154" s="19">
        <v>0</v>
      </c>
      <c r="H4154" s="17">
        <f t="shared" si="195"/>
        <v>987.39002298682294</v>
      </c>
      <c r="I4154" s="18">
        <f t="shared" si="193"/>
        <v>54.915938218338212</v>
      </c>
      <c r="J4154" s="17">
        <f t="shared" si="194"/>
        <v>0.85446587782397487</v>
      </c>
    </row>
    <row r="4155" spans="1:10" x14ac:dyDescent="0.3">
      <c r="A4155" s="2">
        <v>20200621</v>
      </c>
      <c r="B4155" s="2" t="s">
        <v>31</v>
      </c>
      <c r="C4155" s="2">
        <v>480</v>
      </c>
      <c r="D4155" s="2">
        <v>31.13</v>
      </c>
      <c r="E4155" s="2">
        <v>23.21</v>
      </c>
      <c r="F4155" s="2">
        <v>7.79</v>
      </c>
      <c r="G4155" s="2">
        <v>0</v>
      </c>
      <c r="H4155" s="16">
        <f t="shared" si="195"/>
        <v>928.46631572631395</v>
      </c>
      <c r="I4155" s="15">
        <f t="shared" si="193"/>
        <v>52.224572366447312</v>
      </c>
      <c r="J4155" s="14">
        <f t="shared" si="194"/>
        <v>0.81471937291596508</v>
      </c>
    </row>
    <row r="4156" spans="1:10" x14ac:dyDescent="0.3">
      <c r="A4156" s="19">
        <v>20200621</v>
      </c>
      <c r="B4156" s="19" t="s">
        <v>30</v>
      </c>
      <c r="C4156" s="19">
        <v>283</v>
      </c>
      <c r="D4156" s="19">
        <v>19.64</v>
      </c>
      <c r="E4156" s="19">
        <v>22.21</v>
      </c>
      <c r="F4156" s="19">
        <v>7.86</v>
      </c>
      <c r="G4156" s="19">
        <v>0</v>
      </c>
      <c r="H4156" s="17">
        <f t="shared" si="195"/>
        <v>841.98833843785053</v>
      </c>
      <c r="I4156" s="18">
        <f t="shared" si="193"/>
        <v>48.522135576182833</v>
      </c>
      <c r="J4156" s="17">
        <f t="shared" si="194"/>
        <v>0.75286420111150032</v>
      </c>
    </row>
    <row r="4157" spans="1:10" x14ac:dyDescent="0.3">
      <c r="A4157" s="2">
        <v>20200621</v>
      </c>
      <c r="B4157" s="2" t="s">
        <v>29</v>
      </c>
      <c r="C4157" s="2">
        <v>101</v>
      </c>
      <c r="D4157" s="2">
        <v>8.59</v>
      </c>
      <c r="E4157" s="2">
        <v>20.83</v>
      </c>
      <c r="F4157" s="2">
        <v>7.52</v>
      </c>
      <c r="G4157" s="2">
        <v>0</v>
      </c>
      <c r="H4157" s="16">
        <f t="shared" si="195"/>
        <v>676.20598880403463</v>
      </c>
      <c r="I4157" s="15">
        <f t="shared" si="193"/>
        <v>41.961437150126081</v>
      </c>
      <c r="J4157" s="14">
        <f t="shared" si="194"/>
        <v>0.62459357459566134</v>
      </c>
    </row>
    <row r="4158" spans="1:10" x14ac:dyDescent="0.3">
      <c r="A4158" s="19">
        <v>20200621</v>
      </c>
      <c r="B4158" s="19" t="s">
        <v>28</v>
      </c>
      <c r="C4158" s="19">
        <v>0</v>
      </c>
      <c r="D4158" s="19">
        <v>0</v>
      </c>
      <c r="E4158" s="19">
        <v>19.7</v>
      </c>
      <c r="F4158" s="19">
        <v>7.31</v>
      </c>
      <c r="G4158" s="19">
        <v>0</v>
      </c>
      <c r="H4158" s="17">
        <f t="shared" si="195"/>
        <v>0</v>
      </c>
      <c r="I4158" s="18">
        <f t="shared" si="193"/>
        <v>19.7</v>
      </c>
      <c r="J4158" s="17">
        <f t="shared" si="194"/>
        <v>0</v>
      </c>
    </row>
    <row r="4159" spans="1:10" x14ac:dyDescent="0.3">
      <c r="A4159" s="2">
        <v>20200621</v>
      </c>
      <c r="B4159" s="2" t="s">
        <v>27</v>
      </c>
      <c r="C4159" s="2">
        <v>0</v>
      </c>
      <c r="D4159" s="2">
        <v>0</v>
      </c>
      <c r="E4159" s="2">
        <v>18.920000000000002</v>
      </c>
      <c r="F4159" s="2">
        <v>7.31</v>
      </c>
      <c r="G4159" s="2">
        <v>0</v>
      </c>
      <c r="H4159" s="16">
        <f t="shared" si="195"/>
        <v>0</v>
      </c>
      <c r="I4159" s="15">
        <f t="shared" si="193"/>
        <v>18.920000000000002</v>
      </c>
      <c r="J4159" s="14">
        <f t="shared" si="194"/>
        <v>0</v>
      </c>
    </row>
    <row r="4160" spans="1:10" x14ac:dyDescent="0.3">
      <c r="A4160" s="19">
        <v>20200621</v>
      </c>
      <c r="B4160" s="19" t="s">
        <v>26</v>
      </c>
      <c r="C4160" s="19">
        <v>0</v>
      </c>
      <c r="D4160" s="19">
        <v>0</v>
      </c>
      <c r="E4160" s="19">
        <v>18.5</v>
      </c>
      <c r="F4160" s="19">
        <v>6.97</v>
      </c>
      <c r="G4160" s="19">
        <v>0</v>
      </c>
      <c r="H4160" s="17">
        <f t="shared" si="195"/>
        <v>0</v>
      </c>
      <c r="I4160" s="18">
        <f t="shared" si="193"/>
        <v>18.5</v>
      </c>
      <c r="J4160" s="17">
        <f t="shared" si="194"/>
        <v>0</v>
      </c>
    </row>
    <row r="4161" spans="1:10" x14ac:dyDescent="0.3">
      <c r="A4161" s="2">
        <v>20200621</v>
      </c>
      <c r="B4161" s="2" t="s">
        <v>25</v>
      </c>
      <c r="C4161" s="2">
        <v>0</v>
      </c>
      <c r="D4161" s="2">
        <v>0</v>
      </c>
      <c r="E4161" s="2">
        <v>18.27</v>
      </c>
      <c r="F4161" s="2">
        <v>6.76</v>
      </c>
      <c r="G4161" s="2">
        <v>0</v>
      </c>
      <c r="H4161" s="16">
        <f t="shared" si="195"/>
        <v>0</v>
      </c>
      <c r="I4161" s="15">
        <f t="shared" si="193"/>
        <v>18.27</v>
      </c>
      <c r="J4161" s="14">
        <f t="shared" si="194"/>
        <v>0</v>
      </c>
    </row>
    <row r="4162" spans="1:10" x14ac:dyDescent="0.3">
      <c r="A4162" s="19">
        <v>20200622</v>
      </c>
      <c r="B4162" s="19" t="s">
        <v>48</v>
      </c>
      <c r="C4162" s="19">
        <v>0</v>
      </c>
      <c r="D4162" s="19">
        <v>0</v>
      </c>
      <c r="E4162" s="19">
        <v>18.05</v>
      </c>
      <c r="F4162" s="19">
        <v>6.55</v>
      </c>
      <c r="G4162" s="19">
        <v>0</v>
      </c>
      <c r="H4162" s="17">
        <f t="shared" si="195"/>
        <v>0</v>
      </c>
      <c r="I4162" s="18">
        <f t="shared" si="193"/>
        <v>18.05</v>
      </c>
      <c r="J4162" s="17">
        <f t="shared" si="194"/>
        <v>0</v>
      </c>
    </row>
    <row r="4163" spans="1:10" x14ac:dyDescent="0.3">
      <c r="A4163" s="2">
        <v>20200622</v>
      </c>
      <c r="B4163" s="2" t="s">
        <v>47</v>
      </c>
      <c r="C4163" s="2">
        <v>0</v>
      </c>
      <c r="D4163" s="2">
        <v>0</v>
      </c>
      <c r="E4163" s="2">
        <v>18.010000000000002</v>
      </c>
      <c r="F4163" s="2">
        <v>6.48</v>
      </c>
      <c r="G4163" s="2">
        <v>0</v>
      </c>
      <c r="H4163" s="16">
        <f t="shared" si="195"/>
        <v>0</v>
      </c>
      <c r="I4163" s="15">
        <f t="shared" si="193"/>
        <v>18.010000000000002</v>
      </c>
      <c r="J4163" s="14">
        <f t="shared" si="194"/>
        <v>0</v>
      </c>
    </row>
    <row r="4164" spans="1:10" x14ac:dyDescent="0.3">
      <c r="A4164" s="19">
        <v>20200622</v>
      </c>
      <c r="B4164" s="19" t="s">
        <v>46</v>
      </c>
      <c r="C4164" s="19">
        <v>0</v>
      </c>
      <c r="D4164" s="19">
        <v>0</v>
      </c>
      <c r="E4164" s="19">
        <v>17.89</v>
      </c>
      <c r="F4164" s="19">
        <v>6.28</v>
      </c>
      <c r="G4164" s="19">
        <v>0</v>
      </c>
      <c r="H4164" s="17">
        <f t="shared" si="195"/>
        <v>0</v>
      </c>
      <c r="I4164" s="18">
        <f t="shared" si="193"/>
        <v>17.89</v>
      </c>
      <c r="J4164" s="17">
        <f t="shared" si="194"/>
        <v>0</v>
      </c>
    </row>
    <row r="4165" spans="1:10" x14ac:dyDescent="0.3">
      <c r="A4165" s="2">
        <v>20200622</v>
      </c>
      <c r="B4165" s="2" t="s">
        <v>45</v>
      </c>
      <c r="C4165" s="2">
        <v>0</v>
      </c>
      <c r="D4165" s="2">
        <v>0</v>
      </c>
      <c r="E4165" s="2">
        <v>17.86</v>
      </c>
      <c r="F4165" s="2">
        <v>6.07</v>
      </c>
      <c r="G4165" s="2">
        <v>0</v>
      </c>
      <c r="H4165" s="16">
        <f t="shared" si="195"/>
        <v>0</v>
      </c>
      <c r="I4165" s="15">
        <f t="shared" si="193"/>
        <v>17.86</v>
      </c>
      <c r="J4165" s="14">
        <f t="shared" si="194"/>
        <v>0</v>
      </c>
    </row>
    <row r="4166" spans="1:10" x14ac:dyDescent="0.3">
      <c r="A4166" s="19">
        <v>20200622</v>
      </c>
      <c r="B4166" s="19" t="s">
        <v>44</v>
      </c>
      <c r="C4166" s="19">
        <v>0</v>
      </c>
      <c r="D4166" s="19">
        <v>0</v>
      </c>
      <c r="E4166" s="19">
        <v>17.71</v>
      </c>
      <c r="F4166" s="19">
        <v>5.79</v>
      </c>
      <c r="G4166" s="19">
        <v>0</v>
      </c>
      <c r="H4166" s="17">
        <f t="shared" si="195"/>
        <v>0</v>
      </c>
      <c r="I4166" s="18">
        <f t="shared" si="193"/>
        <v>17.71</v>
      </c>
      <c r="J4166" s="17">
        <f t="shared" si="194"/>
        <v>0</v>
      </c>
    </row>
    <row r="4167" spans="1:10" x14ac:dyDescent="0.3">
      <c r="A4167" s="2">
        <v>20200622</v>
      </c>
      <c r="B4167" s="2" t="s">
        <v>43</v>
      </c>
      <c r="C4167" s="2">
        <v>0</v>
      </c>
      <c r="D4167" s="2">
        <v>0</v>
      </c>
      <c r="E4167" s="2">
        <v>17.52</v>
      </c>
      <c r="F4167" s="2">
        <v>5.59</v>
      </c>
      <c r="G4167" s="2">
        <v>0</v>
      </c>
      <c r="H4167" s="16">
        <f t="shared" si="195"/>
        <v>0</v>
      </c>
      <c r="I4167" s="15">
        <f t="shared" si="193"/>
        <v>17.52</v>
      </c>
      <c r="J4167" s="14">
        <f t="shared" si="194"/>
        <v>0</v>
      </c>
    </row>
    <row r="4168" spans="1:10" x14ac:dyDescent="0.3">
      <c r="A4168" s="19">
        <v>20200622</v>
      </c>
      <c r="B4168" s="19" t="s">
        <v>42</v>
      </c>
      <c r="C4168" s="19">
        <v>109.99</v>
      </c>
      <c r="D4168" s="19">
        <v>9.27</v>
      </c>
      <c r="E4168" s="19">
        <v>17.52</v>
      </c>
      <c r="F4168" s="19">
        <v>5.31</v>
      </c>
      <c r="G4168" s="19">
        <v>0</v>
      </c>
      <c r="H4168" s="17">
        <f t="shared" si="195"/>
        <v>682.7983862679198</v>
      </c>
      <c r="I4168" s="18">
        <f t="shared" si="193"/>
        <v>38.85744957087249</v>
      </c>
      <c r="J4168" s="17">
        <f t="shared" si="194"/>
        <v>0.64022008734640612</v>
      </c>
    </row>
    <row r="4169" spans="1:10" x14ac:dyDescent="0.3">
      <c r="A4169" s="2">
        <v>20200622</v>
      </c>
      <c r="B4169" s="2" t="s">
        <v>41</v>
      </c>
      <c r="C4169" s="2">
        <v>293.99</v>
      </c>
      <c r="D4169" s="2">
        <v>20.350000000000001</v>
      </c>
      <c r="E4169" s="2">
        <v>18.68</v>
      </c>
      <c r="F4169" s="2">
        <v>5.24</v>
      </c>
      <c r="G4169" s="2">
        <v>0</v>
      </c>
      <c r="H4169" s="16">
        <f t="shared" si="195"/>
        <v>845.39650250878481</v>
      </c>
      <c r="I4169" s="15">
        <f t="shared" si="193"/>
        <v>45.098640703399525</v>
      </c>
      <c r="J4169" s="14">
        <f t="shared" si="194"/>
        <v>0.76893556000752894</v>
      </c>
    </row>
    <row r="4170" spans="1:10" x14ac:dyDescent="0.3">
      <c r="A4170" s="19">
        <v>20200622</v>
      </c>
      <c r="B4170" s="19" t="s">
        <v>40</v>
      </c>
      <c r="C4170" s="19">
        <v>485.99</v>
      </c>
      <c r="D4170" s="19">
        <v>31.86</v>
      </c>
      <c r="E4170" s="19">
        <v>20.260000000000002</v>
      </c>
      <c r="F4170" s="19">
        <v>5.24</v>
      </c>
      <c r="G4170" s="19">
        <v>0</v>
      </c>
      <c r="H4170" s="17">
        <f t="shared" si="195"/>
        <v>920.70499606820124</v>
      </c>
      <c r="I4170" s="18">
        <f t="shared" ref="I4170:I4233" si="196">E4170+H4170*((NOCT-20)/(800))</f>
        <v>49.03203112713129</v>
      </c>
      <c r="J4170" s="17">
        <f t="shared" ref="J4170:J4233" si="197">P_STC__W*(H4170/1000)*(1+(alpha_p/100)*(I4170-25))</f>
        <v>0.82113614600832785</v>
      </c>
    </row>
    <row r="4171" spans="1:10" x14ac:dyDescent="0.3">
      <c r="A4171" s="2">
        <v>20200622</v>
      </c>
      <c r="B4171" s="2" t="s">
        <v>39</v>
      </c>
      <c r="C4171" s="2">
        <v>667</v>
      </c>
      <c r="D4171" s="2">
        <v>43.55</v>
      </c>
      <c r="E4171" s="2">
        <v>21.92</v>
      </c>
      <c r="F4171" s="2">
        <v>5.24</v>
      </c>
      <c r="G4171" s="2">
        <v>0</v>
      </c>
      <c r="H4171" s="16">
        <f t="shared" si="195"/>
        <v>968.08747946794006</v>
      </c>
      <c r="I4171" s="15">
        <f t="shared" si="196"/>
        <v>52.172733733373128</v>
      </c>
      <c r="J4171" s="14">
        <f t="shared" si="197"/>
        <v>0.84971235457206407</v>
      </c>
    </row>
    <row r="4172" spans="1:10" x14ac:dyDescent="0.3">
      <c r="A4172" s="19">
        <v>20200622</v>
      </c>
      <c r="B4172" s="19" t="s">
        <v>38</v>
      </c>
      <c r="C4172" s="19">
        <v>827</v>
      </c>
      <c r="D4172" s="19">
        <v>55.09</v>
      </c>
      <c r="E4172" s="19">
        <v>23.85</v>
      </c>
      <c r="F4172" s="19">
        <v>5.03</v>
      </c>
      <c r="G4172" s="19">
        <v>0</v>
      </c>
      <c r="H4172" s="17">
        <f t="shared" si="195"/>
        <v>1008.472627183591</v>
      </c>
      <c r="I4172" s="18">
        <f t="shared" si="196"/>
        <v>55.364769599487218</v>
      </c>
      <c r="J4172" s="17">
        <f t="shared" si="197"/>
        <v>0.87067345181040423</v>
      </c>
    </row>
    <row r="4173" spans="1:10" x14ac:dyDescent="0.3">
      <c r="A4173" s="2">
        <v>20200622</v>
      </c>
      <c r="B4173" s="2" t="s">
        <v>37</v>
      </c>
      <c r="C4173" s="2">
        <v>896</v>
      </c>
      <c r="D4173" s="2">
        <v>65.81</v>
      </c>
      <c r="E4173" s="2">
        <v>25.65</v>
      </c>
      <c r="F4173" s="2">
        <v>4.83</v>
      </c>
      <c r="G4173" s="2">
        <v>0</v>
      </c>
      <c r="H4173" s="16">
        <f t="shared" si="195"/>
        <v>982.24973075247613</v>
      </c>
      <c r="I4173" s="15">
        <f t="shared" si="196"/>
        <v>56.345304086014877</v>
      </c>
      <c r="J4173" s="14">
        <f t="shared" si="197"/>
        <v>0.84369960650768439</v>
      </c>
    </row>
    <row r="4174" spans="1:10" x14ac:dyDescent="0.3">
      <c r="A4174" s="19">
        <v>20200622</v>
      </c>
      <c r="B4174" s="19" t="s">
        <v>36</v>
      </c>
      <c r="C4174" s="19">
        <v>913</v>
      </c>
      <c r="D4174" s="19">
        <v>73.569999999999993</v>
      </c>
      <c r="E4174" s="19">
        <v>26.99</v>
      </c>
      <c r="F4174" s="19">
        <v>4.9000000000000004</v>
      </c>
      <c r="G4174" s="19">
        <v>0</v>
      </c>
      <c r="H4174" s="17">
        <f t="shared" si="195"/>
        <v>951.86859318163044</v>
      </c>
      <c r="I4174" s="18">
        <f t="shared" si="196"/>
        <v>56.73589353692595</v>
      </c>
      <c r="J4174" s="17">
        <f t="shared" si="197"/>
        <v>0.81593079167702975</v>
      </c>
    </row>
    <row r="4175" spans="1:10" x14ac:dyDescent="0.3">
      <c r="A4175" s="2">
        <v>20200622</v>
      </c>
      <c r="B4175" s="2" t="s">
        <v>35</v>
      </c>
      <c r="C4175" s="2">
        <v>975</v>
      </c>
      <c r="D4175" s="2">
        <v>73.27</v>
      </c>
      <c r="E4175" s="2">
        <v>27.91</v>
      </c>
      <c r="F4175" s="2">
        <v>5.24</v>
      </c>
      <c r="G4175" s="2">
        <v>0</v>
      </c>
      <c r="H4175" s="16">
        <f t="shared" si="195"/>
        <v>1018.0939819005843</v>
      </c>
      <c r="I4175" s="15">
        <f t="shared" si="196"/>
        <v>59.725436934393258</v>
      </c>
      <c r="J4175" s="14">
        <f t="shared" si="197"/>
        <v>0.85900206927260114</v>
      </c>
    </row>
    <row r="4176" spans="1:10" x14ac:dyDescent="0.3">
      <c r="A4176" s="19">
        <v>20200622</v>
      </c>
      <c r="B4176" s="19" t="s">
        <v>34</v>
      </c>
      <c r="C4176" s="19">
        <v>882</v>
      </c>
      <c r="D4176" s="19">
        <v>65.22</v>
      </c>
      <c r="E4176" s="19">
        <v>28.21</v>
      </c>
      <c r="F4176" s="19">
        <v>5.72</v>
      </c>
      <c r="G4176" s="19">
        <v>0</v>
      </c>
      <c r="H4176" s="17">
        <f t="shared" si="195"/>
        <v>971.4471209021242</v>
      </c>
      <c r="I4176" s="18">
        <f t="shared" si="196"/>
        <v>58.567722528191382</v>
      </c>
      <c r="J4176" s="17">
        <f t="shared" si="197"/>
        <v>0.82470541757848614</v>
      </c>
    </row>
    <row r="4177" spans="1:10" x14ac:dyDescent="0.3">
      <c r="A4177" s="2">
        <v>20200622</v>
      </c>
      <c r="B4177" s="2" t="s">
        <v>33</v>
      </c>
      <c r="C4177" s="2">
        <v>820.01</v>
      </c>
      <c r="D4177" s="2">
        <v>54.42</v>
      </c>
      <c r="E4177" s="2">
        <v>27.94</v>
      </c>
      <c r="F4177" s="2">
        <v>6.21</v>
      </c>
      <c r="G4177" s="2">
        <v>0</v>
      </c>
      <c r="H4177" s="16">
        <f t="shared" si="195"/>
        <v>1008.2454899770306</v>
      </c>
      <c r="I4177" s="15">
        <f t="shared" si="196"/>
        <v>59.447671561782208</v>
      </c>
      <c r="J4177" s="14">
        <f t="shared" si="197"/>
        <v>0.85195279726133444</v>
      </c>
    </row>
    <row r="4178" spans="1:10" x14ac:dyDescent="0.3">
      <c r="A4178" s="19">
        <v>20200622</v>
      </c>
      <c r="B4178" s="19" t="s">
        <v>32</v>
      </c>
      <c r="C4178" s="19">
        <v>650</v>
      </c>
      <c r="D4178" s="19">
        <v>42.85</v>
      </c>
      <c r="E4178" s="19">
        <v>27.22</v>
      </c>
      <c r="F4178" s="19">
        <v>6.62</v>
      </c>
      <c r="G4178" s="19">
        <v>0</v>
      </c>
      <c r="H4178" s="17">
        <f t="shared" si="195"/>
        <v>955.7680183964651</v>
      </c>
      <c r="I4178" s="18">
        <f t="shared" si="196"/>
        <v>57.087750574889533</v>
      </c>
      <c r="J4178" s="17">
        <f t="shared" si="197"/>
        <v>0.81776001237853513</v>
      </c>
    </row>
    <row r="4179" spans="1:10" x14ac:dyDescent="0.3">
      <c r="A4179" s="2">
        <v>20200622</v>
      </c>
      <c r="B4179" s="2" t="s">
        <v>31</v>
      </c>
      <c r="C4179" s="2">
        <v>470</v>
      </c>
      <c r="D4179" s="2">
        <v>31.17</v>
      </c>
      <c r="E4179" s="2">
        <v>26.08</v>
      </c>
      <c r="F4179" s="2">
        <v>6.83</v>
      </c>
      <c r="G4179" s="2">
        <v>0</v>
      </c>
      <c r="H4179" s="16">
        <f t="shared" ref="H4179:H4242" si="198">IF(D4179&gt;0,C4179/SIN(D4179*PI()/180),0)</f>
        <v>908.07381249106072</v>
      </c>
      <c r="I4179" s="15">
        <f t="shared" si="196"/>
        <v>54.457306640345649</v>
      </c>
      <c r="J4179" s="14">
        <f t="shared" si="197"/>
        <v>0.78770147313128458</v>
      </c>
    </row>
    <row r="4180" spans="1:10" x14ac:dyDescent="0.3">
      <c r="A4180" s="19">
        <v>20200622</v>
      </c>
      <c r="B4180" s="19" t="s">
        <v>30</v>
      </c>
      <c r="C4180" s="19">
        <v>280</v>
      </c>
      <c r="D4180" s="19">
        <v>19.68</v>
      </c>
      <c r="E4180" s="19">
        <v>24.8</v>
      </c>
      <c r="F4180" s="19">
        <v>6.9</v>
      </c>
      <c r="G4180" s="19">
        <v>0</v>
      </c>
      <c r="H4180" s="17">
        <f t="shared" si="198"/>
        <v>831.43636505150289</v>
      </c>
      <c r="I4180" s="18">
        <f t="shared" si="196"/>
        <v>50.782386407859462</v>
      </c>
      <c r="J4180" s="17">
        <f t="shared" si="197"/>
        <v>0.73497250368363509</v>
      </c>
    </row>
    <row r="4181" spans="1:10" x14ac:dyDescent="0.3">
      <c r="A4181" s="2">
        <v>20200622</v>
      </c>
      <c r="B4181" s="2" t="s">
        <v>29</v>
      </c>
      <c r="C4181" s="2">
        <v>100</v>
      </c>
      <c r="D4181" s="2">
        <v>8.6300000000000008</v>
      </c>
      <c r="E4181" s="2">
        <v>23.55</v>
      </c>
      <c r="F4181" s="2">
        <v>6.34</v>
      </c>
      <c r="G4181" s="2">
        <v>0</v>
      </c>
      <c r="H4181" s="16">
        <f t="shared" si="198"/>
        <v>666.43104085293544</v>
      </c>
      <c r="I4181" s="15">
        <f t="shared" si="196"/>
        <v>44.37597002665423</v>
      </c>
      <c r="J4181" s="14">
        <f t="shared" si="197"/>
        <v>0.60832367542714239</v>
      </c>
    </row>
    <row r="4182" spans="1:10" x14ac:dyDescent="0.3">
      <c r="A4182" s="19">
        <v>20200622</v>
      </c>
      <c r="B4182" s="19" t="s">
        <v>28</v>
      </c>
      <c r="C4182" s="19">
        <v>0</v>
      </c>
      <c r="D4182" s="19">
        <v>0</v>
      </c>
      <c r="E4182" s="19">
        <v>22.08</v>
      </c>
      <c r="F4182" s="19">
        <v>6.21</v>
      </c>
      <c r="G4182" s="19">
        <v>0</v>
      </c>
      <c r="H4182" s="17">
        <f t="shared" si="198"/>
        <v>0</v>
      </c>
      <c r="I4182" s="18">
        <f t="shared" si="196"/>
        <v>22.08</v>
      </c>
      <c r="J4182" s="17">
        <f t="shared" si="197"/>
        <v>0</v>
      </c>
    </row>
    <row r="4183" spans="1:10" x14ac:dyDescent="0.3">
      <c r="A4183" s="2">
        <v>20200622</v>
      </c>
      <c r="B4183" s="2" t="s">
        <v>27</v>
      </c>
      <c r="C4183" s="2">
        <v>0</v>
      </c>
      <c r="D4183" s="2">
        <v>0</v>
      </c>
      <c r="E4183" s="2">
        <v>21.11</v>
      </c>
      <c r="F4183" s="2">
        <v>6</v>
      </c>
      <c r="G4183" s="2">
        <v>0</v>
      </c>
      <c r="H4183" s="16">
        <f t="shared" si="198"/>
        <v>0</v>
      </c>
      <c r="I4183" s="15">
        <f t="shared" si="196"/>
        <v>21.11</v>
      </c>
      <c r="J4183" s="14">
        <f t="shared" si="197"/>
        <v>0</v>
      </c>
    </row>
    <row r="4184" spans="1:10" x14ac:dyDescent="0.3">
      <c r="A4184" s="19">
        <v>20200622</v>
      </c>
      <c r="B4184" s="19" t="s">
        <v>26</v>
      </c>
      <c r="C4184" s="19">
        <v>0</v>
      </c>
      <c r="D4184" s="19">
        <v>0</v>
      </c>
      <c r="E4184" s="19">
        <v>20.54</v>
      </c>
      <c r="F4184" s="19">
        <v>5.66</v>
      </c>
      <c r="G4184" s="19">
        <v>0</v>
      </c>
      <c r="H4184" s="17">
        <f t="shared" si="198"/>
        <v>0</v>
      </c>
      <c r="I4184" s="18">
        <f t="shared" si="196"/>
        <v>20.54</v>
      </c>
      <c r="J4184" s="17">
        <f t="shared" si="197"/>
        <v>0</v>
      </c>
    </row>
    <row r="4185" spans="1:10" x14ac:dyDescent="0.3">
      <c r="A4185" s="2">
        <v>20200622</v>
      </c>
      <c r="B4185" s="2" t="s">
        <v>25</v>
      </c>
      <c r="C4185" s="2">
        <v>0</v>
      </c>
      <c r="D4185" s="2">
        <v>0</v>
      </c>
      <c r="E4185" s="2">
        <v>20.149999999999999</v>
      </c>
      <c r="F4185" s="2">
        <v>5.17</v>
      </c>
      <c r="G4185" s="2">
        <v>0</v>
      </c>
      <c r="H4185" s="16">
        <f t="shared" si="198"/>
        <v>0</v>
      </c>
      <c r="I4185" s="15">
        <f t="shared" si="196"/>
        <v>20.149999999999999</v>
      </c>
      <c r="J4185" s="14">
        <f t="shared" si="197"/>
        <v>0</v>
      </c>
    </row>
    <row r="4186" spans="1:10" x14ac:dyDescent="0.3">
      <c r="A4186" s="19">
        <v>20200623</v>
      </c>
      <c r="B4186" s="19" t="s">
        <v>48</v>
      </c>
      <c r="C4186" s="19">
        <v>0</v>
      </c>
      <c r="D4186" s="19">
        <v>0</v>
      </c>
      <c r="E4186" s="19">
        <v>19.78</v>
      </c>
      <c r="F4186" s="19">
        <v>4.76</v>
      </c>
      <c r="G4186" s="19">
        <v>0</v>
      </c>
      <c r="H4186" s="17">
        <f t="shared" si="198"/>
        <v>0</v>
      </c>
      <c r="I4186" s="18">
        <f t="shared" si="196"/>
        <v>19.78</v>
      </c>
      <c r="J4186" s="17">
        <f t="shared" si="197"/>
        <v>0</v>
      </c>
    </row>
    <row r="4187" spans="1:10" x14ac:dyDescent="0.3">
      <c r="A4187" s="2">
        <v>20200623</v>
      </c>
      <c r="B4187" s="2" t="s">
        <v>47</v>
      </c>
      <c r="C4187" s="2">
        <v>0</v>
      </c>
      <c r="D4187" s="2">
        <v>0</v>
      </c>
      <c r="E4187" s="2">
        <v>19.39</v>
      </c>
      <c r="F4187" s="2">
        <v>4.41</v>
      </c>
      <c r="G4187" s="2">
        <v>0</v>
      </c>
      <c r="H4187" s="16">
        <f t="shared" si="198"/>
        <v>0</v>
      </c>
      <c r="I4187" s="15">
        <f t="shared" si="196"/>
        <v>19.39</v>
      </c>
      <c r="J4187" s="14">
        <f t="shared" si="197"/>
        <v>0</v>
      </c>
    </row>
    <row r="4188" spans="1:10" x14ac:dyDescent="0.3">
      <c r="A4188" s="19">
        <v>20200623</v>
      </c>
      <c r="B4188" s="19" t="s">
        <v>46</v>
      </c>
      <c r="C4188" s="19">
        <v>0</v>
      </c>
      <c r="D4188" s="19">
        <v>0</v>
      </c>
      <c r="E4188" s="19">
        <v>18.96</v>
      </c>
      <c r="F4188" s="19">
        <v>4.1399999999999997</v>
      </c>
      <c r="G4188" s="19">
        <v>0</v>
      </c>
      <c r="H4188" s="17">
        <f t="shared" si="198"/>
        <v>0</v>
      </c>
      <c r="I4188" s="18">
        <f t="shared" si="196"/>
        <v>18.96</v>
      </c>
      <c r="J4188" s="17">
        <f t="shared" si="197"/>
        <v>0</v>
      </c>
    </row>
    <row r="4189" spans="1:10" x14ac:dyDescent="0.3">
      <c r="A4189" s="2">
        <v>20200623</v>
      </c>
      <c r="B4189" s="2" t="s">
        <v>45</v>
      </c>
      <c r="C4189" s="2">
        <v>0</v>
      </c>
      <c r="D4189" s="2">
        <v>0</v>
      </c>
      <c r="E4189" s="2">
        <v>18.63</v>
      </c>
      <c r="F4189" s="2">
        <v>4.1399999999999997</v>
      </c>
      <c r="G4189" s="2">
        <v>0</v>
      </c>
      <c r="H4189" s="16">
        <f t="shared" si="198"/>
        <v>0</v>
      </c>
      <c r="I4189" s="15">
        <f t="shared" si="196"/>
        <v>18.63</v>
      </c>
      <c r="J4189" s="14">
        <f t="shared" si="197"/>
        <v>0</v>
      </c>
    </row>
    <row r="4190" spans="1:10" x14ac:dyDescent="0.3">
      <c r="A4190" s="19">
        <v>20200623</v>
      </c>
      <c r="B4190" s="19" t="s">
        <v>44</v>
      </c>
      <c r="C4190" s="19">
        <v>0</v>
      </c>
      <c r="D4190" s="19">
        <v>0</v>
      </c>
      <c r="E4190" s="19">
        <v>18.34</v>
      </c>
      <c r="F4190" s="19">
        <v>4.1399999999999997</v>
      </c>
      <c r="G4190" s="19">
        <v>0</v>
      </c>
      <c r="H4190" s="17">
        <f t="shared" si="198"/>
        <v>0</v>
      </c>
      <c r="I4190" s="18">
        <f t="shared" si="196"/>
        <v>18.34</v>
      </c>
      <c r="J4190" s="17">
        <f t="shared" si="197"/>
        <v>0</v>
      </c>
    </row>
    <row r="4191" spans="1:10" x14ac:dyDescent="0.3">
      <c r="A4191" s="2">
        <v>20200623</v>
      </c>
      <c r="B4191" s="2" t="s">
        <v>43</v>
      </c>
      <c r="C4191" s="2">
        <v>0</v>
      </c>
      <c r="D4191" s="2">
        <v>0</v>
      </c>
      <c r="E4191" s="2">
        <v>18.16</v>
      </c>
      <c r="F4191" s="2">
        <v>4</v>
      </c>
      <c r="G4191" s="2">
        <v>0</v>
      </c>
      <c r="H4191" s="16">
        <f t="shared" si="198"/>
        <v>0</v>
      </c>
      <c r="I4191" s="15">
        <f t="shared" si="196"/>
        <v>18.16</v>
      </c>
      <c r="J4191" s="14">
        <f t="shared" si="197"/>
        <v>0</v>
      </c>
    </row>
    <row r="4192" spans="1:10" x14ac:dyDescent="0.3">
      <c r="A4192" s="19">
        <v>20200623</v>
      </c>
      <c r="B4192" s="19" t="s">
        <v>42</v>
      </c>
      <c r="C4192" s="19">
        <v>104</v>
      </c>
      <c r="D4192" s="19">
        <v>9.2200000000000006</v>
      </c>
      <c r="E4192" s="19">
        <v>18.239999999999998</v>
      </c>
      <c r="F4192" s="19">
        <v>3.79</v>
      </c>
      <c r="G4192" s="19">
        <v>0</v>
      </c>
      <c r="H4192" s="17">
        <f t="shared" si="198"/>
        <v>649.08416859034537</v>
      </c>
      <c r="I4192" s="18">
        <f t="shared" si="196"/>
        <v>38.523880268448295</v>
      </c>
      <c r="J4192" s="17">
        <f t="shared" si="197"/>
        <v>0.60958255397962013</v>
      </c>
    </row>
    <row r="4193" spans="1:10" x14ac:dyDescent="0.3">
      <c r="A4193" s="2">
        <v>20200623</v>
      </c>
      <c r="B4193" s="2" t="s">
        <v>41</v>
      </c>
      <c r="C4193" s="2">
        <v>289.99</v>
      </c>
      <c r="D4193" s="2">
        <v>20.309999999999999</v>
      </c>
      <c r="E4193" s="2">
        <v>19.399999999999999</v>
      </c>
      <c r="F4193" s="2">
        <v>4.4800000000000004</v>
      </c>
      <c r="G4193" s="2">
        <v>0</v>
      </c>
      <c r="H4193" s="16">
        <f t="shared" si="198"/>
        <v>835.46687531284647</v>
      </c>
      <c r="I4193" s="15">
        <f t="shared" si="196"/>
        <v>45.508339853526451</v>
      </c>
      <c r="J4193" s="14">
        <f t="shared" si="197"/>
        <v>0.75836370154408794</v>
      </c>
    </row>
    <row r="4194" spans="1:10" x14ac:dyDescent="0.3">
      <c r="A4194" s="19">
        <v>20200623</v>
      </c>
      <c r="B4194" s="19" t="s">
        <v>40</v>
      </c>
      <c r="C4194" s="19">
        <v>483.99</v>
      </c>
      <c r="D4194" s="19">
        <v>31.82</v>
      </c>
      <c r="E4194" s="19">
        <v>20.99</v>
      </c>
      <c r="F4194" s="19">
        <v>4.34</v>
      </c>
      <c r="G4194" s="19">
        <v>0</v>
      </c>
      <c r="H4194" s="17">
        <f t="shared" si="198"/>
        <v>917.94740188071364</v>
      </c>
      <c r="I4194" s="18">
        <f t="shared" si="196"/>
        <v>49.675856308772296</v>
      </c>
      <c r="J4194" s="17">
        <f t="shared" si="197"/>
        <v>0.81601728003552654</v>
      </c>
    </row>
    <row r="4195" spans="1:10" x14ac:dyDescent="0.3">
      <c r="A4195" s="2">
        <v>20200623</v>
      </c>
      <c r="B4195" s="2" t="s">
        <v>39</v>
      </c>
      <c r="C4195" s="2">
        <v>661</v>
      </c>
      <c r="D4195" s="2">
        <v>43.5</v>
      </c>
      <c r="E4195" s="2">
        <v>22.68</v>
      </c>
      <c r="F4195" s="2">
        <v>4.07</v>
      </c>
      <c r="G4195" s="2">
        <v>0</v>
      </c>
      <c r="H4195" s="16">
        <f t="shared" si="198"/>
        <v>960.26092269934463</v>
      </c>
      <c r="I4195" s="15">
        <f t="shared" si="196"/>
        <v>52.688153834354523</v>
      </c>
      <c r="J4195" s="14">
        <f t="shared" si="197"/>
        <v>0.84061558802966063</v>
      </c>
    </row>
    <row r="4196" spans="1:10" x14ac:dyDescent="0.3">
      <c r="A4196" s="19">
        <v>20200623</v>
      </c>
      <c r="B4196" s="19" t="s">
        <v>38</v>
      </c>
      <c r="C4196" s="19">
        <v>802</v>
      </c>
      <c r="D4196" s="19">
        <v>55.04</v>
      </c>
      <c r="E4196" s="19">
        <v>24.31</v>
      </c>
      <c r="F4196" s="19">
        <v>4.28</v>
      </c>
      <c r="G4196" s="19">
        <v>0</v>
      </c>
      <c r="H4196" s="17">
        <f t="shared" si="198"/>
        <v>978.5830909999886</v>
      </c>
      <c r="I4196" s="18">
        <f t="shared" si="196"/>
        <v>54.890721593749646</v>
      </c>
      <c r="J4196" s="17">
        <f t="shared" si="197"/>
        <v>0.84695559471754622</v>
      </c>
    </row>
    <row r="4197" spans="1:10" x14ac:dyDescent="0.3">
      <c r="A4197" s="2">
        <v>20200623</v>
      </c>
      <c r="B4197" s="2" t="s">
        <v>37</v>
      </c>
      <c r="C4197" s="2">
        <v>914</v>
      </c>
      <c r="D4197" s="2">
        <v>65.77</v>
      </c>
      <c r="E4197" s="2">
        <v>25.71</v>
      </c>
      <c r="F4197" s="2">
        <v>4.6900000000000004</v>
      </c>
      <c r="G4197" s="2">
        <v>0</v>
      </c>
      <c r="H4197" s="16">
        <f t="shared" si="198"/>
        <v>1002.2969971985673</v>
      </c>
      <c r="I4197" s="15">
        <f t="shared" si="196"/>
        <v>57.031781162455232</v>
      </c>
      <c r="J4197" s="14">
        <f t="shared" si="197"/>
        <v>0.85782288586534006</v>
      </c>
    </row>
    <row r="4198" spans="1:10" x14ac:dyDescent="0.3">
      <c r="A4198" s="19">
        <v>20200623</v>
      </c>
      <c r="B4198" s="19" t="s">
        <v>36</v>
      </c>
      <c r="C4198" s="19">
        <v>969</v>
      </c>
      <c r="D4198" s="19">
        <v>73.540000000000006</v>
      </c>
      <c r="E4198" s="19">
        <v>26.7</v>
      </c>
      <c r="F4198" s="19">
        <v>5.17</v>
      </c>
      <c r="G4198" s="19">
        <v>0</v>
      </c>
      <c r="H4198" s="17">
        <f t="shared" si="198"/>
        <v>1010.4087941697817</v>
      </c>
      <c r="I4198" s="18">
        <f t="shared" si="196"/>
        <v>58.275274817805681</v>
      </c>
      <c r="J4198" s="17">
        <f t="shared" si="197"/>
        <v>0.85911145780030951</v>
      </c>
    </row>
    <row r="4199" spans="1:10" x14ac:dyDescent="0.3">
      <c r="A4199" s="2">
        <v>20200623</v>
      </c>
      <c r="B4199" s="2" t="s">
        <v>35</v>
      </c>
      <c r="C4199" s="2">
        <v>973</v>
      </c>
      <c r="D4199" s="2">
        <v>73.28</v>
      </c>
      <c r="E4199" s="2">
        <v>27.15</v>
      </c>
      <c r="F4199" s="2">
        <v>5.79</v>
      </c>
      <c r="G4199" s="2">
        <v>0</v>
      </c>
      <c r="H4199" s="16">
        <f t="shared" si="198"/>
        <v>1015.9523005599922</v>
      </c>
      <c r="I4199" s="15">
        <f t="shared" si="196"/>
        <v>58.898509392499754</v>
      </c>
      <c r="J4199" s="14">
        <f t="shared" si="197"/>
        <v>0.86097559184710137</v>
      </c>
    </row>
    <row r="4200" spans="1:10" x14ac:dyDescent="0.3">
      <c r="A4200" s="19">
        <v>20200623</v>
      </c>
      <c r="B4200" s="19" t="s">
        <v>34</v>
      </c>
      <c r="C4200" s="19">
        <v>920.01</v>
      </c>
      <c r="D4200" s="19">
        <v>65.25</v>
      </c>
      <c r="E4200" s="19">
        <v>26.96</v>
      </c>
      <c r="F4200" s="19">
        <v>6.48</v>
      </c>
      <c r="G4200" s="19">
        <v>0</v>
      </c>
      <c r="H4200" s="17">
        <f t="shared" si="198"/>
        <v>1013.0671313917782</v>
      </c>
      <c r="I4200" s="18">
        <f t="shared" si="196"/>
        <v>58.618347855993065</v>
      </c>
      <c r="J4200" s="17">
        <f t="shared" si="197"/>
        <v>0.85980773688106982</v>
      </c>
    </row>
    <row r="4201" spans="1:10" x14ac:dyDescent="0.3">
      <c r="A4201" s="2">
        <v>20200623</v>
      </c>
      <c r="B4201" s="2" t="s">
        <v>33</v>
      </c>
      <c r="C4201" s="2">
        <v>813.01</v>
      </c>
      <c r="D4201" s="2">
        <v>54.45</v>
      </c>
      <c r="E4201" s="2">
        <v>26.36</v>
      </c>
      <c r="F4201" s="2">
        <v>6.97</v>
      </c>
      <c r="G4201" s="2">
        <v>0</v>
      </c>
      <c r="H4201" s="16">
        <f t="shared" si="198"/>
        <v>999.26445023874282</v>
      </c>
      <c r="I4201" s="15">
        <f t="shared" si="196"/>
        <v>57.587014069960716</v>
      </c>
      <c r="J4201" s="14">
        <f t="shared" si="197"/>
        <v>0.85273074909080615</v>
      </c>
    </row>
    <row r="4202" spans="1:10" x14ac:dyDescent="0.3">
      <c r="A4202" s="19">
        <v>20200623</v>
      </c>
      <c r="B4202" s="19" t="s">
        <v>32</v>
      </c>
      <c r="C4202" s="19">
        <v>652</v>
      </c>
      <c r="D4202" s="19">
        <v>42.89</v>
      </c>
      <c r="E4202" s="19">
        <v>25.37</v>
      </c>
      <c r="F4202" s="19">
        <v>7.24</v>
      </c>
      <c r="G4202" s="19">
        <v>0</v>
      </c>
      <c r="H4202" s="17">
        <f t="shared" si="198"/>
        <v>957.98809935507893</v>
      </c>
      <c r="I4202" s="18">
        <f t="shared" si="196"/>
        <v>55.307128104846214</v>
      </c>
      <c r="J4202" s="17">
        <f t="shared" si="197"/>
        <v>0.82733569312975253</v>
      </c>
    </row>
    <row r="4203" spans="1:10" x14ac:dyDescent="0.3">
      <c r="A4203" s="2">
        <v>20200623</v>
      </c>
      <c r="B4203" s="2" t="s">
        <v>31</v>
      </c>
      <c r="C4203" s="2">
        <v>469</v>
      </c>
      <c r="D4203" s="2">
        <v>31.21</v>
      </c>
      <c r="E4203" s="2">
        <v>24.33</v>
      </c>
      <c r="F4203" s="2">
        <v>7.17</v>
      </c>
      <c r="G4203" s="2">
        <v>0</v>
      </c>
      <c r="H4203" s="16">
        <f t="shared" si="198"/>
        <v>905.09737402006772</v>
      </c>
      <c r="I4203" s="15">
        <f t="shared" si="196"/>
        <v>52.614292938127114</v>
      </c>
      <c r="J4203" s="14">
        <f t="shared" si="197"/>
        <v>0.79262606591332885</v>
      </c>
    </row>
    <row r="4204" spans="1:10" x14ac:dyDescent="0.3">
      <c r="A4204" s="19">
        <v>20200623</v>
      </c>
      <c r="B4204" s="19" t="s">
        <v>30</v>
      </c>
      <c r="C4204" s="19">
        <v>274</v>
      </c>
      <c r="D4204" s="19">
        <v>19.72</v>
      </c>
      <c r="E4204" s="19">
        <v>23.34</v>
      </c>
      <c r="F4204" s="19">
        <v>7.03</v>
      </c>
      <c r="G4204" s="19">
        <v>0</v>
      </c>
      <c r="H4204" s="17">
        <f t="shared" si="198"/>
        <v>812.03501544259393</v>
      </c>
      <c r="I4204" s="18">
        <f t="shared" si="196"/>
        <v>48.716094232581057</v>
      </c>
      <c r="J4204" s="17">
        <f t="shared" si="197"/>
        <v>0.72537267018383</v>
      </c>
    </row>
    <row r="4205" spans="1:10" x14ac:dyDescent="0.3">
      <c r="A4205" s="2">
        <v>20200623</v>
      </c>
      <c r="B4205" s="2" t="s">
        <v>29</v>
      </c>
      <c r="C4205" s="2">
        <v>93</v>
      </c>
      <c r="D4205" s="2">
        <v>8.66</v>
      </c>
      <c r="E4205" s="2">
        <v>21.39</v>
      </c>
      <c r="F4205" s="2">
        <v>6.83</v>
      </c>
      <c r="G4205" s="2">
        <v>0</v>
      </c>
      <c r="H4205" s="16">
        <f t="shared" si="198"/>
        <v>617.65011093829753</v>
      </c>
      <c r="I4205" s="15">
        <f t="shared" si="196"/>
        <v>40.691565966821798</v>
      </c>
      <c r="J4205" s="14">
        <f t="shared" si="197"/>
        <v>0.57403657236738359</v>
      </c>
    </row>
    <row r="4206" spans="1:10" x14ac:dyDescent="0.3">
      <c r="A4206" s="19">
        <v>20200623</v>
      </c>
      <c r="B4206" s="19" t="s">
        <v>28</v>
      </c>
      <c r="C4206" s="19">
        <v>0</v>
      </c>
      <c r="D4206" s="19">
        <v>0</v>
      </c>
      <c r="E4206" s="19">
        <v>20.149999999999999</v>
      </c>
      <c r="F4206" s="19">
        <v>6.48</v>
      </c>
      <c r="G4206" s="19">
        <v>0</v>
      </c>
      <c r="H4206" s="17">
        <f t="shared" si="198"/>
        <v>0</v>
      </c>
      <c r="I4206" s="18">
        <f t="shared" si="196"/>
        <v>20.149999999999999</v>
      </c>
      <c r="J4206" s="17">
        <f t="shared" si="197"/>
        <v>0</v>
      </c>
    </row>
    <row r="4207" spans="1:10" x14ac:dyDescent="0.3">
      <c r="A4207" s="2">
        <v>20200623</v>
      </c>
      <c r="B4207" s="2" t="s">
        <v>27</v>
      </c>
      <c r="C4207" s="2">
        <v>0</v>
      </c>
      <c r="D4207" s="2">
        <v>0</v>
      </c>
      <c r="E4207" s="2">
        <v>19.2</v>
      </c>
      <c r="F4207" s="2">
        <v>6.55</v>
      </c>
      <c r="G4207" s="2">
        <v>0</v>
      </c>
      <c r="H4207" s="16">
        <f t="shared" si="198"/>
        <v>0</v>
      </c>
      <c r="I4207" s="15">
        <f t="shared" si="196"/>
        <v>19.2</v>
      </c>
      <c r="J4207" s="14">
        <f t="shared" si="197"/>
        <v>0</v>
      </c>
    </row>
    <row r="4208" spans="1:10" x14ac:dyDescent="0.3">
      <c r="A4208" s="19">
        <v>20200623</v>
      </c>
      <c r="B4208" s="19" t="s">
        <v>26</v>
      </c>
      <c r="C4208" s="19">
        <v>0</v>
      </c>
      <c r="D4208" s="19">
        <v>0</v>
      </c>
      <c r="E4208" s="19">
        <v>18.670000000000002</v>
      </c>
      <c r="F4208" s="19">
        <v>6.14</v>
      </c>
      <c r="G4208" s="19">
        <v>0</v>
      </c>
      <c r="H4208" s="17">
        <f t="shared" si="198"/>
        <v>0</v>
      </c>
      <c r="I4208" s="18">
        <f t="shared" si="196"/>
        <v>18.670000000000002</v>
      </c>
      <c r="J4208" s="17">
        <f t="shared" si="197"/>
        <v>0</v>
      </c>
    </row>
    <row r="4209" spans="1:10" x14ac:dyDescent="0.3">
      <c r="A4209" s="2">
        <v>20200623</v>
      </c>
      <c r="B4209" s="2" t="s">
        <v>25</v>
      </c>
      <c r="C4209" s="2">
        <v>0</v>
      </c>
      <c r="D4209" s="2">
        <v>0</v>
      </c>
      <c r="E4209" s="2">
        <v>18.36</v>
      </c>
      <c r="F4209" s="2">
        <v>5.72</v>
      </c>
      <c r="G4209" s="2">
        <v>0</v>
      </c>
      <c r="H4209" s="16">
        <f t="shared" si="198"/>
        <v>0</v>
      </c>
      <c r="I4209" s="15">
        <f t="shared" si="196"/>
        <v>18.36</v>
      </c>
      <c r="J4209" s="14">
        <f t="shared" si="197"/>
        <v>0</v>
      </c>
    </row>
    <row r="4210" spans="1:10" x14ac:dyDescent="0.3">
      <c r="A4210" s="19">
        <v>20200624</v>
      </c>
      <c r="B4210" s="19" t="s">
        <v>48</v>
      </c>
      <c r="C4210" s="19">
        <v>0</v>
      </c>
      <c r="D4210" s="19">
        <v>0</v>
      </c>
      <c r="E4210" s="19">
        <v>18.13</v>
      </c>
      <c r="F4210" s="19">
        <v>5.38</v>
      </c>
      <c r="G4210" s="19">
        <v>0</v>
      </c>
      <c r="H4210" s="17">
        <f t="shared" si="198"/>
        <v>0</v>
      </c>
      <c r="I4210" s="18">
        <f t="shared" si="196"/>
        <v>18.13</v>
      </c>
      <c r="J4210" s="17">
        <f t="shared" si="197"/>
        <v>0</v>
      </c>
    </row>
    <row r="4211" spans="1:10" x14ac:dyDescent="0.3">
      <c r="A4211" s="2">
        <v>20200624</v>
      </c>
      <c r="B4211" s="2" t="s">
        <v>47</v>
      </c>
      <c r="C4211" s="2">
        <v>0</v>
      </c>
      <c r="D4211" s="2">
        <v>0</v>
      </c>
      <c r="E4211" s="2">
        <v>17.78</v>
      </c>
      <c r="F4211" s="2">
        <v>5.03</v>
      </c>
      <c r="G4211" s="2">
        <v>0</v>
      </c>
      <c r="H4211" s="16">
        <f t="shared" si="198"/>
        <v>0</v>
      </c>
      <c r="I4211" s="15">
        <f t="shared" si="196"/>
        <v>17.78</v>
      </c>
      <c r="J4211" s="14">
        <f t="shared" si="197"/>
        <v>0</v>
      </c>
    </row>
    <row r="4212" spans="1:10" x14ac:dyDescent="0.3">
      <c r="A4212" s="19">
        <v>20200624</v>
      </c>
      <c r="B4212" s="19" t="s">
        <v>46</v>
      </c>
      <c r="C4212" s="19">
        <v>0</v>
      </c>
      <c r="D4212" s="19">
        <v>0</v>
      </c>
      <c r="E4212" s="19">
        <v>17.59</v>
      </c>
      <c r="F4212" s="19">
        <v>4.55</v>
      </c>
      <c r="G4212" s="19">
        <v>0</v>
      </c>
      <c r="H4212" s="17">
        <f t="shared" si="198"/>
        <v>0</v>
      </c>
      <c r="I4212" s="18">
        <f t="shared" si="196"/>
        <v>17.59</v>
      </c>
      <c r="J4212" s="17">
        <f t="shared" si="197"/>
        <v>0</v>
      </c>
    </row>
    <row r="4213" spans="1:10" x14ac:dyDescent="0.3">
      <c r="A4213" s="2">
        <v>20200624</v>
      </c>
      <c r="B4213" s="2" t="s">
        <v>45</v>
      </c>
      <c r="C4213" s="2">
        <v>0</v>
      </c>
      <c r="D4213" s="2">
        <v>0</v>
      </c>
      <c r="E4213" s="2">
        <v>17.47</v>
      </c>
      <c r="F4213" s="2">
        <v>4.34</v>
      </c>
      <c r="G4213" s="2">
        <v>0</v>
      </c>
      <c r="H4213" s="16">
        <f t="shared" si="198"/>
        <v>0</v>
      </c>
      <c r="I4213" s="15">
        <f t="shared" si="196"/>
        <v>17.47</v>
      </c>
      <c r="J4213" s="14">
        <f t="shared" si="197"/>
        <v>0</v>
      </c>
    </row>
    <row r="4214" spans="1:10" x14ac:dyDescent="0.3">
      <c r="A4214" s="19">
        <v>20200624</v>
      </c>
      <c r="B4214" s="19" t="s">
        <v>44</v>
      </c>
      <c r="C4214" s="19">
        <v>0</v>
      </c>
      <c r="D4214" s="19">
        <v>0</v>
      </c>
      <c r="E4214" s="19">
        <v>17.39</v>
      </c>
      <c r="F4214" s="19">
        <v>4.76</v>
      </c>
      <c r="G4214" s="19">
        <v>0</v>
      </c>
      <c r="H4214" s="17">
        <f t="shared" si="198"/>
        <v>0</v>
      </c>
      <c r="I4214" s="18">
        <f t="shared" si="196"/>
        <v>17.39</v>
      </c>
      <c r="J4214" s="17">
        <f t="shared" si="197"/>
        <v>0</v>
      </c>
    </row>
    <row r="4215" spans="1:10" x14ac:dyDescent="0.3">
      <c r="A4215" s="2">
        <v>20200624</v>
      </c>
      <c r="B4215" s="2" t="s">
        <v>43</v>
      </c>
      <c r="C4215" s="2">
        <v>0</v>
      </c>
      <c r="D4215" s="2">
        <v>0</v>
      </c>
      <c r="E4215" s="2">
        <v>17.38</v>
      </c>
      <c r="F4215" s="2">
        <v>5.03</v>
      </c>
      <c r="G4215" s="2">
        <v>0</v>
      </c>
      <c r="H4215" s="16">
        <f t="shared" si="198"/>
        <v>0</v>
      </c>
      <c r="I4215" s="15">
        <f t="shared" si="196"/>
        <v>17.38</v>
      </c>
      <c r="J4215" s="14">
        <f t="shared" si="197"/>
        <v>0</v>
      </c>
    </row>
    <row r="4216" spans="1:10" x14ac:dyDescent="0.3">
      <c r="A4216" s="19">
        <v>20200624</v>
      </c>
      <c r="B4216" s="19" t="s">
        <v>42</v>
      </c>
      <c r="C4216" s="19">
        <v>99</v>
      </c>
      <c r="D4216" s="19">
        <v>9.17</v>
      </c>
      <c r="E4216" s="19">
        <v>17.55</v>
      </c>
      <c r="F4216" s="19">
        <v>5.17</v>
      </c>
      <c r="G4216" s="19">
        <v>0</v>
      </c>
      <c r="H4216" s="17">
        <f t="shared" si="198"/>
        <v>621.21816788381614</v>
      </c>
      <c r="I4216" s="18">
        <f t="shared" si="196"/>
        <v>36.963067746369255</v>
      </c>
      <c r="J4216" s="17">
        <f t="shared" si="197"/>
        <v>0.58777563025930346</v>
      </c>
    </row>
    <row r="4217" spans="1:10" x14ac:dyDescent="0.3">
      <c r="A4217" s="2">
        <v>20200624</v>
      </c>
      <c r="B4217" s="2" t="s">
        <v>41</v>
      </c>
      <c r="C4217" s="2">
        <v>278.99</v>
      </c>
      <c r="D4217" s="2">
        <v>20.260000000000002</v>
      </c>
      <c r="E4217" s="2">
        <v>17.43</v>
      </c>
      <c r="F4217" s="2">
        <v>5.72</v>
      </c>
      <c r="G4217" s="2">
        <v>0</v>
      </c>
      <c r="H4217" s="16">
        <f t="shared" si="198"/>
        <v>805.67563188589202</v>
      </c>
      <c r="I4217" s="15">
        <f t="shared" si="196"/>
        <v>42.607363496434125</v>
      </c>
      <c r="J4217" s="14">
        <f t="shared" si="197"/>
        <v>0.7418394251871383</v>
      </c>
    </row>
    <row r="4218" spans="1:10" x14ac:dyDescent="0.3">
      <c r="A4218" s="19">
        <v>20200624</v>
      </c>
      <c r="B4218" s="19" t="s">
        <v>40</v>
      </c>
      <c r="C4218" s="19">
        <v>469</v>
      </c>
      <c r="D4218" s="19">
        <v>31.77</v>
      </c>
      <c r="E4218" s="19">
        <v>18.36</v>
      </c>
      <c r="F4218" s="19">
        <v>5.52</v>
      </c>
      <c r="G4218" s="19">
        <v>0</v>
      </c>
      <c r="H4218" s="17">
        <f t="shared" si="198"/>
        <v>890.77008640213819</v>
      </c>
      <c r="I4218" s="18">
        <f t="shared" si="196"/>
        <v>46.196565200066814</v>
      </c>
      <c r="J4218" s="17">
        <f t="shared" si="197"/>
        <v>0.80580438843602387</v>
      </c>
    </row>
    <row r="4219" spans="1:10" x14ac:dyDescent="0.3">
      <c r="A4219" s="2">
        <v>20200624</v>
      </c>
      <c r="B4219" s="2" t="s">
        <v>39</v>
      </c>
      <c r="C4219" s="2">
        <v>659</v>
      </c>
      <c r="D4219" s="2">
        <v>43.45</v>
      </c>
      <c r="E4219" s="2">
        <v>19.63</v>
      </c>
      <c r="F4219" s="2">
        <v>5.45</v>
      </c>
      <c r="G4219" s="2">
        <v>0</v>
      </c>
      <c r="H4219" s="16">
        <f t="shared" si="198"/>
        <v>958.23699963871923</v>
      </c>
      <c r="I4219" s="15">
        <f t="shared" si="196"/>
        <v>49.574906238709971</v>
      </c>
      <c r="J4219" s="14">
        <f t="shared" si="197"/>
        <v>0.85226836974608988</v>
      </c>
    </row>
    <row r="4220" spans="1:10" x14ac:dyDescent="0.3">
      <c r="A4220" s="19">
        <v>20200624</v>
      </c>
      <c r="B4220" s="19" t="s">
        <v>38</v>
      </c>
      <c r="C4220" s="19">
        <v>810</v>
      </c>
      <c r="D4220" s="19">
        <v>55</v>
      </c>
      <c r="E4220" s="19">
        <v>21.24</v>
      </c>
      <c r="F4220" s="19">
        <v>5.17</v>
      </c>
      <c r="G4220" s="19">
        <v>0</v>
      </c>
      <c r="H4220" s="17">
        <f t="shared" si="198"/>
        <v>988.82741689677937</v>
      </c>
      <c r="I4220" s="18">
        <f t="shared" si="196"/>
        <v>52.140856778024357</v>
      </c>
      <c r="J4220" s="17">
        <f t="shared" si="197"/>
        <v>0.86805811204597261</v>
      </c>
    </row>
    <row r="4221" spans="1:10" x14ac:dyDescent="0.3">
      <c r="A4221" s="2">
        <v>20200624</v>
      </c>
      <c r="B4221" s="2" t="s">
        <v>37</v>
      </c>
      <c r="C4221" s="2">
        <v>893</v>
      </c>
      <c r="D4221" s="2">
        <v>65.72</v>
      </c>
      <c r="E4221" s="2">
        <v>22.66</v>
      </c>
      <c r="F4221" s="2">
        <v>5.31</v>
      </c>
      <c r="G4221" s="2">
        <v>0</v>
      </c>
      <c r="H4221" s="16">
        <f t="shared" si="198"/>
        <v>979.65341400051364</v>
      </c>
      <c r="I4221" s="15">
        <f t="shared" si="196"/>
        <v>53.274169187516051</v>
      </c>
      <c r="J4221" s="14">
        <f t="shared" si="197"/>
        <v>0.85500842532391164</v>
      </c>
    </row>
    <row r="4222" spans="1:10" x14ac:dyDescent="0.3">
      <c r="A4222" s="19">
        <v>20200624</v>
      </c>
      <c r="B4222" s="19" t="s">
        <v>36</v>
      </c>
      <c r="C4222" s="19">
        <v>936</v>
      </c>
      <c r="D4222" s="19">
        <v>73.510000000000005</v>
      </c>
      <c r="E4222" s="19">
        <v>23.41</v>
      </c>
      <c r="F4222" s="19">
        <v>5.66</v>
      </c>
      <c r="G4222" s="19">
        <v>0</v>
      </c>
      <c r="H4222" s="17">
        <f t="shared" si="198"/>
        <v>976.14973122540857</v>
      </c>
      <c r="I4222" s="18">
        <f t="shared" si="196"/>
        <v>53.914679100794018</v>
      </c>
      <c r="J4222" s="17">
        <f t="shared" si="197"/>
        <v>0.84913697817821798</v>
      </c>
    </row>
    <row r="4223" spans="1:10" x14ac:dyDescent="0.3">
      <c r="A4223" s="2">
        <v>20200624</v>
      </c>
      <c r="B4223" s="2" t="s">
        <v>35</v>
      </c>
      <c r="C4223" s="2">
        <v>962</v>
      </c>
      <c r="D4223" s="2">
        <v>73.290000000000006</v>
      </c>
      <c r="E4223" s="2">
        <v>23.96</v>
      </c>
      <c r="F4223" s="2">
        <v>6.07</v>
      </c>
      <c r="G4223" s="2">
        <v>0</v>
      </c>
      <c r="H4223" s="16">
        <f t="shared" si="198"/>
        <v>1004.4140695012294</v>
      </c>
      <c r="I4223" s="15">
        <f t="shared" si="196"/>
        <v>55.347939671913423</v>
      </c>
      <c r="J4223" s="14">
        <f t="shared" si="197"/>
        <v>0.86724553036042973</v>
      </c>
    </row>
    <row r="4224" spans="1:10" x14ac:dyDescent="0.3">
      <c r="A4224" s="19">
        <v>20200624</v>
      </c>
      <c r="B4224" s="19" t="s">
        <v>34</v>
      </c>
      <c r="C4224" s="19">
        <v>879</v>
      </c>
      <c r="D4224" s="19">
        <v>65.28</v>
      </c>
      <c r="E4224" s="19">
        <v>23.99</v>
      </c>
      <c r="F4224" s="19">
        <v>6.55</v>
      </c>
      <c r="G4224" s="19">
        <v>0</v>
      </c>
      <c r="H4224" s="17">
        <f t="shared" si="198"/>
        <v>967.67560655229511</v>
      </c>
      <c r="I4224" s="18">
        <f t="shared" si="196"/>
        <v>54.229862704759221</v>
      </c>
      <c r="J4224" s="17">
        <f t="shared" si="197"/>
        <v>0.84039299350208818</v>
      </c>
    </row>
    <row r="4225" spans="1:10" x14ac:dyDescent="0.3">
      <c r="A4225" s="2">
        <v>20200624</v>
      </c>
      <c r="B4225" s="2" t="s">
        <v>33</v>
      </c>
      <c r="C4225" s="2">
        <v>804.01</v>
      </c>
      <c r="D4225" s="2">
        <v>54.48</v>
      </c>
      <c r="E4225" s="2">
        <v>23.86</v>
      </c>
      <c r="F4225" s="2">
        <v>6.9</v>
      </c>
      <c r="G4225" s="2">
        <v>0</v>
      </c>
      <c r="H4225" s="16">
        <f t="shared" si="198"/>
        <v>987.833136898524</v>
      </c>
      <c r="I4225" s="15">
        <f t="shared" si="196"/>
        <v>54.729785528078878</v>
      </c>
      <c r="J4225" s="14">
        <f t="shared" si="197"/>
        <v>0.85567683405967276</v>
      </c>
    </row>
    <row r="4226" spans="1:10" x14ac:dyDescent="0.3">
      <c r="A4226" s="19">
        <v>20200624</v>
      </c>
      <c r="B4226" s="19" t="s">
        <v>32</v>
      </c>
      <c r="C4226" s="19">
        <v>634</v>
      </c>
      <c r="D4226" s="19">
        <v>42.92</v>
      </c>
      <c r="E4226" s="19">
        <v>23.38</v>
      </c>
      <c r="F4226" s="19">
        <v>7.03</v>
      </c>
      <c r="G4226" s="19">
        <v>0</v>
      </c>
      <c r="H4226" s="17">
        <f t="shared" si="198"/>
        <v>931.01592947472523</v>
      </c>
      <c r="I4226" s="18">
        <f t="shared" si="196"/>
        <v>52.474247796085166</v>
      </c>
      <c r="J4226" s="17">
        <f t="shared" si="197"/>
        <v>0.81591059890651507</v>
      </c>
    </row>
    <row r="4227" spans="1:10" x14ac:dyDescent="0.3">
      <c r="A4227" s="2">
        <v>20200624</v>
      </c>
      <c r="B4227" s="2" t="s">
        <v>31</v>
      </c>
      <c r="C4227" s="2">
        <v>455</v>
      </c>
      <c r="D4227" s="2">
        <v>31.24</v>
      </c>
      <c r="E4227" s="2">
        <v>22.63</v>
      </c>
      <c r="F4227" s="2">
        <v>7.24</v>
      </c>
      <c r="G4227" s="2">
        <v>0</v>
      </c>
      <c r="H4227" s="16">
        <f t="shared" si="198"/>
        <v>877.32146008596146</v>
      </c>
      <c r="I4227" s="15">
        <f t="shared" si="196"/>
        <v>50.046295627686291</v>
      </c>
      <c r="J4227" s="14">
        <f t="shared" si="197"/>
        <v>0.77844002316174277</v>
      </c>
    </row>
    <row r="4228" spans="1:10" x14ac:dyDescent="0.3">
      <c r="A4228" s="19">
        <v>20200624</v>
      </c>
      <c r="B4228" s="19" t="s">
        <v>30</v>
      </c>
      <c r="C4228" s="19">
        <v>274</v>
      </c>
      <c r="D4228" s="19">
        <v>19.75</v>
      </c>
      <c r="E4228" s="19">
        <v>21.4</v>
      </c>
      <c r="F4228" s="19">
        <v>7.52</v>
      </c>
      <c r="G4228" s="19">
        <v>0</v>
      </c>
      <c r="H4228" s="17">
        <f t="shared" si="198"/>
        <v>810.85067829435513</v>
      </c>
      <c r="I4228" s="18">
        <f t="shared" si="196"/>
        <v>46.7390836966986</v>
      </c>
      <c r="J4228" s="17">
        <f t="shared" si="197"/>
        <v>0.7315284998700089</v>
      </c>
    </row>
    <row r="4229" spans="1:10" x14ac:dyDescent="0.3">
      <c r="A4229" s="2">
        <v>20200624</v>
      </c>
      <c r="B4229" s="2" t="s">
        <v>29</v>
      </c>
      <c r="C4229" s="2">
        <v>95</v>
      </c>
      <c r="D4229" s="2">
        <v>8.69</v>
      </c>
      <c r="E4229" s="2">
        <v>20.34</v>
      </c>
      <c r="F4229" s="2">
        <v>7.72</v>
      </c>
      <c r="G4229" s="2">
        <v>0</v>
      </c>
      <c r="H4229" s="16">
        <f t="shared" si="198"/>
        <v>628.77141556580636</v>
      </c>
      <c r="I4229" s="15">
        <f t="shared" si="196"/>
        <v>39.989106736431452</v>
      </c>
      <c r="J4229" s="14">
        <f t="shared" si="197"/>
        <v>0.58636016719250805</v>
      </c>
    </row>
    <row r="4230" spans="1:10" x14ac:dyDescent="0.3">
      <c r="A4230" s="19">
        <v>20200624</v>
      </c>
      <c r="B4230" s="19" t="s">
        <v>28</v>
      </c>
      <c r="C4230" s="19">
        <v>0</v>
      </c>
      <c r="D4230" s="19">
        <v>0</v>
      </c>
      <c r="E4230" s="19">
        <v>18.87</v>
      </c>
      <c r="F4230" s="19">
        <v>7.45</v>
      </c>
      <c r="G4230" s="19">
        <v>0</v>
      </c>
      <c r="H4230" s="17">
        <f t="shared" si="198"/>
        <v>0</v>
      </c>
      <c r="I4230" s="18">
        <f t="shared" si="196"/>
        <v>18.87</v>
      </c>
      <c r="J4230" s="17">
        <f t="shared" si="197"/>
        <v>0</v>
      </c>
    </row>
    <row r="4231" spans="1:10" x14ac:dyDescent="0.3">
      <c r="A4231" s="2">
        <v>20200624</v>
      </c>
      <c r="B4231" s="2" t="s">
        <v>27</v>
      </c>
      <c r="C4231" s="2">
        <v>0</v>
      </c>
      <c r="D4231" s="2">
        <v>0</v>
      </c>
      <c r="E4231" s="2">
        <v>17.97</v>
      </c>
      <c r="F4231" s="2">
        <v>7.1</v>
      </c>
      <c r="G4231" s="2">
        <v>0</v>
      </c>
      <c r="H4231" s="16">
        <f t="shared" si="198"/>
        <v>0</v>
      </c>
      <c r="I4231" s="15">
        <f t="shared" si="196"/>
        <v>17.97</v>
      </c>
      <c r="J4231" s="14">
        <f t="shared" si="197"/>
        <v>0</v>
      </c>
    </row>
    <row r="4232" spans="1:10" x14ac:dyDescent="0.3">
      <c r="A4232" s="19">
        <v>20200624</v>
      </c>
      <c r="B4232" s="19" t="s">
        <v>26</v>
      </c>
      <c r="C4232" s="19">
        <v>0</v>
      </c>
      <c r="D4232" s="19">
        <v>0</v>
      </c>
      <c r="E4232" s="19">
        <v>17.489999999999998</v>
      </c>
      <c r="F4232" s="19">
        <v>6.62</v>
      </c>
      <c r="G4232" s="19">
        <v>0</v>
      </c>
      <c r="H4232" s="17">
        <f t="shared" si="198"/>
        <v>0</v>
      </c>
      <c r="I4232" s="18">
        <f t="shared" si="196"/>
        <v>17.489999999999998</v>
      </c>
      <c r="J4232" s="17">
        <f t="shared" si="197"/>
        <v>0</v>
      </c>
    </row>
    <row r="4233" spans="1:10" x14ac:dyDescent="0.3">
      <c r="A4233" s="2">
        <v>20200624</v>
      </c>
      <c r="B4233" s="2" t="s">
        <v>25</v>
      </c>
      <c r="C4233" s="2">
        <v>0</v>
      </c>
      <c r="D4233" s="2">
        <v>0</v>
      </c>
      <c r="E4233" s="2">
        <v>17.14</v>
      </c>
      <c r="F4233" s="2">
        <v>6.34</v>
      </c>
      <c r="G4233" s="2">
        <v>0</v>
      </c>
      <c r="H4233" s="16">
        <f t="shared" si="198"/>
        <v>0</v>
      </c>
      <c r="I4233" s="15">
        <f t="shared" si="196"/>
        <v>17.14</v>
      </c>
      <c r="J4233" s="14">
        <f t="shared" si="197"/>
        <v>0</v>
      </c>
    </row>
    <row r="4234" spans="1:10" x14ac:dyDescent="0.3">
      <c r="A4234" s="19">
        <v>20200625</v>
      </c>
      <c r="B4234" s="19" t="s">
        <v>48</v>
      </c>
      <c r="C4234" s="19">
        <v>0</v>
      </c>
      <c r="D4234" s="19">
        <v>0</v>
      </c>
      <c r="E4234" s="19">
        <v>16.91</v>
      </c>
      <c r="F4234" s="19">
        <v>6</v>
      </c>
      <c r="G4234" s="19">
        <v>0</v>
      </c>
      <c r="H4234" s="17">
        <f t="shared" si="198"/>
        <v>0</v>
      </c>
      <c r="I4234" s="18">
        <f t="shared" ref="I4234:I4297" si="199">E4234+H4234*((NOCT-20)/(800))</f>
        <v>16.91</v>
      </c>
      <c r="J4234" s="17">
        <f t="shared" ref="J4234:J4297" si="200">P_STC__W*(H4234/1000)*(1+(alpha_p/100)*(I4234-25))</f>
        <v>0</v>
      </c>
    </row>
    <row r="4235" spans="1:10" x14ac:dyDescent="0.3">
      <c r="A4235" s="2">
        <v>20200625</v>
      </c>
      <c r="B4235" s="2" t="s">
        <v>47</v>
      </c>
      <c r="C4235" s="2">
        <v>0</v>
      </c>
      <c r="D4235" s="2">
        <v>0</v>
      </c>
      <c r="E4235" s="2">
        <v>16.73</v>
      </c>
      <c r="F4235" s="2">
        <v>5.86</v>
      </c>
      <c r="G4235" s="2">
        <v>0</v>
      </c>
      <c r="H4235" s="16">
        <f t="shared" si="198"/>
        <v>0</v>
      </c>
      <c r="I4235" s="15">
        <f t="shared" si="199"/>
        <v>16.73</v>
      </c>
      <c r="J4235" s="14">
        <f t="shared" si="200"/>
        <v>0</v>
      </c>
    </row>
    <row r="4236" spans="1:10" x14ac:dyDescent="0.3">
      <c r="A4236" s="19">
        <v>20200625</v>
      </c>
      <c r="B4236" s="19" t="s">
        <v>46</v>
      </c>
      <c r="C4236" s="19">
        <v>0</v>
      </c>
      <c r="D4236" s="19">
        <v>0</v>
      </c>
      <c r="E4236" s="19">
        <v>16.66</v>
      </c>
      <c r="F4236" s="19">
        <v>5.93</v>
      </c>
      <c r="G4236" s="19">
        <v>0</v>
      </c>
      <c r="H4236" s="17">
        <f t="shared" si="198"/>
        <v>0</v>
      </c>
      <c r="I4236" s="18">
        <f t="shared" si="199"/>
        <v>16.66</v>
      </c>
      <c r="J4236" s="17">
        <f t="shared" si="200"/>
        <v>0</v>
      </c>
    </row>
    <row r="4237" spans="1:10" x14ac:dyDescent="0.3">
      <c r="A4237" s="2">
        <v>20200625</v>
      </c>
      <c r="B4237" s="2" t="s">
        <v>45</v>
      </c>
      <c r="C4237" s="2">
        <v>0</v>
      </c>
      <c r="D4237" s="2">
        <v>0</v>
      </c>
      <c r="E4237" s="2">
        <v>16.649999999999999</v>
      </c>
      <c r="F4237" s="2">
        <v>6.07</v>
      </c>
      <c r="G4237" s="2">
        <v>0</v>
      </c>
      <c r="H4237" s="16">
        <f t="shared" si="198"/>
        <v>0</v>
      </c>
      <c r="I4237" s="15">
        <f t="shared" si="199"/>
        <v>16.649999999999999</v>
      </c>
      <c r="J4237" s="14">
        <f t="shared" si="200"/>
        <v>0</v>
      </c>
    </row>
    <row r="4238" spans="1:10" x14ac:dyDescent="0.3">
      <c r="A4238" s="19">
        <v>20200625</v>
      </c>
      <c r="B4238" s="19" t="s">
        <v>44</v>
      </c>
      <c r="C4238" s="19">
        <v>0</v>
      </c>
      <c r="D4238" s="19">
        <v>0</v>
      </c>
      <c r="E4238" s="19">
        <v>16.7</v>
      </c>
      <c r="F4238" s="19">
        <v>6.14</v>
      </c>
      <c r="G4238" s="19">
        <v>0</v>
      </c>
      <c r="H4238" s="17">
        <f t="shared" si="198"/>
        <v>0</v>
      </c>
      <c r="I4238" s="18">
        <f t="shared" si="199"/>
        <v>16.7</v>
      </c>
      <c r="J4238" s="17">
        <f t="shared" si="200"/>
        <v>0</v>
      </c>
    </row>
    <row r="4239" spans="1:10" x14ac:dyDescent="0.3">
      <c r="A4239" s="2">
        <v>20200625</v>
      </c>
      <c r="B4239" s="2" t="s">
        <v>43</v>
      </c>
      <c r="C4239" s="2">
        <v>0</v>
      </c>
      <c r="D4239" s="2">
        <v>0</v>
      </c>
      <c r="E4239" s="2">
        <v>16.72</v>
      </c>
      <c r="F4239" s="2">
        <v>5.93</v>
      </c>
      <c r="G4239" s="2">
        <v>0</v>
      </c>
      <c r="H4239" s="16">
        <f t="shared" si="198"/>
        <v>0</v>
      </c>
      <c r="I4239" s="15">
        <f t="shared" si="199"/>
        <v>16.72</v>
      </c>
      <c r="J4239" s="14">
        <f t="shared" si="200"/>
        <v>0</v>
      </c>
    </row>
    <row r="4240" spans="1:10" x14ac:dyDescent="0.3">
      <c r="A4240" s="19">
        <v>20200625</v>
      </c>
      <c r="B4240" s="19" t="s">
        <v>42</v>
      </c>
      <c r="C4240" s="19">
        <v>107</v>
      </c>
      <c r="D4240" s="19">
        <v>9.1199999999999992</v>
      </c>
      <c r="E4240" s="19">
        <v>16.920000000000002</v>
      </c>
      <c r="F4240" s="19">
        <v>6.34</v>
      </c>
      <c r="G4240" s="19">
        <v>0</v>
      </c>
      <c r="H4240" s="17">
        <f t="shared" si="198"/>
        <v>675.0672367903943</v>
      </c>
      <c r="I4240" s="18">
        <f t="shared" si="199"/>
        <v>38.015851149699827</v>
      </c>
      <c r="J4240" s="17">
        <f t="shared" si="200"/>
        <v>0.63552765077493101</v>
      </c>
    </row>
    <row r="4241" spans="1:10" x14ac:dyDescent="0.3">
      <c r="A4241" s="2">
        <v>20200625</v>
      </c>
      <c r="B4241" s="2" t="s">
        <v>41</v>
      </c>
      <c r="C4241" s="2">
        <v>256</v>
      </c>
      <c r="D4241" s="2">
        <v>20.21</v>
      </c>
      <c r="E4241" s="2">
        <v>17.43</v>
      </c>
      <c r="F4241" s="2">
        <v>6.48</v>
      </c>
      <c r="G4241" s="2">
        <v>0</v>
      </c>
      <c r="H4241" s="16">
        <f t="shared" si="198"/>
        <v>741.03665865436903</v>
      </c>
      <c r="I4241" s="15">
        <f t="shared" si="199"/>
        <v>40.587395582949028</v>
      </c>
      <c r="J4241" s="14">
        <f t="shared" si="200"/>
        <v>0.68905791672476313</v>
      </c>
    </row>
    <row r="4242" spans="1:10" x14ac:dyDescent="0.3">
      <c r="A4242" s="19">
        <v>20200625</v>
      </c>
      <c r="B4242" s="19" t="s">
        <v>40</v>
      </c>
      <c r="C4242" s="19">
        <v>458</v>
      </c>
      <c r="D4242" s="19">
        <v>31.72</v>
      </c>
      <c r="E4242" s="19">
        <v>18.32</v>
      </c>
      <c r="F4242" s="19">
        <v>6.48</v>
      </c>
      <c r="G4242" s="19">
        <v>0</v>
      </c>
      <c r="H4242" s="17">
        <f t="shared" si="198"/>
        <v>871.10564019069216</v>
      </c>
      <c r="I4242" s="18">
        <f t="shared" si="199"/>
        <v>45.54205125595913</v>
      </c>
      <c r="J4242" s="17">
        <f t="shared" si="200"/>
        <v>0.79058130499500678</v>
      </c>
    </row>
    <row r="4243" spans="1:10" x14ac:dyDescent="0.3">
      <c r="A4243" s="2">
        <v>20200625</v>
      </c>
      <c r="B4243" s="2" t="s">
        <v>39</v>
      </c>
      <c r="C4243" s="2">
        <v>680</v>
      </c>
      <c r="D4243" s="2">
        <v>43.4</v>
      </c>
      <c r="E4243" s="2">
        <v>19.45</v>
      </c>
      <c r="F4243" s="2">
        <v>6.28</v>
      </c>
      <c r="G4243" s="2">
        <v>0</v>
      </c>
      <c r="H4243" s="16">
        <f t="shared" ref="H4243:H4306" si="201">IF(D4243&gt;0,C4243/SIN(D4243*PI()/180),0)</f>
        <v>989.68470436011114</v>
      </c>
      <c r="I4243" s="15">
        <f t="shared" si="199"/>
        <v>50.377647011253472</v>
      </c>
      <c r="J4243" s="14">
        <f t="shared" si="200"/>
        <v>0.87666329350151673</v>
      </c>
    </row>
    <row r="4244" spans="1:10" x14ac:dyDescent="0.3">
      <c r="A4244" s="19">
        <v>20200625</v>
      </c>
      <c r="B4244" s="19" t="s">
        <v>38</v>
      </c>
      <c r="C4244" s="19">
        <v>835</v>
      </c>
      <c r="D4244" s="19">
        <v>54.94</v>
      </c>
      <c r="E4244" s="19">
        <v>20.58</v>
      </c>
      <c r="F4244" s="19">
        <v>6</v>
      </c>
      <c r="G4244" s="19">
        <v>0</v>
      </c>
      <c r="H4244" s="17">
        <f t="shared" si="201"/>
        <v>1020.0953314429539</v>
      </c>
      <c r="I4244" s="18">
        <f t="shared" si="199"/>
        <v>52.457979107592308</v>
      </c>
      <c r="J4244" s="17">
        <f t="shared" si="200"/>
        <v>0.89405142809964511</v>
      </c>
    </row>
    <row r="4245" spans="1:10" x14ac:dyDescent="0.3">
      <c r="A4245" s="2">
        <v>20200625</v>
      </c>
      <c r="B4245" s="2" t="s">
        <v>37</v>
      </c>
      <c r="C4245" s="2">
        <v>935</v>
      </c>
      <c r="D4245" s="2">
        <v>65.67</v>
      </c>
      <c r="E4245" s="2">
        <v>21.64</v>
      </c>
      <c r="F4245" s="2">
        <v>5.93</v>
      </c>
      <c r="G4245" s="2">
        <v>0</v>
      </c>
      <c r="H4245" s="16">
        <f t="shared" si="201"/>
        <v>1026.133273241823</v>
      </c>
      <c r="I4245" s="15">
        <f t="shared" si="199"/>
        <v>53.706664788806968</v>
      </c>
      <c r="J4245" s="14">
        <f t="shared" si="200"/>
        <v>0.89357738567564871</v>
      </c>
    </row>
    <row r="4246" spans="1:10" x14ac:dyDescent="0.3">
      <c r="A4246" s="19">
        <v>20200625</v>
      </c>
      <c r="B4246" s="19" t="s">
        <v>36</v>
      </c>
      <c r="C4246" s="19">
        <v>975</v>
      </c>
      <c r="D4246" s="19">
        <v>73.47</v>
      </c>
      <c r="E4246" s="19">
        <v>22.43</v>
      </c>
      <c r="F4246" s="19">
        <v>6.21</v>
      </c>
      <c r="G4246" s="19">
        <v>0</v>
      </c>
      <c r="H4246" s="17">
        <f t="shared" si="201"/>
        <v>1017.033068134084</v>
      </c>
      <c r="I4246" s="18">
        <f t="shared" si="199"/>
        <v>54.212283379190126</v>
      </c>
      <c r="J4246" s="17">
        <f t="shared" si="200"/>
        <v>0.88333870626855382</v>
      </c>
    </row>
    <row r="4247" spans="1:10" x14ac:dyDescent="0.3">
      <c r="A4247" s="2">
        <v>20200625</v>
      </c>
      <c r="B4247" s="2" t="s">
        <v>35</v>
      </c>
      <c r="C4247" s="2">
        <v>926</v>
      </c>
      <c r="D4247" s="2">
        <v>73.28</v>
      </c>
      <c r="E4247" s="2">
        <v>22.86</v>
      </c>
      <c r="F4247" s="2">
        <v>6.62</v>
      </c>
      <c r="G4247" s="2">
        <v>0</v>
      </c>
      <c r="H4247" s="16">
        <f t="shared" si="201"/>
        <v>966.87752345174999</v>
      </c>
      <c r="I4247" s="15">
        <f t="shared" si="199"/>
        <v>53.074922607867187</v>
      </c>
      <c r="J4247" s="14">
        <f t="shared" si="200"/>
        <v>0.84472497106187627</v>
      </c>
    </row>
    <row r="4248" spans="1:10" x14ac:dyDescent="0.3">
      <c r="A4248" s="19">
        <v>20200625</v>
      </c>
      <c r="B4248" s="19" t="s">
        <v>34</v>
      </c>
      <c r="C4248" s="19">
        <v>937.01</v>
      </c>
      <c r="D4248" s="19">
        <v>65.290000000000006</v>
      </c>
      <c r="E4248" s="19">
        <v>22.99</v>
      </c>
      <c r="F4248" s="19">
        <v>6.9</v>
      </c>
      <c r="G4248" s="19">
        <v>0</v>
      </c>
      <c r="H4248" s="17">
        <f t="shared" si="201"/>
        <v>1031.4549313616003</v>
      </c>
      <c r="I4248" s="18">
        <f t="shared" si="199"/>
        <v>55.222966605050004</v>
      </c>
      <c r="J4248" s="17">
        <f t="shared" si="200"/>
        <v>0.8911736056083992</v>
      </c>
    </row>
    <row r="4249" spans="1:10" x14ac:dyDescent="0.3">
      <c r="A4249" s="2">
        <v>20200625</v>
      </c>
      <c r="B4249" s="2" t="s">
        <v>33</v>
      </c>
      <c r="C4249" s="2">
        <v>821.01</v>
      </c>
      <c r="D4249" s="2">
        <v>54.51</v>
      </c>
      <c r="E4249" s="2">
        <v>22.74</v>
      </c>
      <c r="F4249" s="2">
        <v>7.17</v>
      </c>
      <c r="G4249" s="2">
        <v>0</v>
      </c>
      <c r="H4249" s="16">
        <f t="shared" si="201"/>
        <v>1008.343160908254</v>
      </c>
      <c r="I4249" s="15">
        <f t="shared" si="199"/>
        <v>54.250723778382934</v>
      </c>
      <c r="J4249" s="14">
        <f t="shared" si="200"/>
        <v>0.8756167081772841</v>
      </c>
    </row>
    <row r="4250" spans="1:10" x14ac:dyDescent="0.3">
      <c r="A4250" s="19">
        <v>20200625</v>
      </c>
      <c r="B4250" s="19" t="s">
        <v>32</v>
      </c>
      <c r="C4250" s="19">
        <v>678</v>
      </c>
      <c r="D4250" s="19">
        <v>42.95</v>
      </c>
      <c r="E4250" s="19">
        <v>22.1</v>
      </c>
      <c r="F4250" s="19">
        <v>7.38</v>
      </c>
      <c r="G4250" s="19">
        <v>0</v>
      </c>
      <c r="H4250" s="17">
        <f t="shared" si="201"/>
        <v>995.0688702376824</v>
      </c>
      <c r="I4250" s="18">
        <f t="shared" si="199"/>
        <v>53.195902194927577</v>
      </c>
      <c r="J4250" s="17">
        <f t="shared" si="200"/>
        <v>0.86881297979670791</v>
      </c>
    </row>
    <row r="4251" spans="1:10" x14ac:dyDescent="0.3">
      <c r="A4251" s="2">
        <v>20200625</v>
      </c>
      <c r="B4251" s="2" t="s">
        <v>31</v>
      </c>
      <c r="C4251" s="2">
        <v>459</v>
      </c>
      <c r="D4251" s="2">
        <v>31.27</v>
      </c>
      <c r="E4251" s="2">
        <v>21.28</v>
      </c>
      <c r="F4251" s="2">
        <v>7.52</v>
      </c>
      <c r="G4251" s="2">
        <v>0</v>
      </c>
      <c r="H4251" s="16">
        <f t="shared" si="201"/>
        <v>884.27099144188185</v>
      </c>
      <c r="I4251" s="15">
        <f t="shared" si="199"/>
        <v>48.913468482558812</v>
      </c>
      <c r="J4251" s="14">
        <f t="shared" si="200"/>
        <v>0.78911405226439268</v>
      </c>
    </row>
    <row r="4252" spans="1:10" x14ac:dyDescent="0.3">
      <c r="A4252" s="19">
        <v>20200625</v>
      </c>
      <c r="B4252" s="19" t="s">
        <v>30</v>
      </c>
      <c r="C4252" s="19">
        <v>273</v>
      </c>
      <c r="D4252" s="19">
        <v>19.77</v>
      </c>
      <c r="E4252" s="19">
        <v>20.36</v>
      </c>
      <c r="F4252" s="19">
        <v>7.52</v>
      </c>
      <c r="G4252" s="19">
        <v>0</v>
      </c>
      <c r="H4252" s="17">
        <f t="shared" si="201"/>
        <v>807.1067259358656</v>
      </c>
      <c r="I4252" s="18">
        <f t="shared" si="199"/>
        <v>45.582085185495799</v>
      </c>
      <c r="J4252" s="17">
        <f t="shared" si="200"/>
        <v>0.73235299869437198</v>
      </c>
    </row>
    <row r="4253" spans="1:10" x14ac:dyDescent="0.3">
      <c r="A4253" s="2">
        <v>20200625</v>
      </c>
      <c r="B4253" s="2" t="s">
        <v>29</v>
      </c>
      <c r="C4253" s="2">
        <v>96</v>
      </c>
      <c r="D4253" s="2">
        <v>8.7100000000000009</v>
      </c>
      <c r="E4253" s="2">
        <v>19.21</v>
      </c>
      <c r="F4253" s="2">
        <v>7.24</v>
      </c>
      <c r="G4253" s="2">
        <v>0</v>
      </c>
      <c r="H4253" s="16">
        <f t="shared" si="201"/>
        <v>633.94228976282784</v>
      </c>
      <c r="I4253" s="15">
        <f t="shared" si="199"/>
        <v>39.020696555088371</v>
      </c>
      <c r="J4253" s="14">
        <f t="shared" si="200"/>
        <v>0.59394488361091657</v>
      </c>
    </row>
    <row r="4254" spans="1:10" x14ac:dyDescent="0.3">
      <c r="A4254" s="19">
        <v>20200625</v>
      </c>
      <c r="B4254" s="19" t="s">
        <v>28</v>
      </c>
      <c r="C4254" s="19">
        <v>0</v>
      </c>
      <c r="D4254" s="19">
        <v>0</v>
      </c>
      <c r="E4254" s="19">
        <v>18.260000000000002</v>
      </c>
      <c r="F4254" s="19">
        <v>6.83</v>
      </c>
      <c r="G4254" s="19">
        <v>0</v>
      </c>
      <c r="H4254" s="17">
        <f t="shared" si="201"/>
        <v>0</v>
      </c>
      <c r="I4254" s="18">
        <f t="shared" si="199"/>
        <v>18.260000000000002</v>
      </c>
      <c r="J4254" s="17">
        <f t="shared" si="200"/>
        <v>0</v>
      </c>
    </row>
    <row r="4255" spans="1:10" x14ac:dyDescent="0.3">
      <c r="A4255" s="2">
        <v>20200625</v>
      </c>
      <c r="B4255" s="2" t="s">
        <v>27</v>
      </c>
      <c r="C4255" s="2">
        <v>0</v>
      </c>
      <c r="D4255" s="2">
        <v>0</v>
      </c>
      <c r="E4255" s="2">
        <v>17.82</v>
      </c>
      <c r="F4255" s="2">
        <v>6.34</v>
      </c>
      <c r="G4255" s="2">
        <v>0</v>
      </c>
      <c r="H4255" s="16">
        <f t="shared" si="201"/>
        <v>0</v>
      </c>
      <c r="I4255" s="15">
        <f t="shared" si="199"/>
        <v>17.82</v>
      </c>
      <c r="J4255" s="14">
        <f t="shared" si="200"/>
        <v>0</v>
      </c>
    </row>
    <row r="4256" spans="1:10" x14ac:dyDescent="0.3">
      <c r="A4256" s="19">
        <v>20200625</v>
      </c>
      <c r="B4256" s="19" t="s">
        <v>26</v>
      </c>
      <c r="C4256" s="19">
        <v>0</v>
      </c>
      <c r="D4256" s="19">
        <v>0</v>
      </c>
      <c r="E4256" s="19">
        <v>17.59</v>
      </c>
      <c r="F4256" s="19">
        <v>5.59</v>
      </c>
      <c r="G4256" s="19">
        <v>0</v>
      </c>
      <c r="H4256" s="17">
        <f t="shared" si="201"/>
        <v>0</v>
      </c>
      <c r="I4256" s="18">
        <f t="shared" si="199"/>
        <v>17.59</v>
      </c>
      <c r="J4256" s="17">
        <f t="shared" si="200"/>
        <v>0</v>
      </c>
    </row>
    <row r="4257" spans="1:10" x14ac:dyDescent="0.3">
      <c r="A4257" s="2">
        <v>20200625</v>
      </c>
      <c r="B4257" s="2" t="s">
        <v>25</v>
      </c>
      <c r="C4257" s="2">
        <v>0</v>
      </c>
      <c r="D4257" s="2">
        <v>0</v>
      </c>
      <c r="E4257" s="2">
        <v>17.3</v>
      </c>
      <c r="F4257" s="2">
        <v>4.76</v>
      </c>
      <c r="G4257" s="2">
        <v>0</v>
      </c>
      <c r="H4257" s="16">
        <f t="shared" si="201"/>
        <v>0</v>
      </c>
      <c r="I4257" s="15">
        <f t="shared" si="199"/>
        <v>17.3</v>
      </c>
      <c r="J4257" s="14">
        <f t="shared" si="200"/>
        <v>0</v>
      </c>
    </row>
    <row r="4258" spans="1:10" x14ac:dyDescent="0.3">
      <c r="A4258" s="19">
        <v>20200626</v>
      </c>
      <c r="B4258" s="19" t="s">
        <v>48</v>
      </c>
      <c r="C4258" s="19">
        <v>0</v>
      </c>
      <c r="D4258" s="19">
        <v>0</v>
      </c>
      <c r="E4258" s="19">
        <v>17.059999999999999</v>
      </c>
      <c r="F4258" s="19">
        <v>4.41</v>
      </c>
      <c r="G4258" s="19">
        <v>0</v>
      </c>
      <c r="H4258" s="17">
        <f t="shared" si="201"/>
        <v>0</v>
      </c>
      <c r="I4258" s="18">
        <f t="shared" si="199"/>
        <v>17.059999999999999</v>
      </c>
      <c r="J4258" s="17">
        <f t="shared" si="200"/>
        <v>0</v>
      </c>
    </row>
    <row r="4259" spans="1:10" x14ac:dyDescent="0.3">
      <c r="A4259" s="2">
        <v>20200626</v>
      </c>
      <c r="B4259" s="2" t="s">
        <v>47</v>
      </c>
      <c r="C4259" s="2">
        <v>0</v>
      </c>
      <c r="D4259" s="2">
        <v>0</v>
      </c>
      <c r="E4259" s="2">
        <v>16.89</v>
      </c>
      <c r="F4259" s="2">
        <v>4.41</v>
      </c>
      <c r="G4259" s="2">
        <v>0</v>
      </c>
      <c r="H4259" s="16">
        <f t="shared" si="201"/>
        <v>0</v>
      </c>
      <c r="I4259" s="15">
        <f t="shared" si="199"/>
        <v>16.89</v>
      </c>
      <c r="J4259" s="14">
        <f t="shared" si="200"/>
        <v>0</v>
      </c>
    </row>
    <row r="4260" spans="1:10" x14ac:dyDescent="0.3">
      <c r="A4260" s="19">
        <v>20200626</v>
      </c>
      <c r="B4260" s="19" t="s">
        <v>46</v>
      </c>
      <c r="C4260" s="19">
        <v>0</v>
      </c>
      <c r="D4260" s="19">
        <v>0</v>
      </c>
      <c r="E4260" s="19">
        <v>16.690000000000001</v>
      </c>
      <c r="F4260" s="19">
        <v>4.4800000000000004</v>
      </c>
      <c r="G4260" s="19">
        <v>0</v>
      </c>
      <c r="H4260" s="17">
        <f t="shared" si="201"/>
        <v>0</v>
      </c>
      <c r="I4260" s="18">
        <f t="shared" si="199"/>
        <v>16.690000000000001</v>
      </c>
      <c r="J4260" s="17">
        <f t="shared" si="200"/>
        <v>0</v>
      </c>
    </row>
    <row r="4261" spans="1:10" x14ac:dyDescent="0.3">
      <c r="A4261" s="2">
        <v>20200626</v>
      </c>
      <c r="B4261" s="2" t="s">
        <v>45</v>
      </c>
      <c r="C4261" s="2">
        <v>0</v>
      </c>
      <c r="D4261" s="2">
        <v>0</v>
      </c>
      <c r="E4261" s="2">
        <v>16.57</v>
      </c>
      <c r="F4261" s="2">
        <v>4.62</v>
      </c>
      <c r="G4261" s="2">
        <v>0</v>
      </c>
      <c r="H4261" s="16">
        <f t="shared" si="201"/>
        <v>0</v>
      </c>
      <c r="I4261" s="15">
        <f t="shared" si="199"/>
        <v>16.57</v>
      </c>
      <c r="J4261" s="14">
        <f t="shared" si="200"/>
        <v>0</v>
      </c>
    </row>
    <row r="4262" spans="1:10" x14ac:dyDescent="0.3">
      <c r="A4262" s="19">
        <v>20200626</v>
      </c>
      <c r="B4262" s="19" t="s">
        <v>44</v>
      </c>
      <c r="C4262" s="19">
        <v>0</v>
      </c>
      <c r="D4262" s="19">
        <v>0</v>
      </c>
      <c r="E4262" s="19">
        <v>16.48</v>
      </c>
      <c r="F4262" s="19">
        <v>4.55</v>
      </c>
      <c r="G4262" s="19">
        <v>0</v>
      </c>
      <c r="H4262" s="17">
        <f t="shared" si="201"/>
        <v>0</v>
      </c>
      <c r="I4262" s="18">
        <f t="shared" si="199"/>
        <v>16.48</v>
      </c>
      <c r="J4262" s="17">
        <f t="shared" si="200"/>
        <v>0</v>
      </c>
    </row>
    <row r="4263" spans="1:10" x14ac:dyDescent="0.3">
      <c r="A4263" s="2">
        <v>20200626</v>
      </c>
      <c r="B4263" s="2" t="s">
        <v>43</v>
      </c>
      <c r="C4263" s="2">
        <v>0</v>
      </c>
      <c r="D4263" s="2">
        <v>0</v>
      </c>
      <c r="E4263" s="2">
        <v>16.46</v>
      </c>
      <c r="F4263" s="2">
        <v>4.6900000000000004</v>
      </c>
      <c r="G4263" s="2">
        <v>0</v>
      </c>
      <c r="H4263" s="16">
        <f t="shared" si="201"/>
        <v>0</v>
      </c>
      <c r="I4263" s="15">
        <f t="shared" si="199"/>
        <v>16.46</v>
      </c>
      <c r="J4263" s="14">
        <f t="shared" si="200"/>
        <v>0</v>
      </c>
    </row>
    <row r="4264" spans="1:10" x14ac:dyDescent="0.3">
      <c r="A4264" s="19">
        <v>20200626</v>
      </c>
      <c r="B4264" s="19" t="s">
        <v>42</v>
      </c>
      <c r="C4264" s="19">
        <v>79</v>
      </c>
      <c r="D4264" s="19">
        <v>9.07</v>
      </c>
      <c r="E4264" s="19">
        <v>16.79</v>
      </c>
      <c r="F4264" s="19">
        <v>5.03</v>
      </c>
      <c r="G4264" s="19">
        <v>0</v>
      </c>
      <c r="H4264" s="17">
        <f t="shared" si="201"/>
        <v>501.13854573991273</v>
      </c>
      <c r="I4264" s="18">
        <f t="shared" si="199"/>
        <v>32.450579554372268</v>
      </c>
      <c r="J4264" s="17">
        <f t="shared" si="200"/>
        <v>0.48433656902732325</v>
      </c>
    </row>
    <row r="4265" spans="1:10" x14ac:dyDescent="0.3">
      <c r="A4265" s="2">
        <v>20200626</v>
      </c>
      <c r="B4265" s="2" t="s">
        <v>41</v>
      </c>
      <c r="C4265" s="2">
        <v>284.99</v>
      </c>
      <c r="D4265" s="2">
        <v>20.149999999999999</v>
      </c>
      <c r="E4265" s="2">
        <v>17.5</v>
      </c>
      <c r="F4265" s="2">
        <v>5.03</v>
      </c>
      <c r="G4265" s="2">
        <v>0</v>
      </c>
      <c r="H4265" s="16">
        <f t="shared" si="201"/>
        <v>827.30713774469461</v>
      </c>
      <c r="I4265" s="15">
        <f t="shared" si="199"/>
        <v>43.353348054521703</v>
      </c>
      <c r="J4265" s="14">
        <f t="shared" si="200"/>
        <v>0.75897978643311137</v>
      </c>
    </row>
    <row r="4266" spans="1:10" x14ac:dyDescent="0.3">
      <c r="A4266" s="19">
        <v>20200626</v>
      </c>
      <c r="B4266" s="19" t="s">
        <v>40</v>
      </c>
      <c r="C4266" s="19">
        <v>429</v>
      </c>
      <c r="D4266" s="19">
        <v>31.66</v>
      </c>
      <c r="E4266" s="19">
        <v>18.02</v>
      </c>
      <c r="F4266" s="19">
        <v>5.24</v>
      </c>
      <c r="G4266" s="19">
        <v>0</v>
      </c>
      <c r="H4266" s="17">
        <f t="shared" si="201"/>
        <v>817.33349845424789</v>
      </c>
      <c r="I4266" s="18">
        <f t="shared" si="199"/>
        <v>43.561671826695246</v>
      </c>
      <c r="J4266" s="17">
        <f t="shared" si="200"/>
        <v>0.74906365568352173</v>
      </c>
    </row>
    <row r="4267" spans="1:10" x14ac:dyDescent="0.3">
      <c r="A4267" s="2">
        <v>20200626</v>
      </c>
      <c r="B4267" s="2" t="s">
        <v>39</v>
      </c>
      <c r="C4267" s="2">
        <v>528</v>
      </c>
      <c r="D4267" s="2">
        <v>43.35</v>
      </c>
      <c r="E4267" s="2">
        <v>18.66</v>
      </c>
      <c r="F4267" s="2">
        <v>5.38</v>
      </c>
      <c r="G4267" s="2">
        <v>0</v>
      </c>
      <c r="H4267" s="16">
        <f t="shared" si="201"/>
        <v>769.17116154973587</v>
      </c>
      <c r="I4267" s="15">
        <f t="shared" si="199"/>
        <v>42.69659879842925</v>
      </c>
      <c r="J4267" s="14">
        <f t="shared" si="200"/>
        <v>0.70791845101003215</v>
      </c>
    </row>
    <row r="4268" spans="1:10" x14ac:dyDescent="0.3">
      <c r="A4268" s="19">
        <v>20200626</v>
      </c>
      <c r="B4268" s="19" t="s">
        <v>38</v>
      </c>
      <c r="C4268" s="19">
        <v>745</v>
      </c>
      <c r="D4268" s="19">
        <v>54.89</v>
      </c>
      <c r="E4268" s="19">
        <v>19.18</v>
      </c>
      <c r="F4268" s="19">
        <v>5.0999999999999996</v>
      </c>
      <c r="G4268" s="19">
        <v>0</v>
      </c>
      <c r="H4268" s="17">
        <f t="shared" si="201"/>
        <v>910.70300608555976</v>
      </c>
      <c r="I4268" s="18">
        <f t="shared" si="199"/>
        <v>47.639468940173742</v>
      </c>
      <c r="J4268" s="17">
        <f t="shared" si="200"/>
        <v>0.81792276019557375</v>
      </c>
    </row>
    <row r="4269" spans="1:10" x14ac:dyDescent="0.3">
      <c r="A4269" s="2">
        <v>20200626</v>
      </c>
      <c r="B4269" s="2" t="s">
        <v>37</v>
      </c>
      <c r="C4269" s="2">
        <v>874</v>
      </c>
      <c r="D4269" s="2">
        <v>65.62</v>
      </c>
      <c r="E4269" s="2">
        <v>19.96</v>
      </c>
      <c r="F4269" s="2">
        <v>4.83</v>
      </c>
      <c r="G4269" s="2">
        <v>0</v>
      </c>
      <c r="H4269" s="16">
        <f t="shared" si="201"/>
        <v>959.56666481970819</v>
      </c>
      <c r="I4269" s="15">
        <f t="shared" si="199"/>
        <v>49.946458275615882</v>
      </c>
      <c r="J4269" s="14">
        <f t="shared" si="200"/>
        <v>0.85184661087002289</v>
      </c>
    </row>
    <row r="4270" spans="1:10" x14ac:dyDescent="0.3">
      <c r="A4270" s="19">
        <v>20200626</v>
      </c>
      <c r="B4270" s="19" t="s">
        <v>36</v>
      </c>
      <c r="C4270" s="19">
        <v>1001</v>
      </c>
      <c r="D4270" s="19">
        <v>73.430000000000007</v>
      </c>
      <c r="E4270" s="19">
        <v>20.91</v>
      </c>
      <c r="F4270" s="19">
        <v>4.9000000000000004</v>
      </c>
      <c r="G4270" s="19">
        <v>0</v>
      </c>
      <c r="H4270" s="17">
        <f t="shared" si="201"/>
        <v>1044.3705914546194</v>
      </c>
      <c r="I4270" s="18">
        <f t="shared" si="199"/>
        <v>53.546580982956854</v>
      </c>
      <c r="J4270" s="17">
        <f t="shared" si="200"/>
        <v>0.91021114796131919</v>
      </c>
    </row>
    <row r="4271" spans="1:10" x14ac:dyDescent="0.3">
      <c r="A4271" s="2">
        <v>20200626</v>
      </c>
      <c r="B4271" s="2" t="s">
        <v>35</v>
      </c>
      <c r="C4271" s="2">
        <v>963</v>
      </c>
      <c r="D4271" s="2">
        <v>73.27</v>
      </c>
      <c r="E4271" s="2">
        <v>21.55</v>
      </c>
      <c r="F4271" s="2">
        <v>4.97</v>
      </c>
      <c r="G4271" s="2">
        <v>0</v>
      </c>
      <c r="H4271" s="16">
        <f t="shared" si="201"/>
        <v>1005.5635944310386</v>
      </c>
      <c r="I4271" s="15">
        <f t="shared" si="199"/>
        <v>52.973862325969961</v>
      </c>
      <c r="J4271" s="14">
        <f t="shared" si="200"/>
        <v>0.87898085545324245</v>
      </c>
    </row>
    <row r="4272" spans="1:10" x14ac:dyDescent="0.3">
      <c r="A4272" s="19">
        <v>20200626</v>
      </c>
      <c r="B4272" s="19" t="s">
        <v>34</v>
      </c>
      <c r="C4272" s="19">
        <v>896.01</v>
      </c>
      <c r="D4272" s="19">
        <v>65.31</v>
      </c>
      <c r="E4272" s="19">
        <v>21.86</v>
      </c>
      <c r="F4272" s="19">
        <v>4.97</v>
      </c>
      <c r="G4272" s="19">
        <v>0</v>
      </c>
      <c r="H4272" s="17">
        <f t="shared" si="201"/>
        <v>986.16403608063956</v>
      </c>
      <c r="I4272" s="18">
        <f t="shared" si="199"/>
        <v>52.677626127519986</v>
      </c>
      <c r="J4272" s="17">
        <f t="shared" si="200"/>
        <v>0.86333797837093218</v>
      </c>
    </row>
    <row r="4273" spans="1:10" x14ac:dyDescent="0.3">
      <c r="A4273" s="2">
        <v>20200626</v>
      </c>
      <c r="B4273" s="2" t="s">
        <v>33</v>
      </c>
      <c r="C4273" s="2">
        <v>815.01</v>
      </c>
      <c r="D4273" s="2">
        <v>54.53</v>
      </c>
      <c r="E4273" s="2">
        <v>21.92</v>
      </c>
      <c r="F4273" s="2">
        <v>4.83</v>
      </c>
      <c r="G4273" s="2">
        <v>0</v>
      </c>
      <c r="H4273" s="16">
        <f t="shared" si="201"/>
        <v>1000.7251028808258</v>
      </c>
      <c r="I4273" s="15">
        <f t="shared" si="199"/>
        <v>53.192659465025812</v>
      </c>
      <c r="J4273" s="14">
        <f t="shared" si="200"/>
        <v>0.87376614368452654</v>
      </c>
    </row>
    <row r="4274" spans="1:10" x14ac:dyDescent="0.3">
      <c r="A4274" s="19">
        <v>20200626</v>
      </c>
      <c r="B4274" s="19" t="s">
        <v>32</v>
      </c>
      <c r="C4274" s="19">
        <v>643</v>
      </c>
      <c r="D4274" s="19">
        <v>42.98</v>
      </c>
      <c r="E4274" s="19">
        <v>21.79</v>
      </c>
      <c r="F4274" s="19">
        <v>4.83</v>
      </c>
      <c r="G4274" s="19">
        <v>0</v>
      </c>
      <c r="H4274" s="17">
        <f t="shared" si="201"/>
        <v>943.1706283310416</v>
      </c>
      <c r="I4274" s="18">
        <f t="shared" si="199"/>
        <v>51.264082135345049</v>
      </c>
      <c r="J4274" s="17">
        <f t="shared" si="200"/>
        <v>0.83169882950544993</v>
      </c>
    </row>
    <row r="4275" spans="1:10" x14ac:dyDescent="0.3">
      <c r="A4275" s="2">
        <v>20200626</v>
      </c>
      <c r="B4275" s="2" t="s">
        <v>31</v>
      </c>
      <c r="C4275" s="2">
        <v>467</v>
      </c>
      <c r="D4275" s="2">
        <v>31.3</v>
      </c>
      <c r="E4275" s="2">
        <v>21.42</v>
      </c>
      <c r="F4275" s="2">
        <v>5.03</v>
      </c>
      <c r="G4275" s="2">
        <v>0</v>
      </c>
      <c r="H4275" s="16">
        <f t="shared" si="201"/>
        <v>898.90821977750454</v>
      </c>
      <c r="I4275" s="15">
        <f t="shared" si="199"/>
        <v>49.510881868047022</v>
      </c>
      <c r="J4275" s="14">
        <f t="shared" si="200"/>
        <v>0.79975957044418167</v>
      </c>
    </row>
    <row r="4276" spans="1:10" x14ac:dyDescent="0.3">
      <c r="A4276" s="19">
        <v>20200626</v>
      </c>
      <c r="B4276" s="19" t="s">
        <v>30</v>
      </c>
      <c r="C4276" s="19">
        <v>233</v>
      </c>
      <c r="D4276" s="19">
        <v>19.8</v>
      </c>
      <c r="E4276" s="19">
        <v>20.85</v>
      </c>
      <c r="F4276" s="19">
        <v>5.0999999999999996</v>
      </c>
      <c r="G4276" s="19">
        <v>0</v>
      </c>
      <c r="H4276" s="17">
        <f t="shared" si="201"/>
        <v>687.8474067245761</v>
      </c>
      <c r="I4276" s="18">
        <f t="shared" si="199"/>
        <v>42.345231460143005</v>
      </c>
      <c r="J4276" s="17">
        <f t="shared" si="200"/>
        <v>0.63415848056954005</v>
      </c>
    </row>
    <row r="4277" spans="1:10" x14ac:dyDescent="0.3">
      <c r="A4277" s="2">
        <v>20200626</v>
      </c>
      <c r="B4277" s="2" t="s">
        <v>29</v>
      </c>
      <c r="C4277" s="2">
        <v>91</v>
      </c>
      <c r="D4277" s="2">
        <v>8.73</v>
      </c>
      <c r="E4277" s="2">
        <v>20.350000000000001</v>
      </c>
      <c r="F4277" s="2">
        <v>4.9000000000000004</v>
      </c>
      <c r="G4277" s="2">
        <v>0</v>
      </c>
      <c r="H4277" s="16">
        <f t="shared" si="201"/>
        <v>599.55840739951316</v>
      </c>
      <c r="I4277" s="15">
        <f t="shared" si="199"/>
        <v>39.086200231234784</v>
      </c>
      <c r="J4277" s="14">
        <f t="shared" si="200"/>
        <v>0.56155365840323912</v>
      </c>
    </row>
    <row r="4278" spans="1:10" x14ac:dyDescent="0.3">
      <c r="A4278" s="19">
        <v>20200626</v>
      </c>
      <c r="B4278" s="19" t="s">
        <v>28</v>
      </c>
      <c r="C4278" s="19">
        <v>0</v>
      </c>
      <c r="D4278" s="19">
        <v>0</v>
      </c>
      <c r="E4278" s="19">
        <v>19.48</v>
      </c>
      <c r="F4278" s="19">
        <v>4</v>
      </c>
      <c r="G4278" s="19">
        <v>0</v>
      </c>
      <c r="H4278" s="17">
        <f t="shared" si="201"/>
        <v>0</v>
      </c>
      <c r="I4278" s="18">
        <f t="shared" si="199"/>
        <v>19.48</v>
      </c>
      <c r="J4278" s="17">
        <f t="shared" si="200"/>
        <v>0</v>
      </c>
    </row>
    <row r="4279" spans="1:10" x14ac:dyDescent="0.3">
      <c r="A4279" s="2">
        <v>20200626</v>
      </c>
      <c r="B4279" s="2" t="s">
        <v>27</v>
      </c>
      <c r="C4279" s="2">
        <v>0</v>
      </c>
      <c r="D4279" s="2">
        <v>0</v>
      </c>
      <c r="E4279" s="2">
        <v>18.93</v>
      </c>
      <c r="F4279" s="2">
        <v>3.59</v>
      </c>
      <c r="G4279" s="2">
        <v>0</v>
      </c>
      <c r="H4279" s="16">
        <f t="shared" si="201"/>
        <v>0</v>
      </c>
      <c r="I4279" s="15">
        <f t="shared" si="199"/>
        <v>18.93</v>
      </c>
      <c r="J4279" s="14">
        <f t="shared" si="200"/>
        <v>0</v>
      </c>
    </row>
    <row r="4280" spans="1:10" x14ac:dyDescent="0.3">
      <c r="A4280" s="19">
        <v>20200626</v>
      </c>
      <c r="B4280" s="19" t="s">
        <v>26</v>
      </c>
      <c r="C4280" s="19">
        <v>0</v>
      </c>
      <c r="D4280" s="19">
        <v>0</v>
      </c>
      <c r="E4280" s="19">
        <v>18.59</v>
      </c>
      <c r="F4280" s="19">
        <v>3.17</v>
      </c>
      <c r="G4280" s="19">
        <v>0</v>
      </c>
      <c r="H4280" s="17">
        <f t="shared" si="201"/>
        <v>0</v>
      </c>
      <c r="I4280" s="18">
        <f t="shared" si="199"/>
        <v>18.59</v>
      </c>
      <c r="J4280" s="17">
        <f t="shared" si="200"/>
        <v>0</v>
      </c>
    </row>
    <row r="4281" spans="1:10" x14ac:dyDescent="0.3">
      <c r="A4281" s="2">
        <v>20200626</v>
      </c>
      <c r="B4281" s="2" t="s">
        <v>25</v>
      </c>
      <c r="C4281" s="2">
        <v>0</v>
      </c>
      <c r="D4281" s="2">
        <v>0</v>
      </c>
      <c r="E4281" s="2">
        <v>18.37</v>
      </c>
      <c r="F4281" s="2">
        <v>2.9</v>
      </c>
      <c r="G4281" s="2">
        <v>0</v>
      </c>
      <c r="H4281" s="16">
        <f t="shared" si="201"/>
        <v>0</v>
      </c>
      <c r="I4281" s="15">
        <f t="shared" si="199"/>
        <v>18.37</v>
      </c>
      <c r="J4281" s="14">
        <f t="shared" si="200"/>
        <v>0</v>
      </c>
    </row>
    <row r="4282" spans="1:10" x14ac:dyDescent="0.3">
      <c r="A4282" s="19">
        <v>20200627</v>
      </c>
      <c r="B4282" s="19" t="s">
        <v>48</v>
      </c>
      <c r="C4282" s="19">
        <v>0</v>
      </c>
      <c r="D4282" s="19">
        <v>0</v>
      </c>
      <c r="E4282" s="19">
        <v>18.16</v>
      </c>
      <c r="F4282" s="19">
        <v>2.69</v>
      </c>
      <c r="G4282" s="19">
        <v>0</v>
      </c>
      <c r="H4282" s="17">
        <f t="shared" si="201"/>
        <v>0</v>
      </c>
      <c r="I4282" s="18">
        <f t="shared" si="199"/>
        <v>18.16</v>
      </c>
      <c r="J4282" s="17">
        <f t="shared" si="200"/>
        <v>0</v>
      </c>
    </row>
    <row r="4283" spans="1:10" x14ac:dyDescent="0.3">
      <c r="A4283" s="2">
        <v>20200627</v>
      </c>
      <c r="B4283" s="2" t="s">
        <v>47</v>
      </c>
      <c r="C4283" s="2">
        <v>0</v>
      </c>
      <c r="D4283" s="2">
        <v>0</v>
      </c>
      <c r="E4283" s="2">
        <v>18.46</v>
      </c>
      <c r="F4283" s="2">
        <v>3.38</v>
      </c>
      <c r="G4283" s="2">
        <v>0</v>
      </c>
      <c r="H4283" s="16">
        <f t="shared" si="201"/>
        <v>0</v>
      </c>
      <c r="I4283" s="15">
        <f t="shared" si="199"/>
        <v>18.46</v>
      </c>
      <c r="J4283" s="14">
        <f t="shared" si="200"/>
        <v>0</v>
      </c>
    </row>
    <row r="4284" spans="1:10" x14ac:dyDescent="0.3">
      <c r="A4284" s="19">
        <v>20200627</v>
      </c>
      <c r="B4284" s="19" t="s">
        <v>46</v>
      </c>
      <c r="C4284" s="19">
        <v>0</v>
      </c>
      <c r="D4284" s="19">
        <v>0</v>
      </c>
      <c r="E4284" s="19">
        <v>18.52</v>
      </c>
      <c r="F4284" s="19">
        <v>3.31</v>
      </c>
      <c r="G4284" s="19">
        <v>0</v>
      </c>
      <c r="H4284" s="17">
        <f t="shared" si="201"/>
        <v>0</v>
      </c>
      <c r="I4284" s="18">
        <f t="shared" si="199"/>
        <v>18.52</v>
      </c>
      <c r="J4284" s="17">
        <f t="shared" si="200"/>
        <v>0</v>
      </c>
    </row>
    <row r="4285" spans="1:10" x14ac:dyDescent="0.3">
      <c r="A4285" s="2">
        <v>20200627</v>
      </c>
      <c r="B4285" s="2" t="s">
        <v>45</v>
      </c>
      <c r="C4285" s="2">
        <v>0</v>
      </c>
      <c r="D4285" s="2">
        <v>0</v>
      </c>
      <c r="E4285" s="2">
        <v>18.7</v>
      </c>
      <c r="F4285" s="2">
        <v>2.97</v>
      </c>
      <c r="G4285" s="2">
        <v>0</v>
      </c>
      <c r="H4285" s="16">
        <f t="shared" si="201"/>
        <v>0</v>
      </c>
      <c r="I4285" s="15">
        <f t="shared" si="199"/>
        <v>18.7</v>
      </c>
      <c r="J4285" s="14">
        <f t="shared" si="200"/>
        <v>0</v>
      </c>
    </row>
    <row r="4286" spans="1:10" x14ac:dyDescent="0.3">
      <c r="A4286" s="19">
        <v>20200627</v>
      </c>
      <c r="B4286" s="19" t="s">
        <v>44</v>
      </c>
      <c r="C4286" s="19">
        <v>0</v>
      </c>
      <c r="D4286" s="19">
        <v>0</v>
      </c>
      <c r="E4286" s="19">
        <v>18.72</v>
      </c>
      <c r="F4286" s="19">
        <v>2.9</v>
      </c>
      <c r="G4286" s="19">
        <v>0</v>
      </c>
      <c r="H4286" s="17">
        <f t="shared" si="201"/>
        <v>0</v>
      </c>
      <c r="I4286" s="18">
        <f t="shared" si="199"/>
        <v>18.72</v>
      </c>
      <c r="J4286" s="17">
        <f t="shared" si="200"/>
        <v>0</v>
      </c>
    </row>
    <row r="4287" spans="1:10" x14ac:dyDescent="0.3">
      <c r="A4287" s="2">
        <v>20200627</v>
      </c>
      <c r="B4287" s="2" t="s">
        <v>43</v>
      </c>
      <c r="C4287" s="2">
        <v>0</v>
      </c>
      <c r="D4287" s="2">
        <v>0</v>
      </c>
      <c r="E4287" s="2">
        <v>18.59</v>
      </c>
      <c r="F4287" s="2">
        <v>2.2799999999999998</v>
      </c>
      <c r="G4287" s="2">
        <v>0</v>
      </c>
      <c r="H4287" s="16">
        <f t="shared" si="201"/>
        <v>0</v>
      </c>
      <c r="I4287" s="15">
        <f t="shared" si="199"/>
        <v>18.59</v>
      </c>
      <c r="J4287" s="14">
        <f t="shared" si="200"/>
        <v>0</v>
      </c>
    </row>
    <row r="4288" spans="1:10" x14ac:dyDescent="0.3">
      <c r="A4288" s="19">
        <v>20200627</v>
      </c>
      <c r="B4288" s="19" t="s">
        <v>42</v>
      </c>
      <c r="C4288" s="19">
        <v>57</v>
      </c>
      <c r="D4288" s="19">
        <v>9.01</v>
      </c>
      <c r="E4288" s="19">
        <v>18.63</v>
      </c>
      <c r="F4288" s="19">
        <v>2.69</v>
      </c>
      <c r="G4288" s="19">
        <v>0</v>
      </c>
      <c r="H4288" s="17">
        <f t="shared" si="201"/>
        <v>363.96876105748061</v>
      </c>
      <c r="I4288" s="18">
        <f t="shared" si="199"/>
        <v>30.004023783046268</v>
      </c>
      <c r="J4288" s="17">
        <f t="shared" si="200"/>
        <v>0.35577287354270182</v>
      </c>
    </row>
    <row r="4289" spans="1:10" x14ac:dyDescent="0.3">
      <c r="A4289" s="2">
        <v>20200627</v>
      </c>
      <c r="B4289" s="2" t="s">
        <v>41</v>
      </c>
      <c r="C4289" s="2">
        <v>191</v>
      </c>
      <c r="D4289" s="2">
        <v>20.09</v>
      </c>
      <c r="E4289" s="2">
        <v>18.77</v>
      </c>
      <c r="F4289" s="2">
        <v>2.41</v>
      </c>
      <c r="G4289" s="2">
        <v>0</v>
      </c>
      <c r="H4289" s="16">
        <f t="shared" si="201"/>
        <v>556.04757762623365</v>
      </c>
      <c r="I4289" s="15">
        <f t="shared" si="199"/>
        <v>36.146486800819801</v>
      </c>
      <c r="J4289" s="14">
        <f t="shared" si="200"/>
        <v>0.52815668119535986</v>
      </c>
    </row>
    <row r="4290" spans="1:10" x14ac:dyDescent="0.3">
      <c r="A4290" s="19">
        <v>20200627</v>
      </c>
      <c r="B4290" s="19" t="s">
        <v>40</v>
      </c>
      <c r="C4290" s="19">
        <v>273</v>
      </c>
      <c r="D4290" s="19">
        <v>31.6</v>
      </c>
      <c r="E4290" s="19">
        <v>19.78</v>
      </c>
      <c r="F4290" s="19">
        <v>2.62</v>
      </c>
      <c r="G4290" s="19">
        <v>0</v>
      </c>
      <c r="H4290" s="17">
        <f t="shared" si="201"/>
        <v>521.00637992272448</v>
      </c>
      <c r="I4290" s="18">
        <f t="shared" si="199"/>
        <v>36.061449372585145</v>
      </c>
      <c r="J4290" s="17">
        <f t="shared" si="200"/>
        <v>0.49507249429833361</v>
      </c>
    </row>
    <row r="4291" spans="1:10" x14ac:dyDescent="0.3">
      <c r="A4291" s="2">
        <v>20200627</v>
      </c>
      <c r="B4291" s="2" t="s">
        <v>39</v>
      </c>
      <c r="C4291" s="2">
        <v>276</v>
      </c>
      <c r="D4291" s="2">
        <v>43.29</v>
      </c>
      <c r="E4291" s="2">
        <v>20.9</v>
      </c>
      <c r="F4291" s="2">
        <v>2.9</v>
      </c>
      <c r="G4291" s="2">
        <v>0</v>
      </c>
      <c r="H4291" s="16">
        <f t="shared" si="201"/>
        <v>402.51347957107146</v>
      </c>
      <c r="I4291" s="15">
        <f t="shared" si="199"/>
        <v>33.478546236595982</v>
      </c>
      <c r="J4291" s="14">
        <f t="shared" si="200"/>
        <v>0.38715619840778737</v>
      </c>
    </row>
    <row r="4292" spans="1:10" x14ac:dyDescent="0.3">
      <c r="A4292" s="19">
        <v>20200627</v>
      </c>
      <c r="B4292" s="19" t="s">
        <v>38</v>
      </c>
      <c r="C4292" s="19">
        <v>392</v>
      </c>
      <c r="D4292" s="19">
        <v>54.83</v>
      </c>
      <c r="E4292" s="19">
        <v>22</v>
      </c>
      <c r="F4292" s="19">
        <v>3.17</v>
      </c>
      <c r="G4292" s="19">
        <v>0</v>
      </c>
      <c r="H4292" s="17">
        <f t="shared" si="201"/>
        <v>479.54202431315076</v>
      </c>
      <c r="I4292" s="18">
        <f t="shared" si="199"/>
        <v>36.98568825978596</v>
      </c>
      <c r="J4292" s="17">
        <f t="shared" si="200"/>
        <v>0.45367763886417217</v>
      </c>
    </row>
    <row r="4293" spans="1:10" x14ac:dyDescent="0.3">
      <c r="A4293" s="2">
        <v>20200627</v>
      </c>
      <c r="B4293" s="2" t="s">
        <v>37</v>
      </c>
      <c r="C4293" s="2">
        <v>508</v>
      </c>
      <c r="D4293" s="2">
        <v>65.56</v>
      </c>
      <c r="E4293" s="2">
        <v>22.64</v>
      </c>
      <c r="F4293" s="2">
        <v>3.45</v>
      </c>
      <c r="G4293" s="2">
        <v>0</v>
      </c>
      <c r="H4293" s="16">
        <f t="shared" si="201"/>
        <v>557.99952659819223</v>
      </c>
      <c r="I4293" s="15">
        <f t="shared" si="199"/>
        <v>40.077485206193508</v>
      </c>
      <c r="J4293" s="14">
        <f t="shared" si="200"/>
        <v>0.52013999336512973</v>
      </c>
    </row>
    <row r="4294" spans="1:10" x14ac:dyDescent="0.3">
      <c r="A4294" s="19">
        <v>20200627</v>
      </c>
      <c r="B4294" s="19" t="s">
        <v>36</v>
      </c>
      <c r="C4294" s="19">
        <v>808</v>
      </c>
      <c r="D4294" s="19">
        <v>73.38</v>
      </c>
      <c r="E4294" s="19">
        <v>23</v>
      </c>
      <c r="F4294" s="19">
        <v>3.93</v>
      </c>
      <c r="G4294" s="19">
        <v>0</v>
      </c>
      <c r="H4294" s="17">
        <f t="shared" si="201"/>
        <v>843.22769894498038</v>
      </c>
      <c r="I4294" s="18">
        <f t="shared" si="199"/>
        <v>49.350865592030637</v>
      </c>
      <c r="J4294" s="17">
        <f t="shared" si="200"/>
        <v>0.75082773932279112</v>
      </c>
    </row>
    <row r="4295" spans="1:10" x14ac:dyDescent="0.3">
      <c r="A4295" s="2">
        <v>20200627</v>
      </c>
      <c r="B4295" s="2" t="s">
        <v>35</v>
      </c>
      <c r="C4295" s="2">
        <v>921</v>
      </c>
      <c r="D4295" s="2">
        <v>73.260000000000005</v>
      </c>
      <c r="E4295" s="2">
        <v>23.28</v>
      </c>
      <c r="F4295" s="2">
        <v>4.6900000000000004</v>
      </c>
      <c r="G4295" s="2">
        <v>0</v>
      </c>
      <c r="H4295" s="16">
        <f t="shared" si="201"/>
        <v>961.75770868149027</v>
      </c>
      <c r="I4295" s="15">
        <f t="shared" si="199"/>
        <v>53.334928396296576</v>
      </c>
      <c r="J4295" s="14">
        <f t="shared" si="200"/>
        <v>0.83912669753614688</v>
      </c>
    </row>
    <row r="4296" spans="1:10" x14ac:dyDescent="0.3">
      <c r="A4296" s="19">
        <v>20200627</v>
      </c>
      <c r="B4296" s="19" t="s">
        <v>34</v>
      </c>
      <c r="C4296" s="19">
        <v>643</v>
      </c>
      <c r="D4296" s="19">
        <v>65.319999999999993</v>
      </c>
      <c r="E4296" s="19">
        <v>23.69</v>
      </c>
      <c r="F4296" s="19">
        <v>5.38</v>
      </c>
      <c r="G4296" s="19">
        <v>0</v>
      </c>
      <c r="H4296" s="17">
        <f t="shared" si="201"/>
        <v>707.6401032763722</v>
      </c>
      <c r="I4296" s="18">
        <f t="shared" si="199"/>
        <v>45.803753227386636</v>
      </c>
      <c r="J4296" s="17">
        <f t="shared" si="200"/>
        <v>0.64139303790573399</v>
      </c>
    </row>
    <row r="4297" spans="1:10" x14ac:dyDescent="0.3">
      <c r="A4297" s="2">
        <v>20200627</v>
      </c>
      <c r="B4297" s="2" t="s">
        <v>33</v>
      </c>
      <c r="C4297" s="2">
        <v>715</v>
      </c>
      <c r="D4297" s="2">
        <v>54.55</v>
      </c>
      <c r="E4297" s="2">
        <v>23.71</v>
      </c>
      <c r="F4297" s="2">
        <v>5.86</v>
      </c>
      <c r="G4297" s="2">
        <v>0</v>
      </c>
      <c r="H4297" s="16">
        <f t="shared" si="201"/>
        <v>877.70773286837789</v>
      </c>
      <c r="I4297" s="15">
        <f t="shared" si="199"/>
        <v>51.13836665213681</v>
      </c>
      <c r="J4297" s="14">
        <f t="shared" si="200"/>
        <v>0.77446942346029546</v>
      </c>
    </row>
    <row r="4298" spans="1:10" x14ac:dyDescent="0.3">
      <c r="A4298" s="19">
        <v>20200627</v>
      </c>
      <c r="B4298" s="19" t="s">
        <v>32</v>
      </c>
      <c r="C4298" s="19">
        <v>653</v>
      </c>
      <c r="D4298" s="19">
        <v>43</v>
      </c>
      <c r="E4298" s="19">
        <v>23.35</v>
      </c>
      <c r="F4298" s="19">
        <v>6.14</v>
      </c>
      <c r="G4298" s="19">
        <v>0</v>
      </c>
      <c r="H4298" s="17">
        <f t="shared" si="201"/>
        <v>957.48030822267515</v>
      </c>
      <c r="I4298" s="18">
        <f t="shared" ref="I4298:I4361" si="202">E4298+H4298*((NOCT-20)/(800))</f>
        <v>53.2712596319586</v>
      </c>
      <c r="J4298" s="17">
        <f t="shared" ref="J4298:J4361" si="203">P_STC__W*(H4298/1000)*(1+(alpha_p/100)*(I4298-25))</f>
        <v>0.83566902348454564</v>
      </c>
    </row>
    <row r="4299" spans="1:10" x14ac:dyDescent="0.3">
      <c r="A4299" s="2">
        <v>20200627</v>
      </c>
      <c r="B4299" s="2" t="s">
        <v>31</v>
      </c>
      <c r="C4299" s="2">
        <v>472</v>
      </c>
      <c r="D4299" s="2">
        <v>31.32</v>
      </c>
      <c r="E4299" s="2">
        <v>22.61</v>
      </c>
      <c r="F4299" s="2">
        <v>6.28</v>
      </c>
      <c r="G4299" s="2">
        <v>0</v>
      </c>
      <c r="H4299" s="16">
        <f t="shared" si="201"/>
        <v>908.01125953275493</v>
      </c>
      <c r="I4299" s="15">
        <f t="shared" si="202"/>
        <v>50.985351860398595</v>
      </c>
      <c r="J4299" s="14">
        <f t="shared" si="203"/>
        <v>0.80183379520802445</v>
      </c>
    </row>
    <row r="4300" spans="1:10" x14ac:dyDescent="0.3">
      <c r="A4300" s="19">
        <v>20200627</v>
      </c>
      <c r="B4300" s="19" t="s">
        <v>30</v>
      </c>
      <c r="C4300" s="19">
        <v>282</v>
      </c>
      <c r="D4300" s="19">
        <v>19.82</v>
      </c>
      <c r="E4300" s="19">
        <v>22.19</v>
      </c>
      <c r="F4300" s="19">
        <v>6.21</v>
      </c>
      <c r="G4300" s="19">
        <v>0</v>
      </c>
      <c r="H4300" s="17">
        <f t="shared" si="201"/>
        <v>831.69567699498145</v>
      </c>
      <c r="I4300" s="18">
        <f t="shared" si="202"/>
        <v>48.180489906093172</v>
      </c>
      <c r="J4300" s="17">
        <f t="shared" si="203"/>
        <v>0.74493966739012574</v>
      </c>
    </row>
    <row r="4301" spans="1:10" x14ac:dyDescent="0.3">
      <c r="A4301" s="2">
        <v>20200627</v>
      </c>
      <c r="B4301" s="2" t="s">
        <v>29</v>
      </c>
      <c r="C4301" s="2">
        <v>102</v>
      </c>
      <c r="D4301" s="2">
        <v>8.74</v>
      </c>
      <c r="E4301" s="2">
        <v>21.32</v>
      </c>
      <c r="F4301" s="2">
        <v>6</v>
      </c>
      <c r="G4301" s="2">
        <v>0</v>
      </c>
      <c r="H4301" s="16">
        <f t="shared" si="201"/>
        <v>671.26954770398197</v>
      </c>
      <c r="I4301" s="15">
        <f t="shared" si="202"/>
        <v>42.297173365749437</v>
      </c>
      <c r="J4301" s="14">
        <f t="shared" si="203"/>
        <v>0.61901975186595404</v>
      </c>
    </row>
    <row r="4302" spans="1:10" x14ac:dyDescent="0.3">
      <c r="A4302" s="19">
        <v>20200627</v>
      </c>
      <c r="B4302" s="19" t="s">
        <v>28</v>
      </c>
      <c r="C4302" s="19">
        <v>0</v>
      </c>
      <c r="D4302" s="19">
        <v>0</v>
      </c>
      <c r="E4302" s="19">
        <v>20.3</v>
      </c>
      <c r="F4302" s="19">
        <v>5.24</v>
      </c>
      <c r="G4302" s="19">
        <v>0</v>
      </c>
      <c r="H4302" s="17">
        <f t="shared" si="201"/>
        <v>0</v>
      </c>
      <c r="I4302" s="18">
        <f t="shared" si="202"/>
        <v>20.3</v>
      </c>
      <c r="J4302" s="17">
        <f t="shared" si="203"/>
        <v>0</v>
      </c>
    </row>
    <row r="4303" spans="1:10" x14ac:dyDescent="0.3">
      <c r="A4303" s="2">
        <v>20200627</v>
      </c>
      <c r="B4303" s="2" t="s">
        <v>27</v>
      </c>
      <c r="C4303" s="2">
        <v>0</v>
      </c>
      <c r="D4303" s="2">
        <v>0</v>
      </c>
      <c r="E4303" s="2">
        <v>19.63</v>
      </c>
      <c r="F4303" s="2">
        <v>5.38</v>
      </c>
      <c r="G4303" s="2">
        <v>0</v>
      </c>
      <c r="H4303" s="16">
        <f t="shared" si="201"/>
        <v>0</v>
      </c>
      <c r="I4303" s="15">
        <f t="shared" si="202"/>
        <v>19.63</v>
      </c>
      <c r="J4303" s="14">
        <f t="shared" si="203"/>
        <v>0</v>
      </c>
    </row>
    <row r="4304" spans="1:10" x14ac:dyDescent="0.3">
      <c r="A4304" s="19">
        <v>20200627</v>
      </c>
      <c r="B4304" s="19" t="s">
        <v>26</v>
      </c>
      <c r="C4304" s="19">
        <v>0</v>
      </c>
      <c r="D4304" s="19">
        <v>0</v>
      </c>
      <c r="E4304" s="19">
        <v>19.2</v>
      </c>
      <c r="F4304" s="19">
        <v>5.24</v>
      </c>
      <c r="G4304" s="19">
        <v>0</v>
      </c>
      <c r="H4304" s="17">
        <f t="shared" si="201"/>
        <v>0</v>
      </c>
      <c r="I4304" s="18">
        <f t="shared" si="202"/>
        <v>19.2</v>
      </c>
      <c r="J4304" s="17">
        <f t="shared" si="203"/>
        <v>0</v>
      </c>
    </row>
    <row r="4305" spans="1:10" x14ac:dyDescent="0.3">
      <c r="A4305" s="2">
        <v>20200627</v>
      </c>
      <c r="B4305" s="2" t="s">
        <v>25</v>
      </c>
      <c r="C4305" s="2">
        <v>0</v>
      </c>
      <c r="D4305" s="2">
        <v>0</v>
      </c>
      <c r="E4305" s="2">
        <v>18.899999999999999</v>
      </c>
      <c r="F4305" s="2">
        <v>5.17</v>
      </c>
      <c r="G4305" s="2">
        <v>0</v>
      </c>
      <c r="H4305" s="16">
        <f t="shared" si="201"/>
        <v>0</v>
      </c>
      <c r="I4305" s="15">
        <f t="shared" si="202"/>
        <v>18.899999999999999</v>
      </c>
      <c r="J4305" s="14">
        <f t="shared" si="203"/>
        <v>0</v>
      </c>
    </row>
    <row r="4306" spans="1:10" x14ac:dyDescent="0.3">
      <c r="A4306" s="19">
        <v>20200628</v>
      </c>
      <c r="B4306" s="19" t="s">
        <v>48</v>
      </c>
      <c r="C4306" s="19">
        <v>0</v>
      </c>
      <c r="D4306" s="19">
        <v>0</v>
      </c>
      <c r="E4306" s="19">
        <v>18.71</v>
      </c>
      <c r="F4306" s="19">
        <v>5.0999999999999996</v>
      </c>
      <c r="G4306" s="19">
        <v>0</v>
      </c>
      <c r="H4306" s="17">
        <f t="shared" si="201"/>
        <v>0</v>
      </c>
      <c r="I4306" s="18">
        <f t="shared" si="202"/>
        <v>18.71</v>
      </c>
      <c r="J4306" s="17">
        <f t="shared" si="203"/>
        <v>0</v>
      </c>
    </row>
    <row r="4307" spans="1:10" x14ac:dyDescent="0.3">
      <c r="A4307" s="2">
        <v>20200628</v>
      </c>
      <c r="B4307" s="2" t="s">
        <v>47</v>
      </c>
      <c r="C4307" s="2">
        <v>0</v>
      </c>
      <c r="D4307" s="2">
        <v>0</v>
      </c>
      <c r="E4307" s="2">
        <v>18.46</v>
      </c>
      <c r="F4307" s="2">
        <v>4.97</v>
      </c>
      <c r="G4307" s="2">
        <v>0</v>
      </c>
      <c r="H4307" s="16">
        <f t="shared" ref="H4307:H4370" si="204">IF(D4307&gt;0,C4307/SIN(D4307*PI()/180),0)</f>
        <v>0</v>
      </c>
      <c r="I4307" s="15">
        <f t="shared" si="202"/>
        <v>18.46</v>
      </c>
      <c r="J4307" s="14">
        <f t="shared" si="203"/>
        <v>0</v>
      </c>
    </row>
    <row r="4308" spans="1:10" x14ac:dyDescent="0.3">
      <c r="A4308" s="19">
        <v>20200628</v>
      </c>
      <c r="B4308" s="19" t="s">
        <v>46</v>
      </c>
      <c r="C4308" s="19">
        <v>0</v>
      </c>
      <c r="D4308" s="19">
        <v>0</v>
      </c>
      <c r="E4308" s="19">
        <v>18.39</v>
      </c>
      <c r="F4308" s="19">
        <v>4.83</v>
      </c>
      <c r="G4308" s="19">
        <v>0</v>
      </c>
      <c r="H4308" s="17">
        <f t="shared" si="204"/>
        <v>0</v>
      </c>
      <c r="I4308" s="18">
        <f t="shared" si="202"/>
        <v>18.39</v>
      </c>
      <c r="J4308" s="17">
        <f t="shared" si="203"/>
        <v>0</v>
      </c>
    </row>
    <row r="4309" spans="1:10" x14ac:dyDescent="0.3">
      <c r="A4309" s="2">
        <v>20200628</v>
      </c>
      <c r="B4309" s="2" t="s">
        <v>45</v>
      </c>
      <c r="C4309" s="2">
        <v>0</v>
      </c>
      <c r="D4309" s="2">
        <v>0</v>
      </c>
      <c r="E4309" s="2">
        <v>18.239999999999998</v>
      </c>
      <c r="F4309" s="2">
        <v>4.6900000000000004</v>
      </c>
      <c r="G4309" s="2">
        <v>0</v>
      </c>
      <c r="H4309" s="16">
        <f t="shared" si="204"/>
        <v>0</v>
      </c>
      <c r="I4309" s="15">
        <f t="shared" si="202"/>
        <v>18.239999999999998</v>
      </c>
      <c r="J4309" s="14">
        <f t="shared" si="203"/>
        <v>0</v>
      </c>
    </row>
    <row r="4310" spans="1:10" x14ac:dyDescent="0.3">
      <c r="A4310" s="19">
        <v>20200628</v>
      </c>
      <c r="B4310" s="19" t="s">
        <v>44</v>
      </c>
      <c r="C4310" s="19">
        <v>0</v>
      </c>
      <c r="D4310" s="19">
        <v>0</v>
      </c>
      <c r="E4310" s="19">
        <v>18.13</v>
      </c>
      <c r="F4310" s="19">
        <v>4.4800000000000004</v>
      </c>
      <c r="G4310" s="19">
        <v>0</v>
      </c>
      <c r="H4310" s="17">
        <f t="shared" si="204"/>
        <v>0</v>
      </c>
      <c r="I4310" s="18">
        <f t="shared" si="202"/>
        <v>18.13</v>
      </c>
      <c r="J4310" s="17">
        <f t="shared" si="203"/>
        <v>0</v>
      </c>
    </row>
    <row r="4311" spans="1:10" x14ac:dyDescent="0.3">
      <c r="A4311" s="2">
        <v>20200628</v>
      </c>
      <c r="B4311" s="2" t="s">
        <v>43</v>
      </c>
      <c r="C4311" s="2">
        <v>0</v>
      </c>
      <c r="D4311" s="2">
        <v>0</v>
      </c>
      <c r="E4311" s="2">
        <v>18</v>
      </c>
      <c r="F4311" s="2">
        <v>4.55</v>
      </c>
      <c r="G4311" s="2">
        <v>0</v>
      </c>
      <c r="H4311" s="16">
        <f t="shared" si="204"/>
        <v>0</v>
      </c>
      <c r="I4311" s="15">
        <f t="shared" si="202"/>
        <v>18</v>
      </c>
      <c r="J4311" s="14">
        <f t="shared" si="203"/>
        <v>0</v>
      </c>
    </row>
    <row r="4312" spans="1:10" x14ac:dyDescent="0.3">
      <c r="A4312" s="19">
        <v>20200628</v>
      </c>
      <c r="B4312" s="19" t="s">
        <v>42</v>
      </c>
      <c r="C4312" s="19">
        <v>104</v>
      </c>
      <c r="D4312" s="19">
        <v>8.9499999999999993</v>
      </c>
      <c r="E4312" s="19">
        <v>18.18</v>
      </c>
      <c r="F4312" s="19">
        <v>4.62</v>
      </c>
      <c r="G4312" s="19">
        <v>0</v>
      </c>
      <c r="H4312" s="17">
        <f t="shared" si="204"/>
        <v>668.4986748258533</v>
      </c>
      <c r="I4312" s="18">
        <f t="shared" si="202"/>
        <v>39.070583588307912</v>
      </c>
      <c r="J4312" s="17">
        <f t="shared" si="203"/>
        <v>0.62617092565320731</v>
      </c>
    </row>
    <row r="4313" spans="1:10" x14ac:dyDescent="0.3">
      <c r="A4313" s="2">
        <v>20200628</v>
      </c>
      <c r="B4313" s="2" t="s">
        <v>41</v>
      </c>
      <c r="C4313" s="2">
        <v>287.99</v>
      </c>
      <c r="D4313" s="2">
        <v>20.03</v>
      </c>
      <c r="E4313" s="2">
        <v>18.78</v>
      </c>
      <c r="F4313" s="2">
        <v>5.24</v>
      </c>
      <c r="G4313" s="2">
        <v>0</v>
      </c>
      <c r="H4313" s="16">
        <f t="shared" si="204"/>
        <v>840.8169655659425</v>
      </c>
      <c r="I4313" s="15">
        <f t="shared" si="202"/>
        <v>45.055530173935708</v>
      </c>
      <c r="J4313" s="14">
        <f t="shared" si="203"/>
        <v>0.76493333045945089</v>
      </c>
    </row>
    <row r="4314" spans="1:10" x14ac:dyDescent="0.3">
      <c r="A4314" s="19">
        <v>20200628</v>
      </c>
      <c r="B4314" s="19" t="s">
        <v>40</v>
      </c>
      <c r="C4314" s="19">
        <v>491.99</v>
      </c>
      <c r="D4314" s="19">
        <v>31.54</v>
      </c>
      <c r="E4314" s="19">
        <v>19.899999999999999</v>
      </c>
      <c r="F4314" s="19">
        <v>5.59</v>
      </c>
      <c r="G4314" s="19">
        <v>0</v>
      </c>
      <c r="H4314" s="17">
        <f t="shared" si="204"/>
        <v>940.53896478975241</v>
      </c>
      <c r="I4314" s="18">
        <f t="shared" si="202"/>
        <v>49.291842649679765</v>
      </c>
      <c r="J4314" s="17">
        <f t="shared" si="203"/>
        <v>0.83772555436620821</v>
      </c>
    </row>
    <row r="4315" spans="1:10" x14ac:dyDescent="0.3">
      <c r="A4315" s="2">
        <v>20200628</v>
      </c>
      <c r="B4315" s="2" t="s">
        <v>39</v>
      </c>
      <c r="C4315" s="2">
        <v>678</v>
      </c>
      <c r="D4315" s="2">
        <v>43.22</v>
      </c>
      <c r="E4315" s="2">
        <v>21.2</v>
      </c>
      <c r="F4315" s="2">
        <v>6</v>
      </c>
      <c r="G4315" s="2">
        <v>0</v>
      </c>
      <c r="H4315" s="16">
        <f t="shared" si="204"/>
        <v>990.06789259199888</v>
      </c>
      <c r="I4315" s="15">
        <f t="shared" si="202"/>
        <v>52.139621643499964</v>
      </c>
      <c r="J4315" s="14">
        <f t="shared" si="203"/>
        <v>0.86915258656354</v>
      </c>
    </row>
    <row r="4316" spans="1:10" x14ac:dyDescent="0.3">
      <c r="A4316" s="19">
        <v>20200628</v>
      </c>
      <c r="B4316" s="19" t="s">
        <v>38</v>
      </c>
      <c r="C4316" s="19">
        <v>831</v>
      </c>
      <c r="D4316" s="19">
        <v>54.77</v>
      </c>
      <c r="E4316" s="19">
        <v>22.46</v>
      </c>
      <c r="F4316" s="19">
        <v>6.34</v>
      </c>
      <c r="G4316" s="19">
        <v>0</v>
      </c>
      <c r="H4316" s="17">
        <f t="shared" si="204"/>
        <v>1017.3314008799979</v>
      </c>
      <c r="I4316" s="18">
        <f t="shared" si="202"/>
        <v>54.251606277499931</v>
      </c>
      <c r="J4316" s="17">
        <f t="shared" si="203"/>
        <v>0.88341780171474171</v>
      </c>
    </row>
    <row r="4317" spans="1:10" x14ac:dyDescent="0.3">
      <c r="A4317" s="2">
        <v>20200628</v>
      </c>
      <c r="B4317" s="2" t="s">
        <v>37</v>
      </c>
      <c r="C4317" s="2">
        <v>937</v>
      </c>
      <c r="D4317" s="2">
        <v>65.5</v>
      </c>
      <c r="E4317" s="2">
        <v>23.63</v>
      </c>
      <c r="F4317" s="2">
        <v>6.76</v>
      </c>
      <c r="G4317" s="2">
        <v>0</v>
      </c>
      <c r="H4317" s="16">
        <f t="shared" si="204"/>
        <v>1029.7141537654795</v>
      </c>
      <c r="I4317" s="15">
        <f t="shared" si="202"/>
        <v>55.808567305171238</v>
      </c>
      <c r="J4317" s="14">
        <f t="shared" si="203"/>
        <v>0.88695607361430906</v>
      </c>
    </row>
    <row r="4318" spans="1:10" x14ac:dyDescent="0.3">
      <c r="A4318" s="19">
        <v>20200628</v>
      </c>
      <c r="B4318" s="19" t="s">
        <v>36</v>
      </c>
      <c r="C4318" s="19">
        <v>1011</v>
      </c>
      <c r="D4318" s="19">
        <v>73.319999999999993</v>
      </c>
      <c r="E4318" s="19">
        <v>24.58</v>
      </c>
      <c r="F4318" s="19">
        <v>7.17</v>
      </c>
      <c r="G4318" s="19">
        <v>0</v>
      </c>
      <c r="H4318" s="17">
        <f t="shared" si="204"/>
        <v>1055.4087018873702</v>
      </c>
      <c r="I4318" s="18">
        <f t="shared" si="202"/>
        <v>57.561521933980316</v>
      </c>
      <c r="J4318" s="17">
        <f t="shared" si="203"/>
        <v>0.90076299070618326</v>
      </c>
    </row>
    <row r="4319" spans="1:10" x14ac:dyDescent="0.3">
      <c r="A4319" s="2">
        <v>20200628</v>
      </c>
      <c r="B4319" s="2" t="s">
        <v>35</v>
      </c>
      <c r="C4319" s="2">
        <v>989</v>
      </c>
      <c r="D4319" s="2">
        <v>73.23</v>
      </c>
      <c r="E4319" s="2">
        <v>25.18</v>
      </c>
      <c r="F4319" s="2">
        <v>7.52</v>
      </c>
      <c r="G4319" s="2">
        <v>0</v>
      </c>
      <c r="H4319" s="16">
        <f t="shared" si="204"/>
        <v>1032.9297772857065</v>
      </c>
      <c r="I4319" s="15">
        <f t="shared" si="202"/>
        <v>57.459055540178326</v>
      </c>
      <c r="J4319" s="14">
        <f t="shared" si="203"/>
        <v>0.88205411474061302</v>
      </c>
    </row>
    <row r="4320" spans="1:10" x14ac:dyDescent="0.3">
      <c r="A4320" s="19">
        <v>20200628</v>
      </c>
      <c r="B4320" s="19" t="s">
        <v>34</v>
      </c>
      <c r="C4320" s="19">
        <v>921.01</v>
      </c>
      <c r="D4320" s="19">
        <v>65.319999999999993</v>
      </c>
      <c r="E4320" s="19">
        <v>25.43</v>
      </c>
      <c r="F4320" s="19">
        <v>7.66</v>
      </c>
      <c r="G4320" s="19">
        <v>0</v>
      </c>
      <c r="H4320" s="17">
        <f t="shared" si="204"/>
        <v>1013.5981516618531</v>
      </c>
      <c r="I4320" s="18">
        <f t="shared" si="202"/>
        <v>57.104942239432908</v>
      </c>
      <c r="J4320" s="17">
        <f t="shared" si="203"/>
        <v>0.86716135615290424</v>
      </c>
    </row>
    <row r="4321" spans="1:10" x14ac:dyDescent="0.3">
      <c r="A4321" s="2">
        <v>20200628</v>
      </c>
      <c r="B4321" s="2" t="s">
        <v>33</v>
      </c>
      <c r="C4321" s="2">
        <v>820.01</v>
      </c>
      <c r="D4321" s="2">
        <v>54.56</v>
      </c>
      <c r="E4321" s="2">
        <v>25.29</v>
      </c>
      <c r="F4321" s="2">
        <v>7.79</v>
      </c>
      <c r="G4321" s="2">
        <v>0</v>
      </c>
      <c r="H4321" s="16">
        <f t="shared" si="204"/>
        <v>1006.4890965956075</v>
      </c>
      <c r="I4321" s="15">
        <f t="shared" si="202"/>
        <v>56.742784268612738</v>
      </c>
      <c r="J4321" s="14">
        <f t="shared" si="203"/>
        <v>0.86271964841685356</v>
      </c>
    </row>
    <row r="4322" spans="1:10" x14ac:dyDescent="0.3">
      <c r="A4322" s="19">
        <v>20200628</v>
      </c>
      <c r="B4322" s="19" t="s">
        <v>32</v>
      </c>
      <c r="C4322" s="19">
        <v>662</v>
      </c>
      <c r="D4322" s="19">
        <v>43.02</v>
      </c>
      <c r="E4322" s="19">
        <v>24.75</v>
      </c>
      <c r="F4322" s="19">
        <v>7.93</v>
      </c>
      <c r="G4322" s="19">
        <v>0</v>
      </c>
      <c r="H4322" s="17">
        <f t="shared" si="204"/>
        <v>970.31366512544332</v>
      </c>
      <c r="I4322" s="18">
        <f t="shared" si="202"/>
        <v>55.072302035170104</v>
      </c>
      <c r="J4322" s="17">
        <f t="shared" si="203"/>
        <v>0.83900561989616984</v>
      </c>
    </row>
    <row r="4323" spans="1:10" x14ac:dyDescent="0.3">
      <c r="A4323" s="2">
        <v>20200628</v>
      </c>
      <c r="B4323" s="2" t="s">
        <v>31</v>
      </c>
      <c r="C4323" s="2">
        <v>481</v>
      </c>
      <c r="D4323" s="2">
        <v>31.33</v>
      </c>
      <c r="E4323" s="2">
        <v>23.97</v>
      </c>
      <c r="F4323" s="2">
        <v>7.93</v>
      </c>
      <c r="G4323" s="2">
        <v>0</v>
      </c>
      <c r="H4323" s="16">
        <f t="shared" si="204"/>
        <v>925.05971217432511</v>
      </c>
      <c r="I4323" s="15">
        <f t="shared" si="202"/>
        <v>52.878116005447659</v>
      </c>
      <c r="J4323" s="14">
        <f t="shared" si="203"/>
        <v>0.80900956331849672</v>
      </c>
    </row>
    <row r="4324" spans="1:10" x14ac:dyDescent="0.3">
      <c r="A4324" s="19">
        <v>20200628</v>
      </c>
      <c r="B4324" s="19" t="s">
        <v>30</v>
      </c>
      <c r="C4324" s="19">
        <v>288</v>
      </c>
      <c r="D4324" s="19">
        <v>19.829999999999998</v>
      </c>
      <c r="E4324" s="19">
        <v>23.05</v>
      </c>
      <c r="F4324" s="19">
        <v>7.72</v>
      </c>
      <c r="G4324" s="19">
        <v>0</v>
      </c>
      <c r="H4324" s="17">
        <f t="shared" si="204"/>
        <v>848.98022106332087</v>
      </c>
      <c r="I4324" s="18">
        <f t="shared" si="202"/>
        <v>49.580631908228781</v>
      </c>
      <c r="J4324" s="17">
        <f t="shared" si="203"/>
        <v>0.75507210466236196</v>
      </c>
    </row>
    <row r="4325" spans="1:10" x14ac:dyDescent="0.3">
      <c r="A4325" s="2">
        <v>20200628</v>
      </c>
      <c r="B4325" s="2" t="s">
        <v>29</v>
      </c>
      <c r="C4325" s="2">
        <v>105</v>
      </c>
      <c r="D4325" s="2">
        <v>8.75</v>
      </c>
      <c r="E4325" s="2">
        <v>21.77</v>
      </c>
      <c r="F4325" s="2">
        <v>7.17</v>
      </c>
      <c r="G4325" s="2">
        <v>0</v>
      </c>
      <c r="H4325" s="16">
        <f t="shared" si="204"/>
        <v>690.22917928551738</v>
      </c>
      <c r="I4325" s="15">
        <f t="shared" si="202"/>
        <v>43.339661852672421</v>
      </c>
      <c r="J4325" s="14">
        <f t="shared" si="203"/>
        <v>0.63326561541526938</v>
      </c>
    </row>
    <row r="4326" spans="1:10" x14ac:dyDescent="0.3">
      <c r="A4326" s="19">
        <v>20200628</v>
      </c>
      <c r="B4326" s="19" t="s">
        <v>28</v>
      </c>
      <c r="C4326" s="19">
        <v>0</v>
      </c>
      <c r="D4326" s="19">
        <v>0</v>
      </c>
      <c r="E4326" s="19">
        <v>20.54</v>
      </c>
      <c r="F4326" s="19">
        <v>7.17</v>
      </c>
      <c r="G4326" s="19">
        <v>0</v>
      </c>
      <c r="H4326" s="17">
        <f t="shared" si="204"/>
        <v>0</v>
      </c>
      <c r="I4326" s="18">
        <f t="shared" si="202"/>
        <v>20.54</v>
      </c>
      <c r="J4326" s="17">
        <f t="shared" si="203"/>
        <v>0</v>
      </c>
    </row>
    <row r="4327" spans="1:10" x14ac:dyDescent="0.3">
      <c r="A4327" s="2">
        <v>20200628</v>
      </c>
      <c r="B4327" s="2" t="s">
        <v>27</v>
      </c>
      <c r="C4327" s="2">
        <v>0</v>
      </c>
      <c r="D4327" s="2">
        <v>0</v>
      </c>
      <c r="E4327" s="2">
        <v>19.64</v>
      </c>
      <c r="F4327" s="2">
        <v>6.97</v>
      </c>
      <c r="G4327" s="2">
        <v>0</v>
      </c>
      <c r="H4327" s="16">
        <f t="shared" si="204"/>
        <v>0</v>
      </c>
      <c r="I4327" s="15">
        <f t="shared" si="202"/>
        <v>19.64</v>
      </c>
      <c r="J4327" s="14">
        <f t="shared" si="203"/>
        <v>0</v>
      </c>
    </row>
    <row r="4328" spans="1:10" x14ac:dyDescent="0.3">
      <c r="A4328" s="19">
        <v>20200628</v>
      </c>
      <c r="B4328" s="19" t="s">
        <v>26</v>
      </c>
      <c r="C4328" s="19">
        <v>0</v>
      </c>
      <c r="D4328" s="19">
        <v>0</v>
      </c>
      <c r="E4328" s="19">
        <v>19.13</v>
      </c>
      <c r="F4328" s="19">
        <v>6.69</v>
      </c>
      <c r="G4328" s="19">
        <v>0</v>
      </c>
      <c r="H4328" s="17">
        <f t="shared" si="204"/>
        <v>0</v>
      </c>
      <c r="I4328" s="18">
        <f t="shared" si="202"/>
        <v>19.13</v>
      </c>
      <c r="J4328" s="17">
        <f t="shared" si="203"/>
        <v>0</v>
      </c>
    </row>
    <row r="4329" spans="1:10" x14ac:dyDescent="0.3">
      <c r="A4329" s="2">
        <v>20200628</v>
      </c>
      <c r="B4329" s="2" t="s">
        <v>25</v>
      </c>
      <c r="C4329" s="2">
        <v>0</v>
      </c>
      <c r="D4329" s="2">
        <v>0</v>
      </c>
      <c r="E4329" s="2">
        <v>18.87</v>
      </c>
      <c r="F4329" s="2">
        <v>6.14</v>
      </c>
      <c r="G4329" s="2">
        <v>0</v>
      </c>
      <c r="H4329" s="16">
        <f t="shared" si="204"/>
        <v>0</v>
      </c>
      <c r="I4329" s="15">
        <f t="shared" si="202"/>
        <v>18.87</v>
      </c>
      <c r="J4329" s="14">
        <f t="shared" si="203"/>
        <v>0</v>
      </c>
    </row>
    <row r="4330" spans="1:10" x14ac:dyDescent="0.3">
      <c r="A4330" s="19">
        <v>20200629</v>
      </c>
      <c r="B4330" s="19" t="s">
        <v>48</v>
      </c>
      <c r="C4330" s="19">
        <v>0</v>
      </c>
      <c r="D4330" s="19">
        <v>0</v>
      </c>
      <c r="E4330" s="19">
        <v>18.64</v>
      </c>
      <c r="F4330" s="19">
        <v>5.72</v>
      </c>
      <c r="G4330" s="19">
        <v>0</v>
      </c>
      <c r="H4330" s="17">
        <f t="shared" si="204"/>
        <v>0</v>
      </c>
      <c r="I4330" s="18">
        <f t="shared" si="202"/>
        <v>18.64</v>
      </c>
      <c r="J4330" s="17">
        <f t="shared" si="203"/>
        <v>0</v>
      </c>
    </row>
    <row r="4331" spans="1:10" x14ac:dyDescent="0.3">
      <c r="A4331" s="2">
        <v>20200629</v>
      </c>
      <c r="B4331" s="2" t="s">
        <v>47</v>
      </c>
      <c r="C4331" s="2">
        <v>0</v>
      </c>
      <c r="D4331" s="2">
        <v>0</v>
      </c>
      <c r="E4331" s="2">
        <v>18.32</v>
      </c>
      <c r="F4331" s="2">
        <v>5.38</v>
      </c>
      <c r="G4331" s="2">
        <v>0</v>
      </c>
      <c r="H4331" s="16">
        <f t="shared" si="204"/>
        <v>0</v>
      </c>
      <c r="I4331" s="15">
        <f t="shared" si="202"/>
        <v>18.32</v>
      </c>
      <c r="J4331" s="14">
        <f t="shared" si="203"/>
        <v>0</v>
      </c>
    </row>
    <row r="4332" spans="1:10" x14ac:dyDescent="0.3">
      <c r="A4332" s="19">
        <v>20200629</v>
      </c>
      <c r="B4332" s="19" t="s">
        <v>46</v>
      </c>
      <c r="C4332" s="19">
        <v>0</v>
      </c>
      <c r="D4332" s="19">
        <v>0</v>
      </c>
      <c r="E4332" s="19">
        <v>18.07</v>
      </c>
      <c r="F4332" s="19">
        <v>5.24</v>
      </c>
      <c r="G4332" s="19">
        <v>0</v>
      </c>
      <c r="H4332" s="17">
        <f t="shared" si="204"/>
        <v>0</v>
      </c>
      <c r="I4332" s="18">
        <f t="shared" si="202"/>
        <v>18.07</v>
      </c>
      <c r="J4332" s="17">
        <f t="shared" si="203"/>
        <v>0</v>
      </c>
    </row>
    <row r="4333" spans="1:10" x14ac:dyDescent="0.3">
      <c r="A4333" s="2">
        <v>20200629</v>
      </c>
      <c r="B4333" s="2" t="s">
        <v>45</v>
      </c>
      <c r="C4333" s="2">
        <v>0</v>
      </c>
      <c r="D4333" s="2">
        <v>0</v>
      </c>
      <c r="E4333" s="2">
        <v>17.88</v>
      </c>
      <c r="F4333" s="2">
        <v>5.45</v>
      </c>
      <c r="G4333" s="2">
        <v>0</v>
      </c>
      <c r="H4333" s="16">
        <f t="shared" si="204"/>
        <v>0</v>
      </c>
      <c r="I4333" s="15">
        <f t="shared" si="202"/>
        <v>17.88</v>
      </c>
      <c r="J4333" s="14">
        <f t="shared" si="203"/>
        <v>0</v>
      </c>
    </row>
    <row r="4334" spans="1:10" x14ac:dyDescent="0.3">
      <c r="A4334" s="19">
        <v>20200629</v>
      </c>
      <c r="B4334" s="19" t="s">
        <v>44</v>
      </c>
      <c r="C4334" s="19">
        <v>0</v>
      </c>
      <c r="D4334" s="19">
        <v>0</v>
      </c>
      <c r="E4334" s="19">
        <v>17.670000000000002</v>
      </c>
      <c r="F4334" s="19">
        <v>5.72</v>
      </c>
      <c r="G4334" s="19">
        <v>0</v>
      </c>
      <c r="H4334" s="17">
        <f t="shared" si="204"/>
        <v>0</v>
      </c>
      <c r="I4334" s="18">
        <f t="shared" si="202"/>
        <v>17.670000000000002</v>
      </c>
      <c r="J4334" s="17">
        <f t="shared" si="203"/>
        <v>0</v>
      </c>
    </row>
    <row r="4335" spans="1:10" x14ac:dyDescent="0.3">
      <c r="A4335" s="2">
        <v>20200629</v>
      </c>
      <c r="B4335" s="2" t="s">
        <v>43</v>
      </c>
      <c r="C4335" s="2">
        <v>0</v>
      </c>
      <c r="D4335" s="2">
        <v>0</v>
      </c>
      <c r="E4335" s="2">
        <v>17.53</v>
      </c>
      <c r="F4335" s="2">
        <v>5.66</v>
      </c>
      <c r="G4335" s="2">
        <v>0</v>
      </c>
      <c r="H4335" s="16">
        <f t="shared" si="204"/>
        <v>0</v>
      </c>
      <c r="I4335" s="15">
        <f t="shared" si="202"/>
        <v>17.53</v>
      </c>
      <c r="J4335" s="14">
        <f t="shared" si="203"/>
        <v>0</v>
      </c>
    </row>
    <row r="4336" spans="1:10" x14ac:dyDescent="0.3">
      <c r="A4336" s="19">
        <v>20200629</v>
      </c>
      <c r="B4336" s="19" t="s">
        <v>42</v>
      </c>
      <c r="C4336" s="19">
        <v>104.99</v>
      </c>
      <c r="D4336" s="19">
        <v>8.8800000000000008</v>
      </c>
      <c r="E4336" s="19">
        <v>17.57</v>
      </c>
      <c r="F4336" s="19">
        <v>5.93</v>
      </c>
      <c r="G4336" s="19">
        <v>0</v>
      </c>
      <c r="H4336" s="17">
        <f t="shared" si="204"/>
        <v>680.13895976428523</v>
      </c>
      <c r="I4336" s="18">
        <f t="shared" si="202"/>
        <v>38.824342492633917</v>
      </c>
      <c r="J4336" s="17">
        <f t="shared" si="203"/>
        <v>0.63782782711364161</v>
      </c>
    </row>
    <row r="4337" spans="1:10" x14ac:dyDescent="0.3">
      <c r="A4337" s="2">
        <v>20200629</v>
      </c>
      <c r="B4337" s="2" t="s">
        <v>41</v>
      </c>
      <c r="C4337" s="2">
        <v>277.99</v>
      </c>
      <c r="D4337" s="2">
        <v>19.97</v>
      </c>
      <c r="E4337" s="2">
        <v>18.09</v>
      </c>
      <c r="F4337" s="2">
        <v>6.21</v>
      </c>
      <c r="G4337" s="2">
        <v>0</v>
      </c>
      <c r="H4337" s="16">
        <f t="shared" si="204"/>
        <v>813.95943908530842</v>
      </c>
      <c r="I4337" s="15">
        <f t="shared" si="202"/>
        <v>43.526232471415888</v>
      </c>
      <c r="J4337" s="14">
        <f t="shared" si="203"/>
        <v>0.74610123102671877</v>
      </c>
    </row>
    <row r="4338" spans="1:10" x14ac:dyDescent="0.3">
      <c r="A4338" s="19">
        <v>20200629</v>
      </c>
      <c r="B4338" s="19" t="s">
        <v>40</v>
      </c>
      <c r="C4338" s="19">
        <v>478.99</v>
      </c>
      <c r="D4338" s="19">
        <v>31.47</v>
      </c>
      <c r="E4338" s="19">
        <v>19.13</v>
      </c>
      <c r="F4338" s="19">
        <v>6.28</v>
      </c>
      <c r="G4338" s="19">
        <v>0</v>
      </c>
      <c r="H4338" s="17">
        <f t="shared" si="204"/>
        <v>917.5138731444182</v>
      </c>
      <c r="I4338" s="18">
        <f t="shared" si="202"/>
        <v>47.802308535763068</v>
      </c>
      <c r="J4338" s="17">
        <f t="shared" si="203"/>
        <v>0.82336741824864923</v>
      </c>
    </row>
    <row r="4339" spans="1:10" x14ac:dyDescent="0.3">
      <c r="A4339" s="2">
        <v>20200629</v>
      </c>
      <c r="B4339" s="2" t="s">
        <v>39</v>
      </c>
      <c r="C4339" s="2">
        <v>676</v>
      </c>
      <c r="D4339" s="2">
        <v>43.16</v>
      </c>
      <c r="E4339" s="2">
        <v>20.48</v>
      </c>
      <c r="F4339" s="2">
        <v>6.34</v>
      </c>
      <c r="G4339" s="2">
        <v>0</v>
      </c>
      <c r="H4339" s="16">
        <f t="shared" si="204"/>
        <v>988.24915754446431</v>
      </c>
      <c r="I4339" s="15">
        <f t="shared" si="202"/>
        <v>51.36278617326451</v>
      </c>
      <c r="J4339" s="14">
        <f t="shared" si="203"/>
        <v>0.87101065202632355</v>
      </c>
    </row>
    <row r="4340" spans="1:10" x14ac:dyDescent="0.3">
      <c r="A4340" s="19">
        <v>20200629</v>
      </c>
      <c r="B4340" s="19" t="s">
        <v>38</v>
      </c>
      <c r="C4340" s="19">
        <v>845</v>
      </c>
      <c r="D4340" s="19">
        <v>54.7</v>
      </c>
      <c r="E4340" s="19">
        <v>21.92</v>
      </c>
      <c r="F4340" s="19">
        <v>6.34</v>
      </c>
      <c r="G4340" s="19">
        <v>0</v>
      </c>
      <c r="H4340" s="17">
        <f t="shared" si="204"/>
        <v>1035.3646373732215</v>
      </c>
      <c r="I4340" s="18">
        <f t="shared" si="202"/>
        <v>54.275144917913174</v>
      </c>
      <c r="J4340" s="17">
        <f t="shared" si="203"/>
        <v>0.89896761326429486</v>
      </c>
    </row>
    <row r="4341" spans="1:10" x14ac:dyDescent="0.3">
      <c r="A4341" s="2">
        <v>20200629</v>
      </c>
      <c r="B4341" s="2" t="s">
        <v>37</v>
      </c>
      <c r="C4341" s="2">
        <v>913</v>
      </c>
      <c r="D4341" s="2">
        <v>65.430000000000007</v>
      </c>
      <c r="E4341" s="2">
        <v>23.17</v>
      </c>
      <c r="F4341" s="2">
        <v>6.48</v>
      </c>
      <c r="G4341" s="2">
        <v>0</v>
      </c>
      <c r="H4341" s="16">
        <f t="shared" si="204"/>
        <v>1003.8990995549251</v>
      </c>
      <c r="I4341" s="15">
        <f t="shared" si="202"/>
        <v>54.541846861091415</v>
      </c>
      <c r="J4341" s="14">
        <f t="shared" si="203"/>
        <v>0.87044244897124889</v>
      </c>
    </row>
    <row r="4342" spans="1:10" x14ac:dyDescent="0.3">
      <c r="A4342" s="19">
        <v>20200629</v>
      </c>
      <c r="B4342" s="19" t="s">
        <v>36</v>
      </c>
      <c r="C4342" s="19">
        <v>969</v>
      </c>
      <c r="D4342" s="19">
        <v>73.260000000000005</v>
      </c>
      <c r="E4342" s="19">
        <v>24.09</v>
      </c>
      <c r="F4342" s="19">
        <v>6.55</v>
      </c>
      <c r="G4342" s="19">
        <v>0</v>
      </c>
      <c r="H4342" s="17">
        <f t="shared" si="204"/>
        <v>1011.881888938506</v>
      </c>
      <c r="I4342" s="18">
        <f t="shared" si="202"/>
        <v>55.711309029328312</v>
      </c>
      <c r="J4342" s="17">
        <f t="shared" si="203"/>
        <v>0.87203891067283679</v>
      </c>
    </row>
    <row r="4343" spans="1:10" x14ac:dyDescent="0.3">
      <c r="A4343" s="2">
        <v>20200629</v>
      </c>
      <c r="B4343" s="2" t="s">
        <v>35</v>
      </c>
      <c r="C4343" s="2">
        <v>974</v>
      </c>
      <c r="D4343" s="2">
        <v>73.2</v>
      </c>
      <c r="E4343" s="2">
        <v>24.62</v>
      </c>
      <c r="F4343" s="2">
        <v>6.69</v>
      </c>
      <c r="G4343" s="2">
        <v>0</v>
      </c>
      <c r="H4343" s="16">
        <f t="shared" si="204"/>
        <v>1017.424175012558</v>
      </c>
      <c r="I4343" s="15">
        <f t="shared" si="202"/>
        <v>56.414505469142441</v>
      </c>
      <c r="J4343" s="14">
        <f t="shared" si="203"/>
        <v>0.87359572711589406</v>
      </c>
    </row>
    <row r="4344" spans="1:10" x14ac:dyDescent="0.3">
      <c r="A4344" s="19">
        <v>20200629</v>
      </c>
      <c r="B4344" s="19" t="s">
        <v>34</v>
      </c>
      <c r="C4344" s="19">
        <v>877</v>
      </c>
      <c r="D4344" s="19">
        <v>65.319999999999993</v>
      </c>
      <c r="E4344" s="19">
        <v>24.68</v>
      </c>
      <c r="F4344" s="19">
        <v>7.1</v>
      </c>
      <c r="G4344" s="19">
        <v>0</v>
      </c>
      <c r="H4344" s="17">
        <f t="shared" si="204"/>
        <v>965.16387336450759</v>
      </c>
      <c r="I4344" s="18">
        <f t="shared" si="202"/>
        <v>54.841371042640858</v>
      </c>
      <c r="J4344" s="17">
        <f t="shared" si="203"/>
        <v>0.83555571368540538</v>
      </c>
    </row>
    <row r="4345" spans="1:10" x14ac:dyDescent="0.3">
      <c r="A4345" s="2">
        <v>20200629</v>
      </c>
      <c r="B4345" s="2" t="s">
        <v>33</v>
      </c>
      <c r="C4345" s="2">
        <v>830.01</v>
      </c>
      <c r="D4345" s="2">
        <v>54.57</v>
      </c>
      <c r="E4345" s="2">
        <v>24.41</v>
      </c>
      <c r="F4345" s="2">
        <v>7.52</v>
      </c>
      <c r="G4345" s="2">
        <v>0</v>
      </c>
      <c r="H4345" s="16">
        <f t="shared" si="204"/>
        <v>1018.6366871285976</v>
      </c>
      <c r="I4345" s="15">
        <f t="shared" si="202"/>
        <v>56.242396472768675</v>
      </c>
      <c r="J4345" s="14">
        <f t="shared" si="203"/>
        <v>0.87542575654419097</v>
      </c>
    </row>
    <row r="4346" spans="1:10" x14ac:dyDescent="0.3">
      <c r="A4346" s="19">
        <v>20200629</v>
      </c>
      <c r="B4346" s="19" t="s">
        <v>32</v>
      </c>
      <c r="C4346" s="19">
        <v>656</v>
      </c>
      <c r="D4346" s="19">
        <v>43.03</v>
      </c>
      <c r="E4346" s="19">
        <v>23.86</v>
      </c>
      <c r="F4346" s="19">
        <v>7.72</v>
      </c>
      <c r="G4346" s="19">
        <v>0</v>
      </c>
      <c r="H4346" s="17">
        <f t="shared" si="204"/>
        <v>961.33949416293729</v>
      </c>
      <c r="I4346" s="18">
        <f t="shared" si="202"/>
        <v>53.901859192591786</v>
      </c>
      <c r="J4346" s="17">
        <f t="shared" si="203"/>
        <v>0.83630925002835155</v>
      </c>
    </row>
    <row r="4347" spans="1:10" x14ac:dyDescent="0.3">
      <c r="A4347" s="2">
        <v>20200629</v>
      </c>
      <c r="B4347" s="2" t="s">
        <v>31</v>
      </c>
      <c r="C4347" s="2">
        <v>481</v>
      </c>
      <c r="D4347" s="2">
        <v>31.34</v>
      </c>
      <c r="E4347" s="2">
        <v>23.11</v>
      </c>
      <c r="F4347" s="2">
        <v>7.66</v>
      </c>
      <c r="G4347" s="2">
        <v>0</v>
      </c>
      <c r="H4347" s="16">
        <f t="shared" si="204"/>
        <v>924.79457107141934</v>
      </c>
      <c r="I4347" s="15">
        <f t="shared" si="202"/>
        <v>52.009830345981854</v>
      </c>
      <c r="J4347" s="14">
        <f t="shared" si="203"/>
        <v>0.81239112095856092</v>
      </c>
    </row>
    <row r="4348" spans="1:10" x14ac:dyDescent="0.3">
      <c r="A4348" s="19">
        <v>20200629</v>
      </c>
      <c r="B4348" s="19" t="s">
        <v>30</v>
      </c>
      <c r="C4348" s="19">
        <v>295</v>
      </c>
      <c r="D4348" s="19">
        <v>19.84</v>
      </c>
      <c r="E4348" s="19">
        <v>22.21</v>
      </c>
      <c r="F4348" s="19">
        <v>7.52</v>
      </c>
      <c r="G4348" s="19">
        <v>0</v>
      </c>
      <c r="H4348" s="17">
        <f t="shared" si="204"/>
        <v>869.19449003052989</v>
      </c>
      <c r="I4348" s="18">
        <f t="shared" si="202"/>
        <v>49.372327813454064</v>
      </c>
      <c r="J4348" s="17">
        <f t="shared" si="203"/>
        <v>0.77386517132950539</v>
      </c>
    </row>
    <row r="4349" spans="1:10" x14ac:dyDescent="0.3">
      <c r="A4349" s="2">
        <v>20200629</v>
      </c>
      <c r="B4349" s="2" t="s">
        <v>29</v>
      </c>
      <c r="C4349" s="2">
        <v>108</v>
      </c>
      <c r="D4349" s="2">
        <v>8.76</v>
      </c>
      <c r="E4349" s="2">
        <v>21.01</v>
      </c>
      <c r="F4349" s="2">
        <v>7.17</v>
      </c>
      <c r="G4349" s="2">
        <v>0</v>
      </c>
      <c r="H4349" s="16">
        <f t="shared" si="204"/>
        <v>709.14588169664978</v>
      </c>
      <c r="I4349" s="15">
        <f t="shared" si="202"/>
        <v>43.170808803020307</v>
      </c>
      <c r="J4349" s="14">
        <f t="shared" si="203"/>
        <v>0.65115998766273397</v>
      </c>
    </row>
    <row r="4350" spans="1:10" x14ac:dyDescent="0.3">
      <c r="A4350" s="19">
        <v>20200629</v>
      </c>
      <c r="B4350" s="19" t="s">
        <v>28</v>
      </c>
      <c r="C4350" s="19">
        <v>0</v>
      </c>
      <c r="D4350" s="19">
        <v>0</v>
      </c>
      <c r="E4350" s="19">
        <v>19.75</v>
      </c>
      <c r="F4350" s="19">
        <v>6.62</v>
      </c>
      <c r="G4350" s="19">
        <v>0</v>
      </c>
      <c r="H4350" s="17">
        <f t="shared" si="204"/>
        <v>0</v>
      </c>
      <c r="I4350" s="18">
        <f t="shared" si="202"/>
        <v>19.75</v>
      </c>
      <c r="J4350" s="17">
        <f t="shared" si="203"/>
        <v>0</v>
      </c>
    </row>
    <row r="4351" spans="1:10" x14ac:dyDescent="0.3">
      <c r="A4351" s="2">
        <v>20200629</v>
      </c>
      <c r="B4351" s="2" t="s">
        <v>27</v>
      </c>
      <c r="C4351" s="2">
        <v>0</v>
      </c>
      <c r="D4351" s="2">
        <v>0</v>
      </c>
      <c r="E4351" s="2">
        <v>18.82</v>
      </c>
      <c r="F4351" s="2">
        <v>6.48</v>
      </c>
      <c r="G4351" s="2">
        <v>0</v>
      </c>
      <c r="H4351" s="16">
        <f t="shared" si="204"/>
        <v>0</v>
      </c>
      <c r="I4351" s="15">
        <f t="shared" si="202"/>
        <v>18.82</v>
      </c>
      <c r="J4351" s="14">
        <f t="shared" si="203"/>
        <v>0</v>
      </c>
    </row>
    <row r="4352" spans="1:10" x14ac:dyDescent="0.3">
      <c r="A4352" s="19">
        <v>20200629</v>
      </c>
      <c r="B4352" s="19" t="s">
        <v>26</v>
      </c>
      <c r="C4352" s="19">
        <v>0</v>
      </c>
      <c r="D4352" s="19">
        <v>0</v>
      </c>
      <c r="E4352" s="19">
        <v>18.309999999999999</v>
      </c>
      <c r="F4352" s="19">
        <v>6.34</v>
      </c>
      <c r="G4352" s="19">
        <v>0</v>
      </c>
      <c r="H4352" s="17">
        <f t="shared" si="204"/>
        <v>0</v>
      </c>
      <c r="I4352" s="18">
        <f t="shared" si="202"/>
        <v>18.309999999999999</v>
      </c>
      <c r="J4352" s="17">
        <f t="shared" si="203"/>
        <v>0</v>
      </c>
    </row>
    <row r="4353" spans="1:10" x14ac:dyDescent="0.3">
      <c r="A4353" s="2">
        <v>20200629</v>
      </c>
      <c r="B4353" s="2" t="s">
        <v>25</v>
      </c>
      <c r="C4353" s="2">
        <v>0</v>
      </c>
      <c r="D4353" s="2">
        <v>0</v>
      </c>
      <c r="E4353" s="2">
        <v>18.010000000000002</v>
      </c>
      <c r="F4353" s="2">
        <v>6.14</v>
      </c>
      <c r="G4353" s="2">
        <v>0</v>
      </c>
      <c r="H4353" s="16">
        <f t="shared" si="204"/>
        <v>0</v>
      </c>
      <c r="I4353" s="15">
        <f t="shared" si="202"/>
        <v>18.010000000000002</v>
      </c>
      <c r="J4353" s="14">
        <f t="shared" si="203"/>
        <v>0</v>
      </c>
    </row>
    <row r="4354" spans="1:10" x14ac:dyDescent="0.3">
      <c r="A4354" s="19">
        <v>20200630</v>
      </c>
      <c r="B4354" s="19" t="s">
        <v>48</v>
      </c>
      <c r="C4354" s="19">
        <v>0</v>
      </c>
      <c r="D4354" s="19">
        <v>0</v>
      </c>
      <c r="E4354" s="19">
        <v>17.829999999999998</v>
      </c>
      <c r="F4354" s="19">
        <v>6.07</v>
      </c>
      <c r="G4354" s="19">
        <v>0</v>
      </c>
      <c r="H4354" s="17">
        <f t="shared" si="204"/>
        <v>0</v>
      </c>
      <c r="I4354" s="18">
        <f t="shared" si="202"/>
        <v>17.829999999999998</v>
      </c>
      <c r="J4354" s="17">
        <f t="shared" si="203"/>
        <v>0</v>
      </c>
    </row>
    <row r="4355" spans="1:10" x14ac:dyDescent="0.3">
      <c r="A4355" s="2">
        <v>20200630</v>
      </c>
      <c r="B4355" s="2" t="s">
        <v>47</v>
      </c>
      <c r="C4355" s="2">
        <v>0</v>
      </c>
      <c r="D4355" s="2">
        <v>0</v>
      </c>
      <c r="E4355" s="2">
        <v>17.68</v>
      </c>
      <c r="F4355" s="2">
        <v>6.28</v>
      </c>
      <c r="G4355" s="2">
        <v>0</v>
      </c>
      <c r="H4355" s="16">
        <f t="shared" si="204"/>
        <v>0</v>
      </c>
      <c r="I4355" s="15">
        <f t="shared" si="202"/>
        <v>17.68</v>
      </c>
      <c r="J4355" s="14">
        <f t="shared" si="203"/>
        <v>0</v>
      </c>
    </row>
    <row r="4356" spans="1:10" x14ac:dyDescent="0.3">
      <c r="A4356" s="19">
        <v>20200630</v>
      </c>
      <c r="B4356" s="19" t="s">
        <v>46</v>
      </c>
      <c r="C4356" s="19">
        <v>0</v>
      </c>
      <c r="D4356" s="19">
        <v>0</v>
      </c>
      <c r="E4356" s="19">
        <v>17.54</v>
      </c>
      <c r="F4356" s="19">
        <v>6</v>
      </c>
      <c r="G4356" s="19">
        <v>0</v>
      </c>
      <c r="H4356" s="17">
        <f t="shared" si="204"/>
        <v>0</v>
      </c>
      <c r="I4356" s="18">
        <f t="shared" si="202"/>
        <v>17.54</v>
      </c>
      <c r="J4356" s="17">
        <f t="shared" si="203"/>
        <v>0</v>
      </c>
    </row>
    <row r="4357" spans="1:10" x14ac:dyDescent="0.3">
      <c r="A4357" s="2">
        <v>20200630</v>
      </c>
      <c r="B4357" s="2" t="s">
        <v>45</v>
      </c>
      <c r="C4357" s="2">
        <v>0</v>
      </c>
      <c r="D4357" s="2">
        <v>0</v>
      </c>
      <c r="E4357" s="2">
        <v>17.420000000000002</v>
      </c>
      <c r="F4357" s="2">
        <v>5.66</v>
      </c>
      <c r="G4357" s="2">
        <v>0</v>
      </c>
      <c r="H4357" s="16">
        <f t="shared" si="204"/>
        <v>0</v>
      </c>
      <c r="I4357" s="15">
        <f t="shared" si="202"/>
        <v>17.420000000000002</v>
      </c>
      <c r="J4357" s="14">
        <f t="shared" si="203"/>
        <v>0</v>
      </c>
    </row>
    <row r="4358" spans="1:10" x14ac:dyDescent="0.3">
      <c r="A4358" s="19">
        <v>20200630</v>
      </c>
      <c r="B4358" s="19" t="s">
        <v>44</v>
      </c>
      <c r="C4358" s="19">
        <v>0</v>
      </c>
      <c r="D4358" s="19">
        <v>0</v>
      </c>
      <c r="E4358" s="19">
        <v>17.309999999999999</v>
      </c>
      <c r="F4358" s="19">
        <v>5.24</v>
      </c>
      <c r="G4358" s="19">
        <v>0</v>
      </c>
      <c r="H4358" s="17">
        <f t="shared" si="204"/>
        <v>0</v>
      </c>
      <c r="I4358" s="18">
        <f t="shared" si="202"/>
        <v>17.309999999999999</v>
      </c>
      <c r="J4358" s="17">
        <f t="shared" si="203"/>
        <v>0</v>
      </c>
    </row>
    <row r="4359" spans="1:10" x14ac:dyDescent="0.3">
      <c r="A4359" s="2">
        <v>20200630</v>
      </c>
      <c r="B4359" s="2" t="s">
        <v>43</v>
      </c>
      <c r="C4359" s="2">
        <v>0</v>
      </c>
      <c r="D4359" s="2">
        <v>0</v>
      </c>
      <c r="E4359" s="2">
        <v>17.190000000000001</v>
      </c>
      <c r="F4359" s="2">
        <v>4.97</v>
      </c>
      <c r="G4359" s="2">
        <v>0</v>
      </c>
      <c r="H4359" s="16">
        <f t="shared" si="204"/>
        <v>0</v>
      </c>
      <c r="I4359" s="15">
        <f t="shared" si="202"/>
        <v>17.190000000000001</v>
      </c>
      <c r="J4359" s="14">
        <f t="shared" si="203"/>
        <v>0</v>
      </c>
    </row>
    <row r="4360" spans="1:10" x14ac:dyDescent="0.3">
      <c r="A4360" s="19">
        <v>20200630</v>
      </c>
      <c r="B4360" s="19" t="s">
        <v>42</v>
      </c>
      <c r="C4360" s="19">
        <v>101</v>
      </c>
      <c r="D4360" s="19">
        <v>8.81</v>
      </c>
      <c r="E4360" s="19">
        <v>17.22</v>
      </c>
      <c r="F4360" s="19">
        <v>4.76</v>
      </c>
      <c r="G4360" s="19">
        <v>0</v>
      </c>
      <c r="H4360" s="17">
        <f t="shared" si="204"/>
        <v>659.44837374320889</v>
      </c>
      <c r="I4360" s="18">
        <f t="shared" si="202"/>
        <v>37.827761679475273</v>
      </c>
      <c r="J4360" s="17">
        <f t="shared" si="203"/>
        <v>0.62138176414087953</v>
      </c>
    </row>
    <row r="4361" spans="1:10" x14ac:dyDescent="0.3">
      <c r="A4361" s="2">
        <v>20200630</v>
      </c>
      <c r="B4361" s="2" t="s">
        <v>41</v>
      </c>
      <c r="C4361" s="2">
        <v>285.99</v>
      </c>
      <c r="D4361" s="2">
        <v>19.899999999999999</v>
      </c>
      <c r="E4361" s="2">
        <v>18.13</v>
      </c>
      <c r="F4361" s="2">
        <v>5.0999999999999996</v>
      </c>
      <c r="G4361" s="2">
        <v>0</v>
      </c>
      <c r="H4361" s="16">
        <f t="shared" si="204"/>
        <v>840.20911309446581</v>
      </c>
      <c r="I4361" s="15">
        <f t="shared" si="202"/>
        <v>44.386534784202055</v>
      </c>
      <c r="J4361" s="14">
        <f t="shared" si="203"/>
        <v>0.76690976870792338</v>
      </c>
    </row>
    <row r="4362" spans="1:10" x14ac:dyDescent="0.3">
      <c r="A4362" s="19">
        <v>20200630</v>
      </c>
      <c r="B4362" s="19" t="s">
        <v>40</v>
      </c>
      <c r="C4362" s="19">
        <v>493.99</v>
      </c>
      <c r="D4362" s="19">
        <v>31.41</v>
      </c>
      <c r="E4362" s="19">
        <v>19.5</v>
      </c>
      <c r="F4362" s="19">
        <v>5.24</v>
      </c>
      <c r="G4362" s="19">
        <v>0</v>
      </c>
      <c r="H4362" s="17">
        <f t="shared" si="204"/>
        <v>947.86885067625974</v>
      </c>
      <c r="I4362" s="18">
        <f t="shared" ref="I4362:I4425" si="205">E4362+H4362*((NOCT-20)/(800))</f>
        <v>49.120901583633113</v>
      </c>
      <c r="J4362" s="17">
        <f t="shared" ref="J4362:J4425" si="206">P_STC__W*(H4362/1000)*(1+(alpha_p/100)*(I4362-25))</f>
        <v>0.84498332000016896</v>
      </c>
    </row>
    <row r="4363" spans="1:10" x14ac:dyDescent="0.3">
      <c r="A4363" s="2">
        <v>20200630</v>
      </c>
      <c r="B4363" s="2" t="s">
        <v>39</v>
      </c>
      <c r="C4363" s="2">
        <v>671</v>
      </c>
      <c r="D4363" s="2">
        <v>43.09</v>
      </c>
      <c r="E4363" s="2">
        <v>20.97</v>
      </c>
      <c r="F4363" s="2">
        <v>5.38</v>
      </c>
      <c r="G4363" s="2">
        <v>0</v>
      </c>
      <c r="H4363" s="16">
        <f t="shared" si="204"/>
        <v>982.2200230671142</v>
      </c>
      <c r="I4363" s="15">
        <f t="shared" si="205"/>
        <v>51.664375720847318</v>
      </c>
      <c r="J4363" s="14">
        <f t="shared" si="206"/>
        <v>0.86436374625691037</v>
      </c>
    </row>
    <row r="4364" spans="1:10" x14ac:dyDescent="0.3">
      <c r="A4364" s="19">
        <v>20200630</v>
      </c>
      <c r="B4364" s="19" t="s">
        <v>38</v>
      </c>
      <c r="C4364" s="19">
        <v>831</v>
      </c>
      <c r="D4364" s="19">
        <v>54.63</v>
      </c>
      <c r="E4364" s="19">
        <v>22.27</v>
      </c>
      <c r="F4364" s="19">
        <v>5.72</v>
      </c>
      <c r="G4364" s="19">
        <v>0</v>
      </c>
      <c r="H4364" s="17">
        <f t="shared" si="204"/>
        <v>1019.0929768505654</v>
      </c>
      <c r="I4364" s="18">
        <f t="shared" si="205"/>
        <v>54.116655526580168</v>
      </c>
      <c r="J4364" s="17">
        <f t="shared" si="206"/>
        <v>0.88556637064624766</v>
      </c>
    </row>
    <row r="4365" spans="1:10" x14ac:dyDescent="0.3">
      <c r="A4365" s="2">
        <v>20200630</v>
      </c>
      <c r="B4365" s="2" t="s">
        <v>37</v>
      </c>
      <c r="C4365" s="2">
        <v>943</v>
      </c>
      <c r="D4365" s="2">
        <v>65.36</v>
      </c>
      <c r="E4365" s="2">
        <v>23.32</v>
      </c>
      <c r="F4365" s="2">
        <v>5.93</v>
      </c>
      <c r="G4365" s="2">
        <v>0</v>
      </c>
      <c r="H4365" s="16">
        <f t="shared" si="204"/>
        <v>1037.4662067075692</v>
      </c>
      <c r="I4365" s="15">
        <f t="shared" si="205"/>
        <v>55.740818959611538</v>
      </c>
      <c r="J4365" s="14">
        <f t="shared" si="206"/>
        <v>0.89394968294056387</v>
      </c>
    </row>
    <row r="4366" spans="1:10" x14ac:dyDescent="0.3">
      <c r="A4366" s="19">
        <v>20200630</v>
      </c>
      <c r="B4366" s="19" t="s">
        <v>36</v>
      </c>
      <c r="C4366" s="19">
        <v>1007</v>
      </c>
      <c r="D4366" s="19">
        <v>73.19</v>
      </c>
      <c r="E4366" s="19">
        <v>24.19</v>
      </c>
      <c r="F4366" s="19">
        <v>6.07</v>
      </c>
      <c r="G4366" s="19">
        <v>0</v>
      </c>
      <c r="H4366" s="17">
        <f t="shared" si="204"/>
        <v>1051.9508734443721</v>
      </c>
      <c r="I4366" s="18">
        <f t="shared" si="205"/>
        <v>57.063464795136625</v>
      </c>
      <c r="J4366" s="17">
        <f t="shared" si="206"/>
        <v>0.90016951935833622</v>
      </c>
    </row>
    <row r="4367" spans="1:10" x14ac:dyDescent="0.3">
      <c r="A4367" s="2">
        <v>20200630</v>
      </c>
      <c r="B4367" s="2" t="s">
        <v>35</v>
      </c>
      <c r="C4367" s="2">
        <v>1007.01</v>
      </c>
      <c r="D4367" s="2">
        <v>73.17</v>
      </c>
      <c r="E4367" s="2">
        <v>24.66</v>
      </c>
      <c r="F4367" s="2">
        <v>6.41</v>
      </c>
      <c r="G4367" s="2">
        <v>0</v>
      </c>
      <c r="H4367" s="16">
        <f t="shared" si="204"/>
        <v>1052.0723309190034</v>
      </c>
      <c r="I4367" s="15">
        <f t="shared" si="205"/>
        <v>57.537260341218854</v>
      </c>
      <c r="J4367" s="14">
        <f t="shared" si="206"/>
        <v>0.89803034993893294</v>
      </c>
    </row>
    <row r="4368" spans="1:10" x14ac:dyDescent="0.3">
      <c r="A4368" s="19">
        <v>20200630</v>
      </c>
      <c r="B4368" s="19" t="s">
        <v>34</v>
      </c>
      <c r="C4368" s="19">
        <v>943.01</v>
      </c>
      <c r="D4368" s="19">
        <v>65.31</v>
      </c>
      <c r="E4368" s="19">
        <v>24.64</v>
      </c>
      <c r="F4368" s="19">
        <v>6.97</v>
      </c>
      <c r="G4368" s="19">
        <v>0</v>
      </c>
      <c r="H4368" s="17">
        <f t="shared" si="204"/>
        <v>1037.893045461997</v>
      </c>
      <c r="I4368" s="18">
        <f t="shared" si="205"/>
        <v>57.074157670687406</v>
      </c>
      <c r="J4368" s="17">
        <f t="shared" si="206"/>
        <v>0.88809009212743595</v>
      </c>
    </row>
    <row r="4369" spans="1:10" x14ac:dyDescent="0.3">
      <c r="A4369" s="2">
        <v>20200630</v>
      </c>
      <c r="B4369" s="2" t="s">
        <v>33</v>
      </c>
      <c r="C4369" s="2">
        <v>827.01</v>
      </c>
      <c r="D4369" s="2">
        <v>54.58</v>
      </c>
      <c r="E4369" s="2">
        <v>24.2</v>
      </c>
      <c r="F4369" s="2">
        <v>7.38</v>
      </c>
      <c r="G4369" s="2">
        <v>0</v>
      </c>
      <c r="H4369" s="16">
        <f t="shared" si="204"/>
        <v>1014.8289145786795</v>
      </c>
      <c r="I4369" s="15">
        <f t="shared" si="205"/>
        <v>55.913403580583733</v>
      </c>
      <c r="J4369" s="14">
        <f t="shared" si="206"/>
        <v>0.87365574347140551</v>
      </c>
    </row>
    <row r="4370" spans="1:10" x14ac:dyDescent="0.3">
      <c r="A4370" s="19">
        <v>20200630</v>
      </c>
      <c r="B4370" s="19" t="s">
        <v>32</v>
      </c>
      <c r="C4370" s="19">
        <v>671</v>
      </c>
      <c r="D4370" s="19">
        <v>43.04</v>
      </c>
      <c r="E4370" s="19">
        <v>23.54</v>
      </c>
      <c r="F4370" s="19">
        <v>7.59</v>
      </c>
      <c r="G4370" s="19">
        <v>0</v>
      </c>
      <c r="H4370" s="17">
        <f t="shared" si="204"/>
        <v>983.13754277323812</v>
      </c>
      <c r="I4370" s="18">
        <f t="shared" si="205"/>
        <v>54.263048211663687</v>
      </c>
      <c r="J4370" s="17">
        <f t="shared" si="206"/>
        <v>0.8536743368653239</v>
      </c>
    </row>
    <row r="4371" spans="1:10" x14ac:dyDescent="0.3">
      <c r="A4371" s="2">
        <v>20200630</v>
      </c>
      <c r="B4371" s="2" t="s">
        <v>31</v>
      </c>
      <c r="C4371" s="2">
        <v>483</v>
      </c>
      <c r="D4371" s="2">
        <v>31.35</v>
      </c>
      <c r="E4371" s="2">
        <v>22.73</v>
      </c>
      <c r="F4371" s="2">
        <v>7.66</v>
      </c>
      <c r="G4371" s="2">
        <v>0</v>
      </c>
      <c r="H4371" s="16">
        <f t="shared" ref="H4371:H4434" si="207">IF(D4371&gt;0,C4371/SIN(D4371*PI()/180),0)</f>
        <v>928.37380803230747</v>
      </c>
      <c r="I4371" s="15">
        <f t="shared" si="205"/>
        <v>51.741681501009609</v>
      </c>
      <c r="J4371" s="14">
        <f t="shared" si="206"/>
        <v>0.81665556293505026</v>
      </c>
    </row>
    <row r="4372" spans="1:10" x14ac:dyDescent="0.3">
      <c r="A4372" s="19">
        <v>20200630</v>
      </c>
      <c r="B4372" s="19" t="s">
        <v>30</v>
      </c>
      <c r="C4372" s="19">
        <v>283</v>
      </c>
      <c r="D4372" s="19">
        <v>19.84</v>
      </c>
      <c r="E4372" s="19">
        <v>21.73</v>
      </c>
      <c r="F4372" s="19">
        <v>7.72</v>
      </c>
      <c r="G4372" s="19">
        <v>0</v>
      </c>
      <c r="H4372" s="17">
        <f t="shared" si="207"/>
        <v>833.83742602928805</v>
      </c>
      <c r="I4372" s="18">
        <f t="shared" si="205"/>
        <v>47.787419563415256</v>
      </c>
      <c r="J4372" s="17">
        <f t="shared" si="206"/>
        <v>0.74833291129355373</v>
      </c>
    </row>
    <row r="4373" spans="1:10" x14ac:dyDescent="0.3">
      <c r="A4373" s="2">
        <v>20200630</v>
      </c>
      <c r="B4373" s="2" t="s">
        <v>29</v>
      </c>
      <c r="C4373" s="2">
        <v>103</v>
      </c>
      <c r="D4373" s="2">
        <v>8.76</v>
      </c>
      <c r="E4373" s="2">
        <v>20.68</v>
      </c>
      <c r="F4373" s="2">
        <v>7.59</v>
      </c>
      <c r="G4373" s="2">
        <v>0</v>
      </c>
      <c r="H4373" s="16">
        <f t="shared" si="207"/>
        <v>676.31505384032346</v>
      </c>
      <c r="I4373" s="15">
        <f t="shared" si="205"/>
        <v>41.814845432510111</v>
      </c>
      <c r="J4373" s="14">
        <f t="shared" si="206"/>
        <v>0.62514045491730186</v>
      </c>
    </row>
    <row r="4374" spans="1:10" x14ac:dyDescent="0.3">
      <c r="A4374" s="19">
        <v>20200630</v>
      </c>
      <c r="B4374" s="19" t="s">
        <v>28</v>
      </c>
      <c r="C4374" s="19">
        <v>0</v>
      </c>
      <c r="D4374" s="19">
        <v>0</v>
      </c>
      <c r="E4374" s="19">
        <v>19.739999999999998</v>
      </c>
      <c r="F4374" s="19">
        <v>6.83</v>
      </c>
      <c r="G4374" s="19">
        <v>0</v>
      </c>
      <c r="H4374" s="17">
        <f t="shared" si="207"/>
        <v>0</v>
      </c>
      <c r="I4374" s="18">
        <f t="shared" si="205"/>
        <v>19.739999999999998</v>
      </c>
      <c r="J4374" s="17">
        <f t="shared" si="206"/>
        <v>0</v>
      </c>
    </row>
    <row r="4375" spans="1:10" x14ac:dyDescent="0.3">
      <c r="A4375" s="2">
        <v>20200630</v>
      </c>
      <c r="B4375" s="2" t="s">
        <v>27</v>
      </c>
      <c r="C4375" s="2">
        <v>0</v>
      </c>
      <c r="D4375" s="2">
        <v>0</v>
      </c>
      <c r="E4375" s="2">
        <v>19.09</v>
      </c>
      <c r="F4375" s="2">
        <v>6.28</v>
      </c>
      <c r="G4375" s="2">
        <v>0</v>
      </c>
      <c r="H4375" s="16">
        <f t="shared" si="207"/>
        <v>0</v>
      </c>
      <c r="I4375" s="15">
        <f t="shared" si="205"/>
        <v>19.09</v>
      </c>
      <c r="J4375" s="14">
        <f t="shared" si="206"/>
        <v>0</v>
      </c>
    </row>
    <row r="4376" spans="1:10" x14ac:dyDescent="0.3">
      <c r="A4376" s="19">
        <v>20200630</v>
      </c>
      <c r="B4376" s="19" t="s">
        <v>26</v>
      </c>
      <c r="C4376" s="19">
        <v>0</v>
      </c>
      <c r="D4376" s="19">
        <v>0</v>
      </c>
      <c r="E4376" s="19">
        <v>18.73</v>
      </c>
      <c r="F4376" s="19">
        <v>6</v>
      </c>
      <c r="G4376" s="19">
        <v>0</v>
      </c>
      <c r="H4376" s="17">
        <f t="shared" si="207"/>
        <v>0</v>
      </c>
      <c r="I4376" s="18">
        <f t="shared" si="205"/>
        <v>18.73</v>
      </c>
      <c r="J4376" s="17">
        <f t="shared" si="206"/>
        <v>0</v>
      </c>
    </row>
    <row r="4377" spans="1:10" x14ac:dyDescent="0.3">
      <c r="A4377" s="2">
        <v>20200630</v>
      </c>
      <c r="B4377" s="2" t="s">
        <v>25</v>
      </c>
      <c r="C4377" s="2">
        <v>0</v>
      </c>
      <c r="D4377" s="2">
        <v>0</v>
      </c>
      <c r="E4377" s="2">
        <v>18.399999999999999</v>
      </c>
      <c r="F4377" s="2">
        <v>5.72</v>
      </c>
      <c r="G4377" s="2">
        <v>0</v>
      </c>
      <c r="H4377" s="16">
        <f t="shared" si="207"/>
        <v>0</v>
      </c>
      <c r="I4377" s="15">
        <f t="shared" si="205"/>
        <v>18.399999999999999</v>
      </c>
      <c r="J4377" s="14">
        <f t="shared" si="206"/>
        <v>0</v>
      </c>
    </row>
    <row r="4378" spans="1:10" x14ac:dyDescent="0.3">
      <c r="A4378" s="19">
        <v>20200701</v>
      </c>
      <c r="B4378" s="19" t="s">
        <v>48</v>
      </c>
      <c r="C4378" s="19">
        <v>0</v>
      </c>
      <c r="D4378" s="19">
        <v>0</v>
      </c>
      <c r="E4378" s="19">
        <v>18.170000000000002</v>
      </c>
      <c r="F4378" s="19">
        <v>5.31</v>
      </c>
      <c r="G4378" s="19">
        <v>0</v>
      </c>
      <c r="H4378" s="17">
        <f t="shared" si="207"/>
        <v>0</v>
      </c>
      <c r="I4378" s="18">
        <f t="shared" si="205"/>
        <v>18.170000000000002</v>
      </c>
      <c r="J4378" s="17">
        <f t="shared" si="206"/>
        <v>0</v>
      </c>
    </row>
    <row r="4379" spans="1:10" x14ac:dyDescent="0.3">
      <c r="A4379" s="2">
        <v>20200701</v>
      </c>
      <c r="B4379" s="2" t="s">
        <v>47</v>
      </c>
      <c r="C4379" s="2">
        <v>0</v>
      </c>
      <c r="D4379" s="2">
        <v>0</v>
      </c>
      <c r="E4379" s="2">
        <v>17.93</v>
      </c>
      <c r="F4379" s="2">
        <v>5.17</v>
      </c>
      <c r="G4379" s="2">
        <v>0</v>
      </c>
      <c r="H4379" s="16">
        <f t="shared" si="207"/>
        <v>0</v>
      </c>
      <c r="I4379" s="15">
        <f t="shared" si="205"/>
        <v>17.93</v>
      </c>
      <c r="J4379" s="14">
        <f t="shared" si="206"/>
        <v>0</v>
      </c>
    </row>
    <row r="4380" spans="1:10" x14ac:dyDescent="0.3">
      <c r="A4380" s="19">
        <v>20200701</v>
      </c>
      <c r="B4380" s="19" t="s">
        <v>46</v>
      </c>
      <c r="C4380" s="19">
        <v>0</v>
      </c>
      <c r="D4380" s="19">
        <v>0</v>
      </c>
      <c r="E4380" s="19">
        <v>17.72</v>
      </c>
      <c r="F4380" s="19">
        <v>5.0999999999999996</v>
      </c>
      <c r="G4380" s="19">
        <v>0</v>
      </c>
      <c r="H4380" s="17">
        <f t="shared" si="207"/>
        <v>0</v>
      </c>
      <c r="I4380" s="18">
        <f t="shared" si="205"/>
        <v>17.72</v>
      </c>
      <c r="J4380" s="17">
        <f t="shared" si="206"/>
        <v>0</v>
      </c>
    </row>
    <row r="4381" spans="1:10" x14ac:dyDescent="0.3">
      <c r="A4381" s="2">
        <v>20200701</v>
      </c>
      <c r="B4381" s="2" t="s">
        <v>45</v>
      </c>
      <c r="C4381" s="2">
        <v>0</v>
      </c>
      <c r="D4381" s="2">
        <v>0</v>
      </c>
      <c r="E4381" s="2">
        <v>17.57</v>
      </c>
      <c r="F4381" s="2">
        <v>5.17</v>
      </c>
      <c r="G4381" s="2">
        <v>0</v>
      </c>
      <c r="H4381" s="16">
        <f t="shared" si="207"/>
        <v>0</v>
      </c>
      <c r="I4381" s="15">
        <f t="shared" si="205"/>
        <v>17.57</v>
      </c>
      <c r="J4381" s="14">
        <f t="shared" si="206"/>
        <v>0</v>
      </c>
    </row>
    <row r="4382" spans="1:10" x14ac:dyDescent="0.3">
      <c r="A4382" s="19">
        <v>20200701</v>
      </c>
      <c r="B4382" s="19" t="s">
        <v>44</v>
      </c>
      <c r="C4382" s="19">
        <v>0</v>
      </c>
      <c r="D4382" s="19">
        <v>0</v>
      </c>
      <c r="E4382" s="19">
        <v>17.46</v>
      </c>
      <c r="F4382" s="19">
        <v>5.38</v>
      </c>
      <c r="G4382" s="19">
        <v>0</v>
      </c>
      <c r="H4382" s="17">
        <f t="shared" si="207"/>
        <v>0</v>
      </c>
      <c r="I4382" s="18">
        <f t="shared" si="205"/>
        <v>17.46</v>
      </c>
      <c r="J4382" s="17">
        <f t="shared" si="206"/>
        <v>0</v>
      </c>
    </row>
    <row r="4383" spans="1:10" x14ac:dyDescent="0.3">
      <c r="A4383" s="2">
        <v>20200701</v>
      </c>
      <c r="B4383" s="2" t="s">
        <v>43</v>
      </c>
      <c r="C4383" s="2">
        <v>0</v>
      </c>
      <c r="D4383" s="2">
        <v>0</v>
      </c>
      <c r="E4383" s="2">
        <v>17.649999999999999</v>
      </c>
      <c r="F4383" s="2">
        <v>6.07</v>
      </c>
      <c r="G4383" s="2">
        <v>0</v>
      </c>
      <c r="H4383" s="16">
        <f t="shared" si="207"/>
        <v>0</v>
      </c>
      <c r="I4383" s="15">
        <f t="shared" si="205"/>
        <v>17.649999999999999</v>
      </c>
      <c r="J4383" s="14">
        <f t="shared" si="206"/>
        <v>0</v>
      </c>
    </row>
    <row r="4384" spans="1:10" x14ac:dyDescent="0.3">
      <c r="A4384" s="19">
        <v>20200701</v>
      </c>
      <c r="B4384" s="19" t="s">
        <v>42</v>
      </c>
      <c r="C4384" s="19">
        <v>65</v>
      </c>
      <c r="D4384" s="19">
        <v>8.73</v>
      </c>
      <c r="E4384" s="19">
        <v>17.739999999999998</v>
      </c>
      <c r="F4384" s="19">
        <v>5.79</v>
      </c>
      <c r="G4384" s="19">
        <v>0</v>
      </c>
      <c r="H4384" s="17">
        <f t="shared" si="207"/>
        <v>428.25600528536654</v>
      </c>
      <c r="I4384" s="18">
        <f t="shared" si="205"/>
        <v>31.123000165167703</v>
      </c>
      <c r="J4384" s="17">
        <f t="shared" si="206"/>
        <v>0.41645605312543293</v>
      </c>
    </row>
    <row r="4385" spans="1:10" x14ac:dyDescent="0.3">
      <c r="A4385" s="2">
        <v>20200701</v>
      </c>
      <c r="B4385" s="2" t="s">
        <v>41</v>
      </c>
      <c r="C4385" s="2">
        <v>210</v>
      </c>
      <c r="D4385" s="2">
        <v>19.82</v>
      </c>
      <c r="E4385" s="2">
        <v>18.39</v>
      </c>
      <c r="F4385" s="2">
        <v>6.28</v>
      </c>
      <c r="G4385" s="2">
        <v>0</v>
      </c>
      <c r="H4385" s="16">
        <f t="shared" si="207"/>
        <v>619.3478445707309</v>
      </c>
      <c r="I4385" s="15">
        <f t="shared" si="205"/>
        <v>37.744620142835345</v>
      </c>
      <c r="J4385" s="14">
        <f t="shared" si="206"/>
        <v>0.58382775600171077</v>
      </c>
    </row>
    <row r="4386" spans="1:10" x14ac:dyDescent="0.3">
      <c r="A4386" s="19">
        <v>20200701</v>
      </c>
      <c r="B4386" s="19" t="s">
        <v>40</v>
      </c>
      <c r="C4386" s="19">
        <v>374</v>
      </c>
      <c r="D4386" s="19">
        <v>31.34</v>
      </c>
      <c r="E4386" s="19">
        <v>19.420000000000002</v>
      </c>
      <c r="F4386" s="19">
        <v>5.79</v>
      </c>
      <c r="G4386" s="19">
        <v>0</v>
      </c>
      <c r="H4386" s="17">
        <f t="shared" si="207"/>
        <v>719.07103862933639</v>
      </c>
      <c r="I4386" s="18">
        <f t="shared" si="205"/>
        <v>41.89096995716676</v>
      </c>
      <c r="J4386" s="17">
        <f t="shared" si="206"/>
        <v>0.66441490573183071</v>
      </c>
    </row>
    <row r="4387" spans="1:10" x14ac:dyDescent="0.3">
      <c r="A4387" s="2">
        <v>20200701</v>
      </c>
      <c r="B4387" s="2" t="s">
        <v>39</v>
      </c>
      <c r="C4387" s="2">
        <v>608</v>
      </c>
      <c r="D4387" s="2">
        <v>43.02</v>
      </c>
      <c r="E4387" s="2">
        <v>20.51</v>
      </c>
      <c r="F4387" s="2">
        <v>5.31</v>
      </c>
      <c r="G4387" s="2">
        <v>0</v>
      </c>
      <c r="H4387" s="16">
        <f t="shared" si="207"/>
        <v>891.16421207895701</v>
      </c>
      <c r="I4387" s="15">
        <f t="shared" si="205"/>
        <v>48.358881627467412</v>
      </c>
      <c r="J4387" s="14">
        <f t="shared" si="206"/>
        <v>0.79748951504631271</v>
      </c>
    </row>
    <row r="4388" spans="1:10" x14ac:dyDescent="0.3">
      <c r="A4388" s="19">
        <v>20200701</v>
      </c>
      <c r="B4388" s="19" t="s">
        <v>38</v>
      </c>
      <c r="C4388" s="19">
        <v>802</v>
      </c>
      <c r="D4388" s="19">
        <v>54.56</v>
      </c>
      <c r="E4388" s="19">
        <v>21.92</v>
      </c>
      <c r="F4388" s="19">
        <v>5.31</v>
      </c>
      <c r="G4388" s="19">
        <v>0</v>
      </c>
      <c r="H4388" s="17">
        <f t="shared" si="207"/>
        <v>984.38342882364509</v>
      </c>
      <c r="I4388" s="18">
        <f t="shared" si="205"/>
        <v>52.681982150738911</v>
      </c>
      <c r="J4388" s="17">
        <f t="shared" si="206"/>
        <v>0.8617598485458382</v>
      </c>
    </row>
    <row r="4389" spans="1:10" x14ac:dyDescent="0.3">
      <c r="A4389" s="2">
        <v>20200701</v>
      </c>
      <c r="B4389" s="2" t="s">
        <v>37</v>
      </c>
      <c r="C4389" s="2">
        <v>905</v>
      </c>
      <c r="D4389" s="2">
        <v>65.28</v>
      </c>
      <c r="E4389" s="2">
        <v>23.07</v>
      </c>
      <c r="F4389" s="2">
        <v>5.31</v>
      </c>
      <c r="G4389" s="2">
        <v>0</v>
      </c>
      <c r="H4389" s="16">
        <f t="shared" si="207"/>
        <v>996.29854827056556</v>
      </c>
      <c r="I4389" s="15">
        <f t="shared" si="205"/>
        <v>54.204329633455174</v>
      </c>
      <c r="J4389" s="14">
        <f t="shared" si="206"/>
        <v>0.8653655077939465</v>
      </c>
    </row>
    <row r="4390" spans="1:10" x14ac:dyDescent="0.3">
      <c r="A4390" s="19">
        <v>20200701</v>
      </c>
      <c r="B4390" s="19" t="s">
        <v>36</v>
      </c>
      <c r="C4390" s="19">
        <v>977</v>
      </c>
      <c r="D4390" s="19">
        <v>73.12</v>
      </c>
      <c r="E4390" s="19">
        <v>24.09</v>
      </c>
      <c r="F4390" s="19">
        <v>5.45</v>
      </c>
      <c r="G4390" s="19">
        <v>0</v>
      </c>
      <c r="H4390" s="17">
        <f t="shared" si="207"/>
        <v>1020.9893251010232</v>
      </c>
      <c r="I4390" s="18">
        <f t="shared" si="205"/>
        <v>55.995916409406973</v>
      </c>
      <c r="J4390" s="17">
        <f t="shared" si="206"/>
        <v>0.87858007611024636</v>
      </c>
    </row>
    <row r="4391" spans="1:10" x14ac:dyDescent="0.3">
      <c r="A4391" s="2">
        <v>20200701</v>
      </c>
      <c r="B4391" s="2" t="s">
        <v>35</v>
      </c>
      <c r="C4391" s="2">
        <v>919</v>
      </c>
      <c r="D4391" s="2">
        <v>73.12</v>
      </c>
      <c r="E4391" s="2">
        <v>24.75</v>
      </c>
      <c r="F4391" s="2">
        <v>5.72</v>
      </c>
      <c r="G4391" s="2">
        <v>0</v>
      </c>
      <c r="H4391" s="16">
        <f t="shared" si="207"/>
        <v>960.3778810315664</v>
      </c>
      <c r="I4391" s="15">
        <f t="shared" si="205"/>
        <v>54.76180878223645</v>
      </c>
      <c r="J4391" s="14">
        <f t="shared" si="206"/>
        <v>0.8317562581887874</v>
      </c>
    </row>
    <row r="4392" spans="1:10" x14ac:dyDescent="0.3">
      <c r="A4392" s="19">
        <v>20200701</v>
      </c>
      <c r="B4392" s="19" t="s">
        <v>34</v>
      </c>
      <c r="C4392" s="19">
        <v>881</v>
      </c>
      <c r="D4392" s="19">
        <v>65.3</v>
      </c>
      <c r="E4392" s="19">
        <v>25.06</v>
      </c>
      <c r="F4392" s="19">
        <v>6.14</v>
      </c>
      <c r="G4392" s="19">
        <v>0</v>
      </c>
      <c r="H4392" s="17">
        <f t="shared" si="207"/>
        <v>969.72159612078713</v>
      </c>
      <c r="I4392" s="18">
        <f t="shared" si="205"/>
        <v>55.3637998787746</v>
      </c>
      <c r="J4392" s="17">
        <f t="shared" si="206"/>
        <v>0.83722164994846859</v>
      </c>
    </row>
    <row r="4393" spans="1:10" x14ac:dyDescent="0.3">
      <c r="A4393" s="2">
        <v>20200701</v>
      </c>
      <c r="B4393" s="2" t="s">
        <v>33</v>
      </c>
      <c r="C4393" s="2">
        <v>820.01</v>
      </c>
      <c r="D4393" s="2">
        <v>54.58</v>
      </c>
      <c r="E4393" s="2">
        <v>25</v>
      </c>
      <c r="F4393" s="2">
        <v>6.48</v>
      </c>
      <c r="G4393" s="2">
        <v>0</v>
      </c>
      <c r="H4393" s="16">
        <f t="shared" si="207"/>
        <v>1006.2391727351095</v>
      </c>
      <c r="I4393" s="15">
        <f t="shared" si="205"/>
        <v>56.444974147972175</v>
      </c>
      <c r="J4393" s="14">
        <f t="shared" si="206"/>
        <v>0.86385393125511345</v>
      </c>
    </row>
    <row r="4394" spans="1:10" x14ac:dyDescent="0.3">
      <c r="A4394" s="19">
        <v>20200701</v>
      </c>
      <c r="B4394" s="19" t="s">
        <v>32</v>
      </c>
      <c r="C4394" s="19">
        <v>648</v>
      </c>
      <c r="D4394" s="19">
        <v>43.04</v>
      </c>
      <c r="E4394" s="19">
        <v>24.55</v>
      </c>
      <c r="F4394" s="19">
        <v>6.76</v>
      </c>
      <c r="G4394" s="19">
        <v>0</v>
      </c>
      <c r="H4394" s="17">
        <f t="shared" si="207"/>
        <v>949.43834235031045</v>
      </c>
      <c r="I4394" s="18">
        <f t="shared" si="205"/>
        <v>54.219948198447199</v>
      </c>
      <c r="J4394" s="17">
        <f t="shared" si="206"/>
        <v>0.82459691603537999</v>
      </c>
    </row>
    <row r="4395" spans="1:10" x14ac:dyDescent="0.3">
      <c r="A4395" s="2">
        <v>20200701</v>
      </c>
      <c r="B4395" s="2" t="s">
        <v>31</v>
      </c>
      <c r="C4395" s="2">
        <v>472</v>
      </c>
      <c r="D4395" s="2">
        <v>31.36</v>
      </c>
      <c r="E4395" s="2">
        <v>23.82</v>
      </c>
      <c r="F4395" s="2">
        <v>6.97</v>
      </c>
      <c r="G4395" s="2">
        <v>0</v>
      </c>
      <c r="H4395" s="16">
        <f t="shared" si="207"/>
        <v>906.97089248818907</v>
      </c>
      <c r="I4395" s="15">
        <f t="shared" si="205"/>
        <v>52.162840390255909</v>
      </c>
      <c r="J4395" s="14">
        <f t="shared" si="206"/>
        <v>0.79610931732749823</v>
      </c>
    </row>
    <row r="4396" spans="1:10" x14ac:dyDescent="0.3">
      <c r="A4396" s="19">
        <v>20200701</v>
      </c>
      <c r="B4396" s="19" t="s">
        <v>30</v>
      </c>
      <c r="C4396" s="19">
        <v>290</v>
      </c>
      <c r="D4396" s="19">
        <v>19.84</v>
      </c>
      <c r="E4396" s="19">
        <v>22.85</v>
      </c>
      <c r="F4396" s="19">
        <v>6.9</v>
      </c>
      <c r="G4396" s="19">
        <v>0</v>
      </c>
      <c r="H4396" s="17">
        <f t="shared" si="207"/>
        <v>854.46238003001247</v>
      </c>
      <c r="I4396" s="18">
        <f t="shared" si="205"/>
        <v>49.551949375937895</v>
      </c>
      <c r="J4396" s="17">
        <f t="shared" si="206"/>
        <v>0.76005815308838121</v>
      </c>
    </row>
    <row r="4397" spans="1:10" x14ac:dyDescent="0.3">
      <c r="A4397" s="2">
        <v>20200701</v>
      </c>
      <c r="B4397" s="2" t="s">
        <v>29</v>
      </c>
      <c r="C4397" s="2">
        <v>107</v>
      </c>
      <c r="D4397" s="2">
        <v>8.75</v>
      </c>
      <c r="E4397" s="2">
        <v>21.1</v>
      </c>
      <c r="F4397" s="2">
        <v>6.48</v>
      </c>
      <c r="G4397" s="2">
        <v>0</v>
      </c>
      <c r="H4397" s="16">
        <f t="shared" si="207"/>
        <v>703.3764017480986</v>
      </c>
      <c r="I4397" s="15">
        <f t="shared" si="205"/>
        <v>43.080512554628086</v>
      </c>
      <c r="J4397" s="14">
        <f t="shared" si="206"/>
        <v>0.64614807536713825</v>
      </c>
    </row>
    <row r="4398" spans="1:10" x14ac:dyDescent="0.3">
      <c r="A4398" s="19">
        <v>20200701</v>
      </c>
      <c r="B4398" s="19" t="s">
        <v>28</v>
      </c>
      <c r="C4398" s="19">
        <v>0</v>
      </c>
      <c r="D4398" s="19">
        <v>0</v>
      </c>
      <c r="E4398" s="19">
        <v>19.97</v>
      </c>
      <c r="F4398" s="19">
        <v>5.79</v>
      </c>
      <c r="G4398" s="19">
        <v>0</v>
      </c>
      <c r="H4398" s="17">
        <f t="shared" si="207"/>
        <v>0</v>
      </c>
      <c r="I4398" s="18">
        <f t="shared" si="205"/>
        <v>19.97</v>
      </c>
      <c r="J4398" s="17">
        <f t="shared" si="206"/>
        <v>0</v>
      </c>
    </row>
    <row r="4399" spans="1:10" x14ac:dyDescent="0.3">
      <c r="A4399" s="2">
        <v>20200701</v>
      </c>
      <c r="B4399" s="2" t="s">
        <v>27</v>
      </c>
      <c r="C4399" s="2">
        <v>0</v>
      </c>
      <c r="D4399" s="2">
        <v>0</v>
      </c>
      <c r="E4399" s="2">
        <v>19.13</v>
      </c>
      <c r="F4399" s="2">
        <v>5.52</v>
      </c>
      <c r="G4399" s="2">
        <v>0</v>
      </c>
      <c r="H4399" s="16">
        <f t="shared" si="207"/>
        <v>0</v>
      </c>
      <c r="I4399" s="15">
        <f t="shared" si="205"/>
        <v>19.13</v>
      </c>
      <c r="J4399" s="14">
        <f t="shared" si="206"/>
        <v>0</v>
      </c>
    </row>
    <row r="4400" spans="1:10" x14ac:dyDescent="0.3">
      <c r="A4400" s="19">
        <v>20200701</v>
      </c>
      <c r="B4400" s="19" t="s">
        <v>26</v>
      </c>
      <c r="C4400" s="19">
        <v>0</v>
      </c>
      <c r="D4400" s="19">
        <v>0</v>
      </c>
      <c r="E4400" s="19">
        <v>18.62</v>
      </c>
      <c r="F4400" s="19">
        <v>5.24</v>
      </c>
      <c r="G4400" s="19">
        <v>0</v>
      </c>
      <c r="H4400" s="17">
        <f t="shared" si="207"/>
        <v>0</v>
      </c>
      <c r="I4400" s="18">
        <f t="shared" si="205"/>
        <v>18.62</v>
      </c>
      <c r="J4400" s="17">
        <f t="shared" si="206"/>
        <v>0</v>
      </c>
    </row>
    <row r="4401" spans="1:10" x14ac:dyDescent="0.3">
      <c r="A4401" s="2">
        <v>20200701</v>
      </c>
      <c r="B4401" s="2" t="s">
        <v>25</v>
      </c>
      <c r="C4401" s="2">
        <v>0</v>
      </c>
      <c r="D4401" s="2">
        <v>0</v>
      </c>
      <c r="E4401" s="2">
        <v>18.25</v>
      </c>
      <c r="F4401" s="2">
        <v>4.83</v>
      </c>
      <c r="G4401" s="2">
        <v>0</v>
      </c>
      <c r="H4401" s="16">
        <f t="shared" si="207"/>
        <v>0</v>
      </c>
      <c r="I4401" s="15">
        <f t="shared" si="205"/>
        <v>18.25</v>
      </c>
      <c r="J4401" s="14">
        <f t="shared" si="206"/>
        <v>0</v>
      </c>
    </row>
    <row r="4402" spans="1:10" x14ac:dyDescent="0.3">
      <c r="A4402" s="19">
        <v>20200702</v>
      </c>
      <c r="B4402" s="19" t="s">
        <v>48</v>
      </c>
      <c r="C4402" s="19">
        <v>0</v>
      </c>
      <c r="D4402" s="19">
        <v>0</v>
      </c>
      <c r="E4402" s="19">
        <v>17.989999999999998</v>
      </c>
      <c r="F4402" s="19">
        <v>4.76</v>
      </c>
      <c r="G4402" s="19">
        <v>0</v>
      </c>
      <c r="H4402" s="17">
        <f t="shared" si="207"/>
        <v>0</v>
      </c>
      <c r="I4402" s="18">
        <f t="shared" si="205"/>
        <v>17.989999999999998</v>
      </c>
      <c r="J4402" s="17">
        <f t="shared" si="206"/>
        <v>0</v>
      </c>
    </row>
    <row r="4403" spans="1:10" x14ac:dyDescent="0.3">
      <c r="A4403" s="2">
        <v>20200702</v>
      </c>
      <c r="B4403" s="2" t="s">
        <v>47</v>
      </c>
      <c r="C4403" s="2">
        <v>0</v>
      </c>
      <c r="D4403" s="2">
        <v>0</v>
      </c>
      <c r="E4403" s="2">
        <v>17.82</v>
      </c>
      <c r="F4403" s="2">
        <v>4.4800000000000004</v>
      </c>
      <c r="G4403" s="2">
        <v>0</v>
      </c>
      <c r="H4403" s="16">
        <f t="shared" si="207"/>
        <v>0</v>
      </c>
      <c r="I4403" s="15">
        <f t="shared" si="205"/>
        <v>17.82</v>
      </c>
      <c r="J4403" s="14">
        <f t="shared" si="206"/>
        <v>0</v>
      </c>
    </row>
    <row r="4404" spans="1:10" x14ac:dyDescent="0.3">
      <c r="A4404" s="19">
        <v>20200702</v>
      </c>
      <c r="B4404" s="19" t="s">
        <v>46</v>
      </c>
      <c r="C4404" s="19">
        <v>0</v>
      </c>
      <c r="D4404" s="19">
        <v>0</v>
      </c>
      <c r="E4404" s="19">
        <v>17.61</v>
      </c>
      <c r="F4404" s="19">
        <v>4.21</v>
      </c>
      <c r="G4404" s="19">
        <v>0</v>
      </c>
      <c r="H4404" s="17">
        <f t="shared" si="207"/>
        <v>0</v>
      </c>
      <c r="I4404" s="18">
        <f t="shared" si="205"/>
        <v>17.61</v>
      </c>
      <c r="J4404" s="17">
        <f t="shared" si="206"/>
        <v>0</v>
      </c>
    </row>
    <row r="4405" spans="1:10" x14ac:dyDescent="0.3">
      <c r="A4405" s="2">
        <v>20200702</v>
      </c>
      <c r="B4405" s="2" t="s">
        <v>45</v>
      </c>
      <c r="C4405" s="2">
        <v>0</v>
      </c>
      <c r="D4405" s="2">
        <v>0</v>
      </c>
      <c r="E4405" s="2">
        <v>17.43</v>
      </c>
      <c r="F4405" s="2">
        <v>3.86</v>
      </c>
      <c r="G4405" s="2">
        <v>0</v>
      </c>
      <c r="H4405" s="16">
        <f t="shared" si="207"/>
        <v>0</v>
      </c>
      <c r="I4405" s="15">
        <f t="shared" si="205"/>
        <v>17.43</v>
      </c>
      <c r="J4405" s="14">
        <f t="shared" si="206"/>
        <v>0</v>
      </c>
    </row>
    <row r="4406" spans="1:10" x14ac:dyDescent="0.3">
      <c r="A4406" s="19">
        <v>20200702</v>
      </c>
      <c r="B4406" s="19" t="s">
        <v>44</v>
      </c>
      <c r="C4406" s="19">
        <v>0</v>
      </c>
      <c r="D4406" s="19">
        <v>0</v>
      </c>
      <c r="E4406" s="19">
        <v>17.260000000000002</v>
      </c>
      <c r="F4406" s="19">
        <v>3.72</v>
      </c>
      <c r="G4406" s="19">
        <v>0</v>
      </c>
      <c r="H4406" s="17">
        <f t="shared" si="207"/>
        <v>0</v>
      </c>
      <c r="I4406" s="18">
        <f t="shared" si="205"/>
        <v>17.260000000000002</v>
      </c>
      <c r="J4406" s="17">
        <f t="shared" si="206"/>
        <v>0</v>
      </c>
    </row>
    <row r="4407" spans="1:10" x14ac:dyDescent="0.3">
      <c r="A4407" s="2">
        <v>20200702</v>
      </c>
      <c r="B4407" s="2" t="s">
        <v>43</v>
      </c>
      <c r="C4407" s="2">
        <v>0</v>
      </c>
      <c r="D4407" s="2">
        <v>0</v>
      </c>
      <c r="E4407" s="2">
        <v>17.100000000000001</v>
      </c>
      <c r="F4407" s="2">
        <v>3.66</v>
      </c>
      <c r="G4407" s="2">
        <v>0</v>
      </c>
      <c r="H4407" s="16">
        <f t="shared" si="207"/>
        <v>0</v>
      </c>
      <c r="I4407" s="15">
        <f t="shared" si="205"/>
        <v>17.100000000000001</v>
      </c>
      <c r="J4407" s="14">
        <f t="shared" si="206"/>
        <v>0</v>
      </c>
    </row>
    <row r="4408" spans="1:10" x14ac:dyDescent="0.3">
      <c r="A4408" s="19">
        <v>20200702</v>
      </c>
      <c r="B4408" s="19" t="s">
        <v>42</v>
      </c>
      <c r="C4408" s="19">
        <v>100</v>
      </c>
      <c r="D4408" s="19">
        <v>8.66</v>
      </c>
      <c r="E4408" s="19">
        <v>17.2</v>
      </c>
      <c r="F4408" s="19">
        <v>3.59</v>
      </c>
      <c r="G4408" s="19">
        <v>0</v>
      </c>
      <c r="H4408" s="17">
        <f t="shared" si="207"/>
        <v>664.13990423472853</v>
      </c>
      <c r="I4408" s="18">
        <f t="shared" si="205"/>
        <v>37.954372007335266</v>
      </c>
      <c r="J4408" s="17">
        <f t="shared" si="206"/>
        <v>0.62542408500505142</v>
      </c>
    </row>
    <row r="4409" spans="1:10" x14ac:dyDescent="0.3">
      <c r="A4409" s="2">
        <v>20200702</v>
      </c>
      <c r="B4409" s="2" t="s">
        <v>41</v>
      </c>
      <c r="C4409" s="2">
        <v>286.99</v>
      </c>
      <c r="D4409" s="2">
        <v>19.75</v>
      </c>
      <c r="E4409" s="2">
        <v>18.11</v>
      </c>
      <c r="F4409" s="2">
        <v>4.1399999999999997</v>
      </c>
      <c r="G4409" s="2">
        <v>0</v>
      </c>
      <c r="H4409" s="16">
        <f t="shared" si="207"/>
        <v>849.2921027872153</v>
      </c>
      <c r="I4409" s="15">
        <f t="shared" si="205"/>
        <v>44.650378212100478</v>
      </c>
      <c r="J4409" s="14">
        <f t="shared" si="206"/>
        <v>0.77419200314178038</v>
      </c>
    </row>
    <row r="4410" spans="1:10" x14ac:dyDescent="0.3">
      <c r="A4410" s="19">
        <v>20200702</v>
      </c>
      <c r="B4410" s="19" t="s">
        <v>40</v>
      </c>
      <c r="C4410" s="19">
        <v>488.99</v>
      </c>
      <c r="D4410" s="19">
        <v>31.26</v>
      </c>
      <c r="E4410" s="19">
        <v>19.22</v>
      </c>
      <c r="F4410" s="19">
        <v>4.4800000000000004</v>
      </c>
      <c r="G4410" s="19">
        <v>0</v>
      </c>
      <c r="H4410" s="17">
        <f t="shared" si="207"/>
        <v>942.31804786881412</v>
      </c>
      <c r="I4410" s="18">
        <f t="shared" si="205"/>
        <v>48.66743899590044</v>
      </c>
      <c r="J4410" s="17">
        <f t="shared" si="206"/>
        <v>0.84195790076179389</v>
      </c>
    </row>
    <row r="4411" spans="1:10" x14ac:dyDescent="0.3">
      <c r="A4411" s="2">
        <v>20200702</v>
      </c>
      <c r="B4411" s="2" t="s">
        <v>39</v>
      </c>
      <c r="C4411" s="2">
        <v>654</v>
      </c>
      <c r="D4411" s="2">
        <v>42.95</v>
      </c>
      <c r="E4411" s="2">
        <v>20.41</v>
      </c>
      <c r="F4411" s="2">
        <v>5.03</v>
      </c>
      <c r="G4411" s="2">
        <v>0</v>
      </c>
      <c r="H4411" s="16">
        <f t="shared" si="207"/>
        <v>959.84519341510952</v>
      </c>
      <c r="I4411" s="15">
        <f t="shared" si="205"/>
        <v>50.405162294222173</v>
      </c>
      <c r="J4411" s="14">
        <f t="shared" si="206"/>
        <v>0.85011259029292985</v>
      </c>
    </row>
    <row r="4412" spans="1:10" x14ac:dyDescent="0.3">
      <c r="A4412" s="19">
        <v>20200702</v>
      </c>
      <c r="B4412" s="19" t="s">
        <v>38</v>
      </c>
      <c r="C4412" s="19">
        <v>806</v>
      </c>
      <c r="D4412" s="19">
        <v>54.48</v>
      </c>
      <c r="E4412" s="19">
        <v>21.34</v>
      </c>
      <c r="F4412" s="19">
        <v>5.66</v>
      </c>
      <c r="G4412" s="19">
        <v>0</v>
      </c>
      <c r="H4412" s="17">
        <f t="shared" si="207"/>
        <v>990.27811636697345</v>
      </c>
      <c r="I4412" s="18">
        <f t="shared" si="205"/>
        <v>52.28619113646792</v>
      </c>
      <c r="J4412" s="17">
        <f t="shared" si="206"/>
        <v>0.86868398554044546</v>
      </c>
    </row>
    <row r="4413" spans="1:10" x14ac:dyDescent="0.3">
      <c r="A4413" s="2">
        <v>20200702</v>
      </c>
      <c r="B4413" s="2" t="s">
        <v>37</v>
      </c>
      <c r="C4413" s="2">
        <v>806</v>
      </c>
      <c r="D4413" s="2">
        <v>65.2</v>
      </c>
      <c r="E4413" s="2">
        <v>22.11</v>
      </c>
      <c r="F4413" s="2">
        <v>6.07</v>
      </c>
      <c r="G4413" s="2">
        <v>0</v>
      </c>
      <c r="H4413" s="16">
        <f t="shared" si="207"/>
        <v>887.88278962660002</v>
      </c>
      <c r="I4413" s="15">
        <f t="shared" si="205"/>
        <v>49.85633717583125</v>
      </c>
      <c r="J4413" s="14">
        <f t="shared" si="206"/>
        <v>0.78856997666450623</v>
      </c>
    </row>
    <row r="4414" spans="1:10" x14ac:dyDescent="0.3">
      <c r="A4414" s="19">
        <v>20200702</v>
      </c>
      <c r="B4414" s="19" t="s">
        <v>36</v>
      </c>
      <c r="C4414" s="19">
        <v>993</v>
      </c>
      <c r="D4414" s="19">
        <v>73.040000000000006</v>
      </c>
      <c r="E4414" s="19">
        <v>22.6</v>
      </c>
      <c r="F4414" s="19">
        <v>6.48</v>
      </c>
      <c r="G4414" s="19">
        <v>0</v>
      </c>
      <c r="H4414" s="17">
        <f t="shared" si="207"/>
        <v>1038.1505840487305</v>
      </c>
      <c r="I4414" s="18">
        <f t="shared" si="205"/>
        <v>55.042205751522829</v>
      </c>
      <c r="J4414" s="17">
        <f t="shared" si="206"/>
        <v>0.89780308353698035</v>
      </c>
    </row>
    <row r="4415" spans="1:10" x14ac:dyDescent="0.3">
      <c r="A4415" s="2">
        <v>20200702</v>
      </c>
      <c r="B4415" s="2" t="s">
        <v>35</v>
      </c>
      <c r="C4415" s="2">
        <v>994.01</v>
      </c>
      <c r="D4415" s="2">
        <v>73.069999999999993</v>
      </c>
      <c r="E4415" s="2">
        <v>22.81</v>
      </c>
      <c r="F4415" s="2">
        <v>6.83</v>
      </c>
      <c r="G4415" s="2">
        <v>0</v>
      </c>
      <c r="H4415" s="16">
        <f t="shared" si="207"/>
        <v>1039.0407354057472</v>
      </c>
      <c r="I4415" s="15">
        <f t="shared" si="205"/>
        <v>55.280022981429596</v>
      </c>
      <c r="J4415" s="14">
        <f t="shared" si="206"/>
        <v>0.89746093734547316</v>
      </c>
    </row>
    <row r="4416" spans="1:10" x14ac:dyDescent="0.3">
      <c r="A4416" s="19">
        <v>20200702</v>
      </c>
      <c r="B4416" s="19" t="s">
        <v>34</v>
      </c>
      <c r="C4416" s="19">
        <v>931.01</v>
      </c>
      <c r="D4416" s="19">
        <v>65.28</v>
      </c>
      <c r="E4416" s="19">
        <v>22.69</v>
      </c>
      <c r="F4416" s="19">
        <v>7.24</v>
      </c>
      <c r="G4416" s="19">
        <v>0</v>
      </c>
      <c r="H4416" s="17">
        <f t="shared" si="207"/>
        <v>1024.9324988125738</v>
      </c>
      <c r="I4416" s="18">
        <f t="shared" si="205"/>
        <v>54.719140587892937</v>
      </c>
      <c r="J4416" s="17">
        <f t="shared" si="206"/>
        <v>0.88786199019867307</v>
      </c>
    </row>
    <row r="4417" spans="1:10" x14ac:dyDescent="0.3">
      <c r="A4417" s="2">
        <v>20200702</v>
      </c>
      <c r="B4417" s="2" t="s">
        <v>33</v>
      </c>
      <c r="C4417" s="2">
        <v>821.01</v>
      </c>
      <c r="D4417" s="2">
        <v>54.57</v>
      </c>
      <c r="E4417" s="2">
        <v>22.21</v>
      </c>
      <c r="F4417" s="2">
        <v>7.66</v>
      </c>
      <c r="G4417" s="2">
        <v>0</v>
      </c>
      <c r="H4417" s="16">
        <f t="shared" si="207"/>
        <v>1007.5913621516005</v>
      </c>
      <c r="I4417" s="15">
        <f t="shared" si="205"/>
        <v>53.697230067237513</v>
      </c>
      <c r="J4417" s="14">
        <f t="shared" si="206"/>
        <v>0.87747349705118471</v>
      </c>
    </row>
    <row r="4418" spans="1:10" x14ac:dyDescent="0.3">
      <c r="A4418" s="19">
        <v>20200702</v>
      </c>
      <c r="B4418" s="19" t="s">
        <v>32</v>
      </c>
      <c r="C4418" s="19">
        <v>667</v>
      </c>
      <c r="D4418" s="19">
        <v>43.04</v>
      </c>
      <c r="E4418" s="19">
        <v>21.46</v>
      </c>
      <c r="F4418" s="19">
        <v>7.72</v>
      </c>
      <c r="G4418" s="19">
        <v>0</v>
      </c>
      <c r="H4418" s="17">
        <f t="shared" si="207"/>
        <v>977.27681226490279</v>
      </c>
      <c r="I4418" s="18">
        <f t="shared" si="205"/>
        <v>51.999900383278217</v>
      </c>
      <c r="J4418" s="17">
        <f t="shared" si="206"/>
        <v>0.85853811766372246</v>
      </c>
    </row>
    <row r="4419" spans="1:10" x14ac:dyDescent="0.3">
      <c r="A4419" s="2">
        <v>20200702</v>
      </c>
      <c r="B4419" s="2" t="s">
        <v>31</v>
      </c>
      <c r="C4419" s="2">
        <v>483</v>
      </c>
      <c r="D4419" s="2">
        <v>31.35</v>
      </c>
      <c r="E4419" s="2">
        <v>20.7</v>
      </c>
      <c r="F4419" s="2">
        <v>7.72</v>
      </c>
      <c r="G4419" s="2">
        <v>0</v>
      </c>
      <c r="H4419" s="16">
        <f t="shared" si="207"/>
        <v>928.37380803230747</v>
      </c>
      <c r="I4419" s="15">
        <f t="shared" si="205"/>
        <v>49.711681501009608</v>
      </c>
      <c r="J4419" s="14">
        <f t="shared" si="206"/>
        <v>0.8251362576714254</v>
      </c>
    </row>
    <row r="4420" spans="1:10" x14ac:dyDescent="0.3">
      <c r="A4420" s="19">
        <v>20200702</v>
      </c>
      <c r="B4420" s="19" t="s">
        <v>30</v>
      </c>
      <c r="C4420" s="19">
        <v>286</v>
      </c>
      <c r="D4420" s="19">
        <v>19.84</v>
      </c>
      <c r="E4420" s="19">
        <v>19.86</v>
      </c>
      <c r="F4420" s="19">
        <v>7.66</v>
      </c>
      <c r="G4420" s="19">
        <v>0</v>
      </c>
      <c r="H4420" s="17">
        <f t="shared" si="207"/>
        <v>842.67669202959848</v>
      </c>
      <c r="I4420" s="18">
        <f t="shared" si="205"/>
        <v>46.193646625924956</v>
      </c>
      <c r="J4420" s="17">
        <f t="shared" si="206"/>
        <v>0.76230942789109435</v>
      </c>
    </row>
    <row r="4421" spans="1:10" x14ac:dyDescent="0.3">
      <c r="A4421" s="2">
        <v>20200702</v>
      </c>
      <c r="B4421" s="2" t="s">
        <v>29</v>
      </c>
      <c r="C4421" s="2">
        <v>102</v>
      </c>
      <c r="D4421" s="2">
        <v>8.74</v>
      </c>
      <c r="E4421" s="2">
        <v>18.850000000000001</v>
      </c>
      <c r="F4421" s="2">
        <v>7.93</v>
      </c>
      <c r="G4421" s="2">
        <v>0</v>
      </c>
      <c r="H4421" s="16">
        <f t="shared" si="207"/>
        <v>671.26954770398197</v>
      </c>
      <c r="I4421" s="15">
        <f t="shared" si="205"/>
        <v>39.827173365749438</v>
      </c>
      <c r="J4421" s="14">
        <f t="shared" si="206"/>
        <v>0.62648091288868379</v>
      </c>
    </row>
    <row r="4422" spans="1:10" x14ac:dyDescent="0.3">
      <c r="A4422" s="19">
        <v>20200702</v>
      </c>
      <c r="B4422" s="19" t="s">
        <v>28</v>
      </c>
      <c r="C4422" s="19">
        <v>0</v>
      </c>
      <c r="D4422" s="19">
        <v>0</v>
      </c>
      <c r="E4422" s="19">
        <v>17.920000000000002</v>
      </c>
      <c r="F4422" s="19">
        <v>7.31</v>
      </c>
      <c r="G4422" s="19">
        <v>0</v>
      </c>
      <c r="H4422" s="17">
        <f t="shared" si="207"/>
        <v>0</v>
      </c>
      <c r="I4422" s="18">
        <f t="shared" si="205"/>
        <v>17.920000000000002</v>
      </c>
      <c r="J4422" s="17">
        <f t="shared" si="206"/>
        <v>0</v>
      </c>
    </row>
    <row r="4423" spans="1:10" x14ac:dyDescent="0.3">
      <c r="A4423" s="2">
        <v>20200702</v>
      </c>
      <c r="B4423" s="2" t="s">
        <v>27</v>
      </c>
      <c r="C4423" s="2">
        <v>0</v>
      </c>
      <c r="D4423" s="2">
        <v>0</v>
      </c>
      <c r="E4423" s="2">
        <v>17.350000000000001</v>
      </c>
      <c r="F4423" s="2">
        <v>7.31</v>
      </c>
      <c r="G4423" s="2">
        <v>0</v>
      </c>
      <c r="H4423" s="16">
        <f t="shared" si="207"/>
        <v>0</v>
      </c>
      <c r="I4423" s="15">
        <f t="shared" si="205"/>
        <v>17.350000000000001</v>
      </c>
      <c r="J4423" s="14">
        <f t="shared" si="206"/>
        <v>0</v>
      </c>
    </row>
    <row r="4424" spans="1:10" x14ac:dyDescent="0.3">
      <c r="A4424" s="19">
        <v>20200702</v>
      </c>
      <c r="B4424" s="19" t="s">
        <v>26</v>
      </c>
      <c r="C4424" s="19">
        <v>0</v>
      </c>
      <c r="D4424" s="19">
        <v>0</v>
      </c>
      <c r="E4424" s="19">
        <v>16.940000000000001</v>
      </c>
      <c r="F4424" s="19">
        <v>6.69</v>
      </c>
      <c r="G4424" s="19">
        <v>0</v>
      </c>
      <c r="H4424" s="17">
        <f t="shared" si="207"/>
        <v>0</v>
      </c>
      <c r="I4424" s="18">
        <f t="shared" si="205"/>
        <v>16.940000000000001</v>
      </c>
      <c r="J4424" s="17">
        <f t="shared" si="206"/>
        <v>0</v>
      </c>
    </row>
    <row r="4425" spans="1:10" x14ac:dyDescent="0.3">
      <c r="A4425" s="2">
        <v>20200702</v>
      </c>
      <c r="B4425" s="2" t="s">
        <v>25</v>
      </c>
      <c r="C4425" s="2">
        <v>0</v>
      </c>
      <c r="D4425" s="2">
        <v>0</v>
      </c>
      <c r="E4425" s="2">
        <v>16.649999999999999</v>
      </c>
      <c r="F4425" s="2">
        <v>6.48</v>
      </c>
      <c r="G4425" s="2">
        <v>0</v>
      </c>
      <c r="H4425" s="16">
        <f t="shared" si="207"/>
        <v>0</v>
      </c>
      <c r="I4425" s="15">
        <f t="shared" si="205"/>
        <v>16.649999999999999</v>
      </c>
      <c r="J4425" s="14">
        <f t="shared" si="206"/>
        <v>0</v>
      </c>
    </row>
    <row r="4426" spans="1:10" x14ac:dyDescent="0.3">
      <c r="A4426" s="19">
        <v>20200703</v>
      </c>
      <c r="B4426" s="19" t="s">
        <v>48</v>
      </c>
      <c r="C4426" s="19">
        <v>0</v>
      </c>
      <c r="D4426" s="19">
        <v>0</v>
      </c>
      <c r="E4426" s="19">
        <v>16.45</v>
      </c>
      <c r="F4426" s="19">
        <v>6.41</v>
      </c>
      <c r="G4426" s="19">
        <v>0</v>
      </c>
      <c r="H4426" s="17">
        <f t="shared" si="207"/>
        <v>0</v>
      </c>
      <c r="I4426" s="18">
        <f t="shared" ref="I4426:I4489" si="208">E4426+H4426*((NOCT-20)/(800))</f>
        <v>16.45</v>
      </c>
      <c r="J4426" s="17">
        <f t="shared" ref="J4426:J4489" si="209">P_STC__W*(H4426/1000)*(1+(alpha_p/100)*(I4426-25))</f>
        <v>0</v>
      </c>
    </row>
    <row r="4427" spans="1:10" x14ac:dyDescent="0.3">
      <c r="A4427" s="2">
        <v>20200703</v>
      </c>
      <c r="B4427" s="2" t="s">
        <v>47</v>
      </c>
      <c r="C4427" s="2">
        <v>0</v>
      </c>
      <c r="D4427" s="2">
        <v>0</v>
      </c>
      <c r="E4427" s="2">
        <v>16.25</v>
      </c>
      <c r="F4427" s="2">
        <v>6.34</v>
      </c>
      <c r="G4427" s="2">
        <v>0</v>
      </c>
      <c r="H4427" s="16">
        <f t="shared" si="207"/>
        <v>0</v>
      </c>
      <c r="I4427" s="15">
        <f t="shared" si="208"/>
        <v>16.25</v>
      </c>
      <c r="J4427" s="14">
        <f t="shared" si="209"/>
        <v>0</v>
      </c>
    </row>
    <row r="4428" spans="1:10" x14ac:dyDescent="0.3">
      <c r="A4428" s="19">
        <v>20200703</v>
      </c>
      <c r="B4428" s="19" t="s">
        <v>46</v>
      </c>
      <c r="C4428" s="19">
        <v>0</v>
      </c>
      <c r="D4428" s="19">
        <v>0</v>
      </c>
      <c r="E4428" s="19">
        <v>16.11</v>
      </c>
      <c r="F4428" s="19">
        <v>6.41</v>
      </c>
      <c r="G4428" s="19">
        <v>0</v>
      </c>
      <c r="H4428" s="17">
        <f t="shared" si="207"/>
        <v>0</v>
      </c>
      <c r="I4428" s="18">
        <f t="shared" si="208"/>
        <v>16.11</v>
      </c>
      <c r="J4428" s="17">
        <f t="shared" si="209"/>
        <v>0</v>
      </c>
    </row>
    <row r="4429" spans="1:10" x14ac:dyDescent="0.3">
      <c r="A4429" s="2">
        <v>20200703</v>
      </c>
      <c r="B4429" s="2" t="s">
        <v>45</v>
      </c>
      <c r="C4429" s="2">
        <v>0</v>
      </c>
      <c r="D4429" s="2">
        <v>0</v>
      </c>
      <c r="E4429" s="2">
        <v>16.010000000000002</v>
      </c>
      <c r="F4429" s="2">
        <v>6.62</v>
      </c>
      <c r="G4429" s="2">
        <v>0</v>
      </c>
      <c r="H4429" s="16">
        <f t="shared" si="207"/>
        <v>0</v>
      </c>
      <c r="I4429" s="15">
        <f t="shared" si="208"/>
        <v>16.010000000000002</v>
      </c>
      <c r="J4429" s="14">
        <f t="shared" si="209"/>
        <v>0</v>
      </c>
    </row>
    <row r="4430" spans="1:10" x14ac:dyDescent="0.3">
      <c r="A4430" s="19">
        <v>20200703</v>
      </c>
      <c r="B4430" s="19" t="s">
        <v>44</v>
      </c>
      <c r="C4430" s="19">
        <v>0</v>
      </c>
      <c r="D4430" s="19">
        <v>0</v>
      </c>
      <c r="E4430" s="19">
        <v>15.94</v>
      </c>
      <c r="F4430" s="19">
        <v>6.83</v>
      </c>
      <c r="G4430" s="19">
        <v>0</v>
      </c>
      <c r="H4430" s="17">
        <f t="shared" si="207"/>
        <v>0</v>
      </c>
      <c r="I4430" s="18">
        <f t="shared" si="208"/>
        <v>15.94</v>
      </c>
      <c r="J4430" s="17">
        <f t="shared" si="209"/>
        <v>0</v>
      </c>
    </row>
    <row r="4431" spans="1:10" x14ac:dyDescent="0.3">
      <c r="A4431" s="2">
        <v>20200703</v>
      </c>
      <c r="B4431" s="2" t="s">
        <v>43</v>
      </c>
      <c r="C4431" s="2">
        <v>0</v>
      </c>
      <c r="D4431" s="2">
        <v>0</v>
      </c>
      <c r="E4431" s="2">
        <v>15.9</v>
      </c>
      <c r="F4431" s="2">
        <v>7.1</v>
      </c>
      <c r="G4431" s="2">
        <v>0</v>
      </c>
      <c r="H4431" s="16">
        <f t="shared" si="207"/>
        <v>0</v>
      </c>
      <c r="I4431" s="15">
        <f t="shared" si="208"/>
        <v>15.9</v>
      </c>
      <c r="J4431" s="14">
        <f t="shared" si="209"/>
        <v>0</v>
      </c>
    </row>
    <row r="4432" spans="1:10" x14ac:dyDescent="0.3">
      <c r="A4432" s="19">
        <v>20200703</v>
      </c>
      <c r="B4432" s="19" t="s">
        <v>42</v>
      </c>
      <c r="C4432" s="19">
        <v>100.99</v>
      </c>
      <c r="D4432" s="19">
        <v>8.58</v>
      </c>
      <c r="E4432" s="19">
        <v>16</v>
      </c>
      <c r="F4432" s="19">
        <v>7.45</v>
      </c>
      <c r="G4432" s="19">
        <v>0</v>
      </c>
      <c r="H4432" s="17">
        <f t="shared" si="207"/>
        <v>676.92116886254644</v>
      </c>
      <c r="I4432" s="18">
        <f t="shared" si="208"/>
        <v>37.153786526954576</v>
      </c>
      <c r="J4432" s="17">
        <f t="shared" si="209"/>
        <v>0.63989896964385251</v>
      </c>
    </row>
    <row r="4433" spans="1:10" x14ac:dyDescent="0.3">
      <c r="A4433" s="2">
        <v>20200703</v>
      </c>
      <c r="B4433" s="2" t="s">
        <v>41</v>
      </c>
      <c r="C4433" s="2">
        <v>292.99</v>
      </c>
      <c r="D4433" s="2">
        <v>19.670000000000002</v>
      </c>
      <c r="E4433" s="2">
        <v>16.62</v>
      </c>
      <c r="F4433" s="2">
        <v>7.17</v>
      </c>
      <c r="G4433" s="2">
        <v>0</v>
      </c>
      <c r="H4433" s="16">
        <f t="shared" si="207"/>
        <v>870.43384827875286</v>
      </c>
      <c r="I4433" s="15">
        <f t="shared" si="208"/>
        <v>43.821057758711028</v>
      </c>
      <c r="J4433" s="14">
        <f t="shared" si="209"/>
        <v>0.79671266247759098</v>
      </c>
    </row>
    <row r="4434" spans="1:10" x14ac:dyDescent="0.3">
      <c r="A4434" s="19">
        <v>20200703</v>
      </c>
      <c r="B4434" s="19" t="s">
        <v>40</v>
      </c>
      <c r="C4434" s="19">
        <v>497.99</v>
      </c>
      <c r="D4434" s="19">
        <v>31.18</v>
      </c>
      <c r="E4434" s="19">
        <v>17.72</v>
      </c>
      <c r="F4434" s="19">
        <v>7.31</v>
      </c>
      <c r="G4434" s="19">
        <v>0</v>
      </c>
      <c r="H4434" s="17">
        <f t="shared" si="207"/>
        <v>961.87499200262232</v>
      </c>
      <c r="I4434" s="18">
        <f t="shared" si="208"/>
        <v>47.778593500081946</v>
      </c>
      <c r="J4434" s="17">
        <f t="shared" si="209"/>
        <v>0.86327927451937181</v>
      </c>
    </row>
    <row r="4435" spans="1:10" x14ac:dyDescent="0.3">
      <c r="A4435" s="2">
        <v>20200703</v>
      </c>
      <c r="B4435" s="2" t="s">
        <v>39</v>
      </c>
      <c r="C4435" s="2">
        <v>688</v>
      </c>
      <c r="D4435" s="2">
        <v>42.87</v>
      </c>
      <c r="E4435" s="2">
        <v>18.93</v>
      </c>
      <c r="F4435" s="2">
        <v>7.24</v>
      </c>
      <c r="G4435" s="2">
        <v>0</v>
      </c>
      <c r="H4435" s="16">
        <f t="shared" ref="H4435:H4498" si="210">IF(D4435&gt;0,C4435/SIN(D4435*PI()/180),0)</f>
        <v>1011.2632128708813</v>
      </c>
      <c r="I4435" s="15">
        <f t="shared" si="208"/>
        <v>50.531975402215039</v>
      </c>
      <c r="J4435" s="14">
        <f t="shared" si="209"/>
        <v>0.89507524922805182</v>
      </c>
    </row>
    <row r="4436" spans="1:10" x14ac:dyDescent="0.3">
      <c r="A4436" s="19">
        <v>20200703</v>
      </c>
      <c r="B4436" s="19" t="s">
        <v>38</v>
      </c>
      <c r="C4436" s="19">
        <v>806</v>
      </c>
      <c r="D4436" s="19">
        <v>54.4</v>
      </c>
      <c r="E4436" s="19">
        <v>20.079999999999998</v>
      </c>
      <c r="F4436" s="19">
        <v>7.24</v>
      </c>
      <c r="G4436" s="19">
        <v>0</v>
      </c>
      <c r="H4436" s="17">
        <f t="shared" si="210"/>
        <v>991.26705890929918</v>
      </c>
      <c r="I4436" s="18">
        <f t="shared" si="208"/>
        <v>51.057095590915594</v>
      </c>
      <c r="J4436" s="17">
        <f t="shared" si="209"/>
        <v>0.87503412661373503</v>
      </c>
    </row>
    <row r="4437" spans="1:10" x14ac:dyDescent="0.3">
      <c r="A4437" s="2">
        <v>20200703</v>
      </c>
      <c r="B4437" s="2" t="s">
        <v>37</v>
      </c>
      <c r="C4437" s="2">
        <v>925</v>
      </c>
      <c r="D4437" s="2">
        <v>65.12</v>
      </c>
      <c r="E4437" s="2">
        <v>21.09</v>
      </c>
      <c r="F4437" s="2">
        <v>7.24</v>
      </c>
      <c r="G4437" s="2">
        <v>0</v>
      </c>
      <c r="H4437" s="16">
        <f t="shared" si="210"/>
        <v>1019.6310073138246</v>
      </c>
      <c r="I4437" s="15">
        <f t="shared" si="208"/>
        <v>52.953468978557019</v>
      </c>
      <c r="J4437" s="14">
        <f t="shared" si="209"/>
        <v>0.89137100051747631</v>
      </c>
    </row>
    <row r="4438" spans="1:10" x14ac:dyDescent="0.3">
      <c r="A4438" s="19">
        <v>20200703</v>
      </c>
      <c r="B4438" s="19" t="s">
        <v>36</v>
      </c>
      <c r="C4438" s="19">
        <v>1016</v>
      </c>
      <c r="D4438" s="19">
        <v>72.95</v>
      </c>
      <c r="E4438" s="19">
        <v>21.92</v>
      </c>
      <c r="F4438" s="19">
        <v>7.24</v>
      </c>
      <c r="G4438" s="19">
        <v>0</v>
      </c>
      <c r="H4438" s="17">
        <f t="shared" si="210"/>
        <v>1062.7067597399555</v>
      </c>
      <c r="I4438" s="18">
        <f t="shared" si="208"/>
        <v>55.129586241873611</v>
      </c>
      <c r="J4438" s="17">
        <f t="shared" si="209"/>
        <v>0.9186216423866238</v>
      </c>
    </row>
    <row r="4439" spans="1:10" x14ac:dyDescent="0.3">
      <c r="A4439" s="2">
        <v>20200703</v>
      </c>
      <c r="B4439" s="2" t="s">
        <v>35</v>
      </c>
      <c r="C4439" s="2">
        <v>972</v>
      </c>
      <c r="D4439" s="2">
        <v>73.02</v>
      </c>
      <c r="E4439" s="2">
        <v>22.52</v>
      </c>
      <c r="F4439" s="2">
        <v>7.24</v>
      </c>
      <c r="G4439" s="2">
        <v>0</v>
      </c>
      <c r="H4439" s="16">
        <f t="shared" si="210"/>
        <v>1016.3039891201666</v>
      </c>
      <c r="I4439" s="15">
        <f t="shared" si="208"/>
        <v>54.279499660005207</v>
      </c>
      <c r="J4439" s="14">
        <f t="shared" si="209"/>
        <v>0.88239806375259033</v>
      </c>
    </row>
    <row r="4440" spans="1:10" x14ac:dyDescent="0.3">
      <c r="A4440" s="19">
        <v>20200703</v>
      </c>
      <c r="B4440" s="19" t="s">
        <v>34</v>
      </c>
      <c r="C4440" s="19">
        <v>932.01</v>
      </c>
      <c r="D4440" s="19">
        <v>65.260000000000005</v>
      </c>
      <c r="E4440" s="19">
        <v>22.8</v>
      </c>
      <c r="F4440" s="19">
        <v>7.45</v>
      </c>
      <c r="G4440" s="19">
        <v>0</v>
      </c>
      <c r="H4440" s="17">
        <f t="shared" si="210"/>
        <v>1026.1983537786202</v>
      </c>
      <c r="I4440" s="18">
        <f t="shared" si="208"/>
        <v>54.868698555581886</v>
      </c>
      <c r="J4440" s="17">
        <f t="shared" si="209"/>
        <v>0.88826791198600419</v>
      </c>
    </row>
    <row r="4441" spans="1:10" x14ac:dyDescent="0.3">
      <c r="A4441" s="2">
        <v>20200703</v>
      </c>
      <c r="B4441" s="2" t="s">
        <v>33</v>
      </c>
      <c r="C4441" s="2">
        <v>831.01</v>
      </c>
      <c r="D4441" s="2">
        <v>54.56</v>
      </c>
      <c r="E4441" s="2">
        <v>22.74</v>
      </c>
      <c r="F4441" s="2">
        <v>7.72</v>
      </c>
      <c r="G4441" s="2">
        <v>0</v>
      </c>
      <c r="H4441" s="16">
        <f t="shared" si="210"/>
        <v>1019.9906149460564</v>
      </c>
      <c r="I4441" s="15">
        <f t="shared" si="208"/>
        <v>54.614706717064266</v>
      </c>
      <c r="J4441" s="14">
        <f t="shared" si="209"/>
        <v>0.88406036182502179</v>
      </c>
    </row>
    <row r="4442" spans="1:10" x14ac:dyDescent="0.3">
      <c r="A4442" s="19">
        <v>20200703</v>
      </c>
      <c r="B4442" s="19" t="s">
        <v>32</v>
      </c>
      <c r="C4442" s="19">
        <v>665</v>
      </c>
      <c r="D4442" s="19">
        <v>43.04</v>
      </c>
      <c r="E4442" s="19">
        <v>22.3</v>
      </c>
      <c r="F4442" s="19">
        <v>8.07</v>
      </c>
      <c r="G4442" s="19">
        <v>0</v>
      </c>
      <c r="H4442" s="17">
        <f t="shared" si="210"/>
        <v>974.34644701073523</v>
      </c>
      <c r="I4442" s="18">
        <f t="shared" si="208"/>
        <v>52.748326469085477</v>
      </c>
      <c r="J4442" s="17">
        <f t="shared" si="209"/>
        <v>0.85268227213532211</v>
      </c>
    </row>
    <row r="4443" spans="1:10" x14ac:dyDescent="0.3">
      <c r="A4443" s="2">
        <v>20200703</v>
      </c>
      <c r="B4443" s="2" t="s">
        <v>31</v>
      </c>
      <c r="C4443" s="2">
        <v>486</v>
      </c>
      <c r="D4443" s="2">
        <v>31.35</v>
      </c>
      <c r="E4443" s="2">
        <v>21.57</v>
      </c>
      <c r="F4443" s="2">
        <v>8.2100000000000009</v>
      </c>
      <c r="G4443" s="2">
        <v>0</v>
      </c>
      <c r="H4443" s="16">
        <f t="shared" si="210"/>
        <v>934.14010497660752</v>
      </c>
      <c r="I4443" s="15">
        <f t="shared" si="208"/>
        <v>50.761878280518985</v>
      </c>
      <c r="J4443" s="14">
        <f t="shared" si="209"/>
        <v>0.82584668841049391</v>
      </c>
    </row>
    <row r="4444" spans="1:10" x14ac:dyDescent="0.3">
      <c r="A4444" s="19">
        <v>20200703</v>
      </c>
      <c r="B4444" s="19" t="s">
        <v>30</v>
      </c>
      <c r="C4444" s="19">
        <v>295</v>
      </c>
      <c r="D4444" s="19">
        <v>19.829999999999998</v>
      </c>
      <c r="E4444" s="19">
        <v>20.66</v>
      </c>
      <c r="F4444" s="19">
        <v>8.2100000000000009</v>
      </c>
      <c r="G4444" s="19">
        <v>0</v>
      </c>
      <c r="H4444" s="17">
        <f t="shared" si="210"/>
        <v>869.61515699194319</v>
      </c>
      <c r="I4444" s="18">
        <f t="shared" si="208"/>
        <v>47.835473655998229</v>
      </c>
      <c r="J4444" s="17">
        <f t="shared" si="209"/>
        <v>0.78025382395438492</v>
      </c>
    </row>
    <row r="4445" spans="1:10" x14ac:dyDescent="0.3">
      <c r="A4445" s="2">
        <v>20200703</v>
      </c>
      <c r="B4445" s="2" t="s">
        <v>29</v>
      </c>
      <c r="C4445" s="2">
        <v>108</v>
      </c>
      <c r="D4445" s="2">
        <v>8.73</v>
      </c>
      <c r="E4445" s="2">
        <v>19.27</v>
      </c>
      <c r="F4445" s="2">
        <v>7.93</v>
      </c>
      <c r="G4445" s="2">
        <v>0</v>
      </c>
      <c r="H4445" s="16">
        <f t="shared" si="210"/>
        <v>711.56382416645522</v>
      </c>
      <c r="I4445" s="15">
        <f t="shared" si="208"/>
        <v>41.506369505201725</v>
      </c>
      <c r="J4445" s="14">
        <f t="shared" si="209"/>
        <v>0.65870981482943869</v>
      </c>
    </row>
    <row r="4446" spans="1:10" x14ac:dyDescent="0.3">
      <c r="A4446" s="19">
        <v>20200703</v>
      </c>
      <c r="B4446" s="19" t="s">
        <v>28</v>
      </c>
      <c r="C4446" s="19">
        <v>0</v>
      </c>
      <c r="D4446" s="19">
        <v>0</v>
      </c>
      <c r="E4446" s="19">
        <v>18.12</v>
      </c>
      <c r="F4446" s="19">
        <v>7.38</v>
      </c>
      <c r="G4446" s="19">
        <v>0</v>
      </c>
      <c r="H4446" s="17">
        <f t="shared" si="210"/>
        <v>0</v>
      </c>
      <c r="I4446" s="18">
        <f t="shared" si="208"/>
        <v>18.12</v>
      </c>
      <c r="J4446" s="17">
        <f t="shared" si="209"/>
        <v>0</v>
      </c>
    </row>
    <row r="4447" spans="1:10" x14ac:dyDescent="0.3">
      <c r="A4447" s="2">
        <v>20200703</v>
      </c>
      <c r="B4447" s="2" t="s">
        <v>27</v>
      </c>
      <c r="C4447" s="2">
        <v>0</v>
      </c>
      <c r="D4447" s="2">
        <v>0</v>
      </c>
      <c r="E4447" s="2">
        <v>17.329999999999998</v>
      </c>
      <c r="F4447" s="2">
        <v>7.38</v>
      </c>
      <c r="G4447" s="2">
        <v>0</v>
      </c>
      <c r="H4447" s="16">
        <f t="shared" si="210"/>
        <v>0</v>
      </c>
      <c r="I4447" s="15">
        <f t="shared" si="208"/>
        <v>17.329999999999998</v>
      </c>
      <c r="J4447" s="14">
        <f t="shared" si="209"/>
        <v>0</v>
      </c>
    </row>
    <row r="4448" spans="1:10" x14ac:dyDescent="0.3">
      <c r="A4448" s="19">
        <v>20200703</v>
      </c>
      <c r="B4448" s="19" t="s">
        <v>26</v>
      </c>
      <c r="C4448" s="19">
        <v>0</v>
      </c>
      <c r="D4448" s="19">
        <v>0</v>
      </c>
      <c r="E4448" s="19">
        <v>16.920000000000002</v>
      </c>
      <c r="F4448" s="19">
        <v>7.03</v>
      </c>
      <c r="G4448" s="19">
        <v>0</v>
      </c>
      <c r="H4448" s="17">
        <f t="shared" si="210"/>
        <v>0</v>
      </c>
      <c r="I4448" s="18">
        <f t="shared" si="208"/>
        <v>16.920000000000002</v>
      </c>
      <c r="J4448" s="17">
        <f t="shared" si="209"/>
        <v>0</v>
      </c>
    </row>
    <row r="4449" spans="1:10" x14ac:dyDescent="0.3">
      <c r="A4449" s="2">
        <v>20200703</v>
      </c>
      <c r="B4449" s="2" t="s">
        <v>25</v>
      </c>
      <c r="C4449" s="2">
        <v>0</v>
      </c>
      <c r="D4449" s="2">
        <v>0</v>
      </c>
      <c r="E4449" s="2">
        <v>16.66</v>
      </c>
      <c r="F4449" s="2">
        <v>6.76</v>
      </c>
      <c r="G4449" s="2">
        <v>0</v>
      </c>
      <c r="H4449" s="16">
        <f t="shared" si="210"/>
        <v>0</v>
      </c>
      <c r="I4449" s="15">
        <f t="shared" si="208"/>
        <v>16.66</v>
      </c>
      <c r="J4449" s="14">
        <f t="shared" si="209"/>
        <v>0</v>
      </c>
    </row>
    <row r="4450" spans="1:10" x14ac:dyDescent="0.3">
      <c r="A4450" s="19">
        <v>20200704</v>
      </c>
      <c r="B4450" s="19" t="s">
        <v>48</v>
      </c>
      <c r="C4450" s="19">
        <v>0</v>
      </c>
      <c r="D4450" s="19">
        <v>0</v>
      </c>
      <c r="E4450" s="19">
        <v>16.510000000000002</v>
      </c>
      <c r="F4450" s="19">
        <v>6.55</v>
      </c>
      <c r="G4450" s="19">
        <v>0</v>
      </c>
      <c r="H4450" s="17">
        <f t="shared" si="210"/>
        <v>0</v>
      </c>
      <c r="I4450" s="18">
        <f t="shared" si="208"/>
        <v>16.510000000000002</v>
      </c>
      <c r="J4450" s="17">
        <f t="shared" si="209"/>
        <v>0</v>
      </c>
    </row>
    <row r="4451" spans="1:10" x14ac:dyDescent="0.3">
      <c r="A4451" s="2">
        <v>20200704</v>
      </c>
      <c r="B4451" s="2" t="s">
        <v>47</v>
      </c>
      <c r="C4451" s="2">
        <v>0</v>
      </c>
      <c r="D4451" s="2">
        <v>0</v>
      </c>
      <c r="E4451" s="2">
        <v>16.5</v>
      </c>
      <c r="F4451" s="2">
        <v>6.41</v>
      </c>
      <c r="G4451" s="2">
        <v>0</v>
      </c>
      <c r="H4451" s="16">
        <f t="shared" si="210"/>
        <v>0</v>
      </c>
      <c r="I4451" s="15">
        <f t="shared" si="208"/>
        <v>16.5</v>
      </c>
      <c r="J4451" s="14">
        <f t="shared" si="209"/>
        <v>0</v>
      </c>
    </row>
    <row r="4452" spans="1:10" x14ac:dyDescent="0.3">
      <c r="A4452" s="19">
        <v>20200704</v>
      </c>
      <c r="B4452" s="19" t="s">
        <v>46</v>
      </c>
      <c r="C4452" s="19">
        <v>0</v>
      </c>
      <c r="D4452" s="19">
        <v>0</v>
      </c>
      <c r="E4452" s="19">
        <v>16.399999999999999</v>
      </c>
      <c r="F4452" s="19">
        <v>6.07</v>
      </c>
      <c r="G4452" s="19">
        <v>0</v>
      </c>
      <c r="H4452" s="17">
        <f t="shared" si="210"/>
        <v>0</v>
      </c>
      <c r="I4452" s="18">
        <f t="shared" si="208"/>
        <v>16.399999999999999</v>
      </c>
      <c r="J4452" s="17">
        <f t="shared" si="209"/>
        <v>0</v>
      </c>
    </row>
    <row r="4453" spans="1:10" x14ac:dyDescent="0.3">
      <c r="A4453" s="2">
        <v>20200704</v>
      </c>
      <c r="B4453" s="2" t="s">
        <v>45</v>
      </c>
      <c r="C4453" s="2">
        <v>0</v>
      </c>
      <c r="D4453" s="2">
        <v>0</v>
      </c>
      <c r="E4453" s="2">
        <v>16.36</v>
      </c>
      <c r="F4453" s="2">
        <v>6.07</v>
      </c>
      <c r="G4453" s="2">
        <v>0</v>
      </c>
      <c r="H4453" s="16">
        <f t="shared" si="210"/>
        <v>0</v>
      </c>
      <c r="I4453" s="15">
        <f t="shared" si="208"/>
        <v>16.36</v>
      </c>
      <c r="J4453" s="14">
        <f t="shared" si="209"/>
        <v>0</v>
      </c>
    </row>
    <row r="4454" spans="1:10" x14ac:dyDescent="0.3">
      <c r="A4454" s="19">
        <v>20200704</v>
      </c>
      <c r="B4454" s="19" t="s">
        <v>44</v>
      </c>
      <c r="C4454" s="19">
        <v>0</v>
      </c>
      <c r="D4454" s="19">
        <v>0</v>
      </c>
      <c r="E4454" s="19">
        <v>16.3</v>
      </c>
      <c r="F4454" s="19">
        <v>6</v>
      </c>
      <c r="G4454" s="19">
        <v>0</v>
      </c>
      <c r="H4454" s="17">
        <f t="shared" si="210"/>
        <v>0</v>
      </c>
      <c r="I4454" s="18">
        <f t="shared" si="208"/>
        <v>16.3</v>
      </c>
      <c r="J4454" s="17">
        <f t="shared" si="209"/>
        <v>0</v>
      </c>
    </row>
    <row r="4455" spans="1:10" x14ac:dyDescent="0.3">
      <c r="A4455" s="2">
        <v>20200704</v>
      </c>
      <c r="B4455" s="2" t="s">
        <v>43</v>
      </c>
      <c r="C4455" s="2">
        <v>0</v>
      </c>
      <c r="D4455" s="2">
        <v>0</v>
      </c>
      <c r="E4455" s="2">
        <v>16.23</v>
      </c>
      <c r="F4455" s="2">
        <v>6.07</v>
      </c>
      <c r="G4455" s="2">
        <v>0</v>
      </c>
      <c r="H4455" s="16">
        <f t="shared" si="210"/>
        <v>0</v>
      </c>
      <c r="I4455" s="15">
        <f t="shared" si="208"/>
        <v>16.23</v>
      </c>
      <c r="J4455" s="14">
        <f t="shared" si="209"/>
        <v>0</v>
      </c>
    </row>
    <row r="4456" spans="1:10" x14ac:dyDescent="0.3">
      <c r="A4456" s="19">
        <v>20200704</v>
      </c>
      <c r="B4456" s="19" t="s">
        <v>42</v>
      </c>
      <c r="C4456" s="19">
        <v>100.99</v>
      </c>
      <c r="D4456" s="19">
        <v>8.49</v>
      </c>
      <c r="E4456" s="19">
        <v>16.32</v>
      </c>
      <c r="F4456" s="19">
        <v>6</v>
      </c>
      <c r="G4456" s="19">
        <v>0</v>
      </c>
      <c r="H4456" s="17">
        <f t="shared" si="210"/>
        <v>684.04357691171504</v>
      </c>
      <c r="I4456" s="18">
        <f t="shared" si="208"/>
        <v>37.696361778491095</v>
      </c>
      <c r="J4456" s="17">
        <f t="shared" si="209"/>
        <v>0.64496168565045597</v>
      </c>
    </row>
    <row r="4457" spans="1:10" x14ac:dyDescent="0.3">
      <c r="A4457" s="2">
        <v>20200704</v>
      </c>
      <c r="B4457" s="2" t="s">
        <v>41</v>
      </c>
      <c r="C4457" s="2">
        <v>284.99</v>
      </c>
      <c r="D4457" s="2">
        <v>19.59</v>
      </c>
      <c r="E4457" s="2">
        <v>17.23</v>
      </c>
      <c r="F4457" s="2">
        <v>6</v>
      </c>
      <c r="G4457" s="2">
        <v>0</v>
      </c>
      <c r="H4457" s="16">
        <f t="shared" si="210"/>
        <v>849.98785247464605</v>
      </c>
      <c r="I4457" s="15">
        <f t="shared" si="208"/>
        <v>43.792120389832689</v>
      </c>
      <c r="J4457" s="14">
        <f t="shared" si="209"/>
        <v>0.77810901923345099</v>
      </c>
    </row>
    <row r="4458" spans="1:10" x14ac:dyDescent="0.3">
      <c r="A4458" s="19">
        <v>20200704</v>
      </c>
      <c r="B4458" s="19" t="s">
        <v>40</v>
      </c>
      <c r="C4458" s="19">
        <v>490.99</v>
      </c>
      <c r="D4458" s="19">
        <v>31.1</v>
      </c>
      <c r="E4458" s="19">
        <v>18.920000000000002</v>
      </c>
      <c r="F4458" s="19">
        <v>6.07</v>
      </c>
      <c r="G4458" s="19">
        <v>0</v>
      </c>
      <c r="H4458" s="17">
        <f t="shared" si="210"/>
        <v>950.54853687236789</v>
      </c>
      <c r="I4458" s="18">
        <f t="shared" si="208"/>
        <v>48.624641777261502</v>
      </c>
      <c r="J4458" s="17">
        <f t="shared" si="209"/>
        <v>0.84949487783257405</v>
      </c>
    </row>
    <row r="4459" spans="1:10" x14ac:dyDescent="0.3">
      <c r="A4459" s="2">
        <v>20200704</v>
      </c>
      <c r="B4459" s="2" t="s">
        <v>39</v>
      </c>
      <c r="C4459" s="2">
        <v>672</v>
      </c>
      <c r="D4459" s="2">
        <v>42.79</v>
      </c>
      <c r="E4459" s="2">
        <v>20.94</v>
      </c>
      <c r="F4459" s="2">
        <v>6</v>
      </c>
      <c r="G4459" s="2">
        <v>0</v>
      </c>
      <c r="H4459" s="16">
        <f t="shared" si="210"/>
        <v>989.23437152518977</v>
      </c>
      <c r="I4459" s="15">
        <f t="shared" si="208"/>
        <v>51.853574110162185</v>
      </c>
      <c r="J4459" s="14">
        <f t="shared" si="209"/>
        <v>0.8696942182388685</v>
      </c>
    </row>
    <row r="4460" spans="1:10" x14ac:dyDescent="0.3">
      <c r="A4460" s="19">
        <v>20200704</v>
      </c>
      <c r="B4460" s="19" t="s">
        <v>38</v>
      </c>
      <c r="C4460" s="19">
        <v>837</v>
      </c>
      <c r="D4460" s="19">
        <v>54.32</v>
      </c>
      <c r="E4460" s="19">
        <v>22.96</v>
      </c>
      <c r="F4460" s="19">
        <v>5.86</v>
      </c>
      <c r="G4460" s="19">
        <v>0</v>
      </c>
      <c r="H4460" s="17">
        <f t="shared" si="210"/>
        <v>1030.4237579250653</v>
      </c>
      <c r="I4460" s="18">
        <f t="shared" si="208"/>
        <v>55.160742435158291</v>
      </c>
      <c r="J4460" s="17">
        <f t="shared" si="209"/>
        <v>0.89057120289675917</v>
      </c>
    </row>
    <row r="4461" spans="1:10" x14ac:dyDescent="0.3">
      <c r="A4461" s="2">
        <v>20200704</v>
      </c>
      <c r="B4461" s="2" t="s">
        <v>37</v>
      </c>
      <c r="C4461" s="2">
        <v>950</v>
      </c>
      <c r="D4461" s="2">
        <v>65.03</v>
      </c>
      <c r="E4461" s="2">
        <v>24.91</v>
      </c>
      <c r="F4461" s="2">
        <v>5.66</v>
      </c>
      <c r="G4461" s="2">
        <v>0</v>
      </c>
      <c r="H4461" s="16">
        <f t="shared" si="210"/>
        <v>1047.953300370755</v>
      </c>
      <c r="I4461" s="15">
        <f t="shared" si="208"/>
        <v>57.658540636586096</v>
      </c>
      <c r="J4461" s="14">
        <f t="shared" si="209"/>
        <v>0.89394248586644243</v>
      </c>
    </row>
    <row r="4462" spans="1:10" x14ac:dyDescent="0.3">
      <c r="A4462" s="19">
        <v>20200704</v>
      </c>
      <c r="B4462" s="19" t="s">
        <v>36</v>
      </c>
      <c r="C4462" s="19">
        <v>1009</v>
      </c>
      <c r="D4462" s="19">
        <v>72.86</v>
      </c>
      <c r="E4462" s="19">
        <v>26.57</v>
      </c>
      <c r="F4462" s="19">
        <v>5.45</v>
      </c>
      <c r="G4462" s="19">
        <v>0</v>
      </c>
      <c r="H4462" s="17">
        <f t="shared" si="210"/>
        <v>1055.8949304060666</v>
      </c>
      <c r="I4462" s="18">
        <f t="shared" si="208"/>
        <v>59.566716575189581</v>
      </c>
      <c r="J4462" s="17">
        <f t="shared" si="209"/>
        <v>0.89165023683969935</v>
      </c>
    </row>
    <row r="4463" spans="1:10" x14ac:dyDescent="0.3">
      <c r="A4463" s="2">
        <v>20200704</v>
      </c>
      <c r="B4463" s="2" t="s">
        <v>35</v>
      </c>
      <c r="C4463" s="2">
        <v>1016.01</v>
      </c>
      <c r="D4463" s="2">
        <v>72.95</v>
      </c>
      <c r="E4463" s="2">
        <v>27.57</v>
      </c>
      <c r="F4463" s="2">
        <v>5.66</v>
      </c>
      <c r="G4463" s="2">
        <v>0</v>
      </c>
      <c r="H4463" s="16">
        <f t="shared" si="210"/>
        <v>1062.7172194521575</v>
      </c>
      <c r="I4463" s="15">
        <f t="shared" si="208"/>
        <v>60.779913107879921</v>
      </c>
      <c r="J4463" s="14">
        <f t="shared" si="209"/>
        <v>0.8916095354860506</v>
      </c>
    </row>
    <row r="4464" spans="1:10" x14ac:dyDescent="0.3">
      <c r="A4464" s="19">
        <v>20200704</v>
      </c>
      <c r="B4464" s="19" t="s">
        <v>34</v>
      </c>
      <c r="C4464" s="19">
        <v>947.01</v>
      </c>
      <c r="D4464" s="19">
        <v>65.23</v>
      </c>
      <c r="E4464" s="19">
        <v>27.81</v>
      </c>
      <c r="F4464" s="19">
        <v>6.28</v>
      </c>
      <c r="G4464" s="19">
        <v>0</v>
      </c>
      <c r="H4464" s="17">
        <f t="shared" si="210"/>
        <v>1042.9660254740857</v>
      </c>
      <c r="I4464" s="18">
        <f t="shared" si="208"/>
        <v>60.402688296065179</v>
      </c>
      <c r="J4464" s="17">
        <f t="shared" si="209"/>
        <v>0.87680892050948289</v>
      </c>
    </row>
    <row r="4465" spans="1:10" x14ac:dyDescent="0.3">
      <c r="A4465" s="2">
        <v>20200704</v>
      </c>
      <c r="B4465" s="2" t="s">
        <v>33</v>
      </c>
      <c r="C4465" s="2">
        <v>831.01</v>
      </c>
      <c r="D4465" s="2">
        <v>54.55</v>
      </c>
      <c r="E4465" s="2">
        <v>27.63</v>
      </c>
      <c r="F4465" s="2">
        <v>6.69</v>
      </c>
      <c r="G4465" s="2">
        <v>0</v>
      </c>
      <c r="H4465" s="16">
        <f t="shared" si="210"/>
        <v>1020.1173469803507</v>
      </c>
      <c r="I4465" s="15">
        <f t="shared" si="208"/>
        <v>59.508667093135955</v>
      </c>
      <c r="J4465" s="14">
        <f t="shared" si="209"/>
        <v>0.86170434232739979</v>
      </c>
    </row>
    <row r="4466" spans="1:10" x14ac:dyDescent="0.3">
      <c r="A4466" s="19">
        <v>20200704</v>
      </c>
      <c r="B4466" s="19" t="s">
        <v>32</v>
      </c>
      <c r="C4466" s="19">
        <v>691</v>
      </c>
      <c r="D4466" s="19">
        <v>43.03</v>
      </c>
      <c r="E4466" s="19">
        <v>27.1</v>
      </c>
      <c r="F4466" s="19">
        <v>6.97</v>
      </c>
      <c r="G4466" s="19">
        <v>0</v>
      </c>
      <c r="H4466" s="17">
        <f t="shared" si="210"/>
        <v>1012.6304732722404</v>
      </c>
      <c r="I4466" s="18">
        <f t="shared" si="208"/>
        <v>58.744702289757512</v>
      </c>
      <c r="J4466" s="17">
        <f t="shared" si="209"/>
        <v>0.85886136094675447</v>
      </c>
    </row>
    <row r="4467" spans="1:10" x14ac:dyDescent="0.3">
      <c r="A4467" s="2">
        <v>20200704</v>
      </c>
      <c r="B4467" s="2" t="s">
        <v>31</v>
      </c>
      <c r="C4467" s="2">
        <v>499</v>
      </c>
      <c r="D4467" s="2">
        <v>31.34</v>
      </c>
      <c r="E4467" s="2">
        <v>26.13</v>
      </c>
      <c r="F4467" s="2">
        <v>7.17</v>
      </c>
      <c r="G4467" s="2">
        <v>0</v>
      </c>
      <c r="H4467" s="16">
        <f t="shared" si="210"/>
        <v>959.40226811775096</v>
      </c>
      <c r="I4467" s="15">
        <f t="shared" si="208"/>
        <v>56.11132087867972</v>
      </c>
      <c r="J4467" s="14">
        <f t="shared" si="209"/>
        <v>0.82508504494960078</v>
      </c>
    </row>
    <row r="4468" spans="1:10" x14ac:dyDescent="0.3">
      <c r="A4468" s="19">
        <v>20200704</v>
      </c>
      <c r="B4468" s="19" t="s">
        <v>30</v>
      </c>
      <c r="C4468" s="19">
        <v>295</v>
      </c>
      <c r="D4468" s="19">
        <v>19.82</v>
      </c>
      <c r="E4468" s="19">
        <v>24.86</v>
      </c>
      <c r="F4468" s="19">
        <v>7.1</v>
      </c>
      <c r="G4468" s="19">
        <v>0</v>
      </c>
      <c r="H4468" s="17">
        <f t="shared" si="210"/>
        <v>870.03625784936003</v>
      </c>
      <c r="I4468" s="18">
        <f t="shared" si="208"/>
        <v>52.0486330577925</v>
      </c>
      <c r="J4468" s="17">
        <f t="shared" si="209"/>
        <v>0.76413644616441978</v>
      </c>
    </row>
    <row r="4469" spans="1:10" x14ac:dyDescent="0.3">
      <c r="A4469" s="2">
        <v>20200704</v>
      </c>
      <c r="B4469" s="2" t="s">
        <v>29</v>
      </c>
      <c r="C4469" s="2">
        <v>105</v>
      </c>
      <c r="D4469" s="2">
        <v>8.7100000000000009</v>
      </c>
      <c r="E4469" s="2">
        <v>23.02</v>
      </c>
      <c r="F4469" s="2">
        <v>7.24</v>
      </c>
      <c r="G4469" s="2">
        <v>0</v>
      </c>
      <c r="H4469" s="16">
        <f t="shared" si="210"/>
        <v>693.37437942809288</v>
      </c>
      <c r="I4469" s="15">
        <f t="shared" si="208"/>
        <v>44.687949357127906</v>
      </c>
      <c r="J4469" s="14">
        <f t="shared" si="209"/>
        <v>0.63194434092339657</v>
      </c>
    </row>
    <row r="4470" spans="1:10" x14ac:dyDescent="0.3">
      <c r="A4470" s="19">
        <v>20200704</v>
      </c>
      <c r="B4470" s="19" t="s">
        <v>28</v>
      </c>
      <c r="C4470" s="19">
        <v>0</v>
      </c>
      <c r="D4470" s="19">
        <v>0</v>
      </c>
      <c r="E4470" s="19">
        <v>21.34</v>
      </c>
      <c r="F4470" s="19">
        <v>7.31</v>
      </c>
      <c r="G4470" s="19">
        <v>0</v>
      </c>
      <c r="H4470" s="17">
        <f t="shared" si="210"/>
        <v>0</v>
      </c>
      <c r="I4470" s="18">
        <f t="shared" si="208"/>
        <v>21.34</v>
      </c>
      <c r="J4470" s="17">
        <f t="shared" si="209"/>
        <v>0</v>
      </c>
    </row>
    <row r="4471" spans="1:10" x14ac:dyDescent="0.3">
      <c r="A4471" s="2">
        <v>20200704</v>
      </c>
      <c r="B4471" s="2" t="s">
        <v>27</v>
      </c>
      <c r="C4471" s="2">
        <v>0</v>
      </c>
      <c r="D4471" s="2">
        <v>0</v>
      </c>
      <c r="E4471" s="2">
        <v>20.329999999999998</v>
      </c>
      <c r="F4471" s="2">
        <v>6.97</v>
      </c>
      <c r="G4471" s="2">
        <v>0</v>
      </c>
      <c r="H4471" s="16">
        <f t="shared" si="210"/>
        <v>0</v>
      </c>
      <c r="I4471" s="15">
        <f t="shared" si="208"/>
        <v>20.329999999999998</v>
      </c>
      <c r="J4471" s="14">
        <f t="shared" si="209"/>
        <v>0</v>
      </c>
    </row>
    <row r="4472" spans="1:10" x14ac:dyDescent="0.3">
      <c r="A4472" s="19">
        <v>20200704</v>
      </c>
      <c r="B4472" s="19" t="s">
        <v>26</v>
      </c>
      <c r="C4472" s="19">
        <v>0</v>
      </c>
      <c r="D4472" s="19">
        <v>0</v>
      </c>
      <c r="E4472" s="19">
        <v>19.850000000000001</v>
      </c>
      <c r="F4472" s="19">
        <v>6.48</v>
      </c>
      <c r="G4472" s="19">
        <v>0</v>
      </c>
      <c r="H4472" s="17">
        <f t="shared" si="210"/>
        <v>0</v>
      </c>
      <c r="I4472" s="18">
        <f t="shared" si="208"/>
        <v>19.850000000000001</v>
      </c>
      <c r="J4472" s="17">
        <f t="shared" si="209"/>
        <v>0</v>
      </c>
    </row>
    <row r="4473" spans="1:10" x14ac:dyDescent="0.3">
      <c r="A4473" s="2">
        <v>20200704</v>
      </c>
      <c r="B4473" s="2" t="s">
        <v>25</v>
      </c>
      <c r="C4473" s="2">
        <v>0</v>
      </c>
      <c r="D4473" s="2">
        <v>0</v>
      </c>
      <c r="E4473" s="2">
        <v>19.54</v>
      </c>
      <c r="F4473" s="2">
        <v>6</v>
      </c>
      <c r="G4473" s="2">
        <v>0</v>
      </c>
      <c r="H4473" s="16">
        <f t="shared" si="210"/>
        <v>0</v>
      </c>
      <c r="I4473" s="15">
        <f t="shared" si="208"/>
        <v>19.54</v>
      </c>
      <c r="J4473" s="14">
        <f t="shared" si="209"/>
        <v>0</v>
      </c>
    </row>
    <row r="4474" spans="1:10" x14ac:dyDescent="0.3">
      <c r="A4474" s="19">
        <v>20200705</v>
      </c>
      <c r="B4474" s="19" t="s">
        <v>48</v>
      </c>
      <c r="C4474" s="19">
        <v>0</v>
      </c>
      <c r="D4474" s="19">
        <v>0</v>
      </c>
      <c r="E4474" s="19">
        <v>19.21</v>
      </c>
      <c r="F4474" s="19">
        <v>5.72</v>
      </c>
      <c r="G4474" s="19">
        <v>0</v>
      </c>
      <c r="H4474" s="17">
        <f t="shared" si="210"/>
        <v>0</v>
      </c>
      <c r="I4474" s="18">
        <f t="shared" si="208"/>
        <v>19.21</v>
      </c>
      <c r="J4474" s="17">
        <f t="shared" si="209"/>
        <v>0</v>
      </c>
    </row>
    <row r="4475" spans="1:10" x14ac:dyDescent="0.3">
      <c r="A4475" s="2">
        <v>20200705</v>
      </c>
      <c r="B4475" s="2" t="s">
        <v>47</v>
      </c>
      <c r="C4475" s="2">
        <v>0</v>
      </c>
      <c r="D4475" s="2">
        <v>0</v>
      </c>
      <c r="E4475" s="2">
        <v>19.02</v>
      </c>
      <c r="F4475" s="2">
        <v>5.45</v>
      </c>
      <c r="G4475" s="2">
        <v>0</v>
      </c>
      <c r="H4475" s="16">
        <f t="shared" si="210"/>
        <v>0</v>
      </c>
      <c r="I4475" s="15">
        <f t="shared" si="208"/>
        <v>19.02</v>
      </c>
      <c r="J4475" s="14">
        <f t="shared" si="209"/>
        <v>0</v>
      </c>
    </row>
    <row r="4476" spans="1:10" x14ac:dyDescent="0.3">
      <c r="A4476" s="19">
        <v>20200705</v>
      </c>
      <c r="B4476" s="19" t="s">
        <v>46</v>
      </c>
      <c r="C4476" s="19">
        <v>0</v>
      </c>
      <c r="D4476" s="19">
        <v>0</v>
      </c>
      <c r="E4476" s="19">
        <v>18.79</v>
      </c>
      <c r="F4476" s="19">
        <v>5.0999999999999996</v>
      </c>
      <c r="G4476" s="19">
        <v>0</v>
      </c>
      <c r="H4476" s="17">
        <f t="shared" si="210"/>
        <v>0</v>
      </c>
      <c r="I4476" s="18">
        <f t="shared" si="208"/>
        <v>18.79</v>
      </c>
      <c r="J4476" s="17">
        <f t="shared" si="209"/>
        <v>0</v>
      </c>
    </row>
    <row r="4477" spans="1:10" x14ac:dyDescent="0.3">
      <c r="A4477" s="2">
        <v>20200705</v>
      </c>
      <c r="B4477" s="2" t="s">
        <v>45</v>
      </c>
      <c r="C4477" s="2">
        <v>0</v>
      </c>
      <c r="D4477" s="2">
        <v>0</v>
      </c>
      <c r="E4477" s="2">
        <v>18.57</v>
      </c>
      <c r="F4477" s="2">
        <v>4.9000000000000004</v>
      </c>
      <c r="G4477" s="2">
        <v>0</v>
      </c>
      <c r="H4477" s="16">
        <f t="shared" si="210"/>
        <v>0</v>
      </c>
      <c r="I4477" s="15">
        <f t="shared" si="208"/>
        <v>18.57</v>
      </c>
      <c r="J4477" s="14">
        <f t="shared" si="209"/>
        <v>0</v>
      </c>
    </row>
    <row r="4478" spans="1:10" x14ac:dyDescent="0.3">
      <c r="A4478" s="19">
        <v>20200705</v>
      </c>
      <c r="B4478" s="19" t="s">
        <v>44</v>
      </c>
      <c r="C4478" s="19">
        <v>0</v>
      </c>
      <c r="D4478" s="19">
        <v>0</v>
      </c>
      <c r="E4478" s="19">
        <v>18.38</v>
      </c>
      <c r="F4478" s="19">
        <v>4.76</v>
      </c>
      <c r="G4478" s="19">
        <v>0</v>
      </c>
      <c r="H4478" s="17">
        <f t="shared" si="210"/>
        <v>0</v>
      </c>
      <c r="I4478" s="18">
        <f t="shared" si="208"/>
        <v>18.38</v>
      </c>
      <c r="J4478" s="17">
        <f t="shared" si="209"/>
        <v>0</v>
      </c>
    </row>
    <row r="4479" spans="1:10" x14ac:dyDescent="0.3">
      <c r="A4479" s="2">
        <v>20200705</v>
      </c>
      <c r="B4479" s="2" t="s">
        <v>43</v>
      </c>
      <c r="C4479" s="2">
        <v>0</v>
      </c>
      <c r="D4479" s="2">
        <v>0</v>
      </c>
      <c r="E4479" s="2">
        <v>18.25</v>
      </c>
      <c r="F4479" s="2">
        <v>4.6900000000000004</v>
      </c>
      <c r="G4479" s="2">
        <v>0</v>
      </c>
      <c r="H4479" s="16">
        <f t="shared" si="210"/>
        <v>0</v>
      </c>
      <c r="I4479" s="15">
        <f t="shared" si="208"/>
        <v>18.25</v>
      </c>
      <c r="J4479" s="14">
        <f t="shared" si="209"/>
        <v>0</v>
      </c>
    </row>
    <row r="4480" spans="1:10" x14ac:dyDescent="0.3">
      <c r="A4480" s="19">
        <v>20200705</v>
      </c>
      <c r="B4480" s="19" t="s">
        <v>42</v>
      </c>
      <c r="C4480" s="19">
        <v>97</v>
      </c>
      <c r="D4480" s="19">
        <v>8.4</v>
      </c>
      <c r="E4480" s="19">
        <v>18.34</v>
      </c>
      <c r="F4480" s="19">
        <v>4.41</v>
      </c>
      <c r="G4480" s="19">
        <v>0</v>
      </c>
      <c r="H4480" s="17">
        <f t="shared" si="210"/>
        <v>664.00594890842035</v>
      </c>
      <c r="I4480" s="18">
        <f t="shared" si="208"/>
        <v>39.090185903388132</v>
      </c>
      <c r="J4480" s="17">
        <f t="shared" si="209"/>
        <v>0.62190409623358156</v>
      </c>
    </row>
    <row r="4481" spans="1:10" x14ac:dyDescent="0.3">
      <c r="A4481" s="2">
        <v>20200705</v>
      </c>
      <c r="B4481" s="2" t="s">
        <v>41</v>
      </c>
      <c r="C4481" s="2">
        <v>282.99</v>
      </c>
      <c r="D4481" s="2">
        <v>19.5</v>
      </c>
      <c r="E4481" s="2">
        <v>19.36</v>
      </c>
      <c r="F4481" s="2">
        <v>4.28</v>
      </c>
      <c r="G4481" s="2">
        <v>0</v>
      </c>
      <c r="H4481" s="16">
        <f t="shared" si="210"/>
        <v>847.76568297482788</v>
      </c>
      <c r="I4481" s="15">
        <f t="shared" si="208"/>
        <v>45.852677592963374</v>
      </c>
      <c r="J4481" s="14">
        <f t="shared" si="209"/>
        <v>0.76821385289829169</v>
      </c>
    </row>
    <row r="4482" spans="1:10" x14ac:dyDescent="0.3">
      <c r="A4482" s="19">
        <v>20200705</v>
      </c>
      <c r="B4482" s="19" t="s">
        <v>40</v>
      </c>
      <c r="C4482" s="19">
        <v>481.99</v>
      </c>
      <c r="D4482" s="19">
        <v>31.02</v>
      </c>
      <c r="E4482" s="19">
        <v>21.44</v>
      </c>
      <c r="F4482" s="19">
        <v>4.28</v>
      </c>
      <c r="G4482" s="19">
        <v>0</v>
      </c>
      <c r="H4482" s="17">
        <f t="shared" si="210"/>
        <v>935.29043112856777</v>
      </c>
      <c r="I4482" s="18">
        <f t="shared" si="208"/>
        <v>50.667825972767744</v>
      </c>
      <c r="J4482" s="17">
        <f t="shared" si="209"/>
        <v>0.82725950703765427</v>
      </c>
    </row>
    <row r="4483" spans="1:10" x14ac:dyDescent="0.3">
      <c r="A4483" s="2">
        <v>20200705</v>
      </c>
      <c r="B4483" s="2" t="s">
        <v>39</v>
      </c>
      <c r="C4483" s="2">
        <v>671</v>
      </c>
      <c r="D4483" s="2">
        <v>42.71</v>
      </c>
      <c r="E4483" s="2">
        <v>23.88</v>
      </c>
      <c r="F4483" s="2">
        <v>4.07</v>
      </c>
      <c r="G4483" s="2">
        <v>0</v>
      </c>
      <c r="H4483" s="16">
        <f t="shared" si="210"/>
        <v>989.25540902382591</v>
      </c>
      <c r="I4483" s="15">
        <f t="shared" si="208"/>
        <v>54.794231531994555</v>
      </c>
      <c r="J4483" s="14">
        <f t="shared" si="209"/>
        <v>0.85662193787052354</v>
      </c>
    </row>
    <row r="4484" spans="1:10" x14ac:dyDescent="0.3">
      <c r="A4484" s="19">
        <v>20200705</v>
      </c>
      <c r="B4484" s="19" t="s">
        <v>38</v>
      </c>
      <c r="C4484" s="19">
        <v>827</v>
      </c>
      <c r="D4484" s="19">
        <v>54.24</v>
      </c>
      <c r="E4484" s="19">
        <v>26.33</v>
      </c>
      <c r="F4484" s="19">
        <v>3.72</v>
      </c>
      <c r="G4484" s="19">
        <v>0</v>
      </c>
      <c r="H4484" s="17">
        <f t="shared" si="210"/>
        <v>1019.1355970650568</v>
      </c>
      <c r="I4484" s="18">
        <f t="shared" si="208"/>
        <v>58.177987408283023</v>
      </c>
      <c r="J4484" s="17">
        <f t="shared" si="209"/>
        <v>0.86697769103464828</v>
      </c>
    </row>
    <row r="4485" spans="1:10" x14ac:dyDescent="0.3">
      <c r="A4485" s="2">
        <v>20200705</v>
      </c>
      <c r="B4485" s="2" t="s">
        <v>37</v>
      </c>
      <c r="C4485" s="2">
        <v>945</v>
      </c>
      <c r="D4485" s="2">
        <v>64.94</v>
      </c>
      <c r="E4485" s="2">
        <v>28.32</v>
      </c>
      <c r="F4485" s="2">
        <v>3.52</v>
      </c>
      <c r="G4485" s="2">
        <v>0</v>
      </c>
      <c r="H4485" s="16">
        <f t="shared" si="210"/>
        <v>1043.2021178593434</v>
      </c>
      <c r="I4485" s="15">
        <f t="shared" si="208"/>
        <v>60.920066183104481</v>
      </c>
      <c r="J4485" s="14">
        <f t="shared" si="209"/>
        <v>0.87457861683796267</v>
      </c>
    </row>
    <row r="4486" spans="1:10" x14ac:dyDescent="0.3">
      <c r="A4486" s="19">
        <v>20200705</v>
      </c>
      <c r="B4486" s="19" t="s">
        <v>36</v>
      </c>
      <c r="C4486" s="19">
        <v>1004</v>
      </c>
      <c r="D4486" s="19">
        <v>72.760000000000005</v>
      </c>
      <c r="E4486" s="19">
        <v>29.6</v>
      </c>
      <c r="F4486" s="19">
        <v>3.93</v>
      </c>
      <c r="G4486" s="19">
        <v>0</v>
      </c>
      <c r="H4486" s="17">
        <f t="shared" si="210"/>
        <v>1051.2299909298472</v>
      </c>
      <c r="I4486" s="18">
        <f t="shared" si="208"/>
        <v>62.450937216557726</v>
      </c>
      <c r="J4486" s="17">
        <f t="shared" si="209"/>
        <v>0.87406702317270413</v>
      </c>
    </row>
    <row r="4487" spans="1:10" x14ac:dyDescent="0.3">
      <c r="A4487" s="2">
        <v>20200705</v>
      </c>
      <c r="B4487" s="2" t="s">
        <v>35</v>
      </c>
      <c r="C4487" s="2">
        <v>989.01</v>
      </c>
      <c r="D4487" s="2">
        <v>72.88</v>
      </c>
      <c r="E4487" s="2">
        <v>30.07</v>
      </c>
      <c r="F4487" s="2">
        <v>4.76</v>
      </c>
      <c r="G4487" s="2">
        <v>0</v>
      </c>
      <c r="H4487" s="16">
        <f t="shared" si="210"/>
        <v>1034.8645186297649</v>
      </c>
      <c r="I4487" s="15">
        <f t="shared" si="208"/>
        <v>62.409516207180154</v>
      </c>
      <c r="J4487" s="14">
        <f t="shared" si="209"/>
        <v>0.86065250421114348</v>
      </c>
    </row>
    <row r="4488" spans="1:10" x14ac:dyDescent="0.3">
      <c r="A4488" s="19">
        <v>20200705</v>
      </c>
      <c r="B4488" s="19" t="s">
        <v>34</v>
      </c>
      <c r="C4488" s="19">
        <v>953.01</v>
      </c>
      <c r="D4488" s="19">
        <v>65.2</v>
      </c>
      <c r="E4488" s="19">
        <v>29.67</v>
      </c>
      <c r="F4488" s="19">
        <v>5.79</v>
      </c>
      <c r="G4488" s="19">
        <v>0</v>
      </c>
      <c r="H4488" s="17">
        <f t="shared" si="210"/>
        <v>1049.8277634516701</v>
      </c>
      <c r="I4488" s="18">
        <f t="shared" si="208"/>
        <v>62.477117607864692</v>
      </c>
      <c r="J4488" s="17">
        <f t="shared" si="209"/>
        <v>0.87277742993671115</v>
      </c>
    </row>
    <row r="4489" spans="1:10" x14ac:dyDescent="0.3">
      <c r="A4489" s="2">
        <v>20200705</v>
      </c>
      <c r="B4489" s="2" t="s">
        <v>33</v>
      </c>
      <c r="C4489" s="2">
        <v>818.01</v>
      </c>
      <c r="D4489" s="2">
        <v>54.53</v>
      </c>
      <c r="E4489" s="2">
        <v>28.9</v>
      </c>
      <c r="F4489" s="2">
        <v>6.48</v>
      </c>
      <c r="G4489" s="2">
        <v>0</v>
      </c>
      <c r="H4489" s="16">
        <f t="shared" si="210"/>
        <v>1004.4087083686634</v>
      </c>
      <c r="I4489" s="15">
        <f t="shared" si="208"/>
        <v>60.287772136520729</v>
      </c>
      <c r="J4489" s="14">
        <f t="shared" si="209"/>
        <v>0.84491365302083621</v>
      </c>
    </row>
    <row r="4490" spans="1:10" x14ac:dyDescent="0.3">
      <c r="A4490" s="19">
        <v>20200705</v>
      </c>
      <c r="B4490" s="19" t="s">
        <v>32</v>
      </c>
      <c r="C4490" s="19">
        <v>658</v>
      </c>
      <c r="D4490" s="19">
        <v>43.01</v>
      </c>
      <c r="E4490" s="19">
        <v>28.02</v>
      </c>
      <c r="F4490" s="19">
        <v>6.9</v>
      </c>
      <c r="G4490" s="19">
        <v>0</v>
      </c>
      <c r="H4490" s="17">
        <f t="shared" si="210"/>
        <v>964.63117495442566</v>
      </c>
      <c r="I4490" s="18">
        <f t="shared" ref="I4490:I4553" si="211">E4490+H4490*((NOCT-20)/(800))</f>
        <v>58.164724217325798</v>
      </c>
      <c r="J4490" s="17">
        <f t="shared" ref="J4490:J4553" si="212">P_STC__W*(H4490/1000)*(1+(alpha_p/100)*(I4490-25))</f>
        <v>0.82066840395483243</v>
      </c>
    </row>
    <row r="4491" spans="1:10" x14ac:dyDescent="0.3">
      <c r="A4491" s="2">
        <v>20200705</v>
      </c>
      <c r="B4491" s="2" t="s">
        <v>31</v>
      </c>
      <c r="C4491" s="2">
        <v>491</v>
      </c>
      <c r="D4491" s="2">
        <v>31.33</v>
      </c>
      <c r="E4491" s="2">
        <v>27.03</v>
      </c>
      <c r="F4491" s="2">
        <v>6.9</v>
      </c>
      <c r="G4491" s="2">
        <v>0</v>
      </c>
      <c r="H4491" s="16">
        <f t="shared" si="210"/>
        <v>944.29172282244008</v>
      </c>
      <c r="I4491" s="15">
        <f t="shared" si="211"/>
        <v>56.539116338201254</v>
      </c>
      <c r="J4491" s="14">
        <f t="shared" si="212"/>
        <v>0.81027215355760163</v>
      </c>
    </row>
    <row r="4492" spans="1:10" x14ac:dyDescent="0.3">
      <c r="A4492" s="19">
        <v>20200705</v>
      </c>
      <c r="B4492" s="19" t="s">
        <v>30</v>
      </c>
      <c r="C4492" s="19">
        <v>288</v>
      </c>
      <c r="D4492" s="19">
        <v>19.8</v>
      </c>
      <c r="E4492" s="19">
        <v>25.97</v>
      </c>
      <c r="F4492" s="19">
        <v>6.28</v>
      </c>
      <c r="G4492" s="19">
        <v>0</v>
      </c>
      <c r="H4492" s="17">
        <f t="shared" si="210"/>
        <v>850.21482032908978</v>
      </c>
      <c r="I4492" s="18">
        <f t="shared" si="211"/>
        <v>52.539213135284058</v>
      </c>
      <c r="J4492" s="17">
        <f t="shared" si="212"/>
        <v>0.74485070816389953</v>
      </c>
    </row>
    <row r="4493" spans="1:10" x14ac:dyDescent="0.3">
      <c r="A4493" s="2">
        <v>20200705</v>
      </c>
      <c r="B4493" s="2" t="s">
        <v>29</v>
      </c>
      <c r="C4493" s="2">
        <v>100</v>
      </c>
      <c r="D4493" s="2">
        <v>8.69</v>
      </c>
      <c r="E4493" s="2">
        <v>24.57</v>
      </c>
      <c r="F4493" s="2">
        <v>5.86</v>
      </c>
      <c r="G4493" s="2">
        <v>0</v>
      </c>
      <c r="H4493" s="16">
        <f t="shared" si="210"/>
        <v>661.86464796400674</v>
      </c>
      <c r="I4493" s="15">
        <f t="shared" si="211"/>
        <v>45.253270248875211</v>
      </c>
      <c r="J4493" s="14">
        <f t="shared" si="212"/>
        <v>0.60154249183874409</v>
      </c>
    </row>
    <row r="4494" spans="1:10" x14ac:dyDescent="0.3">
      <c r="A4494" s="19">
        <v>20200705</v>
      </c>
      <c r="B4494" s="19" t="s">
        <v>28</v>
      </c>
      <c r="C4494" s="19">
        <v>0</v>
      </c>
      <c r="D4494" s="19">
        <v>0</v>
      </c>
      <c r="E4494" s="19">
        <v>23.09</v>
      </c>
      <c r="F4494" s="19">
        <v>5.86</v>
      </c>
      <c r="G4494" s="19">
        <v>0</v>
      </c>
      <c r="H4494" s="17">
        <f t="shared" si="210"/>
        <v>0</v>
      </c>
      <c r="I4494" s="18">
        <f t="shared" si="211"/>
        <v>23.09</v>
      </c>
      <c r="J4494" s="17">
        <f t="shared" si="212"/>
        <v>0</v>
      </c>
    </row>
    <row r="4495" spans="1:10" x14ac:dyDescent="0.3">
      <c r="A4495" s="2">
        <v>20200705</v>
      </c>
      <c r="B4495" s="2" t="s">
        <v>27</v>
      </c>
      <c r="C4495" s="2">
        <v>0</v>
      </c>
      <c r="D4495" s="2">
        <v>0</v>
      </c>
      <c r="E4495" s="2">
        <v>21.98</v>
      </c>
      <c r="F4495" s="2">
        <v>5.79</v>
      </c>
      <c r="G4495" s="2">
        <v>0</v>
      </c>
      <c r="H4495" s="16">
        <f t="shared" si="210"/>
        <v>0</v>
      </c>
      <c r="I4495" s="15">
        <f t="shared" si="211"/>
        <v>21.98</v>
      </c>
      <c r="J4495" s="14">
        <f t="shared" si="212"/>
        <v>0</v>
      </c>
    </row>
    <row r="4496" spans="1:10" x14ac:dyDescent="0.3">
      <c r="A4496" s="19">
        <v>20200705</v>
      </c>
      <c r="B4496" s="19" t="s">
        <v>26</v>
      </c>
      <c r="C4496" s="19">
        <v>0</v>
      </c>
      <c r="D4496" s="19">
        <v>0</v>
      </c>
      <c r="E4496" s="19">
        <v>21.22</v>
      </c>
      <c r="F4496" s="19">
        <v>5.59</v>
      </c>
      <c r="G4496" s="19">
        <v>0</v>
      </c>
      <c r="H4496" s="17">
        <f t="shared" si="210"/>
        <v>0</v>
      </c>
      <c r="I4496" s="18">
        <f t="shared" si="211"/>
        <v>21.22</v>
      </c>
      <c r="J4496" s="17">
        <f t="shared" si="212"/>
        <v>0</v>
      </c>
    </row>
    <row r="4497" spans="1:10" x14ac:dyDescent="0.3">
      <c r="A4497" s="2">
        <v>20200705</v>
      </c>
      <c r="B4497" s="2" t="s">
        <v>25</v>
      </c>
      <c r="C4497" s="2">
        <v>0</v>
      </c>
      <c r="D4497" s="2">
        <v>0</v>
      </c>
      <c r="E4497" s="2">
        <v>20.61</v>
      </c>
      <c r="F4497" s="2">
        <v>5.24</v>
      </c>
      <c r="G4497" s="2">
        <v>0</v>
      </c>
      <c r="H4497" s="16">
        <f t="shared" si="210"/>
        <v>0</v>
      </c>
      <c r="I4497" s="15">
        <f t="shared" si="211"/>
        <v>20.61</v>
      </c>
      <c r="J4497" s="14">
        <f t="shared" si="212"/>
        <v>0</v>
      </c>
    </row>
    <row r="4498" spans="1:10" x14ac:dyDescent="0.3">
      <c r="A4498" s="19">
        <v>20200706</v>
      </c>
      <c r="B4498" s="19" t="s">
        <v>48</v>
      </c>
      <c r="C4498" s="19">
        <v>0</v>
      </c>
      <c r="D4498" s="19">
        <v>0</v>
      </c>
      <c r="E4498" s="19">
        <v>20.11</v>
      </c>
      <c r="F4498" s="19">
        <v>4.83</v>
      </c>
      <c r="G4498" s="19">
        <v>0</v>
      </c>
      <c r="H4498" s="17">
        <f t="shared" si="210"/>
        <v>0</v>
      </c>
      <c r="I4498" s="18">
        <f t="shared" si="211"/>
        <v>20.11</v>
      </c>
      <c r="J4498" s="17">
        <f t="shared" si="212"/>
        <v>0</v>
      </c>
    </row>
    <row r="4499" spans="1:10" x14ac:dyDescent="0.3">
      <c r="A4499" s="2">
        <v>20200706</v>
      </c>
      <c r="B4499" s="2" t="s">
        <v>47</v>
      </c>
      <c r="C4499" s="2">
        <v>0</v>
      </c>
      <c r="D4499" s="2">
        <v>0</v>
      </c>
      <c r="E4499" s="2">
        <v>19.63</v>
      </c>
      <c r="F4499" s="2">
        <v>4.41</v>
      </c>
      <c r="G4499" s="2">
        <v>0</v>
      </c>
      <c r="H4499" s="16">
        <f t="shared" ref="H4499:H4562" si="213">IF(D4499&gt;0,C4499/SIN(D4499*PI()/180),0)</f>
        <v>0</v>
      </c>
      <c r="I4499" s="15">
        <f t="shared" si="211"/>
        <v>19.63</v>
      </c>
      <c r="J4499" s="14">
        <f t="shared" si="212"/>
        <v>0</v>
      </c>
    </row>
    <row r="4500" spans="1:10" x14ac:dyDescent="0.3">
      <c r="A4500" s="19">
        <v>20200706</v>
      </c>
      <c r="B4500" s="19" t="s">
        <v>46</v>
      </c>
      <c r="C4500" s="19">
        <v>0</v>
      </c>
      <c r="D4500" s="19">
        <v>0</v>
      </c>
      <c r="E4500" s="19">
        <v>19.23</v>
      </c>
      <c r="F4500" s="19">
        <v>4.1399999999999997</v>
      </c>
      <c r="G4500" s="19">
        <v>0</v>
      </c>
      <c r="H4500" s="17">
        <f t="shared" si="213"/>
        <v>0</v>
      </c>
      <c r="I4500" s="18">
        <f t="shared" si="211"/>
        <v>19.23</v>
      </c>
      <c r="J4500" s="17">
        <f t="shared" si="212"/>
        <v>0</v>
      </c>
    </row>
    <row r="4501" spans="1:10" x14ac:dyDescent="0.3">
      <c r="A4501" s="2">
        <v>20200706</v>
      </c>
      <c r="B4501" s="2" t="s">
        <v>45</v>
      </c>
      <c r="C4501" s="2">
        <v>0</v>
      </c>
      <c r="D4501" s="2">
        <v>0</v>
      </c>
      <c r="E4501" s="2">
        <v>18.89</v>
      </c>
      <c r="F4501" s="2">
        <v>3.93</v>
      </c>
      <c r="G4501" s="2">
        <v>0</v>
      </c>
      <c r="H4501" s="16">
        <f t="shared" si="213"/>
        <v>0</v>
      </c>
      <c r="I4501" s="15">
        <f t="shared" si="211"/>
        <v>18.89</v>
      </c>
      <c r="J4501" s="14">
        <f t="shared" si="212"/>
        <v>0</v>
      </c>
    </row>
    <row r="4502" spans="1:10" x14ac:dyDescent="0.3">
      <c r="A4502" s="19">
        <v>20200706</v>
      </c>
      <c r="B4502" s="19" t="s">
        <v>44</v>
      </c>
      <c r="C4502" s="19">
        <v>0</v>
      </c>
      <c r="D4502" s="19">
        <v>0</v>
      </c>
      <c r="E4502" s="19">
        <v>18.62</v>
      </c>
      <c r="F4502" s="19">
        <v>3.93</v>
      </c>
      <c r="G4502" s="19">
        <v>0</v>
      </c>
      <c r="H4502" s="17">
        <f t="shared" si="213"/>
        <v>0</v>
      </c>
      <c r="I4502" s="18">
        <f t="shared" si="211"/>
        <v>18.62</v>
      </c>
      <c r="J4502" s="17">
        <f t="shared" si="212"/>
        <v>0</v>
      </c>
    </row>
    <row r="4503" spans="1:10" x14ac:dyDescent="0.3">
      <c r="A4503" s="2">
        <v>20200706</v>
      </c>
      <c r="B4503" s="2" t="s">
        <v>43</v>
      </c>
      <c r="C4503" s="2">
        <v>0</v>
      </c>
      <c r="D4503" s="2">
        <v>0</v>
      </c>
      <c r="E4503" s="2">
        <v>18.440000000000001</v>
      </c>
      <c r="F4503" s="2">
        <v>3.93</v>
      </c>
      <c r="G4503" s="2">
        <v>0</v>
      </c>
      <c r="H4503" s="16">
        <f t="shared" si="213"/>
        <v>0</v>
      </c>
      <c r="I4503" s="15">
        <f t="shared" si="211"/>
        <v>18.440000000000001</v>
      </c>
      <c r="J4503" s="14">
        <f t="shared" si="212"/>
        <v>0</v>
      </c>
    </row>
    <row r="4504" spans="1:10" x14ac:dyDescent="0.3">
      <c r="A4504" s="19">
        <v>20200706</v>
      </c>
      <c r="B4504" s="19" t="s">
        <v>42</v>
      </c>
      <c r="C4504" s="19">
        <v>95</v>
      </c>
      <c r="D4504" s="19">
        <v>8.31</v>
      </c>
      <c r="E4504" s="19">
        <v>18.399999999999999</v>
      </c>
      <c r="F4504" s="19">
        <v>3.79</v>
      </c>
      <c r="G4504" s="19">
        <v>0</v>
      </c>
      <c r="H4504" s="17">
        <f t="shared" si="213"/>
        <v>657.30796825194727</v>
      </c>
      <c r="I4504" s="18">
        <f t="shared" si="211"/>
        <v>38.940874007873347</v>
      </c>
      <c r="J4504" s="17">
        <f t="shared" si="212"/>
        <v>0.61607245418797496</v>
      </c>
    </row>
    <row r="4505" spans="1:10" x14ac:dyDescent="0.3">
      <c r="A4505" s="2">
        <v>20200706</v>
      </c>
      <c r="B4505" s="2" t="s">
        <v>41</v>
      </c>
      <c r="C4505" s="2">
        <v>274.99</v>
      </c>
      <c r="D4505" s="2">
        <v>19.420000000000002</v>
      </c>
      <c r="E4505" s="2">
        <v>19.420000000000002</v>
      </c>
      <c r="F4505" s="2">
        <v>4.28</v>
      </c>
      <c r="G4505" s="2">
        <v>0</v>
      </c>
      <c r="H4505" s="16">
        <f t="shared" si="213"/>
        <v>827.06157638322861</v>
      </c>
      <c r="I4505" s="15">
        <f t="shared" si="211"/>
        <v>45.265674261975896</v>
      </c>
      <c r="J4505" s="14">
        <f t="shared" si="212"/>
        <v>0.75163725412612403</v>
      </c>
    </row>
    <row r="4506" spans="1:10" x14ac:dyDescent="0.3">
      <c r="A4506" s="19">
        <v>20200706</v>
      </c>
      <c r="B4506" s="19" t="s">
        <v>40</v>
      </c>
      <c r="C4506" s="19">
        <v>474</v>
      </c>
      <c r="D4506" s="19">
        <v>30.94</v>
      </c>
      <c r="E4506" s="19">
        <v>21.05</v>
      </c>
      <c r="F4506" s="19">
        <v>4.41</v>
      </c>
      <c r="G4506" s="19">
        <v>0</v>
      </c>
      <c r="H4506" s="17">
        <f t="shared" si="213"/>
        <v>921.92757621119188</v>
      </c>
      <c r="I4506" s="18">
        <f t="shared" si="211"/>
        <v>49.860236756599747</v>
      </c>
      <c r="J4506" s="17">
        <f t="shared" si="212"/>
        <v>0.81879055603447426</v>
      </c>
    </row>
    <row r="4507" spans="1:10" x14ac:dyDescent="0.3">
      <c r="A4507" s="2">
        <v>20200706</v>
      </c>
      <c r="B4507" s="2" t="s">
        <v>39</v>
      </c>
      <c r="C4507" s="2">
        <v>671</v>
      </c>
      <c r="D4507" s="2">
        <v>42.62</v>
      </c>
      <c r="E4507" s="2">
        <v>22.97</v>
      </c>
      <c r="F4507" s="2">
        <v>4.07</v>
      </c>
      <c r="G4507" s="2">
        <v>0</v>
      </c>
      <c r="H4507" s="16">
        <f t="shared" si="213"/>
        <v>990.94287838654327</v>
      </c>
      <c r="I4507" s="15">
        <f t="shared" si="211"/>
        <v>53.936964949579476</v>
      </c>
      <c r="J4507" s="14">
        <f t="shared" si="212"/>
        <v>0.86190592136146271</v>
      </c>
    </row>
    <row r="4508" spans="1:10" x14ac:dyDescent="0.3">
      <c r="A4508" s="19">
        <v>20200706</v>
      </c>
      <c r="B4508" s="19" t="s">
        <v>38</v>
      </c>
      <c r="C4508" s="19">
        <v>805</v>
      </c>
      <c r="D4508" s="19">
        <v>54.15</v>
      </c>
      <c r="E4508" s="19">
        <v>24.99</v>
      </c>
      <c r="F4508" s="19">
        <v>3.93</v>
      </c>
      <c r="G4508" s="19">
        <v>0</v>
      </c>
      <c r="H4508" s="17">
        <f t="shared" si="213"/>
        <v>993.14907465581484</v>
      </c>
      <c r="I4508" s="18">
        <f t="shared" si="211"/>
        <v>56.025908582994212</v>
      </c>
      <c r="J4508" s="17">
        <f t="shared" si="212"/>
        <v>0.85448898885781011</v>
      </c>
    </row>
    <row r="4509" spans="1:10" x14ac:dyDescent="0.3">
      <c r="A4509" s="2">
        <v>20200706</v>
      </c>
      <c r="B4509" s="2" t="s">
        <v>37</v>
      </c>
      <c r="C4509" s="2">
        <v>920</v>
      </c>
      <c r="D4509" s="2">
        <v>64.84</v>
      </c>
      <c r="E4509" s="2">
        <v>26.82</v>
      </c>
      <c r="F4509" s="2">
        <v>3.93</v>
      </c>
      <c r="G4509" s="2">
        <v>0</v>
      </c>
      <c r="H4509" s="16">
        <f t="shared" si="213"/>
        <v>1016.4352251083104</v>
      </c>
      <c r="I4509" s="15">
        <f t="shared" si="211"/>
        <v>58.583600784634697</v>
      </c>
      <c r="J4509" s="14">
        <f t="shared" si="212"/>
        <v>0.86282522840266029</v>
      </c>
    </row>
    <row r="4510" spans="1:10" x14ac:dyDescent="0.3">
      <c r="A4510" s="19">
        <v>20200706</v>
      </c>
      <c r="B4510" s="19" t="s">
        <v>36</v>
      </c>
      <c r="C4510" s="19">
        <v>1000</v>
      </c>
      <c r="D4510" s="19">
        <v>72.650000000000006</v>
      </c>
      <c r="E4510" s="19">
        <v>28.06</v>
      </c>
      <c r="F4510" s="19">
        <v>4.1399999999999997</v>
      </c>
      <c r="G4510" s="19">
        <v>0</v>
      </c>
      <c r="H4510" s="17">
        <f t="shared" si="213"/>
        <v>1047.6679186312747</v>
      </c>
      <c r="I4510" s="18">
        <f t="shared" si="211"/>
        <v>60.799622457227329</v>
      </c>
      <c r="J4510" s="17">
        <f t="shared" si="212"/>
        <v>0.87889039686730519</v>
      </c>
    </row>
    <row r="4511" spans="1:10" x14ac:dyDescent="0.3">
      <c r="A4511" s="2">
        <v>20200706</v>
      </c>
      <c r="B4511" s="2" t="s">
        <v>35</v>
      </c>
      <c r="C4511" s="2">
        <v>985</v>
      </c>
      <c r="D4511" s="2">
        <v>72.81</v>
      </c>
      <c r="E4511" s="2">
        <v>28.65</v>
      </c>
      <c r="F4511" s="2">
        <v>4.55</v>
      </c>
      <c r="G4511" s="2">
        <v>0</v>
      </c>
      <c r="H4511" s="16">
        <f t="shared" si="213"/>
        <v>1031.0573759117647</v>
      </c>
      <c r="I4511" s="15">
        <f t="shared" si="211"/>
        <v>60.870542997242644</v>
      </c>
      <c r="J4511" s="14">
        <f t="shared" si="212"/>
        <v>0.86462673020306269</v>
      </c>
    </row>
    <row r="4512" spans="1:10" x14ac:dyDescent="0.3">
      <c r="A4512" s="19">
        <v>20200706</v>
      </c>
      <c r="B4512" s="19" t="s">
        <v>34</v>
      </c>
      <c r="C4512" s="19">
        <v>929.01</v>
      </c>
      <c r="D4512" s="19">
        <v>65.150000000000006</v>
      </c>
      <c r="E4512" s="19">
        <v>28.66</v>
      </c>
      <c r="F4512" s="19">
        <v>4.97</v>
      </c>
      <c r="G4512" s="19">
        <v>0</v>
      </c>
      <c r="H4512" s="17">
        <f t="shared" si="213"/>
        <v>1023.802781631636</v>
      </c>
      <c r="I4512" s="18">
        <f t="shared" si="211"/>
        <v>60.653836925988628</v>
      </c>
      <c r="J4512" s="17">
        <f t="shared" si="212"/>
        <v>0.85954154323863041</v>
      </c>
    </row>
    <row r="4513" spans="1:10" x14ac:dyDescent="0.3">
      <c r="A4513" s="2">
        <v>20200706</v>
      </c>
      <c r="B4513" s="2" t="s">
        <v>33</v>
      </c>
      <c r="C4513" s="2">
        <v>833.01</v>
      </c>
      <c r="D4513" s="2">
        <v>54.51</v>
      </c>
      <c r="E4513" s="2">
        <v>28.17</v>
      </c>
      <c r="F4513" s="2">
        <v>5.24</v>
      </c>
      <c r="G4513" s="2">
        <v>0</v>
      </c>
      <c r="H4513" s="16">
        <f t="shared" si="213"/>
        <v>1023.0812492761169</v>
      </c>
      <c r="I4513" s="15">
        <f t="shared" si="211"/>
        <v>60.141289039878657</v>
      </c>
      <c r="J4513" s="14">
        <f t="shared" si="212"/>
        <v>0.86129547676170204</v>
      </c>
    </row>
    <row r="4514" spans="1:10" x14ac:dyDescent="0.3">
      <c r="A4514" s="19">
        <v>20200706</v>
      </c>
      <c r="B4514" s="19" t="s">
        <v>32</v>
      </c>
      <c r="C4514" s="19">
        <v>678</v>
      </c>
      <c r="D4514" s="19">
        <v>42.99</v>
      </c>
      <c r="E4514" s="19">
        <v>27.37</v>
      </c>
      <c r="F4514" s="19">
        <v>5.31</v>
      </c>
      <c r="G4514" s="19">
        <v>0</v>
      </c>
      <c r="H4514" s="17">
        <f t="shared" si="213"/>
        <v>994.32340420260834</v>
      </c>
      <c r="I4514" s="18">
        <f t="shared" si="211"/>
        <v>58.442606381331515</v>
      </c>
      <c r="J4514" s="17">
        <f t="shared" si="212"/>
        <v>0.84468595620138798</v>
      </c>
    </row>
    <row r="4515" spans="1:10" x14ac:dyDescent="0.3">
      <c r="A4515" s="2">
        <v>20200706</v>
      </c>
      <c r="B4515" s="2" t="s">
        <v>31</v>
      </c>
      <c r="C4515" s="2">
        <v>494</v>
      </c>
      <c r="D4515" s="2">
        <v>31.31</v>
      </c>
      <c r="E4515" s="2">
        <v>26.37</v>
      </c>
      <c r="F4515" s="2">
        <v>5.24</v>
      </c>
      <c r="G4515" s="2">
        <v>0</v>
      </c>
      <c r="H4515" s="16">
        <f t="shared" si="213"/>
        <v>950.60649578292225</v>
      </c>
      <c r="I4515" s="15">
        <f t="shared" si="211"/>
        <v>56.076452993216321</v>
      </c>
      <c r="J4515" s="14">
        <f t="shared" si="212"/>
        <v>0.81766984441732393</v>
      </c>
    </row>
    <row r="4516" spans="1:10" x14ac:dyDescent="0.3">
      <c r="A4516" s="19">
        <v>20200706</v>
      </c>
      <c r="B4516" s="19" t="s">
        <v>30</v>
      </c>
      <c r="C4516" s="19">
        <v>295</v>
      </c>
      <c r="D4516" s="19">
        <v>19.78</v>
      </c>
      <c r="E4516" s="19">
        <v>25.24</v>
      </c>
      <c r="F4516" s="19">
        <v>4.9000000000000004</v>
      </c>
      <c r="G4516" s="19">
        <v>0</v>
      </c>
      <c r="H4516" s="17">
        <f t="shared" si="213"/>
        <v>871.72501338509915</v>
      </c>
      <c r="I4516" s="18">
        <f t="shared" si="211"/>
        <v>52.48140666828435</v>
      </c>
      <c r="J4516" s="17">
        <f t="shared" si="212"/>
        <v>0.76392198020421731</v>
      </c>
    </row>
    <row r="4517" spans="1:10" x14ac:dyDescent="0.3">
      <c r="A4517" s="2">
        <v>20200706</v>
      </c>
      <c r="B4517" s="2" t="s">
        <v>29</v>
      </c>
      <c r="C4517" s="2">
        <v>98</v>
      </c>
      <c r="D4517" s="2">
        <v>8.66</v>
      </c>
      <c r="E4517" s="2">
        <v>23.94</v>
      </c>
      <c r="F4517" s="2">
        <v>4.6900000000000004</v>
      </c>
      <c r="G4517" s="2">
        <v>0</v>
      </c>
      <c r="H4517" s="16">
        <f t="shared" si="213"/>
        <v>650.85710615003404</v>
      </c>
      <c r="I4517" s="15">
        <f t="shared" si="211"/>
        <v>44.279284567188569</v>
      </c>
      <c r="J4517" s="14">
        <f t="shared" si="212"/>
        <v>0.59439083902083889</v>
      </c>
    </row>
    <row r="4518" spans="1:10" x14ac:dyDescent="0.3">
      <c r="A4518" s="19">
        <v>20200706</v>
      </c>
      <c r="B4518" s="19" t="s">
        <v>28</v>
      </c>
      <c r="C4518" s="19">
        <v>0</v>
      </c>
      <c r="D4518" s="19">
        <v>0</v>
      </c>
      <c r="E4518" s="19">
        <v>22.18</v>
      </c>
      <c r="F4518" s="19">
        <v>4.4800000000000004</v>
      </c>
      <c r="G4518" s="19">
        <v>0</v>
      </c>
      <c r="H4518" s="17">
        <f t="shared" si="213"/>
        <v>0</v>
      </c>
      <c r="I4518" s="18">
        <f t="shared" si="211"/>
        <v>22.18</v>
      </c>
      <c r="J4518" s="17">
        <f t="shared" si="212"/>
        <v>0</v>
      </c>
    </row>
    <row r="4519" spans="1:10" x14ac:dyDescent="0.3">
      <c r="A4519" s="2">
        <v>20200706</v>
      </c>
      <c r="B4519" s="2" t="s">
        <v>27</v>
      </c>
      <c r="C4519" s="2">
        <v>0</v>
      </c>
      <c r="D4519" s="2">
        <v>0</v>
      </c>
      <c r="E4519" s="2">
        <v>20.83</v>
      </c>
      <c r="F4519" s="2">
        <v>4.41</v>
      </c>
      <c r="G4519" s="2">
        <v>0</v>
      </c>
      <c r="H4519" s="16">
        <f t="shared" si="213"/>
        <v>0</v>
      </c>
      <c r="I4519" s="15">
        <f t="shared" si="211"/>
        <v>20.83</v>
      </c>
      <c r="J4519" s="14">
        <f t="shared" si="212"/>
        <v>0</v>
      </c>
    </row>
    <row r="4520" spans="1:10" x14ac:dyDescent="0.3">
      <c r="A4520" s="19">
        <v>20200706</v>
      </c>
      <c r="B4520" s="19" t="s">
        <v>26</v>
      </c>
      <c r="C4520" s="19">
        <v>0</v>
      </c>
      <c r="D4520" s="19">
        <v>0</v>
      </c>
      <c r="E4520" s="19">
        <v>20.03</v>
      </c>
      <c r="F4520" s="19">
        <v>4.28</v>
      </c>
      <c r="G4520" s="19">
        <v>0</v>
      </c>
      <c r="H4520" s="17">
        <f t="shared" si="213"/>
        <v>0</v>
      </c>
      <c r="I4520" s="18">
        <f t="shared" si="211"/>
        <v>20.03</v>
      </c>
      <c r="J4520" s="17">
        <f t="shared" si="212"/>
        <v>0</v>
      </c>
    </row>
    <row r="4521" spans="1:10" x14ac:dyDescent="0.3">
      <c r="A4521" s="2">
        <v>20200706</v>
      </c>
      <c r="B4521" s="2" t="s">
        <v>25</v>
      </c>
      <c r="C4521" s="2">
        <v>0</v>
      </c>
      <c r="D4521" s="2">
        <v>0</v>
      </c>
      <c r="E4521" s="2">
        <v>19.47</v>
      </c>
      <c r="F4521" s="2">
        <v>3.86</v>
      </c>
      <c r="G4521" s="2">
        <v>0</v>
      </c>
      <c r="H4521" s="16">
        <f t="shared" si="213"/>
        <v>0</v>
      </c>
      <c r="I4521" s="15">
        <f t="shared" si="211"/>
        <v>19.47</v>
      </c>
      <c r="J4521" s="14">
        <f t="shared" si="212"/>
        <v>0</v>
      </c>
    </row>
    <row r="4522" spans="1:10" x14ac:dyDescent="0.3">
      <c r="A4522" s="19">
        <v>20200707</v>
      </c>
      <c r="B4522" s="19" t="s">
        <v>48</v>
      </c>
      <c r="C4522" s="19">
        <v>0</v>
      </c>
      <c r="D4522" s="19">
        <v>0</v>
      </c>
      <c r="E4522" s="19">
        <v>19.11</v>
      </c>
      <c r="F4522" s="19">
        <v>3.38</v>
      </c>
      <c r="G4522" s="19">
        <v>0</v>
      </c>
      <c r="H4522" s="17">
        <f t="shared" si="213"/>
        <v>0</v>
      </c>
      <c r="I4522" s="18">
        <f t="shared" si="211"/>
        <v>19.11</v>
      </c>
      <c r="J4522" s="17">
        <f t="shared" si="212"/>
        <v>0</v>
      </c>
    </row>
    <row r="4523" spans="1:10" x14ac:dyDescent="0.3">
      <c r="A4523" s="2">
        <v>20200707</v>
      </c>
      <c r="B4523" s="2" t="s">
        <v>47</v>
      </c>
      <c r="C4523" s="2">
        <v>0</v>
      </c>
      <c r="D4523" s="2">
        <v>0</v>
      </c>
      <c r="E4523" s="2">
        <v>18.690000000000001</v>
      </c>
      <c r="F4523" s="2">
        <v>3.1</v>
      </c>
      <c r="G4523" s="2">
        <v>0</v>
      </c>
      <c r="H4523" s="16">
        <f t="shared" si="213"/>
        <v>0</v>
      </c>
      <c r="I4523" s="15">
        <f t="shared" si="211"/>
        <v>18.690000000000001</v>
      </c>
      <c r="J4523" s="14">
        <f t="shared" si="212"/>
        <v>0</v>
      </c>
    </row>
    <row r="4524" spans="1:10" x14ac:dyDescent="0.3">
      <c r="A4524" s="19">
        <v>20200707</v>
      </c>
      <c r="B4524" s="19" t="s">
        <v>46</v>
      </c>
      <c r="C4524" s="19">
        <v>0</v>
      </c>
      <c r="D4524" s="19">
        <v>0</v>
      </c>
      <c r="E4524" s="19">
        <v>18.36</v>
      </c>
      <c r="F4524" s="19">
        <v>2.97</v>
      </c>
      <c r="G4524" s="19">
        <v>0</v>
      </c>
      <c r="H4524" s="17">
        <f t="shared" si="213"/>
        <v>0</v>
      </c>
      <c r="I4524" s="18">
        <f t="shared" si="211"/>
        <v>18.36</v>
      </c>
      <c r="J4524" s="17">
        <f t="shared" si="212"/>
        <v>0</v>
      </c>
    </row>
    <row r="4525" spans="1:10" x14ac:dyDescent="0.3">
      <c r="A4525" s="2">
        <v>20200707</v>
      </c>
      <c r="B4525" s="2" t="s">
        <v>45</v>
      </c>
      <c r="C4525" s="2">
        <v>0</v>
      </c>
      <c r="D4525" s="2">
        <v>0</v>
      </c>
      <c r="E4525" s="2">
        <v>18.149999999999999</v>
      </c>
      <c r="F4525" s="2">
        <v>2.9</v>
      </c>
      <c r="G4525" s="2">
        <v>0</v>
      </c>
      <c r="H4525" s="16">
        <f t="shared" si="213"/>
        <v>0</v>
      </c>
      <c r="I4525" s="15">
        <f t="shared" si="211"/>
        <v>18.149999999999999</v>
      </c>
      <c r="J4525" s="14">
        <f t="shared" si="212"/>
        <v>0</v>
      </c>
    </row>
    <row r="4526" spans="1:10" x14ac:dyDescent="0.3">
      <c r="A4526" s="19">
        <v>20200707</v>
      </c>
      <c r="B4526" s="19" t="s">
        <v>44</v>
      </c>
      <c r="C4526" s="19">
        <v>0</v>
      </c>
      <c r="D4526" s="19">
        <v>0</v>
      </c>
      <c r="E4526" s="19">
        <v>18.02</v>
      </c>
      <c r="F4526" s="19">
        <v>2.9</v>
      </c>
      <c r="G4526" s="19">
        <v>0</v>
      </c>
      <c r="H4526" s="17">
        <f t="shared" si="213"/>
        <v>0</v>
      </c>
      <c r="I4526" s="18">
        <f t="shared" si="211"/>
        <v>18.02</v>
      </c>
      <c r="J4526" s="17">
        <f t="shared" si="212"/>
        <v>0</v>
      </c>
    </row>
    <row r="4527" spans="1:10" x14ac:dyDescent="0.3">
      <c r="A4527" s="2">
        <v>20200707</v>
      </c>
      <c r="B4527" s="2" t="s">
        <v>43</v>
      </c>
      <c r="C4527" s="2">
        <v>0</v>
      </c>
      <c r="D4527" s="2">
        <v>0</v>
      </c>
      <c r="E4527" s="2">
        <v>17.89</v>
      </c>
      <c r="F4527" s="2">
        <v>2.9</v>
      </c>
      <c r="G4527" s="2">
        <v>0</v>
      </c>
      <c r="H4527" s="16">
        <f t="shared" si="213"/>
        <v>0</v>
      </c>
      <c r="I4527" s="15">
        <f t="shared" si="211"/>
        <v>17.89</v>
      </c>
      <c r="J4527" s="14">
        <f t="shared" si="212"/>
        <v>0</v>
      </c>
    </row>
    <row r="4528" spans="1:10" x14ac:dyDescent="0.3">
      <c r="A4528" s="19">
        <v>20200707</v>
      </c>
      <c r="B4528" s="19" t="s">
        <v>42</v>
      </c>
      <c r="C4528" s="19">
        <v>77</v>
      </c>
      <c r="D4528" s="19">
        <v>8.2200000000000006</v>
      </c>
      <c r="E4528" s="19">
        <v>17.89</v>
      </c>
      <c r="F4528" s="19">
        <v>2.9</v>
      </c>
      <c r="G4528" s="19">
        <v>0</v>
      </c>
      <c r="H4528" s="17">
        <f t="shared" si="213"/>
        <v>538.55786842141708</v>
      </c>
      <c r="I4528" s="18">
        <f t="shared" si="211"/>
        <v>34.719933388169281</v>
      </c>
      <c r="J4528" s="17">
        <f t="shared" si="212"/>
        <v>0.51500150869112926</v>
      </c>
    </row>
    <row r="4529" spans="1:10" x14ac:dyDescent="0.3">
      <c r="A4529" s="2">
        <v>20200707</v>
      </c>
      <c r="B4529" s="2" t="s">
        <v>41</v>
      </c>
      <c r="C4529" s="2">
        <v>243</v>
      </c>
      <c r="D4529" s="2">
        <v>19.329999999999998</v>
      </c>
      <c r="E4529" s="2">
        <v>19.010000000000002</v>
      </c>
      <c r="F4529" s="2">
        <v>2.97</v>
      </c>
      <c r="G4529" s="2">
        <v>0</v>
      </c>
      <c r="H4529" s="16">
        <f t="shared" si="213"/>
        <v>734.12007552294324</v>
      </c>
      <c r="I4529" s="15">
        <f t="shared" si="211"/>
        <v>41.951252360091978</v>
      </c>
      <c r="J4529" s="14">
        <f t="shared" si="212"/>
        <v>0.67812092954034686</v>
      </c>
    </row>
    <row r="4530" spans="1:10" x14ac:dyDescent="0.3">
      <c r="A4530" s="19">
        <v>20200707</v>
      </c>
      <c r="B4530" s="19" t="s">
        <v>40</v>
      </c>
      <c r="C4530" s="19">
        <v>435</v>
      </c>
      <c r="D4530" s="19">
        <v>30.85</v>
      </c>
      <c r="E4530" s="19">
        <v>20.71</v>
      </c>
      <c r="F4530" s="19">
        <v>2.9</v>
      </c>
      <c r="G4530" s="19">
        <v>0</v>
      </c>
      <c r="H4530" s="17">
        <f t="shared" si="213"/>
        <v>848.29674559890361</v>
      </c>
      <c r="I4530" s="18">
        <f t="shared" si="211"/>
        <v>47.219273299965735</v>
      </c>
      <c r="J4530" s="17">
        <f t="shared" si="212"/>
        <v>0.76347832806420268</v>
      </c>
    </row>
    <row r="4531" spans="1:10" x14ac:dyDescent="0.3">
      <c r="A4531" s="2">
        <v>20200707</v>
      </c>
      <c r="B4531" s="2" t="s">
        <v>39</v>
      </c>
      <c r="C4531" s="2">
        <v>616</v>
      </c>
      <c r="D4531" s="2">
        <v>42.54</v>
      </c>
      <c r="E4531" s="2">
        <v>22.75</v>
      </c>
      <c r="F4531" s="2">
        <v>2.62</v>
      </c>
      <c r="G4531" s="2">
        <v>0</v>
      </c>
      <c r="H4531" s="16">
        <f t="shared" si="213"/>
        <v>911.10141030258444</v>
      </c>
      <c r="I4531" s="15">
        <f t="shared" si="211"/>
        <v>51.221919071955767</v>
      </c>
      <c r="J4531" s="14">
        <f t="shared" si="212"/>
        <v>0.80359268678973828</v>
      </c>
    </row>
    <row r="4532" spans="1:10" x14ac:dyDescent="0.3">
      <c r="A4532" s="19">
        <v>20200707</v>
      </c>
      <c r="B4532" s="19" t="s">
        <v>38</v>
      </c>
      <c r="C4532" s="19">
        <v>773</v>
      </c>
      <c r="D4532" s="19">
        <v>54.06</v>
      </c>
      <c r="E4532" s="19">
        <v>24.87</v>
      </c>
      <c r="F4532" s="19">
        <v>1.79</v>
      </c>
      <c r="G4532" s="19">
        <v>0</v>
      </c>
      <c r="H4532" s="17">
        <f t="shared" si="213"/>
        <v>954.75466085898938</v>
      </c>
      <c r="I4532" s="18">
        <f t="shared" si="211"/>
        <v>54.706083151843416</v>
      </c>
      <c r="J4532" s="17">
        <f t="shared" si="212"/>
        <v>0.827125564806097</v>
      </c>
    </row>
    <row r="4533" spans="1:10" x14ac:dyDescent="0.3">
      <c r="A4533" s="2">
        <v>20200707</v>
      </c>
      <c r="B4533" s="2" t="s">
        <v>37</v>
      </c>
      <c r="C4533" s="2">
        <v>880</v>
      </c>
      <c r="D4533" s="2">
        <v>64.739999999999995</v>
      </c>
      <c r="E4533" s="2">
        <v>26.7</v>
      </c>
      <c r="F4533" s="2">
        <v>1.31</v>
      </c>
      <c r="G4533" s="2">
        <v>0</v>
      </c>
      <c r="H4533" s="16">
        <f t="shared" si="213"/>
        <v>973.04157210469839</v>
      </c>
      <c r="I4533" s="15">
        <f t="shared" si="211"/>
        <v>57.107549128271827</v>
      </c>
      <c r="J4533" s="14">
        <f t="shared" si="212"/>
        <v>0.8324526617437874</v>
      </c>
    </row>
    <row r="4534" spans="1:10" x14ac:dyDescent="0.3">
      <c r="A4534" s="19">
        <v>20200707</v>
      </c>
      <c r="B4534" s="19" t="s">
        <v>36</v>
      </c>
      <c r="C4534" s="19">
        <v>941</v>
      </c>
      <c r="D4534" s="19">
        <v>72.55</v>
      </c>
      <c r="E4534" s="19">
        <v>27.75</v>
      </c>
      <c r="F4534" s="19">
        <v>2.41</v>
      </c>
      <c r="G4534" s="19">
        <v>0</v>
      </c>
      <c r="H4534" s="17">
        <f t="shared" si="213"/>
        <v>986.3948757348777</v>
      </c>
      <c r="I4534" s="18">
        <f t="shared" si="211"/>
        <v>58.574839866714925</v>
      </c>
      <c r="J4534" s="17">
        <f t="shared" si="212"/>
        <v>0.83736365074321761</v>
      </c>
    </row>
    <row r="4535" spans="1:10" x14ac:dyDescent="0.3">
      <c r="A4535" s="2">
        <v>20200707</v>
      </c>
      <c r="B4535" s="2" t="s">
        <v>35</v>
      </c>
      <c r="C4535" s="2">
        <v>943</v>
      </c>
      <c r="D4535" s="2">
        <v>72.72</v>
      </c>
      <c r="E4535" s="2">
        <v>27.82</v>
      </c>
      <c r="F4535" s="2">
        <v>3.45</v>
      </c>
      <c r="G4535" s="2">
        <v>0</v>
      </c>
      <c r="H4535" s="16">
        <f t="shared" si="213"/>
        <v>987.57463054637662</v>
      </c>
      <c r="I4535" s="15">
        <f t="shared" si="211"/>
        <v>58.681707204574266</v>
      </c>
      <c r="J4535" s="14">
        <f t="shared" si="212"/>
        <v>0.8378902325770976</v>
      </c>
    </row>
    <row r="4536" spans="1:10" x14ac:dyDescent="0.3">
      <c r="A4536" s="19">
        <v>20200707</v>
      </c>
      <c r="B4536" s="19" t="s">
        <v>34</v>
      </c>
      <c r="C4536" s="19">
        <v>888.01</v>
      </c>
      <c r="D4536" s="19">
        <v>65.11</v>
      </c>
      <c r="E4536" s="19">
        <v>27.43</v>
      </c>
      <c r="F4536" s="19">
        <v>4.4800000000000004</v>
      </c>
      <c r="G4536" s="19">
        <v>0</v>
      </c>
      <c r="H4536" s="17">
        <f t="shared" si="213"/>
        <v>978.93604146955045</v>
      </c>
      <c r="I4536" s="18">
        <f t="shared" si="211"/>
        <v>58.021751295923451</v>
      </c>
      <c r="J4536" s="17">
        <f t="shared" si="212"/>
        <v>0.83346822023744571</v>
      </c>
    </row>
    <row r="4537" spans="1:10" x14ac:dyDescent="0.3">
      <c r="A4537" s="2">
        <v>20200707</v>
      </c>
      <c r="B4537" s="2" t="s">
        <v>33</v>
      </c>
      <c r="C4537" s="2">
        <v>771</v>
      </c>
      <c r="D4537" s="2">
        <v>54.48</v>
      </c>
      <c r="E4537" s="2">
        <v>26.62</v>
      </c>
      <c r="F4537" s="2">
        <v>4.9000000000000004</v>
      </c>
      <c r="G4537" s="2">
        <v>0</v>
      </c>
      <c r="H4537" s="16">
        <f t="shared" si="213"/>
        <v>947.27596491183192</v>
      </c>
      <c r="I4537" s="15">
        <f t="shared" si="211"/>
        <v>56.222373903494749</v>
      </c>
      <c r="J4537" s="14">
        <f t="shared" si="212"/>
        <v>0.8141830452636124</v>
      </c>
    </row>
    <row r="4538" spans="1:10" x14ac:dyDescent="0.3">
      <c r="A4538" s="19">
        <v>20200707</v>
      </c>
      <c r="B4538" s="19" t="s">
        <v>32</v>
      </c>
      <c r="C4538" s="19">
        <v>615</v>
      </c>
      <c r="D4538" s="19">
        <v>42.97</v>
      </c>
      <c r="E4538" s="19">
        <v>25.81</v>
      </c>
      <c r="F4538" s="19">
        <v>4.97</v>
      </c>
      <c r="G4538" s="19">
        <v>0</v>
      </c>
      <c r="H4538" s="17">
        <f t="shared" si="213"/>
        <v>902.2684383830366</v>
      </c>
      <c r="I4538" s="18">
        <f t="shared" si="211"/>
        <v>54.005888699469892</v>
      </c>
      <c r="J4538" s="17">
        <f t="shared" si="212"/>
        <v>0.78449849782951375</v>
      </c>
    </row>
    <row r="4539" spans="1:10" x14ac:dyDescent="0.3">
      <c r="A4539" s="2">
        <v>20200707</v>
      </c>
      <c r="B4539" s="2" t="s">
        <v>31</v>
      </c>
      <c r="C4539" s="2">
        <v>433</v>
      </c>
      <c r="D4539" s="2">
        <v>31.28</v>
      </c>
      <c r="E4539" s="2">
        <v>24.62</v>
      </c>
      <c r="F4539" s="2">
        <v>4.83</v>
      </c>
      <c r="G4539" s="2">
        <v>0</v>
      </c>
      <c r="H4539" s="16">
        <f t="shared" si="213"/>
        <v>833.94190896322084</v>
      </c>
      <c r="I4539" s="15">
        <f t="shared" si="211"/>
        <v>50.680684655100649</v>
      </c>
      <c r="J4539" s="14">
        <f t="shared" si="212"/>
        <v>0.73756901263181374</v>
      </c>
    </row>
    <row r="4540" spans="1:10" x14ac:dyDescent="0.3">
      <c r="A4540" s="19">
        <v>20200707</v>
      </c>
      <c r="B4540" s="19" t="s">
        <v>30</v>
      </c>
      <c r="C4540" s="19">
        <v>191</v>
      </c>
      <c r="D4540" s="19">
        <v>19.75</v>
      </c>
      <c r="E4540" s="19">
        <v>23.38</v>
      </c>
      <c r="F4540" s="19">
        <v>4.6900000000000004</v>
      </c>
      <c r="G4540" s="19">
        <v>0</v>
      </c>
      <c r="H4540" s="17">
        <f t="shared" si="213"/>
        <v>565.22802757015268</v>
      </c>
      <c r="I4540" s="18">
        <f t="shared" si="211"/>
        <v>41.04337586156727</v>
      </c>
      <c r="J4540" s="17">
        <f t="shared" si="212"/>
        <v>0.52442128194805149</v>
      </c>
    </row>
    <row r="4541" spans="1:10" x14ac:dyDescent="0.3">
      <c r="A4541" s="2">
        <v>20200707</v>
      </c>
      <c r="B4541" s="2" t="s">
        <v>29</v>
      </c>
      <c r="C4541" s="2">
        <v>77</v>
      </c>
      <c r="D4541" s="2">
        <v>8.6199999999999992</v>
      </c>
      <c r="E4541" s="2">
        <v>21.36</v>
      </c>
      <c r="F4541" s="2">
        <v>5.17</v>
      </c>
      <c r="G4541" s="2">
        <v>0</v>
      </c>
      <c r="H4541" s="16">
        <f t="shared" si="213"/>
        <v>513.74269922470421</v>
      </c>
      <c r="I4541" s="15">
        <f t="shared" si="211"/>
        <v>37.414459350772006</v>
      </c>
      <c r="J4541" s="14">
        <f t="shared" si="212"/>
        <v>0.48504242887143978</v>
      </c>
    </row>
    <row r="4542" spans="1:10" x14ac:dyDescent="0.3">
      <c r="A4542" s="19">
        <v>20200707</v>
      </c>
      <c r="B4542" s="19" t="s">
        <v>28</v>
      </c>
      <c r="C4542" s="19">
        <v>0</v>
      </c>
      <c r="D4542" s="19">
        <v>0</v>
      </c>
      <c r="E4542" s="19">
        <v>19.82</v>
      </c>
      <c r="F4542" s="19">
        <v>5.17</v>
      </c>
      <c r="G4542" s="19">
        <v>0</v>
      </c>
      <c r="H4542" s="17">
        <f t="shared" si="213"/>
        <v>0</v>
      </c>
      <c r="I4542" s="18">
        <f t="shared" si="211"/>
        <v>19.82</v>
      </c>
      <c r="J4542" s="17">
        <f t="shared" si="212"/>
        <v>0</v>
      </c>
    </row>
    <row r="4543" spans="1:10" x14ac:dyDescent="0.3">
      <c r="A4543" s="2">
        <v>20200707</v>
      </c>
      <c r="B4543" s="2" t="s">
        <v>27</v>
      </c>
      <c r="C4543" s="2">
        <v>0</v>
      </c>
      <c r="D4543" s="2">
        <v>0</v>
      </c>
      <c r="E4543" s="2">
        <v>18.68</v>
      </c>
      <c r="F4543" s="2">
        <v>5.31</v>
      </c>
      <c r="G4543" s="2">
        <v>0</v>
      </c>
      <c r="H4543" s="16">
        <f t="shared" si="213"/>
        <v>0</v>
      </c>
      <c r="I4543" s="15">
        <f t="shared" si="211"/>
        <v>18.68</v>
      </c>
      <c r="J4543" s="14">
        <f t="shared" si="212"/>
        <v>0</v>
      </c>
    </row>
    <row r="4544" spans="1:10" x14ac:dyDescent="0.3">
      <c r="A4544" s="19">
        <v>20200707</v>
      </c>
      <c r="B4544" s="19" t="s">
        <v>26</v>
      </c>
      <c r="C4544" s="19">
        <v>0</v>
      </c>
      <c r="D4544" s="19">
        <v>0</v>
      </c>
      <c r="E4544" s="19">
        <v>18.11</v>
      </c>
      <c r="F4544" s="19">
        <v>5.31</v>
      </c>
      <c r="G4544" s="19">
        <v>0</v>
      </c>
      <c r="H4544" s="17">
        <f t="shared" si="213"/>
        <v>0</v>
      </c>
      <c r="I4544" s="18">
        <f t="shared" si="211"/>
        <v>18.11</v>
      </c>
      <c r="J4544" s="17">
        <f t="shared" si="212"/>
        <v>0</v>
      </c>
    </row>
    <row r="4545" spans="1:10" x14ac:dyDescent="0.3">
      <c r="A4545" s="2">
        <v>20200707</v>
      </c>
      <c r="B4545" s="2" t="s">
        <v>25</v>
      </c>
      <c r="C4545" s="2">
        <v>0</v>
      </c>
      <c r="D4545" s="2">
        <v>0</v>
      </c>
      <c r="E4545" s="2">
        <v>17.690000000000001</v>
      </c>
      <c r="F4545" s="2">
        <v>5.31</v>
      </c>
      <c r="G4545" s="2">
        <v>0</v>
      </c>
      <c r="H4545" s="16">
        <f t="shared" si="213"/>
        <v>0</v>
      </c>
      <c r="I4545" s="15">
        <f t="shared" si="211"/>
        <v>17.690000000000001</v>
      </c>
      <c r="J4545" s="14">
        <f t="shared" si="212"/>
        <v>0</v>
      </c>
    </row>
    <row r="4546" spans="1:10" x14ac:dyDescent="0.3">
      <c r="A4546" s="19">
        <v>20200708</v>
      </c>
      <c r="B4546" s="19" t="s">
        <v>48</v>
      </c>
      <c r="C4546" s="19">
        <v>0</v>
      </c>
      <c r="D4546" s="19">
        <v>0</v>
      </c>
      <c r="E4546" s="19">
        <v>17.62</v>
      </c>
      <c r="F4546" s="19">
        <v>4.97</v>
      </c>
      <c r="G4546" s="19">
        <v>0</v>
      </c>
      <c r="H4546" s="17">
        <f t="shared" si="213"/>
        <v>0</v>
      </c>
      <c r="I4546" s="18">
        <f t="shared" si="211"/>
        <v>17.62</v>
      </c>
      <c r="J4546" s="17">
        <f t="shared" si="212"/>
        <v>0</v>
      </c>
    </row>
    <row r="4547" spans="1:10" x14ac:dyDescent="0.3">
      <c r="A4547" s="2">
        <v>20200708</v>
      </c>
      <c r="B4547" s="2" t="s">
        <v>47</v>
      </c>
      <c r="C4547" s="2">
        <v>0</v>
      </c>
      <c r="D4547" s="2">
        <v>0</v>
      </c>
      <c r="E4547" s="2">
        <v>17.45</v>
      </c>
      <c r="F4547" s="2">
        <v>4.62</v>
      </c>
      <c r="G4547" s="2">
        <v>0</v>
      </c>
      <c r="H4547" s="16">
        <f t="shared" si="213"/>
        <v>0</v>
      </c>
      <c r="I4547" s="15">
        <f t="shared" si="211"/>
        <v>17.45</v>
      </c>
      <c r="J4547" s="14">
        <f t="shared" si="212"/>
        <v>0</v>
      </c>
    </row>
    <row r="4548" spans="1:10" x14ac:dyDescent="0.3">
      <c r="A4548" s="19">
        <v>20200708</v>
      </c>
      <c r="B4548" s="19" t="s">
        <v>46</v>
      </c>
      <c r="C4548" s="19">
        <v>0</v>
      </c>
      <c r="D4548" s="19">
        <v>0</v>
      </c>
      <c r="E4548" s="19">
        <v>17.48</v>
      </c>
      <c r="F4548" s="19">
        <v>4.4800000000000004</v>
      </c>
      <c r="G4548" s="19">
        <v>0</v>
      </c>
      <c r="H4548" s="17">
        <f t="shared" si="213"/>
        <v>0</v>
      </c>
      <c r="I4548" s="18">
        <f t="shared" si="211"/>
        <v>17.48</v>
      </c>
      <c r="J4548" s="17">
        <f t="shared" si="212"/>
        <v>0</v>
      </c>
    </row>
    <row r="4549" spans="1:10" x14ac:dyDescent="0.3">
      <c r="A4549" s="2">
        <v>20200708</v>
      </c>
      <c r="B4549" s="2" t="s">
        <v>45</v>
      </c>
      <c r="C4549" s="2">
        <v>0</v>
      </c>
      <c r="D4549" s="2">
        <v>0</v>
      </c>
      <c r="E4549" s="2">
        <v>17.54</v>
      </c>
      <c r="F4549" s="2">
        <v>4.34</v>
      </c>
      <c r="G4549" s="2">
        <v>0</v>
      </c>
      <c r="H4549" s="16">
        <f t="shared" si="213"/>
        <v>0</v>
      </c>
      <c r="I4549" s="15">
        <f t="shared" si="211"/>
        <v>17.54</v>
      </c>
      <c r="J4549" s="14">
        <f t="shared" si="212"/>
        <v>0</v>
      </c>
    </row>
    <row r="4550" spans="1:10" x14ac:dyDescent="0.3">
      <c r="A4550" s="19">
        <v>20200708</v>
      </c>
      <c r="B4550" s="19" t="s">
        <v>44</v>
      </c>
      <c r="C4550" s="19">
        <v>0</v>
      </c>
      <c r="D4550" s="19">
        <v>0</v>
      </c>
      <c r="E4550" s="19">
        <v>17.54</v>
      </c>
      <c r="F4550" s="19">
        <v>4.41</v>
      </c>
      <c r="G4550" s="19">
        <v>0</v>
      </c>
      <c r="H4550" s="17">
        <f t="shared" si="213"/>
        <v>0</v>
      </c>
      <c r="I4550" s="18">
        <f t="shared" si="211"/>
        <v>17.54</v>
      </c>
      <c r="J4550" s="17">
        <f t="shared" si="212"/>
        <v>0</v>
      </c>
    </row>
    <row r="4551" spans="1:10" x14ac:dyDescent="0.3">
      <c r="A4551" s="2">
        <v>20200708</v>
      </c>
      <c r="B4551" s="2" t="s">
        <v>43</v>
      </c>
      <c r="C4551" s="2">
        <v>0</v>
      </c>
      <c r="D4551" s="2">
        <v>0</v>
      </c>
      <c r="E4551" s="2">
        <v>17.52</v>
      </c>
      <c r="F4551" s="2">
        <v>4.4800000000000004</v>
      </c>
      <c r="G4551" s="2">
        <v>0</v>
      </c>
      <c r="H4551" s="16">
        <f t="shared" si="213"/>
        <v>0</v>
      </c>
      <c r="I4551" s="15">
        <f t="shared" si="211"/>
        <v>17.52</v>
      </c>
      <c r="J4551" s="14">
        <f t="shared" si="212"/>
        <v>0</v>
      </c>
    </row>
    <row r="4552" spans="1:10" x14ac:dyDescent="0.3">
      <c r="A4552" s="19">
        <v>20200708</v>
      </c>
      <c r="B4552" s="19" t="s">
        <v>42</v>
      </c>
      <c r="C4552" s="19">
        <v>63</v>
      </c>
      <c r="D4552" s="19">
        <v>8.1199999999999992</v>
      </c>
      <c r="E4552" s="19">
        <v>17.649999999999999</v>
      </c>
      <c r="F4552" s="19">
        <v>4.41</v>
      </c>
      <c r="G4552" s="19">
        <v>0</v>
      </c>
      <c r="H4552" s="17">
        <f t="shared" si="213"/>
        <v>446.0277823542317</v>
      </c>
      <c r="I4552" s="18">
        <f t="shared" si="211"/>
        <v>31.588368198569739</v>
      </c>
      <c r="J4552" s="17">
        <f t="shared" si="212"/>
        <v>0.43280410369799627</v>
      </c>
    </row>
    <row r="4553" spans="1:10" x14ac:dyDescent="0.3">
      <c r="A4553" s="2">
        <v>20200708</v>
      </c>
      <c r="B4553" s="2" t="s">
        <v>41</v>
      </c>
      <c r="C4553" s="2">
        <v>223</v>
      </c>
      <c r="D4553" s="2">
        <v>19.23</v>
      </c>
      <c r="E4553" s="2">
        <v>17.95</v>
      </c>
      <c r="F4553" s="2">
        <v>4.07</v>
      </c>
      <c r="G4553" s="2">
        <v>0</v>
      </c>
      <c r="H4553" s="16">
        <f t="shared" si="213"/>
        <v>677.06847070175786</v>
      </c>
      <c r="I4553" s="15">
        <f t="shared" si="211"/>
        <v>39.108389709429929</v>
      </c>
      <c r="J4553" s="14">
        <f t="shared" si="212"/>
        <v>0.63408291440093134</v>
      </c>
    </row>
    <row r="4554" spans="1:10" x14ac:dyDescent="0.3">
      <c r="A4554" s="19">
        <v>20200708</v>
      </c>
      <c r="B4554" s="19" t="s">
        <v>40</v>
      </c>
      <c r="C4554" s="19">
        <v>362</v>
      </c>
      <c r="D4554" s="19">
        <v>30.76</v>
      </c>
      <c r="E4554" s="19">
        <v>18.73</v>
      </c>
      <c r="F4554" s="19">
        <v>4.1399999999999997</v>
      </c>
      <c r="G4554" s="19">
        <v>0</v>
      </c>
      <c r="H4554" s="17">
        <f t="shared" si="213"/>
        <v>707.80115932339584</v>
      </c>
      <c r="I4554" s="18">
        <f t="shared" ref="I4554:I4617" si="214">E4554+H4554*((NOCT-20)/(800))</f>
        <v>40.84878622885612</v>
      </c>
      <c r="J4554" s="17">
        <f t="shared" ref="J4554:J4617" si="215">P_STC__W*(H4554/1000)*(1+(alpha_p/100)*(I4554-25))</f>
        <v>0.65732110762345719</v>
      </c>
    </row>
    <row r="4555" spans="1:10" x14ac:dyDescent="0.3">
      <c r="A4555" s="2">
        <v>20200708</v>
      </c>
      <c r="B4555" s="2" t="s">
        <v>39</v>
      </c>
      <c r="C4555" s="2">
        <v>614</v>
      </c>
      <c r="D4555" s="2">
        <v>42.45</v>
      </c>
      <c r="E4555" s="2">
        <v>19.72</v>
      </c>
      <c r="F4555" s="2">
        <v>4.07</v>
      </c>
      <c r="G4555" s="2">
        <v>0</v>
      </c>
      <c r="H4555" s="16">
        <f t="shared" si="213"/>
        <v>909.70165832409111</v>
      </c>
      <c r="I4555" s="15">
        <f t="shared" si="214"/>
        <v>48.148176822627846</v>
      </c>
      <c r="J4555" s="14">
        <f t="shared" si="215"/>
        <v>0.81494095153183388</v>
      </c>
    </row>
    <row r="4556" spans="1:10" x14ac:dyDescent="0.3">
      <c r="A4556" s="19">
        <v>20200708</v>
      </c>
      <c r="B4556" s="19" t="s">
        <v>38</v>
      </c>
      <c r="C4556" s="19">
        <v>763</v>
      </c>
      <c r="D4556" s="19">
        <v>53.97</v>
      </c>
      <c r="E4556" s="19">
        <v>20.71</v>
      </c>
      <c r="F4556" s="19">
        <v>3.93</v>
      </c>
      <c r="G4556" s="19">
        <v>0</v>
      </c>
      <c r="H4556" s="17">
        <f t="shared" si="213"/>
        <v>943.47891135363409</v>
      </c>
      <c r="I4556" s="18">
        <f t="shared" si="214"/>
        <v>50.19371597980107</v>
      </c>
      <c r="J4556" s="17">
        <f t="shared" si="215"/>
        <v>0.8365150825885449</v>
      </c>
    </row>
    <row r="4557" spans="1:10" x14ac:dyDescent="0.3">
      <c r="A4557" s="2">
        <v>20200708</v>
      </c>
      <c r="B4557" s="2" t="s">
        <v>37</v>
      </c>
      <c r="C4557" s="2">
        <v>858</v>
      </c>
      <c r="D4557" s="2">
        <v>64.64</v>
      </c>
      <c r="E4557" s="2">
        <v>21.69</v>
      </c>
      <c r="F4557" s="2">
        <v>4.07</v>
      </c>
      <c r="G4557" s="2">
        <v>0</v>
      </c>
      <c r="H4557" s="16">
        <f t="shared" si="213"/>
        <v>949.49891288226934</v>
      </c>
      <c r="I4557" s="15">
        <f t="shared" si="214"/>
        <v>51.361841027570918</v>
      </c>
      <c r="J4557" s="14">
        <f t="shared" si="215"/>
        <v>0.83686148559462725</v>
      </c>
    </row>
    <row r="4558" spans="1:10" x14ac:dyDescent="0.3">
      <c r="A4558" s="19">
        <v>20200708</v>
      </c>
      <c r="B4558" s="19" t="s">
        <v>36</v>
      </c>
      <c r="C4558" s="19">
        <v>988</v>
      </c>
      <c r="D4558" s="19">
        <v>72.430000000000007</v>
      </c>
      <c r="E4558" s="19">
        <v>22.37</v>
      </c>
      <c r="F4558" s="19">
        <v>4.34</v>
      </c>
      <c r="G4558" s="19">
        <v>0</v>
      </c>
      <c r="H4558" s="17">
        <f t="shared" si="213"/>
        <v>1036.3467602585745</v>
      </c>
      <c r="I4558" s="18">
        <f t="shared" si="214"/>
        <v>54.75583625808045</v>
      </c>
      <c r="J4558" s="17">
        <f t="shared" si="215"/>
        <v>0.89757861998676614</v>
      </c>
    </row>
    <row r="4559" spans="1:10" x14ac:dyDescent="0.3">
      <c r="A4559" s="2">
        <v>20200708</v>
      </c>
      <c r="B4559" s="2" t="s">
        <v>35</v>
      </c>
      <c r="C4559" s="2">
        <v>946</v>
      </c>
      <c r="D4559" s="2">
        <v>72.63</v>
      </c>
      <c r="E4559" s="2">
        <v>22.82</v>
      </c>
      <c r="F4559" s="2">
        <v>4.62</v>
      </c>
      <c r="G4559" s="2">
        <v>0</v>
      </c>
      <c r="H4559" s="16">
        <f t="shared" si="213"/>
        <v>991.20200810008748</v>
      </c>
      <c r="I4559" s="15">
        <f t="shared" si="214"/>
        <v>53.795062753127738</v>
      </c>
      <c r="J4559" s="14">
        <f t="shared" si="215"/>
        <v>0.86276424999088042</v>
      </c>
    </row>
    <row r="4560" spans="1:10" x14ac:dyDescent="0.3">
      <c r="A4560" s="19">
        <v>20200708</v>
      </c>
      <c r="B4560" s="19" t="s">
        <v>34</v>
      </c>
      <c r="C4560" s="19">
        <v>917.01</v>
      </c>
      <c r="D4560" s="19">
        <v>65.06</v>
      </c>
      <c r="E4560" s="19">
        <v>23.08</v>
      </c>
      <c r="F4560" s="19">
        <v>4.83</v>
      </c>
      <c r="G4560" s="19">
        <v>0</v>
      </c>
      <c r="H4560" s="17">
        <f t="shared" si="213"/>
        <v>1011.3152983920021</v>
      </c>
      <c r="I4560" s="18">
        <f t="shared" si="214"/>
        <v>54.683603074750067</v>
      </c>
      <c r="J4560" s="17">
        <f t="shared" si="215"/>
        <v>0.8762276298379944</v>
      </c>
    </row>
    <row r="4561" spans="1:10" x14ac:dyDescent="0.3">
      <c r="A4561" s="2">
        <v>20200708</v>
      </c>
      <c r="B4561" s="2" t="s">
        <v>33</v>
      </c>
      <c r="C4561" s="2">
        <v>814.01</v>
      </c>
      <c r="D4561" s="2">
        <v>54.45</v>
      </c>
      <c r="E4561" s="2">
        <v>23.01</v>
      </c>
      <c r="F4561" s="2">
        <v>5.03</v>
      </c>
      <c r="G4561" s="2">
        <v>0</v>
      </c>
      <c r="H4561" s="16">
        <f t="shared" si="213"/>
        <v>1000.4935426856238</v>
      </c>
      <c r="I4561" s="15">
        <f t="shared" si="214"/>
        <v>54.275423208925744</v>
      </c>
      <c r="J4561" s="14">
        <f t="shared" si="215"/>
        <v>0.86868911922598813</v>
      </c>
    </row>
    <row r="4562" spans="1:10" x14ac:dyDescent="0.3">
      <c r="A4562" s="19">
        <v>20200708</v>
      </c>
      <c r="B4562" s="19" t="s">
        <v>32</v>
      </c>
      <c r="C4562" s="19">
        <v>658</v>
      </c>
      <c r="D4562" s="19">
        <v>42.94</v>
      </c>
      <c r="E4562" s="19">
        <v>22.54</v>
      </c>
      <c r="F4562" s="19">
        <v>5.03</v>
      </c>
      <c r="G4562" s="19">
        <v>0</v>
      </c>
      <c r="H4562" s="17">
        <f t="shared" si="213"/>
        <v>965.89691830890899</v>
      </c>
      <c r="I4562" s="18">
        <f t="shared" si="214"/>
        <v>52.724278697153409</v>
      </c>
      <c r="J4562" s="17">
        <f t="shared" si="215"/>
        <v>0.84539233920727885</v>
      </c>
    </row>
    <row r="4563" spans="1:10" x14ac:dyDescent="0.3">
      <c r="A4563" s="2">
        <v>20200708</v>
      </c>
      <c r="B4563" s="2" t="s">
        <v>31</v>
      </c>
      <c r="C4563" s="2">
        <v>480</v>
      </c>
      <c r="D4563" s="2">
        <v>31.26</v>
      </c>
      <c r="E4563" s="2">
        <v>21.95</v>
      </c>
      <c r="F4563" s="2">
        <v>5.0999999999999996</v>
      </c>
      <c r="G4563" s="2">
        <v>0</v>
      </c>
      <c r="H4563" s="16">
        <f t="shared" ref="H4563:H4626" si="216">IF(D4563&gt;0,C4563/SIN(D4563*PI()/180),0)</f>
        <v>924.99368694049122</v>
      </c>
      <c r="I4563" s="15">
        <f t="shared" si="214"/>
        <v>50.856052716890346</v>
      </c>
      <c r="J4563" s="14">
        <f t="shared" si="215"/>
        <v>0.8173686020450327</v>
      </c>
    </row>
    <row r="4564" spans="1:10" x14ac:dyDescent="0.3">
      <c r="A4564" s="19">
        <v>20200708</v>
      </c>
      <c r="B4564" s="19" t="s">
        <v>30</v>
      </c>
      <c r="C4564" s="19">
        <v>287</v>
      </c>
      <c r="D4564" s="19">
        <v>19.72</v>
      </c>
      <c r="E4564" s="19">
        <v>21.2</v>
      </c>
      <c r="F4564" s="19">
        <v>5.17</v>
      </c>
      <c r="G4564" s="19">
        <v>0</v>
      </c>
      <c r="H4564" s="17">
        <f t="shared" si="216"/>
        <v>850.56222420446886</v>
      </c>
      <c r="I4564" s="18">
        <f t="shared" si="214"/>
        <v>47.780069506389651</v>
      </c>
      <c r="J4564" s="17">
        <f t="shared" si="215"/>
        <v>0.76337082456347649</v>
      </c>
    </row>
    <row r="4565" spans="1:10" x14ac:dyDescent="0.3">
      <c r="A4565" s="2">
        <v>20200708</v>
      </c>
      <c r="B4565" s="2" t="s">
        <v>29</v>
      </c>
      <c r="C4565" s="2">
        <v>98</v>
      </c>
      <c r="D4565" s="2">
        <v>8.58</v>
      </c>
      <c r="E4565" s="2">
        <v>20.37</v>
      </c>
      <c r="F4565" s="2">
        <v>5.52</v>
      </c>
      <c r="G4565" s="2">
        <v>0</v>
      </c>
      <c r="H4565" s="16">
        <f t="shared" si="216"/>
        <v>656.87963707822109</v>
      </c>
      <c r="I4565" s="15">
        <f t="shared" si="214"/>
        <v>40.897488658694414</v>
      </c>
      <c r="J4565" s="14">
        <f t="shared" si="215"/>
        <v>0.60988732246561861</v>
      </c>
    </row>
    <row r="4566" spans="1:10" x14ac:dyDescent="0.3">
      <c r="A4566" s="19">
        <v>20200708</v>
      </c>
      <c r="B4566" s="19" t="s">
        <v>28</v>
      </c>
      <c r="C4566" s="19">
        <v>0</v>
      </c>
      <c r="D4566" s="19">
        <v>0</v>
      </c>
      <c r="E4566" s="19">
        <v>19.100000000000001</v>
      </c>
      <c r="F4566" s="19">
        <v>5.45</v>
      </c>
      <c r="G4566" s="19">
        <v>0</v>
      </c>
      <c r="H4566" s="17">
        <f t="shared" si="216"/>
        <v>0</v>
      </c>
      <c r="I4566" s="18">
        <f t="shared" si="214"/>
        <v>19.100000000000001</v>
      </c>
      <c r="J4566" s="17">
        <f t="shared" si="215"/>
        <v>0</v>
      </c>
    </row>
    <row r="4567" spans="1:10" x14ac:dyDescent="0.3">
      <c r="A4567" s="2">
        <v>20200708</v>
      </c>
      <c r="B4567" s="2" t="s">
        <v>27</v>
      </c>
      <c r="C4567" s="2">
        <v>0</v>
      </c>
      <c r="D4567" s="2">
        <v>0</v>
      </c>
      <c r="E4567" s="2">
        <v>18.27</v>
      </c>
      <c r="F4567" s="2">
        <v>5.59</v>
      </c>
      <c r="G4567" s="2">
        <v>0</v>
      </c>
      <c r="H4567" s="16">
        <f t="shared" si="216"/>
        <v>0</v>
      </c>
      <c r="I4567" s="15">
        <f t="shared" si="214"/>
        <v>18.27</v>
      </c>
      <c r="J4567" s="14">
        <f t="shared" si="215"/>
        <v>0</v>
      </c>
    </row>
    <row r="4568" spans="1:10" x14ac:dyDescent="0.3">
      <c r="A4568" s="19">
        <v>20200708</v>
      </c>
      <c r="B4568" s="19" t="s">
        <v>26</v>
      </c>
      <c r="C4568" s="19">
        <v>0</v>
      </c>
      <c r="D4568" s="19">
        <v>0</v>
      </c>
      <c r="E4568" s="19">
        <v>17.899999999999999</v>
      </c>
      <c r="F4568" s="19">
        <v>5.59</v>
      </c>
      <c r="G4568" s="19">
        <v>0</v>
      </c>
      <c r="H4568" s="17">
        <f t="shared" si="216"/>
        <v>0</v>
      </c>
      <c r="I4568" s="18">
        <f t="shared" si="214"/>
        <v>17.899999999999999</v>
      </c>
      <c r="J4568" s="17">
        <f t="shared" si="215"/>
        <v>0</v>
      </c>
    </row>
    <row r="4569" spans="1:10" x14ac:dyDescent="0.3">
      <c r="A4569" s="2">
        <v>20200708</v>
      </c>
      <c r="B4569" s="2" t="s">
        <v>25</v>
      </c>
      <c r="C4569" s="2">
        <v>0</v>
      </c>
      <c r="D4569" s="2">
        <v>0</v>
      </c>
      <c r="E4569" s="2">
        <v>17.91</v>
      </c>
      <c r="F4569" s="2">
        <v>5.03</v>
      </c>
      <c r="G4569" s="2">
        <v>0</v>
      </c>
      <c r="H4569" s="16">
        <f t="shared" si="216"/>
        <v>0</v>
      </c>
      <c r="I4569" s="15">
        <f t="shared" si="214"/>
        <v>17.91</v>
      </c>
      <c r="J4569" s="14">
        <f t="shared" si="215"/>
        <v>0</v>
      </c>
    </row>
    <row r="4570" spans="1:10" x14ac:dyDescent="0.3">
      <c r="A4570" s="19">
        <v>20200709</v>
      </c>
      <c r="B4570" s="19" t="s">
        <v>48</v>
      </c>
      <c r="C4570" s="19">
        <v>0</v>
      </c>
      <c r="D4570" s="19">
        <v>0</v>
      </c>
      <c r="E4570" s="19">
        <v>17.690000000000001</v>
      </c>
      <c r="F4570" s="19">
        <v>5.03</v>
      </c>
      <c r="G4570" s="19">
        <v>0</v>
      </c>
      <c r="H4570" s="17">
        <f t="shared" si="216"/>
        <v>0</v>
      </c>
      <c r="I4570" s="18">
        <f t="shared" si="214"/>
        <v>17.690000000000001</v>
      </c>
      <c r="J4570" s="17">
        <f t="shared" si="215"/>
        <v>0</v>
      </c>
    </row>
    <row r="4571" spans="1:10" x14ac:dyDescent="0.3">
      <c r="A4571" s="2">
        <v>20200709</v>
      </c>
      <c r="B4571" s="2" t="s">
        <v>47</v>
      </c>
      <c r="C4571" s="2">
        <v>0</v>
      </c>
      <c r="D4571" s="2">
        <v>0</v>
      </c>
      <c r="E4571" s="2">
        <v>17.760000000000002</v>
      </c>
      <c r="F4571" s="2">
        <v>5.52</v>
      </c>
      <c r="G4571" s="2">
        <v>0</v>
      </c>
      <c r="H4571" s="16">
        <f t="shared" si="216"/>
        <v>0</v>
      </c>
      <c r="I4571" s="15">
        <f t="shared" si="214"/>
        <v>17.760000000000002</v>
      </c>
      <c r="J4571" s="14">
        <f t="shared" si="215"/>
        <v>0</v>
      </c>
    </row>
    <row r="4572" spans="1:10" x14ac:dyDescent="0.3">
      <c r="A4572" s="19">
        <v>20200709</v>
      </c>
      <c r="B4572" s="19" t="s">
        <v>46</v>
      </c>
      <c r="C4572" s="19">
        <v>0</v>
      </c>
      <c r="D4572" s="19">
        <v>0</v>
      </c>
      <c r="E4572" s="19">
        <v>17.82</v>
      </c>
      <c r="F4572" s="19">
        <v>5.17</v>
      </c>
      <c r="G4572" s="19">
        <v>0</v>
      </c>
      <c r="H4572" s="17">
        <f t="shared" si="216"/>
        <v>0</v>
      </c>
      <c r="I4572" s="18">
        <f t="shared" si="214"/>
        <v>17.82</v>
      </c>
      <c r="J4572" s="17">
        <f t="shared" si="215"/>
        <v>0</v>
      </c>
    </row>
    <row r="4573" spans="1:10" x14ac:dyDescent="0.3">
      <c r="A4573" s="2">
        <v>20200709</v>
      </c>
      <c r="B4573" s="2" t="s">
        <v>45</v>
      </c>
      <c r="C4573" s="2">
        <v>0</v>
      </c>
      <c r="D4573" s="2">
        <v>0</v>
      </c>
      <c r="E4573" s="2">
        <v>17.89</v>
      </c>
      <c r="F4573" s="2">
        <v>5.0999999999999996</v>
      </c>
      <c r="G4573" s="2">
        <v>0</v>
      </c>
      <c r="H4573" s="16">
        <f t="shared" si="216"/>
        <v>0</v>
      </c>
      <c r="I4573" s="15">
        <f t="shared" si="214"/>
        <v>17.89</v>
      </c>
      <c r="J4573" s="14">
        <f t="shared" si="215"/>
        <v>0</v>
      </c>
    </row>
    <row r="4574" spans="1:10" x14ac:dyDescent="0.3">
      <c r="A4574" s="19">
        <v>20200709</v>
      </c>
      <c r="B4574" s="19" t="s">
        <v>44</v>
      </c>
      <c r="C4574" s="19">
        <v>0</v>
      </c>
      <c r="D4574" s="19">
        <v>0</v>
      </c>
      <c r="E4574" s="19">
        <v>17.91</v>
      </c>
      <c r="F4574" s="19">
        <v>5.03</v>
      </c>
      <c r="G4574" s="19">
        <v>0</v>
      </c>
      <c r="H4574" s="17">
        <f t="shared" si="216"/>
        <v>0</v>
      </c>
      <c r="I4574" s="18">
        <f t="shared" si="214"/>
        <v>17.91</v>
      </c>
      <c r="J4574" s="17">
        <f t="shared" si="215"/>
        <v>0</v>
      </c>
    </row>
    <row r="4575" spans="1:10" x14ac:dyDescent="0.3">
      <c r="A4575" s="2">
        <v>20200709</v>
      </c>
      <c r="B4575" s="2" t="s">
        <v>43</v>
      </c>
      <c r="C4575" s="2">
        <v>0</v>
      </c>
      <c r="D4575" s="2">
        <v>0</v>
      </c>
      <c r="E4575" s="2">
        <v>17.97</v>
      </c>
      <c r="F4575" s="2">
        <v>5.17</v>
      </c>
      <c r="G4575" s="2">
        <v>0</v>
      </c>
      <c r="H4575" s="16">
        <f t="shared" si="216"/>
        <v>0</v>
      </c>
      <c r="I4575" s="15">
        <f t="shared" si="214"/>
        <v>17.97</v>
      </c>
      <c r="J4575" s="14">
        <f t="shared" si="215"/>
        <v>0</v>
      </c>
    </row>
    <row r="4576" spans="1:10" x14ac:dyDescent="0.3">
      <c r="A4576" s="19">
        <v>20200709</v>
      </c>
      <c r="B4576" s="19" t="s">
        <v>42</v>
      </c>
      <c r="C4576" s="19">
        <v>44</v>
      </c>
      <c r="D4576" s="19">
        <v>8.02</v>
      </c>
      <c r="E4576" s="19">
        <v>18.12</v>
      </c>
      <c r="F4576" s="19">
        <v>4.97</v>
      </c>
      <c r="G4576" s="19">
        <v>0</v>
      </c>
      <c r="H4576" s="17">
        <f t="shared" si="216"/>
        <v>315.36977255993668</v>
      </c>
      <c r="I4576" s="18">
        <f t="shared" si="214"/>
        <v>27.975305392498022</v>
      </c>
      <c r="J4576" s="17">
        <f t="shared" si="215"/>
        <v>0.31114732632775866</v>
      </c>
    </row>
    <row r="4577" spans="1:10" x14ac:dyDescent="0.3">
      <c r="A4577" s="2">
        <v>20200709</v>
      </c>
      <c r="B4577" s="2" t="s">
        <v>41</v>
      </c>
      <c r="C4577" s="2">
        <v>111</v>
      </c>
      <c r="D4577" s="2">
        <v>19.14</v>
      </c>
      <c r="E4577" s="2">
        <v>18.45</v>
      </c>
      <c r="F4577" s="2">
        <v>3.86</v>
      </c>
      <c r="G4577" s="2">
        <v>0</v>
      </c>
      <c r="H4577" s="16">
        <f t="shared" si="216"/>
        <v>338.54105241891642</v>
      </c>
      <c r="I4577" s="15">
        <f t="shared" si="214"/>
        <v>29.029407888091136</v>
      </c>
      <c r="J4577" s="14">
        <f t="shared" si="215"/>
        <v>0.33240251247714886</v>
      </c>
    </row>
    <row r="4578" spans="1:10" x14ac:dyDescent="0.3">
      <c r="A4578" s="19">
        <v>20200709</v>
      </c>
      <c r="B4578" s="19" t="s">
        <v>40</v>
      </c>
      <c r="C4578" s="19">
        <v>164</v>
      </c>
      <c r="D4578" s="19">
        <v>30.67</v>
      </c>
      <c r="E4578" s="19">
        <v>18.940000000000001</v>
      </c>
      <c r="F4578" s="19">
        <v>3.31</v>
      </c>
      <c r="G4578" s="19">
        <v>0</v>
      </c>
      <c r="H4578" s="17">
        <f t="shared" si="216"/>
        <v>321.51023214548979</v>
      </c>
      <c r="I4578" s="18">
        <f t="shared" si="214"/>
        <v>28.987194754546557</v>
      </c>
      <c r="J4578" s="17">
        <f t="shared" si="215"/>
        <v>0.31574157454534385</v>
      </c>
    </row>
    <row r="4579" spans="1:10" x14ac:dyDescent="0.3">
      <c r="A4579" s="2">
        <v>20200709</v>
      </c>
      <c r="B4579" s="2" t="s">
        <v>39</v>
      </c>
      <c r="C4579" s="2">
        <v>222</v>
      </c>
      <c r="D4579" s="2">
        <v>42.35</v>
      </c>
      <c r="E4579" s="2">
        <v>19.93</v>
      </c>
      <c r="F4579" s="2">
        <v>2.83</v>
      </c>
      <c r="G4579" s="2">
        <v>0</v>
      </c>
      <c r="H4579" s="16">
        <f t="shared" si="216"/>
        <v>329.54421462791458</v>
      </c>
      <c r="I4579" s="15">
        <f t="shared" si="214"/>
        <v>30.22825670712233</v>
      </c>
      <c r="J4579" s="14">
        <f t="shared" si="215"/>
        <v>0.3217909767510167</v>
      </c>
    </row>
    <row r="4580" spans="1:10" x14ac:dyDescent="0.3">
      <c r="A4580" s="19">
        <v>20200709</v>
      </c>
      <c r="B4580" s="19" t="s">
        <v>38</v>
      </c>
      <c r="C4580" s="19">
        <v>372</v>
      </c>
      <c r="D4580" s="19">
        <v>53.87</v>
      </c>
      <c r="E4580" s="19">
        <v>21.48</v>
      </c>
      <c r="F4580" s="19">
        <v>2.21</v>
      </c>
      <c r="G4580" s="19">
        <v>0</v>
      </c>
      <c r="H4580" s="17">
        <f t="shared" si="216"/>
        <v>460.57772231673431</v>
      </c>
      <c r="I4580" s="18">
        <f t="shared" si="214"/>
        <v>35.873053822397949</v>
      </c>
      <c r="J4580" s="17">
        <f t="shared" si="215"/>
        <v>0.43804223367807144</v>
      </c>
    </row>
    <row r="4581" spans="1:10" x14ac:dyDescent="0.3">
      <c r="A4581" s="2">
        <v>20200709</v>
      </c>
      <c r="B4581" s="2" t="s">
        <v>37</v>
      </c>
      <c r="C4581" s="2">
        <v>911</v>
      </c>
      <c r="D4581" s="2">
        <v>64.53</v>
      </c>
      <c r="E4581" s="2">
        <v>23.02</v>
      </c>
      <c r="F4581" s="2">
        <v>2.5499999999999998</v>
      </c>
      <c r="G4581" s="2">
        <v>0</v>
      </c>
      <c r="H4581" s="16">
        <f t="shared" si="216"/>
        <v>1009.07103275277</v>
      </c>
      <c r="I4581" s="15">
        <f t="shared" si="214"/>
        <v>54.553469773524057</v>
      </c>
      <c r="J4581" s="14">
        <f t="shared" si="215"/>
        <v>0.87487405655668027</v>
      </c>
    </row>
    <row r="4582" spans="1:10" x14ac:dyDescent="0.3">
      <c r="A4582" s="19">
        <v>20200709</v>
      </c>
      <c r="B4582" s="19" t="s">
        <v>36</v>
      </c>
      <c r="C4582" s="19">
        <v>949</v>
      </c>
      <c r="D4582" s="19">
        <v>72.31</v>
      </c>
      <c r="E4582" s="19">
        <v>24.41</v>
      </c>
      <c r="F4582" s="19">
        <v>3.72</v>
      </c>
      <c r="G4582" s="19">
        <v>0</v>
      </c>
      <c r="H4582" s="17">
        <f t="shared" si="216"/>
        <v>996.10110856512858</v>
      </c>
      <c r="I4582" s="18">
        <f t="shared" si="214"/>
        <v>55.538159642660268</v>
      </c>
      <c r="J4582" s="17">
        <f t="shared" si="215"/>
        <v>0.85921518253396112</v>
      </c>
    </row>
    <row r="4583" spans="1:10" x14ac:dyDescent="0.3">
      <c r="A4583" s="2">
        <v>20200709</v>
      </c>
      <c r="B4583" s="2" t="s">
        <v>35</v>
      </c>
      <c r="C4583" s="2">
        <v>961</v>
      </c>
      <c r="D4583" s="2">
        <v>72.53</v>
      </c>
      <c r="E4583" s="2">
        <v>25.34</v>
      </c>
      <c r="F4583" s="2">
        <v>4.97</v>
      </c>
      <c r="G4583" s="2">
        <v>0</v>
      </c>
      <c r="H4583" s="16">
        <f t="shared" si="216"/>
        <v>1007.4703040370229</v>
      </c>
      <c r="I4583" s="15">
        <f t="shared" si="214"/>
        <v>56.823447001156964</v>
      </c>
      <c r="J4583" s="14">
        <f t="shared" si="215"/>
        <v>0.86319500382109515</v>
      </c>
    </row>
    <row r="4584" spans="1:10" x14ac:dyDescent="0.3">
      <c r="A4584" s="19">
        <v>20200709</v>
      </c>
      <c r="B4584" s="19" t="s">
        <v>34</v>
      </c>
      <c r="C4584" s="19">
        <v>916.01</v>
      </c>
      <c r="D4584" s="19">
        <v>65</v>
      </c>
      <c r="E4584" s="19">
        <v>25.5</v>
      </c>
      <c r="F4584" s="19">
        <v>6.07</v>
      </c>
      <c r="G4584" s="19">
        <v>0</v>
      </c>
      <c r="H4584" s="17">
        <f t="shared" si="216"/>
        <v>1010.705207548832</v>
      </c>
      <c r="I4584" s="18">
        <f t="shared" si="214"/>
        <v>57.084537735901002</v>
      </c>
      <c r="J4584" s="17">
        <f t="shared" si="215"/>
        <v>0.86477916537720734</v>
      </c>
    </row>
    <row r="4585" spans="1:10" x14ac:dyDescent="0.3">
      <c r="A4585" s="2">
        <v>20200709</v>
      </c>
      <c r="B4585" s="2" t="s">
        <v>33</v>
      </c>
      <c r="C4585" s="2">
        <v>798.01</v>
      </c>
      <c r="D4585" s="2">
        <v>54.41</v>
      </c>
      <c r="E4585" s="2">
        <v>25.12</v>
      </c>
      <c r="F4585" s="2">
        <v>6.9</v>
      </c>
      <c r="G4585" s="2">
        <v>0</v>
      </c>
      <c r="H4585" s="16">
        <f t="shared" si="216"/>
        <v>981.3178745498127</v>
      </c>
      <c r="I4585" s="15">
        <f t="shared" si="214"/>
        <v>55.786183579681648</v>
      </c>
      <c r="J4585" s="14">
        <f t="shared" si="215"/>
        <v>0.84536822948820167</v>
      </c>
    </row>
    <row r="4586" spans="1:10" x14ac:dyDescent="0.3">
      <c r="A4586" s="19">
        <v>20200709</v>
      </c>
      <c r="B4586" s="19" t="s">
        <v>32</v>
      </c>
      <c r="C4586" s="19">
        <v>652</v>
      </c>
      <c r="D4586" s="19">
        <v>42.91</v>
      </c>
      <c r="E4586" s="19">
        <v>24.52</v>
      </c>
      <c r="F4586" s="19">
        <v>7.45</v>
      </c>
      <c r="G4586" s="19">
        <v>0</v>
      </c>
      <c r="H4586" s="17">
        <f t="shared" si="216"/>
        <v>957.62830866784134</v>
      </c>
      <c r="I4586" s="18">
        <f t="shared" si="214"/>
        <v>54.445884645870038</v>
      </c>
      <c r="J4586" s="17">
        <f t="shared" si="215"/>
        <v>0.83073635146990332</v>
      </c>
    </row>
    <row r="4587" spans="1:10" x14ac:dyDescent="0.3">
      <c r="A4587" s="2">
        <v>20200709</v>
      </c>
      <c r="B4587" s="2" t="s">
        <v>31</v>
      </c>
      <c r="C4587" s="2">
        <v>468</v>
      </c>
      <c r="D4587" s="2">
        <v>31.22</v>
      </c>
      <c r="E4587" s="2">
        <v>23.84</v>
      </c>
      <c r="F4587" s="2">
        <v>7.72</v>
      </c>
      <c r="G4587" s="2">
        <v>0</v>
      </c>
      <c r="H4587" s="16">
        <f t="shared" si="216"/>
        <v>902.90743789856049</v>
      </c>
      <c r="I4587" s="15">
        <f t="shared" si="214"/>
        <v>52.055857434330015</v>
      </c>
      <c r="J4587" s="14">
        <f t="shared" si="215"/>
        <v>0.79297723077575222</v>
      </c>
    </row>
    <row r="4588" spans="1:10" x14ac:dyDescent="0.3">
      <c r="A4588" s="19">
        <v>20200709</v>
      </c>
      <c r="B4588" s="19" t="s">
        <v>30</v>
      </c>
      <c r="C4588" s="19">
        <v>267</v>
      </c>
      <c r="D4588" s="19">
        <v>19.68</v>
      </c>
      <c r="E4588" s="19">
        <v>22.99</v>
      </c>
      <c r="F4588" s="19">
        <v>8</v>
      </c>
      <c r="G4588" s="19">
        <v>0</v>
      </c>
      <c r="H4588" s="17">
        <f t="shared" si="216"/>
        <v>792.83396238839737</v>
      </c>
      <c r="I4588" s="18">
        <f t="shared" si="214"/>
        <v>47.76606132463742</v>
      </c>
      <c r="J4588" s="17">
        <f t="shared" si="215"/>
        <v>0.71161028265244441</v>
      </c>
    </row>
    <row r="4589" spans="1:10" x14ac:dyDescent="0.3">
      <c r="A4589" s="2">
        <v>20200709</v>
      </c>
      <c r="B4589" s="2" t="s">
        <v>29</v>
      </c>
      <c r="C4589" s="2">
        <v>86</v>
      </c>
      <c r="D4589" s="2">
        <v>8.5399999999999991</v>
      </c>
      <c r="E4589" s="2">
        <v>21.48</v>
      </c>
      <c r="F4589" s="2">
        <v>7.72</v>
      </c>
      <c r="G4589" s="2">
        <v>0</v>
      </c>
      <c r="H4589" s="16">
        <f t="shared" si="216"/>
        <v>579.12520941531568</v>
      </c>
      <c r="I4589" s="15">
        <f t="shared" si="214"/>
        <v>39.577662794228615</v>
      </c>
      <c r="J4589" s="14">
        <f t="shared" si="215"/>
        <v>0.54113489533209491</v>
      </c>
    </row>
    <row r="4590" spans="1:10" x14ac:dyDescent="0.3">
      <c r="A4590" s="19">
        <v>20200709</v>
      </c>
      <c r="B4590" s="19" t="s">
        <v>28</v>
      </c>
      <c r="C4590" s="19">
        <v>0</v>
      </c>
      <c r="D4590" s="19">
        <v>0</v>
      </c>
      <c r="E4590" s="19">
        <v>20.399999999999999</v>
      </c>
      <c r="F4590" s="19">
        <v>7.1</v>
      </c>
      <c r="G4590" s="19">
        <v>0</v>
      </c>
      <c r="H4590" s="17">
        <f t="shared" si="216"/>
        <v>0</v>
      </c>
      <c r="I4590" s="18">
        <f t="shared" si="214"/>
        <v>20.399999999999999</v>
      </c>
      <c r="J4590" s="17">
        <f t="shared" si="215"/>
        <v>0</v>
      </c>
    </row>
    <row r="4591" spans="1:10" x14ac:dyDescent="0.3">
      <c r="A4591" s="2">
        <v>20200709</v>
      </c>
      <c r="B4591" s="2" t="s">
        <v>27</v>
      </c>
      <c r="C4591" s="2">
        <v>0</v>
      </c>
      <c r="D4591" s="2">
        <v>0</v>
      </c>
      <c r="E4591" s="2">
        <v>19.649999999999999</v>
      </c>
      <c r="F4591" s="2">
        <v>6.69</v>
      </c>
      <c r="G4591" s="2">
        <v>0</v>
      </c>
      <c r="H4591" s="16">
        <f t="shared" si="216"/>
        <v>0</v>
      </c>
      <c r="I4591" s="15">
        <f t="shared" si="214"/>
        <v>19.649999999999999</v>
      </c>
      <c r="J4591" s="14">
        <f t="shared" si="215"/>
        <v>0</v>
      </c>
    </row>
    <row r="4592" spans="1:10" x14ac:dyDescent="0.3">
      <c r="A4592" s="19">
        <v>20200709</v>
      </c>
      <c r="B4592" s="19" t="s">
        <v>26</v>
      </c>
      <c r="C4592" s="19">
        <v>0</v>
      </c>
      <c r="D4592" s="19">
        <v>0</v>
      </c>
      <c r="E4592" s="19">
        <v>19.190000000000001</v>
      </c>
      <c r="F4592" s="19">
        <v>6.41</v>
      </c>
      <c r="G4592" s="19">
        <v>0</v>
      </c>
      <c r="H4592" s="17">
        <f t="shared" si="216"/>
        <v>0</v>
      </c>
      <c r="I4592" s="18">
        <f t="shared" si="214"/>
        <v>19.190000000000001</v>
      </c>
      <c r="J4592" s="17">
        <f t="shared" si="215"/>
        <v>0</v>
      </c>
    </row>
    <row r="4593" spans="1:10" x14ac:dyDescent="0.3">
      <c r="A4593" s="2">
        <v>20200709</v>
      </c>
      <c r="B4593" s="2" t="s">
        <v>25</v>
      </c>
      <c r="C4593" s="2">
        <v>0</v>
      </c>
      <c r="D4593" s="2">
        <v>0</v>
      </c>
      <c r="E4593" s="2">
        <v>18.87</v>
      </c>
      <c r="F4593" s="2">
        <v>6.41</v>
      </c>
      <c r="G4593" s="2">
        <v>0</v>
      </c>
      <c r="H4593" s="16">
        <f t="shared" si="216"/>
        <v>0</v>
      </c>
      <c r="I4593" s="15">
        <f t="shared" si="214"/>
        <v>18.87</v>
      </c>
      <c r="J4593" s="14">
        <f t="shared" si="215"/>
        <v>0</v>
      </c>
    </row>
    <row r="4594" spans="1:10" x14ac:dyDescent="0.3">
      <c r="A4594" s="19">
        <v>20200710</v>
      </c>
      <c r="B4594" s="19" t="s">
        <v>48</v>
      </c>
      <c r="C4594" s="19">
        <v>0</v>
      </c>
      <c r="D4594" s="19">
        <v>0</v>
      </c>
      <c r="E4594" s="19">
        <v>18.61</v>
      </c>
      <c r="F4594" s="19">
        <v>6.41</v>
      </c>
      <c r="G4594" s="19">
        <v>0</v>
      </c>
      <c r="H4594" s="17">
        <f t="shared" si="216"/>
        <v>0</v>
      </c>
      <c r="I4594" s="18">
        <f t="shared" si="214"/>
        <v>18.61</v>
      </c>
      <c r="J4594" s="17">
        <f t="shared" si="215"/>
        <v>0</v>
      </c>
    </row>
    <row r="4595" spans="1:10" x14ac:dyDescent="0.3">
      <c r="A4595" s="2">
        <v>20200710</v>
      </c>
      <c r="B4595" s="2" t="s">
        <v>47</v>
      </c>
      <c r="C4595" s="2">
        <v>0</v>
      </c>
      <c r="D4595" s="2">
        <v>0</v>
      </c>
      <c r="E4595" s="2">
        <v>18.45</v>
      </c>
      <c r="F4595" s="2">
        <v>6.34</v>
      </c>
      <c r="G4595" s="2">
        <v>0</v>
      </c>
      <c r="H4595" s="16">
        <f t="shared" si="216"/>
        <v>0</v>
      </c>
      <c r="I4595" s="15">
        <f t="shared" si="214"/>
        <v>18.45</v>
      </c>
      <c r="J4595" s="14">
        <f t="shared" si="215"/>
        <v>0</v>
      </c>
    </row>
    <row r="4596" spans="1:10" x14ac:dyDescent="0.3">
      <c r="A4596" s="19">
        <v>20200710</v>
      </c>
      <c r="B4596" s="19" t="s">
        <v>46</v>
      </c>
      <c r="C4596" s="19">
        <v>0</v>
      </c>
      <c r="D4596" s="19">
        <v>0</v>
      </c>
      <c r="E4596" s="19">
        <v>18.28</v>
      </c>
      <c r="F4596" s="19">
        <v>6.28</v>
      </c>
      <c r="G4596" s="19">
        <v>0</v>
      </c>
      <c r="H4596" s="17">
        <f t="shared" si="216"/>
        <v>0</v>
      </c>
      <c r="I4596" s="18">
        <f t="shared" si="214"/>
        <v>18.28</v>
      </c>
      <c r="J4596" s="17">
        <f t="shared" si="215"/>
        <v>0</v>
      </c>
    </row>
    <row r="4597" spans="1:10" x14ac:dyDescent="0.3">
      <c r="A4597" s="2">
        <v>20200710</v>
      </c>
      <c r="B4597" s="2" t="s">
        <v>45</v>
      </c>
      <c r="C4597" s="2">
        <v>0</v>
      </c>
      <c r="D4597" s="2">
        <v>0</v>
      </c>
      <c r="E4597" s="2">
        <v>18.13</v>
      </c>
      <c r="F4597" s="2">
        <v>6.28</v>
      </c>
      <c r="G4597" s="2">
        <v>0</v>
      </c>
      <c r="H4597" s="16">
        <f t="shared" si="216"/>
        <v>0</v>
      </c>
      <c r="I4597" s="15">
        <f t="shared" si="214"/>
        <v>18.13</v>
      </c>
      <c r="J4597" s="14">
        <f t="shared" si="215"/>
        <v>0</v>
      </c>
    </row>
    <row r="4598" spans="1:10" x14ac:dyDescent="0.3">
      <c r="A4598" s="19">
        <v>20200710</v>
      </c>
      <c r="B4598" s="19" t="s">
        <v>44</v>
      </c>
      <c r="C4598" s="19">
        <v>0</v>
      </c>
      <c r="D4598" s="19">
        <v>0</v>
      </c>
      <c r="E4598" s="19">
        <v>17.989999999999998</v>
      </c>
      <c r="F4598" s="19">
        <v>6.21</v>
      </c>
      <c r="G4598" s="19">
        <v>0</v>
      </c>
      <c r="H4598" s="17">
        <f t="shared" si="216"/>
        <v>0</v>
      </c>
      <c r="I4598" s="18">
        <f t="shared" si="214"/>
        <v>17.989999999999998</v>
      </c>
      <c r="J4598" s="17">
        <f t="shared" si="215"/>
        <v>0</v>
      </c>
    </row>
    <row r="4599" spans="1:10" x14ac:dyDescent="0.3">
      <c r="A4599" s="2">
        <v>20200710</v>
      </c>
      <c r="B4599" s="2" t="s">
        <v>43</v>
      </c>
      <c r="C4599" s="2">
        <v>0</v>
      </c>
      <c r="D4599" s="2">
        <v>0</v>
      </c>
      <c r="E4599" s="2">
        <v>17.8</v>
      </c>
      <c r="F4599" s="2">
        <v>6.34</v>
      </c>
      <c r="G4599" s="2">
        <v>0</v>
      </c>
      <c r="H4599" s="16">
        <f t="shared" si="216"/>
        <v>0</v>
      </c>
      <c r="I4599" s="15">
        <f t="shared" si="214"/>
        <v>17.8</v>
      </c>
      <c r="J4599" s="14">
        <f t="shared" si="215"/>
        <v>0</v>
      </c>
    </row>
    <row r="4600" spans="1:10" x14ac:dyDescent="0.3">
      <c r="A4600" s="19">
        <v>20200710</v>
      </c>
      <c r="B4600" s="19" t="s">
        <v>42</v>
      </c>
      <c r="C4600" s="19">
        <v>86</v>
      </c>
      <c r="D4600" s="19">
        <v>7.92</v>
      </c>
      <c r="E4600" s="19">
        <v>17.72</v>
      </c>
      <c r="F4600" s="19">
        <v>6.34</v>
      </c>
      <c r="G4600" s="19">
        <v>0</v>
      </c>
      <c r="H4600" s="17">
        <f t="shared" si="216"/>
        <v>624.13686459831194</v>
      </c>
      <c r="I4600" s="18">
        <f t="shared" si="214"/>
        <v>37.224277018697251</v>
      </c>
      <c r="J4600" s="17">
        <f t="shared" si="215"/>
        <v>0.58980356591137295</v>
      </c>
    </row>
    <row r="4601" spans="1:10" x14ac:dyDescent="0.3">
      <c r="A4601" s="2">
        <v>20200710</v>
      </c>
      <c r="B4601" s="2" t="s">
        <v>41</v>
      </c>
      <c r="C4601" s="2">
        <v>271.99</v>
      </c>
      <c r="D4601" s="2">
        <v>19.04</v>
      </c>
      <c r="E4601" s="2">
        <v>18.32</v>
      </c>
      <c r="F4601" s="2">
        <v>6.69</v>
      </c>
      <c r="G4601" s="2">
        <v>0</v>
      </c>
      <c r="H4601" s="16">
        <f t="shared" si="216"/>
        <v>833.74160699489448</v>
      </c>
      <c r="I4601" s="15">
        <f t="shared" si="214"/>
        <v>44.374425218590453</v>
      </c>
      <c r="J4601" s="14">
        <f t="shared" si="215"/>
        <v>0.76105191712131937</v>
      </c>
    </row>
    <row r="4602" spans="1:10" x14ac:dyDescent="0.3">
      <c r="A4602" s="19">
        <v>20200710</v>
      </c>
      <c r="B4602" s="19" t="s">
        <v>40</v>
      </c>
      <c r="C4602" s="19">
        <v>476.99</v>
      </c>
      <c r="D4602" s="19">
        <v>30.57</v>
      </c>
      <c r="E4602" s="19">
        <v>19.34</v>
      </c>
      <c r="F4602" s="19">
        <v>6.9</v>
      </c>
      <c r="G4602" s="19">
        <v>0</v>
      </c>
      <c r="H4602" s="17">
        <f t="shared" si="216"/>
        <v>937.86621570169973</v>
      </c>
      <c r="I4602" s="18">
        <f t="shared" si="214"/>
        <v>48.64831924067812</v>
      </c>
      <c r="J4602" s="17">
        <f t="shared" si="215"/>
        <v>0.83806089716887755</v>
      </c>
    </row>
    <row r="4603" spans="1:10" x14ac:dyDescent="0.3">
      <c r="A4603" s="2">
        <v>20200710</v>
      </c>
      <c r="B4603" s="2" t="s">
        <v>39</v>
      </c>
      <c r="C4603" s="2">
        <v>655</v>
      </c>
      <c r="D4603" s="2">
        <v>42.26</v>
      </c>
      <c r="E4603" s="2">
        <v>20.96</v>
      </c>
      <c r="F4603" s="2">
        <v>6.83</v>
      </c>
      <c r="G4603" s="2">
        <v>0</v>
      </c>
      <c r="H4603" s="16">
        <f t="shared" si="216"/>
        <v>973.98350339899446</v>
      </c>
      <c r="I4603" s="15">
        <f t="shared" si="214"/>
        <v>51.396984481218581</v>
      </c>
      <c r="J4603" s="14">
        <f t="shared" si="215"/>
        <v>0.85828747999015664</v>
      </c>
    </row>
    <row r="4604" spans="1:10" x14ac:dyDescent="0.3">
      <c r="A4604" s="19">
        <v>20200710</v>
      </c>
      <c r="B4604" s="19" t="s">
        <v>38</v>
      </c>
      <c r="C4604" s="19">
        <v>784</v>
      </c>
      <c r="D4604" s="19">
        <v>53.77</v>
      </c>
      <c r="E4604" s="19">
        <v>22.69</v>
      </c>
      <c r="F4604" s="19">
        <v>6.55</v>
      </c>
      <c r="G4604" s="19">
        <v>0</v>
      </c>
      <c r="H4604" s="17">
        <f t="shared" si="216"/>
        <v>971.91974939792965</v>
      </c>
      <c r="I4604" s="18">
        <f t="shared" si="214"/>
        <v>53.062492168685303</v>
      </c>
      <c r="J4604" s="17">
        <f t="shared" si="215"/>
        <v>0.84918454279561473</v>
      </c>
    </row>
    <row r="4605" spans="1:10" x14ac:dyDescent="0.3">
      <c r="A4605" s="2">
        <v>20200710</v>
      </c>
      <c r="B4605" s="2" t="s">
        <v>37</v>
      </c>
      <c r="C4605" s="2">
        <v>888</v>
      </c>
      <c r="D4605" s="2">
        <v>64.42</v>
      </c>
      <c r="E4605" s="2">
        <v>24.31</v>
      </c>
      <c r="F4605" s="2">
        <v>6.28</v>
      </c>
      <c r="G4605" s="2">
        <v>0</v>
      </c>
      <c r="H4605" s="16">
        <f t="shared" si="216"/>
        <v>984.49716544404953</v>
      </c>
      <c r="I4605" s="15">
        <f t="shared" si="214"/>
        <v>55.075536420126546</v>
      </c>
      <c r="J4605" s="14">
        <f t="shared" si="215"/>
        <v>0.85125540384734211</v>
      </c>
    </row>
    <row r="4606" spans="1:10" x14ac:dyDescent="0.3">
      <c r="A4606" s="19">
        <v>20200710</v>
      </c>
      <c r="B4606" s="19" t="s">
        <v>36</v>
      </c>
      <c r="C4606" s="19">
        <v>983</v>
      </c>
      <c r="D4606" s="19">
        <v>72.180000000000007</v>
      </c>
      <c r="E4606" s="19">
        <v>25.58</v>
      </c>
      <c r="F4606" s="19">
        <v>6.07</v>
      </c>
      <c r="G4606" s="19">
        <v>0</v>
      </c>
      <c r="H4606" s="17">
        <f t="shared" si="216"/>
        <v>1032.5384840418199</v>
      </c>
      <c r="I4606" s="18">
        <f t="shared" si="214"/>
        <v>57.846827626306869</v>
      </c>
      <c r="J4606" s="17">
        <f t="shared" si="215"/>
        <v>0.87991822282899546</v>
      </c>
    </row>
    <row r="4607" spans="1:10" x14ac:dyDescent="0.3">
      <c r="A4607" s="2">
        <v>20200710</v>
      </c>
      <c r="B4607" s="2" t="s">
        <v>35</v>
      </c>
      <c r="C4607" s="2">
        <v>937</v>
      </c>
      <c r="D4607" s="2">
        <v>72.430000000000007</v>
      </c>
      <c r="E4607" s="2">
        <v>26.25</v>
      </c>
      <c r="F4607" s="2">
        <v>6.14</v>
      </c>
      <c r="G4607" s="2">
        <v>0</v>
      </c>
      <c r="H4607" s="16">
        <f t="shared" si="216"/>
        <v>982.85112789704874</v>
      </c>
      <c r="I4607" s="15">
        <f t="shared" si="214"/>
        <v>56.96409774678277</v>
      </c>
      <c r="J4607" s="14">
        <f t="shared" si="215"/>
        <v>0.84147935504518245</v>
      </c>
    </row>
    <row r="4608" spans="1:10" x14ac:dyDescent="0.3">
      <c r="A4608" s="19">
        <v>20200710</v>
      </c>
      <c r="B4608" s="19" t="s">
        <v>34</v>
      </c>
      <c r="C4608" s="19">
        <v>918.01</v>
      </c>
      <c r="D4608" s="19">
        <v>64.930000000000007</v>
      </c>
      <c r="E4608" s="19">
        <v>26.53</v>
      </c>
      <c r="F4608" s="19">
        <v>6.41</v>
      </c>
      <c r="G4608" s="19">
        <v>0</v>
      </c>
      <c r="H4608" s="17">
        <f t="shared" si="216"/>
        <v>1013.4901072457066</v>
      </c>
      <c r="I4608" s="18">
        <f t="shared" si="214"/>
        <v>58.201565851428327</v>
      </c>
      <c r="J4608" s="17">
        <f t="shared" si="215"/>
        <v>0.86206754383600392</v>
      </c>
    </row>
    <row r="4609" spans="1:10" x14ac:dyDescent="0.3">
      <c r="A4609" s="2">
        <v>20200710</v>
      </c>
      <c r="B4609" s="2" t="s">
        <v>33</v>
      </c>
      <c r="C4609" s="2">
        <v>775</v>
      </c>
      <c r="D4609" s="2">
        <v>54.36</v>
      </c>
      <c r="E4609" s="2">
        <v>26.38</v>
      </c>
      <c r="F4609" s="2">
        <v>6.62</v>
      </c>
      <c r="G4609" s="2">
        <v>0</v>
      </c>
      <c r="H4609" s="16">
        <f t="shared" si="216"/>
        <v>953.6182661538021</v>
      </c>
      <c r="I4609" s="15">
        <f t="shared" si="214"/>
        <v>56.180570817306318</v>
      </c>
      <c r="J4609" s="14">
        <f t="shared" si="215"/>
        <v>0.8198136376916173</v>
      </c>
    </row>
    <row r="4610" spans="1:10" x14ac:dyDescent="0.3">
      <c r="A4610" s="19">
        <v>20200710</v>
      </c>
      <c r="B4610" s="19" t="s">
        <v>32</v>
      </c>
      <c r="C4610" s="19">
        <v>647</v>
      </c>
      <c r="D4610" s="19">
        <v>42.87</v>
      </c>
      <c r="E4610" s="19">
        <v>25.8</v>
      </c>
      <c r="F4610" s="19">
        <v>6.83</v>
      </c>
      <c r="G4610" s="19">
        <v>0</v>
      </c>
      <c r="H4610" s="17">
        <f t="shared" si="216"/>
        <v>950.99898070851771</v>
      </c>
      <c r="I4610" s="18">
        <f t="shared" si="214"/>
        <v>55.518718147141179</v>
      </c>
      <c r="J4610" s="17">
        <f t="shared" si="215"/>
        <v>0.82039426638143964</v>
      </c>
    </row>
    <row r="4611" spans="1:10" x14ac:dyDescent="0.3">
      <c r="A4611" s="2">
        <v>20200710</v>
      </c>
      <c r="B4611" s="2" t="s">
        <v>31</v>
      </c>
      <c r="C4611" s="2">
        <v>473</v>
      </c>
      <c r="D4611" s="2">
        <v>31.19</v>
      </c>
      <c r="E4611" s="2">
        <v>24.88</v>
      </c>
      <c r="F4611" s="2">
        <v>6.9</v>
      </c>
      <c r="G4611" s="2">
        <v>0</v>
      </c>
      <c r="H4611" s="16">
        <f t="shared" si="216"/>
        <v>913.34303215748548</v>
      </c>
      <c r="I4611" s="15">
        <f t="shared" si="214"/>
        <v>53.42196975492142</v>
      </c>
      <c r="J4611" s="14">
        <f t="shared" si="215"/>
        <v>0.79652749599616823</v>
      </c>
    </row>
    <row r="4612" spans="1:10" x14ac:dyDescent="0.3">
      <c r="A4612" s="19">
        <v>20200710</v>
      </c>
      <c r="B4612" s="19" t="s">
        <v>30</v>
      </c>
      <c r="C4612" s="19">
        <v>285</v>
      </c>
      <c r="D4612" s="19">
        <v>19.64</v>
      </c>
      <c r="E4612" s="19">
        <v>23.77</v>
      </c>
      <c r="F4612" s="19">
        <v>6.9</v>
      </c>
      <c r="G4612" s="19">
        <v>0</v>
      </c>
      <c r="H4612" s="17">
        <f t="shared" si="216"/>
        <v>847.93878605931945</v>
      </c>
      <c r="I4612" s="18">
        <f t="shared" si="214"/>
        <v>50.268087064353736</v>
      </c>
      <c r="J4612" s="17">
        <f t="shared" si="215"/>
        <v>0.7515227262380676</v>
      </c>
    </row>
    <row r="4613" spans="1:10" x14ac:dyDescent="0.3">
      <c r="A4613" s="2">
        <v>20200710</v>
      </c>
      <c r="B4613" s="2" t="s">
        <v>29</v>
      </c>
      <c r="C4613" s="2">
        <v>97</v>
      </c>
      <c r="D4613" s="2">
        <v>8.49</v>
      </c>
      <c r="E4613" s="2">
        <v>22.13</v>
      </c>
      <c r="F4613" s="2">
        <v>6.55</v>
      </c>
      <c r="G4613" s="2">
        <v>0</v>
      </c>
      <c r="H4613" s="16">
        <f t="shared" si="216"/>
        <v>657.01779344921636</v>
      </c>
      <c r="I4613" s="15">
        <f t="shared" si="214"/>
        <v>42.66180604528801</v>
      </c>
      <c r="J4613" s="14">
        <f t="shared" si="215"/>
        <v>0.60479924968630216</v>
      </c>
    </row>
    <row r="4614" spans="1:10" x14ac:dyDescent="0.3">
      <c r="A4614" s="19">
        <v>20200710</v>
      </c>
      <c r="B4614" s="19" t="s">
        <v>28</v>
      </c>
      <c r="C4614" s="19">
        <v>0</v>
      </c>
      <c r="D4614" s="19">
        <v>0</v>
      </c>
      <c r="E4614" s="19">
        <v>20.91</v>
      </c>
      <c r="F4614" s="19">
        <v>5.86</v>
      </c>
      <c r="G4614" s="19">
        <v>0</v>
      </c>
      <c r="H4614" s="17">
        <f t="shared" si="216"/>
        <v>0</v>
      </c>
      <c r="I4614" s="18">
        <f t="shared" si="214"/>
        <v>20.91</v>
      </c>
      <c r="J4614" s="17">
        <f t="shared" si="215"/>
        <v>0</v>
      </c>
    </row>
    <row r="4615" spans="1:10" x14ac:dyDescent="0.3">
      <c r="A4615" s="2">
        <v>20200710</v>
      </c>
      <c r="B4615" s="2" t="s">
        <v>27</v>
      </c>
      <c r="C4615" s="2">
        <v>0</v>
      </c>
      <c r="D4615" s="2">
        <v>0</v>
      </c>
      <c r="E4615" s="2">
        <v>20.02</v>
      </c>
      <c r="F4615" s="2">
        <v>5.52</v>
      </c>
      <c r="G4615" s="2">
        <v>0</v>
      </c>
      <c r="H4615" s="16">
        <f t="shared" si="216"/>
        <v>0</v>
      </c>
      <c r="I4615" s="15">
        <f t="shared" si="214"/>
        <v>20.02</v>
      </c>
      <c r="J4615" s="14">
        <f t="shared" si="215"/>
        <v>0</v>
      </c>
    </row>
    <row r="4616" spans="1:10" x14ac:dyDescent="0.3">
      <c r="A4616" s="19">
        <v>20200710</v>
      </c>
      <c r="B4616" s="19" t="s">
        <v>26</v>
      </c>
      <c r="C4616" s="19">
        <v>0</v>
      </c>
      <c r="D4616" s="19">
        <v>0</v>
      </c>
      <c r="E4616" s="19">
        <v>19.54</v>
      </c>
      <c r="F4616" s="19">
        <v>5.31</v>
      </c>
      <c r="G4616" s="19">
        <v>0</v>
      </c>
      <c r="H4616" s="17">
        <f t="shared" si="216"/>
        <v>0</v>
      </c>
      <c r="I4616" s="18">
        <f t="shared" si="214"/>
        <v>19.54</v>
      </c>
      <c r="J4616" s="17">
        <f t="shared" si="215"/>
        <v>0</v>
      </c>
    </row>
    <row r="4617" spans="1:10" x14ac:dyDescent="0.3">
      <c r="A4617" s="2">
        <v>20200710</v>
      </c>
      <c r="B4617" s="2" t="s">
        <v>25</v>
      </c>
      <c r="C4617" s="2">
        <v>0</v>
      </c>
      <c r="D4617" s="2">
        <v>0</v>
      </c>
      <c r="E4617" s="2">
        <v>19.260000000000002</v>
      </c>
      <c r="F4617" s="2">
        <v>5.24</v>
      </c>
      <c r="G4617" s="2">
        <v>0</v>
      </c>
      <c r="H4617" s="16">
        <f t="shared" si="216"/>
        <v>0</v>
      </c>
      <c r="I4617" s="15">
        <f t="shared" si="214"/>
        <v>19.260000000000002</v>
      </c>
      <c r="J4617" s="14">
        <f t="shared" si="215"/>
        <v>0</v>
      </c>
    </row>
    <row r="4618" spans="1:10" x14ac:dyDescent="0.3">
      <c r="A4618" s="19">
        <v>20200711</v>
      </c>
      <c r="B4618" s="19" t="s">
        <v>48</v>
      </c>
      <c r="C4618" s="19">
        <v>0</v>
      </c>
      <c r="D4618" s="19">
        <v>0</v>
      </c>
      <c r="E4618" s="19">
        <v>19.05</v>
      </c>
      <c r="F4618" s="19">
        <v>5.03</v>
      </c>
      <c r="G4618" s="19">
        <v>0</v>
      </c>
      <c r="H4618" s="17">
        <f t="shared" si="216"/>
        <v>0</v>
      </c>
      <c r="I4618" s="18">
        <f t="shared" ref="I4618:I4681" si="217">E4618+H4618*((NOCT-20)/(800))</f>
        <v>19.05</v>
      </c>
      <c r="J4618" s="17">
        <f t="shared" ref="J4618:J4681" si="218">P_STC__W*(H4618/1000)*(1+(alpha_p/100)*(I4618-25))</f>
        <v>0</v>
      </c>
    </row>
    <row r="4619" spans="1:10" x14ac:dyDescent="0.3">
      <c r="A4619" s="2">
        <v>20200711</v>
      </c>
      <c r="B4619" s="2" t="s">
        <v>47</v>
      </c>
      <c r="C4619" s="2">
        <v>0</v>
      </c>
      <c r="D4619" s="2">
        <v>0</v>
      </c>
      <c r="E4619" s="2">
        <v>18.920000000000002</v>
      </c>
      <c r="F4619" s="2">
        <v>4.9000000000000004</v>
      </c>
      <c r="G4619" s="2">
        <v>0</v>
      </c>
      <c r="H4619" s="16">
        <f t="shared" si="216"/>
        <v>0</v>
      </c>
      <c r="I4619" s="15">
        <f t="shared" si="217"/>
        <v>18.920000000000002</v>
      </c>
      <c r="J4619" s="14">
        <f t="shared" si="218"/>
        <v>0</v>
      </c>
    </row>
    <row r="4620" spans="1:10" x14ac:dyDescent="0.3">
      <c r="A4620" s="19">
        <v>20200711</v>
      </c>
      <c r="B4620" s="19" t="s">
        <v>46</v>
      </c>
      <c r="C4620" s="19">
        <v>0</v>
      </c>
      <c r="D4620" s="19">
        <v>0</v>
      </c>
      <c r="E4620" s="19">
        <v>18.760000000000002</v>
      </c>
      <c r="F4620" s="19">
        <v>4.76</v>
      </c>
      <c r="G4620" s="19">
        <v>0</v>
      </c>
      <c r="H4620" s="17">
        <f t="shared" si="216"/>
        <v>0</v>
      </c>
      <c r="I4620" s="18">
        <f t="shared" si="217"/>
        <v>18.760000000000002</v>
      </c>
      <c r="J4620" s="17">
        <f t="shared" si="218"/>
        <v>0</v>
      </c>
    </row>
    <row r="4621" spans="1:10" x14ac:dyDescent="0.3">
      <c r="A4621" s="2">
        <v>20200711</v>
      </c>
      <c r="B4621" s="2" t="s">
        <v>45</v>
      </c>
      <c r="C4621" s="2">
        <v>0</v>
      </c>
      <c r="D4621" s="2">
        <v>0</v>
      </c>
      <c r="E4621" s="2">
        <v>18.54</v>
      </c>
      <c r="F4621" s="2">
        <v>4.4800000000000004</v>
      </c>
      <c r="G4621" s="2">
        <v>0</v>
      </c>
      <c r="H4621" s="16">
        <f t="shared" si="216"/>
        <v>0</v>
      </c>
      <c r="I4621" s="15">
        <f t="shared" si="217"/>
        <v>18.54</v>
      </c>
      <c r="J4621" s="14">
        <f t="shared" si="218"/>
        <v>0</v>
      </c>
    </row>
    <row r="4622" spans="1:10" x14ac:dyDescent="0.3">
      <c r="A4622" s="19">
        <v>20200711</v>
      </c>
      <c r="B4622" s="19" t="s">
        <v>44</v>
      </c>
      <c r="C4622" s="19">
        <v>0</v>
      </c>
      <c r="D4622" s="19">
        <v>0</v>
      </c>
      <c r="E4622" s="19">
        <v>18.34</v>
      </c>
      <c r="F4622" s="19">
        <v>4.21</v>
      </c>
      <c r="G4622" s="19">
        <v>0</v>
      </c>
      <c r="H4622" s="17">
        <f t="shared" si="216"/>
        <v>0</v>
      </c>
      <c r="I4622" s="18">
        <f t="shared" si="217"/>
        <v>18.34</v>
      </c>
      <c r="J4622" s="17">
        <f t="shared" si="218"/>
        <v>0</v>
      </c>
    </row>
    <row r="4623" spans="1:10" x14ac:dyDescent="0.3">
      <c r="A4623" s="2">
        <v>20200711</v>
      </c>
      <c r="B4623" s="2" t="s">
        <v>43</v>
      </c>
      <c r="C4623" s="2">
        <v>0</v>
      </c>
      <c r="D4623" s="2">
        <v>0</v>
      </c>
      <c r="E4623" s="2">
        <v>18.149999999999999</v>
      </c>
      <c r="F4623" s="2">
        <v>4.1399999999999997</v>
      </c>
      <c r="G4623" s="2">
        <v>0</v>
      </c>
      <c r="H4623" s="16">
        <f t="shared" si="216"/>
        <v>0</v>
      </c>
      <c r="I4623" s="15">
        <f t="shared" si="217"/>
        <v>18.149999999999999</v>
      </c>
      <c r="J4623" s="14">
        <f t="shared" si="218"/>
        <v>0</v>
      </c>
    </row>
    <row r="4624" spans="1:10" x14ac:dyDescent="0.3">
      <c r="A4624" s="19">
        <v>20200711</v>
      </c>
      <c r="B4624" s="19" t="s">
        <v>42</v>
      </c>
      <c r="C4624" s="19">
        <v>81</v>
      </c>
      <c r="D4624" s="19">
        <v>7.81</v>
      </c>
      <c r="E4624" s="19">
        <v>18.11</v>
      </c>
      <c r="F4624" s="19">
        <v>4</v>
      </c>
      <c r="G4624" s="19">
        <v>0</v>
      </c>
      <c r="H4624" s="17">
        <f t="shared" si="216"/>
        <v>596.07698122925217</v>
      </c>
      <c r="I4624" s="18">
        <f t="shared" si="217"/>
        <v>36.73740566341413</v>
      </c>
      <c r="J4624" s="17">
        <f t="shared" si="218"/>
        <v>0.56459319322035251</v>
      </c>
    </row>
    <row r="4625" spans="1:10" x14ac:dyDescent="0.3">
      <c r="A4625" s="2">
        <v>20200711</v>
      </c>
      <c r="B4625" s="2" t="s">
        <v>41</v>
      </c>
      <c r="C4625" s="2">
        <v>245</v>
      </c>
      <c r="D4625" s="2">
        <v>18.940000000000001</v>
      </c>
      <c r="E4625" s="2">
        <v>19.05</v>
      </c>
      <c r="F4625" s="2">
        <v>4.21</v>
      </c>
      <c r="G4625" s="2">
        <v>0</v>
      </c>
      <c r="H4625" s="16">
        <f t="shared" si="216"/>
        <v>754.82665883853736</v>
      </c>
      <c r="I4625" s="15">
        <f t="shared" si="217"/>
        <v>42.638333088704293</v>
      </c>
      <c r="J4625" s="14">
        <f t="shared" si="218"/>
        <v>0.6949141806908119</v>
      </c>
    </row>
    <row r="4626" spans="1:10" x14ac:dyDescent="0.3">
      <c r="A4626" s="19">
        <v>20200711</v>
      </c>
      <c r="B4626" s="19" t="s">
        <v>40</v>
      </c>
      <c r="C4626" s="19">
        <v>455</v>
      </c>
      <c r="D4626" s="19">
        <v>30.48</v>
      </c>
      <c r="E4626" s="19">
        <v>20.56</v>
      </c>
      <c r="F4626" s="19">
        <v>4.07</v>
      </c>
      <c r="G4626" s="19">
        <v>0</v>
      </c>
      <c r="H4626" s="17">
        <f t="shared" si="216"/>
        <v>897.01557976683659</v>
      </c>
      <c r="I4626" s="18">
        <f t="shared" si="217"/>
        <v>48.591736867713642</v>
      </c>
      <c r="J4626" s="17">
        <f t="shared" si="218"/>
        <v>0.8017858799083919</v>
      </c>
    </row>
    <row r="4627" spans="1:10" x14ac:dyDescent="0.3">
      <c r="A4627" s="2">
        <v>20200711</v>
      </c>
      <c r="B4627" s="2" t="s">
        <v>39</v>
      </c>
      <c r="C4627" s="2">
        <v>639</v>
      </c>
      <c r="D4627" s="2">
        <v>42.16</v>
      </c>
      <c r="E4627" s="2">
        <v>22.34</v>
      </c>
      <c r="F4627" s="2">
        <v>3.66</v>
      </c>
      <c r="G4627" s="2">
        <v>0</v>
      </c>
      <c r="H4627" s="16">
        <f t="shared" ref="H4627:H4690" si="219">IF(D4627&gt;0,C4627/SIN(D4627*PI()/180),0)</f>
        <v>952.02161690064963</v>
      </c>
      <c r="I4627" s="15">
        <f t="shared" si="217"/>
        <v>52.090675528145297</v>
      </c>
      <c r="J4627" s="14">
        <f t="shared" si="218"/>
        <v>0.83596252766408874</v>
      </c>
    </row>
    <row r="4628" spans="1:10" x14ac:dyDescent="0.3">
      <c r="A4628" s="19">
        <v>20200711</v>
      </c>
      <c r="B4628" s="19" t="s">
        <v>38</v>
      </c>
      <c r="C4628" s="19">
        <v>805</v>
      </c>
      <c r="D4628" s="19">
        <v>53.67</v>
      </c>
      <c r="E4628" s="19">
        <v>24.65</v>
      </c>
      <c r="F4628" s="19">
        <v>3.24</v>
      </c>
      <c r="G4628" s="19">
        <v>0</v>
      </c>
      <c r="H4628" s="17">
        <f t="shared" si="219"/>
        <v>999.23264591526709</v>
      </c>
      <c r="I4628" s="18">
        <f t="shared" si="217"/>
        <v>55.876020184852095</v>
      </c>
      <c r="J4628" s="17">
        <f t="shared" si="218"/>
        <v>0.86039717286437378</v>
      </c>
    </row>
    <row r="4629" spans="1:10" x14ac:dyDescent="0.3">
      <c r="A4629" s="2">
        <v>20200711</v>
      </c>
      <c r="B4629" s="2" t="s">
        <v>37</v>
      </c>
      <c r="C4629" s="2">
        <v>928</v>
      </c>
      <c r="D4629" s="2">
        <v>64.31</v>
      </c>
      <c r="E4629" s="2">
        <v>26.46</v>
      </c>
      <c r="F4629" s="2">
        <v>3.17</v>
      </c>
      <c r="G4629" s="2">
        <v>0</v>
      </c>
      <c r="H4629" s="16">
        <f t="shared" si="219"/>
        <v>1029.7921814486785</v>
      </c>
      <c r="I4629" s="15">
        <f t="shared" si="217"/>
        <v>58.641005670271205</v>
      </c>
      <c r="J4629" s="14">
        <f t="shared" si="218"/>
        <v>0.87389758067975676</v>
      </c>
    </row>
    <row r="4630" spans="1:10" x14ac:dyDescent="0.3">
      <c r="A4630" s="19">
        <v>20200711</v>
      </c>
      <c r="B4630" s="19" t="s">
        <v>36</v>
      </c>
      <c r="C4630" s="19">
        <v>956</v>
      </c>
      <c r="D4630" s="19">
        <v>72.05</v>
      </c>
      <c r="E4630" s="19">
        <v>27.54</v>
      </c>
      <c r="F4630" s="19">
        <v>3.79</v>
      </c>
      <c r="G4630" s="19">
        <v>0</v>
      </c>
      <c r="H4630" s="17">
        <f t="shared" si="219"/>
        <v>1004.9133299706723</v>
      </c>
      <c r="I4630" s="18">
        <f t="shared" si="217"/>
        <v>58.943541561583508</v>
      </c>
      <c r="J4630" s="17">
        <f t="shared" si="218"/>
        <v>0.85141690175325269</v>
      </c>
    </row>
    <row r="4631" spans="1:10" x14ac:dyDescent="0.3">
      <c r="A4631" s="2">
        <v>20200711</v>
      </c>
      <c r="B4631" s="2" t="s">
        <v>35</v>
      </c>
      <c r="C4631" s="2">
        <v>963.01</v>
      </c>
      <c r="D4631" s="2">
        <v>72.319999999999993</v>
      </c>
      <c r="E4631" s="2">
        <v>27.9</v>
      </c>
      <c r="F4631" s="2">
        <v>4.55</v>
      </c>
      <c r="G4631" s="2">
        <v>0</v>
      </c>
      <c r="H4631" s="16">
        <f t="shared" si="219"/>
        <v>1010.7502078768067</v>
      </c>
      <c r="I4631" s="15">
        <f t="shared" si="217"/>
        <v>59.485943996150212</v>
      </c>
      <c r="J4631" s="14">
        <f t="shared" si="218"/>
        <v>0.85389517009359139</v>
      </c>
    </row>
    <row r="4632" spans="1:10" x14ac:dyDescent="0.3">
      <c r="A4632" s="19">
        <v>20200711</v>
      </c>
      <c r="B4632" s="19" t="s">
        <v>34</v>
      </c>
      <c r="C4632" s="19">
        <v>903.01</v>
      </c>
      <c r="D4632" s="19">
        <v>64.86</v>
      </c>
      <c r="E4632" s="19">
        <v>27.79</v>
      </c>
      <c r="F4632" s="19">
        <v>5.0999999999999996</v>
      </c>
      <c r="G4632" s="19">
        <v>0</v>
      </c>
      <c r="H4632" s="17">
        <f t="shared" si="219"/>
        <v>997.50082824694016</v>
      </c>
      <c r="I4632" s="18">
        <f t="shared" si="217"/>
        <v>58.961900882716876</v>
      </c>
      <c r="J4632" s="17">
        <f t="shared" si="218"/>
        <v>0.84505421907986267</v>
      </c>
    </row>
    <row r="4633" spans="1:10" x14ac:dyDescent="0.3">
      <c r="A4633" s="2">
        <v>20200711</v>
      </c>
      <c r="B4633" s="2" t="s">
        <v>33</v>
      </c>
      <c r="C4633" s="2">
        <v>801.01</v>
      </c>
      <c r="D4633" s="2">
        <v>54.31</v>
      </c>
      <c r="E4633" s="2">
        <v>27.53</v>
      </c>
      <c r="F4633" s="2">
        <v>5.38</v>
      </c>
      <c r="G4633" s="2">
        <v>0</v>
      </c>
      <c r="H4633" s="16">
        <f t="shared" si="219"/>
        <v>986.2403803313257</v>
      </c>
      <c r="I4633" s="15">
        <f t="shared" si="217"/>
        <v>58.350011885353929</v>
      </c>
      <c r="J4633" s="14">
        <f t="shared" si="218"/>
        <v>0.83823030250493002</v>
      </c>
    </row>
    <row r="4634" spans="1:10" x14ac:dyDescent="0.3">
      <c r="A4634" s="19">
        <v>20200711</v>
      </c>
      <c r="B4634" s="19" t="s">
        <v>32</v>
      </c>
      <c r="C4634" s="19">
        <v>650</v>
      </c>
      <c r="D4634" s="19">
        <v>42.83</v>
      </c>
      <c r="E4634" s="19">
        <v>26.67</v>
      </c>
      <c r="F4634" s="19">
        <v>5.0999999999999996</v>
      </c>
      <c r="G4634" s="19">
        <v>0</v>
      </c>
      <c r="H4634" s="17">
        <f t="shared" si="219"/>
        <v>956.12786525209856</v>
      </c>
      <c r="I4634" s="18">
        <f t="shared" si="217"/>
        <v>56.548995789128085</v>
      </c>
      <c r="J4634" s="17">
        <f t="shared" si="218"/>
        <v>0.82038593227591938</v>
      </c>
    </row>
    <row r="4635" spans="1:10" x14ac:dyDescent="0.3">
      <c r="A4635" s="2">
        <v>20200711</v>
      </c>
      <c r="B4635" s="2" t="s">
        <v>31</v>
      </c>
      <c r="C4635" s="2">
        <v>472</v>
      </c>
      <c r="D4635" s="2">
        <v>31.14</v>
      </c>
      <c r="E4635" s="2">
        <v>26.09</v>
      </c>
      <c r="F4635" s="2">
        <v>4.9000000000000004</v>
      </c>
      <c r="G4635" s="2">
        <v>0</v>
      </c>
      <c r="H4635" s="16">
        <f t="shared" si="219"/>
        <v>912.72812691790148</v>
      </c>
      <c r="I4635" s="15">
        <f t="shared" si="217"/>
        <v>54.612753966184421</v>
      </c>
      <c r="J4635" s="14">
        <f t="shared" si="218"/>
        <v>0.79110035634593878</v>
      </c>
    </row>
    <row r="4636" spans="1:10" x14ac:dyDescent="0.3">
      <c r="A4636" s="19">
        <v>20200711</v>
      </c>
      <c r="B4636" s="19" t="s">
        <v>30</v>
      </c>
      <c r="C4636" s="19">
        <v>268</v>
      </c>
      <c r="D4636" s="19">
        <v>19.59</v>
      </c>
      <c r="E4636" s="19">
        <v>25.15</v>
      </c>
      <c r="F4636" s="19">
        <v>4.76</v>
      </c>
      <c r="G4636" s="19">
        <v>0</v>
      </c>
      <c r="H4636" s="17">
        <f t="shared" si="219"/>
        <v>799.31486881366061</v>
      </c>
      <c r="I4636" s="18">
        <f t="shared" si="217"/>
        <v>50.128589650426889</v>
      </c>
      <c r="J4636" s="17">
        <f t="shared" si="218"/>
        <v>0.70892941978409585</v>
      </c>
    </row>
    <row r="4637" spans="1:10" x14ac:dyDescent="0.3">
      <c r="A4637" s="2">
        <v>20200711</v>
      </c>
      <c r="B4637" s="2" t="s">
        <v>29</v>
      </c>
      <c r="C4637" s="2">
        <v>99</v>
      </c>
      <c r="D4637" s="2">
        <v>8.44</v>
      </c>
      <c r="E4637" s="2">
        <v>23.09</v>
      </c>
      <c r="F4637" s="2">
        <v>5.0999999999999996</v>
      </c>
      <c r="G4637" s="2">
        <v>0</v>
      </c>
      <c r="H4637" s="16">
        <f t="shared" si="219"/>
        <v>674.50806004108824</v>
      </c>
      <c r="I4637" s="15">
        <f t="shared" si="217"/>
        <v>44.168376876284007</v>
      </c>
      <c r="J4637" s="14">
        <f t="shared" si="218"/>
        <v>0.61632654888677374</v>
      </c>
    </row>
    <row r="4638" spans="1:10" x14ac:dyDescent="0.3">
      <c r="A4638" s="19">
        <v>20200711</v>
      </c>
      <c r="B4638" s="19" t="s">
        <v>28</v>
      </c>
      <c r="C4638" s="19">
        <v>0</v>
      </c>
      <c r="D4638" s="19">
        <v>0</v>
      </c>
      <c r="E4638" s="19">
        <v>21.77</v>
      </c>
      <c r="F4638" s="19">
        <v>4.9000000000000004</v>
      </c>
      <c r="G4638" s="19">
        <v>0</v>
      </c>
      <c r="H4638" s="17">
        <f t="shared" si="219"/>
        <v>0</v>
      </c>
      <c r="I4638" s="18">
        <f t="shared" si="217"/>
        <v>21.77</v>
      </c>
      <c r="J4638" s="17">
        <f t="shared" si="218"/>
        <v>0</v>
      </c>
    </row>
    <row r="4639" spans="1:10" x14ac:dyDescent="0.3">
      <c r="A4639" s="2">
        <v>20200711</v>
      </c>
      <c r="B4639" s="2" t="s">
        <v>27</v>
      </c>
      <c r="C4639" s="2">
        <v>0</v>
      </c>
      <c r="D4639" s="2">
        <v>0</v>
      </c>
      <c r="E4639" s="2">
        <v>20.78</v>
      </c>
      <c r="F4639" s="2">
        <v>4.55</v>
      </c>
      <c r="G4639" s="2">
        <v>0</v>
      </c>
      <c r="H4639" s="16">
        <f t="shared" si="219"/>
        <v>0</v>
      </c>
      <c r="I4639" s="15">
        <f t="shared" si="217"/>
        <v>20.78</v>
      </c>
      <c r="J4639" s="14">
        <f t="shared" si="218"/>
        <v>0</v>
      </c>
    </row>
    <row r="4640" spans="1:10" x14ac:dyDescent="0.3">
      <c r="A4640" s="19">
        <v>20200711</v>
      </c>
      <c r="B4640" s="19" t="s">
        <v>26</v>
      </c>
      <c r="C4640" s="19">
        <v>0</v>
      </c>
      <c r="D4640" s="19">
        <v>0</v>
      </c>
      <c r="E4640" s="19">
        <v>20.28</v>
      </c>
      <c r="F4640" s="19">
        <v>4</v>
      </c>
      <c r="G4640" s="19">
        <v>0</v>
      </c>
      <c r="H4640" s="17">
        <f t="shared" si="219"/>
        <v>0</v>
      </c>
      <c r="I4640" s="18">
        <f t="shared" si="217"/>
        <v>20.28</v>
      </c>
      <c r="J4640" s="17">
        <f t="shared" si="218"/>
        <v>0</v>
      </c>
    </row>
    <row r="4641" spans="1:10" x14ac:dyDescent="0.3">
      <c r="A4641" s="2">
        <v>20200711</v>
      </c>
      <c r="B4641" s="2" t="s">
        <v>25</v>
      </c>
      <c r="C4641" s="2">
        <v>0</v>
      </c>
      <c r="D4641" s="2">
        <v>0</v>
      </c>
      <c r="E4641" s="2">
        <v>19.97</v>
      </c>
      <c r="F4641" s="2">
        <v>3.31</v>
      </c>
      <c r="G4641" s="2">
        <v>0</v>
      </c>
      <c r="H4641" s="16">
        <f t="shared" si="219"/>
        <v>0</v>
      </c>
      <c r="I4641" s="15">
        <f t="shared" si="217"/>
        <v>19.97</v>
      </c>
      <c r="J4641" s="14">
        <f t="shared" si="218"/>
        <v>0</v>
      </c>
    </row>
    <row r="4642" spans="1:10" x14ac:dyDescent="0.3">
      <c r="A4642" s="19">
        <v>20200712</v>
      </c>
      <c r="B4642" s="19" t="s">
        <v>48</v>
      </c>
      <c r="C4642" s="19">
        <v>0</v>
      </c>
      <c r="D4642" s="19">
        <v>0</v>
      </c>
      <c r="E4642" s="19">
        <v>19.690000000000001</v>
      </c>
      <c r="F4642" s="19">
        <v>2.9</v>
      </c>
      <c r="G4642" s="19">
        <v>0</v>
      </c>
      <c r="H4642" s="17">
        <f t="shared" si="219"/>
        <v>0</v>
      </c>
      <c r="I4642" s="18">
        <f t="shared" si="217"/>
        <v>19.690000000000001</v>
      </c>
      <c r="J4642" s="17">
        <f t="shared" si="218"/>
        <v>0</v>
      </c>
    </row>
    <row r="4643" spans="1:10" x14ac:dyDescent="0.3">
      <c r="A4643" s="2">
        <v>20200712</v>
      </c>
      <c r="B4643" s="2" t="s">
        <v>47</v>
      </c>
      <c r="C4643" s="2">
        <v>0</v>
      </c>
      <c r="D4643" s="2">
        <v>0</v>
      </c>
      <c r="E4643" s="2">
        <v>19.25</v>
      </c>
      <c r="F4643" s="2">
        <v>2.9</v>
      </c>
      <c r="G4643" s="2">
        <v>0</v>
      </c>
      <c r="H4643" s="16">
        <f t="shared" si="219"/>
        <v>0</v>
      </c>
      <c r="I4643" s="15">
        <f t="shared" si="217"/>
        <v>19.25</v>
      </c>
      <c r="J4643" s="14">
        <f t="shared" si="218"/>
        <v>0</v>
      </c>
    </row>
    <row r="4644" spans="1:10" x14ac:dyDescent="0.3">
      <c r="A4644" s="19">
        <v>20200712</v>
      </c>
      <c r="B4644" s="19" t="s">
        <v>46</v>
      </c>
      <c r="C4644" s="19">
        <v>0</v>
      </c>
      <c r="D4644" s="19">
        <v>0</v>
      </c>
      <c r="E4644" s="19">
        <v>18.93</v>
      </c>
      <c r="F4644" s="19">
        <v>2.9</v>
      </c>
      <c r="G4644" s="19">
        <v>0</v>
      </c>
      <c r="H4644" s="17">
        <f t="shared" si="219"/>
        <v>0</v>
      </c>
      <c r="I4644" s="18">
        <f t="shared" si="217"/>
        <v>18.93</v>
      </c>
      <c r="J4644" s="17">
        <f t="shared" si="218"/>
        <v>0</v>
      </c>
    </row>
    <row r="4645" spans="1:10" x14ac:dyDescent="0.3">
      <c r="A4645" s="2">
        <v>20200712</v>
      </c>
      <c r="B4645" s="2" t="s">
        <v>45</v>
      </c>
      <c r="C4645" s="2">
        <v>0</v>
      </c>
      <c r="D4645" s="2">
        <v>0</v>
      </c>
      <c r="E4645" s="2">
        <v>18.670000000000002</v>
      </c>
      <c r="F4645" s="2">
        <v>2.76</v>
      </c>
      <c r="G4645" s="2">
        <v>0</v>
      </c>
      <c r="H4645" s="16">
        <f t="shared" si="219"/>
        <v>0</v>
      </c>
      <c r="I4645" s="15">
        <f t="shared" si="217"/>
        <v>18.670000000000002</v>
      </c>
      <c r="J4645" s="14">
        <f t="shared" si="218"/>
        <v>0</v>
      </c>
    </row>
    <row r="4646" spans="1:10" x14ac:dyDescent="0.3">
      <c r="A4646" s="19">
        <v>20200712</v>
      </c>
      <c r="B4646" s="19" t="s">
        <v>44</v>
      </c>
      <c r="C4646" s="19">
        <v>0</v>
      </c>
      <c r="D4646" s="19">
        <v>0</v>
      </c>
      <c r="E4646" s="19">
        <v>18.45</v>
      </c>
      <c r="F4646" s="19">
        <v>2.9</v>
      </c>
      <c r="G4646" s="19">
        <v>0</v>
      </c>
      <c r="H4646" s="17">
        <f t="shared" si="219"/>
        <v>0</v>
      </c>
      <c r="I4646" s="18">
        <f t="shared" si="217"/>
        <v>18.45</v>
      </c>
      <c r="J4646" s="17">
        <f t="shared" si="218"/>
        <v>0</v>
      </c>
    </row>
    <row r="4647" spans="1:10" x14ac:dyDescent="0.3">
      <c r="A4647" s="2">
        <v>20200712</v>
      </c>
      <c r="B4647" s="2" t="s">
        <v>43</v>
      </c>
      <c r="C4647" s="2">
        <v>0</v>
      </c>
      <c r="D4647" s="2">
        <v>0</v>
      </c>
      <c r="E4647" s="2">
        <v>18.34</v>
      </c>
      <c r="F4647" s="2">
        <v>2.48</v>
      </c>
      <c r="G4647" s="2">
        <v>0</v>
      </c>
      <c r="H4647" s="16">
        <f t="shared" si="219"/>
        <v>0</v>
      </c>
      <c r="I4647" s="15">
        <f t="shared" si="217"/>
        <v>18.34</v>
      </c>
      <c r="J4647" s="14">
        <f t="shared" si="218"/>
        <v>0</v>
      </c>
    </row>
    <row r="4648" spans="1:10" x14ac:dyDescent="0.3">
      <c r="A4648" s="19">
        <v>20200712</v>
      </c>
      <c r="B4648" s="19" t="s">
        <v>42</v>
      </c>
      <c r="C4648" s="19">
        <v>78</v>
      </c>
      <c r="D4648" s="19">
        <v>7.71</v>
      </c>
      <c r="E4648" s="19">
        <v>18.34</v>
      </c>
      <c r="F4648" s="19">
        <v>2</v>
      </c>
      <c r="G4648" s="19">
        <v>0</v>
      </c>
      <c r="H4648" s="17">
        <f t="shared" si="219"/>
        <v>581.39906460232555</v>
      </c>
      <c r="I4648" s="18">
        <f t="shared" si="217"/>
        <v>36.50872076882267</v>
      </c>
      <c r="J4648" s="17">
        <f t="shared" si="218"/>
        <v>0.55128884689839275</v>
      </c>
    </row>
    <row r="4649" spans="1:10" x14ac:dyDescent="0.3">
      <c r="A4649" s="2">
        <v>20200712</v>
      </c>
      <c r="B4649" s="2" t="s">
        <v>41</v>
      </c>
      <c r="C4649" s="2">
        <v>260.99</v>
      </c>
      <c r="D4649" s="2">
        <v>18.84</v>
      </c>
      <c r="E4649" s="2">
        <v>19.11</v>
      </c>
      <c r="F4649" s="2">
        <v>2.2799999999999998</v>
      </c>
      <c r="G4649" s="2">
        <v>0</v>
      </c>
      <c r="H4649" s="16">
        <f t="shared" si="219"/>
        <v>808.20247944644507</v>
      </c>
      <c r="I4649" s="15">
        <f t="shared" si="217"/>
        <v>44.366327482701408</v>
      </c>
      <c r="J4649" s="14">
        <f t="shared" si="218"/>
        <v>0.73776886694463506</v>
      </c>
    </row>
    <row r="4650" spans="1:10" x14ac:dyDescent="0.3">
      <c r="A4650" s="19">
        <v>20200712</v>
      </c>
      <c r="B4650" s="19" t="s">
        <v>40</v>
      </c>
      <c r="C4650" s="19">
        <v>464</v>
      </c>
      <c r="D4650" s="19">
        <v>30.38</v>
      </c>
      <c r="E4650" s="19">
        <v>20.94</v>
      </c>
      <c r="F4650" s="19">
        <v>1.86</v>
      </c>
      <c r="G4650" s="19">
        <v>0</v>
      </c>
      <c r="H4650" s="17">
        <f t="shared" si="219"/>
        <v>917.4807905544144</v>
      </c>
      <c r="I4650" s="18">
        <f t="shared" si="217"/>
        <v>49.611274704825448</v>
      </c>
      <c r="J4650" s="17">
        <f t="shared" si="218"/>
        <v>0.81586911757710645</v>
      </c>
    </row>
    <row r="4651" spans="1:10" x14ac:dyDescent="0.3">
      <c r="A4651" s="2">
        <v>20200712</v>
      </c>
      <c r="B4651" s="2" t="s">
        <v>39</v>
      </c>
      <c r="C4651" s="2">
        <v>649</v>
      </c>
      <c r="D4651" s="2">
        <v>42.06</v>
      </c>
      <c r="E4651" s="2">
        <v>22.85</v>
      </c>
      <c r="F4651" s="2">
        <v>1.17</v>
      </c>
      <c r="G4651" s="2">
        <v>0</v>
      </c>
      <c r="H4651" s="16">
        <f t="shared" si="219"/>
        <v>968.78908081757959</v>
      </c>
      <c r="I4651" s="15">
        <f t="shared" si="217"/>
        <v>53.124658775549364</v>
      </c>
      <c r="J4651" s="14">
        <f t="shared" si="218"/>
        <v>0.84617820036195324</v>
      </c>
    </row>
    <row r="4652" spans="1:10" x14ac:dyDescent="0.3">
      <c r="A4652" s="19">
        <v>20200712</v>
      </c>
      <c r="B4652" s="19" t="s">
        <v>38</v>
      </c>
      <c r="C4652" s="19">
        <v>788</v>
      </c>
      <c r="D4652" s="19">
        <v>53.56</v>
      </c>
      <c r="E4652" s="19">
        <v>24.5</v>
      </c>
      <c r="F4652" s="19">
        <v>0.48</v>
      </c>
      <c r="G4652" s="19">
        <v>0</v>
      </c>
      <c r="H4652" s="17">
        <f t="shared" si="219"/>
        <v>979.51554954484277</v>
      </c>
      <c r="I4652" s="18">
        <f t="shared" si="217"/>
        <v>55.109860923276337</v>
      </c>
      <c r="J4652" s="17">
        <f t="shared" si="218"/>
        <v>0.84679670318442457</v>
      </c>
    </row>
    <row r="4653" spans="1:10" x14ac:dyDescent="0.3">
      <c r="A4653" s="2">
        <v>20200712</v>
      </c>
      <c r="B4653" s="2" t="s">
        <v>37</v>
      </c>
      <c r="C4653" s="2">
        <v>908</v>
      </c>
      <c r="D4653" s="2">
        <v>64.19</v>
      </c>
      <c r="E4653" s="2">
        <v>25.86</v>
      </c>
      <c r="F4653" s="2">
        <v>1.17</v>
      </c>
      <c r="G4653" s="2">
        <v>0</v>
      </c>
      <c r="H4653" s="16">
        <f t="shared" si="219"/>
        <v>1008.6167914983181</v>
      </c>
      <c r="I4653" s="15">
        <f t="shared" si="217"/>
        <v>57.379274734322436</v>
      </c>
      <c r="J4653" s="14">
        <f t="shared" si="218"/>
        <v>0.8616545306272313</v>
      </c>
    </row>
    <row r="4654" spans="1:10" x14ac:dyDescent="0.3">
      <c r="A4654" s="19">
        <v>20200712</v>
      </c>
      <c r="B4654" s="19" t="s">
        <v>36</v>
      </c>
      <c r="C4654" s="19">
        <v>940</v>
      </c>
      <c r="D4654" s="19">
        <v>71.91</v>
      </c>
      <c r="E4654" s="19">
        <v>26.79</v>
      </c>
      <c r="F4654" s="19">
        <v>2.21</v>
      </c>
      <c r="G4654" s="19">
        <v>0</v>
      </c>
      <c r="H4654" s="17">
        <f t="shared" si="219"/>
        <v>988.88041798192148</v>
      </c>
      <c r="I4654" s="18">
        <f t="shared" si="217"/>
        <v>57.692513061935045</v>
      </c>
      <c r="J4654" s="17">
        <f t="shared" si="218"/>
        <v>0.84339998106487557</v>
      </c>
    </row>
    <row r="4655" spans="1:10" x14ac:dyDescent="0.3">
      <c r="A4655" s="2">
        <v>20200712</v>
      </c>
      <c r="B4655" s="2" t="s">
        <v>35</v>
      </c>
      <c r="C4655" s="2">
        <v>922</v>
      </c>
      <c r="D4655" s="2">
        <v>72.2</v>
      </c>
      <c r="E4655" s="2">
        <v>27.13</v>
      </c>
      <c r="F4655" s="2">
        <v>3.31</v>
      </c>
      <c r="G4655" s="2">
        <v>0</v>
      </c>
      <c r="H4655" s="16">
        <f t="shared" si="219"/>
        <v>968.35577919155935</v>
      </c>
      <c r="I4655" s="15">
        <f t="shared" si="217"/>
        <v>57.391118099736232</v>
      </c>
      <c r="J4655" s="14">
        <f t="shared" si="218"/>
        <v>0.82720821036295789</v>
      </c>
    </row>
    <row r="4656" spans="1:10" x14ac:dyDescent="0.3">
      <c r="A4656" s="19">
        <v>20200712</v>
      </c>
      <c r="B4656" s="19" t="s">
        <v>34</v>
      </c>
      <c r="C4656" s="19">
        <v>944.01</v>
      </c>
      <c r="D4656" s="19">
        <v>64.790000000000006</v>
      </c>
      <c r="E4656" s="19">
        <v>26.9</v>
      </c>
      <c r="F4656" s="19">
        <v>4</v>
      </c>
      <c r="G4656" s="19">
        <v>0</v>
      </c>
      <c r="H4656" s="17">
        <f t="shared" si="219"/>
        <v>1043.3900586140371</v>
      </c>
      <c r="I4656" s="18">
        <f t="shared" si="217"/>
        <v>59.505939331688658</v>
      </c>
      <c r="J4656" s="17">
        <f t="shared" si="218"/>
        <v>0.88137586533583356</v>
      </c>
    </row>
    <row r="4657" spans="1:10" x14ac:dyDescent="0.3">
      <c r="A4657" s="2">
        <v>20200712</v>
      </c>
      <c r="B4657" s="2" t="s">
        <v>33</v>
      </c>
      <c r="C4657" s="2">
        <v>792.01</v>
      </c>
      <c r="D4657" s="2">
        <v>54.26</v>
      </c>
      <c r="E4657" s="2">
        <v>26.45</v>
      </c>
      <c r="F4657" s="2">
        <v>4.28</v>
      </c>
      <c r="G4657" s="2">
        <v>0</v>
      </c>
      <c r="H4657" s="16">
        <f t="shared" si="219"/>
        <v>975.77119213752667</v>
      </c>
      <c r="I4657" s="15">
        <f t="shared" si="217"/>
        <v>56.942849754297711</v>
      </c>
      <c r="J4657" s="14">
        <f t="shared" si="218"/>
        <v>0.83551108550493236</v>
      </c>
    </row>
    <row r="4658" spans="1:10" x14ac:dyDescent="0.3">
      <c r="A4658" s="19">
        <v>20200712</v>
      </c>
      <c r="B4658" s="19" t="s">
        <v>32</v>
      </c>
      <c r="C4658" s="19">
        <v>643</v>
      </c>
      <c r="D4658" s="19">
        <v>42.78</v>
      </c>
      <c r="E4658" s="19">
        <v>26.06</v>
      </c>
      <c r="F4658" s="19">
        <v>4.34</v>
      </c>
      <c r="G4658" s="19">
        <v>0</v>
      </c>
      <c r="H4658" s="17">
        <f t="shared" si="219"/>
        <v>946.72271144992851</v>
      </c>
      <c r="I4658" s="18">
        <f t="shared" si="217"/>
        <v>55.645084732810261</v>
      </c>
      <c r="J4658" s="17">
        <f t="shared" si="218"/>
        <v>0.81616692175106331</v>
      </c>
    </row>
    <row r="4659" spans="1:10" x14ac:dyDescent="0.3">
      <c r="A4659" s="2">
        <v>20200712</v>
      </c>
      <c r="B4659" s="2" t="s">
        <v>31</v>
      </c>
      <c r="C4659" s="2">
        <v>478</v>
      </c>
      <c r="D4659" s="2">
        <v>31.1</v>
      </c>
      <c r="E4659" s="2">
        <v>25.56</v>
      </c>
      <c r="F4659" s="2">
        <v>4.34</v>
      </c>
      <c r="G4659" s="2">
        <v>0</v>
      </c>
      <c r="H4659" s="16">
        <f t="shared" si="219"/>
        <v>925.40011125479509</v>
      </c>
      <c r="I4659" s="15">
        <f t="shared" si="217"/>
        <v>54.478753476712342</v>
      </c>
      <c r="J4659" s="14">
        <f t="shared" si="218"/>
        <v>0.80264172339328477</v>
      </c>
    </row>
    <row r="4660" spans="1:10" x14ac:dyDescent="0.3">
      <c r="A4660" s="19">
        <v>20200712</v>
      </c>
      <c r="B4660" s="19" t="s">
        <v>30</v>
      </c>
      <c r="C4660" s="19">
        <v>279</v>
      </c>
      <c r="D4660" s="19">
        <v>19.54</v>
      </c>
      <c r="E4660" s="19">
        <v>24.96</v>
      </c>
      <c r="F4660" s="19">
        <v>4.1399999999999997</v>
      </c>
      <c r="G4660" s="19">
        <v>0</v>
      </c>
      <c r="H4660" s="17">
        <f t="shared" si="219"/>
        <v>834.16833448816124</v>
      </c>
      <c r="I4660" s="18">
        <f t="shared" si="217"/>
        <v>51.027760452755039</v>
      </c>
      <c r="J4660" s="17">
        <f t="shared" si="218"/>
        <v>0.73646643334516948</v>
      </c>
    </row>
    <row r="4661" spans="1:10" x14ac:dyDescent="0.3">
      <c r="A4661" s="2">
        <v>20200712</v>
      </c>
      <c r="B4661" s="2" t="s">
        <v>29</v>
      </c>
      <c r="C4661" s="2">
        <v>91</v>
      </c>
      <c r="D4661" s="2">
        <v>8.3800000000000008</v>
      </c>
      <c r="E4661" s="2">
        <v>23.37</v>
      </c>
      <c r="F4661" s="2">
        <v>4.34</v>
      </c>
      <c r="G4661" s="2">
        <v>0</v>
      </c>
      <c r="H4661" s="16">
        <f t="shared" si="219"/>
        <v>624.40947639667661</v>
      </c>
      <c r="I4661" s="15">
        <f t="shared" si="217"/>
        <v>42.882796137396141</v>
      </c>
      <c r="J4661" s="14">
        <f t="shared" si="218"/>
        <v>0.57416163321970648</v>
      </c>
    </row>
    <row r="4662" spans="1:10" x14ac:dyDescent="0.3">
      <c r="A4662" s="19">
        <v>20200712</v>
      </c>
      <c r="B4662" s="19" t="s">
        <v>28</v>
      </c>
      <c r="C4662" s="19">
        <v>0</v>
      </c>
      <c r="D4662" s="19">
        <v>0</v>
      </c>
      <c r="E4662" s="19">
        <v>22.44</v>
      </c>
      <c r="F4662" s="19">
        <v>4</v>
      </c>
      <c r="G4662" s="19">
        <v>0</v>
      </c>
      <c r="H4662" s="17">
        <f t="shared" si="219"/>
        <v>0</v>
      </c>
      <c r="I4662" s="18">
        <f t="shared" si="217"/>
        <v>22.44</v>
      </c>
      <c r="J4662" s="17">
        <f t="shared" si="218"/>
        <v>0</v>
      </c>
    </row>
    <row r="4663" spans="1:10" x14ac:dyDescent="0.3">
      <c r="A4663" s="2">
        <v>20200712</v>
      </c>
      <c r="B4663" s="2" t="s">
        <v>27</v>
      </c>
      <c r="C4663" s="2">
        <v>0</v>
      </c>
      <c r="D4663" s="2">
        <v>0</v>
      </c>
      <c r="E4663" s="2">
        <v>22</v>
      </c>
      <c r="F4663" s="2">
        <v>3.86</v>
      </c>
      <c r="G4663" s="2">
        <v>0</v>
      </c>
      <c r="H4663" s="16">
        <f t="shared" si="219"/>
        <v>0</v>
      </c>
      <c r="I4663" s="15">
        <f t="shared" si="217"/>
        <v>22</v>
      </c>
      <c r="J4663" s="14">
        <f t="shared" si="218"/>
        <v>0</v>
      </c>
    </row>
    <row r="4664" spans="1:10" x14ac:dyDescent="0.3">
      <c r="A4664" s="19">
        <v>20200712</v>
      </c>
      <c r="B4664" s="19" t="s">
        <v>26</v>
      </c>
      <c r="C4664" s="19">
        <v>0</v>
      </c>
      <c r="D4664" s="19">
        <v>0</v>
      </c>
      <c r="E4664" s="19">
        <v>21.98</v>
      </c>
      <c r="F4664" s="19">
        <v>3.72</v>
      </c>
      <c r="G4664" s="19">
        <v>0</v>
      </c>
      <c r="H4664" s="17">
        <f t="shared" si="219"/>
        <v>0</v>
      </c>
      <c r="I4664" s="18">
        <f t="shared" si="217"/>
        <v>21.98</v>
      </c>
      <c r="J4664" s="17">
        <f t="shared" si="218"/>
        <v>0</v>
      </c>
    </row>
    <row r="4665" spans="1:10" x14ac:dyDescent="0.3">
      <c r="A4665" s="2">
        <v>20200712</v>
      </c>
      <c r="B4665" s="2" t="s">
        <v>25</v>
      </c>
      <c r="C4665" s="2">
        <v>0</v>
      </c>
      <c r="D4665" s="2">
        <v>0</v>
      </c>
      <c r="E4665" s="2">
        <v>22.03</v>
      </c>
      <c r="F4665" s="2">
        <v>3.52</v>
      </c>
      <c r="G4665" s="2">
        <v>0</v>
      </c>
      <c r="H4665" s="16">
        <f t="shared" si="219"/>
        <v>0</v>
      </c>
      <c r="I4665" s="15">
        <f t="shared" si="217"/>
        <v>22.03</v>
      </c>
      <c r="J4665" s="14">
        <f t="shared" si="218"/>
        <v>0</v>
      </c>
    </row>
    <row r="4666" spans="1:10" x14ac:dyDescent="0.3">
      <c r="A4666" s="19">
        <v>20200713</v>
      </c>
      <c r="B4666" s="19" t="s">
        <v>48</v>
      </c>
      <c r="C4666" s="19">
        <v>0</v>
      </c>
      <c r="D4666" s="19">
        <v>0</v>
      </c>
      <c r="E4666" s="19">
        <v>22.03</v>
      </c>
      <c r="F4666" s="19">
        <v>3.31</v>
      </c>
      <c r="G4666" s="19">
        <v>0</v>
      </c>
      <c r="H4666" s="17">
        <f t="shared" si="219"/>
        <v>0</v>
      </c>
      <c r="I4666" s="18">
        <f t="shared" si="217"/>
        <v>22.03</v>
      </c>
      <c r="J4666" s="17">
        <f t="shared" si="218"/>
        <v>0</v>
      </c>
    </row>
    <row r="4667" spans="1:10" x14ac:dyDescent="0.3">
      <c r="A4667" s="2">
        <v>20200713</v>
      </c>
      <c r="B4667" s="2" t="s">
        <v>47</v>
      </c>
      <c r="C4667" s="2">
        <v>0</v>
      </c>
      <c r="D4667" s="2">
        <v>0</v>
      </c>
      <c r="E4667" s="2">
        <v>21.92</v>
      </c>
      <c r="F4667" s="2">
        <v>3.38</v>
      </c>
      <c r="G4667" s="2">
        <v>0</v>
      </c>
      <c r="H4667" s="16">
        <f t="shared" si="219"/>
        <v>0</v>
      </c>
      <c r="I4667" s="15">
        <f t="shared" si="217"/>
        <v>21.92</v>
      </c>
      <c r="J4667" s="14">
        <f t="shared" si="218"/>
        <v>0</v>
      </c>
    </row>
    <row r="4668" spans="1:10" x14ac:dyDescent="0.3">
      <c r="A4668" s="19">
        <v>20200713</v>
      </c>
      <c r="B4668" s="19" t="s">
        <v>46</v>
      </c>
      <c r="C4668" s="19">
        <v>0</v>
      </c>
      <c r="D4668" s="19">
        <v>0</v>
      </c>
      <c r="E4668" s="19">
        <v>21.67</v>
      </c>
      <c r="F4668" s="19">
        <v>3.66</v>
      </c>
      <c r="G4668" s="19">
        <v>0</v>
      </c>
      <c r="H4668" s="17">
        <f t="shared" si="219"/>
        <v>0</v>
      </c>
      <c r="I4668" s="18">
        <f t="shared" si="217"/>
        <v>21.67</v>
      </c>
      <c r="J4668" s="17">
        <f t="shared" si="218"/>
        <v>0</v>
      </c>
    </row>
    <row r="4669" spans="1:10" x14ac:dyDescent="0.3">
      <c r="A4669" s="2">
        <v>20200713</v>
      </c>
      <c r="B4669" s="2" t="s">
        <v>45</v>
      </c>
      <c r="C4669" s="2">
        <v>0</v>
      </c>
      <c r="D4669" s="2">
        <v>0</v>
      </c>
      <c r="E4669" s="2">
        <v>21.55</v>
      </c>
      <c r="F4669" s="2">
        <v>3.93</v>
      </c>
      <c r="G4669" s="2">
        <v>0</v>
      </c>
      <c r="H4669" s="16">
        <f t="shared" si="219"/>
        <v>0</v>
      </c>
      <c r="I4669" s="15">
        <f t="shared" si="217"/>
        <v>21.55</v>
      </c>
      <c r="J4669" s="14">
        <f t="shared" si="218"/>
        <v>0</v>
      </c>
    </row>
    <row r="4670" spans="1:10" x14ac:dyDescent="0.3">
      <c r="A4670" s="19">
        <v>20200713</v>
      </c>
      <c r="B4670" s="19" t="s">
        <v>44</v>
      </c>
      <c r="C4670" s="19">
        <v>0</v>
      </c>
      <c r="D4670" s="19">
        <v>0</v>
      </c>
      <c r="E4670" s="19">
        <v>21.47</v>
      </c>
      <c r="F4670" s="19">
        <v>4.07</v>
      </c>
      <c r="G4670" s="19">
        <v>0</v>
      </c>
      <c r="H4670" s="17">
        <f t="shared" si="219"/>
        <v>0</v>
      </c>
      <c r="I4670" s="18">
        <f t="shared" si="217"/>
        <v>21.47</v>
      </c>
      <c r="J4670" s="17">
        <f t="shared" si="218"/>
        <v>0</v>
      </c>
    </row>
    <row r="4671" spans="1:10" x14ac:dyDescent="0.3">
      <c r="A4671" s="2">
        <v>20200713</v>
      </c>
      <c r="B4671" s="2" t="s">
        <v>43</v>
      </c>
      <c r="C4671" s="2">
        <v>0</v>
      </c>
      <c r="D4671" s="2">
        <v>0</v>
      </c>
      <c r="E4671" s="2">
        <v>21.46</v>
      </c>
      <c r="F4671" s="2">
        <v>4.1399999999999997</v>
      </c>
      <c r="G4671" s="2">
        <v>0</v>
      </c>
      <c r="H4671" s="16">
        <f t="shared" si="219"/>
        <v>0</v>
      </c>
      <c r="I4671" s="15">
        <f t="shared" si="217"/>
        <v>21.46</v>
      </c>
      <c r="J4671" s="14">
        <f t="shared" si="218"/>
        <v>0</v>
      </c>
    </row>
    <row r="4672" spans="1:10" x14ac:dyDescent="0.3">
      <c r="A4672" s="19">
        <v>20200713</v>
      </c>
      <c r="B4672" s="19" t="s">
        <v>42</v>
      </c>
      <c r="C4672" s="19">
        <v>78</v>
      </c>
      <c r="D4672" s="19">
        <v>7.6</v>
      </c>
      <c r="E4672" s="19">
        <v>21.57</v>
      </c>
      <c r="F4672" s="19">
        <v>4</v>
      </c>
      <c r="G4672" s="19">
        <v>0</v>
      </c>
      <c r="H4672" s="17">
        <f t="shared" si="219"/>
        <v>589.76356339650999</v>
      </c>
      <c r="I4672" s="18">
        <f t="shared" si="217"/>
        <v>40.000111356140934</v>
      </c>
      <c r="J4672" s="17">
        <f t="shared" si="218"/>
        <v>0.54995422733517041</v>
      </c>
    </row>
    <row r="4673" spans="1:10" x14ac:dyDescent="0.3">
      <c r="A4673" s="2">
        <v>20200713</v>
      </c>
      <c r="B4673" s="2" t="s">
        <v>41</v>
      </c>
      <c r="C4673" s="2">
        <v>262.99</v>
      </c>
      <c r="D4673" s="2">
        <v>18.73</v>
      </c>
      <c r="E4673" s="2">
        <v>22.65</v>
      </c>
      <c r="F4673" s="2">
        <v>3.24</v>
      </c>
      <c r="G4673" s="2">
        <v>0</v>
      </c>
      <c r="H4673" s="16">
        <f t="shared" si="219"/>
        <v>819.00562739002476</v>
      </c>
      <c r="I4673" s="15">
        <f t="shared" si="217"/>
        <v>48.243925855938272</v>
      </c>
      <c r="J4673" s="14">
        <f t="shared" si="218"/>
        <v>0.73333955003609996</v>
      </c>
    </row>
    <row r="4674" spans="1:10" x14ac:dyDescent="0.3">
      <c r="A4674" s="19">
        <v>20200713</v>
      </c>
      <c r="B4674" s="19" t="s">
        <v>40</v>
      </c>
      <c r="C4674" s="19">
        <v>464.99</v>
      </c>
      <c r="D4674" s="19">
        <v>30.27</v>
      </c>
      <c r="E4674" s="19">
        <v>24.73</v>
      </c>
      <c r="F4674" s="19">
        <v>3.17</v>
      </c>
      <c r="G4674" s="19">
        <v>0</v>
      </c>
      <c r="H4674" s="17">
        <f t="shared" si="219"/>
        <v>922.46105348822914</v>
      </c>
      <c r="I4674" s="18">
        <f t="shared" si="217"/>
        <v>53.556907921507161</v>
      </c>
      <c r="J4674" s="17">
        <f t="shared" si="218"/>
        <v>0.80391919434284986</v>
      </c>
    </row>
    <row r="4675" spans="1:10" x14ac:dyDescent="0.3">
      <c r="A4675" s="2">
        <v>20200713</v>
      </c>
      <c r="B4675" s="2" t="s">
        <v>39</v>
      </c>
      <c r="C4675" s="2">
        <v>655</v>
      </c>
      <c r="D4675" s="2">
        <v>41.96</v>
      </c>
      <c r="E4675" s="2">
        <v>26.87</v>
      </c>
      <c r="F4675" s="2">
        <v>3.03</v>
      </c>
      <c r="G4675" s="2">
        <v>0</v>
      </c>
      <c r="H4675" s="16">
        <f t="shared" si="219"/>
        <v>979.64194794321293</v>
      </c>
      <c r="I4675" s="15">
        <f t="shared" si="217"/>
        <v>57.483810873225408</v>
      </c>
      <c r="J4675" s="14">
        <f t="shared" si="218"/>
        <v>0.83644068102111835</v>
      </c>
    </row>
    <row r="4676" spans="1:10" x14ac:dyDescent="0.3">
      <c r="A4676" s="19">
        <v>20200713</v>
      </c>
      <c r="B4676" s="19" t="s">
        <v>38</v>
      </c>
      <c r="C4676" s="19">
        <v>804</v>
      </c>
      <c r="D4676" s="19">
        <v>53.46</v>
      </c>
      <c r="E4676" s="19">
        <v>28.66</v>
      </c>
      <c r="F4676" s="19">
        <v>3.1</v>
      </c>
      <c r="G4676" s="19">
        <v>0</v>
      </c>
      <c r="H4676" s="17">
        <f t="shared" si="219"/>
        <v>1000.6952590292143</v>
      </c>
      <c r="I4676" s="18">
        <f t="shared" si="217"/>
        <v>59.931726844662947</v>
      </c>
      <c r="J4676" s="17">
        <f t="shared" si="218"/>
        <v>0.84339319853500438</v>
      </c>
    </row>
    <row r="4677" spans="1:10" x14ac:dyDescent="0.3">
      <c r="A4677" s="2">
        <v>20200713</v>
      </c>
      <c r="B4677" s="2" t="s">
        <v>37</v>
      </c>
      <c r="C4677" s="2">
        <v>922</v>
      </c>
      <c r="D4677" s="2">
        <v>64.069999999999993</v>
      </c>
      <c r="E4677" s="2">
        <v>30.08</v>
      </c>
      <c r="F4677" s="2">
        <v>3.1</v>
      </c>
      <c r="G4677" s="2">
        <v>0</v>
      </c>
      <c r="H4677" s="16">
        <f t="shared" si="219"/>
        <v>1025.2088552322034</v>
      </c>
      <c r="I4677" s="15">
        <f t="shared" si="217"/>
        <v>62.117776726006355</v>
      </c>
      <c r="J4677" s="14">
        <f t="shared" si="218"/>
        <v>0.85396822499505254</v>
      </c>
    </row>
    <row r="4678" spans="1:10" x14ac:dyDescent="0.3">
      <c r="A4678" s="19">
        <v>20200713</v>
      </c>
      <c r="B4678" s="19" t="s">
        <v>36</v>
      </c>
      <c r="C4678" s="19">
        <v>972</v>
      </c>
      <c r="D4678" s="19">
        <v>71.77</v>
      </c>
      <c r="E4678" s="19">
        <v>30.94</v>
      </c>
      <c r="F4678" s="19">
        <v>3.31</v>
      </c>
      <c r="G4678" s="19">
        <v>0</v>
      </c>
      <c r="H4678" s="17">
        <f t="shared" si="219"/>
        <v>1023.3643093312585</v>
      </c>
      <c r="I4678" s="18">
        <f t="shared" si="217"/>
        <v>62.920134666601825</v>
      </c>
      <c r="J4678" s="17">
        <f t="shared" si="218"/>
        <v>0.84873680342849978</v>
      </c>
    </row>
    <row r="4679" spans="1:10" x14ac:dyDescent="0.3">
      <c r="A4679" s="2">
        <v>20200713</v>
      </c>
      <c r="B4679" s="2" t="s">
        <v>35</v>
      </c>
      <c r="C4679" s="2">
        <v>974.01</v>
      </c>
      <c r="D4679" s="2">
        <v>72.069999999999993</v>
      </c>
      <c r="E4679" s="2">
        <v>31.32</v>
      </c>
      <c r="F4679" s="2">
        <v>4.07</v>
      </c>
      <c r="G4679" s="2">
        <v>0</v>
      </c>
      <c r="H4679" s="16">
        <f t="shared" si="219"/>
        <v>1023.7291012520988</v>
      </c>
      <c r="I4679" s="15">
        <f t="shared" si="217"/>
        <v>63.31153441412809</v>
      </c>
      <c r="J4679" s="14">
        <f t="shared" si="218"/>
        <v>0.84723625413195991</v>
      </c>
    </row>
    <row r="4680" spans="1:10" x14ac:dyDescent="0.3">
      <c r="A4680" s="19">
        <v>20200713</v>
      </c>
      <c r="B4680" s="19" t="s">
        <v>34</v>
      </c>
      <c r="C4680" s="19">
        <v>913.01</v>
      </c>
      <c r="D4680" s="19">
        <v>64.7</v>
      </c>
      <c r="E4680" s="19">
        <v>31.12</v>
      </c>
      <c r="F4680" s="19">
        <v>5.03</v>
      </c>
      <c r="G4680" s="19">
        <v>0</v>
      </c>
      <c r="H4680" s="17">
        <f t="shared" si="219"/>
        <v>1009.8745964542412</v>
      </c>
      <c r="I4680" s="18">
        <f t="shared" si="217"/>
        <v>62.678581139195039</v>
      </c>
      <c r="J4680" s="17">
        <f t="shared" si="218"/>
        <v>0.83864670780113293</v>
      </c>
    </row>
    <row r="4681" spans="1:10" x14ac:dyDescent="0.3">
      <c r="A4681" s="2">
        <v>20200713</v>
      </c>
      <c r="B4681" s="2" t="s">
        <v>33</v>
      </c>
      <c r="C4681" s="2">
        <v>805.01</v>
      </c>
      <c r="D4681" s="2">
        <v>54.2</v>
      </c>
      <c r="E4681" s="2">
        <v>30.4</v>
      </c>
      <c r="F4681" s="2">
        <v>5.93</v>
      </c>
      <c r="G4681" s="2">
        <v>0</v>
      </c>
      <c r="H4681" s="16">
        <f t="shared" si="219"/>
        <v>992.53595235345301</v>
      </c>
      <c r="I4681" s="15">
        <f t="shared" si="217"/>
        <v>61.416748511045405</v>
      </c>
      <c r="J4681" s="14">
        <f t="shared" si="218"/>
        <v>0.82988375761083322</v>
      </c>
    </row>
    <row r="4682" spans="1:10" x14ac:dyDescent="0.3">
      <c r="A4682" s="19">
        <v>20200713</v>
      </c>
      <c r="B4682" s="19" t="s">
        <v>32</v>
      </c>
      <c r="C4682" s="19">
        <v>664</v>
      </c>
      <c r="D4682" s="19">
        <v>42.73</v>
      </c>
      <c r="E4682" s="19">
        <v>29.2</v>
      </c>
      <c r="F4682" s="19">
        <v>6.55</v>
      </c>
      <c r="G4682" s="19">
        <v>0</v>
      </c>
      <c r="H4682" s="17">
        <f t="shared" si="219"/>
        <v>978.56532636746397</v>
      </c>
      <c r="I4682" s="18">
        <f t="shared" ref="I4682:I4745" si="220">E4682+H4682*((NOCT-20)/(800))</f>
        <v>59.780166448983252</v>
      </c>
      <c r="J4682" s="17">
        <f t="shared" ref="J4682:J4745" si="221">P_STC__W*(H4682/1000)*(1+(alpha_p/100)*(I4682-25))</f>
        <v>0.82540933417227591</v>
      </c>
    </row>
    <row r="4683" spans="1:10" x14ac:dyDescent="0.3">
      <c r="A4683" s="2">
        <v>20200713</v>
      </c>
      <c r="B4683" s="2" t="s">
        <v>31</v>
      </c>
      <c r="C4683" s="2">
        <v>476</v>
      </c>
      <c r="D4683" s="2">
        <v>31.04</v>
      </c>
      <c r="E4683" s="2">
        <v>27.77</v>
      </c>
      <c r="F4683" s="2">
        <v>6.83</v>
      </c>
      <c r="G4683" s="2">
        <v>0</v>
      </c>
      <c r="H4683" s="16">
        <f t="shared" si="219"/>
        <v>923.13116819422748</v>
      </c>
      <c r="I4683" s="15">
        <f t="shared" si="220"/>
        <v>56.617849006069605</v>
      </c>
      <c r="J4683" s="14">
        <f t="shared" si="221"/>
        <v>0.79178776969479969</v>
      </c>
    </row>
    <row r="4684" spans="1:10" x14ac:dyDescent="0.3">
      <c r="A4684" s="19">
        <v>20200713</v>
      </c>
      <c r="B4684" s="19" t="s">
        <v>30</v>
      </c>
      <c r="C4684" s="19">
        <v>278</v>
      </c>
      <c r="D4684" s="19">
        <v>19.48</v>
      </c>
      <c r="E4684" s="19">
        <v>26.43</v>
      </c>
      <c r="F4684" s="19">
        <v>6.62</v>
      </c>
      <c r="G4684" s="19">
        <v>0</v>
      </c>
      <c r="H4684" s="17">
        <f t="shared" si="219"/>
        <v>833.63871361097961</v>
      </c>
      <c r="I4684" s="18">
        <f t="shared" si="220"/>
        <v>52.481209800343109</v>
      </c>
      <c r="J4684" s="17">
        <f t="shared" si="221"/>
        <v>0.73054641187203795</v>
      </c>
    </row>
    <row r="4685" spans="1:10" x14ac:dyDescent="0.3">
      <c r="A4685" s="2">
        <v>20200713</v>
      </c>
      <c r="B4685" s="2" t="s">
        <v>29</v>
      </c>
      <c r="C4685" s="2">
        <v>94</v>
      </c>
      <c r="D4685" s="2">
        <v>8.31</v>
      </c>
      <c r="E4685" s="2">
        <v>24.97</v>
      </c>
      <c r="F4685" s="2">
        <v>5.86</v>
      </c>
      <c r="G4685" s="2">
        <v>0</v>
      </c>
      <c r="H4685" s="16">
        <f t="shared" si="219"/>
        <v>650.38893700718995</v>
      </c>
      <c r="I4685" s="15">
        <f t="shared" si="220"/>
        <v>45.294654281474685</v>
      </c>
      <c r="J4685" s="14">
        <f t="shared" si="221"/>
        <v>0.59099155319443464</v>
      </c>
    </row>
    <row r="4686" spans="1:10" x14ac:dyDescent="0.3">
      <c r="A4686" s="19">
        <v>20200713</v>
      </c>
      <c r="B4686" s="19" t="s">
        <v>28</v>
      </c>
      <c r="C4686" s="19">
        <v>0</v>
      </c>
      <c r="D4686" s="19">
        <v>0</v>
      </c>
      <c r="E4686" s="19">
        <v>23.74</v>
      </c>
      <c r="F4686" s="19">
        <v>5.66</v>
      </c>
      <c r="G4686" s="19">
        <v>0</v>
      </c>
      <c r="H4686" s="17">
        <f t="shared" si="219"/>
        <v>0</v>
      </c>
      <c r="I4686" s="18">
        <f t="shared" si="220"/>
        <v>23.74</v>
      </c>
      <c r="J4686" s="17">
        <f t="shared" si="221"/>
        <v>0</v>
      </c>
    </row>
    <row r="4687" spans="1:10" x14ac:dyDescent="0.3">
      <c r="A4687" s="2">
        <v>20200713</v>
      </c>
      <c r="B4687" s="2" t="s">
        <v>27</v>
      </c>
      <c r="C4687" s="2">
        <v>0</v>
      </c>
      <c r="D4687" s="2">
        <v>0</v>
      </c>
      <c r="E4687" s="2">
        <v>23.09</v>
      </c>
      <c r="F4687" s="2">
        <v>5.72</v>
      </c>
      <c r="G4687" s="2">
        <v>0</v>
      </c>
      <c r="H4687" s="16">
        <f t="shared" si="219"/>
        <v>0</v>
      </c>
      <c r="I4687" s="15">
        <f t="shared" si="220"/>
        <v>23.09</v>
      </c>
      <c r="J4687" s="14">
        <f t="shared" si="221"/>
        <v>0</v>
      </c>
    </row>
    <row r="4688" spans="1:10" x14ac:dyDescent="0.3">
      <c r="A4688" s="19">
        <v>20200713</v>
      </c>
      <c r="B4688" s="19" t="s">
        <v>26</v>
      </c>
      <c r="C4688" s="19">
        <v>0</v>
      </c>
      <c r="D4688" s="19">
        <v>0</v>
      </c>
      <c r="E4688" s="19">
        <v>22.74</v>
      </c>
      <c r="F4688" s="19">
        <v>5.72</v>
      </c>
      <c r="G4688" s="19">
        <v>0</v>
      </c>
      <c r="H4688" s="17">
        <f t="shared" si="219"/>
        <v>0</v>
      </c>
      <c r="I4688" s="18">
        <f t="shared" si="220"/>
        <v>22.74</v>
      </c>
      <c r="J4688" s="17">
        <f t="shared" si="221"/>
        <v>0</v>
      </c>
    </row>
    <row r="4689" spans="1:10" x14ac:dyDescent="0.3">
      <c r="A4689" s="2">
        <v>20200713</v>
      </c>
      <c r="B4689" s="2" t="s">
        <v>25</v>
      </c>
      <c r="C4689" s="2">
        <v>0</v>
      </c>
      <c r="D4689" s="2">
        <v>0</v>
      </c>
      <c r="E4689" s="2">
        <v>22.4</v>
      </c>
      <c r="F4689" s="2">
        <v>5.72</v>
      </c>
      <c r="G4689" s="2">
        <v>0</v>
      </c>
      <c r="H4689" s="16">
        <f t="shared" si="219"/>
        <v>0</v>
      </c>
      <c r="I4689" s="15">
        <f t="shared" si="220"/>
        <v>22.4</v>
      </c>
      <c r="J4689" s="14">
        <f t="shared" si="221"/>
        <v>0</v>
      </c>
    </row>
    <row r="4690" spans="1:10" x14ac:dyDescent="0.3">
      <c r="A4690" s="19">
        <v>20200714</v>
      </c>
      <c r="B4690" s="19" t="s">
        <v>48</v>
      </c>
      <c r="C4690" s="19">
        <v>0</v>
      </c>
      <c r="D4690" s="19">
        <v>0</v>
      </c>
      <c r="E4690" s="19">
        <v>21.97</v>
      </c>
      <c r="F4690" s="19">
        <v>5.66</v>
      </c>
      <c r="G4690" s="19">
        <v>0</v>
      </c>
      <c r="H4690" s="17">
        <f t="shared" si="219"/>
        <v>0</v>
      </c>
      <c r="I4690" s="18">
        <f t="shared" si="220"/>
        <v>21.97</v>
      </c>
      <c r="J4690" s="17">
        <f t="shared" si="221"/>
        <v>0</v>
      </c>
    </row>
    <row r="4691" spans="1:10" x14ac:dyDescent="0.3">
      <c r="A4691" s="2">
        <v>20200714</v>
      </c>
      <c r="B4691" s="2" t="s">
        <v>47</v>
      </c>
      <c r="C4691" s="2">
        <v>0</v>
      </c>
      <c r="D4691" s="2">
        <v>0</v>
      </c>
      <c r="E4691" s="2">
        <v>21.42</v>
      </c>
      <c r="F4691" s="2">
        <v>5.52</v>
      </c>
      <c r="G4691" s="2">
        <v>0</v>
      </c>
      <c r="H4691" s="16">
        <f t="shared" ref="H4691:H4754" si="222">IF(D4691&gt;0,C4691/SIN(D4691*PI()/180),0)</f>
        <v>0</v>
      </c>
      <c r="I4691" s="15">
        <f t="shared" si="220"/>
        <v>21.42</v>
      </c>
      <c r="J4691" s="14">
        <f t="shared" si="221"/>
        <v>0</v>
      </c>
    </row>
    <row r="4692" spans="1:10" x14ac:dyDescent="0.3">
      <c r="A4692" s="19">
        <v>20200714</v>
      </c>
      <c r="B4692" s="19" t="s">
        <v>46</v>
      </c>
      <c r="C4692" s="19">
        <v>0</v>
      </c>
      <c r="D4692" s="19">
        <v>0</v>
      </c>
      <c r="E4692" s="19">
        <v>20.89</v>
      </c>
      <c r="F4692" s="19">
        <v>5.59</v>
      </c>
      <c r="G4692" s="19">
        <v>0</v>
      </c>
      <c r="H4692" s="17">
        <f t="shared" si="222"/>
        <v>0</v>
      </c>
      <c r="I4692" s="18">
        <f t="shared" si="220"/>
        <v>20.89</v>
      </c>
      <c r="J4692" s="17">
        <f t="shared" si="221"/>
        <v>0</v>
      </c>
    </row>
    <row r="4693" spans="1:10" x14ac:dyDescent="0.3">
      <c r="A4693" s="2">
        <v>20200714</v>
      </c>
      <c r="B4693" s="2" t="s">
        <v>45</v>
      </c>
      <c r="C4693" s="2">
        <v>0</v>
      </c>
      <c r="D4693" s="2">
        <v>0</v>
      </c>
      <c r="E4693" s="2">
        <v>20.399999999999999</v>
      </c>
      <c r="F4693" s="2">
        <v>5.86</v>
      </c>
      <c r="G4693" s="2">
        <v>0</v>
      </c>
      <c r="H4693" s="16">
        <f t="shared" si="222"/>
        <v>0</v>
      </c>
      <c r="I4693" s="15">
        <f t="shared" si="220"/>
        <v>20.399999999999999</v>
      </c>
      <c r="J4693" s="14">
        <f t="shared" si="221"/>
        <v>0</v>
      </c>
    </row>
    <row r="4694" spans="1:10" x14ac:dyDescent="0.3">
      <c r="A4694" s="19">
        <v>20200714</v>
      </c>
      <c r="B4694" s="19" t="s">
        <v>44</v>
      </c>
      <c r="C4694" s="19">
        <v>0</v>
      </c>
      <c r="D4694" s="19">
        <v>0</v>
      </c>
      <c r="E4694" s="19">
        <v>20.05</v>
      </c>
      <c r="F4694" s="19">
        <v>5.66</v>
      </c>
      <c r="G4694" s="19">
        <v>0</v>
      </c>
      <c r="H4694" s="17">
        <f t="shared" si="222"/>
        <v>0</v>
      </c>
      <c r="I4694" s="18">
        <f t="shared" si="220"/>
        <v>20.05</v>
      </c>
      <c r="J4694" s="17">
        <f t="shared" si="221"/>
        <v>0</v>
      </c>
    </row>
    <row r="4695" spans="1:10" x14ac:dyDescent="0.3">
      <c r="A4695" s="2">
        <v>20200714</v>
      </c>
      <c r="B4695" s="2" t="s">
        <v>43</v>
      </c>
      <c r="C4695" s="2">
        <v>0</v>
      </c>
      <c r="D4695" s="2">
        <v>0</v>
      </c>
      <c r="E4695" s="2">
        <v>19.88</v>
      </c>
      <c r="F4695" s="2">
        <v>5.52</v>
      </c>
      <c r="G4695" s="2">
        <v>0</v>
      </c>
      <c r="H4695" s="16">
        <f t="shared" si="222"/>
        <v>0</v>
      </c>
      <c r="I4695" s="15">
        <f t="shared" si="220"/>
        <v>19.88</v>
      </c>
      <c r="J4695" s="14">
        <f t="shared" si="221"/>
        <v>0</v>
      </c>
    </row>
    <row r="4696" spans="1:10" x14ac:dyDescent="0.3">
      <c r="A4696" s="19">
        <v>20200714</v>
      </c>
      <c r="B4696" s="19" t="s">
        <v>42</v>
      </c>
      <c r="C4696" s="19">
        <v>79</v>
      </c>
      <c r="D4696" s="19">
        <v>7.48</v>
      </c>
      <c r="E4696" s="19">
        <v>19.78</v>
      </c>
      <c r="F4696" s="19">
        <v>5.59</v>
      </c>
      <c r="G4696" s="19">
        <v>0</v>
      </c>
      <c r="H4696" s="17">
        <f t="shared" si="222"/>
        <v>606.85156278722241</v>
      </c>
      <c r="I4696" s="18">
        <f t="shared" si="220"/>
        <v>38.744111337100705</v>
      </c>
      <c r="J4696" s="17">
        <f t="shared" si="221"/>
        <v>0.56931870328903722</v>
      </c>
    </row>
    <row r="4697" spans="1:10" x14ac:dyDescent="0.3">
      <c r="A4697" s="2">
        <v>20200714</v>
      </c>
      <c r="B4697" s="2" t="s">
        <v>41</v>
      </c>
      <c r="C4697" s="2">
        <v>262.99</v>
      </c>
      <c r="D4697" s="2">
        <v>18.63</v>
      </c>
      <c r="E4697" s="2">
        <v>20.85</v>
      </c>
      <c r="F4697" s="2">
        <v>6</v>
      </c>
      <c r="G4697" s="2">
        <v>0</v>
      </c>
      <c r="H4697" s="16">
        <f t="shared" si="222"/>
        <v>823.24451100051328</v>
      </c>
      <c r="I4697" s="15">
        <f t="shared" si="220"/>
        <v>46.576390968766042</v>
      </c>
      <c r="J4697" s="14">
        <f t="shared" si="221"/>
        <v>0.74331260655544373</v>
      </c>
    </row>
    <row r="4698" spans="1:10" x14ac:dyDescent="0.3">
      <c r="A4698" s="19">
        <v>20200714</v>
      </c>
      <c r="B4698" s="19" t="s">
        <v>40</v>
      </c>
      <c r="C4698" s="19">
        <v>462</v>
      </c>
      <c r="D4698" s="19">
        <v>30.17</v>
      </c>
      <c r="E4698" s="19">
        <v>22.36</v>
      </c>
      <c r="F4698" s="19">
        <v>6</v>
      </c>
      <c r="G4698" s="19">
        <v>0</v>
      </c>
      <c r="H4698" s="17">
        <f t="shared" si="222"/>
        <v>919.27978425910317</v>
      </c>
      <c r="I4698" s="18">
        <f t="shared" si="220"/>
        <v>51.08749325809697</v>
      </c>
      <c r="J4698" s="17">
        <f t="shared" si="221"/>
        <v>0.81136211097536426</v>
      </c>
    </row>
    <row r="4699" spans="1:10" x14ac:dyDescent="0.3">
      <c r="A4699" s="2">
        <v>20200714</v>
      </c>
      <c r="B4699" s="2" t="s">
        <v>39</v>
      </c>
      <c r="C4699" s="2">
        <v>645</v>
      </c>
      <c r="D4699" s="2">
        <v>41.86</v>
      </c>
      <c r="E4699" s="2">
        <v>24.09</v>
      </c>
      <c r="F4699" s="2">
        <v>6.28</v>
      </c>
      <c r="G4699" s="2">
        <v>0</v>
      </c>
      <c r="H4699" s="16">
        <f t="shared" si="222"/>
        <v>966.5632572285117</v>
      </c>
      <c r="I4699" s="15">
        <f t="shared" si="220"/>
        <v>54.295101788390994</v>
      </c>
      <c r="J4699" s="14">
        <f t="shared" si="221"/>
        <v>0.83914319670408566</v>
      </c>
    </row>
    <row r="4700" spans="1:10" x14ac:dyDescent="0.3">
      <c r="A4700" s="19">
        <v>20200714</v>
      </c>
      <c r="B4700" s="19" t="s">
        <v>38</v>
      </c>
      <c r="C4700" s="19">
        <v>805</v>
      </c>
      <c r="D4700" s="19">
        <v>53.35</v>
      </c>
      <c r="E4700" s="19">
        <v>25.67</v>
      </c>
      <c r="F4700" s="19">
        <v>6.62</v>
      </c>
      <c r="G4700" s="19">
        <v>0</v>
      </c>
      <c r="H4700" s="17">
        <f t="shared" si="222"/>
        <v>1003.3692451108834</v>
      </c>
      <c r="I4700" s="18">
        <f t="shared" si="220"/>
        <v>57.025288909715108</v>
      </c>
      <c r="J4700" s="17">
        <f t="shared" si="221"/>
        <v>0.85876989030078876</v>
      </c>
    </row>
    <row r="4701" spans="1:10" x14ac:dyDescent="0.3">
      <c r="A4701" s="2">
        <v>20200714</v>
      </c>
      <c r="B4701" s="2" t="s">
        <v>37</v>
      </c>
      <c r="C4701" s="2">
        <v>938</v>
      </c>
      <c r="D4701" s="2">
        <v>63.95</v>
      </c>
      <c r="E4701" s="2">
        <v>26.96</v>
      </c>
      <c r="F4701" s="2">
        <v>6.97</v>
      </c>
      <c r="G4701" s="2">
        <v>0</v>
      </c>
      <c r="H4701" s="16">
        <f t="shared" si="222"/>
        <v>1044.0654000599393</v>
      </c>
      <c r="I4701" s="15">
        <f t="shared" si="220"/>
        <v>59.587043751873104</v>
      </c>
      <c r="J4701" s="14">
        <f t="shared" si="221"/>
        <v>0.88156528953733415</v>
      </c>
    </row>
    <row r="4702" spans="1:10" x14ac:dyDescent="0.3">
      <c r="A4702" s="19">
        <v>20200714</v>
      </c>
      <c r="B4702" s="19" t="s">
        <v>36</v>
      </c>
      <c r="C4702" s="19">
        <v>985</v>
      </c>
      <c r="D4702" s="19">
        <v>71.62</v>
      </c>
      <c r="E4702" s="19">
        <v>27.57</v>
      </c>
      <c r="F4702" s="19">
        <v>7.59</v>
      </c>
      <c r="G4702" s="19">
        <v>0</v>
      </c>
      <c r="H4702" s="17">
        <f t="shared" si="222"/>
        <v>1037.9498313998745</v>
      </c>
      <c r="I4702" s="18">
        <f t="shared" si="220"/>
        <v>60.005932231246078</v>
      </c>
      <c r="J4702" s="17">
        <f t="shared" si="221"/>
        <v>0.87444502484149667</v>
      </c>
    </row>
    <row r="4703" spans="1:10" x14ac:dyDescent="0.3">
      <c r="A4703" s="2">
        <v>20200714</v>
      </c>
      <c r="B4703" s="2" t="s">
        <v>35</v>
      </c>
      <c r="C4703" s="2">
        <v>982.01</v>
      </c>
      <c r="D4703" s="2">
        <v>71.94</v>
      </c>
      <c r="E4703" s="2">
        <v>27.6</v>
      </c>
      <c r="F4703" s="2">
        <v>8.2799999999999994</v>
      </c>
      <c r="G4703" s="2">
        <v>0</v>
      </c>
      <c r="H4703" s="16">
        <f t="shared" si="222"/>
        <v>1032.8984340804202</v>
      </c>
      <c r="I4703" s="15">
        <f t="shared" si="220"/>
        <v>59.878076065013133</v>
      </c>
      <c r="J4703" s="14">
        <f t="shared" si="221"/>
        <v>0.87078363839961581</v>
      </c>
    </row>
    <row r="4704" spans="1:10" x14ac:dyDescent="0.3">
      <c r="A4704" s="19">
        <v>20200714</v>
      </c>
      <c r="B4704" s="19" t="s">
        <v>34</v>
      </c>
      <c r="C4704" s="19">
        <v>925.01</v>
      </c>
      <c r="D4704" s="19">
        <v>64.61</v>
      </c>
      <c r="E4704" s="19">
        <v>27.25</v>
      </c>
      <c r="F4704" s="19">
        <v>8.83</v>
      </c>
      <c r="G4704" s="19">
        <v>0</v>
      </c>
      <c r="H4704" s="17">
        <f t="shared" si="222"/>
        <v>1023.9092484998431</v>
      </c>
      <c r="I4704" s="18">
        <f t="shared" si="220"/>
        <v>59.2471640156201</v>
      </c>
      <c r="J4704" s="17">
        <f t="shared" si="221"/>
        <v>0.86611230263266303</v>
      </c>
    </row>
    <row r="4705" spans="1:10" x14ac:dyDescent="0.3">
      <c r="A4705" s="2">
        <v>20200714</v>
      </c>
      <c r="B4705" s="2" t="s">
        <v>33</v>
      </c>
      <c r="C4705" s="2">
        <v>603</v>
      </c>
      <c r="D4705" s="2">
        <v>54.13</v>
      </c>
      <c r="E4705" s="2">
        <v>26.55</v>
      </c>
      <c r="F4705" s="2">
        <v>9.17</v>
      </c>
      <c r="G4705" s="2">
        <v>0</v>
      </c>
      <c r="H4705" s="16">
        <f t="shared" si="222"/>
        <v>744.12423837651181</v>
      </c>
      <c r="I4705" s="15">
        <f t="shared" si="220"/>
        <v>49.803882449265998</v>
      </c>
      <c r="J4705" s="14">
        <f t="shared" si="221"/>
        <v>0.6610669727629791</v>
      </c>
    </row>
    <row r="4706" spans="1:10" x14ac:dyDescent="0.3">
      <c r="A4706" s="19">
        <v>20200714</v>
      </c>
      <c r="B4706" s="19" t="s">
        <v>32</v>
      </c>
      <c r="C4706" s="19">
        <v>643</v>
      </c>
      <c r="D4706" s="19">
        <v>42.67</v>
      </c>
      <c r="E4706" s="19">
        <v>25.63</v>
      </c>
      <c r="F4706" s="19">
        <v>9.24</v>
      </c>
      <c r="G4706" s="19">
        <v>0</v>
      </c>
      <c r="H4706" s="17">
        <f t="shared" si="222"/>
        <v>948.69272545050615</v>
      </c>
      <c r="I4706" s="18">
        <f t="shared" si="220"/>
        <v>55.276647670328316</v>
      </c>
      <c r="J4706" s="17">
        <f t="shared" si="221"/>
        <v>0.81943816616909781</v>
      </c>
    </row>
    <row r="4707" spans="1:10" x14ac:dyDescent="0.3">
      <c r="A4707" s="2">
        <v>20200714</v>
      </c>
      <c r="B4707" s="2" t="s">
        <v>31</v>
      </c>
      <c r="C4707" s="2">
        <v>482</v>
      </c>
      <c r="D4707" s="2">
        <v>30.99</v>
      </c>
      <c r="E4707" s="2">
        <v>24.52</v>
      </c>
      <c r="F4707" s="2">
        <v>9.24</v>
      </c>
      <c r="G4707" s="2">
        <v>0</v>
      </c>
      <c r="H4707" s="16">
        <f t="shared" si="222"/>
        <v>936.1250727026295</v>
      </c>
      <c r="I4707" s="15">
        <f t="shared" si="220"/>
        <v>53.773908521957168</v>
      </c>
      <c r="J4707" s="14">
        <f t="shared" si="221"/>
        <v>0.81491317527087759</v>
      </c>
    </row>
    <row r="4708" spans="1:10" x14ac:dyDescent="0.3">
      <c r="A4708" s="19">
        <v>20200714</v>
      </c>
      <c r="B4708" s="19" t="s">
        <v>30</v>
      </c>
      <c r="C4708" s="19">
        <v>283</v>
      </c>
      <c r="D4708" s="19">
        <v>19.420000000000002</v>
      </c>
      <c r="E4708" s="19">
        <v>23.34</v>
      </c>
      <c r="F4708" s="19">
        <v>8.9700000000000006</v>
      </c>
      <c r="G4708" s="19">
        <v>0</v>
      </c>
      <c r="H4708" s="17">
        <f t="shared" si="222"/>
        <v>851.1525005143958</v>
      </c>
      <c r="I4708" s="18">
        <f t="shared" si="220"/>
        <v>49.938515641074872</v>
      </c>
      <c r="J4708" s="17">
        <f t="shared" si="221"/>
        <v>0.75563334075281374</v>
      </c>
    </row>
    <row r="4709" spans="1:10" x14ac:dyDescent="0.3">
      <c r="A4709" s="2">
        <v>20200714</v>
      </c>
      <c r="B4709" s="2" t="s">
        <v>29</v>
      </c>
      <c r="C4709" s="2">
        <v>95</v>
      </c>
      <c r="D4709" s="2">
        <v>8.24</v>
      </c>
      <c r="E4709" s="2">
        <v>21.93</v>
      </c>
      <c r="F4709" s="2">
        <v>8.69</v>
      </c>
      <c r="G4709" s="2">
        <v>0</v>
      </c>
      <c r="H4709" s="16">
        <f t="shared" si="222"/>
        <v>662.85285297761959</v>
      </c>
      <c r="I4709" s="15">
        <f t="shared" si="220"/>
        <v>42.644151655550615</v>
      </c>
      <c r="J4709" s="14">
        <f t="shared" si="221"/>
        <v>0.61022320979298783</v>
      </c>
    </row>
    <row r="4710" spans="1:10" x14ac:dyDescent="0.3">
      <c r="A4710" s="19">
        <v>20200714</v>
      </c>
      <c r="B4710" s="19" t="s">
        <v>28</v>
      </c>
      <c r="C4710" s="19">
        <v>0</v>
      </c>
      <c r="D4710" s="19">
        <v>0</v>
      </c>
      <c r="E4710" s="19">
        <v>20.63</v>
      </c>
      <c r="F4710" s="19">
        <v>7.93</v>
      </c>
      <c r="G4710" s="19">
        <v>0</v>
      </c>
      <c r="H4710" s="17">
        <f t="shared" si="222"/>
        <v>0</v>
      </c>
      <c r="I4710" s="18">
        <f t="shared" si="220"/>
        <v>20.63</v>
      </c>
      <c r="J4710" s="17">
        <f t="shared" si="221"/>
        <v>0</v>
      </c>
    </row>
    <row r="4711" spans="1:10" x14ac:dyDescent="0.3">
      <c r="A4711" s="2">
        <v>20200714</v>
      </c>
      <c r="B4711" s="2" t="s">
        <v>27</v>
      </c>
      <c r="C4711" s="2">
        <v>0</v>
      </c>
      <c r="D4711" s="2">
        <v>0</v>
      </c>
      <c r="E4711" s="2">
        <v>19.72</v>
      </c>
      <c r="F4711" s="2">
        <v>7.66</v>
      </c>
      <c r="G4711" s="2">
        <v>0</v>
      </c>
      <c r="H4711" s="16">
        <f t="shared" si="222"/>
        <v>0</v>
      </c>
      <c r="I4711" s="15">
        <f t="shared" si="220"/>
        <v>19.72</v>
      </c>
      <c r="J4711" s="14">
        <f t="shared" si="221"/>
        <v>0</v>
      </c>
    </row>
    <row r="4712" spans="1:10" x14ac:dyDescent="0.3">
      <c r="A4712" s="19">
        <v>20200714</v>
      </c>
      <c r="B4712" s="19" t="s">
        <v>26</v>
      </c>
      <c r="C4712" s="19">
        <v>0</v>
      </c>
      <c r="D4712" s="19">
        <v>0</v>
      </c>
      <c r="E4712" s="19">
        <v>19.29</v>
      </c>
      <c r="F4712" s="19">
        <v>7.72</v>
      </c>
      <c r="G4712" s="19">
        <v>0</v>
      </c>
      <c r="H4712" s="17">
        <f t="shared" si="222"/>
        <v>0</v>
      </c>
      <c r="I4712" s="18">
        <f t="shared" si="220"/>
        <v>19.29</v>
      </c>
      <c r="J4712" s="17">
        <f t="shared" si="221"/>
        <v>0</v>
      </c>
    </row>
    <row r="4713" spans="1:10" x14ac:dyDescent="0.3">
      <c r="A4713" s="2">
        <v>20200714</v>
      </c>
      <c r="B4713" s="2" t="s">
        <v>25</v>
      </c>
      <c r="C4713" s="2">
        <v>0</v>
      </c>
      <c r="D4713" s="2">
        <v>0</v>
      </c>
      <c r="E4713" s="2">
        <v>19.149999999999999</v>
      </c>
      <c r="F4713" s="2">
        <v>7.31</v>
      </c>
      <c r="G4713" s="2">
        <v>0</v>
      </c>
      <c r="H4713" s="16">
        <f t="shared" si="222"/>
        <v>0</v>
      </c>
      <c r="I4713" s="15">
        <f t="shared" si="220"/>
        <v>19.149999999999999</v>
      </c>
      <c r="J4713" s="14">
        <f t="shared" si="221"/>
        <v>0</v>
      </c>
    </row>
    <row r="4714" spans="1:10" x14ac:dyDescent="0.3">
      <c r="A4714" s="19">
        <v>20200715</v>
      </c>
      <c r="B4714" s="19" t="s">
        <v>48</v>
      </c>
      <c r="C4714" s="19">
        <v>0</v>
      </c>
      <c r="D4714" s="19">
        <v>0</v>
      </c>
      <c r="E4714" s="19">
        <v>19.05</v>
      </c>
      <c r="F4714" s="19">
        <v>7.03</v>
      </c>
      <c r="G4714" s="19">
        <v>0</v>
      </c>
      <c r="H4714" s="17">
        <f t="shared" si="222"/>
        <v>0</v>
      </c>
      <c r="I4714" s="18">
        <f t="shared" si="220"/>
        <v>19.05</v>
      </c>
      <c r="J4714" s="17">
        <f t="shared" si="221"/>
        <v>0</v>
      </c>
    </row>
    <row r="4715" spans="1:10" x14ac:dyDescent="0.3">
      <c r="A4715" s="2">
        <v>20200715</v>
      </c>
      <c r="B4715" s="2" t="s">
        <v>47</v>
      </c>
      <c r="C4715" s="2">
        <v>0</v>
      </c>
      <c r="D4715" s="2">
        <v>0</v>
      </c>
      <c r="E4715" s="2">
        <v>18.97</v>
      </c>
      <c r="F4715" s="2">
        <v>6.9</v>
      </c>
      <c r="G4715" s="2">
        <v>0</v>
      </c>
      <c r="H4715" s="16">
        <f t="shared" si="222"/>
        <v>0</v>
      </c>
      <c r="I4715" s="15">
        <f t="shared" si="220"/>
        <v>18.97</v>
      </c>
      <c r="J4715" s="14">
        <f t="shared" si="221"/>
        <v>0</v>
      </c>
    </row>
    <row r="4716" spans="1:10" x14ac:dyDescent="0.3">
      <c r="A4716" s="19">
        <v>20200715</v>
      </c>
      <c r="B4716" s="19" t="s">
        <v>46</v>
      </c>
      <c r="C4716" s="19">
        <v>0</v>
      </c>
      <c r="D4716" s="19">
        <v>0</v>
      </c>
      <c r="E4716" s="19">
        <v>18.920000000000002</v>
      </c>
      <c r="F4716" s="19">
        <v>6.34</v>
      </c>
      <c r="G4716" s="19">
        <v>0</v>
      </c>
      <c r="H4716" s="17">
        <f t="shared" si="222"/>
        <v>0</v>
      </c>
      <c r="I4716" s="18">
        <f t="shared" si="220"/>
        <v>18.920000000000002</v>
      </c>
      <c r="J4716" s="17">
        <f t="shared" si="221"/>
        <v>0</v>
      </c>
    </row>
    <row r="4717" spans="1:10" x14ac:dyDescent="0.3">
      <c r="A4717" s="2">
        <v>20200715</v>
      </c>
      <c r="B4717" s="2" t="s">
        <v>45</v>
      </c>
      <c r="C4717" s="2">
        <v>0</v>
      </c>
      <c r="D4717" s="2">
        <v>0</v>
      </c>
      <c r="E4717" s="2">
        <v>18.850000000000001</v>
      </c>
      <c r="F4717" s="2">
        <v>5.79</v>
      </c>
      <c r="G4717" s="2">
        <v>0</v>
      </c>
      <c r="H4717" s="16">
        <f t="shared" si="222"/>
        <v>0</v>
      </c>
      <c r="I4717" s="15">
        <f t="shared" si="220"/>
        <v>18.850000000000001</v>
      </c>
      <c r="J4717" s="14">
        <f t="shared" si="221"/>
        <v>0</v>
      </c>
    </row>
    <row r="4718" spans="1:10" x14ac:dyDescent="0.3">
      <c r="A4718" s="19">
        <v>20200715</v>
      </c>
      <c r="B4718" s="19" t="s">
        <v>44</v>
      </c>
      <c r="C4718" s="19">
        <v>0</v>
      </c>
      <c r="D4718" s="19">
        <v>0</v>
      </c>
      <c r="E4718" s="19">
        <v>18.75</v>
      </c>
      <c r="F4718" s="19">
        <v>5.38</v>
      </c>
      <c r="G4718" s="19">
        <v>0</v>
      </c>
      <c r="H4718" s="17">
        <f t="shared" si="222"/>
        <v>0</v>
      </c>
      <c r="I4718" s="18">
        <f t="shared" si="220"/>
        <v>18.75</v>
      </c>
      <c r="J4718" s="17">
        <f t="shared" si="221"/>
        <v>0</v>
      </c>
    </row>
    <row r="4719" spans="1:10" x14ac:dyDescent="0.3">
      <c r="A4719" s="2">
        <v>20200715</v>
      </c>
      <c r="B4719" s="2" t="s">
        <v>43</v>
      </c>
      <c r="C4719" s="2">
        <v>0</v>
      </c>
      <c r="D4719" s="2">
        <v>0</v>
      </c>
      <c r="E4719" s="2">
        <v>18.66</v>
      </c>
      <c r="F4719" s="2">
        <v>4.83</v>
      </c>
      <c r="G4719" s="2">
        <v>0</v>
      </c>
      <c r="H4719" s="16">
        <f t="shared" si="222"/>
        <v>0</v>
      </c>
      <c r="I4719" s="15">
        <f t="shared" si="220"/>
        <v>18.66</v>
      </c>
      <c r="J4719" s="14">
        <f t="shared" si="221"/>
        <v>0</v>
      </c>
    </row>
    <row r="4720" spans="1:10" x14ac:dyDescent="0.3">
      <c r="A4720" s="19">
        <v>20200715</v>
      </c>
      <c r="B4720" s="19" t="s">
        <v>42</v>
      </c>
      <c r="C4720" s="19">
        <v>78</v>
      </c>
      <c r="D4720" s="19">
        <v>7.37</v>
      </c>
      <c r="E4720" s="19">
        <v>18.72</v>
      </c>
      <c r="F4720" s="19">
        <v>4.1399999999999997</v>
      </c>
      <c r="G4720" s="19">
        <v>0</v>
      </c>
      <c r="H4720" s="17">
        <f t="shared" si="222"/>
        <v>608.06224520361548</v>
      </c>
      <c r="I4720" s="18">
        <f t="shared" si="220"/>
        <v>37.721945162612982</v>
      </c>
      <c r="J4720" s="17">
        <f t="shared" si="221"/>
        <v>0.57325143977840476</v>
      </c>
    </row>
    <row r="4721" spans="1:10" x14ac:dyDescent="0.3">
      <c r="A4721" s="2">
        <v>20200715</v>
      </c>
      <c r="B4721" s="2" t="s">
        <v>41</v>
      </c>
      <c r="C4721" s="2">
        <v>259.99</v>
      </c>
      <c r="D4721" s="2">
        <v>18.52</v>
      </c>
      <c r="E4721" s="2">
        <v>19.93</v>
      </c>
      <c r="F4721" s="2">
        <v>3.38</v>
      </c>
      <c r="G4721" s="2">
        <v>0</v>
      </c>
      <c r="H4721" s="16">
        <f t="shared" si="222"/>
        <v>818.51639813064276</v>
      </c>
      <c r="I4721" s="15">
        <f t="shared" si="220"/>
        <v>45.508637441582586</v>
      </c>
      <c r="J4721" s="14">
        <f t="shared" si="221"/>
        <v>0.74297644590901135</v>
      </c>
    </row>
    <row r="4722" spans="1:10" x14ac:dyDescent="0.3">
      <c r="A4722" s="19">
        <v>20200715</v>
      </c>
      <c r="B4722" s="19" t="s">
        <v>40</v>
      </c>
      <c r="C4722" s="19">
        <v>461</v>
      </c>
      <c r="D4722" s="19">
        <v>30.07</v>
      </c>
      <c r="E4722" s="19">
        <v>22.36</v>
      </c>
      <c r="F4722" s="19">
        <v>3.1</v>
      </c>
      <c r="G4722" s="19">
        <v>0</v>
      </c>
      <c r="H4722" s="17">
        <f t="shared" si="222"/>
        <v>920.05376204859783</v>
      </c>
      <c r="I4722" s="18">
        <f t="shared" si="220"/>
        <v>51.111680064018685</v>
      </c>
      <c r="J4722" s="17">
        <f t="shared" si="221"/>
        <v>0.81194508940520382</v>
      </c>
    </row>
    <row r="4723" spans="1:10" x14ac:dyDescent="0.3">
      <c r="A4723" s="2">
        <v>20200715</v>
      </c>
      <c r="B4723" s="2" t="s">
        <v>39</v>
      </c>
      <c r="C4723" s="2">
        <v>644</v>
      </c>
      <c r="D4723" s="2">
        <v>41.75</v>
      </c>
      <c r="E4723" s="2">
        <v>25.07</v>
      </c>
      <c r="F4723" s="2">
        <v>2.76</v>
      </c>
      <c r="G4723" s="2">
        <v>0</v>
      </c>
      <c r="H4723" s="16">
        <f t="shared" si="222"/>
        <v>967.13880691106624</v>
      </c>
      <c r="I4723" s="15">
        <f t="shared" si="220"/>
        <v>55.29308771597082</v>
      </c>
      <c r="J4723" s="14">
        <f t="shared" si="221"/>
        <v>0.83529951371032285</v>
      </c>
    </row>
    <row r="4724" spans="1:10" x14ac:dyDescent="0.3">
      <c r="A4724" s="19">
        <v>20200715</v>
      </c>
      <c r="B4724" s="19" t="s">
        <v>38</v>
      </c>
      <c r="C4724" s="19">
        <v>774</v>
      </c>
      <c r="D4724" s="19">
        <v>53.24</v>
      </c>
      <c r="E4724" s="19">
        <v>27.21</v>
      </c>
      <c r="F4724" s="19">
        <v>2.14</v>
      </c>
      <c r="G4724" s="19">
        <v>0</v>
      </c>
      <c r="H4724" s="17">
        <f t="shared" si="222"/>
        <v>966.1119710567059</v>
      </c>
      <c r="I4724" s="18">
        <f t="shared" si="220"/>
        <v>57.40099909552206</v>
      </c>
      <c r="J4724" s="17">
        <f t="shared" si="221"/>
        <v>0.82524850210498979</v>
      </c>
    </row>
    <row r="4725" spans="1:10" x14ac:dyDescent="0.3">
      <c r="A4725" s="2">
        <v>20200715</v>
      </c>
      <c r="B4725" s="2" t="s">
        <v>37</v>
      </c>
      <c r="C4725" s="2">
        <v>879</v>
      </c>
      <c r="D4725" s="2">
        <v>63.82</v>
      </c>
      <c r="E4725" s="2">
        <v>28.59</v>
      </c>
      <c r="F4725" s="2">
        <v>1.24</v>
      </c>
      <c r="G4725" s="2">
        <v>0</v>
      </c>
      <c r="H4725" s="16">
        <f t="shared" si="222"/>
        <v>979.4827561829203</v>
      </c>
      <c r="I4725" s="15">
        <f t="shared" si="220"/>
        <v>59.198836130716259</v>
      </c>
      <c r="J4725" s="14">
        <f t="shared" si="221"/>
        <v>0.82874548996089126</v>
      </c>
    </row>
    <row r="4726" spans="1:10" x14ac:dyDescent="0.3">
      <c r="A4726" s="19">
        <v>20200715</v>
      </c>
      <c r="B4726" s="19" t="s">
        <v>36</v>
      </c>
      <c r="C4726" s="19">
        <v>969</v>
      </c>
      <c r="D4726" s="19">
        <v>71.47</v>
      </c>
      <c r="E4726" s="19">
        <v>29.34</v>
      </c>
      <c r="F4726" s="19">
        <v>0.76</v>
      </c>
      <c r="G4726" s="19">
        <v>0</v>
      </c>
      <c r="H4726" s="17">
        <f t="shared" si="222"/>
        <v>1021.982231475596</v>
      </c>
      <c r="I4726" s="18">
        <f t="shared" si="220"/>
        <v>61.276944733612375</v>
      </c>
      <c r="J4726" s="17">
        <f t="shared" si="221"/>
        <v>0.85514746329071278</v>
      </c>
    </row>
    <row r="4727" spans="1:10" x14ac:dyDescent="0.3">
      <c r="A4727" s="2">
        <v>20200715</v>
      </c>
      <c r="B4727" s="2" t="s">
        <v>35</v>
      </c>
      <c r="C4727" s="2">
        <v>924</v>
      </c>
      <c r="D4727" s="2">
        <v>71.8</v>
      </c>
      <c r="E4727" s="2">
        <v>29.61</v>
      </c>
      <c r="F4727" s="2">
        <v>1.38</v>
      </c>
      <c r="G4727" s="2">
        <v>0</v>
      </c>
      <c r="H4727" s="16">
        <f t="shared" si="222"/>
        <v>972.66019407311114</v>
      </c>
      <c r="I4727" s="15">
        <f t="shared" si="220"/>
        <v>60.005631064784723</v>
      </c>
      <c r="J4727" s="14">
        <f t="shared" si="221"/>
        <v>0.81944156650004751</v>
      </c>
    </row>
    <row r="4728" spans="1:10" x14ac:dyDescent="0.3">
      <c r="A4728" s="19">
        <v>20200715</v>
      </c>
      <c r="B4728" s="19" t="s">
        <v>34</v>
      </c>
      <c r="C4728" s="19">
        <v>921.01</v>
      </c>
      <c r="D4728" s="19">
        <v>64.52</v>
      </c>
      <c r="E4728" s="19">
        <v>29.6</v>
      </c>
      <c r="F4728" s="19">
        <v>2.2799999999999998</v>
      </c>
      <c r="G4728" s="19">
        <v>0</v>
      </c>
      <c r="H4728" s="17">
        <f t="shared" si="222"/>
        <v>1020.2434642225006</v>
      </c>
      <c r="I4728" s="18">
        <f t="shared" si="220"/>
        <v>61.482608256953142</v>
      </c>
      <c r="J4728" s="17">
        <f t="shared" si="221"/>
        <v>0.85274832237874232</v>
      </c>
    </row>
    <row r="4729" spans="1:10" x14ac:dyDescent="0.3">
      <c r="A4729" s="2">
        <v>20200715</v>
      </c>
      <c r="B4729" s="2" t="s">
        <v>33</v>
      </c>
      <c r="C4729" s="2">
        <v>798.01</v>
      </c>
      <c r="D4729" s="2">
        <v>54.06</v>
      </c>
      <c r="E4729" s="2">
        <v>29.3</v>
      </c>
      <c r="F4729" s="2">
        <v>3.17</v>
      </c>
      <c r="G4729" s="2">
        <v>0</v>
      </c>
      <c r="H4729" s="16">
        <f t="shared" si="222"/>
        <v>985.64523533257716</v>
      </c>
      <c r="I4729" s="15">
        <f t="shared" si="220"/>
        <v>60.101413604143033</v>
      </c>
      <c r="J4729" s="14">
        <f t="shared" si="221"/>
        <v>0.82995630050694957</v>
      </c>
    </row>
    <row r="4730" spans="1:10" x14ac:dyDescent="0.3">
      <c r="A4730" s="19">
        <v>20200715</v>
      </c>
      <c r="B4730" s="19" t="s">
        <v>32</v>
      </c>
      <c r="C4730" s="19">
        <v>643</v>
      </c>
      <c r="D4730" s="19">
        <v>42.61</v>
      </c>
      <c r="E4730" s="19">
        <v>28.78</v>
      </c>
      <c r="F4730" s="19">
        <v>3.86</v>
      </c>
      <c r="G4730" s="19">
        <v>0</v>
      </c>
      <c r="H4730" s="17">
        <f t="shared" si="222"/>
        <v>949.77221578544084</v>
      </c>
      <c r="I4730" s="18">
        <f t="shared" si="220"/>
        <v>58.460381743295031</v>
      </c>
      <c r="J4730" s="17">
        <f t="shared" si="221"/>
        <v>0.80676338169333872</v>
      </c>
    </row>
    <row r="4731" spans="1:10" x14ac:dyDescent="0.3">
      <c r="A4731" s="2">
        <v>20200715</v>
      </c>
      <c r="B4731" s="2" t="s">
        <v>31</v>
      </c>
      <c r="C4731" s="2">
        <v>466</v>
      </c>
      <c r="D4731" s="2">
        <v>30.92</v>
      </c>
      <c r="E4731" s="2">
        <v>28.54</v>
      </c>
      <c r="F4731" s="2">
        <v>4.28</v>
      </c>
      <c r="G4731" s="2">
        <v>0</v>
      </c>
      <c r="H4731" s="16">
        <f t="shared" si="222"/>
        <v>906.89577914259803</v>
      </c>
      <c r="I4731" s="15">
        <f t="shared" si="220"/>
        <v>56.880493098206188</v>
      </c>
      <c r="J4731" s="14">
        <f t="shared" si="221"/>
        <v>0.77679049831773228</v>
      </c>
    </row>
    <row r="4732" spans="1:10" x14ac:dyDescent="0.3">
      <c r="A4732" s="19">
        <v>20200715</v>
      </c>
      <c r="B4732" s="19" t="s">
        <v>30</v>
      </c>
      <c r="C4732" s="19">
        <v>267</v>
      </c>
      <c r="D4732" s="19">
        <v>19.36</v>
      </c>
      <c r="E4732" s="19">
        <v>28.2</v>
      </c>
      <c r="F4732" s="19">
        <v>4.4800000000000004</v>
      </c>
      <c r="G4732" s="19">
        <v>0</v>
      </c>
      <c r="H4732" s="17">
        <f t="shared" si="222"/>
        <v>805.42365082146057</v>
      </c>
      <c r="I4732" s="18">
        <f t="shared" si="220"/>
        <v>53.369489088170639</v>
      </c>
      <c r="J4732" s="17">
        <f t="shared" si="221"/>
        <v>0.70260109219145761</v>
      </c>
    </row>
    <row r="4733" spans="1:10" x14ac:dyDescent="0.3">
      <c r="A4733" s="2">
        <v>20200715</v>
      </c>
      <c r="B4733" s="2" t="s">
        <v>29</v>
      </c>
      <c r="C4733" s="2">
        <v>84</v>
      </c>
      <c r="D4733" s="2">
        <v>8.17</v>
      </c>
      <c r="E4733" s="2">
        <v>27.34</v>
      </c>
      <c r="F4733" s="2">
        <v>4.62</v>
      </c>
      <c r="G4733" s="2">
        <v>0</v>
      </c>
      <c r="H4733" s="16">
        <f t="shared" si="222"/>
        <v>591.08862729267207</v>
      </c>
      <c r="I4733" s="15">
        <f t="shared" si="220"/>
        <v>45.811519602895999</v>
      </c>
      <c r="J4733" s="14">
        <f t="shared" si="221"/>
        <v>0.53573209079989559</v>
      </c>
    </row>
    <row r="4734" spans="1:10" x14ac:dyDescent="0.3">
      <c r="A4734" s="19">
        <v>20200715</v>
      </c>
      <c r="B4734" s="19" t="s">
        <v>28</v>
      </c>
      <c r="C4734" s="19">
        <v>0</v>
      </c>
      <c r="D4734" s="19">
        <v>0</v>
      </c>
      <c r="E4734" s="19">
        <v>26.47</v>
      </c>
      <c r="F4734" s="19">
        <v>4.97</v>
      </c>
      <c r="G4734" s="19">
        <v>0</v>
      </c>
      <c r="H4734" s="17">
        <f t="shared" si="222"/>
        <v>0</v>
      </c>
      <c r="I4734" s="18">
        <f t="shared" si="220"/>
        <v>26.47</v>
      </c>
      <c r="J4734" s="17">
        <f t="shared" si="221"/>
        <v>0</v>
      </c>
    </row>
    <row r="4735" spans="1:10" x14ac:dyDescent="0.3">
      <c r="A4735" s="2">
        <v>20200715</v>
      </c>
      <c r="B4735" s="2" t="s">
        <v>27</v>
      </c>
      <c r="C4735" s="2">
        <v>0</v>
      </c>
      <c r="D4735" s="2">
        <v>0</v>
      </c>
      <c r="E4735" s="2">
        <v>26.03</v>
      </c>
      <c r="F4735" s="2">
        <v>4.97</v>
      </c>
      <c r="G4735" s="2">
        <v>0</v>
      </c>
      <c r="H4735" s="16">
        <f t="shared" si="222"/>
        <v>0</v>
      </c>
      <c r="I4735" s="15">
        <f t="shared" si="220"/>
        <v>26.03</v>
      </c>
      <c r="J4735" s="14">
        <f t="shared" si="221"/>
        <v>0</v>
      </c>
    </row>
    <row r="4736" spans="1:10" x14ac:dyDescent="0.3">
      <c r="A4736" s="19">
        <v>20200715</v>
      </c>
      <c r="B4736" s="19" t="s">
        <v>26</v>
      </c>
      <c r="C4736" s="19">
        <v>0</v>
      </c>
      <c r="D4736" s="19">
        <v>0</v>
      </c>
      <c r="E4736" s="19">
        <v>25.8</v>
      </c>
      <c r="F4736" s="19">
        <v>4.76</v>
      </c>
      <c r="G4736" s="19">
        <v>0</v>
      </c>
      <c r="H4736" s="17">
        <f t="shared" si="222"/>
        <v>0</v>
      </c>
      <c r="I4736" s="18">
        <f t="shared" si="220"/>
        <v>25.8</v>
      </c>
      <c r="J4736" s="17">
        <f t="shared" si="221"/>
        <v>0</v>
      </c>
    </row>
    <row r="4737" spans="1:10" x14ac:dyDescent="0.3">
      <c r="A4737" s="2">
        <v>20200715</v>
      </c>
      <c r="B4737" s="2" t="s">
        <v>25</v>
      </c>
      <c r="C4737" s="2">
        <v>0</v>
      </c>
      <c r="D4737" s="2">
        <v>0</v>
      </c>
      <c r="E4737" s="2">
        <v>25.65</v>
      </c>
      <c r="F4737" s="2">
        <v>4.6900000000000004</v>
      </c>
      <c r="G4737" s="2">
        <v>0</v>
      </c>
      <c r="H4737" s="16">
        <f t="shared" si="222"/>
        <v>0</v>
      </c>
      <c r="I4737" s="15">
        <f t="shared" si="220"/>
        <v>25.65</v>
      </c>
      <c r="J4737" s="14">
        <f t="shared" si="221"/>
        <v>0</v>
      </c>
    </row>
    <row r="4738" spans="1:10" x14ac:dyDescent="0.3">
      <c r="A4738" s="19">
        <v>20200716</v>
      </c>
      <c r="B4738" s="19" t="s">
        <v>48</v>
      </c>
      <c r="C4738" s="19">
        <v>0</v>
      </c>
      <c r="D4738" s="19">
        <v>0</v>
      </c>
      <c r="E4738" s="19">
        <v>25.44</v>
      </c>
      <c r="F4738" s="19">
        <v>4.55</v>
      </c>
      <c r="G4738" s="19">
        <v>0</v>
      </c>
      <c r="H4738" s="17">
        <f t="shared" si="222"/>
        <v>0</v>
      </c>
      <c r="I4738" s="18">
        <f t="shared" si="220"/>
        <v>25.44</v>
      </c>
      <c r="J4738" s="17">
        <f t="shared" si="221"/>
        <v>0</v>
      </c>
    </row>
    <row r="4739" spans="1:10" x14ac:dyDescent="0.3">
      <c r="A4739" s="2">
        <v>20200716</v>
      </c>
      <c r="B4739" s="2" t="s">
        <v>47</v>
      </c>
      <c r="C4739" s="2">
        <v>0</v>
      </c>
      <c r="D4739" s="2">
        <v>0</v>
      </c>
      <c r="E4739" s="2">
        <v>25.3</v>
      </c>
      <c r="F4739" s="2">
        <v>4.4800000000000004</v>
      </c>
      <c r="G4739" s="2">
        <v>0</v>
      </c>
      <c r="H4739" s="16">
        <f t="shared" si="222"/>
        <v>0</v>
      </c>
      <c r="I4739" s="15">
        <f t="shared" si="220"/>
        <v>25.3</v>
      </c>
      <c r="J4739" s="14">
        <f t="shared" si="221"/>
        <v>0</v>
      </c>
    </row>
    <row r="4740" spans="1:10" x14ac:dyDescent="0.3">
      <c r="A4740" s="19">
        <v>20200716</v>
      </c>
      <c r="B4740" s="19" t="s">
        <v>46</v>
      </c>
      <c r="C4740" s="19">
        <v>0</v>
      </c>
      <c r="D4740" s="19">
        <v>0</v>
      </c>
      <c r="E4740" s="19">
        <v>25.1</v>
      </c>
      <c r="F4740" s="19">
        <v>4.41</v>
      </c>
      <c r="G4740" s="19">
        <v>0</v>
      </c>
      <c r="H4740" s="17">
        <f t="shared" si="222"/>
        <v>0</v>
      </c>
      <c r="I4740" s="18">
        <f t="shared" si="220"/>
        <v>25.1</v>
      </c>
      <c r="J4740" s="17">
        <f t="shared" si="221"/>
        <v>0</v>
      </c>
    </row>
    <row r="4741" spans="1:10" x14ac:dyDescent="0.3">
      <c r="A4741" s="2">
        <v>20200716</v>
      </c>
      <c r="B4741" s="2" t="s">
        <v>45</v>
      </c>
      <c r="C4741" s="2">
        <v>0</v>
      </c>
      <c r="D4741" s="2">
        <v>0</v>
      </c>
      <c r="E4741" s="2">
        <v>24.97</v>
      </c>
      <c r="F4741" s="2">
        <v>4.41</v>
      </c>
      <c r="G4741" s="2">
        <v>0</v>
      </c>
      <c r="H4741" s="16">
        <f t="shared" si="222"/>
        <v>0</v>
      </c>
      <c r="I4741" s="15">
        <f t="shared" si="220"/>
        <v>24.97</v>
      </c>
      <c r="J4741" s="14">
        <f t="shared" si="221"/>
        <v>0</v>
      </c>
    </row>
    <row r="4742" spans="1:10" x14ac:dyDescent="0.3">
      <c r="A4742" s="19">
        <v>20200716</v>
      </c>
      <c r="B4742" s="19" t="s">
        <v>44</v>
      </c>
      <c r="C4742" s="19">
        <v>0</v>
      </c>
      <c r="D4742" s="19">
        <v>0</v>
      </c>
      <c r="E4742" s="19">
        <v>24.86</v>
      </c>
      <c r="F4742" s="19">
        <v>4.34</v>
      </c>
      <c r="G4742" s="19">
        <v>0</v>
      </c>
      <c r="H4742" s="17">
        <f t="shared" si="222"/>
        <v>0</v>
      </c>
      <c r="I4742" s="18">
        <f t="shared" si="220"/>
        <v>24.86</v>
      </c>
      <c r="J4742" s="17">
        <f t="shared" si="221"/>
        <v>0</v>
      </c>
    </row>
    <row r="4743" spans="1:10" x14ac:dyDescent="0.3">
      <c r="A4743" s="2">
        <v>20200716</v>
      </c>
      <c r="B4743" s="2" t="s">
        <v>43</v>
      </c>
      <c r="C4743" s="2">
        <v>0</v>
      </c>
      <c r="D4743" s="2">
        <v>0</v>
      </c>
      <c r="E4743" s="2">
        <v>24.67</v>
      </c>
      <c r="F4743" s="2">
        <v>4</v>
      </c>
      <c r="G4743" s="2">
        <v>0</v>
      </c>
      <c r="H4743" s="16">
        <f t="shared" si="222"/>
        <v>0</v>
      </c>
      <c r="I4743" s="15">
        <f t="shared" si="220"/>
        <v>24.67</v>
      </c>
      <c r="J4743" s="14">
        <f t="shared" si="221"/>
        <v>0</v>
      </c>
    </row>
    <row r="4744" spans="1:10" x14ac:dyDescent="0.3">
      <c r="A4744" s="19">
        <v>20200716</v>
      </c>
      <c r="B4744" s="19" t="s">
        <v>42</v>
      </c>
      <c r="C4744" s="19">
        <v>73</v>
      </c>
      <c r="D4744" s="19">
        <v>7.25</v>
      </c>
      <c r="E4744" s="19">
        <v>24.48</v>
      </c>
      <c r="F4744" s="19">
        <v>3.38</v>
      </c>
      <c r="G4744" s="19">
        <v>0</v>
      </c>
      <c r="H4744" s="17">
        <f t="shared" si="222"/>
        <v>578.45163474694516</v>
      </c>
      <c r="I4744" s="18">
        <f t="shared" si="220"/>
        <v>42.556613585842037</v>
      </c>
      <c r="J4744" s="17">
        <f t="shared" si="221"/>
        <v>0.53275120151486677</v>
      </c>
    </row>
    <row r="4745" spans="1:10" x14ac:dyDescent="0.3">
      <c r="A4745" s="2">
        <v>20200716</v>
      </c>
      <c r="B4745" s="2" t="s">
        <v>41</v>
      </c>
      <c r="C4745" s="2">
        <v>253.99</v>
      </c>
      <c r="D4745" s="2">
        <v>18.41</v>
      </c>
      <c r="E4745" s="2">
        <v>25.16</v>
      </c>
      <c r="F4745" s="2">
        <v>3.1</v>
      </c>
      <c r="G4745" s="2">
        <v>0</v>
      </c>
      <c r="H4745" s="16">
        <f t="shared" si="222"/>
        <v>804.23756857755438</v>
      </c>
      <c r="I4745" s="15">
        <f t="shared" si="220"/>
        <v>50.292424018048578</v>
      </c>
      <c r="J4745" s="14">
        <f t="shared" si="221"/>
        <v>0.71270253939686867</v>
      </c>
    </row>
    <row r="4746" spans="1:10" x14ac:dyDescent="0.3">
      <c r="A4746" s="19">
        <v>20200716</v>
      </c>
      <c r="B4746" s="19" t="s">
        <v>40</v>
      </c>
      <c r="C4746" s="19">
        <v>447</v>
      </c>
      <c r="D4746" s="19">
        <v>29.96</v>
      </c>
      <c r="E4746" s="19">
        <v>27.31</v>
      </c>
      <c r="F4746" s="19">
        <v>2.97</v>
      </c>
      <c r="G4746" s="19">
        <v>0</v>
      </c>
      <c r="H4746" s="17">
        <f t="shared" si="222"/>
        <v>895.0825514801362</v>
      </c>
      <c r="I4746" s="18">
        <f t="shared" ref="I4746:I4809" si="223">E4746+H4746*((NOCT-20)/(800))</f>
        <v>55.281329733754255</v>
      </c>
      <c r="J4746" s="17">
        <f t="shared" ref="J4746:J4809" si="224">P_STC__W*(H4746/1000)*(1+(alpha_p/100)*(I4746-25))</f>
        <v>0.77311324701878581</v>
      </c>
    </row>
    <row r="4747" spans="1:10" x14ac:dyDescent="0.3">
      <c r="A4747" s="2">
        <v>20200716</v>
      </c>
      <c r="B4747" s="2" t="s">
        <v>39</v>
      </c>
      <c r="C4747" s="2">
        <v>633</v>
      </c>
      <c r="D4747" s="2">
        <v>41.64</v>
      </c>
      <c r="E4747" s="2">
        <v>29.37</v>
      </c>
      <c r="F4747" s="2">
        <v>2.69</v>
      </c>
      <c r="G4747" s="2">
        <v>0</v>
      </c>
      <c r="H4747" s="16">
        <f t="shared" si="222"/>
        <v>952.67032627159813</v>
      </c>
      <c r="I4747" s="15">
        <f t="shared" si="223"/>
        <v>59.140947695987443</v>
      </c>
      <c r="J4747" s="14">
        <f t="shared" si="224"/>
        <v>0.80630752125818739</v>
      </c>
    </row>
    <row r="4748" spans="1:10" x14ac:dyDescent="0.3">
      <c r="A4748" s="19">
        <v>20200716</v>
      </c>
      <c r="B4748" s="19" t="s">
        <v>38</v>
      </c>
      <c r="C4748" s="19">
        <v>792</v>
      </c>
      <c r="D4748" s="19">
        <v>53.12</v>
      </c>
      <c r="E4748" s="19">
        <v>30.98</v>
      </c>
      <c r="F4748" s="19">
        <v>1.72</v>
      </c>
      <c r="G4748" s="19">
        <v>0</v>
      </c>
      <c r="H4748" s="17">
        <f t="shared" si="222"/>
        <v>990.13094981851077</v>
      </c>
      <c r="I4748" s="18">
        <f t="shared" si="223"/>
        <v>61.921592181828458</v>
      </c>
      <c r="J4748" s="17">
        <f t="shared" si="224"/>
        <v>0.82562349970738591</v>
      </c>
    </row>
    <row r="4749" spans="1:10" x14ac:dyDescent="0.3">
      <c r="A4749" s="2">
        <v>20200716</v>
      </c>
      <c r="B4749" s="2" t="s">
        <v>37</v>
      </c>
      <c r="C4749" s="2">
        <v>914</v>
      </c>
      <c r="D4749" s="2">
        <v>63.69</v>
      </c>
      <c r="E4749" s="2">
        <v>31.97</v>
      </c>
      <c r="F4749" s="2">
        <v>0.48</v>
      </c>
      <c r="G4749" s="2">
        <v>0</v>
      </c>
      <c r="H4749" s="16">
        <f t="shared" si="222"/>
        <v>1019.6237566663323</v>
      </c>
      <c r="I4749" s="15">
        <f t="shared" si="223"/>
        <v>63.833242395822879</v>
      </c>
      <c r="J4749" s="14">
        <f t="shared" si="224"/>
        <v>0.84144492243809776</v>
      </c>
    </row>
    <row r="4750" spans="1:10" x14ac:dyDescent="0.3">
      <c r="A4750" s="19">
        <v>20200716</v>
      </c>
      <c r="B4750" s="19" t="s">
        <v>36</v>
      </c>
      <c r="C4750" s="19">
        <v>970</v>
      </c>
      <c r="D4750" s="19">
        <v>71.31</v>
      </c>
      <c r="E4750" s="19">
        <v>32.35</v>
      </c>
      <c r="F4750" s="19">
        <v>0.83</v>
      </c>
      <c r="G4750" s="19">
        <v>0</v>
      </c>
      <c r="H4750" s="17">
        <f t="shared" si="222"/>
        <v>1023.9993558915056</v>
      </c>
      <c r="I4750" s="18">
        <f t="shared" si="223"/>
        <v>64.349979871609548</v>
      </c>
      <c r="J4750" s="17">
        <f t="shared" si="224"/>
        <v>0.8426747626985821</v>
      </c>
    </row>
    <row r="4751" spans="1:10" x14ac:dyDescent="0.3">
      <c r="A4751" s="2">
        <v>20200716</v>
      </c>
      <c r="B4751" s="2" t="s">
        <v>35</v>
      </c>
      <c r="C4751" s="2">
        <v>962.01</v>
      </c>
      <c r="D4751" s="2">
        <v>71.66</v>
      </c>
      <c r="E4751" s="2">
        <v>32.35</v>
      </c>
      <c r="F4751" s="2">
        <v>2.14</v>
      </c>
      <c r="G4751" s="2">
        <v>0</v>
      </c>
      <c r="H4751" s="16">
        <f t="shared" si="222"/>
        <v>1013.4891280517679</v>
      </c>
      <c r="I4751" s="15">
        <f t="shared" si="223"/>
        <v>64.021535251617749</v>
      </c>
      <c r="J4751" s="14">
        <f t="shared" si="224"/>
        <v>0.83552357023345258</v>
      </c>
    </row>
    <row r="4752" spans="1:10" x14ac:dyDescent="0.3">
      <c r="A4752" s="19">
        <v>20200716</v>
      </c>
      <c r="B4752" s="19" t="s">
        <v>34</v>
      </c>
      <c r="C4752" s="19">
        <v>912.01</v>
      </c>
      <c r="D4752" s="19">
        <v>64.42</v>
      </c>
      <c r="E4752" s="19">
        <v>32.159999999999997</v>
      </c>
      <c r="F4752" s="19">
        <v>3.38</v>
      </c>
      <c r="G4752" s="19">
        <v>0</v>
      </c>
      <c r="H4752" s="17">
        <f t="shared" si="222"/>
        <v>1011.1162836223284</v>
      </c>
      <c r="I4752" s="18">
        <f t="shared" si="223"/>
        <v>63.757383863197759</v>
      </c>
      <c r="J4752" s="17">
        <f t="shared" si="224"/>
        <v>0.83476928491626612</v>
      </c>
    </row>
    <row r="4753" spans="1:10" x14ac:dyDescent="0.3">
      <c r="A4753" s="2">
        <v>20200716</v>
      </c>
      <c r="B4753" s="2" t="s">
        <v>33</v>
      </c>
      <c r="C4753" s="2">
        <v>803.01</v>
      </c>
      <c r="D4753" s="2">
        <v>53.98</v>
      </c>
      <c r="E4753" s="2">
        <v>31.58</v>
      </c>
      <c r="F4753" s="2">
        <v>4.41</v>
      </c>
      <c r="G4753" s="2">
        <v>0</v>
      </c>
      <c r="H4753" s="16">
        <f t="shared" si="222"/>
        <v>992.82679907485931</v>
      </c>
      <c r="I4753" s="15">
        <f t="shared" si="223"/>
        <v>62.605837471089352</v>
      </c>
      <c r="J4753" s="14">
        <f t="shared" si="224"/>
        <v>0.8248144244815796</v>
      </c>
    </row>
    <row r="4754" spans="1:10" x14ac:dyDescent="0.3">
      <c r="A4754" s="19">
        <v>20200716</v>
      </c>
      <c r="B4754" s="19" t="s">
        <v>32</v>
      </c>
      <c r="C4754" s="19">
        <v>647</v>
      </c>
      <c r="D4754" s="19">
        <v>42.54</v>
      </c>
      <c r="E4754" s="19">
        <v>31.01</v>
      </c>
      <c r="F4754" s="19">
        <v>5.03</v>
      </c>
      <c r="G4754" s="19">
        <v>0</v>
      </c>
      <c r="H4754" s="17">
        <f t="shared" si="222"/>
        <v>956.95229296391585</v>
      </c>
      <c r="I4754" s="18">
        <f t="shared" si="223"/>
        <v>60.914759155122368</v>
      </c>
      <c r="J4754" s="17">
        <f t="shared" si="224"/>
        <v>0.80229309290258066</v>
      </c>
    </row>
    <row r="4755" spans="1:10" x14ac:dyDescent="0.3">
      <c r="A4755" s="2">
        <v>20200716</v>
      </c>
      <c r="B4755" s="2" t="s">
        <v>31</v>
      </c>
      <c r="C4755" s="2">
        <v>463</v>
      </c>
      <c r="D4755" s="2">
        <v>30.86</v>
      </c>
      <c r="E4755" s="2">
        <v>30.79</v>
      </c>
      <c r="F4755" s="2">
        <v>5.24</v>
      </c>
      <c r="G4755" s="2">
        <v>0</v>
      </c>
      <c r="H4755" s="16">
        <f t="shared" ref="H4755:H4818" si="225">IF(D4755&gt;0,C4755/SIN(D4755*PI()/180),0)</f>
        <v>902.63601653547391</v>
      </c>
      <c r="I4755" s="15">
        <f t="shared" si="223"/>
        <v>58.997375516733555</v>
      </c>
      <c r="J4755" s="14">
        <f t="shared" si="224"/>
        <v>0.76454336629459119</v>
      </c>
    </row>
    <row r="4756" spans="1:10" x14ac:dyDescent="0.3">
      <c r="A4756" s="19">
        <v>20200716</v>
      </c>
      <c r="B4756" s="19" t="s">
        <v>30</v>
      </c>
      <c r="C4756" s="19">
        <v>263</v>
      </c>
      <c r="D4756" s="19">
        <v>19.28</v>
      </c>
      <c r="E4756" s="19">
        <v>30.55</v>
      </c>
      <c r="F4756" s="19">
        <v>5.38</v>
      </c>
      <c r="G4756" s="19">
        <v>0</v>
      </c>
      <c r="H4756" s="17">
        <f t="shared" si="225"/>
        <v>796.52334483332288</v>
      </c>
      <c r="I4756" s="18">
        <f t="shared" si="223"/>
        <v>55.441354526041337</v>
      </c>
      <c r="J4756" s="17">
        <f t="shared" si="224"/>
        <v>0.68741072195579533</v>
      </c>
    </row>
    <row r="4757" spans="1:10" x14ac:dyDescent="0.3">
      <c r="A4757" s="2">
        <v>20200716</v>
      </c>
      <c r="B4757" s="2" t="s">
        <v>29</v>
      </c>
      <c r="C4757" s="2">
        <v>80</v>
      </c>
      <c r="D4757" s="2">
        <v>8.08</v>
      </c>
      <c r="E4757" s="2">
        <v>30.03</v>
      </c>
      <c r="F4757" s="2">
        <v>5.52</v>
      </c>
      <c r="G4757" s="2">
        <v>0</v>
      </c>
      <c r="H4757" s="16">
        <f t="shared" si="225"/>
        <v>569.16961888538458</v>
      </c>
      <c r="I4757" s="15">
        <f t="shared" si="223"/>
        <v>47.816550590168269</v>
      </c>
      <c r="J4757" s="14">
        <f t="shared" si="224"/>
        <v>0.51073042556880122</v>
      </c>
    </row>
    <row r="4758" spans="1:10" x14ac:dyDescent="0.3">
      <c r="A4758" s="19">
        <v>20200716</v>
      </c>
      <c r="B4758" s="19" t="s">
        <v>28</v>
      </c>
      <c r="C4758" s="19">
        <v>0</v>
      </c>
      <c r="D4758" s="19">
        <v>0</v>
      </c>
      <c r="E4758" s="19">
        <v>28.87</v>
      </c>
      <c r="F4758" s="19">
        <v>5.52</v>
      </c>
      <c r="G4758" s="19">
        <v>0</v>
      </c>
      <c r="H4758" s="17">
        <f t="shared" si="225"/>
        <v>0</v>
      </c>
      <c r="I4758" s="18">
        <f t="shared" si="223"/>
        <v>28.87</v>
      </c>
      <c r="J4758" s="17">
        <f t="shared" si="224"/>
        <v>0</v>
      </c>
    </row>
    <row r="4759" spans="1:10" x14ac:dyDescent="0.3">
      <c r="A4759" s="2">
        <v>20200716</v>
      </c>
      <c r="B4759" s="2" t="s">
        <v>27</v>
      </c>
      <c r="C4759" s="2">
        <v>0</v>
      </c>
      <c r="D4759" s="2">
        <v>0</v>
      </c>
      <c r="E4759" s="2">
        <v>28.05</v>
      </c>
      <c r="F4759" s="2">
        <v>5.38</v>
      </c>
      <c r="G4759" s="2">
        <v>0</v>
      </c>
      <c r="H4759" s="16">
        <f t="shared" si="225"/>
        <v>0</v>
      </c>
      <c r="I4759" s="15">
        <f t="shared" si="223"/>
        <v>28.05</v>
      </c>
      <c r="J4759" s="14">
        <f t="shared" si="224"/>
        <v>0</v>
      </c>
    </row>
    <row r="4760" spans="1:10" x14ac:dyDescent="0.3">
      <c r="A4760" s="19">
        <v>20200716</v>
      </c>
      <c r="B4760" s="19" t="s">
        <v>26</v>
      </c>
      <c r="C4760" s="19">
        <v>0</v>
      </c>
      <c r="D4760" s="19">
        <v>0</v>
      </c>
      <c r="E4760" s="19">
        <v>27.39</v>
      </c>
      <c r="F4760" s="19">
        <v>5.17</v>
      </c>
      <c r="G4760" s="19">
        <v>0</v>
      </c>
      <c r="H4760" s="17">
        <f t="shared" si="225"/>
        <v>0</v>
      </c>
      <c r="I4760" s="18">
        <f t="shared" si="223"/>
        <v>27.39</v>
      </c>
      <c r="J4760" s="17">
        <f t="shared" si="224"/>
        <v>0</v>
      </c>
    </row>
    <row r="4761" spans="1:10" x14ac:dyDescent="0.3">
      <c r="A4761" s="2">
        <v>20200716</v>
      </c>
      <c r="B4761" s="2" t="s">
        <v>25</v>
      </c>
      <c r="C4761" s="2">
        <v>0</v>
      </c>
      <c r="D4761" s="2">
        <v>0</v>
      </c>
      <c r="E4761" s="2">
        <v>26.86</v>
      </c>
      <c r="F4761" s="2">
        <v>4.83</v>
      </c>
      <c r="G4761" s="2">
        <v>0</v>
      </c>
      <c r="H4761" s="16">
        <f t="shared" si="225"/>
        <v>0</v>
      </c>
      <c r="I4761" s="15">
        <f t="shared" si="223"/>
        <v>26.86</v>
      </c>
      <c r="J4761" s="14">
        <f t="shared" si="224"/>
        <v>0</v>
      </c>
    </row>
    <row r="4762" spans="1:10" x14ac:dyDescent="0.3">
      <c r="A4762" s="19">
        <v>20200717</v>
      </c>
      <c r="B4762" s="19" t="s">
        <v>48</v>
      </c>
      <c r="C4762" s="19">
        <v>0</v>
      </c>
      <c r="D4762" s="19">
        <v>0</v>
      </c>
      <c r="E4762" s="19">
        <v>26.45</v>
      </c>
      <c r="F4762" s="19">
        <v>4.4800000000000004</v>
      </c>
      <c r="G4762" s="19">
        <v>0</v>
      </c>
      <c r="H4762" s="17">
        <f t="shared" si="225"/>
        <v>0</v>
      </c>
      <c r="I4762" s="18">
        <f t="shared" si="223"/>
        <v>26.45</v>
      </c>
      <c r="J4762" s="17">
        <f t="shared" si="224"/>
        <v>0</v>
      </c>
    </row>
    <row r="4763" spans="1:10" x14ac:dyDescent="0.3">
      <c r="A4763" s="2">
        <v>20200717</v>
      </c>
      <c r="B4763" s="2" t="s">
        <v>47</v>
      </c>
      <c r="C4763" s="2">
        <v>0</v>
      </c>
      <c r="D4763" s="2">
        <v>0</v>
      </c>
      <c r="E4763" s="2">
        <v>25.98</v>
      </c>
      <c r="F4763" s="2">
        <v>4.21</v>
      </c>
      <c r="G4763" s="2">
        <v>0</v>
      </c>
      <c r="H4763" s="16">
        <f t="shared" si="225"/>
        <v>0</v>
      </c>
      <c r="I4763" s="15">
        <f t="shared" si="223"/>
        <v>25.98</v>
      </c>
      <c r="J4763" s="14">
        <f t="shared" si="224"/>
        <v>0</v>
      </c>
    </row>
    <row r="4764" spans="1:10" x14ac:dyDescent="0.3">
      <c r="A4764" s="19">
        <v>20200717</v>
      </c>
      <c r="B4764" s="19" t="s">
        <v>46</v>
      </c>
      <c r="C4764" s="19">
        <v>0</v>
      </c>
      <c r="D4764" s="19">
        <v>0</v>
      </c>
      <c r="E4764" s="19">
        <v>25.46</v>
      </c>
      <c r="F4764" s="19">
        <v>4</v>
      </c>
      <c r="G4764" s="19">
        <v>0</v>
      </c>
      <c r="H4764" s="17">
        <f t="shared" si="225"/>
        <v>0</v>
      </c>
      <c r="I4764" s="18">
        <f t="shared" si="223"/>
        <v>25.46</v>
      </c>
      <c r="J4764" s="17">
        <f t="shared" si="224"/>
        <v>0</v>
      </c>
    </row>
    <row r="4765" spans="1:10" x14ac:dyDescent="0.3">
      <c r="A4765" s="2">
        <v>20200717</v>
      </c>
      <c r="B4765" s="2" t="s">
        <v>45</v>
      </c>
      <c r="C4765" s="2">
        <v>0</v>
      </c>
      <c r="D4765" s="2">
        <v>0</v>
      </c>
      <c r="E4765" s="2">
        <v>24.86</v>
      </c>
      <c r="F4765" s="2">
        <v>3.79</v>
      </c>
      <c r="G4765" s="2">
        <v>0</v>
      </c>
      <c r="H4765" s="16">
        <f t="shared" si="225"/>
        <v>0</v>
      </c>
      <c r="I4765" s="15">
        <f t="shared" si="223"/>
        <v>24.86</v>
      </c>
      <c r="J4765" s="14">
        <f t="shared" si="224"/>
        <v>0</v>
      </c>
    </row>
    <row r="4766" spans="1:10" x14ac:dyDescent="0.3">
      <c r="A4766" s="19">
        <v>20200717</v>
      </c>
      <c r="B4766" s="19" t="s">
        <v>44</v>
      </c>
      <c r="C4766" s="19">
        <v>0</v>
      </c>
      <c r="D4766" s="19">
        <v>0</v>
      </c>
      <c r="E4766" s="19">
        <v>24.2</v>
      </c>
      <c r="F4766" s="19">
        <v>3.72</v>
      </c>
      <c r="G4766" s="19">
        <v>0</v>
      </c>
      <c r="H4766" s="17">
        <f t="shared" si="225"/>
        <v>0</v>
      </c>
      <c r="I4766" s="18">
        <f t="shared" si="223"/>
        <v>24.2</v>
      </c>
      <c r="J4766" s="17">
        <f t="shared" si="224"/>
        <v>0</v>
      </c>
    </row>
    <row r="4767" spans="1:10" x14ac:dyDescent="0.3">
      <c r="A4767" s="2">
        <v>20200717</v>
      </c>
      <c r="B4767" s="2" t="s">
        <v>43</v>
      </c>
      <c r="C4767" s="2">
        <v>0</v>
      </c>
      <c r="D4767" s="2">
        <v>0</v>
      </c>
      <c r="E4767" s="2">
        <v>23.56</v>
      </c>
      <c r="F4767" s="2">
        <v>3.59</v>
      </c>
      <c r="G4767" s="2">
        <v>0</v>
      </c>
      <c r="H4767" s="16">
        <f t="shared" si="225"/>
        <v>0</v>
      </c>
      <c r="I4767" s="15">
        <f t="shared" si="223"/>
        <v>23.56</v>
      </c>
      <c r="J4767" s="14">
        <f t="shared" si="224"/>
        <v>0</v>
      </c>
    </row>
    <row r="4768" spans="1:10" x14ac:dyDescent="0.3">
      <c r="A4768" s="19">
        <v>20200717</v>
      </c>
      <c r="B4768" s="19" t="s">
        <v>42</v>
      </c>
      <c r="C4768" s="19">
        <v>70</v>
      </c>
      <c r="D4768" s="19">
        <v>7.13</v>
      </c>
      <c r="E4768" s="19">
        <v>23.13</v>
      </c>
      <c r="F4768" s="19">
        <v>3.45</v>
      </c>
      <c r="G4768" s="19">
        <v>0</v>
      </c>
      <c r="H4768" s="17">
        <f t="shared" si="225"/>
        <v>563.96560962989895</v>
      </c>
      <c r="I4768" s="18">
        <f t="shared" si="223"/>
        <v>40.753925300934341</v>
      </c>
      <c r="J4768" s="17">
        <f t="shared" si="224"/>
        <v>0.52398458524107494</v>
      </c>
    </row>
    <row r="4769" spans="1:10" x14ac:dyDescent="0.3">
      <c r="A4769" s="2">
        <v>20200717</v>
      </c>
      <c r="B4769" s="2" t="s">
        <v>41</v>
      </c>
      <c r="C4769" s="2">
        <v>251.99</v>
      </c>
      <c r="D4769" s="2">
        <v>18.29</v>
      </c>
      <c r="E4769" s="2">
        <v>23.92</v>
      </c>
      <c r="F4769" s="2">
        <v>3.03</v>
      </c>
      <c r="G4769" s="2">
        <v>0</v>
      </c>
      <c r="H4769" s="16">
        <f t="shared" si="225"/>
        <v>802.95896978274016</v>
      </c>
      <c r="I4769" s="15">
        <f t="shared" si="223"/>
        <v>49.012467805710628</v>
      </c>
      <c r="J4769" s="14">
        <f t="shared" si="224"/>
        <v>0.71619435093227435</v>
      </c>
    </row>
    <row r="4770" spans="1:10" x14ac:dyDescent="0.3">
      <c r="A4770" s="19">
        <v>20200717</v>
      </c>
      <c r="B4770" s="19" t="s">
        <v>40</v>
      </c>
      <c r="C4770" s="19">
        <v>452</v>
      </c>
      <c r="D4770" s="19">
        <v>29.85</v>
      </c>
      <c r="E4770" s="19">
        <v>25.75</v>
      </c>
      <c r="F4770" s="19">
        <v>2.34</v>
      </c>
      <c r="G4770" s="19">
        <v>0</v>
      </c>
      <c r="H4770" s="17">
        <f t="shared" si="225"/>
        <v>908.12098051863256</v>
      </c>
      <c r="I4770" s="18">
        <f t="shared" si="223"/>
        <v>54.128780641207271</v>
      </c>
      <c r="J4770" s="17">
        <f t="shared" si="224"/>
        <v>0.78908492475120862</v>
      </c>
    </row>
    <row r="4771" spans="1:10" x14ac:dyDescent="0.3">
      <c r="A4771" s="2">
        <v>20200717</v>
      </c>
      <c r="B4771" s="2" t="s">
        <v>39</v>
      </c>
      <c r="C4771" s="2">
        <v>616</v>
      </c>
      <c r="D4771" s="2">
        <v>41.54</v>
      </c>
      <c r="E4771" s="2">
        <v>27.84</v>
      </c>
      <c r="F4771" s="2">
        <v>1.72</v>
      </c>
      <c r="G4771" s="2">
        <v>0</v>
      </c>
      <c r="H4771" s="16">
        <f t="shared" si="225"/>
        <v>928.91009368496202</v>
      </c>
      <c r="I4771" s="15">
        <f t="shared" si="223"/>
        <v>56.868440427655059</v>
      </c>
      <c r="J4771" s="14">
        <f t="shared" si="224"/>
        <v>0.79569697176035181</v>
      </c>
    </row>
    <row r="4772" spans="1:10" x14ac:dyDescent="0.3">
      <c r="A4772" s="19">
        <v>20200717</v>
      </c>
      <c r="B4772" s="19" t="s">
        <v>38</v>
      </c>
      <c r="C4772" s="19">
        <v>738</v>
      </c>
      <c r="D4772" s="19">
        <v>53.01</v>
      </c>
      <c r="E4772" s="19">
        <v>29.49</v>
      </c>
      <c r="F4772" s="19">
        <v>1.03</v>
      </c>
      <c r="G4772" s="19">
        <v>0</v>
      </c>
      <c r="H4772" s="17">
        <f t="shared" si="225"/>
        <v>923.95461128884983</v>
      </c>
      <c r="I4772" s="18">
        <f t="shared" si="223"/>
        <v>58.363581602776556</v>
      </c>
      <c r="J4772" s="17">
        <f t="shared" si="224"/>
        <v>0.78523565346936219</v>
      </c>
    </row>
    <row r="4773" spans="1:10" x14ac:dyDescent="0.3">
      <c r="A4773" s="2">
        <v>20200717</v>
      </c>
      <c r="B4773" s="2" t="s">
        <v>37</v>
      </c>
      <c r="C4773" s="2">
        <v>892</v>
      </c>
      <c r="D4773" s="2">
        <v>63.55</v>
      </c>
      <c r="E4773" s="2">
        <v>30.5</v>
      </c>
      <c r="F4773" s="2">
        <v>0.9</v>
      </c>
      <c r="G4773" s="2">
        <v>0</v>
      </c>
      <c r="H4773" s="16">
        <f t="shared" si="225"/>
        <v>996.28804314980687</v>
      </c>
      <c r="I4773" s="15">
        <f t="shared" si="223"/>
        <v>61.634001348431468</v>
      </c>
      <c r="J4773" s="14">
        <f t="shared" si="224"/>
        <v>0.83204696432701408</v>
      </c>
    </row>
    <row r="4774" spans="1:10" x14ac:dyDescent="0.3">
      <c r="A4774" s="19">
        <v>20200717</v>
      </c>
      <c r="B4774" s="19" t="s">
        <v>36</v>
      </c>
      <c r="C4774" s="19">
        <v>925</v>
      </c>
      <c r="D4774" s="19">
        <v>71.150000000000006</v>
      </c>
      <c r="E4774" s="19">
        <v>30.89</v>
      </c>
      <c r="F4774" s="19">
        <v>1.72</v>
      </c>
      <c r="G4774" s="19">
        <v>0</v>
      </c>
      <c r="H4774" s="17">
        <f t="shared" si="225"/>
        <v>977.42138652547055</v>
      </c>
      <c r="I4774" s="18">
        <f t="shared" si="223"/>
        <v>61.434418328920955</v>
      </c>
      <c r="J4774" s="17">
        <f t="shared" si="224"/>
        <v>0.81716837796410724</v>
      </c>
    </row>
    <row r="4775" spans="1:10" x14ac:dyDescent="0.3">
      <c r="A4775" s="2">
        <v>20200717</v>
      </c>
      <c r="B4775" s="2" t="s">
        <v>35</v>
      </c>
      <c r="C4775" s="2">
        <v>907</v>
      </c>
      <c r="D4775" s="2">
        <v>71.510000000000005</v>
      </c>
      <c r="E4775" s="2">
        <v>30.54</v>
      </c>
      <c r="F4775" s="2">
        <v>2.76</v>
      </c>
      <c r="G4775" s="2">
        <v>0</v>
      </c>
      <c r="H4775" s="16">
        <f t="shared" si="225"/>
        <v>956.36868808639508</v>
      </c>
      <c r="I4775" s="15">
        <f t="shared" si="223"/>
        <v>60.426521502699842</v>
      </c>
      <c r="J4775" s="14">
        <f t="shared" si="224"/>
        <v>0.80390501656788826</v>
      </c>
    </row>
    <row r="4776" spans="1:10" x14ac:dyDescent="0.3">
      <c r="A4776" s="19">
        <v>20200717</v>
      </c>
      <c r="B4776" s="19" t="s">
        <v>34</v>
      </c>
      <c r="C4776" s="19">
        <v>924.01</v>
      </c>
      <c r="D4776" s="19">
        <v>64.31</v>
      </c>
      <c r="E4776" s="19">
        <v>29.71</v>
      </c>
      <c r="F4776" s="19">
        <v>3.52</v>
      </c>
      <c r="G4776" s="19">
        <v>0</v>
      </c>
      <c r="H4776" s="17">
        <f t="shared" si="225"/>
        <v>1025.3645189443894</v>
      </c>
      <c r="I4776" s="18">
        <f t="shared" si="223"/>
        <v>61.752641217012169</v>
      </c>
      <c r="J4776" s="17">
        <f t="shared" si="224"/>
        <v>0.85578267467801095</v>
      </c>
    </row>
    <row r="4777" spans="1:10" x14ac:dyDescent="0.3">
      <c r="A4777" s="2">
        <v>20200717</v>
      </c>
      <c r="B4777" s="2" t="s">
        <v>33</v>
      </c>
      <c r="C4777" s="2">
        <v>774.01</v>
      </c>
      <c r="D4777" s="2">
        <v>53.9</v>
      </c>
      <c r="E4777" s="2">
        <v>28.9</v>
      </c>
      <c r="F4777" s="2">
        <v>3.93</v>
      </c>
      <c r="G4777" s="2">
        <v>0</v>
      </c>
      <c r="H4777" s="16">
        <f t="shared" si="225"/>
        <v>957.94516172145688</v>
      </c>
      <c r="I4777" s="15">
        <f t="shared" si="223"/>
        <v>58.83578630379553</v>
      </c>
      <c r="J4777" s="14">
        <f t="shared" si="224"/>
        <v>0.81208743669902761</v>
      </c>
    </row>
    <row r="4778" spans="1:10" x14ac:dyDescent="0.3">
      <c r="A4778" s="19">
        <v>20200717</v>
      </c>
      <c r="B4778" s="19" t="s">
        <v>32</v>
      </c>
      <c r="C4778" s="19">
        <v>627</v>
      </c>
      <c r="D4778" s="19">
        <v>42.47</v>
      </c>
      <c r="E4778" s="19">
        <v>28.31</v>
      </c>
      <c r="F4778" s="19">
        <v>4.21</v>
      </c>
      <c r="G4778" s="19">
        <v>0</v>
      </c>
      <c r="H4778" s="17">
        <f t="shared" si="225"/>
        <v>928.60813623711545</v>
      </c>
      <c r="I4778" s="18">
        <f t="shared" si="223"/>
        <v>57.329004257409856</v>
      </c>
      <c r="J4778" s="17">
        <f t="shared" si="224"/>
        <v>0.79351374248267736</v>
      </c>
    </row>
    <row r="4779" spans="1:10" x14ac:dyDescent="0.3">
      <c r="A4779" s="2">
        <v>20200717</v>
      </c>
      <c r="B4779" s="2" t="s">
        <v>31</v>
      </c>
      <c r="C4779" s="2">
        <v>464</v>
      </c>
      <c r="D4779" s="2">
        <v>30.78</v>
      </c>
      <c r="E4779" s="2">
        <v>27.67</v>
      </c>
      <c r="F4779" s="2">
        <v>4.41</v>
      </c>
      <c r="G4779" s="2">
        <v>0</v>
      </c>
      <c r="H4779" s="16">
        <f t="shared" si="225"/>
        <v>906.7051232675833</v>
      </c>
      <c r="I4779" s="15">
        <f t="shared" si="223"/>
        <v>56.00453510211198</v>
      </c>
      <c r="J4779" s="14">
        <f t="shared" si="224"/>
        <v>0.78020125457031786</v>
      </c>
    </row>
    <row r="4780" spans="1:10" x14ac:dyDescent="0.3">
      <c r="A4780" s="19">
        <v>20200717</v>
      </c>
      <c r="B4780" s="19" t="s">
        <v>30</v>
      </c>
      <c r="C4780" s="19">
        <v>272</v>
      </c>
      <c r="D4780" s="19">
        <v>19.21</v>
      </c>
      <c r="E4780" s="19">
        <v>26.77</v>
      </c>
      <c r="F4780" s="19">
        <v>4.21</v>
      </c>
      <c r="G4780" s="19">
        <v>0</v>
      </c>
      <c r="H4780" s="17">
        <f t="shared" si="225"/>
        <v>826.66865541461789</v>
      </c>
      <c r="I4780" s="18">
        <f t="shared" si="223"/>
        <v>52.603395481706812</v>
      </c>
      <c r="J4780" s="17">
        <f t="shared" si="224"/>
        <v>0.72398377718978557</v>
      </c>
    </row>
    <row r="4781" spans="1:10" x14ac:dyDescent="0.3">
      <c r="A4781" s="2">
        <v>20200717</v>
      </c>
      <c r="B4781" s="2" t="s">
        <v>29</v>
      </c>
      <c r="C4781" s="2">
        <v>84</v>
      </c>
      <c r="D4781" s="2">
        <v>8</v>
      </c>
      <c r="E4781" s="2">
        <v>25.49</v>
      </c>
      <c r="F4781" s="2">
        <v>3.72</v>
      </c>
      <c r="G4781" s="2">
        <v>0</v>
      </c>
      <c r="H4781" s="16">
        <f t="shared" si="225"/>
        <v>603.56490888352846</v>
      </c>
      <c r="I4781" s="15">
        <f t="shared" si="223"/>
        <v>44.351403402610259</v>
      </c>
      <c r="J4781" s="14">
        <f t="shared" si="224"/>
        <v>0.55100568274193651</v>
      </c>
    </row>
    <row r="4782" spans="1:10" x14ac:dyDescent="0.3">
      <c r="A4782" s="19">
        <v>20200717</v>
      </c>
      <c r="B4782" s="19" t="s">
        <v>28</v>
      </c>
      <c r="C4782" s="19">
        <v>0</v>
      </c>
      <c r="D4782" s="19">
        <v>0</v>
      </c>
      <c r="E4782" s="19">
        <v>24.05</v>
      </c>
      <c r="F4782" s="19">
        <v>3.72</v>
      </c>
      <c r="G4782" s="19">
        <v>0</v>
      </c>
      <c r="H4782" s="17">
        <f t="shared" si="225"/>
        <v>0</v>
      </c>
      <c r="I4782" s="18">
        <f t="shared" si="223"/>
        <v>24.05</v>
      </c>
      <c r="J4782" s="17">
        <f t="shared" si="224"/>
        <v>0</v>
      </c>
    </row>
    <row r="4783" spans="1:10" x14ac:dyDescent="0.3">
      <c r="A4783" s="2">
        <v>20200717</v>
      </c>
      <c r="B4783" s="2" t="s">
        <v>27</v>
      </c>
      <c r="C4783" s="2">
        <v>0</v>
      </c>
      <c r="D4783" s="2">
        <v>0</v>
      </c>
      <c r="E4783" s="2">
        <v>23.01</v>
      </c>
      <c r="F4783" s="2">
        <v>3.59</v>
      </c>
      <c r="G4783" s="2">
        <v>0</v>
      </c>
      <c r="H4783" s="16">
        <f t="shared" si="225"/>
        <v>0</v>
      </c>
      <c r="I4783" s="15">
        <f t="shared" si="223"/>
        <v>23.01</v>
      </c>
      <c r="J4783" s="14">
        <f t="shared" si="224"/>
        <v>0</v>
      </c>
    </row>
    <row r="4784" spans="1:10" x14ac:dyDescent="0.3">
      <c r="A4784" s="19">
        <v>20200717</v>
      </c>
      <c r="B4784" s="19" t="s">
        <v>26</v>
      </c>
      <c r="C4784" s="19">
        <v>0</v>
      </c>
      <c r="D4784" s="19">
        <v>0</v>
      </c>
      <c r="E4784" s="19">
        <v>22.32</v>
      </c>
      <c r="F4784" s="19">
        <v>3.38</v>
      </c>
      <c r="G4784" s="19">
        <v>0</v>
      </c>
      <c r="H4784" s="17">
        <f t="shared" si="225"/>
        <v>0</v>
      </c>
      <c r="I4784" s="18">
        <f t="shared" si="223"/>
        <v>22.32</v>
      </c>
      <c r="J4784" s="17">
        <f t="shared" si="224"/>
        <v>0</v>
      </c>
    </row>
    <row r="4785" spans="1:10" x14ac:dyDescent="0.3">
      <c r="A4785" s="2">
        <v>20200717</v>
      </c>
      <c r="B4785" s="2" t="s">
        <v>25</v>
      </c>
      <c r="C4785" s="2">
        <v>0</v>
      </c>
      <c r="D4785" s="2">
        <v>0</v>
      </c>
      <c r="E4785" s="2">
        <v>21.77</v>
      </c>
      <c r="F4785" s="2">
        <v>3.03</v>
      </c>
      <c r="G4785" s="2">
        <v>0</v>
      </c>
      <c r="H4785" s="16">
        <f t="shared" si="225"/>
        <v>0</v>
      </c>
      <c r="I4785" s="15">
        <f t="shared" si="223"/>
        <v>21.77</v>
      </c>
      <c r="J4785" s="14">
        <f t="shared" si="224"/>
        <v>0</v>
      </c>
    </row>
    <row r="4786" spans="1:10" x14ac:dyDescent="0.3">
      <c r="A4786" s="19">
        <v>20200718</v>
      </c>
      <c r="B4786" s="19" t="s">
        <v>48</v>
      </c>
      <c r="C4786" s="19">
        <v>0</v>
      </c>
      <c r="D4786" s="19">
        <v>0</v>
      </c>
      <c r="E4786" s="19">
        <v>21.3</v>
      </c>
      <c r="F4786" s="19">
        <v>2.76</v>
      </c>
      <c r="G4786" s="19">
        <v>0</v>
      </c>
      <c r="H4786" s="17">
        <f t="shared" si="225"/>
        <v>0</v>
      </c>
      <c r="I4786" s="18">
        <f t="shared" si="223"/>
        <v>21.3</v>
      </c>
      <c r="J4786" s="17">
        <f t="shared" si="224"/>
        <v>0</v>
      </c>
    </row>
    <row r="4787" spans="1:10" x14ac:dyDescent="0.3">
      <c r="A4787" s="2">
        <v>20200718</v>
      </c>
      <c r="B4787" s="2" t="s">
        <v>47</v>
      </c>
      <c r="C4787" s="2">
        <v>0</v>
      </c>
      <c r="D4787" s="2">
        <v>0</v>
      </c>
      <c r="E4787" s="2">
        <v>20.86</v>
      </c>
      <c r="F4787" s="2">
        <v>2.5499999999999998</v>
      </c>
      <c r="G4787" s="2">
        <v>0</v>
      </c>
      <c r="H4787" s="16">
        <f t="shared" si="225"/>
        <v>0</v>
      </c>
      <c r="I4787" s="15">
        <f t="shared" si="223"/>
        <v>20.86</v>
      </c>
      <c r="J4787" s="14">
        <f t="shared" si="224"/>
        <v>0</v>
      </c>
    </row>
    <row r="4788" spans="1:10" x14ac:dyDescent="0.3">
      <c r="A4788" s="19">
        <v>20200718</v>
      </c>
      <c r="B4788" s="19" t="s">
        <v>46</v>
      </c>
      <c r="C4788" s="19">
        <v>0</v>
      </c>
      <c r="D4788" s="19">
        <v>0</v>
      </c>
      <c r="E4788" s="19">
        <v>20.56</v>
      </c>
      <c r="F4788" s="19">
        <v>2.41</v>
      </c>
      <c r="G4788" s="19">
        <v>0</v>
      </c>
      <c r="H4788" s="17">
        <f t="shared" si="225"/>
        <v>0</v>
      </c>
      <c r="I4788" s="18">
        <f t="shared" si="223"/>
        <v>20.56</v>
      </c>
      <c r="J4788" s="17">
        <f t="shared" si="224"/>
        <v>0</v>
      </c>
    </row>
    <row r="4789" spans="1:10" x14ac:dyDescent="0.3">
      <c r="A4789" s="2">
        <v>20200718</v>
      </c>
      <c r="B4789" s="2" t="s">
        <v>45</v>
      </c>
      <c r="C4789" s="2">
        <v>0</v>
      </c>
      <c r="D4789" s="2">
        <v>0</v>
      </c>
      <c r="E4789" s="2">
        <v>20.32</v>
      </c>
      <c r="F4789" s="2">
        <v>2.21</v>
      </c>
      <c r="G4789" s="2">
        <v>0</v>
      </c>
      <c r="H4789" s="16">
        <f t="shared" si="225"/>
        <v>0</v>
      </c>
      <c r="I4789" s="15">
        <f t="shared" si="223"/>
        <v>20.32</v>
      </c>
      <c r="J4789" s="14">
        <f t="shared" si="224"/>
        <v>0</v>
      </c>
    </row>
    <row r="4790" spans="1:10" x14ac:dyDescent="0.3">
      <c r="A4790" s="19">
        <v>20200718</v>
      </c>
      <c r="B4790" s="19" t="s">
        <v>44</v>
      </c>
      <c r="C4790" s="19">
        <v>0</v>
      </c>
      <c r="D4790" s="19">
        <v>0</v>
      </c>
      <c r="E4790" s="19">
        <v>20.09</v>
      </c>
      <c r="F4790" s="19">
        <v>2.14</v>
      </c>
      <c r="G4790" s="19">
        <v>0</v>
      </c>
      <c r="H4790" s="17">
        <f t="shared" si="225"/>
        <v>0</v>
      </c>
      <c r="I4790" s="18">
        <f t="shared" si="223"/>
        <v>20.09</v>
      </c>
      <c r="J4790" s="17">
        <f t="shared" si="224"/>
        <v>0</v>
      </c>
    </row>
    <row r="4791" spans="1:10" x14ac:dyDescent="0.3">
      <c r="A4791" s="2">
        <v>20200718</v>
      </c>
      <c r="B4791" s="2" t="s">
        <v>43</v>
      </c>
      <c r="C4791" s="2">
        <v>0</v>
      </c>
      <c r="D4791" s="2">
        <v>0</v>
      </c>
      <c r="E4791" s="2">
        <v>19.88</v>
      </c>
      <c r="F4791" s="2">
        <v>2.14</v>
      </c>
      <c r="G4791" s="2">
        <v>0</v>
      </c>
      <c r="H4791" s="16">
        <f t="shared" si="225"/>
        <v>0</v>
      </c>
      <c r="I4791" s="15">
        <f t="shared" si="223"/>
        <v>19.88</v>
      </c>
      <c r="J4791" s="14">
        <f t="shared" si="224"/>
        <v>0</v>
      </c>
    </row>
    <row r="4792" spans="1:10" x14ac:dyDescent="0.3">
      <c r="A4792" s="19">
        <v>20200718</v>
      </c>
      <c r="B4792" s="19" t="s">
        <v>42</v>
      </c>
      <c r="C4792" s="19">
        <v>69</v>
      </c>
      <c r="D4792" s="19">
        <v>7</v>
      </c>
      <c r="E4792" s="19">
        <v>19.829999999999998</v>
      </c>
      <c r="F4792" s="19">
        <v>2.2799999999999998</v>
      </c>
      <c r="G4792" s="19">
        <v>0</v>
      </c>
      <c r="H4792" s="17">
        <f t="shared" si="225"/>
        <v>566.1801243206304</v>
      </c>
      <c r="I4792" s="18">
        <f t="shared" si="223"/>
        <v>37.523128885019702</v>
      </c>
      <c r="J4792" s="17">
        <f t="shared" si="224"/>
        <v>0.53427356431011352</v>
      </c>
    </row>
    <row r="4793" spans="1:10" x14ac:dyDescent="0.3">
      <c r="A4793" s="2">
        <v>20200718</v>
      </c>
      <c r="B4793" s="2" t="s">
        <v>41</v>
      </c>
      <c r="C4793" s="2">
        <v>250.99</v>
      </c>
      <c r="D4793" s="2">
        <v>18.18</v>
      </c>
      <c r="E4793" s="2">
        <v>21.16</v>
      </c>
      <c r="F4793" s="2">
        <v>2.2799999999999998</v>
      </c>
      <c r="G4793" s="2">
        <v>0</v>
      </c>
      <c r="H4793" s="16">
        <f t="shared" si="225"/>
        <v>804.4466281734633</v>
      </c>
      <c r="I4793" s="15">
        <f t="shared" si="223"/>
        <v>46.298957130420732</v>
      </c>
      <c r="J4793" s="14">
        <f t="shared" si="224"/>
        <v>0.7273441940611618</v>
      </c>
    </row>
    <row r="4794" spans="1:10" x14ac:dyDescent="0.3">
      <c r="A4794" s="19">
        <v>20200718</v>
      </c>
      <c r="B4794" s="19" t="s">
        <v>40</v>
      </c>
      <c r="C4794" s="19">
        <v>443</v>
      </c>
      <c r="D4794" s="19">
        <v>29.74</v>
      </c>
      <c r="E4794" s="19">
        <v>22.88</v>
      </c>
      <c r="F4794" s="19">
        <v>2.21</v>
      </c>
      <c r="G4794" s="19">
        <v>0</v>
      </c>
      <c r="H4794" s="17">
        <f t="shared" si="225"/>
        <v>893.02819109054735</v>
      </c>
      <c r="I4794" s="18">
        <f t="shared" si="223"/>
        <v>50.7871309715796</v>
      </c>
      <c r="J4794" s="17">
        <f t="shared" si="224"/>
        <v>0.78939933392820583</v>
      </c>
    </row>
    <row r="4795" spans="1:10" x14ac:dyDescent="0.3">
      <c r="A4795" s="2">
        <v>20200718</v>
      </c>
      <c r="B4795" s="2" t="s">
        <v>39</v>
      </c>
      <c r="C4795" s="2">
        <v>629</v>
      </c>
      <c r="D4795" s="2">
        <v>41.42</v>
      </c>
      <c r="E4795" s="2">
        <v>24.52</v>
      </c>
      <c r="F4795" s="2">
        <v>2.0699999999999998</v>
      </c>
      <c r="G4795" s="2">
        <v>0</v>
      </c>
      <c r="H4795" s="16">
        <f t="shared" si="225"/>
        <v>950.76336166347221</v>
      </c>
      <c r="I4795" s="15">
        <f t="shared" si="223"/>
        <v>54.231355051983506</v>
      </c>
      <c r="J4795" s="14">
        <f t="shared" si="224"/>
        <v>0.82569890538506163</v>
      </c>
    </row>
    <row r="4796" spans="1:10" x14ac:dyDescent="0.3">
      <c r="A4796" s="19">
        <v>20200718</v>
      </c>
      <c r="B4796" s="19" t="s">
        <v>38</v>
      </c>
      <c r="C4796" s="19">
        <v>800</v>
      </c>
      <c r="D4796" s="19">
        <v>52.89</v>
      </c>
      <c r="E4796" s="19">
        <v>25.92</v>
      </c>
      <c r="F4796" s="19">
        <v>2.0699999999999998</v>
      </c>
      <c r="G4796" s="19">
        <v>0</v>
      </c>
      <c r="H4796" s="17">
        <f t="shared" si="225"/>
        <v>1003.1616683628682</v>
      </c>
      <c r="I4796" s="18">
        <f t="shared" si="223"/>
        <v>57.26880213633963</v>
      </c>
      <c r="J4796" s="17">
        <f t="shared" si="224"/>
        <v>0.8574929541206403</v>
      </c>
    </row>
    <row r="4797" spans="1:10" x14ac:dyDescent="0.3">
      <c r="A4797" s="2">
        <v>20200718</v>
      </c>
      <c r="B4797" s="2" t="s">
        <v>37</v>
      </c>
      <c r="C4797" s="2">
        <v>920</v>
      </c>
      <c r="D4797" s="2">
        <v>63.41</v>
      </c>
      <c r="E4797" s="2">
        <v>27.12</v>
      </c>
      <c r="F4797" s="2">
        <v>2.2799999999999998</v>
      </c>
      <c r="G4797" s="2">
        <v>0</v>
      </c>
      <c r="H4797" s="16">
        <f t="shared" si="225"/>
        <v>1028.8153603978369</v>
      </c>
      <c r="I4797" s="15">
        <f t="shared" si="223"/>
        <v>59.270480012432401</v>
      </c>
      <c r="J4797" s="14">
        <f t="shared" si="224"/>
        <v>0.87015437729534806</v>
      </c>
    </row>
    <row r="4798" spans="1:10" x14ac:dyDescent="0.3">
      <c r="A4798" s="19">
        <v>20200718</v>
      </c>
      <c r="B4798" s="19" t="s">
        <v>36</v>
      </c>
      <c r="C4798" s="19">
        <v>976</v>
      </c>
      <c r="D4798" s="19">
        <v>70.98</v>
      </c>
      <c r="E4798" s="19">
        <v>27.89</v>
      </c>
      <c r="F4798" s="19">
        <v>2.69</v>
      </c>
      <c r="G4798" s="19">
        <v>0</v>
      </c>
      <c r="H4798" s="17">
        <f t="shared" si="225"/>
        <v>1032.361930419768</v>
      </c>
      <c r="I4798" s="18">
        <f t="shared" si="223"/>
        <v>60.15131032561775</v>
      </c>
      <c r="J4798" s="17">
        <f t="shared" si="224"/>
        <v>0.86906199478934221</v>
      </c>
    </row>
    <row r="4799" spans="1:10" x14ac:dyDescent="0.3">
      <c r="A4799" s="2">
        <v>20200718</v>
      </c>
      <c r="B4799" s="2" t="s">
        <v>35</v>
      </c>
      <c r="C4799" s="2">
        <v>968.01</v>
      </c>
      <c r="D4799" s="2">
        <v>71.349999999999994</v>
      </c>
      <c r="E4799" s="2">
        <v>28.12</v>
      </c>
      <c r="F4799" s="2">
        <v>3.31</v>
      </c>
      <c r="G4799" s="2">
        <v>0</v>
      </c>
      <c r="H4799" s="16">
        <f t="shared" si="225"/>
        <v>1021.6575391205422</v>
      </c>
      <c r="I4799" s="15">
        <f t="shared" si="223"/>
        <v>60.046798097516941</v>
      </c>
      <c r="J4799" s="14">
        <f t="shared" si="224"/>
        <v>0.86053132437790569</v>
      </c>
    </row>
    <row r="4800" spans="1:10" x14ac:dyDescent="0.3">
      <c r="A4800" s="19">
        <v>20200718</v>
      </c>
      <c r="B4800" s="19" t="s">
        <v>34</v>
      </c>
      <c r="C4800" s="19">
        <v>903.01</v>
      </c>
      <c r="D4800" s="19">
        <v>64.2</v>
      </c>
      <c r="E4800" s="19">
        <v>27.94</v>
      </c>
      <c r="F4800" s="19">
        <v>3.93</v>
      </c>
      <c r="G4800" s="19">
        <v>0</v>
      </c>
      <c r="H4800" s="17">
        <f t="shared" si="225"/>
        <v>1002.9891952531602</v>
      </c>
      <c r="I4800" s="18">
        <f t="shared" si="223"/>
        <v>59.283412351661255</v>
      </c>
      <c r="J4800" s="17">
        <f t="shared" si="224"/>
        <v>0.84825268051009783</v>
      </c>
    </row>
    <row r="4801" spans="1:10" x14ac:dyDescent="0.3">
      <c r="A4801" s="2">
        <v>20200718</v>
      </c>
      <c r="B4801" s="2" t="s">
        <v>33</v>
      </c>
      <c r="C4801" s="2">
        <v>804.01</v>
      </c>
      <c r="D4801" s="2">
        <v>53.81</v>
      </c>
      <c r="E4801" s="2">
        <v>27.35</v>
      </c>
      <c r="F4801" s="2">
        <v>4.34</v>
      </c>
      <c r="G4801" s="2">
        <v>0</v>
      </c>
      <c r="H4801" s="16">
        <f t="shared" si="225"/>
        <v>996.21667880975212</v>
      </c>
      <c r="I4801" s="15">
        <f t="shared" si="223"/>
        <v>58.481771212804759</v>
      </c>
      <c r="J4801" s="14">
        <f t="shared" si="224"/>
        <v>0.8461187336774546</v>
      </c>
    </row>
    <row r="4802" spans="1:10" x14ac:dyDescent="0.3">
      <c r="A4802" s="19">
        <v>20200718</v>
      </c>
      <c r="B4802" s="19" t="s">
        <v>32</v>
      </c>
      <c r="C4802" s="19">
        <v>655</v>
      </c>
      <c r="D4802" s="19">
        <v>42.39</v>
      </c>
      <c r="E4802" s="19">
        <v>26.42</v>
      </c>
      <c r="F4802" s="19">
        <v>4.41</v>
      </c>
      <c r="G4802" s="19">
        <v>0</v>
      </c>
      <c r="H4802" s="17">
        <f t="shared" si="225"/>
        <v>971.56000235028353</v>
      </c>
      <c r="I4802" s="18">
        <f t="shared" si="223"/>
        <v>56.781250073446358</v>
      </c>
      <c r="J4802" s="17">
        <f t="shared" si="224"/>
        <v>0.83261174106804725</v>
      </c>
    </row>
    <row r="4803" spans="1:10" x14ac:dyDescent="0.3">
      <c r="A4803" s="2">
        <v>20200718</v>
      </c>
      <c r="B4803" s="2" t="s">
        <v>31</v>
      </c>
      <c r="C4803" s="2">
        <v>473</v>
      </c>
      <c r="D4803" s="2">
        <v>30.71</v>
      </c>
      <c r="E4803" s="2">
        <v>25.28</v>
      </c>
      <c r="F4803" s="2">
        <v>4.21</v>
      </c>
      <c r="G4803" s="2">
        <v>0</v>
      </c>
      <c r="H4803" s="16">
        <f t="shared" si="225"/>
        <v>926.19247973570191</v>
      </c>
      <c r="I4803" s="15">
        <f t="shared" si="223"/>
        <v>54.223514991740686</v>
      </c>
      <c r="J4803" s="14">
        <f t="shared" si="224"/>
        <v>0.80439278056012997</v>
      </c>
    </row>
    <row r="4804" spans="1:10" x14ac:dyDescent="0.3">
      <c r="A4804" s="19">
        <v>20200718</v>
      </c>
      <c r="B4804" s="19" t="s">
        <v>30</v>
      </c>
      <c r="C4804" s="19">
        <v>255</v>
      </c>
      <c r="D4804" s="19">
        <v>19.12</v>
      </c>
      <c r="E4804" s="19">
        <v>24.07</v>
      </c>
      <c r="F4804" s="19">
        <v>3.86</v>
      </c>
      <c r="G4804" s="19">
        <v>0</v>
      </c>
      <c r="H4804" s="17">
        <f t="shared" si="225"/>
        <v>778.51249715611925</v>
      </c>
      <c r="I4804" s="18">
        <f t="shared" si="223"/>
        <v>48.398515536128727</v>
      </c>
      <c r="J4804" s="17">
        <f t="shared" si="224"/>
        <v>0.69654033173711905</v>
      </c>
    </row>
    <row r="4805" spans="1:10" x14ac:dyDescent="0.3">
      <c r="A4805" s="2">
        <v>20200718</v>
      </c>
      <c r="B4805" s="2" t="s">
        <v>29</v>
      </c>
      <c r="C4805" s="2">
        <v>83</v>
      </c>
      <c r="D4805" s="2">
        <v>7.91</v>
      </c>
      <c r="E4805" s="2">
        <v>21.96</v>
      </c>
      <c r="F4805" s="2">
        <v>3.38</v>
      </c>
      <c r="G4805" s="2">
        <v>0</v>
      </c>
      <c r="H4805" s="16">
        <f t="shared" si="225"/>
        <v>603.12131795828236</v>
      </c>
      <c r="I4805" s="15">
        <f t="shared" si="223"/>
        <v>40.807541186196325</v>
      </c>
      <c r="J4805" s="14">
        <f t="shared" si="224"/>
        <v>0.5602189251257389</v>
      </c>
    </row>
    <row r="4806" spans="1:10" x14ac:dyDescent="0.3">
      <c r="A4806" s="19">
        <v>20200718</v>
      </c>
      <c r="B4806" s="19" t="s">
        <v>28</v>
      </c>
      <c r="C4806" s="19">
        <v>0</v>
      </c>
      <c r="D4806" s="19">
        <v>0</v>
      </c>
      <c r="E4806" s="19">
        <v>20.79</v>
      </c>
      <c r="F4806" s="19">
        <v>3.31</v>
      </c>
      <c r="G4806" s="19">
        <v>0</v>
      </c>
      <c r="H4806" s="17">
        <f t="shared" si="225"/>
        <v>0</v>
      </c>
      <c r="I4806" s="18">
        <f t="shared" si="223"/>
        <v>20.79</v>
      </c>
      <c r="J4806" s="17">
        <f t="shared" si="224"/>
        <v>0</v>
      </c>
    </row>
    <row r="4807" spans="1:10" x14ac:dyDescent="0.3">
      <c r="A4807" s="2">
        <v>20200718</v>
      </c>
      <c r="B4807" s="2" t="s">
        <v>27</v>
      </c>
      <c r="C4807" s="2">
        <v>0</v>
      </c>
      <c r="D4807" s="2">
        <v>0</v>
      </c>
      <c r="E4807" s="2">
        <v>19.93</v>
      </c>
      <c r="F4807" s="2">
        <v>3.24</v>
      </c>
      <c r="G4807" s="2">
        <v>0</v>
      </c>
      <c r="H4807" s="16">
        <f t="shared" si="225"/>
        <v>0</v>
      </c>
      <c r="I4807" s="15">
        <f t="shared" si="223"/>
        <v>19.93</v>
      </c>
      <c r="J4807" s="14">
        <f t="shared" si="224"/>
        <v>0</v>
      </c>
    </row>
    <row r="4808" spans="1:10" x14ac:dyDescent="0.3">
      <c r="A4808" s="19">
        <v>20200718</v>
      </c>
      <c r="B4808" s="19" t="s">
        <v>26</v>
      </c>
      <c r="C4808" s="19">
        <v>0</v>
      </c>
      <c r="D4808" s="19">
        <v>0</v>
      </c>
      <c r="E4808" s="19">
        <v>19.41</v>
      </c>
      <c r="F4808" s="19">
        <v>3.24</v>
      </c>
      <c r="G4808" s="19">
        <v>0</v>
      </c>
      <c r="H4808" s="17">
        <f t="shared" si="225"/>
        <v>0</v>
      </c>
      <c r="I4808" s="18">
        <f t="shared" si="223"/>
        <v>19.41</v>
      </c>
      <c r="J4808" s="17">
        <f t="shared" si="224"/>
        <v>0</v>
      </c>
    </row>
    <row r="4809" spans="1:10" x14ac:dyDescent="0.3">
      <c r="A4809" s="2">
        <v>20200718</v>
      </c>
      <c r="B4809" s="2" t="s">
        <v>25</v>
      </c>
      <c r="C4809" s="2">
        <v>0</v>
      </c>
      <c r="D4809" s="2">
        <v>0</v>
      </c>
      <c r="E4809" s="2">
        <v>19.13</v>
      </c>
      <c r="F4809" s="2">
        <v>3.17</v>
      </c>
      <c r="G4809" s="2">
        <v>0</v>
      </c>
      <c r="H4809" s="16">
        <f t="shared" si="225"/>
        <v>0</v>
      </c>
      <c r="I4809" s="15">
        <f t="shared" si="223"/>
        <v>19.13</v>
      </c>
      <c r="J4809" s="14">
        <f t="shared" si="224"/>
        <v>0</v>
      </c>
    </row>
    <row r="4810" spans="1:10" x14ac:dyDescent="0.3">
      <c r="A4810" s="19">
        <v>20200719</v>
      </c>
      <c r="B4810" s="19" t="s">
        <v>48</v>
      </c>
      <c r="C4810" s="19">
        <v>0</v>
      </c>
      <c r="D4810" s="19">
        <v>0</v>
      </c>
      <c r="E4810" s="19">
        <v>18.86</v>
      </c>
      <c r="F4810" s="19">
        <v>2.83</v>
      </c>
      <c r="G4810" s="19">
        <v>0</v>
      </c>
      <c r="H4810" s="17">
        <f t="shared" si="225"/>
        <v>0</v>
      </c>
      <c r="I4810" s="18">
        <f t="shared" ref="I4810:I4873" si="226">E4810+H4810*((NOCT-20)/(800))</f>
        <v>18.86</v>
      </c>
      <c r="J4810" s="17">
        <f t="shared" ref="J4810:J4873" si="227">P_STC__W*(H4810/1000)*(1+(alpha_p/100)*(I4810-25))</f>
        <v>0</v>
      </c>
    </row>
    <row r="4811" spans="1:10" x14ac:dyDescent="0.3">
      <c r="A4811" s="2">
        <v>20200719</v>
      </c>
      <c r="B4811" s="2" t="s">
        <v>47</v>
      </c>
      <c r="C4811" s="2">
        <v>0</v>
      </c>
      <c r="D4811" s="2">
        <v>0</v>
      </c>
      <c r="E4811" s="2">
        <v>18.54</v>
      </c>
      <c r="F4811" s="2">
        <v>2.5499999999999998</v>
      </c>
      <c r="G4811" s="2">
        <v>0</v>
      </c>
      <c r="H4811" s="16">
        <f t="shared" si="225"/>
        <v>0</v>
      </c>
      <c r="I4811" s="15">
        <f t="shared" si="226"/>
        <v>18.54</v>
      </c>
      <c r="J4811" s="14">
        <f t="shared" si="227"/>
        <v>0</v>
      </c>
    </row>
    <row r="4812" spans="1:10" x14ac:dyDescent="0.3">
      <c r="A4812" s="19">
        <v>20200719</v>
      </c>
      <c r="B4812" s="19" t="s">
        <v>46</v>
      </c>
      <c r="C4812" s="19">
        <v>0</v>
      </c>
      <c r="D4812" s="19">
        <v>0</v>
      </c>
      <c r="E4812" s="19">
        <v>18.239999999999998</v>
      </c>
      <c r="F4812" s="19">
        <v>2.5499999999999998</v>
      </c>
      <c r="G4812" s="19">
        <v>0</v>
      </c>
      <c r="H4812" s="17">
        <f t="shared" si="225"/>
        <v>0</v>
      </c>
      <c r="I4812" s="18">
        <f t="shared" si="226"/>
        <v>18.239999999999998</v>
      </c>
      <c r="J4812" s="17">
        <f t="shared" si="227"/>
        <v>0</v>
      </c>
    </row>
    <row r="4813" spans="1:10" x14ac:dyDescent="0.3">
      <c r="A4813" s="2">
        <v>20200719</v>
      </c>
      <c r="B4813" s="2" t="s">
        <v>45</v>
      </c>
      <c r="C4813" s="2">
        <v>0</v>
      </c>
      <c r="D4813" s="2">
        <v>0</v>
      </c>
      <c r="E4813" s="2">
        <v>18.04</v>
      </c>
      <c r="F4813" s="2">
        <v>2.76</v>
      </c>
      <c r="G4813" s="2">
        <v>0</v>
      </c>
      <c r="H4813" s="16">
        <f t="shared" si="225"/>
        <v>0</v>
      </c>
      <c r="I4813" s="15">
        <f t="shared" si="226"/>
        <v>18.04</v>
      </c>
      <c r="J4813" s="14">
        <f t="shared" si="227"/>
        <v>0</v>
      </c>
    </row>
    <row r="4814" spans="1:10" x14ac:dyDescent="0.3">
      <c r="A4814" s="19">
        <v>20200719</v>
      </c>
      <c r="B4814" s="19" t="s">
        <v>44</v>
      </c>
      <c r="C4814" s="19">
        <v>0</v>
      </c>
      <c r="D4814" s="19">
        <v>0</v>
      </c>
      <c r="E4814" s="19">
        <v>17.850000000000001</v>
      </c>
      <c r="F4814" s="19">
        <v>3.03</v>
      </c>
      <c r="G4814" s="19">
        <v>0</v>
      </c>
      <c r="H4814" s="17">
        <f t="shared" si="225"/>
        <v>0</v>
      </c>
      <c r="I4814" s="18">
        <f t="shared" si="226"/>
        <v>17.850000000000001</v>
      </c>
      <c r="J4814" s="17">
        <f t="shared" si="227"/>
        <v>0</v>
      </c>
    </row>
    <row r="4815" spans="1:10" x14ac:dyDescent="0.3">
      <c r="A4815" s="2">
        <v>20200719</v>
      </c>
      <c r="B4815" s="2" t="s">
        <v>43</v>
      </c>
      <c r="C4815" s="2">
        <v>0</v>
      </c>
      <c r="D4815" s="2">
        <v>0</v>
      </c>
      <c r="E4815" s="2">
        <v>17.88</v>
      </c>
      <c r="F4815" s="2">
        <v>2.9</v>
      </c>
      <c r="G4815" s="2">
        <v>0</v>
      </c>
      <c r="H4815" s="16">
        <f t="shared" si="225"/>
        <v>0</v>
      </c>
      <c r="I4815" s="15">
        <f t="shared" si="226"/>
        <v>17.88</v>
      </c>
      <c r="J4815" s="14">
        <f t="shared" si="227"/>
        <v>0</v>
      </c>
    </row>
    <row r="4816" spans="1:10" x14ac:dyDescent="0.3">
      <c r="A4816" s="19">
        <v>20200719</v>
      </c>
      <c r="B4816" s="19" t="s">
        <v>42</v>
      </c>
      <c r="C4816" s="19">
        <v>51</v>
      </c>
      <c r="D4816" s="19">
        <v>6.88</v>
      </c>
      <c r="E4816" s="19">
        <v>17.77</v>
      </c>
      <c r="F4816" s="19">
        <v>2.62</v>
      </c>
      <c r="G4816" s="19">
        <v>0</v>
      </c>
      <c r="H4816" s="17">
        <f t="shared" si="225"/>
        <v>425.74400952310407</v>
      </c>
      <c r="I4816" s="18">
        <f t="shared" si="226"/>
        <v>31.074500297597002</v>
      </c>
      <c r="J4816" s="17">
        <f t="shared" si="227"/>
        <v>0.41410619001663707</v>
      </c>
    </row>
    <row r="4817" spans="1:10" x14ac:dyDescent="0.3">
      <c r="A4817" s="2">
        <v>20200719</v>
      </c>
      <c r="B4817" s="2" t="s">
        <v>41</v>
      </c>
      <c r="C4817" s="2">
        <v>139</v>
      </c>
      <c r="D4817" s="2">
        <v>18.059999999999999</v>
      </c>
      <c r="E4817" s="2">
        <v>17.899999999999999</v>
      </c>
      <c r="F4817" s="2">
        <v>2.0699999999999998</v>
      </c>
      <c r="G4817" s="2">
        <v>0</v>
      </c>
      <c r="H4817" s="16">
        <f t="shared" si="225"/>
        <v>448.36862860008944</v>
      </c>
      <c r="I4817" s="15">
        <f t="shared" si="226"/>
        <v>31.911519643752793</v>
      </c>
      <c r="J4817" s="14">
        <f t="shared" si="227"/>
        <v>0.43442353997113531</v>
      </c>
    </row>
    <row r="4818" spans="1:10" x14ac:dyDescent="0.3">
      <c r="A4818" s="19">
        <v>20200719</v>
      </c>
      <c r="B4818" s="19" t="s">
        <v>40</v>
      </c>
      <c r="C4818" s="19">
        <v>211</v>
      </c>
      <c r="D4818" s="19">
        <v>29.62</v>
      </c>
      <c r="E4818" s="19">
        <v>18.7</v>
      </c>
      <c r="F4818" s="19">
        <v>2</v>
      </c>
      <c r="G4818" s="19">
        <v>0</v>
      </c>
      <c r="H4818" s="17">
        <f t="shared" si="225"/>
        <v>426.91347744408574</v>
      </c>
      <c r="I4818" s="18">
        <f t="shared" si="226"/>
        <v>32.041046170127679</v>
      </c>
      <c r="J4818" s="17">
        <f t="shared" si="227"/>
        <v>0.41338684867008468</v>
      </c>
    </row>
    <row r="4819" spans="1:10" x14ac:dyDescent="0.3">
      <c r="A4819" s="2">
        <v>20200719</v>
      </c>
      <c r="B4819" s="2" t="s">
        <v>39</v>
      </c>
      <c r="C4819" s="2">
        <v>545</v>
      </c>
      <c r="D4819" s="2">
        <v>41.31</v>
      </c>
      <c r="E4819" s="2">
        <v>19.899999999999999</v>
      </c>
      <c r="F4819" s="2">
        <v>1.93</v>
      </c>
      <c r="G4819" s="2">
        <v>0</v>
      </c>
      <c r="H4819" s="16">
        <f t="shared" ref="H4819:H4882" si="228">IF(D4819&gt;0,C4819/SIN(D4819*PI()/180),0)</f>
        <v>825.59148396997648</v>
      </c>
      <c r="I4819" s="15">
        <f t="shared" si="226"/>
        <v>45.699733874061764</v>
      </c>
      <c r="J4819" s="14">
        <f t="shared" si="227"/>
        <v>0.74868862593906038</v>
      </c>
    </row>
    <row r="4820" spans="1:10" x14ac:dyDescent="0.3">
      <c r="A4820" s="19">
        <v>20200719</v>
      </c>
      <c r="B4820" s="19" t="s">
        <v>38</v>
      </c>
      <c r="C4820" s="19">
        <v>753</v>
      </c>
      <c r="D4820" s="19">
        <v>52.77</v>
      </c>
      <c r="E4820" s="19">
        <v>21.34</v>
      </c>
      <c r="F4820" s="19">
        <v>1.72</v>
      </c>
      <c r="G4820" s="19">
        <v>0</v>
      </c>
      <c r="H4820" s="17">
        <f t="shared" si="228"/>
        <v>945.72654755827466</v>
      </c>
      <c r="I4820" s="18">
        <f t="shared" si="226"/>
        <v>50.893954611196079</v>
      </c>
      <c r="J4820" s="17">
        <f t="shared" si="227"/>
        <v>0.83552784622142751</v>
      </c>
    </row>
    <row r="4821" spans="1:10" x14ac:dyDescent="0.3">
      <c r="A4821" s="2">
        <v>20200719</v>
      </c>
      <c r="B4821" s="2" t="s">
        <v>37</v>
      </c>
      <c r="C4821" s="2">
        <v>910</v>
      </c>
      <c r="D4821" s="2">
        <v>63.27</v>
      </c>
      <c r="E4821" s="2">
        <v>22.9</v>
      </c>
      <c r="F4821" s="2">
        <v>1.79</v>
      </c>
      <c r="G4821" s="2">
        <v>0</v>
      </c>
      <c r="H4821" s="16">
        <f t="shared" si="228"/>
        <v>1018.8817794196168</v>
      </c>
      <c r="I4821" s="15">
        <f t="shared" si="226"/>
        <v>54.740055606863024</v>
      </c>
      <c r="J4821" s="14">
        <f t="shared" si="227"/>
        <v>0.88252457592420142</v>
      </c>
    </row>
    <row r="4822" spans="1:10" x14ac:dyDescent="0.3">
      <c r="A4822" s="19">
        <v>20200719</v>
      </c>
      <c r="B4822" s="19" t="s">
        <v>36</v>
      </c>
      <c r="C4822" s="19">
        <v>939</v>
      </c>
      <c r="D4822" s="19">
        <v>70.81</v>
      </c>
      <c r="E4822" s="19">
        <v>24.24</v>
      </c>
      <c r="F4822" s="19">
        <v>2.21</v>
      </c>
      <c r="G4822" s="19">
        <v>0</v>
      </c>
      <c r="H4822" s="17">
        <f t="shared" si="228"/>
        <v>994.24654838005631</v>
      </c>
      <c r="I4822" s="18">
        <f t="shared" si="226"/>
        <v>55.310204636876762</v>
      </c>
      <c r="J4822" s="17">
        <f t="shared" si="227"/>
        <v>0.85863537484597074</v>
      </c>
    </row>
    <row r="4823" spans="1:10" x14ac:dyDescent="0.3">
      <c r="A4823" s="2">
        <v>20200719</v>
      </c>
      <c r="B4823" s="2" t="s">
        <v>35</v>
      </c>
      <c r="C4823" s="2">
        <v>926</v>
      </c>
      <c r="D4823" s="2">
        <v>71.180000000000007</v>
      </c>
      <c r="E4823" s="2">
        <v>25.25</v>
      </c>
      <c r="F4823" s="2">
        <v>2.97</v>
      </c>
      <c r="G4823" s="2">
        <v>0</v>
      </c>
      <c r="H4823" s="16">
        <f t="shared" si="228"/>
        <v>978.30331325967052</v>
      </c>
      <c r="I4823" s="15">
        <f t="shared" si="226"/>
        <v>55.821978539364707</v>
      </c>
      <c r="J4823" s="14">
        <f t="shared" si="227"/>
        <v>0.84261371649141525</v>
      </c>
    </row>
    <row r="4824" spans="1:10" x14ac:dyDescent="0.3">
      <c r="A4824" s="19">
        <v>20200719</v>
      </c>
      <c r="B4824" s="19" t="s">
        <v>34</v>
      </c>
      <c r="C4824" s="19">
        <v>918.01</v>
      </c>
      <c r="D4824" s="19">
        <v>64.08</v>
      </c>
      <c r="E4824" s="19">
        <v>25.58</v>
      </c>
      <c r="F4824" s="19">
        <v>3.79</v>
      </c>
      <c r="G4824" s="19">
        <v>0</v>
      </c>
      <c r="H4824" s="17">
        <f t="shared" si="228"/>
        <v>1020.6856124102319</v>
      </c>
      <c r="I4824" s="18">
        <f t="shared" si="226"/>
        <v>57.476425387819745</v>
      </c>
      <c r="J4824" s="17">
        <f t="shared" si="227"/>
        <v>0.87151862179885287</v>
      </c>
    </row>
    <row r="4825" spans="1:10" x14ac:dyDescent="0.3">
      <c r="A4825" s="2">
        <v>20200719</v>
      </c>
      <c r="B4825" s="2" t="s">
        <v>33</v>
      </c>
      <c r="C4825" s="2">
        <v>769.01</v>
      </c>
      <c r="D4825" s="2">
        <v>53.72</v>
      </c>
      <c r="E4825" s="2">
        <v>25.4</v>
      </c>
      <c r="F4825" s="2">
        <v>4.28</v>
      </c>
      <c r="G4825" s="2">
        <v>0</v>
      </c>
      <c r="H4825" s="16">
        <f t="shared" si="228"/>
        <v>953.94705596869289</v>
      </c>
      <c r="I4825" s="15">
        <f t="shared" si="226"/>
        <v>55.210845499021652</v>
      </c>
      <c r="J4825" s="14">
        <f t="shared" si="227"/>
        <v>0.82425909391916752</v>
      </c>
    </row>
    <row r="4826" spans="1:10" x14ac:dyDescent="0.3">
      <c r="A4826" s="19">
        <v>20200719</v>
      </c>
      <c r="B4826" s="19" t="s">
        <v>32</v>
      </c>
      <c r="C4826" s="19">
        <v>616</v>
      </c>
      <c r="D4826" s="19">
        <v>42.3</v>
      </c>
      <c r="E4826" s="19">
        <v>24.88</v>
      </c>
      <c r="F4826" s="19">
        <v>4.41</v>
      </c>
      <c r="G4826" s="19">
        <v>0</v>
      </c>
      <c r="H4826" s="17">
        <f t="shared" si="228"/>
        <v>915.28758772633819</v>
      </c>
      <c r="I4826" s="18">
        <f t="shared" si="226"/>
        <v>53.482737116448064</v>
      </c>
      <c r="J4826" s="17">
        <f t="shared" si="227"/>
        <v>0.79797305686413089</v>
      </c>
    </row>
    <row r="4827" spans="1:10" x14ac:dyDescent="0.3">
      <c r="A4827" s="2">
        <v>20200719</v>
      </c>
      <c r="B4827" s="2" t="s">
        <v>31</v>
      </c>
      <c r="C4827" s="2">
        <v>454</v>
      </c>
      <c r="D4827" s="2">
        <v>30.62</v>
      </c>
      <c r="E4827" s="2">
        <v>24.16</v>
      </c>
      <c r="F4827" s="2">
        <v>4.4800000000000004</v>
      </c>
      <c r="G4827" s="2">
        <v>0</v>
      </c>
      <c r="H4827" s="16">
        <f t="shared" si="228"/>
        <v>891.34636899629368</v>
      </c>
      <c r="I4827" s="15">
        <f t="shared" si="226"/>
        <v>52.014574031134174</v>
      </c>
      <c r="J4827" s="14">
        <f t="shared" si="227"/>
        <v>0.78298932786944508</v>
      </c>
    </row>
    <row r="4828" spans="1:10" x14ac:dyDescent="0.3">
      <c r="A4828" s="19">
        <v>20200719</v>
      </c>
      <c r="B4828" s="19" t="s">
        <v>30</v>
      </c>
      <c r="C4828" s="19">
        <v>254</v>
      </c>
      <c r="D4828" s="19">
        <v>19.04</v>
      </c>
      <c r="E4828" s="19">
        <v>23.22</v>
      </c>
      <c r="F4828" s="19">
        <v>4.55</v>
      </c>
      <c r="G4828" s="19">
        <v>0</v>
      </c>
      <c r="H4828" s="17">
        <f t="shared" si="228"/>
        <v>778.59615492004548</v>
      </c>
      <c r="I4828" s="18">
        <f t="shared" si="226"/>
        <v>47.551129841251424</v>
      </c>
      <c r="J4828" s="17">
        <f t="shared" si="227"/>
        <v>0.69958415149429076</v>
      </c>
    </row>
    <row r="4829" spans="1:10" x14ac:dyDescent="0.3">
      <c r="A4829" s="2">
        <v>20200719</v>
      </c>
      <c r="B4829" s="2" t="s">
        <v>29</v>
      </c>
      <c r="C4829" s="2">
        <v>73</v>
      </c>
      <c r="D4829" s="2">
        <v>7.81</v>
      </c>
      <c r="E4829" s="2">
        <v>21.63</v>
      </c>
      <c r="F4829" s="2">
        <v>4.4800000000000004</v>
      </c>
      <c r="G4829" s="2">
        <v>0</v>
      </c>
      <c r="H4829" s="16">
        <f t="shared" si="228"/>
        <v>537.20518061401742</v>
      </c>
      <c r="I4829" s="15">
        <f t="shared" si="226"/>
        <v>38.417661894188043</v>
      </c>
      <c r="J4829" s="14">
        <f t="shared" si="227"/>
        <v>0.50476901194823443</v>
      </c>
    </row>
    <row r="4830" spans="1:10" x14ac:dyDescent="0.3">
      <c r="A4830" s="19">
        <v>20200719</v>
      </c>
      <c r="B4830" s="19" t="s">
        <v>28</v>
      </c>
      <c r="C4830" s="19">
        <v>0</v>
      </c>
      <c r="D4830" s="19">
        <v>0</v>
      </c>
      <c r="E4830" s="19">
        <v>20.47</v>
      </c>
      <c r="F4830" s="19">
        <v>4.55</v>
      </c>
      <c r="G4830" s="19">
        <v>0</v>
      </c>
      <c r="H4830" s="17">
        <f t="shared" si="228"/>
        <v>0</v>
      </c>
      <c r="I4830" s="18">
        <f t="shared" si="226"/>
        <v>20.47</v>
      </c>
      <c r="J4830" s="17">
        <f t="shared" si="227"/>
        <v>0</v>
      </c>
    </row>
    <row r="4831" spans="1:10" x14ac:dyDescent="0.3">
      <c r="A4831" s="2">
        <v>20200719</v>
      </c>
      <c r="B4831" s="2" t="s">
        <v>27</v>
      </c>
      <c r="C4831" s="2">
        <v>0</v>
      </c>
      <c r="D4831" s="2">
        <v>0</v>
      </c>
      <c r="E4831" s="2">
        <v>19.690000000000001</v>
      </c>
      <c r="F4831" s="2">
        <v>4.41</v>
      </c>
      <c r="G4831" s="2">
        <v>0</v>
      </c>
      <c r="H4831" s="16">
        <f t="shared" si="228"/>
        <v>0</v>
      </c>
      <c r="I4831" s="15">
        <f t="shared" si="226"/>
        <v>19.690000000000001</v>
      </c>
      <c r="J4831" s="14">
        <f t="shared" si="227"/>
        <v>0</v>
      </c>
    </row>
    <row r="4832" spans="1:10" x14ac:dyDescent="0.3">
      <c r="A4832" s="19">
        <v>20200719</v>
      </c>
      <c r="B4832" s="19" t="s">
        <v>26</v>
      </c>
      <c r="C4832" s="19">
        <v>0</v>
      </c>
      <c r="D4832" s="19">
        <v>0</v>
      </c>
      <c r="E4832" s="19">
        <v>19.16</v>
      </c>
      <c r="F4832" s="19">
        <v>3.93</v>
      </c>
      <c r="G4832" s="19">
        <v>0</v>
      </c>
      <c r="H4832" s="17">
        <f t="shared" si="228"/>
        <v>0</v>
      </c>
      <c r="I4832" s="18">
        <f t="shared" si="226"/>
        <v>19.16</v>
      </c>
      <c r="J4832" s="17">
        <f t="shared" si="227"/>
        <v>0</v>
      </c>
    </row>
    <row r="4833" spans="1:10" x14ac:dyDescent="0.3">
      <c r="A4833" s="2">
        <v>20200719</v>
      </c>
      <c r="B4833" s="2" t="s">
        <v>25</v>
      </c>
      <c r="C4833" s="2">
        <v>0</v>
      </c>
      <c r="D4833" s="2">
        <v>0</v>
      </c>
      <c r="E4833" s="2">
        <v>18.809999999999999</v>
      </c>
      <c r="F4833" s="2">
        <v>3.59</v>
      </c>
      <c r="G4833" s="2">
        <v>0</v>
      </c>
      <c r="H4833" s="16">
        <f t="shared" si="228"/>
        <v>0</v>
      </c>
      <c r="I4833" s="15">
        <f t="shared" si="226"/>
        <v>18.809999999999999</v>
      </c>
      <c r="J4833" s="14">
        <f t="shared" si="227"/>
        <v>0</v>
      </c>
    </row>
    <row r="4834" spans="1:10" x14ac:dyDescent="0.3">
      <c r="A4834" s="19">
        <v>20200720</v>
      </c>
      <c r="B4834" s="19" t="s">
        <v>48</v>
      </c>
      <c r="C4834" s="19">
        <v>0</v>
      </c>
      <c r="D4834" s="19">
        <v>0</v>
      </c>
      <c r="E4834" s="19">
        <v>18.5</v>
      </c>
      <c r="F4834" s="19">
        <v>3.31</v>
      </c>
      <c r="G4834" s="19">
        <v>0</v>
      </c>
      <c r="H4834" s="17">
        <f t="shared" si="228"/>
        <v>0</v>
      </c>
      <c r="I4834" s="18">
        <f t="shared" si="226"/>
        <v>18.5</v>
      </c>
      <c r="J4834" s="17">
        <f t="shared" si="227"/>
        <v>0</v>
      </c>
    </row>
    <row r="4835" spans="1:10" x14ac:dyDescent="0.3">
      <c r="A4835" s="2">
        <v>20200720</v>
      </c>
      <c r="B4835" s="2" t="s">
        <v>47</v>
      </c>
      <c r="C4835" s="2">
        <v>0</v>
      </c>
      <c r="D4835" s="2">
        <v>0</v>
      </c>
      <c r="E4835" s="2">
        <v>18.34</v>
      </c>
      <c r="F4835" s="2">
        <v>3.1</v>
      </c>
      <c r="G4835" s="2">
        <v>0</v>
      </c>
      <c r="H4835" s="16">
        <f t="shared" si="228"/>
        <v>0</v>
      </c>
      <c r="I4835" s="15">
        <f t="shared" si="226"/>
        <v>18.34</v>
      </c>
      <c r="J4835" s="14">
        <f t="shared" si="227"/>
        <v>0</v>
      </c>
    </row>
    <row r="4836" spans="1:10" x14ac:dyDescent="0.3">
      <c r="A4836" s="19">
        <v>20200720</v>
      </c>
      <c r="B4836" s="19" t="s">
        <v>46</v>
      </c>
      <c r="C4836" s="19">
        <v>0</v>
      </c>
      <c r="D4836" s="19">
        <v>0</v>
      </c>
      <c r="E4836" s="19">
        <v>18.2</v>
      </c>
      <c r="F4836" s="19">
        <v>2.9</v>
      </c>
      <c r="G4836" s="19">
        <v>0</v>
      </c>
      <c r="H4836" s="17">
        <f t="shared" si="228"/>
        <v>0</v>
      </c>
      <c r="I4836" s="18">
        <f t="shared" si="226"/>
        <v>18.2</v>
      </c>
      <c r="J4836" s="17">
        <f t="shared" si="227"/>
        <v>0</v>
      </c>
    </row>
    <row r="4837" spans="1:10" x14ac:dyDescent="0.3">
      <c r="A4837" s="2">
        <v>20200720</v>
      </c>
      <c r="B4837" s="2" t="s">
        <v>45</v>
      </c>
      <c r="C4837" s="2">
        <v>0</v>
      </c>
      <c r="D4837" s="2">
        <v>0</v>
      </c>
      <c r="E4837" s="2">
        <v>18.07</v>
      </c>
      <c r="F4837" s="2">
        <v>2.2799999999999998</v>
      </c>
      <c r="G4837" s="2">
        <v>0</v>
      </c>
      <c r="H4837" s="16">
        <f t="shared" si="228"/>
        <v>0</v>
      </c>
      <c r="I4837" s="15">
        <f t="shared" si="226"/>
        <v>18.07</v>
      </c>
      <c r="J4837" s="14">
        <f t="shared" si="227"/>
        <v>0</v>
      </c>
    </row>
    <row r="4838" spans="1:10" x14ac:dyDescent="0.3">
      <c r="A4838" s="19">
        <v>20200720</v>
      </c>
      <c r="B4838" s="19" t="s">
        <v>44</v>
      </c>
      <c r="C4838" s="19">
        <v>0</v>
      </c>
      <c r="D4838" s="19">
        <v>0</v>
      </c>
      <c r="E4838" s="19">
        <v>17.82</v>
      </c>
      <c r="F4838" s="19">
        <v>2.48</v>
      </c>
      <c r="G4838" s="19">
        <v>0</v>
      </c>
      <c r="H4838" s="17">
        <f t="shared" si="228"/>
        <v>0</v>
      </c>
      <c r="I4838" s="18">
        <f t="shared" si="226"/>
        <v>17.82</v>
      </c>
      <c r="J4838" s="17">
        <f t="shared" si="227"/>
        <v>0</v>
      </c>
    </row>
    <row r="4839" spans="1:10" x14ac:dyDescent="0.3">
      <c r="A4839" s="2">
        <v>20200720</v>
      </c>
      <c r="B4839" s="2" t="s">
        <v>43</v>
      </c>
      <c r="C4839" s="2">
        <v>0</v>
      </c>
      <c r="D4839" s="2">
        <v>0</v>
      </c>
      <c r="E4839" s="2">
        <v>17.78</v>
      </c>
      <c r="F4839" s="2">
        <v>2.62</v>
      </c>
      <c r="G4839" s="2">
        <v>0</v>
      </c>
      <c r="H4839" s="16">
        <f t="shared" si="228"/>
        <v>0</v>
      </c>
      <c r="I4839" s="15">
        <f t="shared" si="226"/>
        <v>17.78</v>
      </c>
      <c r="J4839" s="14">
        <f t="shared" si="227"/>
        <v>0</v>
      </c>
    </row>
    <row r="4840" spans="1:10" x14ac:dyDescent="0.3">
      <c r="A4840" s="19">
        <v>20200720</v>
      </c>
      <c r="B4840" s="19" t="s">
        <v>42</v>
      </c>
      <c r="C4840" s="19">
        <v>60</v>
      </c>
      <c r="D4840" s="19">
        <v>6.75</v>
      </c>
      <c r="E4840" s="19">
        <v>17.899999999999999</v>
      </c>
      <c r="F4840" s="19">
        <v>2.83</v>
      </c>
      <c r="G4840" s="19">
        <v>0</v>
      </c>
      <c r="H4840" s="17">
        <f t="shared" si="228"/>
        <v>510.47582554754848</v>
      </c>
      <c r="I4840" s="18">
        <f t="shared" si="226"/>
        <v>33.85236954836089</v>
      </c>
      <c r="J4840" s="17">
        <f t="shared" si="227"/>
        <v>0.49014068260791671</v>
      </c>
    </row>
    <row r="4841" spans="1:10" x14ac:dyDescent="0.3">
      <c r="A4841" s="2">
        <v>20200720</v>
      </c>
      <c r="B4841" s="2" t="s">
        <v>41</v>
      </c>
      <c r="C4841" s="2">
        <v>114</v>
      </c>
      <c r="D4841" s="2">
        <v>17.940000000000001</v>
      </c>
      <c r="E4841" s="2">
        <v>18.559999999999999</v>
      </c>
      <c r="F4841" s="2">
        <v>3.66</v>
      </c>
      <c r="G4841" s="2">
        <v>0</v>
      </c>
      <c r="H4841" s="16">
        <f t="shared" si="228"/>
        <v>370.10477863060629</v>
      </c>
      <c r="I4841" s="15">
        <f t="shared" si="226"/>
        <v>30.125774332206447</v>
      </c>
      <c r="J4841" s="14">
        <f t="shared" si="227"/>
        <v>0.3615679475452136</v>
      </c>
    </row>
    <row r="4842" spans="1:10" x14ac:dyDescent="0.3">
      <c r="A4842" s="19">
        <v>20200720</v>
      </c>
      <c r="B4842" s="19" t="s">
        <v>40</v>
      </c>
      <c r="C4842" s="19">
        <v>150</v>
      </c>
      <c r="D4842" s="19">
        <v>29.51</v>
      </c>
      <c r="E4842" s="19">
        <v>20</v>
      </c>
      <c r="F4842" s="19">
        <v>1.79</v>
      </c>
      <c r="G4842" s="19">
        <v>0</v>
      </c>
      <c r="H4842" s="17">
        <f t="shared" si="228"/>
        <v>304.5218706370182</v>
      </c>
      <c r="I4842" s="18">
        <f t="shared" si="226"/>
        <v>29.516308457406819</v>
      </c>
      <c r="J4842" s="17">
        <f t="shared" si="227"/>
        <v>0.29833295448781327</v>
      </c>
    </row>
    <row r="4843" spans="1:10" x14ac:dyDescent="0.3">
      <c r="A4843" s="2">
        <v>20200720</v>
      </c>
      <c r="B4843" s="2" t="s">
        <v>39</v>
      </c>
      <c r="C4843" s="2">
        <v>340</v>
      </c>
      <c r="D4843" s="2">
        <v>41.2</v>
      </c>
      <c r="E4843" s="2">
        <v>21.69</v>
      </c>
      <c r="F4843" s="2">
        <v>2.76</v>
      </c>
      <c r="G4843" s="2">
        <v>0</v>
      </c>
      <c r="H4843" s="16">
        <f t="shared" si="228"/>
        <v>516.17646946823754</v>
      </c>
      <c r="I4843" s="15">
        <f t="shared" si="226"/>
        <v>37.820514670882424</v>
      </c>
      <c r="J4843" s="14">
        <f t="shared" si="227"/>
        <v>0.4863970534701193</v>
      </c>
    </row>
    <row r="4844" spans="1:10" x14ac:dyDescent="0.3">
      <c r="A4844" s="19">
        <v>20200720</v>
      </c>
      <c r="B4844" s="19" t="s">
        <v>38</v>
      </c>
      <c r="C4844" s="19">
        <v>395</v>
      </c>
      <c r="D4844" s="19">
        <v>52.64</v>
      </c>
      <c r="E4844" s="19">
        <v>23.91</v>
      </c>
      <c r="F4844" s="19">
        <v>3.03</v>
      </c>
      <c r="G4844" s="19">
        <v>0</v>
      </c>
      <c r="H4844" s="17">
        <f t="shared" si="228"/>
        <v>496.95632791600701</v>
      </c>
      <c r="I4844" s="18">
        <f t="shared" si="226"/>
        <v>39.439885247375216</v>
      </c>
      <c r="J4844" s="17">
        <f t="shared" si="227"/>
        <v>0.46466436234971853</v>
      </c>
    </row>
    <row r="4845" spans="1:10" x14ac:dyDescent="0.3">
      <c r="A4845" s="2">
        <v>20200720</v>
      </c>
      <c r="B4845" s="2" t="s">
        <v>37</v>
      </c>
      <c r="C4845" s="2">
        <v>668</v>
      </c>
      <c r="D4845" s="2">
        <v>63.13</v>
      </c>
      <c r="E4845" s="2">
        <v>25.62</v>
      </c>
      <c r="F4845" s="2">
        <v>1.72</v>
      </c>
      <c r="G4845" s="2">
        <v>0</v>
      </c>
      <c r="H4845" s="16">
        <f t="shared" si="228"/>
        <v>748.85012694628267</v>
      </c>
      <c r="I4845" s="15">
        <f t="shared" si="226"/>
        <v>49.021566467071338</v>
      </c>
      <c r="J4845" s="14">
        <f t="shared" si="227"/>
        <v>0.66790163800386548</v>
      </c>
    </row>
    <row r="4846" spans="1:10" x14ac:dyDescent="0.3">
      <c r="A4846" s="19">
        <v>20200720</v>
      </c>
      <c r="B4846" s="19" t="s">
        <v>36</v>
      </c>
      <c r="C4846" s="19">
        <v>790</v>
      </c>
      <c r="D4846" s="19">
        <v>70.63</v>
      </c>
      <c r="E4846" s="19">
        <v>27.3</v>
      </c>
      <c r="F4846" s="19">
        <v>1.59</v>
      </c>
      <c r="G4846" s="19">
        <v>0</v>
      </c>
      <c r="H4846" s="17">
        <f t="shared" si="228"/>
        <v>837.39980348312531</v>
      </c>
      <c r="I4846" s="18">
        <f t="shared" si="226"/>
        <v>53.468743858847667</v>
      </c>
      <c r="J4846" s="17">
        <f t="shared" si="227"/>
        <v>0.73012106117547815</v>
      </c>
    </row>
    <row r="4847" spans="1:10" x14ac:dyDescent="0.3">
      <c r="A4847" s="2">
        <v>20200720</v>
      </c>
      <c r="B4847" s="2" t="s">
        <v>35</v>
      </c>
      <c r="C4847" s="2">
        <v>540</v>
      </c>
      <c r="D4847" s="2">
        <v>71.010000000000005</v>
      </c>
      <c r="E4847" s="2">
        <v>28.78</v>
      </c>
      <c r="F4847" s="2">
        <v>2.48</v>
      </c>
      <c r="G4847" s="2">
        <v>0</v>
      </c>
      <c r="H4847" s="16">
        <f t="shared" si="228"/>
        <v>571.0808565751546</v>
      </c>
      <c r="I4847" s="15">
        <f t="shared" si="226"/>
        <v>46.626276767973579</v>
      </c>
      <c r="J4847" s="14">
        <f t="shared" si="227"/>
        <v>0.51550426959981888</v>
      </c>
    </row>
    <row r="4848" spans="1:10" x14ac:dyDescent="0.3">
      <c r="A4848" s="19">
        <v>20200720</v>
      </c>
      <c r="B4848" s="19" t="s">
        <v>34</v>
      </c>
      <c r="C4848" s="19">
        <v>533</v>
      </c>
      <c r="D4848" s="19">
        <v>63.95</v>
      </c>
      <c r="E4848" s="19">
        <v>29.76</v>
      </c>
      <c r="F4848" s="19">
        <v>3.24</v>
      </c>
      <c r="G4848" s="19">
        <v>0</v>
      </c>
      <c r="H4848" s="17">
        <f t="shared" si="228"/>
        <v>593.26957167585033</v>
      </c>
      <c r="I4848" s="18">
        <f t="shared" si="226"/>
        <v>48.299674114870328</v>
      </c>
      <c r="J4848" s="17">
        <f t="shared" si="227"/>
        <v>0.53106612710542833</v>
      </c>
    </row>
    <row r="4849" spans="1:10" x14ac:dyDescent="0.3">
      <c r="A4849" s="2">
        <v>20200720</v>
      </c>
      <c r="B4849" s="2" t="s">
        <v>33</v>
      </c>
      <c r="C4849" s="2">
        <v>678</v>
      </c>
      <c r="D4849" s="2">
        <v>53.62</v>
      </c>
      <c r="E4849" s="2">
        <v>30.27</v>
      </c>
      <c r="F4849" s="2">
        <v>3.86</v>
      </c>
      <c r="G4849" s="2">
        <v>0</v>
      </c>
      <c r="H4849" s="16">
        <f t="shared" si="228"/>
        <v>842.13048070159266</v>
      </c>
      <c r="I4849" s="15">
        <f t="shared" si="226"/>
        <v>56.586577521924767</v>
      </c>
      <c r="J4849" s="14">
        <f t="shared" si="227"/>
        <v>0.72243039199643788</v>
      </c>
    </row>
    <row r="4850" spans="1:10" x14ac:dyDescent="0.3">
      <c r="A4850" s="19">
        <v>20200720</v>
      </c>
      <c r="B4850" s="19" t="s">
        <v>32</v>
      </c>
      <c r="C4850" s="19">
        <v>490</v>
      </c>
      <c r="D4850" s="19">
        <v>42.22</v>
      </c>
      <c r="E4850" s="19">
        <v>30.15</v>
      </c>
      <c r="F4850" s="19">
        <v>4.62</v>
      </c>
      <c r="G4850" s="19">
        <v>0</v>
      </c>
      <c r="H4850" s="17">
        <f t="shared" si="228"/>
        <v>729.18930410927931</v>
      </c>
      <c r="I4850" s="18">
        <f t="shared" si="226"/>
        <v>52.937165753414973</v>
      </c>
      <c r="J4850" s="17">
        <f t="shared" si="227"/>
        <v>0.63751763306394715</v>
      </c>
    </row>
    <row r="4851" spans="1:10" x14ac:dyDescent="0.3">
      <c r="A4851" s="2">
        <v>20200720</v>
      </c>
      <c r="B4851" s="2" t="s">
        <v>31</v>
      </c>
      <c r="C4851" s="2">
        <v>381</v>
      </c>
      <c r="D4851" s="2">
        <v>30.53</v>
      </c>
      <c r="E4851" s="2">
        <v>29.32</v>
      </c>
      <c r="F4851" s="2">
        <v>5.31</v>
      </c>
      <c r="G4851" s="2">
        <v>0</v>
      </c>
      <c r="H4851" s="16">
        <f t="shared" si="228"/>
        <v>750.01558889499074</v>
      </c>
      <c r="I4851" s="15">
        <f t="shared" si="226"/>
        <v>52.757987152968461</v>
      </c>
      <c r="J4851" s="14">
        <f t="shared" si="227"/>
        <v>0.6563304350301612</v>
      </c>
    </row>
    <row r="4852" spans="1:10" x14ac:dyDescent="0.3">
      <c r="A4852" s="19">
        <v>20200720</v>
      </c>
      <c r="B4852" s="19" t="s">
        <v>30</v>
      </c>
      <c r="C4852" s="19">
        <v>184</v>
      </c>
      <c r="D4852" s="19">
        <v>18.940000000000001</v>
      </c>
      <c r="E4852" s="19">
        <v>28.07</v>
      </c>
      <c r="F4852" s="19">
        <v>5.52</v>
      </c>
      <c r="G4852" s="19">
        <v>0</v>
      </c>
      <c r="H4852" s="17">
        <f t="shared" si="228"/>
        <v>566.89022541343218</v>
      </c>
      <c r="I4852" s="18">
        <f t="shared" si="226"/>
        <v>45.785319544169752</v>
      </c>
      <c r="J4852" s="17">
        <f t="shared" si="227"/>
        <v>0.51386675024585138</v>
      </c>
    </row>
    <row r="4853" spans="1:10" x14ac:dyDescent="0.3">
      <c r="A4853" s="2">
        <v>20200720</v>
      </c>
      <c r="B4853" s="2" t="s">
        <v>29</v>
      </c>
      <c r="C4853" s="2">
        <v>69</v>
      </c>
      <c r="D4853" s="2">
        <v>7.71</v>
      </c>
      <c r="E4853" s="2">
        <v>28.41</v>
      </c>
      <c r="F4853" s="2">
        <v>4.97</v>
      </c>
      <c r="G4853" s="2">
        <v>0</v>
      </c>
      <c r="H4853" s="16">
        <f t="shared" si="228"/>
        <v>514.31455714821107</v>
      </c>
      <c r="I4853" s="15">
        <f t="shared" si="226"/>
        <v>44.482329910881596</v>
      </c>
      <c r="J4853" s="14">
        <f t="shared" si="227"/>
        <v>0.46922435068672419</v>
      </c>
    </row>
    <row r="4854" spans="1:10" x14ac:dyDescent="0.3">
      <c r="A4854" s="19">
        <v>20200720</v>
      </c>
      <c r="B4854" s="19" t="s">
        <v>28</v>
      </c>
      <c r="C4854" s="19">
        <v>0</v>
      </c>
      <c r="D4854" s="19">
        <v>0</v>
      </c>
      <c r="E4854" s="19">
        <v>27</v>
      </c>
      <c r="F4854" s="19">
        <v>5.0999999999999996</v>
      </c>
      <c r="G4854" s="19">
        <v>0</v>
      </c>
      <c r="H4854" s="17">
        <f t="shared" si="228"/>
        <v>0</v>
      </c>
      <c r="I4854" s="18">
        <f t="shared" si="226"/>
        <v>27</v>
      </c>
      <c r="J4854" s="17">
        <f t="shared" si="227"/>
        <v>0</v>
      </c>
    </row>
    <row r="4855" spans="1:10" x14ac:dyDescent="0.3">
      <c r="A4855" s="2">
        <v>20200720</v>
      </c>
      <c r="B4855" s="2" t="s">
        <v>27</v>
      </c>
      <c r="C4855" s="2">
        <v>0</v>
      </c>
      <c r="D4855" s="2">
        <v>0</v>
      </c>
      <c r="E4855" s="2">
        <v>25.94</v>
      </c>
      <c r="F4855" s="2">
        <v>5.79</v>
      </c>
      <c r="G4855" s="2">
        <v>0</v>
      </c>
      <c r="H4855" s="16">
        <f t="shared" si="228"/>
        <v>0</v>
      </c>
      <c r="I4855" s="15">
        <f t="shared" si="226"/>
        <v>25.94</v>
      </c>
      <c r="J4855" s="14">
        <f t="shared" si="227"/>
        <v>0</v>
      </c>
    </row>
    <row r="4856" spans="1:10" x14ac:dyDescent="0.3">
      <c r="A4856" s="19">
        <v>20200720</v>
      </c>
      <c r="B4856" s="19" t="s">
        <v>26</v>
      </c>
      <c r="C4856" s="19">
        <v>0</v>
      </c>
      <c r="D4856" s="19">
        <v>0</v>
      </c>
      <c r="E4856" s="19">
        <v>25.22</v>
      </c>
      <c r="F4856" s="19">
        <v>6.21</v>
      </c>
      <c r="G4856" s="19">
        <v>0</v>
      </c>
      <c r="H4856" s="17">
        <f t="shared" si="228"/>
        <v>0</v>
      </c>
      <c r="I4856" s="18">
        <f t="shared" si="226"/>
        <v>25.22</v>
      </c>
      <c r="J4856" s="17">
        <f t="shared" si="227"/>
        <v>0</v>
      </c>
    </row>
    <row r="4857" spans="1:10" x14ac:dyDescent="0.3">
      <c r="A4857" s="2">
        <v>20200720</v>
      </c>
      <c r="B4857" s="2" t="s">
        <v>25</v>
      </c>
      <c r="C4857" s="2">
        <v>0</v>
      </c>
      <c r="D4857" s="2">
        <v>0</v>
      </c>
      <c r="E4857" s="2">
        <v>24.64</v>
      </c>
      <c r="F4857" s="2">
        <v>5.66</v>
      </c>
      <c r="G4857" s="2">
        <v>0</v>
      </c>
      <c r="H4857" s="16">
        <f t="shared" si="228"/>
        <v>0</v>
      </c>
      <c r="I4857" s="15">
        <f t="shared" si="226"/>
        <v>24.64</v>
      </c>
      <c r="J4857" s="14">
        <f t="shared" si="227"/>
        <v>0</v>
      </c>
    </row>
    <row r="4858" spans="1:10" x14ac:dyDescent="0.3">
      <c r="A4858" s="19">
        <v>20200721</v>
      </c>
      <c r="B4858" s="19" t="s">
        <v>48</v>
      </c>
      <c r="C4858" s="19">
        <v>0</v>
      </c>
      <c r="D4858" s="19">
        <v>0</v>
      </c>
      <c r="E4858" s="19">
        <v>24.13</v>
      </c>
      <c r="F4858" s="19">
        <v>4.76</v>
      </c>
      <c r="G4858" s="19">
        <v>0</v>
      </c>
      <c r="H4858" s="17">
        <f t="shared" si="228"/>
        <v>0</v>
      </c>
      <c r="I4858" s="18">
        <f t="shared" si="226"/>
        <v>24.13</v>
      </c>
      <c r="J4858" s="17">
        <f t="shared" si="227"/>
        <v>0</v>
      </c>
    </row>
    <row r="4859" spans="1:10" x14ac:dyDescent="0.3">
      <c r="A4859" s="2">
        <v>20200721</v>
      </c>
      <c r="B4859" s="2" t="s">
        <v>47</v>
      </c>
      <c r="C4859" s="2">
        <v>0</v>
      </c>
      <c r="D4859" s="2">
        <v>0</v>
      </c>
      <c r="E4859" s="2">
        <v>23.62</v>
      </c>
      <c r="F4859" s="2">
        <v>4.83</v>
      </c>
      <c r="G4859" s="2">
        <v>0</v>
      </c>
      <c r="H4859" s="16">
        <f t="shared" si="228"/>
        <v>0</v>
      </c>
      <c r="I4859" s="15">
        <f t="shared" si="226"/>
        <v>23.62</v>
      </c>
      <c r="J4859" s="14">
        <f t="shared" si="227"/>
        <v>0</v>
      </c>
    </row>
    <row r="4860" spans="1:10" x14ac:dyDescent="0.3">
      <c r="A4860" s="19">
        <v>20200721</v>
      </c>
      <c r="B4860" s="19" t="s">
        <v>46</v>
      </c>
      <c r="C4860" s="19">
        <v>0</v>
      </c>
      <c r="D4860" s="19">
        <v>0</v>
      </c>
      <c r="E4860" s="19">
        <v>23.06</v>
      </c>
      <c r="F4860" s="19">
        <v>5.45</v>
      </c>
      <c r="G4860" s="19">
        <v>0</v>
      </c>
      <c r="H4860" s="17">
        <f t="shared" si="228"/>
        <v>0</v>
      </c>
      <c r="I4860" s="18">
        <f t="shared" si="226"/>
        <v>23.06</v>
      </c>
      <c r="J4860" s="17">
        <f t="shared" si="227"/>
        <v>0</v>
      </c>
    </row>
    <row r="4861" spans="1:10" x14ac:dyDescent="0.3">
      <c r="A4861" s="2">
        <v>20200721</v>
      </c>
      <c r="B4861" s="2" t="s">
        <v>45</v>
      </c>
      <c r="C4861" s="2">
        <v>0</v>
      </c>
      <c r="D4861" s="2">
        <v>0</v>
      </c>
      <c r="E4861" s="2">
        <v>22.85</v>
      </c>
      <c r="F4861" s="2">
        <v>5.0999999999999996</v>
      </c>
      <c r="G4861" s="2">
        <v>0</v>
      </c>
      <c r="H4861" s="16">
        <f t="shared" si="228"/>
        <v>0</v>
      </c>
      <c r="I4861" s="15">
        <f t="shared" si="226"/>
        <v>22.85</v>
      </c>
      <c r="J4861" s="14">
        <f t="shared" si="227"/>
        <v>0</v>
      </c>
    </row>
    <row r="4862" spans="1:10" x14ac:dyDescent="0.3">
      <c r="A4862" s="19">
        <v>20200721</v>
      </c>
      <c r="B4862" s="19" t="s">
        <v>44</v>
      </c>
      <c r="C4862" s="19">
        <v>0</v>
      </c>
      <c r="D4862" s="19">
        <v>0</v>
      </c>
      <c r="E4862" s="19">
        <v>22.76</v>
      </c>
      <c r="F4862" s="19">
        <v>3.38</v>
      </c>
      <c r="G4862" s="19">
        <v>0</v>
      </c>
      <c r="H4862" s="17">
        <f t="shared" si="228"/>
        <v>0</v>
      </c>
      <c r="I4862" s="18">
        <f t="shared" si="226"/>
        <v>22.76</v>
      </c>
      <c r="J4862" s="17">
        <f t="shared" si="227"/>
        <v>0</v>
      </c>
    </row>
    <row r="4863" spans="1:10" x14ac:dyDescent="0.3">
      <c r="A4863" s="2">
        <v>20200721</v>
      </c>
      <c r="B4863" s="2" t="s">
        <v>43</v>
      </c>
      <c r="C4863" s="2">
        <v>0</v>
      </c>
      <c r="D4863" s="2">
        <v>0</v>
      </c>
      <c r="E4863" s="2">
        <v>22.53</v>
      </c>
      <c r="F4863" s="2">
        <v>3.72</v>
      </c>
      <c r="G4863" s="2">
        <v>0</v>
      </c>
      <c r="H4863" s="16">
        <f t="shared" si="228"/>
        <v>0</v>
      </c>
      <c r="I4863" s="15">
        <f t="shared" si="226"/>
        <v>22.53</v>
      </c>
      <c r="J4863" s="14">
        <f t="shared" si="227"/>
        <v>0</v>
      </c>
    </row>
    <row r="4864" spans="1:10" x14ac:dyDescent="0.3">
      <c r="A4864" s="19">
        <v>20200721</v>
      </c>
      <c r="B4864" s="19" t="s">
        <v>42</v>
      </c>
      <c r="C4864" s="19">
        <v>50</v>
      </c>
      <c r="D4864" s="19">
        <v>6.62</v>
      </c>
      <c r="E4864" s="19">
        <v>22.39</v>
      </c>
      <c r="F4864" s="19">
        <v>4.28</v>
      </c>
      <c r="G4864" s="19">
        <v>0</v>
      </c>
      <c r="H4864" s="17">
        <f t="shared" si="228"/>
        <v>433.71192107518516</v>
      </c>
      <c r="I4864" s="18">
        <f t="shared" si="226"/>
        <v>35.94349753359954</v>
      </c>
      <c r="J4864" s="17">
        <f t="shared" si="227"/>
        <v>0.41235345705157955</v>
      </c>
    </row>
    <row r="4865" spans="1:10" x14ac:dyDescent="0.3">
      <c r="A4865" s="2">
        <v>20200721</v>
      </c>
      <c r="B4865" s="2" t="s">
        <v>41</v>
      </c>
      <c r="C4865" s="2">
        <v>164</v>
      </c>
      <c r="D4865" s="2">
        <v>17.82</v>
      </c>
      <c r="E4865" s="2">
        <v>23.05</v>
      </c>
      <c r="F4865" s="2">
        <v>3.66</v>
      </c>
      <c r="G4865" s="2">
        <v>0</v>
      </c>
      <c r="H4865" s="16">
        <f t="shared" si="228"/>
        <v>535.89930251785097</v>
      </c>
      <c r="I4865" s="15">
        <f t="shared" si="226"/>
        <v>39.796853203682844</v>
      </c>
      <c r="J4865" s="14">
        <f t="shared" si="227"/>
        <v>0.50021599761694402</v>
      </c>
    </row>
    <row r="4866" spans="1:10" x14ac:dyDescent="0.3">
      <c r="A4866" s="19">
        <v>20200721</v>
      </c>
      <c r="B4866" s="19" t="s">
        <v>40</v>
      </c>
      <c r="C4866" s="19">
        <v>212</v>
      </c>
      <c r="D4866" s="19">
        <v>29.39</v>
      </c>
      <c r="E4866" s="19">
        <v>24.34</v>
      </c>
      <c r="F4866" s="19">
        <v>3.24</v>
      </c>
      <c r="G4866" s="19">
        <v>0</v>
      </c>
      <c r="H4866" s="17">
        <f t="shared" si="228"/>
        <v>431.99036099449484</v>
      </c>
      <c r="I4866" s="18">
        <f t="shared" si="226"/>
        <v>37.839698781077963</v>
      </c>
      <c r="J4866" s="17">
        <f t="shared" si="227"/>
        <v>0.40703054349275186</v>
      </c>
    </row>
    <row r="4867" spans="1:10" x14ac:dyDescent="0.3">
      <c r="A4867" s="2">
        <v>20200721</v>
      </c>
      <c r="B4867" s="2" t="s">
        <v>39</v>
      </c>
      <c r="C4867" s="2">
        <v>603</v>
      </c>
      <c r="D4867" s="2">
        <v>41.08</v>
      </c>
      <c r="E4867" s="2">
        <v>26.16</v>
      </c>
      <c r="F4867" s="2">
        <v>3.52</v>
      </c>
      <c r="G4867" s="2">
        <v>0</v>
      </c>
      <c r="H4867" s="16">
        <f t="shared" si="228"/>
        <v>917.65155845339018</v>
      </c>
      <c r="I4867" s="15">
        <f t="shared" si="226"/>
        <v>54.836611201668447</v>
      </c>
      <c r="J4867" s="14">
        <f t="shared" si="227"/>
        <v>0.794443300996585</v>
      </c>
    </row>
    <row r="4868" spans="1:10" x14ac:dyDescent="0.3">
      <c r="A4868" s="19">
        <v>20200721</v>
      </c>
      <c r="B4868" s="19" t="s">
        <v>38</v>
      </c>
      <c r="C4868" s="19">
        <v>762</v>
      </c>
      <c r="D4868" s="19">
        <v>52.52</v>
      </c>
      <c r="E4868" s="19">
        <v>27.84</v>
      </c>
      <c r="F4868" s="19">
        <v>3.1</v>
      </c>
      <c r="G4868" s="19">
        <v>0</v>
      </c>
      <c r="H4868" s="17">
        <f t="shared" si="228"/>
        <v>960.22284455108706</v>
      </c>
      <c r="I4868" s="18">
        <f t="shared" si="226"/>
        <v>57.846963892221467</v>
      </c>
      <c r="J4868" s="17">
        <f t="shared" si="227"/>
        <v>0.81829102158553624</v>
      </c>
    </row>
    <row r="4869" spans="1:10" x14ac:dyDescent="0.3">
      <c r="A4869" s="2">
        <v>20200721</v>
      </c>
      <c r="B4869" s="2" t="s">
        <v>37</v>
      </c>
      <c r="C4869" s="2">
        <v>893</v>
      </c>
      <c r="D4869" s="2">
        <v>62.98</v>
      </c>
      <c r="E4869" s="2">
        <v>28.97</v>
      </c>
      <c r="F4869" s="2">
        <v>2.41</v>
      </c>
      <c r="G4869" s="2">
        <v>0</v>
      </c>
      <c r="H4869" s="16">
        <f t="shared" si="228"/>
        <v>1002.4156788564976</v>
      </c>
      <c r="I4869" s="15">
        <f t="shared" si="226"/>
        <v>60.295489964265549</v>
      </c>
      <c r="J4869" s="14">
        <f t="shared" si="227"/>
        <v>0.84320229245753875</v>
      </c>
    </row>
    <row r="4870" spans="1:10" x14ac:dyDescent="0.3">
      <c r="A4870" s="19">
        <v>20200721</v>
      </c>
      <c r="B4870" s="19" t="s">
        <v>36</v>
      </c>
      <c r="C4870" s="19">
        <v>922</v>
      </c>
      <c r="D4870" s="19">
        <v>70.45</v>
      </c>
      <c r="E4870" s="19">
        <v>29.63</v>
      </c>
      <c r="F4870" s="19">
        <v>1.86</v>
      </c>
      <c r="G4870" s="19">
        <v>0</v>
      </c>
      <c r="H4870" s="17">
        <f t="shared" si="228"/>
        <v>978.40522691714</v>
      </c>
      <c r="I4870" s="18">
        <f t="shared" si="226"/>
        <v>60.205163341160628</v>
      </c>
      <c r="J4870" s="17">
        <f t="shared" si="227"/>
        <v>0.82340310569355546</v>
      </c>
    </row>
    <row r="4871" spans="1:10" x14ac:dyDescent="0.3">
      <c r="A4871" s="2">
        <v>20200721</v>
      </c>
      <c r="B4871" s="2" t="s">
        <v>35</v>
      </c>
      <c r="C4871" s="2">
        <v>930.01</v>
      </c>
      <c r="D4871" s="2">
        <v>70.84</v>
      </c>
      <c r="E4871" s="2">
        <v>30</v>
      </c>
      <c r="F4871" s="2">
        <v>0.9</v>
      </c>
      <c r="G4871" s="2">
        <v>0</v>
      </c>
      <c r="H4871" s="16">
        <f t="shared" si="228"/>
        <v>984.54833396389301</v>
      </c>
      <c r="I4871" s="15">
        <f t="shared" si="226"/>
        <v>60.76713543637166</v>
      </c>
      <c r="J4871" s="14">
        <f t="shared" si="227"/>
        <v>0.82608320274346003</v>
      </c>
    </row>
    <row r="4872" spans="1:10" x14ac:dyDescent="0.3">
      <c r="A4872" s="19">
        <v>20200721</v>
      </c>
      <c r="B4872" s="19" t="s">
        <v>34</v>
      </c>
      <c r="C4872" s="19">
        <v>862.01</v>
      </c>
      <c r="D4872" s="19">
        <v>63.82</v>
      </c>
      <c r="E4872" s="19">
        <v>30.09</v>
      </c>
      <c r="F4872" s="19">
        <v>0.41</v>
      </c>
      <c r="G4872" s="19">
        <v>0</v>
      </c>
      <c r="H4872" s="17">
        <f t="shared" si="228"/>
        <v>960.55054682279763</v>
      </c>
      <c r="I4872" s="18">
        <f t="shared" si="226"/>
        <v>60.107204588212426</v>
      </c>
      <c r="J4872" s="17">
        <f t="shared" si="227"/>
        <v>0.80880044628197478</v>
      </c>
    </row>
    <row r="4873" spans="1:10" x14ac:dyDescent="0.3">
      <c r="A4873" s="2">
        <v>20200721</v>
      </c>
      <c r="B4873" s="2" t="s">
        <v>33</v>
      </c>
      <c r="C4873" s="2">
        <v>746.01</v>
      </c>
      <c r="D4873" s="2">
        <v>53.51</v>
      </c>
      <c r="E4873" s="2">
        <v>30.09</v>
      </c>
      <c r="F4873" s="2">
        <v>2.97</v>
      </c>
      <c r="G4873" s="2">
        <v>0</v>
      </c>
      <c r="H4873" s="16">
        <f t="shared" si="228"/>
        <v>927.91853247226618</v>
      </c>
      <c r="I4873" s="15">
        <f t="shared" si="226"/>
        <v>59.087454139758322</v>
      </c>
      <c r="J4873" s="14">
        <f t="shared" si="227"/>
        <v>0.78558182057740522</v>
      </c>
    </row>
    <row r="4874" spans="1:10" x14ac:dyDescent="0.3">
      <c r="A4874" s="19">
        <v>20200721</v>
      </c>
      <c r="B4874" s="19" t="s">
        <v>32</v>
      </c>
      <c r="C4874" s="19">
        <v>92</v>
      </c>
      <c r="D4874" s="19">
        <v>42.12</v>
      </c>
      <c r="E4874" s="19">
        <v>29.32</v>
      </c>
      <c r="F4874" s="19">
        <v>5.17</v>
      </c>
      <c r="G4874" s="19">
        <v>0</v>
      </c>
      <c r="H4874" s="17">
        <f t="shared" si="228"/>
        <v>137.17307068845696</v>
      </c>
      <c r="I4874" s="18">
        <f t="shared" ref="I4874:I4937" si="229">E4874+H4874*((NOCT-20)/(800))</f>
        <v>33.606658459014284</v>
      </c>
      <c r="J4874" s="17">
        <f t="shared" ref="J4874:J4937" si="230">P_STC__W*(H4874/1000)*(1+(alpha_p/100)*(I4874-25))</f>
        <v>0.131860362727103</v>
      </c>
    </row>
    <row r="4875" spans="1:10" x14ac:dyDescent="0.3">
      <c r="A4875" s="2">
        <v>20200721</v>
      </c>
      <c r="B4875" s="2" t="s">
        <v>31</v>
      </c>
      <c r="C4875" s="2">
        <v>70</v>
      </c>
      <c r="D4875" s="2">
        <v>30.44</v>
      </c>
      <c r="E4875" s="2">
        <v>27.8</v>
      </c>
      <c r="F4875" s="2">
        <v>6.14</v>
      </c>
      <c r="G4875" s="2">
        <v>0</v>
      </c>
      <c r="H4875" s="16">
        <f t="shared" si="228"/>
        <v>138.16631500392108</v>
      </c>
      <c r="I4875" s="15">
        <f t="shared" si="229"/>
        <v>32.117697343872535</v>
      </c>
      <c r="J4875" s="14">
        <f t="shared" si="230"/>
        <v>0.13374089794399879</v>
      </c>
    </row>
    <row r="4876" spans="1:10" x14ac:dyDescent="0.3">
      <c r="A4876" s="19">
        <v>20200721</v>
      </c>
      <c r="B4876" s="19" t="s">
        <v>30</v>
      </c>
      <c r="C4876" s="19">
        <v>169</v>
      </c>
      <c r="D4876" s="19">
        <v>18.850000000000001</v>
      </c>
      <c r="E4876" s="19">
        <v>26.09</v>
      </c>
      <c r="F4876" s="19">
        <v>6.21</v>
      </c>
      <c r="G4876" s="19">
        <v>0</v>
      </c>
      <c r="H4876" s="17">
        <f t="shared" si="228"/>
        <v>523.07134661213013</v>
      </c>
      <c r="I4876" s="18">
        <f t="shared" si="229"/>
        <v>42.43597958162907</v>
      </c>
      <c r="J4876" s="17">
        <f t="shared" si="230"/>
        <v>0.48203017067544074</v>
      </c>
    </row>
    <row r="4877" spans="1:10" x14ac:dyDescent="0.3">
      <c r="A4877" s="2">
        <v>20200721</v>
      </c>
      <c r="B4877" s="2" t="s">
        <v>29</v>
      </c>
      <c r="C4877" s="2">
        <v>72</v>
      </c>
      <c r="D4877" s="2">
        <v>7.6</v>
      </c>
      <c r="E4877" s="2">
        <v>24.6</v>
      </c>
      <c r="F4877" s="2">
        <v>3.79</v>
      </c>
      <c r="G4877" s="2">
        <v>0</v>
      </c>
      <c r="H4877" s="16">
        <f t="shared" si="228"/>
        <v>544.39713544293238</v>
      </c>
      <c r="I4877" s="15">
        <f t="shared" si="229"/>
        <v>41.612410482591642</v>
      </c>
      <c r="J4877" s="14">
        <f t="shared" si="230"/>
        <v>0.50370026638506971</v>
      </c>
    </row>
    <row r="4878" spans="1:10" x14ac:dyDescent="0.3">
      <c r="A4878" s="19">
        <v>20200721</v>
      </c>
      <c r="B4878" s="19" t="s">
        <v>28</v>
      </c>
      <c r="C4878" s="19">
        <v>0</v>
      </c>
      <c r="D4878" s="19">
        <v>0</v>
      </c>
      <c r="E4878" s="19">
        <v>23.55</v>
      </c>
      <c r="F4878" s="19">
        <v>3.72</v>
      </c>
      <c r="G4878" s="19">
        <v>0</v>
      </c>
      <c r="H4878" s="17">
        <f t="shared" si="228"/>
        <v>0</v>
      </c>
      <c r="I4878" s="18">
        <f t="shared" si="229"/>
        <v>23.55</v>
      </c>
      <c r="J4878" s="17">
        <f t="shared" si="230"/>
        <v>0</v>
      </c>
    </row>
    <row r="4879" spans="1:10" x14ac:dyDescent="0.3">
      <c r="A4879" s="2">
        <v>20200721</v>
      </c>
      <c r="B4879" s="2" t="s">
        <v>27</v>
      </c>
      <c r="C4879" s="2">
        <v>0</v>
      </c>
      <c r="D4879" s="2">
        <v>0</v>
      </c>
      <c r="E4879" s="2">
        <v>22.78</v>
      </c>
      <c r="F4879" s="2">
        <v>3.79</v>
      </c>
      <c r="G4879" s="2">
        <v>0</v>
      </c>
      <c r="H4879" s="16">
        <f t="shared" si="228"/>
        <v>0</v>
      </c>
      <c r="I4879" s="15">
        <f t="shared" si="229"/>
        <v>22.78</v>
      </c>
      <c r="J4879" s="14">
        <f t="shared" si="230"/>
        <v>0</v>
      </c>
    </row>
    <row r="4880" spans="1:10" x14ac:dyDescent="0.3">
      <c r="A4880" s="19">
        <v>20200721</v>
      </c>
      <c r="B4880" s="19" t="s">
        <v>26</v>
      </c>
      <c r="C4880" s="19">
        <v>0</v>
      </c>
      <c r="D4880" s="19">
        <v>0</v>
      </c>
      <c r="E4880" s="19">
        <v>22.45</v>
      </c>
      <c r="F4880" s="19">
        <v>3.52</v>
      </c>
      <c r="G4880" s="19">
        <v>0</v>
      </c>
      <c r="H4880" s="17">
        <f t="shared" si="228"/>
        <v>0</v>
      </c>
      <c r="I4880" s="18">
        <f t="shared" si="229"/>
        <v>22.45</v>
      </c>
      <c r="J4880" s="17">
        <f t="shared" si="230"/>
        <v>0</v>
      </c>
    </row>
    <row r="4881" spans="1:10" x14ac:dyDescent="0.3">
      <c r="A4881" s="2">
        <v>20200721</v>
      </c>
      <c r="B4881" s="2" t="s">
        <v>25</v>
      </c>
      <c r="C4881" s="2">
        <v>0</v>
      </c>
      <c r="D4881" s="2">
        <v>0</v>
      </c>
      <c r="E4881" s="2">
        <v>22.42</v>
      </c>
      <c r="F4881" s="2">
        <v>3.03</v>
      </c>
      <c r="G4881" s="2">
        <v>0</v>
      </c>
      <c r="H4881" s="16">
        <f t="shared" si="228"/>
        <v>0</v>
      </c>
      <c r="I4881" s="15">
        <f t="shared" si="229"/>
        <v>22.42</v>
      </c>
      <c r="J4881" s="14">
        <f t="shared" si="230"/>
        <v>0</v>
      </c>
    </row>
    <row r="4882" spans="1:10" x14ac:dyDescent="0.3">
      <c r="A4882" s="19">
        <v>20200722</v>
      </c>
      <c r="B4882" s="19" t="s">
        <v>48</v>
      </c>
      <c r="C4882" s="19">
        <v>0</v>
      </c>
      <c r="D4882" s="19">
        <v>0</v>
      </c>
      <c r="E4882" s="19">
        <v>22.32</v>
      </c>
      <c r="F4882" s="19">
        <v>2.76</v>
      </c>
      <c r="G4882" s="19">
        <v>0</v>
      </c>
      <c r="H4882" s="17">
        <f t="shared" si="228"/>
        <v>0</v>
      </c>
      <c r="I4882" s="18">
        <f t="shared" si="229"/>
        <v>22.32</v>
      </c>
      <c r="J4882" s="17">
        <f t="shared" si="230"/>
        <v>0</v>
      </c>
    </row>
    <row r="4883" spans="1:10" x14ac:dyDescent="0.3">
      <c r="A4883" s="2">
        <v>20200722</v>
      </c>
      <c r="B4883" s="2" t="s">
        <v>47</v>
      </c>
      <c r="C4883" s="2">
        <v>0</v>
      </c>
      <c r="D4883" s="2">
        <v>0</v>
      </c>
      <c r="E4883" s="2">
        <v>21.97</v>
      </c>
      <c r="F4883" s="2">
        <v>2.76</v>
      </c>
      <c r="G4883" s="2">
        <v>0</v>
      </c>
      <c r="H4883" s="16">
        <f t="shared" ref="H4883:H4946" si="231">IF(D4883&gt;0,C4883/SIN(D4883*PI()/180),0)</f>
        <v>0</v>
      </c>
      <c r="I4883" s="15">
        <f t="shared" si="229"/>
        <v>21.97</v>
      </c>
      <c r="J4883" s="14">
        <f t="shared" si="230"/>
        <v>0</v>
      </c>
    </row>
    <row r="4884" spans="1:10" x14ac:dyDescent="0.3">
      <c r="A4884" s="19">
        <v>20200722</v>
      </c>
      <c r="B4884" s="19" t="s">
        <v>46</v>
      </c>
      <c r="C4884" s="19">
        <v>0</v>
      </c>
      <c r="D4884" s="19">
        <v>0</v>
      </c>
      <c r="E4884" s="19">
        <v>21.58</v>
      </c>
      <c r="F4884" s="19">
        <v>2.76</v>
      </c>
      <c r="G4884" s="19">
        <v>0</v>
      </c>
      <c r="H4884" s="17">
        <f t="shared" si="231"/>
        <v>0</v>
      </c>
      <c r="I4884" s="18">
        <f t="shared" si="229"/>
        <v>21.58</v>
      </c>
      <c r="J4884" s="17">
        <f t="shared" si="230"/>
        <v>0</v>
      </c>
    </row>
    <row r="4885" spans="1:10" x14ac:dyDescent="0.3">
      <c r="A4885" s="2">
        <v>20200722</v>
      </c>
      <c r="B4885" s="2" t="s">
        <v>45</v>
      </c>
      <c r="C4885" s="2">
        <v>0</v>
      </c>
      <c r="D4885" s="2">
        <v>0</v>
      </c>
      <c r="E4885" s="2">
        <v>21.29</v>
      </c>
      <c r="F4885" s="2">
        <v>2.76</v>
      </c>
      <c r="G4885" s="2">
        <v>0</v>
      </c>
      <c r="H4885" s="16">
        <f t="shared" si="231"/>
        <v>0</v>
      </c>
      <c r="I4885" s="15">
        <f t="shared" si="229"/>
        <v>21.29</v>
      </c>
      <c r="J4885" s="14">
        <f t="shared" si="230"/>
        <v>0</v>
      </c>
    </row>
    <row r="4886" spans="1:10" x14ac:dyDescent="0.3">
      <c r="A4886" s="19">
        <v>20200722</v>
      </c>
      <c r="B4886" s="19" t="s">
        <v>44</v>
      </c>
      <c r="C4886" s="19">
        <v>0</v>
      </c>
      <c r="D4886" s="19">
        <v>0</v>
      </c>
      <c r="E4886" s="19">
        <v>21.07</v>
      </c>
      <c r="F4886" s="19">
        <v>2.62</v>
      </c>
      <c r="G4886" s="19">
        <v>0</v>
      </c>
      <c r="H4886" s="17">
        <f t="shared" si="231"/>
        <v>0</v>
      </c>
      <c r="I4886" s="18">
        <f t="shared" si="229"/>
        <v>21.07</v>
      </c>
      <c r="J4886" s="17">
        <f t="shared" si="230"/>
        <v>0</v>
      </c>
    </row>
    <row r="4887" spans="1:10" x14ac:dyDescent="0.3">
      <c r="A4887" s="2">
        <v>20200722</v>
      </c>
      <c r="B4887" s="2" t="s">
        <v>43</v>
      </c>
      <c r="C4887" s="2">
        <v>0</v>
      </c>
      <c r="D4887" s="2">
        <v>0</v>
      </c>
      <c r="E4887" s="2">
        <v>20.92</v>
      </c>
      <c r="F4887" s="2">
        <v>2.2799999999999998</v>
      </c>
      <c r="G4887" s="2">
        <v>0</v>
      </c>
      <c r="H4887" s="16">
        <f t="shared" si="231"/>
        <v>0</v>
      </c>
      <c r="I4887" s="15">
        <f t="shared" si="229"/>
        <v>20.92</v>
      </c>
      <c r="J4887" s="14">
        <f t="shared" si="230"/>
        <v>0</v>
      </c>
    </row>
    <row r="4888" spans="1:10" x14ac:dyDescent="0.3">
      <c r="A4888" s="19">
        <v>20200722</v>
      </c>
      <c r="B4888" s="19" t="s">
        <v>42</v>
      </c>
      <c r="C4888" s="19">
        <v>59</v>
      </c>
      <c r="D4888" s="19">
        <v>6.49</v>
      </c>
      <c r="E4888" s="19">
        <v>20.78</v>
      </c>
      <c r="F4888" s="19">
        <v>1.86</v>
      </c>
      <c r="G4888" s="19">
        <v>0</v>
      </c>
      <c r="H4888" s="17">
        <f t="shared" si="231"/>
        <v>521.98623244460214</v>
      </c>
      <c r="I4888" s="18">
        <f t="shared" si="229"/>
        <v>37.092069763893818</v>
      </c>
      <c r="J4888" s="17">
        <f t="shared" si="230"/>
        <v>0.4935827097212972</v>
      </c>
    </row>
    <row r="4889" spans="1:10" x14ac:dyDescent="0.3">
      <c r="A4889" s="2">
        <v>20200722</v>
      </c>
      <c r="B4889" s="2" t="s">
        <v>41</v>
      </c>
      <c r="C4889" s="2">
        <v>236.99</v>
      </c>
      <c r="D4889" s="2">
        <v>17.7</v>
      </c>
      <c r="E4889" s="2">
        <v>20.86</v>
      </c>
      <c r="F4889" s="2">
        <v>1.66</v>
      </c>
      <c r="G4889" s="2">
        <v>0</v>
      </c>
      <c r="H4889" s="16">
        <f t="shared" si="231"/>
        <v>779.48759677185046</v>
      </c>
      <c r="I4889" s="15">
        <f t="shared" si="229"/>
        <v>45.218987399120323</v>
      </c>
      <c r="J4889" s="14">
        <f t="shared" si="230"/>
        <v>0.70856557223579753</v>
      </c>
    </row>
    <row r="4890" spans="1:10" x14ac:dyDescent="0.3">
      <c r="A4890" s="19">
        <v>20200722</v>
      </c>
      <c r="B4890" s="19" t="s">
        <v>40</v>
      </c>
      <c r="C4890" s="19">
        <v>429</v>
      </c>
      <c r="D4890" s="19">
        <v>29.28</v>
      </c>
      <c r="E4890" s="19">
        <v>22.24</v>
      </c>
      <c r="F4890" s="19">
        <v>1.1000000000000001</v>
      </c>
      <c r="G4890" s="19">
        <v>0</v>
      </c>
      <c r="H4890" s="17">
        <f t="shared" si="231"/>
        <v>877.16067616541716</v>
      </c>
      <c r="I4890" s="18">
        <f t="shared" si="229"/>
        <v>49.651271130169285</v>
      </c>
      <c r="J4890" s="17">
        <f t="shared" si="230"/>
        <v>0.7798566107274737</v>
      </c>
    </row>
    <row r="4891" spans="1:10" x14ac:dyDescent="0.3">
      <c r="A4891" s="2">
        <v>20200722</v>
      </c>
      <c r="B4891" s="2" t="s">
        <v>39</v>
      </c>
      <c r="C4891" s="2">
        <v>596</v>
      </c>
      <c r="D4891" s="2">
        <v>40.96</v>
      </c>
      <c r="E4891" s="2">
        <v>23.64</v>
      </c>
      <c r="F4891" s="2">
        <v>0.83</v>
      </c>
      <c r="G4891" s="2">
        <v>0</v>
      </c>
      <c r="H4891" s="16">
        <f t="shared" si="231"/>
        <v>909.18523570995683</v>
      </c>
      <c r="I4891" s="15">
        <f t="shared" si="229"/>
        <v>52.052038615936155</v>
      </c>
      <c r="J4891" s="14">
        <f t="shared" si="230"/>
        <v>0.79850632223536533</v>
      </c>
    </row>
    <row r="4892" spans="1:10" x14ac:dyDescent="0.3">
      <c r="A4892" s="19">
        <v>20200722</v>
      </c>
      <c r="B4892" s="19" t="s">
        <v>38</v>
      </c>
      <c r="C4892" s="19">
        <v>746</v>
      </c>
      <c r="D4892" s="19">
        <v>52.39</v>
      </c>
      <c r="E4892" s="19">
        <v>24.92</v>
      </c>
      <c r="F4892" s="19">
        <v>1.17</v>
      </c>
      <c r="G4892" s="19">
        <v>0</v>
      </c>
      <c r="H4892" s="17">
        <f t="shared" si="231"/>
        <v>941.70143432034899</v>
      </c>
      <c r="I4892" s="18">
        <f t="shared" si="229"/>
        <v>54.348169822510911</v>
      </c>
      <c r="J4892" s="17">
        <f t="shared" si="230"/>
        <v>0.81733397304593824</v>
      </c>
    </row>
    <row r="4893" spans="1:10" x14ac:dyDescent="0.3">
      <c r="A4893" s="2">
        <v>20200722</v>
      </c>
      <c r="B4893" s="2" t="s">
        <v>37</v>
      </c>
      <c r="C4893" s="2">
        <v>889</v>
      </c>
      <c r="D4893" s="2">
        <v>62.83</v>
      </c>
      <c r="E4893" s="2">
        <v>26.11</v>
      </c>
      <c r="F4893" s="2">
        <v>1.72</v>
      </c>
      <c r="G4893" s="2">
        <v>0</v>
      </c>
      <c r="H4893" s="16">
        <f t="shared" si="231"/>
        <v>999.26309991708831</v>
      </c>
      <c r="I4893" s="15">
        <f t="shared" si="229"/>
        <v>57.336971872409009</v>
      </c>
      <c r="J4893" s="14">
        <f t="shared" si="230"/>
        <v>0.85385395751889026</v>
      </c>
    </row>
    <row r="4894" spans="1:10" x14ac:dyDescent="0.3">
      <c r="A4894" s="19">
        <v>20200722</v>
      </c>
      <c r="B4894" s="19" t="s">
        <v>36</v>
      </c>
      <c r="C4894" s="19">
        <v>928</v>
      </c>
      <c r="D4894" s="19">
        <v>70.260000000000005</v>
      </c>
      <c r="E4894" s="19">
        <v>26.96</v>
      </c>
      <c r="F4894" s="19">
        <v>2.34</v>
      </c>
      <c r="G4894" s="19">
        <v>0</v>
      </c>
      <c r="H4894" s="17">
        <f t="shared" si="231"/>
        <v>985.93870944395087</v>
      </c>
      <c r="I4894" s="18">
        <f t="shared" si="229"/>
        <v>57.770584670123469</v>
      </c>
      <c r="J4894" s="17">
        <f t="shared" si="230"/>
        <v>0.84054466363571723</v>
      </c>
    </row>
    <row r="4895" spans="1:10" x14ac:dyDescent="0.3">
      <c r="A4895" s="2">
        <v>20200722</v>
      </c>
      <c r="B4895" s="2" t="s">
        <v>35</v>
      </c>
      <c r="C4895" s="2">
        <v>952.01</v>
      </c>
      <c r="D4895" s="2">
        <v>70.650000000000006</v>
      </c>
      <c r="E4895" s="2">
        <v>27.53</v>
      </c>
      <c r="F4895" s="2">
        <v>3.31</v>
      </c>
      <c r="G4895" s="2">
        <v>0</v>
      </c>
      <c r="H4895" s="16">
        <f t="shared" si="231"/>
        <v>1009.0065992742755</v>
      </c>
      <c r="I4895" s="15">
        <f t="shared" si="229"/>
        <v>59.061456227321109</v>
      </c>
      <c r="J4895" s="14">
        <f t="shared" si="230"/>
        <v>0.85434954576011057</v>
      </c>
    </row>
    <row r="4896" spans="1:10" x14ac:dyDescent="0.3">
      <c r="A4896" s="19">
        <v>20200722</v>
      </c>
      <c r="B4896" s="19" t="s">
        <v>34</v>
      </c>
      <c r="C4896" s="19">
        <v>902.01</v>
      </c>
      <c r="D4896" s="19">
        <v>63.68</v>
      </c>
      <c r="E4896" s="19">
        <v>27.5</v>
      </c>
      <c r="F4896" s="19">
        <v>4.28</v>
      </c>
      <c r="G4896" s="19">
        <v>0</v>
      </c>
      <c r="H4896" s="17">
        <f t="shared" si="231"/>
        <v>1006.3350265968294</v>
      </c>
      <c r="I4896" s="18">
        <f t="shared" si="229"/>
        <v>58.947969581150915</v>
      </c>
      <c r="J4896" s="17">
        <f t="shared" si="230"/>
        <v>0.85260138767572802</v>
      </c>
    </row>
    <row r="4897" spans="1:10" x14ac:dyDescent="0.3">
      <c r="A4897" s="2">
        <v>20200722</v>
      </c>
      <c r="B4897" s="2" t="s">
        <v>33</v>
      </c>
      <c r="C4897" s="2">
        <v>785.01</v>
      </c>
      <c r="D4897" s="2">
        <v>53.4</v>
      </c>
      <c r="E4897" s="2">
        <v>26.96</v>
      </c>
      <c r="F4897" s="2">
        <v>5.03</v>
      </c>
      <c r="G4897" s="2">
        <v>0</v>
      </c>
      <c r="H4897" s="16">
        <f t="shared" si="231"/>
        <v>977.81877482565346</v>
      </c>
      <c r="I4897" s="15">
        <f t="shared" si="229"/>
        <v>57.516836713301672</v>
      </c>
      <c r="J4897" s="14">
        <f t="shared" si="230"/>
        <v>0.83473869436272441</v>
      </c>
    </row>
    <row r="4898" spans="1:10" x14ac:dyDescent="0.3">
      <c r="A4898" s="19">
        <v>20200722</v>
      </c>
      <c r="B4898" s="19" t="s">
        <v>32</v>
      </c>
      <c r="C4898" s="19">
        <v>641.01</v>
      </c>
      <c r="D4898" s="19">
        <v>42.02</v>
      </c>
      <c r="E4898" s="19">
        <v>26.31</v>
      </c>
      <c r="F4898" s="19">
        <v>5.38</v>
      </c>
      <c r="G4898" s="19">
        <v>0</v>
      </c>
      <c r="H4898" s="17">
        <f t="shared" si="231"/>
        <v>957.60323092291253</v>
      </c>
      <c r="I4898" s="18">
        <f t="shared" si="229"/>
        <v>56.235100966341015</v>
      </c>
      <c r="J4898" s="17">
        <f t="shared" si="230"/>
        <v>0.82300447970684054</v>
      </c>
    </row>
    <row r="4899" spans="1:10" x14ac:dyDescent="0.3">
      <c r="A4899" s="2">
        <v>20200722</v>
      </c>
      <c r="B4899" s="2" t="s">
        <v>31</v>
      </c>
      <c r="C4899" s="2">
        <v>453</v>
      </c>
      <c r="D4899" s="2">
        <v>30.34</v>
      </c>
      <c r="E4899" s="2">
        <v>25.59</v>
      </c>
      <c r="F4899" s="2">
        <v>5.38</v>
      </c>
      <c r="G4899" s="2">
        <v>0</v>
      </c>
      <c r="H4899" s="16">
        <f t="shared" si="231"/>
        <v>896.79837406066486</v>
      </c>
      <c r="I4899" s="15">
        <f t="shared" si="229"/>
        <v>53.614949189395773</v>
      </c>
      <c r="J4899" s="14">
        <f t="shared" si="230"/>
        <v>0.78132009447971085</v>
      </c>
    </row>
    <row r="4900" spans="1:10" x14ac:dyDescent="0.3">
      <c r="A4900" s="19">
        <v>20200722</v>
      </c>
      <c r="B4900" s="19" t="s">
        <v>30</v>
      </c>
      <c r="C4900" s="19">
        <v>253</v>
      </c>
      <c r="D4900" s="19">
        <v>18.739999999999998</v>
      </c>
      <c r="E4900" s="19">
        <v>24.69</v>
      </c>
      <c r="F4900" s="19">
        <v>5.24</v>
      </c>
      <c r="G4900" s="19">
        <v>0</v>
      </c>
      <c r="H4900" s="17">
        <f t="shared" si="231"/>
        <v>787.48934068075482</v>
      </c>
      <c r="I4900" s="18">
        <f t="shared" si="229"/>
        <v>49.299041896273593</v>
      </c>
      <c r="J4900" s="17">
        <f t="shared" si="230"/>
        <v>0.70138077651143749</v>
      </c>
    </row>
    <row r="4901" spans="1:10" x14ac:dyDescent="0.3">
      <c r="A4901" s="2">
        <v>20200722</v>
      </c>
      <c r="B4901" s="2" t="s">
        <v>29</v>
      </c>
      <c r="C4901" s="2">
        <v>73</v>
      </c>
      <c r="D4901" s="2">
        <v>7.49</v>
      </c>
      <c r="E4901" s="2">
        <v>23.53</v>
      </c>
      <c r="F4901" s="2">
        <v>4.76</v>
      </c>
      <c r="G4901" s="2">
        <v>0</v>
      </c>
      <c r="H4901" s="16">
        <f t="shared" si="231"/>
        <v>560.01715142128307</v>
      </c>
      <c r="I4901" s="15">
        <f t="shared" si="229"/>
        <v>41.030535981915094</v>
      </c>
      <c r="J4901" s="14">
        <f t="shared" si="230"/>
        <v>0.51961896348771497</v>
      </c>
    </row>
    <row r="4902" spans="1:10" x14ac:dyDescent="0.3">
      <c r="A4902" s="19">
        <v>20200722</v>
      </c>
      <c r="B4902" s="19" t="s">
        <v>28</v>
      </c>
      <c r="C4902" s="19">
        <v>0</v>
      </c>
      <c r="D4902" s="19">
        <v>0</v>
      </c>
      <c r="E4902" s="19">
        <v>22.24</v>
      </c>
      <c r="F4902" s="19">
        <v>4.55</v>
      </c>
      <c r="G4902" s="19">
        <v>0</v>
      </c>
      <c r="H4902" s="17">
        <f t="shared" si="231"/>
        <v>0</v>
      </c>
      <c r="I4902" s="18">
        <f t="shared" si="229"/>
        <v>22.24</v>
      </c>
      <c r="J4902" s="17">
        <f t="shared" si="230"/>
        <v>0</v>
      </c>
    </row>
    <row r="4903" spans="1:10" x14ac:dyDescent="0.3">
      <c r="A4903" s="2">
        <v>20200722</v>
      </c>
      <c r="B4903" s="2" t="s">
        <v>27</v>
      </c>
      <c r="C4903" s="2">
        <v>0</v>
      </c>
      <c r="D4903" s="2">
        <v>0</v>
      </c>
      <c r="E4903" s="2">
        <v>21.4</v>
      </c>
      <c r="F4903" s="2">
        <v>4.28</v>
      </c>
      <c r="G4903" s="2">
        <v>0</v>
      </c>
      <c r="H4903" s="16">
        <f t="shared" si="231"/>
        <v>0</v>
      </c>
      <c r="I4903" s="15">
        <f t="shared" si="229"/>
        <v>21.4</v>
      </c>
      <c r="J4903" s="14">
        <f t="shared" si="230"/>
        <v>0</v>
      </c>
    </row>
    <row r="4904" spans="1:10" x14ac:dyDescent="0.3">
      <c r="A4904" s="19">
        <v>20200722</v>
      </c>
      <c r="B4904" s="19" t="s">
        <v>26</v>
      </c>
      <c r="C4904" s="19">
        <v>0</v>
      </c>
      <c r="D4904" s="19">
        <v>0</v>
      </c>
      <c r="E4904" s="19">
        <v>20.88</v>
      </c>
      <c r="F4904" s="19">
        <v>4.1399999999999997</v>
      </c>
      <c r="G4904" s="19">
        <v>0</v>
      </c>
      <c r="H4904" s="17">
        <f t="shared" si="231"/>
        <v>0</v>
      </c>
      <c r="I4904" s="18">
        <f t="shared" si="229"/>
        <v>20.88</v>
      </c>
      <c r="J4904" s="17">
        <f t="shared" si="230"/>
        <v>0</v>
      </c>
    </row>
    <row r="4905" spans="1:10" x14ac:dyDescent="0.3">
      <c r="A4905" s="2">
        <v>20200722</v>
      </c>
      <c r="B4905" s="2" t="s">
        <v>25</v>
      </c>
      <c r="C4905" s="2">
        <v>0</v>
      </c>
      <c r="D4905" s="2">
        <v>0</v>
      </c>
      <c r="E4905" s="2">
        <v>20.52</v>
      </c>
      <c r="F4905" s="2">
        <v>3.93</v>
      </c>
      <c r="G4905" s="2">
        <v>0</v>
      </c>
      <c r="H4905" s="16">
        <f t="shared" si="231"/>
        <v>0</v>
      </c>
      <c r="I4905" s="15">
        <f t="shared" si="229"/>
        <v>20.52</v>
      </c>
      <c r="J4905" s="14">
        <f t="shared" si="230"/>
        <v>0</v>
      </c>
    </row>
    <row r="4906" spans="1:10" x14ac:dyDescent="0.3">
      <c r="A4906" s="19">
        <v>20200723</v>
      </c>
      <c r="B4906" s="19" t="s">
        <v>48</v>
      </c>
      <c r="C4906" s="19">
        <v>0</v>
      </c>
      <c r="D4906" s="19">
        <v>0</v>
      </c>
      <c r="E4906" s="19">
        <v>20.16</v>
      </c>
      <c r="F4906" s="19">
        <v>3.72</v>
      </c>
      <c r="G4906" s="19">
        <v>0</v>
      </c>
      <c r="H4906" s="17">
        <f t="shared" si="231"/>
        <v>0</v>
      </c>
      <c r="I4906" s="18">
        <f t="shared" si="229"/>
        <v>20.16</v>
      </c>
      <c r="J4906" s="17">
        <f t="shared" si="230"/>
        <v>0</v>
      </c>
    </row>
    <row r="4907" spans="1:10" x14ac:dyDescent="0.3">
      <c r="A4907" s="2">
        <v>20200723</v>
      </c>
      <c r="B4907" s="2" t="s">
        <v>47</v>
      </c>
      <c r="C4907" s="2">
        <v>0</v>
      </c>
      <c r="D4907" s="2">
        <v>0</v>
      </c>
      <c r="E4907" s="2">
        <v>19.86</v>
      </c>
      <c r="F4907" s="2">
        <v>3.59</v>
      </c>
      <c r="G4907" s="2">
        <v>0</v>
      </c>
      <c r="H4907" s="16">
        <f t="shared" si="231"/>
        <v>0</v>
      </c>
      <c r="I4907" s="15">
        <f t="shared" si="229"/>
        <v>19.86</v>
      </c>
      <c r="J4907" s="14">
        <f t="shared" si="230"/>
        <v>0</v>
      </c>
    </row>
    <row r="4908" spans="1:10" x14ac:dyDescent="0.3">
      <c r="A4908" s="19">
        <v>20200723</v>
      </c>
      <c r="B4908" s="19" t="s">
        <v>46</v>
      </c>
      <c r="C4908" s="19">
        <v>0</v>
      </c>
      <c r="D4908" s="19">
        <v>0</v>
      </c>
      <c r="E4908" s="19">
        <v>19.55</v>
      </c>
      <c r="F4908" s="19">
        <v>3.52</v>
      </c>
      <c r="G4908" s="19">
        <v>0</v>
      </c>
      <c r="H4908" s="17">
        <f t="shared" si="231"/>
        <v>0</v>
      </c>
      <c r="I4908" s="18">
        <f t="shared" si="229"/>
        <v>19.55</v>
      </c>
      <c r="J4908" s="17">
        <f t="shared" si="230"/>
        <v>0</v>
      </c>
    </row>
    <row r="4909" spans="1:10" x14ac:dyDescent="0.3">
      <c r="A4909" s="2">
        <v>20200723</v>
      </c>
      <c r="B4909" s="2" t="s">
        <v>45</v>
      </c>
      <c r="C4909" s="2">
        <v>0</v>
      </c>
      <c r="D4909" s="2">
        <v>0</v>
      </c>
      <c r="E4909" s="2">
        <v>19.260000000000002</v>
      </c>
      <c r="F4909" s="2">
        <v>3.79</v>
      </c>
      <c r="G4909" s="2">
        <v>0</v>
      </c>
      <c r="H4909" s="16">
        <f t="shared" si="231"/>
        <v>0</v>
      </c>
      <c r="I4909" s="15">
        <f t="shared" si="229"/>
        <v>19.260000000000002</v>
      </c>
      <c r="J4909" s="14">
        <f t="shared" si="230"/>
        <v>0</v>
      </c>
    </row>
    <row r="4910" spans="1:10" x14ac:dyDescent="0.3">
      <c r="A4910" s="19">
        <v>20200723</v>
      </c>
      <c r="B4910" s="19" t="s">
        <v>44</v>
      </c>
      <c r="C4910" s="19">
        <v>0</v>
      </c>
      <c r="D4910" s="19">
        <v>0</v>
      </c>
      <c r="E4910" s="19">
        <v>18.940000000000001</v>
      </c>
      <c r="F4910" s="19">
        <v>4.21</v>
      </c>
      <c r="G4910" s="19">
        <v>0</v>
      </c>
      <c r="H4910" s="17">
        <f t="shared" si="231"/>
        <v>0</v>
      </c>
      <c r="I4910" s="18">
        <f t="shared" si="229"/>
        <v>18.940000000000001</v>
      </c>
      <c r="J4910" s="17">
        <f t="shared" si="230"/>
        <v>0</v>
      </c>
    </row>
    <row r="4911" spans="1:10" x14ac:dyDescent="0.3">
      <c r="A4911" s="2">
        <v>20200723</v>
      </c>
      <c r="B4911" s="2" t="s">
        <v>43</v>
      </c>
      <c r="C4911" s="2">
        <v>0</v>
      </c>
      <c r="D4911" s="2">
        <v>0</v>
      </c>
      <c r="E4911" s="2">
        <v>18.73</v>
      </c>
      <c r="F4911" s="2">
        <v>4.28</v>
      </c>
      <c r="G4911" s="2">
        <v>0</v>
      </c>
      <c r="H4911" s="16">
        <f t="shared" si="231"/>
        <v>0</v>
      </c>
      <c r="I4911" s="15">
        <f t="shared" si="229"/>
        <v>18.73</v>
      </c>
      <c r="J4911" s="14">
        <f t="shared" si="230"/>
        <v>0</v>
      </c>
    </row>
    <row r="4912" spans="1:10" x14ac:dyDescent="0.3">
      <c r="A4912" s="19">
        <v>20200723</v>
      </c>
      <c r="B4912" s="19" t="s">
        <v>42</v>
      </c>
      <c r="C4912" s="19">
        <v>61</v>
      </c>
      <c r="D4912" s="19">
        <v>6.36</v>
      </c>
      <c r="E4912" s="19">
        <v>18.75</v>
      </c>
      <c r="F4912" s="19">
        <v>4.07</v>
      </c>
      <c r="G4912" s="19">
        <v>0</v>
      </c>
      <c r="H4912" s="17">
        <f t="shared" si="231"/>
        <v>550.66514648118584</v>
      </c>
      <c r="I4912" s="18">
        <f t="shared" si="229"/>
        <v>35.958285827537054</v>
      </c>
      <c r="J4912" s="17">
        <f t="shared" si="230"/>
        <v>0.52351058916437054</v>
      </c>
    </row>
    <row r="4913" spans="1:10" x14ac:dyDescent="0.3">
      <c r="A4913" s="2">
        <v>20200723</v>
      </c>
      <c r="B4913" s="2" t="s">
        <v>41</v>
      </c>
      <c r="C4913" s="2">
        <v>243.99</v>
      </c>
      <c r="D4913" s="2">
        <v>17.57</v>
      </c>
      <c r="E4913" s="2">
        <v>18.77</v>
      </c>
      <c r="F4913" s="2">
        <v>3.66</v>
      </c>
      <c r="G4913" s="2">
        <v>0</v>
      </c>
      <c r="H4913" s="16">
        <f t="shared" si="231"/>
        <v>808.25980003625489</v>
      </c>
      <c r="I4913" s="15">
        <f t="shared" si="229"/>
        <v>44.028118751132965</v>
      </c>
      <c r="J4913" s="14">
        <f t="shared" si="230"/>
        <v>0.73905131448039907</v>
      </c>
    </row>
    <row r="4914" spans="1:10" x14ac:dyDescent="0.3">
      <c r="A4914" s="19">
        <v>20200723</v>
      </c>
      <c r="B4914" s="19" t="s">
        <v>40</v>
      </c>
      <c r="C4914" s="19">
        <v>439</v>
      </c>
      <c r="D4914" s="19">
        <v>29.16</v>
      </c>
      <c r="E4914" s="19">
        <v>19.91</v>
      </c>
      <c r="F4914" s="19">
        <v>3.38</v>
      </c>
      <c r="G4914" s="19">
        <v>0</v>
      </c>
      <c r="H4914" s="17">
        <f t="shared" si="231"/>
        <v>900.97462642312098</v>
      </c>
      <c r="I4914" s="18">
        <f t="shared" si="229"/>
        <v>48.065457075722534</v>
      </c>
      <c r="J4914" s="17">
        <f t="shared" si="230"/>
        <v>0.8074583643487715</v>
      </c>
    </row>
    <row r="4915" spans="1:10" x14ac:dyDescent="0.3">
      <c r="A4915" s="2">
        <v>20200723</v>
      </c>
      <c r="B4915" s="2" t="s">
        <v>39</v>
      </c>
      <c r="C4915" s="2">
        <v>628</v>
      </c>
      <c r="D4915" s="2">
        <v>40.840000000000003</v>
      </c>
      <c r="E4915" s="2">
        <v>21.51</v>
      </c>
      <c r="F4915" s="2">
        <v>3.17</v>
      </c>
      <c r="G4915" s="2">
        <v>0</v>
      </c>
      <c r="H4915" s="16">
        <f t="shared" si="231"/>
        <v>960.31964288260303</v>
      </c>
      <c r="I4915" s="15">
        <f t="shared" si="229"/>
        <v>51.519988840081346</v>
      </c>
      <c r="J4915" s="14">
        <f t="shared" si="230"/>
        <v>0.84571514492789412</v>
      </c>
    </row>
    <row r="4916" spans="1:10" x14ac:dyDescent="0.3">
      <c r="A4916" s="19">
        <v>20200723</v>
      </c>
      <c r="B4916" s="19" t="s">
        <v>38</v>
      </c>
      <c r="C4916" s="19">
        <v>781</v>
      </c>
      <c r="D4916" s="19">
        <v>52.26</v>
      </c>
      <c r="E4916" s="19">
        <v>23.25</v>
      </c>
      <c r="F4916" s="19">
        <v>3.24</v>
      </c>
      <c r="G4916" s="19">
        <v>0</v>
      </c>
      <c r="H4916" s="17">
        <f t="shared" si="231"/>
        <v>987.61196484641346</v>
      </c>
      <c r="I4916" s="18">
        <f t="shared" si="229"/>
        <v>54.112873901450421</v>
      </c>
      <c r="J4916" s="17">
        <f t="shared" si="230"/>
        <v>0.85822696316379554</v>
      </c>
    </row>
    <row r="4917" spans="1:10" x14ac:dyDescent="0.3">
      <c r="A4917" s="2">
        <v>20200723</v>
      </c>
      <c r="B4917" s="2" t="s">
        <v>37</v>
      </c>
      <c r="C4917" s="2">
        <v>904</v>
      </c>
      <c r="D4917" s="2">
        <v>62.67</v>
      </c>
      <c r="E4917" s="2">
        <v>24.7</v>
      </c>
      <c r="F4917" s="2">
        <v>3.59</v>
      </c>
      <c r="G4917" s="2">
        <v>0</v>
      </c>
      <c r="H4917" s="16">
        <f t="shared" si="231"/>
        <v>1017.5860452806012</v>
      </c>
      <c r="I4917" s="15">
        <f t="shared" si="229"/>
        <v>56.499563915018783</v>
      </c>
      <c r="J4917" s="14">
        <f t="shared" si="230"/>
        <v>0.87334522025503736</v>
      </c>
    </row>
    <row r="4918" spans="1:10" x14ac:dyDescent="0.3">
      <c r="A4918" s="19">
        <v>20200723</v>
      </c>
      <c r="B4918" s="19" t="s">
        <v>36</v>
      </c>
      <c r="C4918" s="19">
        <v>960</v>
      </c>
      <c r="D4918" s="19">
        <v>70.069999999999993</v>
      </c>
      <c r="E4918" s="19">
        <v>25.97</v>
      </c>
      <c r="F4918" s="19">
        <v>3.86</v>
      </c>
      <c r="G4918" s="19">
        <v>0</v>
      </c>
      <c r="H4918" s="17">
        <f t="shared" si="231"/>
        <v>1021.1573421547375</v>
      </c>
      <c r="I4918" s="18">
        <f t="shared" si="229"/>
        <v>57.881166942335547</v>
      </c>
      <c r="J4918" s="17">
        <f t="shared" si="230"/>
        <v>0.87006153946672038</v>
      </c>
    </row>
    <row r="4919" spans="1:10" x14ac:dyDescent="0.3">
      <c r="A4919" s="2">
        <v>20200723</v>
      </c>
      <c r="B4919" s="2" t="s">
        <v>35</v>
      </c>
      <c r="C4919" s="2">
        <v>979.01</v>
      </c>
      <c r="D4919" s="2">
        <v>70.459999999999994</v>
      </c>
      <c r="E4919" s="2">
        <v>26.7</v>
      </c>
      <c r="F4919" s="2">
        <v>4.41</v>
      </c>
      <c r="G4919" s="2">
        <v>0</v>
      </c>
      <c r="H4919" s="16">
        <f t="shared" si="231"/>
        <v>1038.8385616434532</v>
      </c>
      <c r="I4919" s="15">
        <f t="shared" si="229"/>
        <v>59.163705051357908</v>
      </c>
      <c r="J4919" s="14">
        <f t="shared" si="230"/>
        <v>0.87913097767161597</v>
      </c>
    </row>
    <row r="4920" spans="1:10" x14ac:dyDescent="0.3">
      <c r="A4920" s="19">
        <v>20200723</v>
      </c>
      <c r="B4920" s="19" t="s">
        <v>34</v>
      </c>
      <c r="C4920" s="19">
        <v>918.01</v>
      </c>
      <c r="D4920" s="19">
        <v>63.53</v>
      </c>
      <c r="E4920" s="19">
        <v>26.87</v>
      </c>
      <c r="F4920" s="19">
        <v>5.17</v>
      </c>
      <c r="G4920" s="19">
        <v>0</v>
      </c>
      <c r="H4920" s="17">
        <f t="shared" si="231"/>
        <v>1025.5171496697699</v>
      </c>
      <c r="I4920" s="18">
        <f t="shared" si="229"/>
        <v>58.917410927180313</v>
      </c>
      <c r="J4920" s="17">
        <f t="shared" si="230"/>
        <v>0.86899416006777863</v>
      </c>
    </row>
    <row r="4921" spans="1:10" x14ac:dyDescent="0.3">
      <c r="A4921" s="2">
        <v>20200723</v>
      </c>
      <c r="B4921" s="2" t="s">
        <v>33</v>
      </c>
      <c r="C4921" s="2">
        <v>794.01</v>
      </c>
      <c r="D4921" s="2">
        <v>53.28</v>
      </c>
      <c r="E4921" s="2">
        <v>26.59</v>
      </c>
      <c r="F4921" s="2">
        <v>5.93</v>
      </c>
      <c r="G4921" s="2">
        <v>0</v>
      </c>
      <c r="H4921" s="16">
        <f t="shared" si="231"/>
        <v>990.57223536708682</v>
      </c>
      <c r="I4921" s="15">
        <f t="shared" si="229"/>
        <v>57.545382355221463</v>
      </c>
      <c r="J4921" s="14">
        <f t="shared" si="230"/>
        <v>0.84549875068988956</v>
      </c>
    </row>
    <row r="4922" spans="1:10" x14ac:dyDescent="0.3">
      <c r="A4922" s="19">
        <v>20200723</v>
      </c>
      <c r="B4922" s="19" t="s">
        <v>32</v>
      </c>
      <c r="C4922" s="19">
        <v>659.01</v>
      </c>
      <c r="D4922" s="19">
        <v>41.92</v>
      </c>
      <c r="E4922" s="19">
        <v>25.88</v>
      </c>
      <c r="F4922" s="19">
        <v>6.55</v>
      </c>
      <c r="G4922" s="19">
        <v>0</v>
      </c>
      <c r="H4922" s="17">
        <f t="shared" si="231"/>
        <v>986.4055787887504</v>
      </c>
      <c r="I4922" s="18">
        <f t="shared" si="229"/>
        <v>56.705174337148449</v>
      </c>
      <c r="J4922" s="17">
        <f t="shared" si="230"/>
        <v>0.84567185499690123</v>
      </c>
    </row>
    <row r="4923" spans="1:10" x14ac:dyDescent="0.3">
      <c r="A4923" s="2">
        <v>20200723</v>
      </c>
      <c r="B4923" s="2" t="s">
        <v>31</v>
      </c>
      <c r="C4923" s="2">
        <v>469</v>
      </c>
      <c r="D4923" s="2">
        <v>30.24</v>
      </c>
      <c r="E4923" s="2">
        <v>24.89</v>
      </c>
      <c r="F4923" s="2">
        <v>6.83</v>
      </c>
      <c r="G4923" s="2">
        <v>0</v>
      </c>
      <c r="H4923" s="16">
        <f t="shared" si="231"/>
        <v>931.25177409756907</v>
      </c>
      <c r="I4923" s="15">
        <f t="shared" si="229"/>
        <v>53.991617940549034</v>
      </c>
      <c r="J4923" s="14">
        <f t="shared" si="230"/>
        <v>0.80975854371264067</v>
      </c>
    </row>
    <row r="4924" spans="1:10" x14ac:dyDescent="0.3">
      <c r="A4924" s="19">
        <v>20200723</v>
      </c>
      <c r="B4924" s="19" t="s">
        <v>30</v>
      </c>
      <c r="C4924" s="19">
        <v>269</v>
      </c>
      <c r="D4924" s="19">
        <v>18.63</v>
      </c>
      <c r="E4924" s="19">
        <v>23.93</v>
      </c>
      <c r="F4924" s="19">
        <v>6.76</v>
      </c>
      <c r="G4924" s="19">
        <v>0</v>
      </c>
      <c r="H4924" s="17">
        <f t="shared" si="231"/>
        <v>842.0577720032627</v>
      </c>
      <c r="I4924" s="18">
        <f t="shared" si="229"/>
        <v>50.244305375101959</v>
      </c>
      <c r="J4924" s="17">
        <f t="shared" si="230"/>
        <v>0.74640053607358514</v>
      </c>
    </row>
    <row r="4925" spans="1:10" x14ac:dyDescent="0.3">
      <c r="A4925" s="2">
        <v>20200723</v>
      </c>
      <c r="B4925" s="2" t="s">
        <v>29</v>
      </c>
      <c r="C4925" s="2">
        <v>78</v>
      </c>
      <c r="D4925" s="2">
        <v>7.37</v>
      </c>
      <c r="E4925" s="2">
        <v>22.19</v>
      </c>
      <c r="F4925" s="2">
        <v>6.83</v>
      </c>
      <c r="G4925" s="2">
        <v>0</v>
      </c>
      <c r="H4925" s="16">
        <f t="shared" si="231"/>
        <v>608.06224520361548</v>
      </c>
      <c r="I4925" s="15">
        <f t="shared" si="229"/>
        <v>41.191945162612981</v>
      </c>
      <c r="J4925" s="14">
        <f t="shared" si="230"/>
        <v>0.56375654781955031</v>
      </c>
    </row>
    <row r="4926" spans="1:10" x14ac:dyDescent="0.3">
      <c r="A4926" s="19">
        <v>20200723</v>
      </c>
      <c r="B4926" s="19" t="s">
        <v>28</v>
      </c>
      <c r="C4926" s="19">
        <v>0</v>
      </c>
      <c r="D4926" s="19">
        <v>0</v>
      </c>
      <c r="E4926" s="19">
        <v>21.01</v>
      </c>
      <c r="F4926" s="19">
        <v>6.62</v>
      </c>
      <c r="G4926" s="19">
        <v>0</v>
      </c>
      <c r="H4926" s="17">
        <f t="shared" si="231"/>
        <v>0</v>
      </c>
      <c r="I4926" s="18">
        <f t="shared" si="229"/>
        <v>21.01</v>
      </c>
      <c r="J4926" s="17">
        <f t="shared" si="230"/>
        <v>0</v>
      </c>
    </row>
    <row r="4927" spans="1:10" x14ac:dyDescent="0.3">
      <c r="A4927" s="2">
        <v>20200723</v>
      </c>
      <c r="B4927" s="2" t="s">
        <v>27</v>
      </c>
      <c r="C4927" s="2">
        <v>0</v>
      </c>
      <c r="D4927" s="2">
        <v>0</v>
      </c>
      <c r="E4927" s="2">
        <v>20.260000000000002</v>
      </c>
      <c r="F4927" s="2">
        <v>6.69</v>
      </c>
      <c r="G4927" s="2">
        <v>0</v>
      </c>
      <c r="H4927" s="16">
        <f t="shared" si="231"/>
        <v>0</v>
      </c>
      <c r="I4927" s="15">
        <f t="shared" si="229"/>
        <v>20.260000000000002</v>
      </c>
      <c r="J4927" s="14">
        <f t="shared" si="230"/>
        <v>0</v>
      </c>
    </row>
    <row r="4928" spans="1:10" x14ac:dyDescent="0.3">
      <c r="A4928" s="19">
        <v>20200723</v>
      </c>
      <c r="B4928" s="19" t="s">
        <v>26</v>
      </c>
      <c r="C4928" s="19">
        <v>0</v>
      </c>
      <c r="D4928" s="19">
        <v>0</v>
      </c>
      <c r="E4928" s="19">
        <v>19.87</v>
      </c>
      <c r="F4928" s="19">
        <v>6.41</v>
      </c>
      <c r="G4928" s="19">
        <v>0</v>
      </c>
      <c r="H4928" s="17">
        <f t="shared" si="231"/>
        <v>0</v>
      </c>
      <c r="I4928" s="18">
        <f t="shared" si="229"/>
        <v>19.87</v>
      </c>
      <c r="J4928" s="17">
        <f t="shared" si="230"/>
        <v>0</v>
      </c>
    </row>
    <row r="4929" spans="1:10" x14ac:dyDescent="0.3">
      <c r="A4929" s="2">
        <v>20200723</v>
      </c>
      <c r="B4929" s="2" t="s">
        <v>25</v>
      </c>
      <c r="C4929" s="2">
        <v>0</v>
      </c>
      <c r="D4929" s="2">
        <v>0</v>
      </c>
      <c r="E4929" s="2">
        <v>19.649999999999999</v>
      </c>
      <c r="F4929" s="2">
        <v>6.34</v>
      </c>
      <c r="G4929" s="2">
        <v>0</v>
      </c>
      <c r="H4929" s="16">
        <f t="shared" si="231"/>
        <v>0</v>
      </c>
      <c r="I4929" s="15">
        <f t="shared" si="229"/>
        <v>19.649999999999999</v>
      </c>
      <c r="J4929" s="14">
        <f t="shared" si="230"/>
        <v>0</v>
      </c>
    </row>
    <row r="4930" spans="1:10" x14ac:dyDescent="0.3">
      <c r="A4930" s="19">
        <v>20200724</v>
      </c>
      <c r="B4930" s="19" t="s">
        <v>48</v>
      </c>
      <c r="C4930" s="19">
        <v>0</v>
      </c>
      <c r="D4930" s="19">
        <v>0</v>
      </c>
      <c r="E4930" s="19">
        <v>19.45</v>
      </c>
      <c r="F4930" s="19">
        <v>6.21</v>
      </c>
      <c r="G4930" s="19">
        <v>0</v>
      </c>
      <c r="H4930" s="17">
        <f t="shared" si="231"/>
        <v>0</v>
      </c>
      <c r="I4930" s="18">
        <f t="shared" si="229"/>
        <v>19.45</v>
      </c>
      <c r="J4930" s="17">
        <f t="shared" si="230"/>
        <v>0</v>
      </c>
    </row>
    <row r="4931" spans="1:10" x14ac:dyDescent="0.3">
      <c r="A4931" s="2">
        <v>20200724</v>
      </c>
      <c r="B4931" s="2" t="s">
        <v>47</v>
      </c>
      <c r="C4931" s="2">
        <v>0</v>
      </c>
      <c r="D4931" s="2">
        <v>0</v>
      </c>
      <c r="E4931" s="2">
        <v>19.11</v>
      </c>
      <c r="F4931" s="2">
        <v>6.28</v>
      </c>
      <c r="G4931" s="2">
        <v>0</v>
      </c>
      <c r="H4931" s="16">
        <f t="shared" si="231"/>
        <v>0</v>
      </c>
      <c r="I4931" s="15">
        <f t="shared" si="229"/>
        <v>19.11</v>
      </c>
      <c r="J4931" s="14">
        <f t="shared" si="230"/>
        <v>0</v>
      </c>
    </row>
    <row r="4932" spans="1:10" x14ac:dyDescent="0.3">
      <c r="A4932" s="19">
        <v>20200724</v>
      </c>
      <c r="B4932" s="19" t="s">
        <v>46</v>
      </c>
      <c r="C4932" s="19">
        <v>0</v>
      </c>
      <c r="D4932" s="19">
        <v>0</v>
      </c>
      <c r="E4932" s="19">
        <v>18.809999999999999</v>
      </c>
      <c r="F4932" s="19">
        <v>6.55</v>
      </c>
      <c r="G4932" s="19">
        <v>0</v>
      </c>
      <c r="H4932" s="17">
        <f t="shared" si="231"/>
        <v>0</v>
      </c>
      <c r="I4932" s="18">
        <f t="shared" si="229"/>
        <v>18.809999999999999</v>
      </c>
      <c r="J4932" s="17">
        <f t="shared" si="230"/>
        <v>0</v>
      </c>
    </row>
    <row r="4933" spans="1:10" x14ac:dyDescent="0.3">
      <c r="A4933" s="2">
        <v>20200724</v>
      </c>
      <c r="B4933" s="2" t="s">
        <v>45</v>
      </c>
      <c r="C4933" s="2">
        <v>0</v>
      </c>
      <c r="D4933" s="2">
        <v>0</v>
      </c>
      <c r="E4933" s="2">
        <v>18.61</v>
      </c>
      <c r="F4933" s="2">
        <v>6.83</v>
      </c>
      <c r="G4933" s="2">
        <v>0</v>
      </c>
      <c r="H4933" s="16">
        <f t="shared" si="231"/>
        <v>0</v>
      </c>
      <c r="I4933" s="15">
        <f t="shared" si="229"/>
        <v>18.61</v>
      </c>
      <c r="J4933" s="14">
        <f t="shared" si="230"/>
        <v>0</v>
      </c>
    </row>
    <row r="4934" spans="1:10" x14ac:dyDescent="0.3">
      <c r="A4934" s="19">
        <v>20200724</v>
      </c>
      <c r="B4934" s="19" t="s">
        <v>44</v>
      </c>
      <c r="C4934" s="19">
        <v>0</v>
      </c>
      <c r="D4934" s="19">
        <v>0</v>
      </c>
      <c r="E4934" s="19">
        <v>18.47</v>
      </c>
      <c r="F4934" s="19">
        <v>6.9</v>
      </c>
      <c r="G4934" s="19">
        <v>0</v>
      </c>
      <c r="H4934" s="17">
        <f t="shared" si="231"/>
        <v>0</v>
      </c>
      <c r="I4934" s="18">
        <f t="shared" si="229"/>
        <v>18.47</v>
      </c>
      <c r="J4934" s="17">
        <f t="shared" si="230"/>
        <v>0</v>
      </c>
    </row>
    <row r="4935" spans="1:10" x14ac:dyDescent="0.3">
      <c r="A4935" s="2">
        <v>20200724</v>
      </c>
      <c r="B4935" s="2" t="s">
        <v>43</v>
      </c>
      <c r="C4935" s="2">
        <v>0</v>
      </c>
      <c r="D4935" s="2">
        <v>0</v>
      </c>
      <c r="E4935" s="2">
        <v>18.37</v>
      </c>
      <c r="F4935" s="2">
        <v>6.69</v>
      </c>
      <c r="G4935" s="2">
        <v>0</v>
      </c>
      <c r="H4935" s="16">
        <f t="shared" si="231"/>
        <v>0</v>
      </c>
      <c r="I4935" s="15">
        <f t="shared" si="229"/>
        <v>18.37</v>
      </c>
      <c r="J4935" s="14">
        <f t="shared" si="230"/>
        <v>0</v>
      </c>
    </row>
    <row r="4936" spans="1:10" x14ac:dyDescent="0.3">
      <c r="A4936" s="19">
        <v>20200724</v>
      </c>
      <c r="B4936" s="19" t="s">
        <v>42</v>
      </c>
      <c r="C4936" s="19">
        <v>63</v>
      </c>
      <c r="D4936" s="19">
        <v>6.22</v>
      </c>
      <c r="E4936" s="19">
        <v>18.350000000000001</v>
      </c>
      <c r="F4936" s="19">
        <v>6.69</v>
      </c>
      <c r="G4936" s="19">
        <v>0</v>
      </c>
      <c r="H4936" s="17">
        <f t="shared" si="231"/>
        <v>581.46847096077249</v>
      </c>
      <c r="I4936" s="18">
        <f t="shared" si="229"/>
        <v>36.520889717524142</v>
      </c>
      <c r="J4936" s="17">
        <f t="shared" si="230"/>
        <v>0.55132281738406841</v>
      </c>
    </row>
    <row r="4937" spans="1:10" x14ac:dyDescent="0.3">
      <c r="A4937" s="2">
        <v>20200724</v>
      </c>
      <c r="B4937" s="2" t="s">
        <v>41</v>
      </c>
      <c r="C4937" s="2">
        <v>251.99</v>
      </c>
      <c r="D4937" s="2">
        <v>17.45</v>
      </c>
      <c r="E4937" s="2">
        <v>18.96</v>
      </c>
      <c r="F4937" s="2">
        <v>7.1</v>
      </c>
      <c r="G4937" s="2">
        <v>0</v>
      </c>
      <c r="H4937" s="16">
        <f t="shared" si="231"/>
        <v>840.32125404728936</v>
      </c>
      <c r="I4937" s="15">
        <f t="shared" si="229"/>
        <v>45.220039188977793</v>
      </c>
      <c r="J4937" s="14">
        <f t="shared" si="230"/>
        <v>0.76386027495053721</v>
      </c>
    </row>
    <row r="4938" spans="1:10" x14ac:dyDescent="0.3">
      <c r="A4938" s="19">
        <v>20200724</v>
      </c>
      <c r="B4938" s="19" t="s">
        <v>40</v>
      </c>
      <c r="C4938" s="19">
        <v>445</v>
      </c>
      <c r="D4938" s="19">
        <v>29.03</v>
      </c>
      <c r="E4938" s="19">
        <v>20.25</v>
      </c>
      <c r="F4938" s="19">
        <v>7.52</v>
      </c>
      <c r="G4938" s="19">
        <v>0</v>
      </c>
      <c r="H4938" s="17">
        <f t="shared" si="231"/>
        <v>917.01998736830649</v>
      </c>
      <c r="I4938" s="18">
        <f t="shared" ref="I4938:I5001" si="232">E4938+H4938*((NOCT-20)/(800))</f>
        <v>48.906874605259574</v>
      </c>
      <c r="J4938" s="17">
        <f t="shared" ref="J4938:J5001" si="233">P_STC__W*(H4938/1000)*(1+(alpha_p/100)*(I4938-25))</f>
        <v>0.81836611904991774</v>
      </c>
    </row>
    <row r="4939" spans="1:10" x14ac:dyDescent="0.3">
      <c r="A4939" s="2">
        <v>20200724</v>
      </c>
      <c r="B4939" s="2" t="s">
        <v>39</v>
      </c>
      <c r="C4939" s="2">
        <v>612</v>
      </c>
      <c r="D4939" s="2">
        <v>40.72</v>
      </c>
      <c r="E4939" s="2">
        <v>21.72</v>
      </c>
      <c r="F4939" s="2">
        <v>7.72</v>
      </c>
      <c r="G4939" s="2">
        <v>0</v>
      </c>
      <c r="H4939" s="16">
        <f t="shared" si="231"/>
        <v>938.12800124465093</v>
      </c>
      <c r="I4939" s="15">
        <f t="shared" si="232"/>
        <v>51.03650003889534</v>
      </c>
      <c r="J4939" s="14">
        <f t="shared" si="233"/>
        <v>0.82821293741062263</v>
      </c>
    </row>
    <row r="4940" spans="1:10" x14ac:dyDescent="0.3">
      <c r="A4940" s="19">
        <v>20200724</v>
      </c>
      <c r="B4940" s="19" t="s">
        <v>38</v>
      </c>
      <c r="C4940" s="19">
        <v>748</v>
      </c>
      <c r="D4940" s="19">
        <v>52.13</v>
      </c>
      <c r="E4940" s="19">
        <v>23.03</v>
      </c>
      <c r="F4940" s="19">
        <v>7.79</v>
      </c>
      <c r="G4940" s="19">
        <v>0</v>
      </c>
      <c r="H4940" s="17">
        <f t="shared" si="231"/>
        <v>947.54836447482114</v>
      </c>
      <c r="I4940" s="18">
        <f t="shared" si="232"/>
        <v>52.640886389838158</v>
      </c>
      <c r="J4940" s="17">
        <f t="shared" si="233"/>
        <v>0.82968851936385646</v>
      </c>
    </row>
    <row r="4941" spans="1:10" x14ac:dyDescent="0.3">
      <c r="A4941" s="2">
        <v>20200724</v>
      </c>
      <c r="B4941" s="2" t="s">
        <v>37</v>
      </c>
      <c r="C4941" s="2">
        <v>892</v>
      </c>
      <c r="D4941" s="2">
        <v>62.51</v>
      </c>
      <c r="E4941" s="2">
        <v>24.21</v>
      </c>
      <c r="F4941" s="2">
        <v>7.79</v>
      </c>
      <c r="G4941" s="2">
        <v>0</v>
      </c>
      <c r="H4941" s="16">
        <f t="shared" si="231"/>
        <v>1005.5333530914677</v>
      </c>
      <c r="I4941" s="15">
        <f t="shared" si="232"/>
        <v>55.632917284108366</v>
      </c>
      <c r="J4941" s="14">
        <f t="shared" si="233"/>
        <v>0.8669224629489839</v>
      </c>
    </row>
    <row r="4942" spans="1:10" x14ac:dyDescent="0.3">
      <c r="A4942" s="19">
        <v>20200724</v>
      </c>
      <c r="B4942" s="19" t="s">
        <v>36</v>
      </c>
      <c r="C4942" s="19">
        <v>931</v>
      </c>
      <c r="D4942" s="19">
        <v>69.87</v>
      </c>
      <c r="E4942" s="19">
        <v>25.13</v>
      </c>
      <c r="F4942" s="19">
        <v>7.79</v>
      </c>
      <c r="G4942" s="19">
        <v>0</v>
      </c>
      <c r="H4942" s="17">
        <f t="shared" si="231"/>
        <v>991.57091913506781</v>
      </c>
      <c r="I4942" s="18">
        <f t="shared" si="232"/>
        <v>56.116591222970868</v>
      </c>
      <c r="J4942" s="17">
        <f t="shared" si="233"/>
        <v>0.85272653781816643</v>
      </c>
    </row>
    <row r="4943" spans="1:10" x14ac:dyDescent="0.3">
      <c r="A4943" s="2">
        <v>20200724</v>
      </c>
      <c r="B4943" s="2" t="s">
        <v>35</v>
      </c>
      <c r="C4943" s="2">
        <v>945.01</v>
      </c>
      <c r="D4943" s="2">
        <v>70.27</v>
      </c>
      <c r="E4943" s="2">
        <v>25.63</v>
      </c>
      <c r="F4943" s="2">
        <v>7.86</v>
      </c>
      <c r="G4943" s="2">
        <v>0</v>
      </c>
      <c r="H4943" s="16">
        <f t="shared" si="231"/>
        <v>1003.9478497071875</v>
      </c>
      <c r="I4943" s="15">
        <f t="shared" si="232"/>
        <v>57.003370303349612</v>
      </c>
      <c r="J4943" s="14">
        <f t="shared" si="233"/>
        <v>0.85936413310974924</v>
      </c>
    </row>
    <row r="4944" spans="1:10" x14ac:dyDescent="0.3">
      <c r="A4944" s="19">
        <v>20200724</v>
      </c>
      <c r="B4944" s="19" t="s">
        <v>34</v>
      </c>
      <c r="C4944" s="19">
        <v>916.01</v>
      </c>
      <c r="D4944" s="19">
        <v>63.38</v>
      </c>
      <c r="E4944" s="19">
        <v>25.63</v>
      </c>
      <c r="F4944" s="19">
        <v>7.93</v>
      </c>
      <c r="G4944" s="19">
        <v>0</v>
      </c>
      <c r="H4944" s="17">
        <f t="shared" si="231"/>
        <v>1024.6221108679517</v>
      </c>
      <c r="I4944" s="18">
        <f t="shared" si="232"/>
        <v>57.649440964623494</v>
      </c>
      <c r="J4944" s="17">
        <f t="shared" si="233"/>
        <v>0.87408208482871175</v>
      </c>
    </row>
    <row r="4945" spans="1:10" x14ac:dyDescent="0.3">
      <c r="A4945" s="2">
        <v>20200724</v>
      </c>
      <c r="B4945" s="2" t="s">
        <v>33</v>
      </c>
      <c r="C4945" s="2">
        <v>792.01</v>
      </c>
      <c r="D4945" s="2">
        <v>53.16</v>
      </c>
      <c r="E4945" s="2">
        <v>25.22</v>
      </c>
      <c r="F4945" s="2">
        <v>8.14</v>
      </c>
      <c r="G4945" s="2">
        <v>0</v>
      </c>
      <c r="H4945" s="16">
        <f t="shared" si="231"/>
        <v>989.62533570129813</v>
      </c>
      <c r="I4945" s="15">
        <f t="shared" si="232"/>
        <v>56.145791740665565</v>
      </c>
      <c r="J4945" s="14">
        <f t="shared" si="233"/>
        <v>0.85092334496962319</v>
      </c>
    </row>
    <row r="4946" spans="1:10" x14ac:dyDescent="0.3">
      <c r="A4946" s="19">
        <v>20200724</v>
      </c>
      <c r="B4946" s="19" t="s">
        <v>32</v>
      </c>
      <c r="C4946" s="19">
        <v>647.01</v>
      </c>
      <c r="D4946" s="19">
        <v>41.8</v>
      </c>
      <c r="E4946" s="19">
        <v>24.5</v>
      </c>
      <c r="F4946" s="19">
        <v>8.2799999999999994</v>
      </c>
      <c r="G4946" s="19">
        <v>0</v>
      </c>
      <c r="H4946" s="17">
        <f t="shared" si="231"/>
        <v>970.71039878650447</v>
      </c>
      <c r="I4946" s="18">
        <f t="shared" si="232"/>
        <v>54.834699962078261</v>
      </c>
      <c r="J4946" s="17">
        <f t="shared" si="233"/>
        <v>0.84038655804611329</v>
      </c>
    </row>
    <row r="4947" spans="1:10" x14ac:dyDescent="0.3">
      <c r="A4947" s="2">
        <v>20200724</v>
      </c>
      <c r="B4947" s="2" t="s">
        <v>31</v>
      </c>
      <c r="C4947" s="2">
        <v>475</v>
      </c>
      <c r="D4947" s="2">
        <v>30.13</v>
      </c>
      <c r="E4947" s="2">
        <v>23.62</v>
      </c>
      <c r="F4947" s="2">
        <v>8.5500000000000007</v>
      </c>
      <c r="G4947" s="2">
        <v>0</v>
      </c>
      <c r="H4947" s="16">
        <f t="shared" ref="H4947:H5010" si="234">IF(D4947&gt;0,C4947/SIN(D4947*PI()/180),0)</f>
        <v>946.28364016607804</v>
      </c>
      <c r="I4947" s="15">
        <f t="shared" si="232"/>
        <v>53.19136375518994</v>
      </c>
      <c r="J4947" s="14">
        <f t="shared" si="233"/>
        <v>0.82623702174629576</v>
      </c>
    </row>
    <row r="4948" spans="1:10" x14ac:dyDescent="0.3">
      <c r="A4948" s="19">
        <v>20200724</v>
      </c>
      <c r="B4948" s="19" t="s">
        <v>30</v>
      </c>
      <c r="C4948" s="19">
        <v>274</v>
      </c>
      <c r="D4948" s="19">
        <v>18.52</v>
      </c>
      <c r="E4948" s="19">
        <v>22.52</v>
      </c>
      <c r="F4948" s="19">
        <v>8.5500000000000007</v>
      </c>
      <c r="G4948" s="19">
        <v>0</v>
      </c>
      <c r="H4948" s="17">
        <f t="shared" si="234"/>
        <v>862.62353585828725</v>
      </c>
      <c r="I4948" s="18">
        <f t="shared" si="232"/>
        <v>49.476985495571476</v>
      </c>
      <c r="J4948" s="17">
        <f t="shared" si="233"/>
        <v>0.76760862886924874</v>
      </c>
    </row>
    <row r="4949" spans="1:10" x14ac:dyDescent="0.3">
      <c r="A4949" s="2">
        <v>20200724</v>
      </c>
      <c r="B4949" s="2" t="s">
        <v>29</v>
      </c>
      <c r="C4949" s="2">
        <v>80</v>
      </c>
      <c r="D4949" s="2">
        <v>7.25</v>
      </c>
      <c r="E4949" s="2">
        <v>21.32</v>
      </c>
      <c r="F4949" s="2">
        <v>8.14</v>
      </c>
      <c r="G4949" s="2">
        <v>0</v>
      </c>
      <c r="H4949" s="16">
        <f t="shared" si="234"/>
        <v>633.91959972267966</v>
      </c>
      <c r="I4949" s="15">
        <f t="shared" si="232"/>
        <v>41.129987491333736</v>
      </c>
      <c r="J4949" s="14">
        <f t="shared" si="233"/>
        <v>0.58790658125950812</v>
      </c>
    </row>
    <row r="4950" spans="1:10" x14ac:dyDescent="0.3">
      <c r="A4950" s="19">
        <v>20200724</v>
      </c>
      <c r="B4950" s="19" t="s">
        <v>28</v>
      </c>
      <c r="C4950" s="19">
        <v>0</v>
      </c>
      <c r="D4950" s="19">
        <v>0</v>
      </c>
      <c r="E4950" s="19">
        <v>20.07</v>
      </c>
      <c r="F4950" s="19">
        <v>7.66</v>
      </c>
      <c r="G4950" s="19">
        <v>0</v>
      </c>
      <c r="H4950" s="17">
        <f t="shared" si="234"/>
        <v>0</v>
      </c>
      <c r="I4950" s="18">
        <f t="shared" si="232"/>
        <v>20.07</v>
      </c>
      <c r="J4950" s="17">
        <f t="shared" si="233"/>
        <v>0</v>
      </c>
    </row>
    <row r="4951" spans="1:10" x14ac:dyDescent="0.3">
      <c r="A4951" s="2">
        <v>20200724</v>
      </c>
      <c r="B4951" s="2" t="s">
        <v>27</v>
      </c>
      <c r="C4951" s="2">
        <v>0</v>
      </c>
      <c r="D4951" s="2">
        <v>0</v>
      </c>
      <c r="E4951" s="2">
        <v>19.29</v>
      </c>
      <c r="F4951" s="2">
        <v>7.59</v>
      </c>
      <c r="G4951" s="2">
        <v>0</v>
      </c>
      <c r="H4951" s="16">
        <f t="shared" si="234"/>
        <v>0</v>
      </c>
      <c r="I4951" s="15">
        <f t="shared" si="232"/>
        <v>19.29</v>
      </c>
      <c r="J4951" s="14">
        <f t="shared" si="233"/>
        <v>0</v>
      </c>
    </row>
    <row r="4952" spans="1:10" x14ac:dyDescent="0.3">
      <c r="A4952" s="19">
        <v>20200724</v>
      </c>
      <c r="B4952" s="19" t="s">
        <v>26</v>
      </c>
      <c r="C4952" s="19">
        <v>0</v>
      </c>
      <c r="D4952" s="19">
        <v>0</v>
      </c>
      <c r="E4952" s="19">
        <v>18.920000000000002</v>
      </c>
      <c r="F4952" s="19">
        <v>7.59</v>
      </c>
      <c r="G4952" s="19">
        <v>0</v>
      </c>
      <c r="H4952" s="17">
        <f t="shared" si="234"/>
        <v>0</v>
      </c>
      <c r="I4952" s="18">
        <f t="shared" si="232"/>
        <v>18.920000000000002</v>
      </c>
      <c r="J4952" s="17">
        <f t="shared" si="233"/>
        <v>0</v>
      </c>
    </row>
    <row r="4953" spans="1:10" x14ac:dyDescent="0.3">
      <c r="A4953" s="2">
        <v>20200724</v>
      </c>
      <c r="B4953" s="2" t="s">
        <v>25</v>
      </c>
      <c r="C4953" s="2">
        <v>0</v>
      </c>
      <c r="D4953" s="2">
        <v>0</v>
      </c>
      <c r="E4953" s="2">
        <v>18.829999999999998</v>
      </c>
      <c r="F4953" s="2">
        <v>7.24</v>
      </c>
      <c r="G4953" s="2">
        <v>0</v>
      </c>
      <c r="H4953" s="16">
        <f t="shared" si="234"/>
        <v>0</v>
      </c>
      <c r="I4953" s="15">
        <f t="shared" si="232"/>
        <v>18.829999999999998</v>
      </c>
      <c r="J4953" s="14">
        <f t="shared" si="233"/>
        <v>0</v>
      </c>
    </row>
    <row r="4954" spans="1:10" x14ac:dyDescent="0.3">
      <c r="A4954" s="19">
        <v>20200725</v>
      </c>
      <c r="B4954" s="19" t="s">
        <v>48</v>
      </c>
      <c r="C4954" s="19">
        <v>0</v>
      </c>
      <c r="D4954" s="19">
        <v>0</v>
      </c>
      <c r="E4954" s="19">
        <v>18.75</v>
      </c>
      <c r="F4954" s="19">
        <v>6.97</v>
      </c>
      <c r="G4954" s="19">
        <v>0</v>
      </c>
      <c r="H4954" s="17">
        <f t="shared" si="234"/>
        <v>0</v>
      </c>
      <c r="I4954" s="18">
        <f t="shared" si="232"/>
        <v>18.75</v>
      </c>
      <c r="J4954" s="17">
        <f t="shared" si="233"/>
        <v>0</v>
      </c>
    </row>
    <row r="4955" spans="1:10" x14ac:dyDescent="0.3">
      <c r="A4955" s="2">
        <v>20200725</v>
      </c>
      <c r="B4955" s="2" t="s">
        <v>47</v>
      </c>
      <c r="C4955" s="2">
        <v>0</v>
      </c>
      <c r="D4955" s="2">
        <v>0</v>
      </c>
      <c r="E4955" s="2">
        <v>18.670000000000002</v>
      </c>
      <c r="F4955" s="2">
        <v>6.62</v>
      </c>
      <c r="G4955" s="2">
        <v>0</v>
      </c>
      <c r="H4955" s="16">
        <f t="shared" si="234"/>
        <v>0</v>
      </c>
      <c r="I4955" s="15">
        <f t="shared" si="232"/>
        <v>18.670000000000002</v>
      </c>
      <c r="J4955" s="14">
        <f t="shared" si="233"/>
        <v>0</v>
      </c>
    </row>
    <row r="4956" spans="1:10" x14ac:dyDescent="0.3">
      <c r="A4956" s="19">
        <v>20200725</v>
      </c>
      <c r="B4956" s="19" t="s">
        <v>46</v>
      </c>
      <c r="C4956" s="19">
        <v>0</v>
      </c>
      <c r="D4956" s="19">
        <v>0</v>
      </c>
      <c r="E4956" s="19">
        <v>18.61</v>
      </c>
      <c r="F4956" s="19">
        <v>6.76</v>
      </c>
      <c r="G4956" s="19">
        <v>0</v>
      </c>
      <c r="H4956" s="17">
        <f t="shared" si="234"/>
        <v>0</v>
      </c>
      <c r="I4956" s="18">
        <f t="shared" si="232"/>
        <v>18.61</v>
      </c>
      <c r="J4956" s="17">
        <f t="shared" si="233"/>
        <v>0</v>
      </c>
    </row>
    <row r="4957" spans="1:10" x14ac:dyDescent="0.3">
      <c r="A4957" s="2">
        <v>20200725</v>
      </c>
      <c r="B4957" s="2" t="s">
        <v>45</v>
      </c>
      <c r="C4957" s="2">
        <v>0</v>
      </c>
      <c r="D4957" s="2">
        <v>0</v>
      </c>
      <c r="E4957" s="2">
        <v>18.55</v>
      </c>
      <c r="F4957" s="2">
        <v>6.62</v>
      </c>
      <c r="G4957" s="2">
        <v>0</v>
      </c>
      <c r="H4957" s="16">
        <f t="shared" si="234"/>
        <v>0</v>
      </c>
      <c r="I4957" s="15">
        <f t="shared" si="232"/>
        <v>18.55</v>
      </c>
      <c r="J4957" s="14">
        <f t="shared" si="233"/>
        <v>0</v>
      </c>
    </row>
    <row r="4958" spans="1:10" x14ac:dyDescent="0.3">
      <c r="A4958" s="19">
        <v>20200725</v>
      </c>
      <c r="B4958" s="19" t="s">
        <v>44</v>
      </c>
      <c r="C4958" s="19">
        <v>0</v>
      </c>
      <c r="D4958" s="19">
        <v>0</v>
      </c>
      <c r="E4958" s="19">
        <v>18.5</v>
      </c>
      <c r="F4958" s="19">
        <v>6.69</v>
      </c>
      <c r="G4958" s="19">
        <v>0</v>
      </c>
      <c r="H4958" s="17">
        <f t="shared" si="234"/>
        <v>0</v>
      </c>
      <c r="I4958" s="18">
        <f t="shared" si="232"/>
        <v>18.5</v>
      </c>
      <c r="J4958" s="17">
        <f t="shared" si="233"/>
        <v>0</v>
      </c>
    </row>
    <row r="4959" spans="1:10" x14ac:dyDescent="0.3">
      <c r="A4959" s="2">
        <v>20200725</v>
      </c>
      <c r="B4959" s="2" t="s">
        <v>43</v>
      </c>
      <c r="C4959" s="2">
        <v>0</v>
      </c>
      <c r="D4959" s="2">
        <v>0</v>
      </c>
      <c r="E4959" s="2">
        <v>18.420000000000002</v>
      </c>
      <c r="F4959" s="2">
        <v>6.76</v>
      </c>
      <c r="G4959" s="2">
        <v>0</v>
      </c>
      <c r="H4959" s="16">
        <f t="shared" si="234"/>
        <v>0</v>
      </c>
      <c r="I4959" s="15">
        <f t="shared" si="232"/>
        <v>18.420000000000002</v>
      </c>
      <c r="J4959" s="14">
        <f t="shared" si="233"/>
        <v>0</v>
      </c>
    </row>
    <row r="4960" spans="1:10" x14ac:dyDescent="0.3">
      <c r="A4960" s="19">
        <v>20200725</v>
      </c>
      <c r="B4960" s="19" t="s">
        <v>42</v>
      </c>
      <c r="C4960" s="19">
        <v>57</v>
      </c>
      <c r="D4960" s="19">
        <v>6.08</v>
      </c>
      <c r="E4960" s="19">
        <v>18.43</v>
      </c>
      <c r="F4960" s="19">
        <v>6.69</v>
      </c>
      <c r="G4960" s="19">
        <v>0</v>
      </c>
      <c r="H4960" s="17">
        <f t="shared" si="234"/>
        <v>538.15736106730651</v>
      </c>
      <c r="I4960" s="18">
        <f t="shared" si="232"/>
        <v>35.247417533353328</v>
      </c>
      <c r="J4960" s="17">
        <f t="shared" si="233"/>
        <v>0.51334110676853728</v>
      </c>
    </row>
    <row r="4961" spans="1:10" x14ac:dyDescent="0.3">
      <c r="A4961" s="2">
        <v>20200725</v>
      </c>
      <c r="B4961" s="2" t="s">
        <v>41</v>
      </c>
      <c r="C4961" s="2">
        <v>238.99</v>
      </c>
      <c r="D4961" s="2">
        <v>17.32</v>
      </c>
      <c r="E4961" s="2">
        <v>19.27</v>
      </c>
      <c r="F4961" s="2">
        <v>6.62</v>
      </c>
      <c r="G4961" s="2">
        <v>0</v>
      </c>
      <c r="H4961" s="16">
        <f t="shared" si="234"/>
        <v>802.76611768579892</v>
      </c>
      <c r="I4961" s="15">
        <f t="shared" si="232"/>
        <v>44.356441177681219</v>
      </c>
      <c r="J4961" s="14">
        <f t="shared" si="233"/>
        <v>0.73284198957190572</v>
      </c>
    </row>
    <row r="4962" spans="1:10" x14ac:dyDescent="0.3">
      <c r="A4962" s="19">
        <v>20200725</v>
      </c>
      <c r="B4962" s="19" t="s">
        <v>40</v>
      </c>
      <c r="C4962" s="19">
        <v>440</v>
      </c>
      <c r="D4962" s="19">
        <v>28.91</v>
      </c>
      <c r="E4962" s="19">
        <v>20.71</v>
      </c>
      <c r="F4962" s="19">
        <v>7.17</v>
      </c>
      <c r="G4962" s="19">
        <v>0</v>
      </c>
      <c r="H4962" s="17">
        <f t="shared" si="234"/>
        <v>910.15305530277715</v>
      </c>
      <c r="I4962" s="18">
        <f t="shared" si="232"/>
        <v>49.152282978211787</v>
      </c>
      <c r="J4962" s="17">
        <f t="shared" si="233"/>
        <v>0.811232821649572</v>
      </c>
    </row>
    <row r="4963" spans="1:10" x14ac:dyDescent="0.3">
      <c r="A4963" s="2">
        <v>20200725</v>
      </c>
      <c r="B4963" s="2" t="s">
        <v>39</v>
      </c>
      <c r="C4963" s="2">
        <v>624</v>
      </c>
      <c r="D4963" s="2">
        <v>40.590000000000003</v>
      </c>
      <c r="E4963" s="2">
        <v>22.39</v>
      </c>
      <c r="F4963" s="2">
        <v>7.45</v>
      </c>
      <c r="G4963" s="2">
        <v>0</v>
      </c>
      <c r="H4963" s="16">
        <f t="shared" si="234"/>
        <v>959.0532086372408</v>
      </c>
      <c r="I4963" s="15">
        <f t="shared" si="232"/>
        <v>52.360412769913779</v>
      </c>
      <c r="J4963" s="14">
        <f t="shared" si="233"/>
        <v>0.8409727961824276</v>
      </c>
    </row>
    <row r="4964" spans="1:10" x14ac:dyDescent="0.3">
      <c r="A4964" s="19">
        <v>20200725</v>
      </c>
      <c r="B4964" s="19" t="s">
        <v>38</v>
      </c>
      <c r="C4964" s="19">
        <v>787</v>
      </c>
      <c r="D4964" s="19">
        <v>51.99</v>
      </c>
      <c r="E4964" s="19">
        <v>23.88</v>
      </c>
      <c r="F4964" s="19">
        <v>7.72</v>
      </c>
      <c r="G4964" s="19">
        <v>0</v>
      </c>
      <c r="H4964" s="17">
        <f t="shared" si="234"/>
        <v>998.85355421122506</v>
      </c>
      <c r="I4964" s="18">
        <f t="shared" si="232"/>
        <v>55.094173569100782</v>
      </c>
      <c r="J4964" s="17">
        <f t="shared" si="233"/>
        <v>0.86358502917376878</v>
      </c>
    </row>
    <row r="4965" spans="1:10" x14ac:dyDescent="0.3">
      <c r="A4965" s="2">
        <v>20200725</v>
      </c>
      <c r="B4965" s="2" t="s">
        <v>37</v>
      </c>
      <c r="C4965" s="2">
        <v>897</v>
      </c>
      <c r="D4965" s="2">
        <v>62.35</v>
      </c>
      <c r="E4965" s="2">
        <v>25.16</v>
      </c>
      <c r="F4965" s="2">
        <v>8</v>
      </c>
      <c r="G4965" s="2">
        <v>0</v>
      </c>
      <c r="H4965" s="16">
        <f t="shared" si="234"/>
        <v>1012.6451497252338</v>
      </c>
      <c r="I4965" s="15">
        <f t="shared" si="232"/>
        <v>56.805160928913551</v>
      </c>
      <c r="J4965" s="14">
        <f t="shared" si="233"/>
        <v>0.86771211094620704</v>
      </c>
    </row>
    <row r="4966" spans="1:10" x14ac:dyDescent="0.3">
      <c r="A4966" s="19">
        <v>20200725</v>
      </c>
      <c r="B4966" s="19" t="s">
        <v>36</v>
      </c>
      <c r="C4966" s="19">
        <v>958</v>
      </c>
      <c r="D4966" s="19">
        <v>69.67</v>
      </c>
      <c r="E4966" s="19">
        <v>26.05</v>
      </c>
      <c r="F4966" s="19">
        <v>8.41</v>
      </c>
      <c r="G4966" s="19">
        <v>0</v>
      </c>
      <c r="H4966" s="17">
        <f t="shared" si="234"/>
        <v>1021.6409238266803</v>
      </c>
      <c r="I4966" s="18">
        <f t="shared" si="232"/>
        <v>57.976278869583759</v>
      </c>
      <c r="J4966" s="17">
        <f t="shared" si="233"/>
        <v>0.87003630178758506</v>
      </c>
    </row>
    <row r="4967" spans="1:10" x14ac:dyDescent="0.3">
      <c r="A4967" s="2">
        <v>20200725</v>
      </c>
      <c r="B4967" s="2" t="s">
        <v>35</v>
      </c>
      <c r="C4967" s="2">
        <v>961.01</v>
      </c>
      <c r="D4967" s="2">
        <v>70.069999999999993</v>
      </c>
      <c r="E4967" s="2">
        <v>26.41</v>
      </c>
      <c r="F4967" s="2">
        <v>8.76</v>
      </c>
      <c r="G4967" s="2">
        <v>0</v>
      </c>
      <c r="H4967" s="16">
        <f t="shared" si="234"/>
        <v>1022.2316847751295</v>
      </c>
      <c r="I4967" s="15">
        <f t="shared" si="232"/>
        <v>58.354740149222792</v>
      </c>
      <c r="J4967" s="14">
        <f t="shared" si="233"/>
        <v>0.86879845979423431</v>
      </c>
    </row>
    <row r="4968" spans="1:10" x14ac:dyDescent="0.3">
      <c r="A4968" s="19">
        <v>20200725</v>
      </c>
      <c r="B4968" s="19" t="s">
        <v>34</v>
      </c>
      <c r="C4968" s="19">
        <v>901.01</v>
      </c>
      <c r="D4968" s="19">
        <v>63.22</v>
      </c>
      <c r="E4968" s="19">
        <v>26.37</v>
      </c>
      <c r="F4968" s="19">
        <v>8.9</v>
      </c>
      <c r="G4968" s="19">
        <v>0</v>
      </c>
      <c r="H4968" s="17">
        <f t="shared" si="234"/>
        <v>1009.2600542251607</v>
      </c>
      <c r="I4968" s="18">
        <f t="shared" si="232"/>
        <v>57.909376694536277</v>
      </c>
      <c r="J4968" s="17">
        <f t="shared" si="233"/>
        <v>0.85979651734256302</v>
      </c>
    </row>
    <row r="4969" spans="1:10" x14ac:dyDescent="0.3">
      <c r="A4969" s="2">
        <v>20200725</v>
      </c>
      <c r="B4969" s="2" t="s">
        <v>33</v>
      </c>
      <c r="C4969" s="2">
        <v>787.01</v>
      </c>
      <c r="D4969" s="2">
        <v>53.03</v>
      </c>
      <c r="E4969" s="2">
        <v>26.43</v>
      </c>
      <c r="F4969" s="2">
        <v>8.5500000000000007</v>
      </c>
      <c r="G4969" s="2">
        <v>0</v>
      </c>
      <c r="H4969" s="16">
        <f t="shared" si="234"/>
        <v>985.05475618955211</v>
      </c>
      <c r="I4969" s="15">
        <f t="shared" si="232"/>
        <v>57.212961130923503</v>
      </c>
      <c r="J4969" s="14">
        <f t="shared" si="233"/>
        <v>0.84226286861120792</v>
      </c>
    </row>
    <row r="4970" spans="1:10" x14ac:dyDescent="0.3">
      <c r="A4970" s="19">
        <v>20200725</v>
      </c>
      <c r="B4970" s="19" t="s">
        <v>32</v>
      </c>
      <c r="C4970" s="19">
        <v>656.01</v>
      </c>
      <c r="D4970" s="19">
        <v>41.69</v>
      </c>
      <c r="E4970" s="19">
        <v>26.31</v>
      </c>
      <c r="F4970" s="19">
        <v>8.2100000000000009</v>
      </c>
      <c r="G4970" s="19">
        <v>0</v>
      </c>
      <c r="H4970" s="17">
        <f t="shared" si="234"/>
        <v>986.33283544520032</v>
      </c>
      <c r="I4970" s="18">
        <f t="shared" si="232"/>
        <v>57.132901107662505</v>
      </c>
      <c r="J4970" s="17">
        <f t="shared" si="233"/>
        <v>0.84371102587249591</v>
      </c>
    </row>
    <row r="4971" spans="1:10" x14ac:dyDescent="0.3">
      <c r="A4971" s="2">
        <v>20200725</v>
      </c>
      <c r="B4971" s="2" t="s">
        <v>31</v>
      </c>
      <c r="C4971" s="2">
        <v>465</v>
      </c>
      <c r="D4971" s="2">
        <v>30.02</v>
      </c>
      <c r="E4971" s="2">
        <v>25.2</v>
      </c>
      <c r="F4971" s="2">
        <v>8.48</v>
      </c>
      <c r="G4971" s="2">
        <v>0</v>
      </c>
      <c r="H4971" s="16">
        <f t="shared" si="234"/>
        <v>929.4381185465146</v>
      </c>
      <c r="I4971" s="15">
        <f t="shared" si="232"/>
        <v>54.244941204578581</v>
      </c>
      <c r="J4971" s="14">
        <f t="shared" si="233"/>
        <v>0.80712198446067318</v>
      </c>
    </row>
    <row r="4972" spans="1:10" x14ac:dyDescent="0.3">
      <c r="A4972" s="19">
        <v>20200725</v>
      </c>
      <c r="B4972" s="19" t="s">
        <v>30</v>
      </c>
      <c r="C4972" s="19">
        <v>267</v>
      </c>
      <c r="D4972" s="19">
        <v>18.399999999999999</v>
      </c>
      <c r="E4972" s="19">
        <v>23.33</v>
      </c>
      <c r="F4972" s="19">
        <v>8.76</v>
      </c>
      <c r="G4972" s="19">
        <v>0</v>
      </c>
      <c r="H4972" s="17">
        <f t="shared" si="234"/>
        <v>845.87617495169116</v>
      </c>
      <c r="I4972" s="18">
        <f t="shared" si="232"/>
        <v>49.763630467240347</v>
      </c>
      <c r="J4972" s="17">
        <f t="shared" si="233"/>
        <v>0.7516148323727323</v>
      </c>
    </row>
    <row r="4973" spans="1:10" x14ac:dyDescent="0.3">
      <c r="A4973" s="2">
        <v>20200725</v>
      </c>
      <c r="B4973" s="2" t="s">
        <v>29</v>
      </c>
      <c r="C4973" s="2">
        <v>77</v>
      </c>
      <c r="D4973" s="2">
        <v>7.12</v>
      </c>
      <c r="E4973" s="2">
        <v>21.36</v>
      </c>
      <c r="F4973" s="2">
        <v>8.5500000000000007</v>
      </c>
      <c r="G4973" s="2">
        <v>0</v>
      </c>
      <c r="H4973" s="16">
        <f t="shared" si="234"/>
        <v>621.22896673707316</v>
      </c>
      <c r="I4973" s="15">
        <f t="shared" si="232"/>
        <v>40.773405210533539</v>
      </c>
      <c r="J4973" s="14">
        <f t="shared" si="233"/>
        <v>0.57713393374318112</v>
      </c>
    </row>
    <row r="4974" spans="1:10" x14ac:dyDescent="0.3">
      <c r="A4974" s="19">
        <v>20200725</v>
      </c>
      <c r="B4974" s="19" t="s">
        <v>28</v>
      </c>
      <c r="C4974" s="19">
        <v>0</v>
      </c>
      <c r="D4974" s="19">
        <v>0</v>
      </c>
      <c r="E4974" s="19">
        <v>19.97</v>
      </c>
      <c r="F4974" s="19">
        <v>8.2799999999999994</v>
      </c>
      <c r="G4974" s="19">
        <v>0</v>
      </c>
      <c r="H4974" s="17">
        <f t="shared" si="234"/>
        <v>0</v>
      </c>
      <c r="I4974" s="18">
        <f t="shared" si="232"/>
        <v>19.97</v>
      </c>
      <c r="J4974" s="17">
        <f t="shared" si="233"/>
        <v>0</v>
      </c>
    </row>
    <row r="4975" spans="1:10" x14ac:dyDescent="0.3">
      <c r="A4975" s="2">
        <v>20200725</v>
      </c>
      <c r="B4975" s="2" t="s">
        <v>27</v>
      </c>
      <c r="C4975" s="2">
        <v>0</v>
      </c>
      <c r="D4975" s="2">
        <v>0</v>
      </c>
      <c r="E4975" s="2">
        <v>19.25</v>
      </c>
      <c r="F4975" s="2">
        <v>8.07</v>
      </c>
      <c r="G4975" s="2">
        <v>0</v>
      </c>
      <c r="H4975" s="16">
        <f t="shared" si="234"/>
        <v>0</v>
      </c>
      <c r="I4975" s="15">
        <f t="shared" si="232"/>
        <v>19.25</v>
      </c>
      <c r="J4975" s="14">
        <f t="shared" si="233"/>
        <v>0</v>
      </c>
    </row>
    <row r="4976" spans="1:10" x14ac:dyDescent="0.3">
      <c r="A4976" s="19">
        <v>20200725</v>
      </c>
      <c r="B4976" s="19" t="s">
        <v>26</v>
      </c>
      <c r="C4976" s="19">
        <v>0</v>
      </c>
      <c r="D4976" s="19">
        <v>0</v>
      </c>
      <c r="E4976" s="19">
        <v>18.95</v>
      </c>
      <c r="F4976" s="19">
        <v>8</v>
      </c>
      <c r="G4976" s="19">
        <v>0</v>
      </c>
      <c r="H4976" s="17">
        <f t="shared" si="234"/>
        <v>0</v>
      </c>
      <c r="I4976" s="18">
        <f t="shared" si="232"/>
        <v>18.95</v>
      </c>
      <c r="J4976" s="17">
        <f t="shared" si="233"/>
        <v>0</v>
      </c>
    </row>
    <row r="4977" spans="1:10" x14ac:dyDescent="0.3">
      <c r="A4977" s="2">
        <v>20200725</v>
      </c>
      <c r="B4977" s="2" t="s">
        <v>25</v>
      </c>
      <c r="C4977" s="2">
        <v>0</v>
      </c>
      <c r="D4977" s="2">
        <v>0</v>
      </c>
      <c r="E4977" s="2">
        <v>18.8</v>
      </c>
      <c r="F4977" s="2">
        <v>7.59</v>
      </c>
      <c r="G4977" s="2">
        <v>0</v>
      </c>
      <c r="H4977" s="16">
        <f t="shared" si="234"/>
        <v>0</v>
      </c>
      <c r="I4977" s="15">
        <f t="shared" si="232"/>
        <v>18.8</v>
      </c>
      <c r="J4977" s="14">
        <f t="shared" si="233"/>
        <v>0</v>
      </c>
    </row>
    <row r="4978" spans="1:10" x14ac:dyDescent="0.3">
      <c r="A4978" s="19">
        <v>20200726</v>
      </c>
      <c r="B4978" s="19" t="s">
        <v>48</v>
      </c>
      <c r="C4978" s="19">
        <v>0</v>
      </c>
      <c r="D4978" s="19">
        <v>0</v>
      </c>
      <c r="E4978" s="19">
        <v>18.690000000000001</v>
      </c>
      <c r="F4978" s="19">
        <v>6.9</v>
      </c>
      <c r="G4978" s="19">
        <v>0</v>
      </c>
      <c r="H4978" s="17">
        <f t="shared" si="234"/>
        <v>0</v>
      </c>
      <c r="I4978" s="18">
        <f t="shared" si="232"/>
        <v>18.690000000000001</v>
      </c>
      <c r="J4978" s="17">
        <f t="shared" si="233"/>
        <v>0</v>
      </c>
    </row>
    <row r="4979" spans="1:10" x14ac:dyDescent="0.3">
      <c r="A4979" s="2">
        <v>20200726</v>
      </c>
      <c r="B4979" s="2" t="s">
        <v>47</v>
      </c>
      <c r="C4979" s="2">
        <v>0</v>
      </c>
      <c r="D4979" s="2">
        <v>0</v>
      </c>
      <c r="E4979" s="2">
        <v>18.43</v>
      </c>
      <c r="F4979" s="2">
        <v>6.83</v>
      </c>
      <c r="G4979" s="2">
        <v>0</v>
      </c>
      <c r="H4979" s="16">
        <f t="shared" si="234"/>
        <v>0</v>
      </c>
      <c r="I4979" s="15">
        <f t="shared" si="232"/>
        <v>18.43</v>
      </c>
      <c r="J4979" s="14">
        <f t="shared" si="233"/>
        <v>0</v>
      </c>
    </row>
    <row r="4980" spans="1:10" x14ac:dyDescent="0.3">
      <c r="A4980" s="19">
        <v>20200726</v>
      </c>
      <c r="B4980" s="19" t="s">
        <v>46</v>
      </c>
      <c r="C4980" s="19">
        <v>0</v>
      </c>
      <c r="D4980" s="19">
        <v>0</v>
      </c>
      <c r="E4980" s="19">
        <v>18.27</v>
      </c>
      <c r="F4980" s="19">
        <v>7.24</v>
      </c>
      <c r="G4980" s="19">
        <v>0</v>
      </c>
      <c r="H4980" s="17">
        <f t="shared" si="234"/>
        <v>0</v>
      </c>
      <c r="I4980" s="18">
        <f t="shared" si="232"/>
        <v>18.27</v>
      </c>
      <c r="J4980" s="17">
        <f t="shared" si="233"/>
        <v>0</v>
      </c>
    </row>
    <row r="4981" spans="1:10" x14ac:dyDescent="0.3">
      <c r="A4981" s="2">
        <v>20200726</v>
      </c>
      <c r="B4981" s="2" t="s">
        <v>45</v>
      </c>
      <c r="C4981" s="2">
        <v>0</v>
      </c>
      <c r="D4981" s="2">
        <v>0</v>
      </c>
      <c r="E4981" s="2">
        <v>18.100000000000001</v>
      </c>
      <c r="F4981" s="2">
        <v>7.1</v>
      </c>
      <c r="G4981" s="2">
        <v>0</v>
      </c>
      <c r="H4981" s="16">
        <f t="shared" si="234"/>
        <v>0</v>
      </c>
      <c r="I4981" s="15">
        <f t="shared" si="232"/>
        <v>18.100000000000001</v>
      </c>
      <c r="J4981" s="14">
        <f t="shared" si="233"/>
        <v>0</v>
      </c>
    </row>
    <row r="4982" spans="1:10" x14ac:dyDescent="0.3">
      <c r="A4982" s="19">
        <v>20200726</v>
      </c>
      <c r="B4982" s="19" t="s">
        <v>44</v>
      </c>
      <c r="C4982" s="19">
        <v>0</v>
      </c>
      <c r="D4982" s="19">
        <v>0</v>
      </c>
      <c r="E4982" s="19">
        <v>18.03</v>
      </c>
      <c r="F4982" s="19">
        <v>6.97</v>
      </c>
      <c r="G4982" s="19">
        <v>0</v>
      </c>
      <c r="H4982" s="17">
        <f t="shared" si="234"/>
        <v>0</v>
      </c>
      <c r="I4982" s="18">
        <f t="shared" si="232"/>
        <v>18.03</v>
      </c>
      <c r="J4982" s="17">
        <f t="shared" si="233"/>
        <v>0</v>
      </c>
    </row>
    <row r="4983" spans="1:10" x14ac:dyDescent="0.3">
      <c r="A4983" s="2">
        <v>20200726</v>
      </c>
      <c r="B4983" s="2" t="s">
        <v>43</v>
      </c>
      <c r="C4983" s="2">
        <v>0</v>
      </c>
      <c r="D4983" s="2">
        <v>0</v>
      </c>
      <c r="E4983" s="2">
        <v>17.84</v>
      </c>
      <c r="F4983" s="2">
        <v>7.03</v>
      </c>
      <c r="G4983" s="2">
        <v>0</v>
      </c>
      <c r="H4983" s="16">
        <f t="shared" si="234"/>
        <v>0</v>
      </c>
      <c r="I4983" s="15">
        <f t="shared" si="232"/>
        <v>17.84</v>
      </c>
      <c r="J4983" s="14">
        <f t="shared" si="233"/>
        <v>0</v>
      </c>
    </row>
    <row r="4984" spans="1:10" x14ac:dyDescent="0.3">
      <c r="A4984" s="19">
        <v>20200726</v>
      </c>
      <c r="B4984" s="19" t="s">
        <v>42</v>
      </c>
      <c r="C4984" s="19">
        <v>62</v>
      </c>
      <c r="D4984" s="19">
        <v>5.94</v>
      </c>
      <c r="E4984" s="19">
        <v>17.84</v>
      </c>
      <c r="F4984" s="19">
        <v>6.76</v>
      </c>
      <c r="G4984" s="19">
        <v>0</v>
      </c>
      <c r="H4984" s="17">
        <f t="shared" si="234"/>
        <v>599.10938379685979</v>
      </c>
      <c r="I4984" s="18">
        <f t="shared" si="232"/>
        <v>36.562168243651868</v>
      </c>
      <c r="J4984" s="17">
        <f t="shared" si="233"/>
        <v>0.56793786808371527</v>
      </c>
    </row>
    <row r="4985" spans="1:10" x14ac:dyDescent="0.3">
      <c r="A4985" s="2">
        <v>20200726</v>
      </c>
      <c r="B4985" s="2" t="s">
        <v>41</v>
      </c>
      <c r="C4985" s="2">
        <v>235.99</v>
      </c>
      <c r="D4985" s="2">
        <v>17.190000000000001</v>
      </c>
      <c r="E4985" s="2">
        <v>18.440000000000001</v>
      </c>
      <c r="F4985" s="2">
        <v>6.28</v>
      </c>
      <c r="G4985" s="2">
        <v>0</v>
      </c>
      <c r="H4985" s="16">
        <f t="shared" si="234"/>
        <v>798.50087150506727</v>
      </c>
      <c r="I4985" s="15">
        <f t="shared" si="232"/>
        <v>43.393152234533353</v>
      </c>
      <c r="J4985" s="14">
        <f t="shared" si="233"/>
        <v>0.7324096051045661</v>
      </c>
    </row>
    <row r="4986" spans="1:10" x14ac:dyDescent="0.3">
      <c r="A4986" s="19">
        <v>20200726</v>
      </c>
      <c r="B4986" s="19" t="s">
        <v>40</v>
      </c>
      <c r="C4986" s="19">
        <v>429</v>
      </c>
      <c r="D4986" s="19">
        <v>28.79</v>
      </c>
      <c r="E4986" s="19">
        <v>19.940000000000001</v>
      </c>
      <c r="F4986" s="19">
        <v>6.41</v>
      </c>
      <c r="G4986" s="19">
        <v>0</v>
      </c>
      <c r="H4986" s="17">
        <f t="shared" si="234"/>
        <v>890.7793947339776</v>
      </c>
      <c r="I4986" s="18">
        <f t="shared" si="232"/>
        <v>47.776856085436805</v>
      </c>
      <c r="J4986" s="17">
        <f t="shared" si="233"/>
        <v>0.79947820138420012</v>
      </c>
    </row>
    <row r="4987" spans="1:10" x14ac:dyDescent="0.3">
      <c r="A4987" s="2">
        <v>20200726</v>
      </c>
      <c r="B4987" s="2" t="s">
        <v>39</v>
      </c>
      <c r="C4987" s="2">
        <v>612</v>
      </c>
      <c r="D4987" s="2">
        <v>40.47</v>
      </c>
      <c r="E4987" s="2">
        <v>21.82</v>
      </c>
      <c r="F4987" s="2">
        <v>6.34</v>
      </c>
      <c r="G4987" s="2">
        <v>0</v>
      </c>
      <c r="H4987" s="16">
        <f t="shared" si="234"/>
        <v>942.91684394087486</v>
      </c>
      <c r="I4987" s="15">
        <f t="shared" si="232"/>
        <v>51.286151373152336</v>
      </c>
      <c r="J4987" s="14">
        <f t="shared" si="233"/>
        <v>0.83138139692631274</v>
      </c>
    </row>
    <row r="4988" spans="1:10" x14ac:dyDescent="0.3">
      <c r="A4988" s="19">
        <v>20200726</v>
      </c>
      <c r="B4988" s="19" t="s">
        <v>38</v>
      </c>
      <c r="C4988" s="19">
        <v>775</v>
      </c>
      <c r="D4988" s="19">
        <v>51.85</v>
      </c>
      <c r="E4988" s="19">
        <v>23.77</v>
      </c>
      <c r="F4988" s="19">
        <v>6.55</v>
      </c>
      <c r="G4988" s="19">
        <v>0</v>
      </c>
      <c r="H4988" s="17">
        <f t="shared" si="234"/>
        <v>985.50825121009666</v>
      </c>
      <c r="I4988" s="18">
        <f t="shared" si="232"/>
        <v>54.567132850315517</v>
      </c>
      <c r="J4988" s="17">
        <f t="shared" si="233"/>
        <v>0.85438431096134693</v>
      </c>
    </row>
    <row r="4989" spans="1:10" x14ac:dyDescent="0.3">
      <c r="A4989" s="2">
        <v>20200726</v>
      </c>
      <c r="B4989" s="2" t="s">
        <v>37</v>
      </c>
      <c r="C4989" s="2">
        <v>898</v>
      </c>
      <c r="D4989" s="2">
        <v>62.19</v>
      </c>
      <c r="E4989" s="2">
        <v>25.48</v>
      </c>
      <c r="F4989" s="2">
        <v>6.83</v>
      </c>
      <c r="G4989" s="2">
        <v>0</v>
      </c>
      <c r="H4989" s="16">
        <f t="shared" si="234"/>
        <v>1015.2633632206438</v>
      </c>
      <c r="I4989" s="15">
        <f t="shared" si="232"/>
        <v>57.206980100645119</v>
      </c>
      <c r="J4989" s="14">
        <f t="shared" si="233"/>
        <v>0.86811981200791788</v>
      </c>
    </row>
    <row r="4990" spans="1:10" x14ac:dyDescent="0.3">
      <c r="A4990" s="19">
        <v>20200726</v>
      </c>
      <c r="B4990" s="19" t="s">
        <v>36</v>
      </c>
      <c r="C4990" s="19">
        <v>880</v>
      </c>
      <c r="D4990" s="19">
        <v>69.459999999999994</v>
      </c>
      <c r="E4990" s="19">
        <v>26.64</v>
      </c>
      <c r="F4990" s="19">
        <v>6.97</v>
      </c>
      <c r="G4990" s="19">
        <v>0</v>
      </c>
      <c r="H4990" s="17">
        <f t="shared" si="234"/>
        <v>939.74176118065338</v>
      </c>
      <c r="I4990" s="18">
        <f t="shared" si="232"/>
        <v>56.006930036895419</v>
      </c>
      <c r="J4990" s="17">
        <f t="shared" si="233"/>
        <v>0.80861847949310495</v>
      </c>
    </row>
    <row r="4991" spans="1:10" x14ac:dyDescent="0.3">
      <c r="A4991" s="2">
        <v>20200726</v>
      </c>
      <c r="B4991" s="2" t="s">
        <v>35</v>
      </c>
      <c r="C4991" s="2">
        <v>968.01</v>
      </c>
      <c r="D4991" s="2">
        <v>69.86</v>
      </c>
      <c r="E4991" s="2">
        <v>27.11</v>
      </c>
      <c r="F4991" s="2">
        <v>7.1</v>
      </c>
      <c r="G4991" s="2">
        <v>0</v>
      </c>
      <c r="H4991" s="16">
        <f t="shared" si="234"/>
        <v>1031.0547680993755</v>
      </c>
      <c r="I4991" s="15">
        <f t="shared" si="232"/>
        <v>59.330461503105482</v>
      </c>
      <c r="J4991" s="14">
        <f t="shared" si="233"/>
        <v>0.87177013099214506</v>
      </c>
    </row>
    <row r="4992" spans="1:10" x14ac:dyDescent="0.3">
      <c r="A4992" s="19">
        <v>20200726</v>
      </c>
      <c r="B4992" s="19" t="s">
        <v>34</v>
      </c>
      <c r="C4992" s="19">
        <v>872.01</v>
      </c>
      <c r="D4992" s="19">
        <v>63.06</v>
      </c>
      <c r="E4992" s="19">
        <v>27.27</v>
      </c>
      <c r="F4992" s="19">
        <v>7.31</v>
      </c>
      <c r="G4992" s="19">
        <v>0</v>
      </c>
      <c r="H4992" s="17">
        <f t="shared" si="234"/>
        <v>978.15831925587065</v>
      </c>
      <c r="I4992" s="18">
        <f t="shared" si="232"/>
        <v>57.837447476745957</v>
      </c>
      <c r="J4992" s="17">
        <f t="shared" si="233"/>
        <v>0.83361731830959018</v>
      </c>
    </row>
    <row r="4993" spans="1:10" x14ac:dyDescent="0.3">
      <c r="A4993" s="2">
        <v>20200726</v>
      </c>
      <c r="B4993" s="2" t="s">
        <v>33</v>
      </c>
      <c r="C4993" s="2">
        <v>771.01</v>
      </c>
      <c r="D4993" s="2">
        <v>52.9</v>
      </c>
      <c r="E4993" s="2">
        <v>26.96</v>
      </c>
      <c r="F4993" s="2">
        <v>7.59</v>
      </c>
      <c r="G4993" s="2">
        <v>0</v>
      </c>
      <c r="H4993" s="16">
        <f t="shared" si="234"/>
        <v>966.68196554014128</v>
      </c>
      <c r="I4993" s="15">
        <f t="shared" si="232"/>
        <v>57.168811423129412</v>
      </c>
      <c r="J4993" s="14">
        <f t="shared" si="233"/>
        <v>0.82674542118993732</v>
      </c>
    </row>
    <row r="4994" spans="1:10" x14ac:dyDescent="0.3">
      <c r="A4994" s="19">
        <v>20200726</v>
      </c>
      <c r="B4994" s="19" t="s">
        <v>32</v>
      </c>
      <c r="C4994" s="19">
        <v>636.01</v>
      </c>
      <c r="D4994" s="19">
        <v>41.57</v>
      </c>
      <c r="E4994" s="19">
        <v>26.24</v>
      </c>
      <c r="F4994" s="19">
        <v>7.86</v>
      </c>
      <c r="G4994" s="19">
        <v>0</v>
      </c>
      <c r="H4994" s="17">
        <f t="shared" si="234"/>
        <v>958.51824982080245</v>
      </c>
      <c r="I4994" s="18">
        <f t="shared" si="232"/>
        <v>56.193695306900075</v>
      </c>
      <c r="J4994" s="17">
        <f t="shared" si="233"/>
        <v>0.82396948178124285</v>
      </c>
    </row>
    <row r="4995" spans="1:10" x14ac:dyDescent="0.3">
      <c r="A4995" s="2">
        <v>20200726</v>
      </c>
      <c r="B4995" s="2" t="s">
        <v>31</v>
      </c>
      <c r="C4995" s="2">
        <v>459</v>
      </c>
      <c r="D4995" s="2">
        <v>29.9</v>
      </c>
      <c r="E4995" s="2">
        <v>25.13</v>
      </c>
      <c r="F4995" s="2">
        <v>8</v>
      </c>
      <c r="G4995" s="2">
        <v>0</v>
      </c>
      <c r="H4995" s="16">
        <f t="shared" si="234"/>
        <v>920.7849328985892</v>
      </c>
      <c r="I4995" s="15">
        <f t="shared" si="232"/>
        <v>53.904529153080915</v>
      </c>
      <c r="J4995" s="14">
        <f t="shared" si="233"/>
        <v>0.80101808568350696</v>
      </c>
    </row>
    <row r="4996" spans="1:10" x14ac:dyDescent="0.3">
      <c r="A4996" s="19">
        <v>20200726</v>
      </c>
      <c r="B4996" s="19" t="s">
        <v>30</v>
      </c>
      <c r="C4996" s="19">
        <v>256</v>
      </c>
      <c r="D4996" s="19">
        <v>18.28</v>
      </c>
      <c r="E4996" s="19">
        <v>23.71</v>
      </c>
      <c r="F4996" s="19">
        <v>7.93</v>
      </c>
      <c r="G4996" s="19">
        <v>0</v>
      </c>
      <c r="H4996" s="17">
        <f t="shared" si="234"/>
        <v>816.16770887106509</v>
      </c>
      <c r="I4996" s="18">
        <f t="shared" si="232"/>
        <v>49.215240902220785</v>
      </c>
      <c r="J4996" s="17">
        <f t="shared" si="233"/>
        <v>0.727231069279896</v>
      </c>
    </row>
    <row r="4997" spans="1:10" x14ac:dyDescent="0.3">
      <c r="A4997" s="2">
        <v>20200726</v>
      </c>
      <c r="B4997" s="2" t="s">
        <v>29</v>
      </c>
      <c r="C4997" s="2">
        <v>69</v>
      </c>
      <c r="D4997" s="2">
        <v>6.99</v>
      </c>
      <c r="E4997" s="2">
        <v>21.98</v>
      </c>
      <c r="F4997" s="2">
        <v>7.45</v>
      </c>
      <c r="G4997" s="2">
        <v>0</v>
      </c>
      <c r="H4997" s="16">
        <f t="shared" si="234"/>
        <v>566.98607905977008</v>
      </c>
      <c r="I4997" s="15">
        <f t="shared" si="232"/>
        <v>39.698314970617815</v>
      </c>
      <c r="J4997" s="14">
        <f t="shared" si="233"/>
        <v>0.52948424917687753</v>
      </c>
    </row>
    <row r="4998" spans="1:10" x14ac:dyDescent="0.3">
      <c r="A4998" s="19">
        <v>20200726</v>
      </c>
      <c r="B4998" s="19" t="s">
        <v>28</v>
      </c>
      <c r="C4998" s="19">
        <v>0</v>
      </c>
      <c r="D4998" s="19">
        <v>0</v>
      </c>
      <c r="E4998" s="19">
        <v>20.57</v>
      </c>
      <c r="F4998" s="19">
        <v>7.1</v>
      </c>
      <c r="G4998" s="19">
        <v>0</v>
      </c>
      <c r="H4998" s="17">
        <f t="shared" si="234"/>
        <v>0</v>
      </c>
      <c r="I4998" s="18">
        <f t="shared" si="232"/>
        <v>20.57</v>
      </c>
      <c r="J4998" s="17">
        <f t="shared" si="233"/>
        <v>0</v>
      </c>
    </row>
    <row r="4999" spans="1:10" x14ac:dyDescent="0.3">
      <c r="A4999" s="2">
        <v>20200726</v>
      </c>
      <c r="B4999" s="2" t="s">
        <v>27</v>
      </c>
      <c r="C4999" s="2">
        <v>0</v>
      </c>
      <c r="D4999" s="2">
        <v>0</v>
      </c>
      <c r="E4999" s="2">
        <v>19.73</v>
      </c>
      <c r="F4999" s="2">
        <v>6.9</v>
      </c>
      <c r="G4999" s="2">
        <v>0</v>
      </c>
      <c r="H4999" s="16">
        <f t="shared" si="234"/>
        <v>0</v>
      </c>
      <c r="I4999" s="15">
        <f t="shared" si="232"/>
        <v>19.73</v>
      </c>
      <c r="J4999" s="14">
        <f t="shared" si="233"/>
        <v>0</v>
      </c>
    </row>
    <row r="5000" spans="1:10" x14ac:dyDescent="0.3">
      <c r="A5000" s="19">
        <v>20200726</v>
      </c>
      <c r="B5000" s="19" t="s">
        <v>26</v>
      </c>
      <c r="C5000" s="19">
        <v>0</v>
      </c>
      <c r="D5000" s="19">
        <v>0</v>
      </c>
      <c r="E5000" s="19">
        <v>19.32</v>
      </c>
      <c r="F5000" s="19">
        <v>6.97</v>
      </c>
      <c r="G5000" s="19">
        <v>0</v>
      </c>
      <c r="H5000" s="17">
        <f t="shared" si="234"/>
        <v>0</v>
      </c>
      <c r="I5000" s="18">
        <f t="shared" si="232"/>
        <v>19.32</v>
      </c>
      <c r="J5000" s="17">
        <f t="shared" si="233"/>
        <v>0</v>
      </c>
    </row>
    <row r="5001" spans="1:10" x14ac:dyDescent="0.3">
      <c r="A5001" s="2">
        <v>20200726</v>
      </c>
      <c r="B5001" s="2" t="s">
        <v>25</v>
      </c>
      <c r="C5001" s="2">
        <v>0</v>
      </c>
      <c r="D5001" s="2">
        <v>0</v>
      </c>
      <c r="E5001" s="2">
        <v>19.11</v>
      </c>
      <c r="F5001" s="2">
        <v>6.97</v>
      </c>
      <c r="G5001" s="2">
        <v>0</v>
      </c>
      <c r="H5001" s="16">
        <f t="shared" si="234"/>
        <v>0</v>
      </c>
      <c r="I5001" s="15">
        <f t="shared" si="232"/>
        <v>19.11</v>
      </c>
      <c r="J5001" s="14">
        <f t="shared" si="233"/>
        <v>0</v>
      </c>
    </row>
    <row r="5002" spans="1:10" x14ac:dyDescent="0.3">
      <c r="A5002" s="19">
        <v>20200727</v>
      </c>
      <c r="B5002" s="19" t="s">
        <v>48</v>
      </c>
      <c r="C5002" s="19">
        <v>0</v>
      </c>
      <c r="D5002" s="19">
        <v>0</v>
      </c>
      <c r="E5002" s="19">
        <v>18.95</v>
      </c>
      <c r="F5002" s="19">
        <v>6.69</v>
      </c>
      <c r="G5002" s="19">
        <v>0</v>
      </c>
      <c r="H5002" s="17">
        <f t="shared" si="234"/>
        <v>0</v>
      </c>
      <c r="I5002" s="18">
        <f t="shared" ref="I5002:I5065" si="235">E5002+H5002*((NOCT-20)/(800))</f>
        <v>18.95</v>
      </c>
      <c r="J5002" s="17">
        <f t="shared" ref="J5002:J5065" si="236">P_STC__W*(H5002/1000)*(1+(alpha_p/100)*(I5002-25))</f>
        <v>0</v>
      </c>
    </row>
    <row r="5003" spans="1:10" x14ac:dyDescent="0.3">
      <c r="A5003" s="2">
        <v>20200727</v>
      </c>
      <c r="B5003" s="2" t="s">
        <v>47</v>
      </c>
      <c r="C5003" s="2">
        <v>0</v>
      </c>
      <c r="D5003" s="2">
        <v>0</v>
      </c>
      <c r="E5003" s="2">
        <v>18.739999999999998</v>
      </c>
      <c r="F5003" s="2">
        <v>6.62</v>
      </c>
      <c r="G5003" s="2">
        <v>0</v>
      </c>
      <c r="H5003" s="16">
        <f t="shared" si="234"/>
        <v>0</v>
      </c>
      <c r="I5003" s="15">
        <f t="shared" si="235"/>
        <v>18.739999999999998</v>
      </c>
      <c r="J5003" s="14">
        <f t="shared" si="236"/>
        <v>0</v>
      </c>
    </row>
    <row r="5004" spans="1:10" x14ac:dyDescent="0.3">
      <c r="A5004" s="19">
        <v>20200727</v>
      </c>
      <c r="B5004" s="19" t="s">
        <v>46</v>
      </c>
      <c r="C5004" s="19">
        <v>0</v>
      </c>
      <c r="D5004" s="19">
        <v>0</v>
      </c>
      <c r="E5004" s="19">
        <v>18.53</v>
      </c>
      <c r="F5004" s="19">
        <v>6.48</v>
      </c>
      <c r="G5004" s="19">
        <v>0</v>
      </c>
      <c r="H5004" s="17">
        <f t="shared" si="234"/>
        <v>0</v>
      </c>
      <c r="I5004" s="18">
        <f t="shared" si="235"/>
        <v>18.53</v>
      </c>
      <c r="J5004" s="17">
        <f t="shared" si="236"/>
        <v>0</v>
      </c>
    </row>
    <row r="5005" spans="1:10" x14ac:dyDescent="0.3">
      <c r="A5005" s="2">
        <v>20200727</v>
      </c>
      <c r="B5005" s="2" t="s">
        <v>45</v>
      </c>
      <c r="C5005" s="2">
        <v>0</v>
      </c>
      <c r="D5005" s="2">
        <v>0</v>
      </c>
      <c r="E5005" s="2">
        <v>18.41</v>
      </c>
      <c r="F5005" s="2">
        <v>6.28</v>
      </c>
      <c r="G5005" s="2">
        <v>0</v>
      </c>
      <c r="H5005" s="16">
        <f t="shared" si="234"/>
        <v>0</v>
      </c>
      <c r="I5005" s="15">
        <f t="shared" si="235"/>
        <v>18.41</v>
      </c>
      <c r="J5005" s="14">
        <f t="shared" si="236"/>
        <v>0</v>
      </c>
    </row>
    <row r="5006" spans="1:10" x14ac:dyDescent="0.3">
      <c r="A5006" s="19">
        <v>20200727</v>
      </c>
      <c r="B5006" s="19" t="s">
        <v>44</v>
      </c>
      <c r="C5006" s="19">
        <v>0</v>
      </c>
      <c r="D5006" s="19">
        <v>0</v>
      </c>
      <c r="E5006" s="19">
        <v>18.38</v>
      </c>
      <c r="F5006" s="19">
        <v>5.86</v>
      </c>
      <c r="G5006" s="19">
        <v>0</v>
      </c>
      <c r="H5006" s="17">
        <f t="shared" si="234"/>
        <v>0</v>
      </c>
      <c r="I5006" s="18">
        <f t="shared" si="235"/>
        <v>18.38</v>
      </c>
      <c r="J5006" s="17">
        <f t="shared" si="236"/>
        <v>0</v>
      </c>
    </row>
    <row r="5007" spans="1:10" x14ac:dyDescent="0.3">
      <c r="A5007" s="2">
        <v>20200727</v>
      </c>
      <c r="B5007" s="2" t="s">
        <v>43</v>
      </c>
      <c r="C5007" s="2">
        <v>0</v>
      </c>
      <c r="D5007" s="2">
        <v>0</v>
      </c>
      <c r="E5007" s="2">
        <v>18.38</v>
      </c>
      <c r="F5007" s="2">
        <v>5.45</v>
      </c>
      <c r="G5007" s="2">
        <v>0</v>
      </c>
      <c r="H5007" s="16">
        <f t="shared" si="234"/>
        <v>0</v>
      </c>
      <c r="I5007" s="15">
        <f t="shared" si="235"/>
        <v>18.38</v>
      </c>
      <c r="J5007" s="14">
        <f t="shared" si="236"/>
        <v>0</v>
      </c>
    </row>
    <row r="5008" spans="1:10" x14ac:dyDescent="0.3">
      <c r="A5008" s="19">
        <v>20200727</v>
      </c>
      <c r="B5008" s="19" t="s">
        <v>42</v>
      </c>
      <c r="C5008" s="19">
        <v>51</v>
      </c>
      <c r="D5008" s="19">
        <v>5.8</v>
      </c>
      <c r="E5008" s="19">
        <v>18.34</v>
      </c>
      <c r="F5008" s="19">
        <v>5.31</v>
      </c>
      <c r="G5008" s="19">
        <v>0</v>
      </c>
      <c r="H5008" s="17">
        <f t="shared" si="234"/>
        <v>504.66919352559114</v>
      </c>
      <c r="I5008" s="18">
        <f t="shared" si="235"/>
        <v>34.110912297674723</v>
      </c>
      <c r="J5008" s="17">
        <f t="shared" si="236"/>
        <v>0.48397820809861664</v>
      </c>
    </row>
    <row r="5009" spans="1:10" x14ac:dyDescent="0.3">
      <c r="A5009" s="2">
        <v>20200727</v>
      </c>
      <c r="B5009" s="2" t="s">
        <v>41</v>
      </c>
      <c r="C5009" s="2">
        <v>230</v>
      </c>
      <c r="D5009" s="2">
        <v>17.059999999999999</v>
      </c>
      <c r="E5009" s="2">
        <v>19.02</v>
      </c>
      <c r="F5009" s="2">
        <v>6</v>
      </c>
      <c r="G5009" s="2">
        <v>0</v>
      </c>
      <c r="H5009" s="16">
        <f t="shared" si="234"/>
        <v>783.98493510069852</v>
      </c>
      <c r="I5009" s="15">
        <f t="shared" si="235"/>
        <v>43.519529221896832</v>
      </c>
      <c r="J5009" s="14">
        <f t="shared" si="236"/>
        <v>0.71864929148263934</v>
      </c>
    </row>
    <row r="5010" spans="1:10" x14ac:dyDescent="0.3">
      <c r="A5010" s="19">
        <v>20200727</v>
      </c>
      <c r="B5010" s="19" t="s">
        <v>40</v>
      </c>
      <c r="C5010" s="19">
        <v>427</v>
      </c>
      <c r="D5010" s="19">
        <v>28.66</v>
      </c>
      <c r="E5010" s="19">
        <v>20.3</v>
      </c>
      <c r="F5010" s="19">
        <v>6.55</v>
      </c>
      <c r="G5010" s="19">
        <v>0</v>
      </c>
      <c r="H5010" s="17">
        <f t="shared" si="234"/>
        <v>890.30481981027219</v>
      </c>
      <c r="I5010" s="18">
        <f t="shared" si="235"/>
        <v>48.12202561907101</v>
      </c>
      <c r="J5010" s="17">
        <f t="shared" si="236"/>
        <v>0.79766939097431233</v>
      </c>
    </row>
    <row r="5011" spans="1:10" x14ac:dyDescent="0.3">
      <c r="A5011" s="2">
        <v>20200727</v>
      </c>
      <c r="B5011" s="2" t="s">
        <v>39</v>
      </c>
      <c r="C5011" s="2">
        <v>618</v>
      </c>
      <c r="D5011" s="2">
        <v>40.340000000000003</v>
      </c>
      <c r="E5011" s="2">
        <v>21.8</v>
      </c>
      <c r="F5011" s="2">
        <v>6.83</v>
      </c>
      <c r="G5011" s="2">
        <v>0</v>
      </c>
      <c r="H5011" s="16">
        <f t="shared" ref="H5011:H5074" si="237">IF(D5011&gt;0,C5011/SIN(D5011*PI()/180),0)</f>
        <v>954.70250995339029</v>
      </c>
      <c r="I5011" s="15">
        <f t="shared" si="235"/>
        <v>51.634453436043444</v>
      </c>
      <c r="J5011" s="14">
        <f t="shared" si="236"/>
        <v>0.84027660199356713</v>
      </c>
    </row>
    <row r="5012" spans="1:10" x14ac:dyDescent="0.3">
      <c r="A5012" s="19">
        <v>20200727</v>
      </c>
      <c r="B5012" s="19" t="s">
        <v>38</v>
      </c>
      <c r="C5012" s="19">
        <v>781</v>
      </c>
      <c r="D5012" s="19">
        <v>51.71</v>
      </c>
      <c r="E5012" s="19">
        <v>23.12</v>
      </c>
      <c r="F5012" s="19">
        <v>7.17</v>
      </c>
      <c r="G5012" s="19">
        <v>0</v>
      </c>
      <c r="H5012" s="17">
        <f t="shared" si="237"/>
        <v>995.05082559725213</v>
      </c>
      <c r="I5012" s="18">
        <f t="shared" si="235"/>
        <v>54.21533829991413</v>
      </c>
      <c r="J5012" s="17">
        <f t="shared" si="236"/>
        <v>0.8642324663678056</v>
      </c>
    </row>
    <row r="5013" spans="1:10" x14ac:dyDescent="0.3">
      <c r="A5013" s="2">
        <v>20200727</v>
      </c>
      <c r="B5013" s="2" t="s">
        <v>37</v>
      </c>
      <c r="C5013" s="2">
        <v>886</v>
      </c>
      <c r="D5013" s="2">
        <v>62.02</v>
      </c>
      <c r="E5013" s="2">
        <v>24.15</v>
      </c>
      <c r="F5013" s="2">
        <v>7.38</v>
      </c>
      <c r="G5013" s="2">
        <v>0</v>
      </c>
      <c r="H5013" s="16">
        <f t="shared" si="237"/>
        <v>1003.2709173445925</v>
      </c>
      <c r="I5013" s="15">
        <f t="shared" si="235"/>
        <v>55.502216167018517</v>
      </c>
      <c r="J5013" s="14">
        <f t="shared" si="236"/>
        <v>0.86556197856741768</v>
      </c>
    </row>
    <row r="5014" spans="1:10" x14ac:dyDescent="0.3">
      <c r="A5014" s="19">
        <v>20200727</v>
      </c>
      <c r="B5014" s="19" t="s">
        <v>36</v>
      </c>
      <c r="C5014" s="19">
        <v>937</v>
      </c>
      <c r="D5014" s="19">
        <v>69.25</v>
      </c>
      <c r="E5014" s="19">
        <v>24.96</v>
      </c>
      <c r="F5014" s="19">
        <v>7.52</v>
      </c>
      <c r="G5014" s="19">
        <v>0</v>
      </c>
      <c r="H5014" s="17">
        <f t="shared" si="237"/>
        <v>1001.9941397721667</v>
      </c>
      <c r="I5014" s="18">
        <f t="shared" si="235"/>
        <v>56.272316867880207</v>
      </c>
      <c r="J5014" s="17">
        <f t="shared" si="236"/>
        <v>0.86098808769795265</v>
      </c>
    </row>
    <row r="5015" spans="1:10" x14ac:dyDescent="0.3">
      <c r="A5015" s="2">
        <v>20200727</v>
      </c>
      <c r="B5015" s="2" t="s">
        <v>35</v>
      </c>
      <c r="C5015" s="2">
        <v>951.01</v>
      </c>
      <c r="D5015" s="2">
        <v>69.64</v>
      </c>
      <c r="E5015" s="2">
        <v>25.53</v>
      </c>
      <c r="F5015" s="2">
        <v>7.66</v>
      </c>
      <c r="G5015" s="2">
        <v>0</v>
      </c>
      <c r="H5015" s="16">
        <f t="shared" si="237"/>
        <v>1014.3834971394411</v>
      </c>
      <c r="I5015" s="15">
        <f t="shared" si="235"/>
        <v>57.229484285607541</v>
      </c>
      <c r="J5015" s="14">
        <f t="shared" si="236"/>
        <v>0.86726474072658266</v>
      </c>
    </row>
    <row r="5016" spans="1:10" x14ac:dyDescent="0.3">
      <c r="A5016" s="19">
        <v>20200727</v>
      </c>
      <c r="B5016" s="19" t="s">
        <v>34</v>
      </c>
      <c r="C5016" s="19">
        <v>890.01</v>
      </c>
      <c r="D5016" s="19">
        <v>62.89</v>
      </c>
      <c r="E5016" s="19">
        <v>25.61</v>
      </c>
      <c r="F5016" s="19">
        <v>7.86</v>
      </c>
      <c r="G5016" s="19">
        <v>0</v>
      </c>
      <c r="H5016" s="17">
        <f t="shared" si="237"/>
        <v>999.86149999119857</v>
      </c>
      <c r="I5016" s="18">
        <f t="shared" si="235"/>
        <v>56.855671874724955</v>
      </c>
      <c r="J5016" s="17">
        <f t="shared" si="236"/>
        <v>0.85653083060369384</v>
      </c>
    </row>
    <row r="5017" spans="1:10" x14ac:dyDescent="0.3">
      <c r="A5017" s="2">
        <v>20200727</v>
      </c>
      <c r="B5017" s="2" t="s">
        <v>33</v>
      </c>
      <c r="C5017" s="2">
        <v>777.01</v>
      </c>
      <c r="D5017" s="2">
        <v>52.75</v>
      </c>
      <c r="E5017" s="2">
        <v>25.38</v>
      </c>
      <c r="F5017" s="2">
        <v>8</v>
      </c>
      <c r="G5017" s="2">
        <v>0</v>
      </c>
      <c r="H5017" s="16">
        <f t="shared" si="237"/>
        <v>976.14076035720018</v>
      </c>
      <c r="I5017" s="15">
        <f t="shared" si="235"/>
        <v>55.884398761162501</v>
      </c>
      <c r="J5017" s="14">
        <f t="shared" si="236"/>
        <v>0.84047691815266756</v>
      </c>
    </row>
    <row r="5018" spans="1:10" x14ac:dyDescent="0.3">
      <c r="A5018" s="19">
        <v>20200727</v>
      </c>
      <c r="B5018" s="19" t="s">
        <v>32</v>
      </c>
      <c r="C5018" s="19">
        <v>636.01</v>
      </c>
      <c r="D5018" s="19">
        <v>41.44</v>
      </c>
      <c r="E5018" s="19">
        <v>24.62</v>
      </c>
      <c r="F5018" s="19">
        <v>8</v>
      </c>
      <c r="G5018" s="19">
        <v>0</v>
      </c>
      <c r="H5018" s="17">
        <f t="shared" si="237"/>
        <v>960.97914798227123</v>
      </c>
      <c r="I5018" s="18">
        <f t="shared" si="235"/>
        <v>54.650598374445977</v>
      </c>
      <c r="J5018" s="17">
        <f t="shared" si="236"/>
        <v>0.83275791754859296</v>
      </c>
    </row>
    <row r="5019" spans="1:10" x14ac:dyDescent="0.3">
      <c r="A5019" s="2">
        <v>20200727</v>
      </c>
      <c r="B5019" s="2" t="s">
        <v>31</v>
      </c>
      <c r="C5019" s="2">
        <v>442</v>
      </c>
      <c r="D5019" s="2">
        <v>29.77</v>
      </c>
      <c r="E5019" s="2">
        <v>23.66</v>
      </c>
      <c r="F5019" s="2">
        <v>8</v>
      </c>
      <c r="G5019" s="2">
        <v>0</v>
      </c>
      <c r="H5019" s="16">
        <f t="shared" si="237"/>
        <v>890.19660157936016</v>
      </c>
      <c r="I5019" s="15">
        <f t="shared" si="235"/>
        <v>51.478643799355005</v>
      </c>
      <c r="J5019" s="14">
        <f t="shared" si="236"/>
        <v>0.78412620731858718</v>
      </c>
    </row>
    <row r="5020" spans="1:10" x14ac:dyDescent="0.3">
      <c r="A5020" s="19">
        <v>20200727</v>
      </c>
      <c r="B5020" s="19" t="s">
        <v>30</v>
      </c>
      <c r="C5020" s="19">
        <v>249</v>
      </c>
      <c r="D5020" s="19">
        <v>18.149999999999999</v>
      </c>
      <c r="E5020" s="19">
        <v>22.4</v>
      </c>
      <c r="F5020" s="19">
        <v>7.93</v>
      </c>
      <c r="G5020" s="19">
        <v>0</v>
      </c>
      <c r="H5020" s="17">
        <f t="shared" si="237"/>
        <v>799.34308076422201</v>
      </c>
      <c r="I5020" s="18">
        <f t="shared" si="235"/>
        <v>47.379471273881933</v>
      </c>
      <c r="J5020" s="17">
        <f t="shared" si="236"/>
        <v>0.7188431409514956</v>
      </c>
    </row>
    <row r="5021" spans="1:10" x14ac:dyDescent="0.3">
      <c r="A5021" s="2">
        <v>20200727</v>
      </c>
      <c r="B5021" s="2" t="s">
        <v>29</v>
      </c>
      <c r="C5021" s="2">
        <v>56</v>
      </c>
      <c r="D5021" s="2">
        <v>6.85</v>
      </c>
      <c r="E5021" s="2">
        <v>20.96</v>
      </c>
      <c r="F5021" s="2">
        <v>7.66</v>
      </c>
      <c r="G5021" s="2">
        <v>0</v>
      </c>
      <c r="H5021" s="16">
        <f t="shared" si="237"/>
        <v>469.52116367784384</v>
      </c>
      <c r="I5021" s="15">
        <f t="shared" si="235"/>
        <v>35.632536364932619</v>
      </c>
      <c r="J5021" s="14">
        <f t="shared" si="236"/>
        <v>0.44705625986674818</v>
      </c>
    </row>
    <row r="5022" spans="1:10" x14ac:dyDescent="0.3">
      <c r="A5022" s="19">
        <v>20200727</v>
      </c>
      <c r="B5022" s="19" t="s">
        <v>28</v>
      </c>
      <c r="C5022" s="19">
        <v>0</v>
      </c>
      <c r="D5022" s="19">
        <v>0</v>
      </c>
      <c r="E5022" s="19">
        <v>19.96</v>
      </c>
      <c r="F5022" s="19">
        <v>7.03</v>
      </c>
      <c r="G5022" s="19">
        <v>0</v>
      </c>
      <c r="H5022" s="17">
        <f t="shared" si="237"/>
        <v>0</v>
      </c>
      <c r="I5022" s="18">
        <f t="shared" si="235"/>
        <v>19.96</v>
      </c>
      <c r="J5022" s="17">
        <f t="shared" si="236"/>
        <v>0</v>
      </c>
    </row>
    <row r="5023" spans="1:10" x14ac:dyDescent="0.3">
      <c r="A5023" s="2">
        <v>20200727</v>
      </c>
      <c r="B5023" s="2" t="s">
        <v>27</v>
      </c>
      <c r="C5023" s="2">
        <v>0</v>
      </c>
      <c r="D5023" s="2">
        <v>0</v>
      </c>
      <c r="E5023" s="2">
        <v>19.47</v>
      </c>
      <c r="F5023" s="2">
        <v>6.69</v>
      </c>
      <c r="G5023" s="2">
        <v>0</v>
      </c>
      <c r="H5023" s="16">
        <f t="shared" si="237"/>
        <v>0</v>
      </c>
      <c r="I5023" s="15">
        <f t="shared" si="235"/>
        <v>19.47</v>
      </c>
      <c r="J5023" s="14">
        <f t="shared" si="236"/>
        <v>0</v>
      </c>
    </row>
    <row r="5024" spans="1:10" x14ac:dyDescent="0.3">
      <c r="A5024" s="19">
        <v>20200727</v>
      </c>
      <c r="B5024" s="19" t="s">
        <v>26</v>
      </c>
      <c r="C5024" s="19">
        <v>0</v>
      </c>
      <c r="D5024" s="19">
        <v>0</v>
      </c>
      <c r="E5024" s="19">
        <v>19.2</v>
      </c>
      <c r="F5024" s="19">
        <v>6.07</v>
      </c>
      <c r="G5024" s="19">
        <v>0</v>
      </c>
      <c r="H5024" s="17">
        <f t="shared" si="237"/>
        <v>0</v>
      </c>
      <c r="I5024" s="18">
        <f t="shared" si="235"/>
        <v>19.2</v>
      </c>
      <c r="J5024" s="17">
        <f t="shared" si="236"/>
        <v>0</v>
      </c>
    </row>
    <row r="5025" spans="1:10" x14ac:dyDescent="0.3">
      <c r="A5025" s="2">
        <v>20200727</v>
      </c>
      <c r="B5025" s="2" t="s">
        <v>25</v>
      </c>
      <c r="C5025" s="2">
        <v>0</v>
      </c>
      <c r="D5025" s="2">
        <v>0</v>
      </c>
      <c r="E5025" s="2">
        <v>19.09</v>
      </c>
      <c r="F5025" s="2">
        <v>6.14</v>
      </c>
      <c r="G5025" s="2">
        <v>0</v>
      </c>
      <c r="H5025" s="16">
        <f t="shared" si="237"/>
        <v>0</v>
      </c>
      <c r="I5025" s="15">
        <f t="shared" si="235"/>
        <v>19.09</v>
      </c>
      <c r="J5025" s="14">
        <f t="shared" si="236"/>
        <v>0</v>
      </c>
    </row>
    <row r="5026" spans="1:10" x14ac:dyDescent="0.3">
      <c r="A5026" s="19">
        <v>20200728</v>
      </c>
      <c r="B5026" s="19" t="s">
        <v>48</v>
      </c>
      <c r="C5026" s="19">
        <v>0</v>
      </c>
      <c r="D5026" s="19">
        <v>0</v>
      </c>
      <c r="E5026" s="19">
        <v>19.11</v>
      </c>
      <c r="F5026" s="19">
        <v>6.14</v>
      </c>
      <c r="G5026" s="19">
        <v>0</v>
      </c>
      <c r="H5026" s="17">
        <f t="shared" si="237"/>
        <v>0</v>
      </c>
      <c r="I5026" s="18">
        <f t="shared" si="235"/>
        <v>19.11</v>
      </c>
      <c r="J5026" s="17">
        <f t="shared" si="236"/>
        <v>0</v>
      </c>
    </row>
    <row r="5027" spans="1:10" x14ac:dyDescent="0.3">
      <c r="A5027" s="2">
        <v>20200728</v>
      </c>
      <c r="B5027" s="2" t="s">
        <v>47</v>
      </c>
      <c r="C5027" s="2">
        <v>0</v>
      </c>
      <c r="D5027" s="2">
        <v>0</v>
      </c>
      <c r="E5027" s="2">
        <v>19.21</v>
      </c>
      <c r="F5027" s="2">
        <v>5.93</v>
      </c>
      <c r="G5027" s="2">
        <v>0</v>
      </c>
      <c r="H5027" s="16">
        <f t="shared" si="237"/>
        <v>0</v>
      </c>
      <c r="I5027" s="15">
        <f t="shared" si="235"/>
        <v>19.21</v>
      </c>
      <c r="J5027" s="14">
        <f t="shared" si="236"/>
        <v>0</v>
      </c>
    </row>
    <row r="5028" spans="1:10" x14ac:dyDescent="0.3">
      <c r="A5028" s="19">
        <v>20200728</v>
      </c>
      <c r="B5028" s="19" t="s">
        <v>46</v>
      </c>
      <c r="C5028" s="19">
        <v>0</v>
      </c>
      <c r="D5028" s="19">
        <v>0</v>
      </c>
      <c r="E5028" s="19">
        <v>19.38</v>
      </c>
      <c r="F5028" s="19">
        <v>5.79</v>
      </c>
      <c r="G5028" s="19">
        <v>0</v>
      </c>
      <c r="H5028" s="17">
        <f t="shared" si="237"/>
        <v>0</v>
      </c>
      <c r="I5028" s="18">
        <f t="shared" si="235"/>
        <v>19.38</v>
      </c>
      <c r="J5028" s="17">
        <f t="shared" si="236"/>
        <v>0</v>
      </c>
    </row>
    <row r="5029" spans="1:10" x14ac:dyDescent="0.3">
      <c r="A5029" s="2">
        <v>20200728</v>
      </c>
      <c r="B5029" s="2" t="s">
        <v>45</v>
      </c>
      <c r="C5029" s="2">
        <v>0</v>
      </c>
      <c r="D5029" s="2">
        <v>0</v>
      </c>
      <c r="E5029" s="2">
        <v>19.5</v>
      </c>
      <c r="F5029" s="2">
        <v>6</v>
      </c>
      <c r="G5029" s="2">
        <v>0</v>
      </c>
      <c r="H5029" s="16">
        <f t="shared" si="237"/>
        <v>0</v>
      </c>
      <c r="I5029" s="15">
        <f t="shared" si="235"/>
        <v>19.5</v>
      </c>
      <c r="J5029" s="14">
        <f t="shared" si="236"/>
        <v>0</v>
      </c>
    </row>
    <row r="5030" spans="1:10" x14ac:dyDescent="0.3">
      <c r="A5030" s="19">
        <v>20200728</v>
      </c>
      <c r="B5030" s="19" t="s">
        <v>44</v>
      </c>
      <c r="C5030" s="19">
        <v>0</v>
      </c>
      <c r="D5030" s="19">
        <v>0</v>
      </c>
      <c r="E5030" s="19">
        <v>19.579999999999998</v>
      </c>
      <c r="F5030" s="19">
        <v>6.69</v>
      </c>
      <c r="G5030" s="19">
        <v>0</v>
      </c>
      <c r="H5030" s="17">
        <f t="shared" si="237"/>
        <v>0</v>
      </c>
      <c r="I5030" s="18">
        <f t="shared" si="235"/>
        <v>19.579999999999998</v>
      </c>
      <c r="J5030" s="17">
        <f t="shared" si="236"/>
        <v>0</v>
      </c>
    </row>
    <row r="5031" spans="1:10" x14ac:dyDescent="0.3">
      <c r="A5031" s="2">
        <v>20200728</v>
      </c>
      <c r="B5031" s="2" t="s">
        <v>43</v>
      </c>
      <c r="C5031" s="2">
        <v>0</v>
      </c>
      <c r="D5031" s="2">
        <v>0</v>
      </c>
      <c r="E5031" s="2">
        <v>19.62</v>
      </c>
      <c r="F5031" s="2">
        <v>6.62</v>
      </c>
      <c r="G5031" s="2">
        <v>0</v>
      </c>
      <c r="H5031" s="16">
        <f t="shared" si="237"/>
        <v>0</v>
      </c>
      <c r="I5031" s="15">
        <f t="shared" si="235"/>
        <v>19.62</v>
      </c>
      <c r="J5031" s="14">
        <f t="shared" si="236"/>
        <v>0</v>
      </c>
    </row>
    <row r="5032" spans="1:10" x14ac:dyDescent="0.3">
      <c r="A5032" s="19">
        <v>20200728</v>
      </c>
      <c r="B5032" s="19" t="s">
        <v>42</v>
      </c>
      <c r="C5032" s="19">
        <v>28.59</v>
      </c>
      <c r="D5032" s="19">
        <v>5.66</v>
      </c>
      <c r="E5032" s="19">
        <v>19.54</v>
      </c>
      <c r="F5032" s="19">
        <v>6.48</v>
      </c>
      <c r="G5032" s="19">
        <v>0</v>
      </c>
      <c r="H5032" s="17">
        <f t="shared" si="237"/>
        <v>289.88579706073239</v>
      </c>
      <c r="I5032" s="18">
        <f t="shared" si="235"/>
        <v>28.598931158147884</v>
      </c>
      <c r="J5032" s="17">
        <f t="shared" si="236"/>
        <v>0.28519104143767354</v>
      </c>
    </row>
    <row r="5033" spans="1:10" x14ac:dyDescent="0.3">
      <c r="A5033" s="2">
        <v>20200728</v>
      </c>
      <c r="B5033" s="2" t="s">
        <v>41</v>
      </c>
      <c r="C5033" s="2">
        <v>120</v>
      </c>
      <c r="D5033" s="2">
        <v>16.93</v>
      </c>
      <c r="E5033" s="2">
        <v>19.809999999999999</v>
      </c>
      <c r="F5033" s="2">
        <v>6.55</v>
      </c>
      <c r="G5033" s="2">
        <v>0</v>
      </c>
      <c r="H5033" s="16">
        <f t="shared" si="237"/>
        <v>412.08346839655457</v>
      </c>
      <c r="I5033" s="15">
        <f t="shared" si="235"/>
        <v>32.687608387392331</v>
      </c>
      <c r="J5033" s="14">
        <f t="shared" si="236"/>
        <v>0.39782775492077471</v>
      </c>
    </row>
    <row r="5034" spans="1:10" x14ac:dyDescent="0.3">
      <c r="A5034" s="19">
        <v>20200728</v>
      </c>
      <c r="B5034" s="19" t="s">
        <v>40</v>
      </c>
      <c r="C5034" s="19">
        <v>220</v>
      </c>
      <c r="D5034" s="19">
        <v>28.54</v>
      </c>
      <c r="E5034" s="19">
        <v>20.43</v>
      </c>
      <c r="F5034" s="19">
        <v>6.83</v>
      </c>
      <c r="G5034" s="19">
        <v>0</v>
      </c>
      <c r="H5034" s="17">
        <f t="shared" si="237"/>
        <v>460.47051704870216</v>
      </c>
      <c r="I5034" s="18">
        <f t="shared" si="235"/>
        <v>34.819703657771939</v>
      </c>
      <c r="J5034" s="17">
        <f t="shared" si="236"/>
        <v>0.44012293895618543</v>
      </c>
    </row>
    <row r="5035" spans="1:10" x14ac:dyDescent="0.3">
      <c r="A5035" s="2">
        <v>20200728</v>
      </c>
      <c r="B5035" s="2" t="s">
        <v>39</v>
      </c>
      <c r="C5035" s="2">
        <v>590</v>
      </c>
      <c r="D5035" s="2">
        <v>40.21</v>
      </c>
      <c r="E5035" s="2">
        <v>21.21</v>
      </c>
      <c r="F5035" s="2">
        <v>6.48</v>
      </c>
      <c r="G5035" s="2">
        <v>0</v>
      </c>
      <c r="H5035" s="16">
        <f t="shared" si="237"/>
        <v>913.89132329815834</v>
      </c>
      <c r="I5035" s="15">
        <f t="shared" si="235"/>
        <v>49.769103853067449</v>
      </c>
      <c r="J5035" s="14">
        <f t="shared" si="236"/>
        <v>0.81202811236080641</v>
      </c>
    </row>
    <row r="5036" spans="1:10" x14ac:dyDescent="0.3">
      <c r="A5036" s="19">
        <v>20200728</v>
      </c>
      <c r="B5036" s="19" t="s">
        <v>38</v>
      </c>
      <c r="C5036" s="19">
        <v>784</v>
      </c>
      <c r="D5036" s="19">
        <v>51.57</v>
      </c>
      <c r="E5036" s="19">
        <v>22.29</v>
      </c>
      <c r="F5036" s="19">
        <v>6.21</v>
      </c>
      <c r="G5036" s="19">
        <v>0</v>
      </c>
      <c r="H5036" s="17">
        <f t="shared" si="237"/>
        <v>1000.806622441286</v>
      </c>
      <c r="I5036" s="18">
        <f t="shared" si="235"/>
        <v>53.565206951290186</v>
      </c>
      <c r="J5036" s="17">
        <f t="shared" si="236"/>
        <v>0.8721595051441291</v>
      </c>
    </row>
    <row r="5037" spans="1:10" x14ac:dyDescent="0.3">
      <c r="A5037" s="2">
        <v>20200728</v>
      </c>
      <c r="B5037" s="2" t="s">
        <v>37</v>
      </c>
      <c r="C5037" s="2">
        <v>856</v>
      </c>
      <c r="D5037" s="2">
        <v>61.85</v>
      </c>
      <c r="E5037" s="2">
        <v>23.53</v>
      </c>
      <c r="F5037" s="2">
        <v>5.93</v>
      </c>
      <c r="G5037" s="2">
        <v>0</v>
      </c>
      <c r="H5037" s="16">
        <f t="shared" si="237"/>
        <v>970.83470243393742</v>
      </c>
      <c r="I5037" s="15">
        <f t="shared" si="235"/>
        <v>53.868584451060542</v>
      </c>
      <c r="J5037" s="14">
        <f t="shared" si="236"/>
        <v>0.84471489625538276</v>
      </c>
    </row>
    <row r="5038" spans="1:10" x14ac:dyDescent="0.3">
      <c r="A5038" s="19">
        <v>20200728</v>
      </c>
      <c r="B5038" s="19" t="s">
        <v>36</v>
      </c>
      <c r="C5038" s="19">
        <v>925</v>
      </c>
      <c r="D5038" s="19">
        <v>69.040000000000006</v>
      </c>
      <c r="E5038" s="19">
        <v>24.47</v>
      </c>
      <c r="F5038" s="19">
        <v>6.28</v>
      </c>
      <c r="G5038" s="19">
        <v>0</v>
      </c>
      <c r="H5038" s="17">
        <f t="shared" si="237"/>
        <v>990.54390698985378</v>
      </c>
      <c r="I5038" s="18">
        <f t="shared" si="235"/>
        <v>55.424497093432933</v>
      </c>
      <c r="J5038" s="17">
        <f t="shared" si="236"/>
        <v>0.85492830600376646</v>
      </c>
    </row>
    <row r="5039" spans="1:10" x14ac:dyDescent="0.3">
      <c r="A5039" s="2">
        <v>20200728</v>
      </c>
      <c r="B5039" s="2" t="s">
        <v>35</v>
      </c>
      <c r="C5039" s="2">
        <v>975.01</v>
      </c>
      <c r="D5039" s="2">
        <v>69.42</v>
      </c>
      <c r="E5039" s="2">
        <v>24.76</v>
      </c>
      <c r="F5039" s="2">
        <v>6.76</v>
      </c>
      <c r="G5039" s="2">
        <v>0</v>
      </c>
      <c r="H5039" s="16">
        <f t="shared" si="237"/>
        <v>1041.4745136826009</v>
      </c>
      <c r="I5039" s="15">
        <f t="shared" si="235"/>
        <v>57.306078552581283</v>
      </c>
      <c r="J5039" s="14">
        <f t="shared" si="236"/>
        <v>0.89006770515966416</v>
      </c>
    </row>
    <row r="5040" spans="1:10" x14ac:dyDescent="0.3">
      <c r="A5040" s="19">
        <v>20200728</v>
      </c>
      <c r="B5040" s="19" t="s">
        <v>34</v>
      </c>
      <c r="C5040" s="19">
        <v>889.01</v>
      </c>
      <c r="D5040" s="19">
        <v>62.71</v>
      </c>
      <c r="E5040" s="19">
        <v>24.76</v>
      </c>
      <c r="F5040" s="19">
        <v>7.1</v>
      </c>
      <c r="G5040" s="19">
        <v>0</v>
      </c>
      <c r="H5040" s="17">
        <f t="shared" si="237"/>
        <v>1000.3518987202359</v>
      </c>
      <c r="I5040" s="18">
        <f t="shared" si="235"/>
        <v>56.020996835007374</v>
      </c>
      <c r="J5040" s="17">
        <f t="shared" si="236"/>
        <v>0.86070828984181269</v>
      </c>
    </row>
    <row r="5041" spans="1:10" x14ac:dyDescent="0.3">
      <c r="A5041" s="2">
        <v>20200728</v>
      </c>
      <c r="B5041" s="2" t="s">
        <v>33</v>
      </c>
      <c r="C5041" s="2">
        <v>763.01</v>
      </c>
      <c r="D5041" s="2">
        <v>52.61</v>
      </c>
      <c r="E5041" s="2">
        <v>24.46</v>
      </c>
      <c r="F5041" s="2">
        <v>7.31</v>
      </c>
      <c r="G5041" s="2">
        <v>0</v>
      </c>
      <c r="H5041" s="16">
        <f t="shared" si="237"/>
        <v>960.34009073919196</v>
      </c>
      <c r="I5041" s="15">
        <f t="shared" si="235"/>
        <v>54.47062783559975</v>
      </c>
      <c r="J5041" s="14">
        <f t="shared" si="236"/>
        <v>0.83298187639517829</v>
      </c>
    </row>
    <row r="5042" spans="1:10" x14ac:dyDescent="0.3">
      <c r="A5042" s="19">
        <v>20200728</v>
      </c>
      <c r="B5042" s="19" t="s">
        <v>32</v>
      </c>
      <c r="C5042" s="19">
        <v>646.01</v>
      </c>
      <c r="D5042" s="19">
        <v>41.31</v>
      </c>
      <c r="E5042" s="19">
        <v>23.83</v>
      </c>
      <c r="F5042" s="19">
        <v>7.59</v>
      </c>
      <c r="G5042" s="19">
        <v>0</v>
      </c>
      <c r="H5042" s="17">
        <f t="shared" si="237"/>
        <v>978.60615515494408</v>
      </c>
      <c r="I5042" s="18">
        <f t="shared" si="235"/>
        <v>54.411442348592004</v>
      </c>
      <c r="J5042" s="17">
        <f t="shared" si="236"/>
        <v>0.84908617184051793</v>
      </c>
    </row>
    <row r="5043" spans="1:10" x14ac:dyDescent="0.3">
      <c r="A5043" s="2">
        <v>20200728</v>
      </c>
      <c r="B5043" s="2" t="s">
        <v>31</v>
      </c>
      <c r="C5043" s="2">
        <v>460</v>
      </c>
      <c r="D5043" s="2">
        <v>29.64</v>
      </c>
      <c r="E5043" s="2">
        <v>23.09</v>
      </c>
      <c r="F5043" s="2">
        <v>7.66</v>
      </c>
      <c r="G5043" s="2">
        <v>0</v>
      </c>
      <c r="H5043" s="16">
        <f t="shared" si="237"/>
        <v>930.14082661995246</v>
      </c>
      <c r="I5043" s="15">
        <f t="shared" si="235"/>
        <v>52.156900831873514</v>
      </c>
      <c r="J5043" s="14">
        <f t="shared" si="236"/>
        <v>0.81647198677307531</v>
      </c>
    </row>
    <row r="5044" spans="1:10" x14ac:dyDescent="0.3">
      <c r="A5044" s="19">
        <v>20200728</v>
      </c>
      <c r="B5044" s="19" t="s">
        <v>30</v>
      </c>
      <c r="C5044" s="19">
        <v>261</v>
      </c>
      <c r="D5044" s="19">
        <v>18.010000000000002</v>
      </c>
      <c r="E5044" s="19">
        <v>22.23</v>
      </c>
      <c r="F5044" s="19">
        <v>7.45</v>
      </c>
      <c r="G5044" s="19">
        <v>0</v>
      </c>
      <c r="H5044" s="17">
        <f t="shared" si="237"/>
        <v>844.16030827498355</v>
      </c>
      <c r="I5044" s="18">
        <f t="shared" si="235"/>
        <v>48.610009633593236</v>
      </c>
      <c r="J5044" s="17">
        <f t="shared" si="236"/>
        <v>0.7544724597269713</v>
      </c>
    </row>
    <row r="5045" spans="1:10" x14ac:dyDescent="0.3">
      <c r="A5045" s="2">
        <v>20200728</v>
      </c>
      <c r="B5045" s="2" t="s">
        <v>29</v>
      </c>
      <c r="C5045" s="2">
        <v>71</v>
      </c>
      <c r="D5045" s="2">
        <v>6.7</v>
      </c>
      <c r="E5045" s="2">
        <v>20.88</v>
      </c>
      <c r="F5045" s="2">
        <v>7.1</v>
      </c>
      <c r="G5045" s="2">
        <v>0</v>
      </c>
      <c r="H5045" s="16">
        <f t="shared" si="237"/>
        <v>608.55019660629023</v>
      </c>
      <c r="I5045" s="15">
        <f t="shared" si="235"/>
        <v>39.897193643946565</v>
      </c>
      <c r="J5045" s="14">
        <f t="shared" si="236"/>
        <v>0.56775459106221482</v>
      </c>
    </row>
    <row r="5046" spans="1:10" x14ac:dyDescent="0.3">
      <c r="A5046" s="19">
        <v>20200728</v>
      </c>
      <c r="B5046" s="19" t="s">
        <v>28</v>
      </c>
      <c r="C5046" s="19">
        <v>0</v>
      </c>
      <c r="D5046" s="19">
        <v>0</v>
      </c>
      <c r="E5046" s="19">
        <v>19.7</v>
      </c>
      <c r="F5046" s="19">
        <v>6.48</v>
      </c>
      <c r="G5046" s="19">
        <v>0</v>
      </c>
      <c r="H5046" s="17">
        <f t="shared" si="237"/>
        <v>0</v>
      </c>
      <c r="I5046" s="18">
        <f t="shared" si="235"/>
        <v>19.7</v>
      </c>
      <c r="J5046" s="17">
        <f t="shared" si="236"/>
        <v>0</v>
      </c>
    </row>
    <row r="5047" spans="1:10" x14ac:dyDescent="0.3">
      <c r="A5047" s="2">
        <v>20200728</v>
      </c>
      <c r="B5047" s="2" t="s">
        <v>27</v>
      </c>
      <c r="C5047" s="2">
        <v>0</v>
      </c>
      <c r="D5047" s="2">
        <v>0</v>
      </c>
      <c r="E5047" s="2">
        <v>18.899999999999999</v>
      </c>
      <c r="F5047" s="2">
        <v>6.21</v>
      </c>
      <c r="G5047" s="2">
        <v>0</v>
      </c>
      <c r="H5047" s="16">
        <f t="shared" si="237"/>
        <v>0</v>
      </c>
      <c r="I5047" s="15">
        <f t="shared" si="235"/>
        <v>18.899999999999999</v>
      </c>
      <c r="J5047" s="14">
        <f t="shared" si="236"/>
        <v>0</v>
      </c>
    </row>
    <row r="5048" spans="1:10" x14ac:dyDescent="0.3">
      <c r="A5048" s="19">
        <v>20200728</v>
      </c>
      <c r="B5048" s="19" t="s">
        <v>26</v>
      </c>
      <c r="C5048" s="19">
        <v>0</v>
      </c>
      <c r="D5048" s="19">
        <v>0</v>
      </c>
      <c r="E5048" s="19">
        <v>18.440000000000001</v>
      </c>
      <c r="F5048" s="19">
        <v>5.86</v>
      </c>
      <c r="G5048" s="19">
        <v>0</v>
      </c>
      <c r="H5048" s="17">
        <f t="shared" si="237"/>
        <v>0</v>
      </c>
      <c r="I5048" s="18">
        <f t="shared" si="235"/>
        <v>18.440000000000001</v>
      </c>
      <c r="J5048" s="17">
        <f t="shared" si="236"/>
        <v>0</v>
      </c>
    </row>
    <row r="5049" spans="1:10" x14ac:dyDescent="0.3">
      <c r="A5049" s="2">
        <v>20200728</v>
      </c>
      <c r="B5049" s="2" t="s">
        <v>25</v>
      </c>
      <c r="C5049" s="2">
        <v>0</v>
      </c>
      <c r="D5049" s="2">
        <v>0</v>
      </c>
      <c r="E5049" s="2">
        <v>18.11</v>
      </c>
      <c r="F5049" s="2">
        <v>5.52</v>
      </c>
      <c r="G5049" s="2">
        <v>0</v>
      </c>
      <c r="H5049" s="16">
        <f t="shared" si="237"/>
        <v>0</v>
      </c>
      <c r="I5049" s="15">
        <f t="shared" si="235"/>
        <v>18.11</v>
      </c>
      <c r="J5049" s="14">
        <f t="shared" si="236"/>
        <v>0</v>
      </c>
    </row>
    <row r="5050" spans="1:10" x14ac:dyDescent="0.3">
      <c r="A5050" s="19">
        <v>20200729</v>
      </c>
      <c r="B5050" s="19" t="s">
        <v>48</v>
      </c>
      <c r="C5050" s="19">
        <v>0</v>
      </c>
      <c r="D5050" s="19">
        <v>0</v>
      </c>
      <c r="E5050" s="19">
        <v>17.88</v>
      </c>
      <c r="F5050" s="19">
        <v>5.31</v>
      </c>
      <c r="G5050" s="19">
        <v>0</v>
      </c>
      <c r="H5050" s="17">
        <f t="shared" si="237"/>
        <v>0</v>
      </c>
      <c r="I5050" s="18">
        <f t="shared" si="235"/>
        <v>17.88</v>
      </c>
      <c r="J5050" s="17">
        <f t="shared" si="236"/>
        <v>0</v>
      </c>
    </row>
    <row r="5051" spans="1:10" x14ac:dyDescent="0.3">
      <c r="A5051" s="2">
        <v>20200729</v>
      </c>
      <c r="B5051" s="2" t="s">
        <v>47</v>
      </c>
      <c r="C5051" s="2">
        <v>0</v>
      </c>
      <c r="D5051" s="2">
        <v>0</v>
      </c>
      <c r="E5051" s="2">
        <v>17.739999999999998</v>
      </c>
      <c r="F5051" s="2">
        <v>5.17</v>
      </c>
      <c r="G5051" s="2">
        <v>0</v>
      </c>
      <c r="H5051" s="16">
        <f t="shared" si="237"/>
        <v>0</v>
      </c>
      <c r="I5051" s="15">
        <f t="shared" si="235"/>
        <v>17.739999999999998</v>
      </c>
      <c r="J5051" s="14">
        <f t="shared" si="236"/>
        <v>0</v>
      </c>
    </row>
    <row r="5052" spans="1:10" x14ac:dyDescent="0.3">
      <c r="A5052" s="19">
        <v>20200729</v>
      </c>
      <c r="B5052" s="19" t="s">
        <v>46</v>
      </c>
      <c r="C5052" s="19">
        <v>0</v>
      </c>
      <c r="D5052" s="19">
        <v>0</v>
      </c>
      <c r="E5052" s="19">
        <v>17.64</v>
      </c>
      <c r="F5052" s="19">
        <v>5.31</v>
      </c>
      <c r="G5052" s="19">
        <v>0</v>
      </c>
      <c r="H5052" s="17">
        <f t="shared" si="237"/>
        <v>0</v>
      </c>
      <c r="I5052" s="18">
        <f t="shared" si="235"/>
        <v>17.64</v>
      </c>
      <c r="J5052" s="17">
        <f t="shared" si="236"/>
        <v>0</v>
      </c>
    </row>
    <row r="5053" spans="1:10" x14ac:dyDescent="0.3">
      <c r="A5053" s="2">
        <v>20200729</v>
      </c>
      <c r="B5053" s="2" t="s">
        <v>45</v>
      </c>
      <c r="C5053" s="2">
        <v>0</v>
      </c>
      <c r="D5053" s="2">
        <v>0</v>
      </c>
      <c r="E5053" s="2">
        <v>17.61</v>
      </c>
      <c r="F5053" s="2">
        <v>5.17</v>
      </c>
      <c r="G5053" s="2">
        <v>0</v>
      </c>
      <c r="H5053" s="16">
        <f t="shared" si="237"/>
        <v>0</v>
      </c>
      <c r="I5053" s="15">
        <f t="shared" si="235"/>
        <v>17.61</v>
      </c>
      <c r="J5053" s="14">
        <f t="shared" si="236"/>
        <v>0</v>
      </c>
    </row>
    <row r="5054" spans="1:10" x14ac:dyDescent="0.3">
      <c r="A5054" s="19">
        <v>20200729</v>
      </c>
      <c r="B5054" s="19" t="s">
        <v>44</v>
      </c>
      <c r="C5054" s="19">
        <v>0</v>
      </c>
      <c r="D5054" s="19">
        <v>0</v>
      </c>
      <c r="E5054" s="19">
        <v>17.579999999999998</v>
      </c>
      <c r="F5054" s="19">
        <v>4.97</v>
      </c>
      <c r="G5054" s="19">
        <v>0</v>
      </c>
      <c r="H5054" s="17">
        <f t="shared" si="237"/>
        <v>0</v>
      </c>
      <c r="I5054" s="18">
        <f t="shared" si="235"/>
        <v>17.579999999999998</v>
      </c>
      <c r="J5054" s="17">
        <f t="shared" si="236"/>
        <v>0</v>
      </c>
    </row>
    <row r="5055" spans="1:10" x14ac:dyDescent="0.3">
      <c r="A5055" s="2">
        <v>20200729</v>
      </c>
      <c r="B5055" s="2" t="s">
        <v>43</v>
      </c>
      <c r="C5055" s="2">
        <v>0</v>
      </c>
      <c r="D5055" s="2">
        <v>0</v>
      </c>
      <c r="E5055" s="2">
        <v>17.53</v>
      </c>
      <c r="F5055" s="2">
        <v>4.4800000000000004</v>
      </c>
      <c r="G5055" s="2">
        <v>0</v>
      </c>
      <c r="H5055" s="16">
        <f t="shared" si="237"/>
        <v>0</v>
      </c>
      <c r="I5055" s="15">
        <f t="shared" si="235"/>
        <v>17.53</v>
      </c>
      <c r="J5055" s="14">
        <f t="shared" si="236"/>
        <v>0</v>
      </c>
    </row>
    <row r="5056" spans="1:10" x14ac:dyDescent="0.3">
      <c r="A5056" s="19">
        <v>20200729</v>
      </c>
      <c r="B5056" s="19" t="s">
        <v>42</v>
      </c>
      <c r="C5056" s="19">
        <v>46.13</v>
      </c>
      <c r="D5056" s="19">
        <v>5.52</v>
      </c>
      <c r="E5056" s="19">
        <v>17.559999999999999</v>
      </c>
      <c r="F5056" s="19">
        <v>4.1399999999999997</v>
      </c>
      <c r="G5056" s="19">
        <v>0</v>
      </c>
      <c r="H5056" s="17">
        <f t="shared" si="237"/>
        <v>479.5557000405426</v>
      </c>
      <c r="I5056" s="18">
        <f t="shared" si="235"/>
        <v>32.546115626266953</v>
      </c>
      <c r="J5056" s="17">
        <f t="shared" si="236"/>
        <v>0.46327117761270664</v>
      </c>
    </row>
    <row r="5057" spans="1:10" x14ac:dyDescent="0.3">
      <c r="A5057" s="2">
        <v>20200729</v>
      </c>
      <c r="B5057" s="2" t="s">
        <v>41</v>
      </c>
      <c r="C5057" s="2">
        <v>237.99</v>
      </c>
      <c r="D5057" s="2">
        <v>16.79</v>
      </c>
      <c r="E5057" s="2">
        <v>17.8</v>
      </c>
      <c r="F5057" s="2">
        <v>4.07</v>
      </c>
      <c r="G5057" s="2">
        <v>0</v>
      </c>
      <c r="H5057" s="16">
        <f t="shared" si="237"/>
        <v>823.88049759579565</v>
      </c>
      <c r="I5057" s="15">
        <f t="shared" si="235"/>
        <v>43.546265549868615</v>
      </c>
      <c r="J5057" s="14">
        <f t="shared" si="236"/>
        <v>0.75512091839183282</v>
      </c>
    </row>
    <row r="5058" spans="1:10" x14ac:dyDescent="0.3">
      <c r="A5058" s="19">
        <v>20200729</v>
      </c>
      <c r="B5058" s="19" t="s">
        <v>40</v>
      </c>
      <c r="C5058" s="19">
        <v>434</v>
      </c>
      <c r="D5058" s="19">
        <v>28.41</v>
      </c>
      <c r="E5058" s="19">
        <v>18.54</v>
      </c>
      <c r="F5058" s="19">
        <v>3.93</v>
      </c>
      <c r="G5058" s="19">
        <v>0</v>
      </c>
      <c r="H5058" s="17">
        <f t="shared" si="237"/>
        <v>912.19065778684148</v>
      </c>
      <c r="I5058" s="18">
        <f t="shared" si="235"/>
        <v>47.045958055838796</v>
      </c>
      <c r="J5058" s="17">
        <f t="shared" si="236"/>
        <v>0.82169513137460626</v>
      </c>
    </row>
    <row r="5059" spans="1:10" x14ac:dyDescent="0.3">
      <c r="A5059" s="2">
        <v>20200729</v>
      </c>
      <c r="B5059" s="2" t="s">
        <v>39</v>
      </c>
      <c r="C5059" s="2">
        <v>629</v>
      </c>
      <c r="D5059" s="2">
        <v>40.08</v>
      </c>
      <c r="E5059" s="2">
        <v>19.899999999999999</v>
      </c>
      <c r="F5059" s="2">
        <v>3.52</v>
      </c>
      <c r="G5059" s="2">
        <v>0</v>
      </c>
      <c r="H5059" s="16">
        <f t="shared" si="237"/>
        <v>976.92563377142062</v>
      </c>
      <c r="I5059" s="15">
        <f t="shared" si="235"/>
        <v>50.428926055356897</v>
      </c>
      <c r="J5059" s="14">
        <f t="shared" si="236"/>
        <v>0.86513587010901805</v>
      </c>
    </row>
    <row r="5060" spans="1:10" x14ac:dyDescent="0.3">
      <c r="A5060" s="19">
        <v>20200729</v>
      </c>
      <c r="B5060" s="19" t="s">
        <v>38</v>
      </c>
      <c r="C5060" s="19">
        <v>795</v>
      </c>
      <c r="D5060" s="19">
        <v>51.43</v>
      </c>
      <c r="E5060" s="19">
        <v>21.68</v>
      </c>
      <c r="F5060" s="19">
        <v>3.03</v>
      </c>
      <c r="G5060" s="19">
        <v>0</v>
      </c>
      <c r="H5060" s="17">
        <f t="shared" si="237"/>
        <v>1016.8229483050613</v>
      </c>
      <c r="I5060" s="18">
        <f t="shared" si="235"/>
        <v>53.455717134533167</v>
      </c>
      <c r="J5060" s="17">
        <f t="shared" si="236"/>
        <v>0.88661803043714238</v>
      </c>
    </row>
    <row r="5061" spans="1:10" x14ac:dyDescent="0.3">
      <c r="A5061" s="2">
        <v>20200729</v>
      </c>
      <c r="B5061" s="2" t="s">
        <v>37</v>
      </c>
      <c r="C5061" s="2">
        <v>908</v>
      </c>
      <c r="D5061" s="2">
        <v>61.67</v>
      </c>
      <c r="E5061" s="2">
        <v>23.52</v>
      </c>
      <c r="F5061" s="2">
        <v>2.76</v>
      </c>
      <c r="G5061" s="2">
        <v>0</v>
      </c>
      <c r="H5061" s="16">
        <f t="shared" si="237"/>
        <v>1031.5497434796087</v>
      </c>
      <c r="I5061" s="15">
        <f t="shared" si="235"/>
        <v>55.755929483737773</v>
      </c>
      <c r="J5061" s="14">
        <f t="shared" si="236"/>
        <v>0.88878152321718873</v>
      </c>
    </row>
    <row r="5062" spans="1:10" x14ac:dyDescent="0.3">
      <c r="A5062" s="19">
        <v>20200729</v>
      </c>
      <c r="B5062" s="19" t="s">
        <v>36</v>
      </c>
      <c r="C5062" s="19">
        <v>976</v>
      </c>
      <c r="D5062" s="19">
        <v>68.819999999999993</v>
      </c>
      <c r="E5062" s="19">
        <v>25.02</v>
      </c>
      <c r="F5062" s="19">
        <v>2.97</v>
      </c>
      <c r="G5062" s="19">
        <v>0</v>
      </c>
      <c r="H5062" s="17">
        <f t="shared" si="237"/>
        <v>1046.7049449918366</v>
      </c>
      <c r="I5062" s="18">
        <f t="shared" si="235"/>
        <v>57.729529530994895</v>
      </c>
      <c r="J5062" s="17">
        <f t="shared" si="236"/>
        <v>0.89254322315876755</v>
      </c>
    </row>
    <row r="5063" spans="1:10" x14ac:dyDescent="0.3">
      <c r="A5063" s="2">
        <v>20200729</v>
      </c>
      <c r="B5063" s="2" t="s">
        <v>35</v>
      </c>
      <c r="C5063" s="2">
        <v>968.01</v>
      </c>
      <c r="D5063" s="2">
        <v>69.2</v>
      </c>
      <c r="E5063" s="2">
        <v>26.22</v>
      </c>
      <c r="F5063" s="2">
        <v>3.45</v>
      </c>
      <c r="G5063" s="2">
        <v>0</v>
      </c>
      <c r="H5063" s="16">
        <f t="shared" si="237"/>
        <v>1035.4978734986391</v>
      </c>
      <c r="I5063" s="15">
        <f t="shared" si="235"/>
        <v>58.579308546832472</v>
      </c>
      <c r="J5063" s="14">
        <f t="shared" si="236"/>
        <v>0.87902701182654042</v>
      </c>
    </row>
    <row r="5064" spans="1:10" x14ac:dyDescent="0.3">
      <c r="A5064" s="19">
        <v>20200729</v>
      </c>
      <c r="B5064" s="19" t="s">
        <v>34</v>
      </c>
      <c r="C5064" s="19">
        <v>917.01</v>
      </c>
      <c r="D5064" s="19">
        <v>62.52</v>
      </c>
      <c r="E5064" s="19">
        <v>26.85</v>
      </c>
      <c r="F5064" s="19">
        <v>4.21</v>
      </c>
      <c r="G5064" s="19">
        <v>0</v>
      </c>
      <c r="H5064" s="17">
        <f t="shared" si="237"/>
        <v>1033.63275841018</v>
      </c>
      <c r="I5064" s="18">
        <f t="shared" si="235"/>
        <v>59.151023700318127</v>
      </c>
      <c r="J5064" s="17">
        <f t="shared" si="236"/>
        <v>0.87478448267566933</v>
      </c>
    </row>
    <row r="5065" spans="1:10" x14ac:dyDescent="0.3">
      <c r="A5065" s="2">
        <v>20200729</v>
      </c>
      <c r="B5065" s="2" t="s">
        <v>33</v>
      </c>
      <c r="C5065" s="2">
        <v>809.01</v>
      </c>
      <c r="D5065" s="2">
        <v>52.46</v>
      </c>
      <c r="E5065" s="2">
        <v>26.89</v>
      </c>
      <c r="F5065" s="2">
        <v>4.83</v>
      </c>
      <c r="G5065" s="2">
        <v>0</v>
      </c>
      <c r="H5065" s="16">
        <f t="shared" si="237"/>
        <v>1020.2815963013774</v>
      </c>
      <c r="I5065" s="15">
        <f t="shared" si="235"/>
        <v>58.77379988441804</v>
      </c>
      <c r="J5065" s="14">
        <f t="shared" si="236"/>
        <v>0.86521705723480946</v>
      </c>
    </row>
    <row r="5066" spans="1:10" x14ac:dyDescent="0.3">
      <c r="A5066" s="19">
        <v>20200729</v>
      </c>
      <c r="B5066" s="19" t="s">
        <v>32</v>
      </c>
      <c r="C5066" s="19">
        <v>651.01</v>
      </c>
      <c r="D5066" s="19">
        <v>41.17</v>
      </c>
      <c r="E5066" s="19">
        <v>26.4</v>
      </c>
      <c r="F5066" s="19">
        <v>5.0999999999999996</v>
      </c>
      <c r="G5066" s="19">
        <v>0</v>
      </c>
      <c r="H5066" s="17">
        <f t="shared" si="237"/>
        <v>988.93292243881194</v>
      </c>
      <c r="I5066" s="18">
        <f t="shared" ref="I5066:I5129" si="238">E5066+H5066*((NOCT-20)/(800))</f>
        <v>57.304153826212868</v>
      </c>
      <c r="J5066" s="17">
        <f t="shared" ref="J5066:J5129" si="239">P_STC__W*(H5066/1000)*(1+(alpha_p/100)*(I5066-25))</f>
        <v>0.8451730368125987</v>
      </c>
    </row>
    <row r="5067" spans="1:10" x14ac:dyDescent="0.3">
      <c r="A5067" s="2">
        <v>20200729</v>
      </c>
      <c r="B5067" s="2" t="s">
        <v>31</v>
      </c>
      <c r="C5067" s="2">
        <v>454</v>
      </c>
      <c r="D5067" s="2">
        <v>29.51</v>
      </c>
      <c r="E5067" s="2">
        <v>25.69</v>
      </c>
      <c r="F5067" s="2">
        <v>5.24</v>
      </c>
      <c r="G5067" s="2">
        <v>0</v>
      </c>
      <c r="H5067" s="16">
        <f t="shared" si="237"/>
        <v>921.68619512804173</v>
      </c>
      <c r="I5067" s="15">
        <f t="shared" si="238"/>
        <v>54.492693597751305</v>
      </c>
      <c r="J5067" s="14">
        <f t="shared" si="239"/>
        <v>0.79936265667019324</v>
      </c>
    </row>
    <row r="5068" spans="1:10" x14ac:dyDescent="0.3">
      <c r="A5068" s="19">
        <v>20200729</v>
      </c>
      <c r="B5068" s="19" t="s">
        <v>30</v>
      </c>
      <c r="C5068" s="19">
        <v>258</v>
      </c>
      <c r="D5068" s="19">
        <v>17.87</v>
      </c>
      <c r="E5068" s="19">
        <v>24.64</v>
      </c>
      <c r="F5068" s="19">
        <v>5.17</v>
      </c>
      <c r="G5068" s="19">
        <v>0</v>
      </c>
      <c r="H5068" s="17">
        <f t="shared" si="237"/>
        <v>840.77889201940093</v>
      </c>
      <c r="I5068" s="18">
        <f t="shared" si="238"/>
        <v>50.91434037560628</v>
      </c>
      <c r="J5068" s="17">
        <f t="shared" si="239"/>
        <v>0.74273185527152952</v>
      </c>
    </row>
    <row r="5069" spans="1:10" x14ac:dyDescent="0.3">
      <c r="A5069" s="2">
        <v>20200729</v>
      </c>
      <c r="B5069" s="2" t="s">
        <v>29</v>
      </c>
      <c r="C5069" s="2">
        <v>69</v>
      </c>
      <c r="D5069" s="2">
        <v>6.56</v>
      </c>
      <c r="E5069" s="2">
        <v>22.19</v>
      </c>
      <c r="F5069" s="2">
        <v>5.24</v>
      </c>
      <c r="G5069" s="2">
        <v>0</v>
      </c>
      <c r="H5069" s="16">
        <f t="shared" si="237"/>
        <v>603.97247125959393</v>
      </c>
      <c r="I5069" s="15">
        <f t="shared" si="238"/>
        <v>41.064139726862308</v>
      </c>
      <c r="J5069" s="14">
        <f t="shared" si="239"/>
        <v>0.56031212949687792</v>
      </c>
    </row>
    <row r="5070" spans="1:10" x14ac:dyDescent="0.3">
      <c r="A5070" s="19">
        <v>20200729</v>
      </c>
      <c r="B5070" s="19" t="s">
        <v>28</v>
      </c>
      <c r="C5070" s="19">
        <v>0</v>
      </c>
      <c r="D5070" s="19">
        <v>0</v>
      </c>
      <c r="E5070" s="19">
        <v>20.69</v>
      </c>
      <c r="F5070" s="19">
        <v>5.03</v>
      </c>
      <c r="G5070" s="19">
        <v>0</v>
      </c>
      <c r="H5070" s="17">
        <f t="shared" si="237"/>
        <v>0</v>
      </c>
      <c r="I5070" s="18">
        <f t="shared" si="238"/>
        <v>20.69</v>
      </c>
      <c r="J5070" s="17">
        <f t="shared" si="239"/>
        <v>0</v>
      </c>
    </row>
    <row r="5071" spans="1:10" x14ac:dyDescent="0.3">
      <c r="A5071" s="2">
        <v>20200729</v>
      </c>
      <c r="B5071" s="2" t="s">
        <v>27</v>
      </c>
      <c r="C5071" s="2">
        <v>0</v>
      </c>
      <c r="D5071" s="2">
        <v>0</v>
      </c>
      <c r="E5071" s="2">
        <v>19.71</v>
      </c>
      <c r="F5071" s="2">
        <v>4.9000000000000004</v>
      </c>
      <c r="G5071" s="2">
        <v>0</v>
      </c>
      <c r="H5071" s="16">
        <f t="shared" si="237"/>
        <v>0</v>
      </c>
      <c r="I5071" s="15">
        <f t="shared" si="238"/>
        <v>19.71</v>
      </c>
      <c r="J5071" s="14">
        <f t="shared" si="239"/>
        <v>0</v>
      </c>
    </row>
    <row r="5072" spans="1:10" x14ac:dyDescent="0.3">
      <c r="A5072" s="19">
        <v>20200729</v>
      </c>
      <c r="B5072" s="19" t="s">
        <v>26</v>
      </c>
      <c r="C5072" s="19">
        <v>0</v>
      </c>
      <c r="D5072" s="19">
        <v>0</v>
      </c>
      <c r="E5072" s="19">
        <v>19.11</v>
      </c>
      <c r="F5072" s="19">
        <v>4.62</v>
      </c>
      <c r="G5072" s="19">
        <v>0</v>
      </c>
      <c r="H5072" s="17">
        <f t="shared" si="237"/>
        <v>0</v>
      </c>
      <c r="I5072" s="18">
        <f t="shared" si="238"/>
        <v>19.11</v>
      </c>
      <c r="J5072" s="17">
        <f t="shared" si="239"/>
        <v>0</v>
      </c>
    </row>
    <row r="5073" spans="1:10" x14ac:dyDescent="0.3">
      <c r="A5073" s="2">
        <v>20200729</v>
      </c>
      <c r="B5073" s="2" t="s">
        <v>25</v>
      </c>
      <c r="C5073" s="2">
        <v>0</v>
      </c>
      <c r="D5073" s="2">
        <v>0</v>
      </c>
      <c r="E5073" s="2">
        <v>18.72</v>
      </c>
      <c r="F5073" s="2">
        <v>4</v>
      </c>
      <c r="G5073" s="2">
        <v>0</v>
      </c>
      <c r="H5073" s="16">
        <f t="shared" si="237"/>
        <v>0</v>
      </c>
      <c r="I5073" s="15">
        <f t="shared" si="238"/>
        <v>18.72</v>
      </c>
      <c r="J5073" s="14">
        <f t="shared" si="239"/>
        <v>0</v>
      </c>
    </row>
    <row r="5074" spans="1:10" x14ac:dyDescent="0.3">
      <c r="A5074" s="19">
        <v>20200730</v>
      </c>
      <c r="B5074" s="19" t="s">
        <v>48</v>
      </c>
      <c r="C5074" s="19">
        <v>0</v>
      </c>
      <c r="D5074" s="19">
        <v>0</v>
      </c>
      <c r="E5074" s="19">
        <v>18.489999999999998</v>
      </c>
      <c r="F5074" s="19">
        <v>3.17</v>
      </c>
      <c r="G5074" s="19">
        <v>0</v>
      </c>
      <c r="H5074" s="17">
        <f t="shared" si="237"/>
        <v>0</v>
      </c>
      <c r="I5074" s="18">
        <f t="shared" si="238"/>
        <v>18.489999999999998</v>
      </c>
      <c r="J5074" s="17">
        <f t="shared" si="239"/>
        <v>0</v>
      </c>
    </row>
    <row r="5075" spans="1:10" x14ac:dyDescent="0.3">
      <c r="A5075" s="2">
        <v>20200730</v>
      </c>
      <c r="B5075" s="2" t="s">
        <v>47</v>
      </c>
      <c r="C5075" s="2">
        <v>0</v>
      </c>
      <c r="D5075" s="2">
        <v>0</v>
      </c>
      <c r="E5075" s="2">
        <v>18.43</v>
      </c>
      <c r="F5075" s="2">
        <v>2.34</v>
      </c>
      <c r="G5075" s="2">
        <v>0</v>
      </c>
      <c r="H5075" s="16">
        <f t="shared" ref="H5075:H5138" si="240">IF(D5075&gt;0,C5075/SIN(D5075*PI()/180),0)</f>
        <v>0</v>
      </c>
      <c r="I5075" s="15">
        <f t="shared" si="238"/>
        <v>18.43</v>
      </c>
      <c r="J5075" s="14">
        <f t="shared" si="239"/>
        <v>0</v>
      </c>
    </row>
    <row r="5076" spans="1:10" x14ac:dyDescent="0.3">
      <c r="A5076" s="19">
        <v>20200730</v>
      </c>
      <c r="B5076" s="19" t="s">
        <v>46</v>
      </c>
      <c r="C5076" s="19">
        <v>0</v>
      </c>
      <c r="D5076" s="19">
        <v>0</v>
      </c>
      <c r="E5076" s="19">
        <v>18.260000000000002</v>
      </c>
      <c r="F5076" s="19">
        <v>2.34</v>
      </c>
      <c r="G5076" s="19">
        <v>0</v>
      </c>
      <c r="H5076" s="17">
        <f t="shared" si="240"/>
        <v>0</v>
      </c>
      <c r="I5076" s="18">
        <f t="shared" si="238"/>
        <v>18.260000000000002</v>
      </c>
      <c r="J5076" s="17">
        <f t="shared" si="239"/>
        <v>0</v>
      </c>
    </row>
    <row r="5077" spans="1:10" x14ac:dyDescent="0.3">
      <c r="A5077" s="2">
        <v>20200730</v>
      </c>
      <c r="B5077" s="2" t="s">
        <v>45</v>
      </c>
      <c r="C5077" s="2">
        <v>0</v>
      </c>
      <c r="D5077" s="2">
        <v>0</v>
      </c>
      <c r="E5077" s="2">
        <v>18.11</v>
      </c>
      <c r="F5077" s="2">
        <v>2.9</v>
      </c>
      <c r="G5077" s="2">
        <v>0</v>
      </c>
      <c r="H5077" s="16">
        <f t="shared" si="240"/>
        <v>0</v>
      </c>
      <c r="I5077" s="15">
        <f t="shared" si="238"/>
        <v>18.11</v>
      </c>
      <c r="J5077" s="14">
        <f t="shared" si="239"/>
        <v>0</v>
      </c>
    </row>
    <row r="5078" spans="1:10" x14ac:dyDescent="0.3">
      <c r="A5078" s="19">
        <v>20200730</v>
      </c>
      <c r="B5078" s="19" t="s">
        <v>44</v>
      </c>
      <c r="C5078" s="19">
        <v>0</v>
      </c>
      <c r="D5078" s="19">
        <v>0</v>
      </c>
      <c r="E5078" s="19">
        <v>17.96</v>
      </c>
      <c r="F5078" s="19">
        <v>3.03</v>
      </c>
      <c r="G5078" s="19">
        <v>0</v>
      </c>
      <c r="H5078" s="17">
        <f t="shared" si="240"/>
        <v>0</v>
      </c>
      <c r="I5078" s="18">
        <f t="shared" si="238"/>
        <v>17.96</v>
      </c>
      <c r="J5078" s="17">
        <f t="shared" si="239"/>
        <v>0</v>
      </c>
    </row>
    <row r="5079" spans="1:10" x14ac:dyDescent="0.3">
      <c r="A5079" s="2">
        <v>20200730</v>
      </c>
      <c r="B5079" s="2" t="s">
        <v>43</v>
      </c>
      <c r="C5079" s="2">
        <v>0</v>
      </c>
      <c r="D5079" s="2">
        <v>0</v>
      </c>
      <c r="E5079" s="2">
        <v>17.73</v>
      </c>
      <c r="F5079" s="2">
        <v>2.76</v>
      </c>
      <c r="G5079" s="2">
        <v>0</v>
      </c>
      <c r="H5079" s="16">
        <f t="shared" si="240"/>
        <v>0</v>
      </c>
      <c r="I5079" s="15">
        <f t="shared" si="238"/>
        <v>17.73</v>
      </c>
      <c r="J5079" s="14">
        <f t="shared" si="239"/>
        <v>0</v>
      </c>
    </row>
    <row r="5080" spans="1:10" x14ac:dyDescent="0.3">
      <c r="A5080" s="19">
        <v>20200730</v>
      </c>
      <c r="B5080" s="19" t="s">
        <v>42</v>
      </c>
      <c r="C5080" s="19">
        <v>40</v>
      </c>
      <c r="D5080" s="19">
        <v>5.38</v>
      </c>
      <c r="E5080" s="19">
        <v>17.71</v>
      </c>
      <c r="F5080" s="19">
        <v>2.34</v>
      </c>
      <c r="G5080" s="19">
        <v>0</v>
      </c>
      <c r="H5080" s="17">
        <f t="shared" si="240"/>
        <v>426.6175616958318</v>
      </c>
      <c r="I5080" s="18">
        <f t="shared" si="238"/>
        <v>31.041798802994744</v>
      </c>
      <c r="J5080" s="17">
        <f t="shared" si="239"/>
        <v>0.41501864306467495</v>
      </c>
    </row>
    <row r="5081" spans="1:10" x14ac:dyDescent="0.3">
      <c r="A5081" s="2">
        <v>20200730</v>
      </c>
      <c r="B5081" s="2" t="s">
        <v>41</v>
      </c>
      <c r="C5081" s="2">
        <v>196</v>
      </c>
      <c r="D5081" s="2">
        <v>16.66</v>
      </c>
      <c r="E5081" s="2">
        <v>18.16</v>
      </c>
      <c r="F5081" s="2">
        <v>2.9</v>
      </c>
      <c r="G5081" s="2">
        <v>0</v>
      </c>
      <c r="H5081" s="16">
        <f t="shared" si="240"/>
        <v>683.66107738585868</v>
      </c>
      <c r="I5081" s="15">
        <f t="shared" si="238"/>
        <v>39.524408668308084</v>
      </c>
      <c r="J5081" s="14">
        <f t="shared" si="239"/>
        <v>0.63897709943230263</v>
      </c>
    </row>
    <row r="5082" spans="1:10" x14ac:dyDescent="0.3">
      <c r="A5082" s="19">
        <v>20200730</v>
      </c>
      <c r="B5082" s="19" t="s">
        <v>40</v>
      </c>
      <c r="C5082" s="19">
        <v>406</v>
      </c>
      <c r="D5082" s="19">
        <v>28.28</v>
      </c>
      <c r="E5082" s="19">
        <v>18.91</v>
      </c>
      <c r="F5082" s="19">
        <v>2.76</v>
      </c>
      <c r="G5082" s="19">
        <v>0</v>
      </c>
      <c r="H5082" s="17">
        <f t="shared" si="240"/>
        <v>856.93630788358109</v>
      </c>
      <c r="I5082" s="18">
        <f t="shared" si="238"/>
        <v>45.689259621361913</v>
      </c>
      <c r="J5082" s="17">
        <f t="shared" si="239"/>
        <v>0.77715410799609475</v>
      </c>
    </row>
    <row r="5083" spans="1:10" x14ac:dyDescent="0.3">
      <c r="A5083" s="2">
        <v>20200730</v>
      </c>
      <c r="B5083" s="2" t="s">
        <v>39</v>
      </c>
      <c r="C5083" s="2">
        <v>617</v>
      </c>
      <c r="D5083" s="2">
        <v>39.950000000000003</v>
      </c>
      <c r="E5083" s="2">
        <v>20.39</v>
      </c>
      <c r="F5083" s="2">
        <v>2.41</v>
      </c>
      <c r="G5083" s="2">
        <v>0</v>
      </c>
      <c r="H5083" s="16">
        <f t="shared" si="240"/>
        <v>960.88128461458086</v>
      </c>
      <c r="I5083" s="15">
        <f t="shared" si="238"/>
        <v>50.417540144205653</v>
      </c>
      <c r="J5083" s="14">
        <f t="shared" si="239"/>
        <v>0.85097671079979931</v>
      </c>
    </row>
    <row r="5084" spans="1:10" x14ac:dyDescent="0.3">
      <c r="A5084" s="19">
        <v>20200730</v>
      </c>
      <c r="B5084" s="19" t="s">
        <v>38</v>
      </c>
      <c r="C5084" s="19">
        <v>785</v>
      </c>
      <c r="D5084" s="19">
        <v>51.28</v>
      </c>
      <c r="E5084" s="19">
        <v>22.13</v>
      </c>
      <c r="F5084" s="19">
        <v>1.79</v>
      </c>
      <c r="G5084" s="19">
        <v>0</v>
      </c>
      <c r="H5084" s="17">
        <f t="shared" si="240"/>
        <v>1006.1366531081421</v>
      </c>
      <c r="I5084" s="18">
        <f t="shared" si="238"/>
        <v>53.571770409629437</v>
      </c>
      <c r="J5084" s="17">
        <f t="shared" si="239"/>
        <v>0.87677467856820757</v>
      </c>
    </row>
    <row r="5085" spans="1:10" x14ac:dyDescent="0.3">
      <c r="A5085" s="2">
        <v>20200730</v>
      </c>
      <c r="B5085" s="2" t="s">
        <v>37</v>
      </c>
      <c r="C5085" s="2">
        <v>897</v>
      </c>
      <c r="D5085" s="2">
        <v>61.5</v>
      </c>
      <c r="E5085" s="2">
        <v>24.07</v>
      </c>
      <c r="F5085" s="2">
        <v>1.38</v>
      </c>
      <c r="G5085" s="2">
        <v>0</v>
      </c>
      <c r="H5085" s="16">
        <f t="shared" si="240"/>
        <v>1020.6901835160652</v>
      </c>
      <c r="I5085" s="15">
        <f t="shared" si="238"/>
        <v>55.966568234877037</v>
      </c>
      <c r="J5085" s="14">
        <f t="shared" si="239"/>
        <v>0.87845745855072777</v>
      </c>
    </row>
    <row r="5086" spans="1:10" x14ac:dyDescent="0.3">
      <c r="A5086" s="19">
        <v>20200730</v>
      </c>
      <c r="B5086" s="19" t="s">
        <v>36</v>
      </c>
      <c r="C5086" s="19">
        <v>965</v>
      </c>
      <c r="D5086" s="19">
        <v>68.599999999999994</v>
      </c>
      <c r="E5086" s="19">
        <v>25.51</v>
      </c>
      <c r="F5086" s="19">
        <v>1.72</v>
      </c>
      <c r="G5086" s="19">
        <v>0</v>
      </c>
      <c r="H5086" s="17">
        <f t="shared" si="240"/>
        <v>1036.4577327794532</v>
      </c>
      <c r="I5086" s="18">
        <f t="shared" si="238"/>
        <v>57.899304149357917</v>
      </c>
      <c r="J5086" s="17">
        <f t="shared" si="239"/>
        <v>0.88301341093045993</v>
      </c>
    </row>
    <row r="5087" spans="1:10" x14ac:dyDescent="0.3">
      <c r="A5087" s="2">
        <v>20200730</v>
      </c>
      <c r="B5087" s="2" t="s">
        <v>35</v>
      </c>
      <c r="C5087" s="2">
        <v>973.01</v>
      </c>
      <c r="D5087" s="2">
        <v>68.97</v>
      </c>
      <c r="E5087" s="2">
        <v>26.17</v>
      </c>
      <c r="F5087" s="2">
        <v>2.9</v>
      </c>
      <c r="G5087" s="2">
        <v>0</v>
      </c>
      <c r="H5087" s="16">
        <f t="shared" si="240"/>
        <v>1042.4444548262934</v>
      </c>
      <c r="I5087" s="15">
        <f t="shared" si="238"/>
        <v>58.74638921332167</v>
      </c>
      <c r="J5087" s="14">
        <f t="shared" si="239"/>
        <v>0.88414014145002684</v>
      </c>
    </row>
    <row r="5088" spans="1:10" x14ac:dyDescent="0.3">
      <c r="A5088" s="19">
        <v>20200730</v>
      </c>
      <c r="B5088" s="19" t="s">
        <v>34</v>
      </c>
      <c r="C5088" s="19">
        <v>906.01</v>
      </c>
      <c r="D5088" s="19">
        <v>62.33</v>
      </c>
      <c r="E5088" s="19">
        <v>25.97</v>
      </c>
      <c r="F5088" s="19">
        <v>3.93</v>
      </c>
      <c r="G5088" s="19">
        <v>0</v>
      </c>
      <c r="H5088" s="17">
        <f t="shared" si="240"/>
        <v>1023.0039026278662</v>
      </c>
      <c r="I5088" s="18">
        <f t="shared" si="238"/>
        <v>57.938871957120817</v>
      </c>
      <c r="J5088" s="17">
        <f t="shared" si="239"/>
        <v>0.8713692271065423</v>
      </c>
    </row>
    <row r="5089" spans="1:10" x14ac:dyDescent="0.3">
      <c r="A5089" s="2">
        <v>20200730</v>
      </c>
      <c r="B5089" s="2" t="s">
        <v>33</v>
      </c>
      <c r="C5089" s="2">
        <v>795.01</v>
      </c>
      <c r="D5089" s="2">
        <v>52.3</v>
      </c>
      <c r="E5089" s="2">
        <v>25.34</v>
      </c>
      <c r="F5089" s="2">
        <v>4.55</v>
      </c>
      <c r="G5089" s="2">
        <v>0</v>
      </c>
      <c r="H5089" s="16">
        <f t="shared" si="240"/>
        <v>1004.7855844457872</v>
      </c>
      <c r="I5089" s="15">
        <f t="shared" si="238"/>
        <v>56.739549513930854</v>
      </c>
      <c r="J5089" s="14">
        <f t="shared" si="239"/>
        <v>0.86127409630798257</v>
      </c>
    </row>
    <row r="5090" spans="1:10" x14ac:dyDescent="0.3">
      <c r="A5090" s="19">
        <v>20200730</v>
      </c>
      <c r="B5090" s="19" t="s">
        <v>32</v>
      </c>
      <c r="C5090" s="19">
        <v>649.01</v>
      </c>
      <c r="D5090" s="19">
        <v>41.02</v>
      </c>
      <c r="E5090" s="19">
        <v>24.67</v>
      </c>
      <c r="F5090" s="19">
        <v>4.9000000000000004</v>
      </c>
      <c r="G5090" s="19">
        <v>0</v>
      </c>
      <c r="H5090" s="17">
        <f t="shared" si="240"/>
        <v>988.85847565667063</v>
      </c>
      <c r="I5090" s="18">
        <f t="shared" si="238"/>
        <v>55.571827364270959</v>
      </c>
      <c r="J5090" s="17">
        <f t="shared" si="239"/>
        <v>0.8528180279320472</v>
      </c>
    </row>
    <row r="5091" spans="1:10" x14ac:dyDescent="0.3">
      <c r="A5091" s="2">
        <v>20200730</v>
      </c>
      <c r="B5091" s="2" t="s">
        <v>31</v>
      </c>
      <c r="C5091" s="2">
        <v>451</v>
      </c>
      <c r="D5091" s="2">
        <v>29.36</v>
      </c>
      <c r="E5091" s="2">
        <v>23.96</v>
      </c>
      <c r="F5091" s="2">
        <v>5.17</v>
      </c>
      <c r="G5091" s="2">
        <v>0</v>
      </c>
      <c r="H5091" s="16">
        <f t="shared" si="240"/>
        <v>919.85360032250276</v>
      </c>
      <c r="I5091" s="15">
        <f t="shared" si="238"/>
        <v>52.705425010078216</v>
      </c>
      <c r="J5091" s="14">
        <f t="shared" si="239"/>
        <v>0.80517139307456775</v>
      </c>
    </row>
    <row r="5092" spans="1:10" x14ac:dyDescent="0.3">
      <c r="A5092" s="19">
        <v>20200730</v>
      </c>
      <c r="B5092" s="19" t="s">
        <v>30</v>
      </c>
      <c r="C5092" s="19">
        <v>253</v>
      </c>
      <c r="D5092" s="19">
        <v>17.73</v>
      </c>
      <c r="E5092" s="19">
        <v>22.97</v>
      </c>
      <c r="F5092" s="19">
        <v>5.17</v>
      </c>
      <c r="G5092" s="19">
        <v>0</v>
      </c>
      <c r="H5092" s="17">
        <f t="shared" si="240"/>
        <v>830.78343127898745</v>
      </c>
      <c r="I5092" s="18">
        <f t="shared" si="238"/>
        <v>48.931982227468353</v>
      </c>
      <c r="J5092" s="17">
        <f t="shared" si="239"/>
        <v>0.74131310687388996</v>
      </c>
    </row>
    <row r="5093" spans="1:10" x14ac:dyDescent="0.3">
      <c r="A5093" s="2">
        <v>20200730</v>
      </c>
      <c r="B5093" s="2" t="s">
        <v>29</v>
      </c>
      <c r="C5093" s="2">
        <v>65</v>
      </c>
      <c r="D5093" s="2">
        <v>6.4</v>
      </c>
      <c r="E5093" s="2">
        <v>21.82</v>
      </c>
      <c r="F5093" s="2">
        <v>4.9000000000000004</v>
      </c>
      <c r="G5093" s="2">
        <v>0</v>
      </c>
      <c r="H5093" s="16">
        <f t="shared" si="240"/>
        <v>583.12211944120043</v>
      </c>
      <c r="I5093" s="15">
        <f t="shared" si="238"/>
        <v>40.04256623253751</v>
      </c>
      <c r="J5093" s="14">
        <f t="shared" si="239"/>
        <v>0.54364968047611684</v>
      </c>
    </row>
    <row r="5094" spans="1:10" x14ac:dyDescent="0.3">
      <c r="A5094" s="19">
        <v>20200730</v>
      </c>
      <c r="B5094" s="19" t="s">
        <v>28</v>
      </c>
      <c r="C5094" s="19">
        <v>0</v>
      </c>
      <c r="D5094" s="19">
        <v>0</v>
      </c>
      <c r="E5094" s="19">
        <v>20.62</v>
      </c>
      <c r="F5094" s="19">
        <v>4.76</v>
      </c>
      <c r="G5094" s="19">
        <v>0</v>
      </c>
      <c r="H5094" s="17">
        <f t="shared" si="240"/>
        <v>0</v>
      </c>
      <c r="I5094" s="18">
        <f t="shared" si="238"/>
        <v>20.62</v>
      </c>
      <c r="J5094" s="17">
        <f t="shared" si="239"/>
        <v>0</v>
      </c>
    </row>
    <row r="5095" spans="1:10" x14ac:dyDescent="0.3">
      <c r="A5095" s="2">
        <v>20200730</v>
      </c>
      <c r="B5095" s="2" t="s">
        <v>27</v>
      </c>
      <c r="C5095" s="2">
        <v>0</v>
      </c>
      <c r="D5095" s="2">
        <v>0</v>
      </c>
      <c r="E5095" s="2">
        <v>19.72</v>
      </c>
      <c r="F5095" s="2">
        <v>4.6900000000000004</v>
      </c>
      <c r="G5095" s="2">
        <v>0</v>
      </c>
      <c r="H5095" s="16">
        <f t="shared" si="240"/>
        <v>0</v>
      </c>
      <c r="I5095" s="15">
        <f t="shared" si="238"/>
        <v>19.72</v>
      </c>
      <c r="J5095" s="14">
        <f t="shared" si="239"/>
        <v>0</v>
      </c>
    </row>
    <row r="5096" spans="1:10" x14ac:dyDescent="0.3">
      <c r="A5096" s="19">
        <v>20200730</v>
      </c>
      <c r="B5096" s="19" t="s">
        <v>26</v>
      </c>
      <c r="C5096" s="19">
        <v>0</v>
      </c>
      <c r="D5096" s="19">
        <v>0</v>
      </c>
      <c r="E5096" s="19">
        <v>19.149999999999999</v>
      </c>
      <c r="F5096" s="19">
        <v>4.4800000000000004</v>
      </c>
      <c r="G5096" s="19">
        <v>0</v>
      </c>
      <c r="H5096" s="17">
        <f t="shared" si="240"/>
        <v>0</v>
      </c>
      <c r="I5096" s="18">
        <f t="shared" si="238"/>
        <v>19.149999999999999</v>
      </c>
      <c r="J5096" s="17">
        <f t="shared" si="239"/>
        <v>0</v>
      </c>
    </row>
    <row r="5097" spans="1:10" x14ac:dyDescent="0.3">
      <c r="A5097" s="2">
        <v>20200730</v>
      </c>
      <c r="B5097" s="2" t="s">
        <v>25</v>
      </c>
      <c r="C5097" s="2">
        <v>0</v>
      </c>
      <c r="D5097" s="2">
        <v>0</v>
      </c>
      <c r="E5097" s="2">
        <v>18.690000000000001</v>
      </c>
      <c r="F5097" s="2">
        <v>4</v>
      </c>
      <c r="G5097" s="2">
        <v>0</v>
      </c>
      <c r="H5097" s="16">
        <f t="shared" si="240"/>
        <v>0</v>
      </c>
      <c r="I5097" s="15">
        <f t="shared" si="238"/>
        <v>18.690000000000001</v>
      </c>
      <c r="J5097" s="14">
        <f t="shared" si="239"/>
        <v>0</v>
      </c>
    </row>
    <row r="5098" spans="1:10" x14ac:dyDescent="0.3">
      <c r="A5098" s="19">
        <v>20200731</v>
      </c>
      <c r="B5098" s="19" t="s">
        <v>48</v>
      </c>
      <c r="C5098" s="19">
        <v>0</v>
      </c>
      <c r="D5098" s="19">
        <v>0</v>
      </c>
      <c r="E5098" s="19">
        <v>18.309999999999999</v>
      </c>
      <c r="F5098" s="19">
        <v>3.66</v>
      </c>
      <c r="G5098" s="19">
        <v>0</v>
      </c>
      <c r="H5098" s="17">
        <f t="shared" si="240"/>
        <v>0</v>
      </c>
      <c r="I5098" s="18">
        <f t="shared" si="238"/>
        <v>18.309999999999999</v>
      </c>
      <c r="J5098" s="17">
        <f t="shared" si="239"/>
        <v>0</v>
      </c>
    </row>
    <row r="5099" spans="1:10" x14ac:dyDescent="0.3">
      <c r="A5099" s="2">
        <v>20200731</v>
      </c>
      <c r="B5099" s="2" t="s">
        <v>47</v>
      </c>
      <c r="C5099" s="2">
        <v>0</v>
      </c>
      <c r="D5099" s="2">
        <v>0</v>
      </c>
      <c r="E5099" s="2">
        <v>18.02</v>
      </c>
      <c r="F5099" s="2">
        <v>3.45</v>
      </c>
      <c r="G5099" s="2">
        <v>0</v>
      </c>
      <c r="H5099" s="16">
        <f t="shared" si="240"/>
        <v>0</v>
      </c>
      <c r="I5099" s="15">
        <f t="shared" si="238"/>
        <v>18.02</v>
      </c>
      <c r="J5099" s="14">
        <f t="shared" si="239"/>
        <v>0</v>
      </c>
    </row>
    <row r="5100" spans="1:10" x14ac:dyDescent="0.3">
      <c r="A5100" s="19">
        <v>20200731</v>
      </c>
      <c r="B5100" s="19" t="s">
        <v>46</v>
      </c>
      <c r="C5100" s="19">
        <v>0</v>
      </c>
      <c r="D5100" s="19">
        <v>0</v>
      </c>
      <c r="E5100" s="19">
        <v>17.78</v>
      </c>
      <c r="F5100" s="19">
        <v>3.45</v>
      </c>
      <c r="G5100" s="19">
        <v>0</v>
      </c>
      <c r="H5100" s="17">
        <f t="shared" si="240"/>
        <v>0</v>
      </c>
      <c r="I5100" s="18">
        <f t="shared" si="238"/>
        <v>17.78</v>
      </c>
      <c r="J5100" s="17">
        <f t="shared" si="239"/>
        <v>0</v>
      </c>
    </row>
    <row r="5101" spans="1:10" x14ac:dyDescent="0.3">
      <c r="A5101" s="2">
        <v>20200731</v>
      </c>
      <c r="B5101" s="2" t="s">
        <v>45</v>
      </c>
      <c r="C5101" s="2">
        <v>0</v>
      </c>
      <c r="D5101" s="2">
        <v>0</v>
      </c>
      <c r="E5101" s="2">
        <v>17.600000000000001</v>
      </c>
      <c r="F5101" s="2">
        <v>3.52</v>
      </c>
      <c r="G5101" s="2">
        <v>0</v>
      </c>
      <c r="H5101" s="16">
        <f t="shared" si="240"/>
        <v>0</v>
      </c>
      <c r="I5101" s="15">
        <f t="shared" si="238"/>
        <v>17.600000000000001</v>
      </c>
      <c r="J5101" s="14">
        <f t="shared" si="239"/>
        <v>0</v>
      </c>
    </row>
    <row r="5102" spans="1:10" x14ac:dyDescent="0.3">
      <c r="A5102" s="19">
        <v>20200731</v>
      </c>
      <c r="B5102" s="19" t="s">
        <v>44</v>
      </c>
      <c r="C5102" s="19">
        <v>0</v>
      </c>
      <c r="D5102" s="19">
        <v>0</v>
      </c>
      <c r="E5102" s="19">
        <v>17.38</v>
      </c>
      <c r="F5102" s="19">
        <v>3.66</v>
      </c>
      <c r="G5102" s="19">
        <v>0</v>
      </c>
      <c r="H5102" s="17">
        <f t="shared" si="240"/>
        <v>0</v>
      </c>
      <c r="I5102" s="18">
        <f t="shared" si="238"/>
        <v>17.38</v>
      </c>
      <c r="J5102" s="17">
        <f t="shared" si="239"/>
        <v>0</v>
      </c>
    </row>
    <row r="5103" spans="1:10" x14ac:dyDescent="0.3">
      <c r="A5103" s="2">
        <v>20200731</v>
      </c>
      <c r="B5103" s="2" t="s">
        <v>43</v>
      </c>
      <c r="C5103" s="2">
        <v>0</v>
      </c>
      <c r="D5103" s="2">
        <v>0</v>
      </c>
      <c r="E5103" s="2">
        <v>17.11</v>
      </c>
      <c r="F5103" s="2">
        <v>3.72</v>
      </c>
      <c r="G5103" s="2">
        <v>0</v>
      </c>
      <c r="H5103" s="16">
        <f t="shared" si="240"/>
        <v>0</v>
      </c>
      <c r="I5103" s="15">
        <f t="shared" si="238"/>
        <v>17.11</v>
      </c>
      <c r="J5103" s="14">
        <f t="shared" si="239"/>
        <v>0</v>
      </c>
    </row>
    <row r="5104" spans="1:10" x14ac:dyDescent="0.3">
      <c r="A5104" s="19">
        <v>20200731</v>
      </c>
      <c r="B5104" s="19" t="s">
        <v>42</v>
      </c>
      <c r="C5104" s="19">
        <v>44.28</v>
      </c>
      <c r="D5104" s="19">
        <v>5.23</v>
      </c>
      <c r="E5104" s="19">
        <v>16.97</v>
      </c>
      <c r="F5104" s="19">
        <v>3.59</v>
      </c>
      <c r="G5104" s="19">
        <v>0</v>
      </c>
      <c r="H5104" s="17">
        <f t="shared" si="240"/>
        <v>485.77127020303158</v>
      </c>
      <c r="I5104" s="18">
        <f t="shared" si="238"/>
        <v>32.150352193844739</v>
      </c>
      <c r="J5104" s="17">
        <f t="shared" si="239"/>
        <v>0.47014080969881811</v>
      </c>
    </row>
    <row r="5105" spans="1:10" x14ac:dyDescent="0.3">
      <c r="A5105" s="2">
        <v>20200731</v>
      </c>
      <c r="B5105" s="2" t="s">
        <v>41</v>
      </c>
      <c r="C5105" s="2">
        <v>233.99</v>
      </c>
      <c r="D5105" s="2">
        <v>16.53</v>
      </c>
      <c r="E5105" s="2">
        <v>17.59</v>
      </c>
      <c r="F5105" s="2">
        <v>3.45</v>
      </c>
      <c r="G5105" s="2">
        <v>0</v>
      </c>
      <c r="H5105" s="16">
        <f t="shared" si="240"/>
        <v>822.41032434657927</v>
      </c>
      <c r="I5105" s="15">
        <f t="shared" si="238"/>
        <v>43.290322635830606</v>
      </c>
      <c r="J5105" s="14">
        <f t="shared" si="239"/>
        <v>0.75472064857556254</v>
      </c>
    </row>
    <row r="5106" spans="1:10" x14ac:dyDescent="0.3">
      <c r="A5106" s="19">
        <v>20200731</v>
      </c>
      <c r="B5106" s="19" t="s">
        <v>40</v>
      </c>
      <c r="C5106" s="19">
        <v>419</v>
      </c>
      <c r="D5106" s="19">
        <v>28.15</v>
      </c>
      <c r="E5106" s="19">
        <v>18.97</v>
      </c>
      <c r="F5106" s="19">
        <v>3.66</v>
      </c>
      <c r="G5106" s="19">
        <v>0</v>
      </c>
      <c r="H5106" s="17">
        <f t="shared" si="240"/>
        <v>888.12299256143524</v>
      </c>
      <c r="I5106" s="18">
        <f t="shared" si="238"/>
        <v>46.72384351754485</v>
      </c>
      <c r="J5106" s="17">
        <f t="shared" si="239"/>
        <v>0.80130249044511304</v>
      </c>
    </row>
    <row r="5107" spans="1:10" x14ac:dyDescent="0.3">
      <c r="A5107" s="2">
        <v>20200731</v>
      </c>
      <c r="B5107" s="2" t="s">
        <v>39</v>
      </c>
      <c r="C5107" s="2">
        <v>594</v>
      </c>
      <c r="D5107" s="2">
        <v>39.82</v>
      </c>
      <c r="E5107" s="2">
        <v>20.71</v>
      </c>
      <c r="F5107" s="2">
        <v>4</v>
      </c>
      <c r="G5107" s="2">
        <v>0</v>
      </c>
      <c r="H5107" s="16">
        <f t="shared" si="240"/>
        <v>927.57737857266568</v>
      </c>
      <c r="I5107" s="15">
        <f t="shared" si="238"/>
        <v>49.696793080395807</v>
      </c>
      <c r="J5107" s="14">
        <f t="shared" si="239"/>
        <v>0.82449053894167279</v>
      </c>
    </row>
    <row r="5108" spans="1:10" x14ac:dyDescent="0.3">
      <c r="A5108" s="19">
        <v>20200731</v>
      </c>
      <c r="B5108" s="19" t="s">
        <v>38</v>
      </c>
      <c r="C5108" s="19">
        <v>786</v>
      </c>
      <c r="D5108" s="19">
        <v>51.14</v>
      </c>
      <c r="E5108" s="19">
        <v>22.25</v>
      </c>
      <c r="F5108" s="19">
        <v>4</v>
      </c>
      <c r="G5108" s="19">
        <v>0</v>
      </c>
      <c r="H5108" s="17">
        <f t="shared" si="240"/>
        <v>1009.39876132074</v>
      </c>
      <c r="I5108" s="18">
        <f t="shared" si="238"/>
        <v>53.793711291273127</v>
      </c>
      <c r="J5108" s="17">
        <f t="shared" si="239"/>
        <v>0.87860924702016852</v>
      </c>
    </row>
    <row r="5109" spans="1:10" x14ac:dyDescent="0.3">
      <c r="A5109" s="2">
        <v>20200731</v>
      </c>
      <c r="B5109" s="2" t="s">
        <v>37</v>
      </c>
      <c r="C5109" s="2">
        <v>873</v>
      </c>
      <c r="D5109" s="2">
        <v>61.32</v>
      </c>
      <c r="E5109" s="2">
        <v>23.84</v>
      </c>
      <c r="F5109" s="2">
        <v>4.07</v>
      </c>
      <c r="G5109" s="2">
        <v>0</v>
      </c>
      <c r="H5109" s="16">
        <f t="shared" si="240"/>
        <v>995.08301341837239</v>
      </c>
      <c r="I5109" s="15">
        <f t="shared" si="238"/>
        <v>54.936344169324137</v>
      </c>
      <c r="J5109" s="14">
        <f t="shared" si="239"/>
        <v>0.86103184936803967</v>
      </c>
    </row>
    <row r="5110" spans="1:10" x14ac:dyDescent="0.3">
      <c r="A5110" s="19">
        <v>20200731</v>
      </c>
      <c r="B5110" s="19" t="s">
        <v>36</v>
      </c>
      <c r="C5110" s="19">
        <v>928</v>
      </c>
      <c r="D5110" s="19">
        <v>68.37</v>
      </c>
      <c r="E5110" s="19">
        <v>25.31</v>
      </c>
      <c r="F5110" s="19">
        <v>3.93</v>
      </c>
      <c r="G5110" s="19">
        <v>0</v>
      </c>
      <c r="H5110" s="17">
        <f t="shared" si="240"/>
        <v>998.2964320098497</v>
      </c>
      <c r="I5110" s="18">
        <f t="shared" si="238"/>
        <v>56.506763500307798</v>
      </c>
      <c r="J5110" s="17">
        <f t="shared" si="239"/>
        <v>0.85675752887044021</v>
      </c>
    </row>
    <row r="5111" spans="1:10" x14ac:dyDescent="0.3">
      <c r="A5111" s="2">
        <v>20200731</v>
      </c>
      <c r="B5111" s="2" t="s">
        <v>35</v>
      </c>
      <c r="C5111" s="2">
        <v>990.01</v>
      </c>
      <c r="D5111" s="2">
        <v>68.73</v>
      </c>
      <c r="E5111" s="2">
        <v>26.4</v>
      </c>
      <c r="F5111" s="2">
        <v>4.1399999999999997</v>
      </c>
      <c r="G5111" s="2">
        <v>0</v>
      </c>
      <c r="H5111" s="16">
        <f t="shared" si="240"/>
        <v>1062.3777968046365</v>
      </c>
      <c r="I5111" s="15">
        <f t="shared" si="238"/>
        <v>59.599306150144891</v>
      </c>
      <c r="J5111" s="14">
        <f t="shared" si="239"/>
        <v>0.89696889093021648</v>
      </c>
    </row>
    <row r="5112" spans="1:10" x14ac:dyDescent="0.3">
      <c r="A5112" s="19">
        <v>20200731</v>
      </c>
      <c r="B5112" s="19" t="s">
        <v>34</v>
      </c>
      <c r="C5112" s="19">
        <v>892.01</v>
      </c>
      <c r="D5112" s="19">
        <v>62.14</v>
      </c>
      <c r="E5112" s="19">
        <v>26.89</v>
      </c>
      <c r="F5112" s="19">
        <v>4.76</v>
      </c>
      <c r="G5112" s="19">
        <v>0</v>
      </c>
      <c r="H5112" s="17">
        <f t="shared" si="240"/>
        <v>1008.9559772638115</v>
      </c>
      <c r="I5112" s="18">
        <f t="shared" si="238"/>
        <v>58.419874289494111</v>
      </c>
      <c r="J5112" s="17">
        <f t="shared" si="239"/>
        <v>0.85721965860675542</v>
      </c>
    </row>
    <row r="5113" spans="1:10" x14ac:dyDescent="0.3">
      <c r="A5113" s="2">
        <v>20200731</v>
      </c>
      <c r="B5113" s="2" t="s">
        <v>33</v>
      </c>
      <c r="C5113" s="2">
        <v>795.01</v>
      </c>
      <c r="D5113" s="2">
        <v>52.13</v>
      </c>
      <c r="E5113" s="2">
        <v>26.67</v>
      </c>
      <c r="F5113" s="2">
        <v>5.59</v>
      </c>
      <c r="G5113" s="2">
        <v>0</v>
      </c>
      <c r="H5113" s="16">
        <f t="shared" si="240"/>
        <v>1007.0994989854646</v>
      </c>
      <c r="I5113" s="15">
        <f t="shared" si="238"/>
        <v>58.141859343295771</v>
      </c>
      <c r="J5113" s="14">
        <f t="shared" si="239"/>
        <v>0.85690232425510504</v>
      </c>
    </row>
    <row r="5114" spans="1:10" x14ac:dyDescent="0.3">
      <c r="A5114" s="19">
        <v>20200731</v>
      </c>
      <c r="B5114" s="19" t="s">
        <v>32</v>
      </c>
      <c r="C5114" s="19">
        <v>649.01</v>
      </c>
      <c r="D5114" s="19">
        <v>40.869999999999997</v>
      </c>
      <c r="E5114" s="19">
        <v>25.87</v>
      </c>
      <c r="F5114" s="19">
        <v>6.28</v>
      </c>
      <c r="G5114" s="19">
        <v>0</v>
      </c>
      <c r="H5114" s="17">
        <f t="shared" si="240"/>
        <v>991.84686922062576</v>
      </c>
      <c r="I5114" s="18">
        <f t="shared" si="238"/>
        <v>56.865214663144556</v>
      </c>
      <c r="J5114" s="17">
        <f t="shared" si="239"/>
        <v>0.84962250891755187</v>
      </c>
    </row>
    <row r="5115" spans="1:10" x14ac:dyDescent="0.3">
      <c r="A5115" s="2">
        <v>20200731</v>
      </c>
      <c r="B5115" s="2" t="s">
        <v>31</v>
      </c>
      <c r="C5115" s="2">
        <v>459</v>
      </c>
      <c r="D5115" s="2">
        <v>29.22</v>
      </c>
      <c r="E5115" s="2">
        <v>24.9</v>
      </c>
      <c r="F5115" s="2">
        <v>6.69</v>
      </c>
      <c r="G5115" s="2">
        <v>0</v>
      </c>
      <c r="H5115" s="16">
        <f t="shared" si="240"/>
        <v>940.25713370427718</v>
      </c>
      <c r="I5115" s="15">
        <f t="shared" si="238"/>
        <v>54.283035428258657</v>
      </c>
      <c r="J5115" s="14">
        <f t="shared" si="239"/>
        <v>0.81635601039356842</v>
      </c>
    </row>
    <row r="5116" spans="1:10" x14ac:dyDescent="0.3">
      <c r="A5116" s="19">
        <v>20200731</v>
      </c>
      <c r="B5116" s="19" t="s">
        <v>30</v>
      </c>
      <c r="C5116" s="19">
        <v>255</v>
      </c>
      <c r="D5116" s="19">
        <v>17.579999999999998</v>
      </c>
      <c r="E5116" s="19">
        <v>23.73</v>
      </c>
      <c r="F5116" s="19">
        <v>6.69</v>
      </c>
      <c r="G5116" s="19">
        <v>0</v>
      </c>
      <c r="H5116" s="17">
        <f t="shared" si="240"/>
        <v>844.26701601505044</v>
      </c>
      <c r="I5116" s="18">
        <f t="shared" si="238"/>
        <v>50.113344250470327</v>
      </c>
      <c r="J5116" s="17">
        <f t="shared" si="239"/>
        <v>0.74885635905878567</v>
      </c>
    </row>
    <row r="5117" spans="1:10" x14ac:dyDescent="0.3">
      <c r="A5117" s="2">
        <v>20200731</v>
      </c>
      <c r="B5117" s="2" t="s">
        <v>29</v>
      </c>
      <c r="C5117" s="2">
        <v>67</v>
      </c>
      <c r="D5117" s="2">
        <v>6.24</v>
      </c>
      <c r="E5117" s="2">
        <v>22.53</v>
      </c>
      <c r="F5117" s="2">
        <v>6.76</v>
      </c>
      <c r="G5117" s="2">
        <v>0</v>
      </c>
      <c r="H5117" s="16">
        <f t="shared" si="240"/>
        <v>616.412898911772</v>
      </c>
      <c r="I5117" s="15">
        <f t="shared" si="238"/>
        <v>41.79290309099288</v>
      </c>
      <c r="J5117" s="14">
        <f t="shared" si="239"/>
        <v>0.56983176957218673</v>
      </c>
    </row>
    <row r="5118" spans="1:10" x14ac:dyDescent="0.3">
      <c r="A5118" s="19">
        <v>20200731</v>
      </c>
      <c r="B5118" s="19" t="s">
        <v>28</v>
      </c>
      <c r="C5118" s="19">
        <v>0</v>
      </c>
      <c r="D5118" s="19">
        <v>0</v>
      </c>
      <c r="E5118" s="19">
        <v>20.95</v>
      </c>
      <c r="F5118" s="19">
        <v>6.55</v>
      </c>
      <c r="G5118" s="19">
        <v>0</v>
      </c>
      <c r="H5118" s="17">
        <f t="shared" si="240"/>
        <v>0</v>
      </c>
      <c r="I5118" s="18">
        <f t="shared" si="238"/>
        <v>20.95</v>
      </c>
      <c r="J5118" s="17">
        <f t="shared" si="239"/>
        <v>0</v>
      </c>
    </row>
    <row r="5119" spans="1:10" x14ac:dyDescent="0.3">
      <c r="A5119" s="2">
        <v>20200731</v>
      </c>
      <c r="B5119" s="2" t="s">
        <v>27</v>
      </c>
      <c r="C5119" s="2">
        <v>0</v>
      </c>
      <c r="D5119" s="2">
        <v>0</v>
      </c>
      <c r="E5119" s="2">
        <v>19.899999999999999</v>
      </c>
      <c r="F5119" s="2">
        <v>6.55</v>
      </c>
      <c r="G5119" s="2">
        <v>0</v>
      </c>
      <c r="H5119" s="16">
        <f t="shared" si="240"/>
        <v>0</v>
      </c>
      <c r="I5119" s="15">
        <f t="shared" si="238"/>
        <v>19.899999999999999</v>
      </c>
      <c r="J5119" s="14">
        <f t="shared" si="239"/>
        <v>0</v>
      </c>
    </row>
    <row r="5120" spans="1:10" x14ac:dyDescent="0.3">
      <c r="A5120" s="19">
        <v>20200731</v>
      </c>
      <c r="B5120" s="19" t="s">
        <v>26</v>
      </c>
      <c r="C5120" s="19">
        <v>0</v>
      </c>
      <c r="D5120" s="19">
        <v>0</v>
      </c>
      <c r="E5120" s="19">
        <v>19.38</v>
      </c>
      <c r="F5120" s="19">
        <v>6.55</v>
      </c>
      <c r="G5120" s="19">
        <v>0</v>
      </c>
      <c r="H5120" s="17">
        <f t="shared" si="240"/>
        <v>0</v>
      </c>
      <c r="I5120" s="18">
        <f t="shared" si="238"/>
        <v>19.38</v>
      </c>
      <c r="J5120" s="17">
        <f t="shared" si="239"/>
        <v>0</v>
      </c>
    </row>
    <row r="5121" spans="1:10" x14ac:dyDescent="0.3">
      <c r="A5121" s="2">
        <v>20200731</v>
      </c>
      <c r="B5121" s="2" t="s">
        <v>25</v>
      </c>
      <c r="C5121" s="2">
        <v>0</v>
      </c>
      <c r="D5121" s="2">
        <v>0</v>
      </c>
      <c r="E5121" s="2">
        <v>19.12</v>
      </c>
      <c r="F5121" s="2">
        <v>6.14</v>
      </c>
      <c r="G5121" s="2">
        <v>0</v>
      </c>
      <c r="H5121" s="16">
        <f t="shared" si="240"/>
        <v>0</v>
      </c>
      <c r="I5121" s="15">
        <f t="shared" si="238"/>
        <v>19.12</v>
      </c>
      <c r="J5121" s="14">
        <f t="shared" si="239"/>
        <v>0</v>
      </c>
    </row>
    <row r="5122" spans="1:10" x14ac:dyDescent="0.3">
      <c r="A5122" s="19">
        <v>20200801</v>
      </c>
      <c r="B5122" s="19" t="s">
        <v>48</v>
      </c>
      <c r="C5122" s="19">
        <v>0</v>
      </c>
      <c r="D5122" s="19">
        <v>0</v>
      </c>
      <c r="E5122" s="19">
        <v>18.93</v>
      </c>
      <c r="F5122" s="19">
        <v>5.66</v>
      </c>
      <c r="G5122" s="19">
        <v>0</v>
      </c>
      <c r="H5122" s="17">
        <f t="shared" si="240"/>
        <v>0</v>
      </c>
      <c r="I5122" s="18">
        <f t="shared" si="238"/>
        <v>18.93</v>
      </c>
      <c r="J5122" s="17">
        <f t="shared" si="239"/>
        <v>0</v>
      </c>
    </row>
    <row r="5123" spans="1:10" x14ac:dyDescent="0.3">
      <c r="A5123" s="2">
        <v>20200801</v>
      </c>
      <c r="B5123" s="2" t="s">
        <v>47</v>
      </c>
      <c r="C5123" s="2">
        <v>0</v>
      </c>
      <c r="D5123" s="2">
        <v>0</v>
      </c>
      <c r="E5123" s="2">
        <v>18.82</v>
      </c>
      <c r="F5123" s="2">
        <v>5.45</v>
      </c>
      <c r="G5123" s="2">
        <v>0</v>
      </c>
      <c r="H5123" s="16">
        <f t="shared" si="240"/>
        <v>0</v>
      </c>
      <c r="I5123" s="15">
        <f t="shared" si="238"/>
        <v>18.82</v>
      </c>
      <c r="J5123" s="14">
        <f t="shared" si="239"/>
        <v>0</v>
      </c>
    </row>
    <row r="5124" spans="1:10" x14ac:dyDescent="0.3">
      <c r="A5124" s="19">
        <v>20200801</v>
      </c>
      <c r="B5124" s="19" t="s">
        <v>46</v>
      </c>
      <c r="C5124" s="19">
        <v>0</v>
      </c>
      <c r="D5124" s="19">
        <v>0</v>
      </c>
      <c r="E5124" s="19">
        <v>18.850000000000001</v>
      </c>
      <c r="F5124" s="19">
        <v>5.31</v>
      </c>
      <c r="G5124" s="19">
        <v>0</v>
      </c>
      <c r="H5124" s="17">
        <f t="shared" si="240"/>
        <v>0</v>
      </c>
      <c r="I5124" s="18">
        <f t="shared" si="238"/>
        <v>18.850000000000001</v>
      </c>
      <c r="J5124" s="17">
        <f t="shared" si="239"/>
        <v>0</v>
      </c>
    </row>
    <row r="5125" spans="1:10" x14ac:dyDescent="0.3">
      <c r="A5125" s="2">
        <v>20200801</v>
      </c>
      <c r="B5125" s="2" t="s">
        <v>45</v>
      </c>
      <c r="C5125" s="2">
        <v>0</v>
      </c>
      <c r="D5125" s="2">
        <v>0</v>
      </c>
      <c r="E5125" s="2">
        <v>19.05</v>
      </c>
      <c r="F5125" s="2">
        <v>5.31</v>
      </c>
      <c r="G5125" s="2">
        <v>0</v>
      </c>
      <c r="H5125" s="16">
        <f t="shared" si="240"/>
        <v>0</v>
      </c>
      <c r="I5125" s="15">
        <f t="shared" si="238"/>
        <v>19.05</v>
      </c>
      <c r="J5125" s="14">
        <f t="shared" si="239"/>
        <v>0</v>
      </c>
    </row>
    <row r="5126" spans="1:10" x14ac:dyDescent="0.3">
      <c r="A5126" s="19">
        <v>20200801</v>
      </c>
      <c r="B5126" s="19" t="s">
        <v>44</v>
      </c>
      <c r="C5126" s="19">
        <v>0</v>
      </c>
      <c r="D5126" s="19">
        <v>0</v>
      </c>
      <c r="E5126" s="19">
        <v>18.96</v>
      </c>
      <c r="F5126" s="19">
        <v>5.38</v>
      </c>
      <c r="G5126" s="19">
        <v>0</v>
      </c>
      <c r="H5126" s="17">
        <f t="shared" si="240"/>
        <v>0</v>
      </c>
      <c r="I5126" s="18">
        <f t="shared" si="238"/>
        <v>18.96</v>
      </c>
      <c r="J5126" s="17">
        <f t="shared" si="239"/>
        <v>0</v>
      </c>
    </row>
    <row r="5127" spans="1:10" x14ac:dyDescent="0.3">
      <c r="A5127" s="2">
        <v>20200801</v>
      </c>
      <c r="B5127" s="2" t="s">
        <v>43</v>
      </c>
      <c r="C5127" s="2">
        <v>0</v>
      </c>
      <c r="D5127" s="2">
        <v>0</v>
      </c>
      <c r="E5127" s="2">
        <v>18.95</v>
      </c>
      <c r="F5127" s="2">
        <v>6.28</v>
      </c>
      <c r="G5127" s="2">
        <v>0</v>
      </c>
      <c r="H5127" s="16">
        <f t="shared" si="240"/>
        <v>0</v>
      </c>
      <c r="I5127" s="15">
        <f t="shared" si="238"/>
        <v>18.95</v>
      </c>
      <c r="J5127" s="14">
        <f t="shared" si="239"/>
        <v>0</v>
      </c>
    </row>
    <row r="5128" spans="1:10" x14ac:dyDescent="0.3">
      <c r="A5128" s="19">
        <v>20200801</v>
      </c>
      <c r="B5128" s="19" t="s">
        <v>42</v>
      </c>
      <c r="C5128" s="19">
        <v>40.299999999999997</v>
      </c>
      <c r="D5128" s="19">
        <v>5.08</v>
      </c>
      <c r="E5128" s="19">
        <v>19.03</v>
      </c>
      <c r="F5128" s="19">
        <v>5.52</v>
      </c>
      <c r="G5128" s="19">
        <v>0</v>
      </c>
      <c r="H5128" s="17">
        <f t="shared" si="240"/>
        <v>455.12754380244627</v>
      </c>
      <c r="I5128" s="18">
        <f t="shared" si="238"/>
        <v>33.252735743826449</v>
      </c>
      <c r="J5128" s="17">
        <f t="shared" si="239"/>
        <v>0.43822533073312347</v>
      </c>
    </row>
    <row r="5129" spans="1:10" x14ac:dyDescent="0.3">
      <c r="A5129" s="2">
        <v>20200801</v>
      </c>
      <c r="B5129" s="2" t="s">
        <v>41</v>
      </c>
      <c r="C5129" s="2">
        <v>226.99</v>
      </c>
      <c r="D5129" s="2">
        <v>16.39</v>
      </c>
      <c r="E5129" s="2">
        <v>19.34</v>
      </c>
      <c r="F5129" s="2">
        <v>4.97</v>
      </c>
      <c r="G5129" s="2">
        <v>0</v>
      </c>
      <c r="H5129" s="16">
        <f t="shared" si="240"/>
        <v>804.43266698197874</v>
      </c>
      <c r="I5129" s="15">
        <f t="shared" si="238"/>
        <v>44.478520843186836</v>
      </c>
      <c r="J5129" s="14">
        <f t="shared" si="239"/>
        <v>0.73392145386360896</v>
      </c>
    </row>
    <row r="5130" spans="1:10" x14ac:dyDescent="0.3">
      <c r="A5130" s="19">
        <v>20200801</v>
      </c>
      <c r="B5130" s="19" t="s">
        <v>40</v>
      </c>
      <c r="C5130" s="19">
        <v>427</v>
      </c>
      <c r="D5130" s="19">
        <v>28.02</v>
      </c>
      <c r="E5130" s="19">
        <v>20.12</v>
      </c>
      <c r="F5130" s="19">
        <v>5.38</v>
      </c>
      <c r="G5130" s="19">
        <v>0</v>
      </c>
      <c r="H5130" s="17">
        <f t="shared" si="240"/>
        <v>908.9365988062001</v>
      </c>
      <c r="I5130" s="18">
        <f t="shared" ref="I5130:I5193" si="241">E5130+H5130*((NOCT-20)/(800))</f>
        <v>48.524268712693754</v>
      </c>
      <c r="J5130" s="17">
        <f t="shared" ref="J5130:J5193" si="242">P_STC__W*(H5130/1000)*(1+(alpha_p/100)*(I5130-25))</f>
        <v>0.8127172892371648</v>
      </c>
    </row>
    <row r="5131" spans="1:10" x14ac:dyDescent="0.3">
      <c r="A5131" s="2">
        <v>20200801</v>
      </c>
      <c r="B5131" s="2" t="s">
        <v>39</v>
      </c>
      <c r="C5131" s="2">
        <v>614</v>
      </c>
      <c r="D5131" s="2">
        <v>39.68</v>
      </c>
      <c r="E5131" s="2">
        <v>21.44</v>
      </c>
      <c r="F5131" s="2">
        <v>5.66</v>
      </c>
      <c r="G5131" s="2">
        <v>0</v>
      </c>
      <c r="H5131" s="16">
        <f t="shared" si="240"/>
        <v>961.63001111430526</v>
      </c>
      <c r="I5131" s="15">
        <f t="shared" si="241"/>
        <v>51.490937847322044</v>
      </c>
      <c r="J5131" s="14">
        <f t="shared" si="242"/>
        <v>0.8469948472598362</v>
      </c>
    </row>
    <row r="5132" spans="1:10" x14ac:dyDescent="0.3">
      <c r="A5132" s="19">
        <v>20200801</v>
      </c>
      <c r="B5132" s="19" t="s">
        <v>38</v>
      </c>
      <c r="C5132" s="19">
        <v>791</v>
      </c>
      <c r="D5132" s="19">
        <v>50.99</v>
      </c>
      <c r="E5132" s="19">
        <v>23.13</v>
      </c>
      <c r="F5132" s="19">
        <v>5.66</v>
      </c>
      <c r="G5132" s="19">
        <v>0</v>
      </c>
      <c r="H5132" s="17">
        <f t="shared" si="240"/>
        <v>1017.9707059727671</v>
      </c>
      <c r="I5132" s="18">
        <f t="shared" si="241"/>
        <v>54.941584561648966</v>
      </c>
      <c r="J5132" s="17">
        <f t="shared" si="242"/>
        <v>0.88081225408902408</v>
      </c>
    </row>
    <row r="5133" spans="1:10" x14ac:dyDescent="0.3">
      <c r="A5133" s="2">
        <v>20200801</v>
      </c>
      <c r="B5133" s="2" t="s">
        <v>37</v>
      </c>
      <c r="C5133" s="2">
        <v>900</v>
      </c>
      <c r="D5133" s="2">
        <v>61.13</v>
      </c>
      <c r="E5133" s="2">
        <v>24.88</v>
      </c>
      <c r="F5133" s="2">
        <v>6</v>
      </c>
      <c r="G5133" s="2">
        <v>0</v>
      </c>
      <c r="H5133" s="16">
        <f t="shared" si="240"/>
        <v>1027.7287461494916</v>
      </c>
      <c r="I5133" s="15">
        <f t="shared" si="241"/>
        <v>56.996523317171608</v>
      </c>
      <c r="J5133" s="14">
        <f t="shared" si="242"/>
        <v>0.87975188559494266</v>
      </c>
    </row>
    <row r="5134" spans="1:10" x14ac:dyDescent="0.3">
      <c r="A5134" s="19">
        <v>20200801</v>
      </c>
      <c r="B5134" s="19" t="s">
        <v>36</v>
      </c>
      <c r="C5134" s="19">
        <v>963</v>
      </c>
      <c r="D5134" s="19">
        <v>68.13</v>
      </c>
      <c r="E5134" s="19">
        <v>26.06</v>
      </c>
      <c r="F5134" s="19">
        <v>6.69</v>
      </c>
      <c r="G5134" s="19">
        <v>0</v>
      </c>
      <c r="H5134" s="17">
        <f t="shared" si="240"/>
        <v>1037.6803807457816</v>
      </c>
      <c r="I5134" s="18">
        <f t="shared" si="241"/>
        <v>58.487511898305669</v>
      </c>
      <c r="J5134" s="17">
        <f t="shared" si="242"/>
        <v>0.8813083773098993</v>
      </c>
    </row>
    <row r="5135" spans="1:10" x14ac:dyDescent="0.3">
      <c r="A5135" s="2">
        <v>20200801</v>
      </c>
      <c r="B5135" s="2" t="s">
        <v>35</v>
      </c>
      <c r="C5135" s="2">
        <v>977.01</v>
      </c>
      <c r="D5135" s="2">
        <v>68.489999999999995</v>
      </c>
      <c r="E5135" s="2">
        <v>26.7</v>
      </c>
      <c r="F5135" s="2">
        <v>7.1</v>
      </c>
      <c r="G5135" s="2">
        <v>0</v>
      </c>
      <c r="H5135" s="16">
        <f t="shared" si="240"/>
        <v>1050.1491189562789</v>
      </c>
      <c r="I5135" s="15">
        <f t="shared" si="241"/>
        <v>59.517159967383719</v>
      </c>
      <c r="J5135" s="14">
        <f t="shared" si="242"/>
        <v>0.88703237587748451</v>
      </c>
    </row>
    <row r="5136" spans="1:10" x14ac:dyDescent="0.3">
      <c r="A5136" s="19">
        <v>20200801</v>
      </c>
      <c r="B5136" s="19" t="s">
        <v>34</v>
      </c>
      <c r="C5136" s="19">
        <v>904.01</v>
      </c>
      <c r="D5136" s="19">
        <v>61.94</v>
      </c>
      <c r="E5136" s="19">
        <v>26.91</v>
      </c>
      <c r="F5136" s="19">
        <v>7.38</v>
      </c>
      <c r="G5136" s="19">
        <v>0</v>
      </c>
      <c r="H5136" s="17">
        <f t="shared" si="240"/>
        <v>1024.4256182399174</v>
      </c>
      <c r="I5136" s="18">
        <f t="shared" si="241"/>
        <v>58.923300569997423</v>
      </c>
      <c r="J5136" s="17">
        <f t="shared" si="242"/>
        <v>0.86804207652370569</v>
      </c>
    </row>
    <row r="5137" spans="1:10" x14ac:dyDescent="0.3">
      <c r="A5137" s="2">
        <v>20200801</v>
      </c>
      <c r="B5137" s="2" t="s">
        <v>33</v>
      </c>
      <c r="C5137" s="2">
        <v>796.01</v>
      </c>
      <c r="D5137" s="2">
        <v>51.96</v>
      </c>
      <c r="E5137" s="2">
        <v>26.62</v>
      </c>
      <c r="F5137" s="2">
        <v>7.59</v>
      </c>
      <c r="G5137" s="2">
        <v>0</v>
      </c>
      <c r="H5137" s="16">
        <f t="shared" si="240"/>
        <v>1010.7027135914153</v>
      </c>
      <c r="I5137" s="15">
        <f t="shared" si="241"/>
        <v>58.20445979973173</v>
      </c>
      <c r="J5137" s="14">
        <f t="shared" si="242"/>
        <v>0.85968344428824861</v>
      </c>
    </row>
    <row r="5138" spans="1:10" x14ac:dyDescent="0.3">
      <c r="A5138" s="19">
        <v>20200801</v>
      </c>
      <c r="B5138" s="19" t="s">
        <v>32</v>
      </c>
      <c r="C5138" s="19">
        <v>645.01</v>
      </c>
      <c r="D5138" s="19">
        <v>40.72</v>
      </c>
      <c r="E5138" s="19">
        <v>25.95</v>
      </c>
      <c r="F5138" s="19">
        <v>7.59</v>
      </c>
      <c r="G5138" s="19">
        <v>0</v>
      </c>
      <c r="H5138" s="17">
        <f t="shared" si="240"/>
        <v>988.72866353400696</v>
      </c>
      <c r="I5138" s="18">
        <f t="shared" si="241"/>
        <v>56.84777073543772</v>
      </c>
      <c r="J5138" s="17">
        <f t="shared" si="242"/>
        <v>0.84702904645296628</v>
      </c>
    </row>
    <row r="5139" spans="1:10" x14ac:dyDescent="0.3">
      <c r="A5139" s="2">
        <v>20200801</v>
      </c>
      <c r="B5139" s="2" t="s">
        <v>31</v>
      </c>
      <c r="C5139" s="2">
        <v>442</v>
      </c>
      <c r="D5139" s="2">
        <v>29.07</v>
      </c>
      <c r="E5139" s="2">
        <v>24.91</v>
      </c>
      <c r="F5139" s="2">
        <v>7.59</v>
      </c>
      <c r="G5139" s="2">
        <v>0</v>
      </c>
      <c r="H5139" s="16">
        <f t="shared" ref="H5139:H5202" si="243">IF(D5139&gt;0,C5139/SIN(D5139*PI()/180),0)</f>
        <v>909.69373983339631</v>
      </c>
      <c r="I5139" s="15">
        <f t="shared" si="241"/>
        <v>53.337929369793635</v>
      </c>
      <c r="J5139" s="14">
        <f t="shared" si="242"/>
        <v>0.79368897356945645</v>
      </c>
    </row>
    <row r="5140" spans="1:10" x14ac:dyDescent="0.3">
      <c r="A5140" s="19">
        <v>20200801</v>
      </c>
      <c r="B5140" s="19" t="s">
        <v>30</v>
      </c>
      <c r="C5140" s="19">
        <v>240</v>
      </c>
      <c r="D5140" s="19">
        <v>17.420000000000002</v>
      </c>
      <c r="E5140" s="19">
        <v>23.5</v>
      </c>
      <c r="F5140" s="19">
        <v>7.52</v>
      </c>
      <c r="G5140" s="19">
        <v>0</v>
      </c>
      <c r="H5140" s="17">
        <f t="shared" si="243"/>
        <v>801.67318080055304</v>
      </c>
      <c r="I5140" s="18">
        <f t="shared" si="241"/>
        <v>48.552286900017279</v>
      </c>
      <c r="J5140" s="17">
        <f t="shared" si="242"/>
        <v>0.71670761540636474</v>
      </c>
    </row>
    <row r="5141" spans="1:10" x14ac:dyDescent="0.3">
      <c r="A5141" s="2">
        <v>20200801</v>
      </c>
      <c r="B5141" s="2" t="s">
        <v>29</v>
      </c>
      <c r="C5141" s="2">
        <v>57</v>
      </c>
      <c r="D5141" s="2">
        <v>6.08</v>
      </c>
      <c r="E5141" s="2">
        <v>21.3</v>
      </c>
      <c r="F5141" s="2">
        <v>7.17</v>
      </c>
      <c r="G5141" s="2">
        <v>0</v>
      </c>
      <c r="H5141" s="16">
        <f t="shared" si="243"/>
        <v>538.15736106730651</v>
      </c>
      <c r="I5141" s="15">
        <f t="shared" si="241"/>
        <v>38.117417533353333</v>
      </c>
      <c r="J5141" s="14">
        <f t="shared" si="242"/>
        <v>0.506390804450353</v>
      </c>
    </row>
    <row r="5142" spans="1:10" x14ac:dyDescent="0.3">
      <c r="A5142" s="19">
        <v>20200801</v>
      </c>
      <c r="B5142" s="19" t="s">
        <v>28</v>
      </c>
      <c r="C5142" s="19">
        <v>0</v>
      </c>
      <c r="D5142" s="19">
        <v>0</v>
      </c>
      <c r="E5142" s="19">
        <v>19.77</v>
      </c>
      <c r="F5142" s="19">
        <v>6.69</v>
      </c>
      <c r="G5142" s="19">
        <v>0</v>
      </c>
      <c r="H5142" s="17">
        <f t="shared" si="243"/>
        <v>0</v>
      </c>
      <c r="I5142" s="18">
        <f t="shared" si="241"/>
        <v>19.77</v>
      </c>
      <c r="J5142" s="17">
        <f t="shared" si="242"/>
        <v>0</v>
      </c>
    </row>
    <row r="5143" spans="1:10" x14ac:dyDescent="0.3">
      <c r="A5143" s="2">
        <v>20200801</v>
      </c>
      <c r="B5143" s="2" t="s">
        <v>27</v>
      </c>
      <c r="C5143" s="2">
        <v>0</v>
      </c>
      <c r="D5143" s="2">
        <v>0</v>
      </c>
      <c r="E5143" s="2">
        <v>18.84</v>
      </c>
      <c r="F5143" s="2">
        <v>6.41</v>
      </c>
      <c r="G5143" s="2">
        <v>0</v>
      </c>
      <c r="H5143" s="16">
        <f t="shared" si="243"/>
        <v>0</v>
      </c>
      <c r="I5143" s="15">
        <f t="shared" si="241"/>
        <v>18.84</v>
      </c>
      <c r="J5143" s="14">
        <f t="shared" si="242"/>
        <v>0</v>
      </c>
    </row>
    <row r="5144" spans="1:10" x14ac:dyDescent="0.3">
      <c r="A5144" s="19">
        <v>20200801</v>
      </c>
      <c r="B5144" s="19" t="s">
        <v>26</v>
      </c>
      <c r="C5144" s="19">
        <v>0</v>
      </c>
      <c r="D5144" s="19">
        <v>0</v>
      </c>
      <c r="E5144" s="19">
        <v>18.37</v>
      </c>
      <c r="F5144" s="19">
        <v>6.21</v>
      </c>
      <c r="G5144" s="19">
        <v>0</v>
      </c>
      <c r="H5144" s="17">
        <f t="shared" si="243"/>
        <v>0</v>
      </c>
      <c r="I5144" s="18">
        <f t="shared" si="241"/>
        <v>18.37</v>
      </c>
      <c r="J5144" s="17">
        <f t="shared" si="242"/>
        <v>0</v>
      </c>
    </row>
    <row r="5145" spans="1:10" x14ac:dyDescent="0.3">
      <c r="A5145" s="2">
        <v>20200801</v>
      </c>
      <c r="B5145" s="2" t="s">
        <v>25</v>
      </c>
      <c r="C5145" s="2">
        <v>0</v>
      </c>
      <c r="D5145" s="2">
        <v>0</v>
      </c>
      <c r="E5145" s="2">
        <v>18.13</v>
      </c>
      <c r="F5145" s="2">
        <v>5.66</v>
      </c>
      <c r="G5145" s="2">
        <v>0</v>
      </c>
      <c r="H5145" s="16">
        <f t="shared" si="243"/>
        <v>0</v>
      </c>
      <c r="I5145" s="15">
        <f t="shared" si="241"/>
        <v>18.13</v>
      </c>
      <c r="J5145" s="14">
        <f t="shared" si="242"/>
        <v>0</v>
      </c>
    </row>
    <row r="5146" spans="1:10" x14ac:dyDescent="0.3">
      <c r="A5146" s="19">
        <v>20200802</v>
      </c>
      <c r="B5146" s="19" t="s">
        <v>48</v>
      </c>
      <c r="C5146" s="19">
        <v>0</v>
      </c>
      <c r="D5146" s="19">
        <v>0</v>
      </c>
      <c r="E5146" s="19">
        <v>17.88</v>
      </c>
      <c r="F5146" s="19">
        <v>5.24</v>
      </c>
      <c r="G5146" s="19">
        <v>0</v>
      </c>
      <c r="H5146" s="17">
        <f t="shared" si="243"/>
        <v>0</v>
      </c>
      <c r="I5146" s="18">
        <f t="shared" si="241"/>
        <v>17.88</v>
      </c>
      <c r="J5146" s="17">
        <f t="shared" si="242"/>
        <v>0</v>
      </c>
    </row>
    <row r="5147" spans="1:10" x14ac:dyDescent="0.3">
      <c r="A5147" s="2">
        <v>20200802</v>
      </c>
      <c r="B5147" s="2" t="s">
        <v>47</v>
      </c>
      <c r="C5147" s="2">
        <v>0</v>
      </c>
      <c r="D5147" s="2">
        <v>0</v>
      </c>
      <c r="E5147" s="2">
        <v>17.68</v>
      </c>
      <c r="F5147" s="2">
        <v>5.24</v>
      </c>
      <c r="G5147" s="2">
        <v>0</v>
      </c>
      <c r="H5147" s="16">
        <f t="shared" si="243"/>
        <v>0</v>
      </c>
      <c r="I5147" s="15">
        <f t="shared" si="241"/>
        <v>17.68</v>
      </c>
      <c r="J5147" s="14">
        <f t="shared" si="242"/>
        <v>0</v>
      </c>
    </row>
    <row r="5148" spans="1:10" x14ac:dyDescent="0.3">
      <c r="A5148" s="19">
        <v>20200802</v>
      </c>
      <c r="B5148" s="19" t="s">
        <v>46</v>
      </c>
      <c r="C5148" s="19">
        <v>0</v>
      </c>
      <c r="D5148" s="19">
        <v>0</v>
      </c>
      <c r="E5148" s="19">
        <v>17.63</v>
      </c>
      <c r="F5148" s="19">
        <v>5.79</v>
      </c>
      <c r="G5148" s="19">
        <v>0</v>
      </c>
      <c r="H5148" s="17">
        <f t="shared" si="243"/>
        <v>0</v>
      </c>
      <c r="I5148" s="18">
        <f t="shared" si="241"/>
        <v>17.63</v>
      </c>
      <c r="J5148" s="17">
        <f t="shared" si="242"/>
        <v>0</v>
      </c>
    </row>
    <row r="5149" spans="1:10" x14ac:dyDescent="0.3">
      <c r="A5149" s="2">
        <v>20200802</v>
      </c>
      <c r="B5149" s="2" t="s">
        <v>45</v>
      </c>
      <c r="C5149" s="2">
        <v>0</v>
      </c>
      <c r="D5149" s="2">
        <v>0</v>
      </c>
      <c r="E5149" s="2">
        <v>17.71</v>
      </c>
      <c r="F5149" s="2">
        <v>6.69</v>
      </c>
      <c r="G5149" s="2">
        <v>0</v>
      </c>
      <c r="H5149" s="16">
        <f t="shared" si="243"/>
        <v>0</v>
      </c>
      <c r="I5149" s="15">
        <f t="shared" si="241"/>
        <v>17.71</v>
      </c>
      <c r="J5149" s="14">
        <f t="shared" si="242"/>
        <v>0</v>
      </c>
    </row>
    <row r="5150" spans="1:10" x14ac:dyDescent="0.3">
      <c r="A5150" s="19">
        <v>20200802</v>
      </c>
      <c r="B5150" s="19" t="s">
        <v>44</v>
      </c>
      <c r="C5150" s="19">
        <v>0</v>
      </c>
      <c r="D5150" s="19">
        <v>0</v>
      </c>
      <c r="E5150" s="19">
        <v>17.73</v>
      </c>
      <c r="F5150" s="19">
        <v>6.55</v>
      </c>
      <c r="G5150" s="19">
        <v>0</v>
      </c>
      <c r="H5150" s="17">
        <f t="shared" si="243"/>
        <v>0</v>
      </c>
      <c r="I5150" s="18">
        <f t="shared" si="241"/>
        <v>17.73</v>
      </c>
      <c r="J5150" s="17">
        <f t="shared" si="242"/>
        <v>0</v>
      </c>
    </row>
    <row r="5151" spans="1:10" x14ac:dyDescent="0.3">
      <c r="A5151" s="2">
        <v>20200802</v>
      </c>
      <c r="B5151" s="2" t="s">
        <v>43</v>
      </c>
      <c r="C5151" s="2">
        <v>0</v>
      </c>
      <c r="D5151" s="2">
        <v>0</v>
      </c>
      <c r="E5151" s="2">
        <v>17.79</v>
      </c>
      <c r="F5151" s="2">
        <v>6.41</v>
      </c>
      <c r="G5151" s="2">
        <v>0</v>
      </c>
      <c r="H5151" s="16">
        <f t="shared" si="243"/>
        <v>0</v>
      </c>
      <c r="I5151" s="15">
        <f t="shared" si="241"/>
        <v>17.79</v>
      </c>
      <c r="J5151" s="14">
        <f t="shared" si="242"/>
        <v>0</v>
      </c>
    </row>
    <row r="5152" spans="1:10" x14ac:dyDescent="0.3">
      <c r="A5152" s="19">
        <v>20200802</v>
      </c>
      <c r="B5152" s="19" t="s">
        <v>42</v>
      </c>
      <c r="C5152" s="19">
        <v>34.04</v>
      </c>
      <c r="D5152" s="19">
        <v>4.93</v>
      </c>
      <c r="E5152" s="19">
        <v>17.77</v>
      </c>
      <c r="F5152" s="19">
        <v>6.28</v>
      </c>
      <c r="G5152" s="19">
        <v>0</v>
      </c>
      <c r="H5152" s="17">
        <f t="shared" si="243"/>
        <v>396.09676389759233</v>
      </c>
      <c r="I5152" s="18">
        <f t="shared" si="241"/>
        <v>30.148023871799758</v>
      </c>
      <c r="J5152" s="17">
        <f t="shared" si="242"/>
        <v>0.38692074371519891</v>
      </c>
    </row>
    <row r="5153" spans="1:10" x14ac:dyDescent="0.3">
      <c r="A5153" s="2">
        <v>20200802</v>
      </c>
      <c r="B5153" s="2" t="s">
        <v>41</v>
      </c>
      <c r="C5153" s="2">
        <v>183</v>
      </c>
      <c r="D5153" s="2">
        <v>16.25</v>
      </c>
      <c r="E5153" s="2">
        <v>18.18</v>
      </c>
      <c r="F5153" s="2">
        <v>7.1</v>
      </c>
      <c r="G5153" s="2">
        <v>0</v>
      </c>
      <c r="H5153" s="16">
        <f t="shared" si="243"/>
        <v>653.97078510140511</v>
      </c>
      <c r="I5153" s="15">
        <f t="shared" si="241"/>
        <v>38.616587034418913</v>
      </c>
      <c r="J5153" s="14">
        <f t="shared" si="242"/>
        <v>0.61389895959155261</v>
      </c>
    </row>
    <row r="5154" spans="1:10" x14ac:dyDescent="0.3">
      <c r="A5154" s="19">
        <v>20200802</v>
      </c>
      <c r="B5154" s="19" t="s">
        <v>40</v>
      </c>
      <c r="C5154" s="19">
        <v>412</v>
      </c>
      <c r="D5154" s="19">
        <v>27.88</v>
      </c>
      <c r="E5154" s="19">
        <v>19.09</v>
      </c>
      <c r="F5154" s="19">
        <v>7.1</v>
      </c>
      <c r="G5154" s="19">
        <v>0</v>
      </c>
      <c r="H5154" s="17">
        <f t="shared" si="243"/>
        <v>881.05483187405548</v>
      </c>
      <c r="I5154" s="18">
        <f t="shared" si="241"/>
        <v>46.62296349606423</v>
      </c>
      <c r="J5154" s="17">
        <f t="shared" si="242"/>
        <v>0.7953252577696589</v>
      </c>
    </row>
    <row r="5155" spans="1:10" x14ac:dyDescent="0.3">
      <c r="A5155" s="2">
        <v>20200802</v>
      </c>
      <c r="B5155" s="2" t="s">
        <v>39</v>
      </c>
      <c r="C5155" s="2">
        <v>591</v>
      </c>
      <c r="D5155" s="2">
        <v>39.54</v>
      </c>
      <c r="E5155" s="2">
        <v>20.38</v>
      </c>
      <c r="F5155" s="2">
        <v>7.38</v>
      </c>
      <c r="G5155" s="2">
        <v>0</v>
      </c>
      <c r="H5155" s="16">
        <f t="shared" si="243"/>
        <v>928.34502071472434</v>
      </c>
      <c r="I5155" s="15">
        <f t="shared" si="241"/>
        <v>49.390781897335131</v>
      </c>
      <c r="J5155" s="14">
        <f t="shared" si="242"/>
        <v>0.82645124654893976</v>
      </c>
    </row>
    <row r="5156" spans="1:10" x14ac:dyDescent="0.3">
      <c r="A5156" s="19">
        <v>20200802</v>
      </c>
      <c r="B5156" s="19" t="s">
        <v>38</v>
      </c>
      <c r="C5156" s="19">
        <v>792</v>
      </c>
      <c r="D5156" s="19">
        <v>50.83</v>
      </c>
      <c r="E5156" s="19">
        <v>21.76</v>
      </c>
      <c r="F5156" s="19">
        <v>7.38</v>
      </c>
      <c r="G5156" s="19">
        <v>0</v>
      </c>
      <c r="H5156" s="17">
        <f t="shared" si="243"/>
        <v>1021.57257880626</v>
      </c>
      <c r="I5156" s="18">
        <f t="shared" si="241"/>
        <v>53.684143087695631</v>
      </c>
      <c r="J5156" s="17">
        <f t="shared" si="242"/>
        <v>0.88970937569400754</v>
      </c>
    </row>
    <row r="5157" spans="1:10" x14ac:dyDescent="0.3">
      <c r="A5157" s="2">
        <v>20200802</v>
      </c>
      <c r="B5157" s="2" t="s">
        <v>37</v>
      </c>
      <c r="C5157" s="2">
        <v>870</v>
      </c>
      <c r="D5157" s="2">
        <v>60.95</v>
      </c>
      <c r="E5157" s="2">
        <v>23.01</v>
      </c>
      <c r="F5157" s="2">
        <v>7.52</v>
      </c>
      <c r="G5157" s="2">
        <v>0</v>
      </c>
      <c r="H5157" s="16">
        <f t="shared" si="243"/>
        <v>995.19982186324341</v>
      </c>
      <c r="I5157" s="15">
        <f t="shared" si="241"/>
        <v>54.109994433226362</v>
      </c>
      <c r="J5157" s="14">
        <f t="shared" si="242"/>
        <v>0.86483364612850244</v>
      </c>
    </row>
    <row r="5158" spans="1:10" x14ac:dyDescent="0.3">
      <c r="A5158" s="19">
        <v>20200802</v>
      </c>
      <c r="B5158" s="19" t="s">
        <v>36</v>
      </c>
      <c r="C5158" s="19">
        <v>900</v>
      </c>
      <c r="D5158" s="19">
        <v>67.900000000000006</v>
      </c>
      <c r="E5158" s="19">
        <v>23.8</v>
      </c>
      <c r="F5158" s="19">
        <v>7.93</v>
      </c>
      <c r="G5158" s="19">
        <v>0</v>
      </c>
      <c r="H5158" s="17">
        <f t="shared" si="243"/>
        <v>971.36771602311455</v>
      </c>
      <c r="I5158" s="18">
        <f t="shared" si="241"/>
        <v>54.155241125722327</v>
      </c>
      <c r="J5158" s="17">
        <f t="shared" si="242"/>
        <v>0.84392564610233223</v>
      </c>
    </row>
    <row r="5159" spans="1:10" x14ac:dyDescent="0.3">
      <c r="A5159" s="2">
        <v>20200802</v>
      </c>
      <c r="B5159" s="2" t="s">
        <v>35</v>
      </c>
      <c r="C5159" s="2">
        <v>982.01</v>
      </c>
      <c r="D5159" s="2">
        <v>68.239999999999995</v>
      </c>
      <c r="E5159" s="2">
        <v>24.27</v>
      </c>
      <c r="F5159" s="2">
        <v>8</v>
      </c>
      <c r="G5159" s="2">
        <v>0</v>
      </c>
      <c r="H5159" s="16">
        <f t="shared" si="243"/>
        <v>1057.3517419024861</v>
      </c>
      <c r="I5159" s="15">
        <f t="shared" si="241"/>
        <v>57.312241934452686</v>
      </c>
      <c r="J5159" s="14">
        <f t="shared" si="242"/>
        <v>0.90360741807872957</v>
      </c>
    </row>
    <row r="5160" spans="1:10" x14ac:dyDescent="0.3">
      <c r="A5160" s="19">
        <v>20200802</v>
      </c>
      <c r="B5160" s="19" t="s">
        <v>34</v>
      </c>
      <c r="C5160" s="19">
        <v>879.01</v>
      </c>
      <c r="D5160" s="19">
        <v>61.73</v>
      </c>
      <c r="E5160" s="19">
        <v>24.42</v>
      </c>
      <c r="F5160" s="19">
        <v>8.34</v>
      </c>
      <c r="G5160" s="19">
        <v>0</v>
      </c>
      <c r="H5160" s="17">
        <f t="shared" si="243"/>
        <v>998.05221390976487</v>
      </c>
      <c r="I5160" s="18">
        <f t="shared" si="241"/>
        <v>55.60913168468015</v>
      </c>
      <c r="J5160" s="17">
        <f t="shared" si="242"/>
        <v>0.8605794115128873</v>
      </c>
    </row>
    <row r="5161" spans="1:10" x14ac:dyDescent="0.3">
      <c r="A5161" s="2">
        <v>20200802</v>
      </c>
      <c r="B5161" s="2" t="s">
        <v>33</v>
      </c>
      <c r="C5161" s="2">
        <v>753.01</v>
      </c>
      <c r="D5161" s="2">
        <v>51.79</v>
      </c>
      <c r="E5161" s="2">
        <v>24.07</v>
      </c>
      <c r="F5161" s="2">
        <v>8.69</v>
      </c>
      <c r="G5161" s="2">
        <v>0</v>
      </c>
      <c r="H5161" s="16">
        <f t="shared" si="243"/>
        <v>958.33408541035681</v>
      </c>
      <c r="I5161" s="15">
        <f t="shared" si="241"/>
        <v>54.017940169073654</v>
      </c>
      <c r="J5161" s="14">
        <f t="shared" si="242"/>
        <v>0.83319412022445938</v>
      </c>
    </row>
    <row r="5162" spans="1:10" x14ac:dyDescent="0.3">
      <c r="A5162" s="19">
        <v>20200802</v>
      </c>
      <c r="B5162" s="19" t="s">
        <v>32</v>
      </c>
      <c r="C5162" s="19">
        <v>639.01</v>
      </c>
      <c r="D5162" s="19">
        <v>40.56</v>
      </c>
      <c r="E5162" s="19">
        <v>23.52</v>
      </c>
      <c r="F5162" s="19">
        <v>8.83</v>
      </c>
      <c r="G5162" s="19">
        <v>0</v>
      </c>
      <c r="H5162" s="17">
        <f t="shared" si="243"/>
        <v>982.72342756168916</v>
      </c>
      <c r="I5162" s="18">
        <f t="shared" si="241"/>
        <v>54.230107111302786</v>
      </c>
      <c r="J5162" s="17">
        <f t="shared" si="242"/>
        <v>0.8534604278438227</v>
      </c>
    </row>
    <row r="5163" spans="1:10" x14ac:dyDescent="0.3">
      <c r="A5163" s="2">
        <v>20200802</v>
      </c>
      <c r="B5163" s="2" t="s">
        <v>31</v>
      </c>
      <c r="C5163" s="2">
        <v>455</v>
      </c>
      <c r="D5163" s="2">
        <v>28.91</v>
      </c>
      <c r="E5163" s="2">
        <v>22.69</v>
      </c>
      <c r="F5163" s="2">
        <v>9.1</v>
      </c>
      <c r="G5163" s="2">
        <v>0</v>
      </c>
      <c r="H5163" s="16">
        <f t="shared" si="243"/>
        <v>941.18100036991723</v>
      </c>
      <c r="I5163" s="15">
        <f t="shared" si="241"/>
        <v>52.101906261559918</v>
      </c>
      <c r="J5163" s="14">
        <f t="shared" si="242"/>
        <v>0.82639590375757721</v>
      </c>
    </row>
    <row r="5164" spans="1:10" x14ac:dyDescent="0.3">
      <c r="A5164" s="19">
        <v>20200802</v>
      </c>
      <c r="B5164" s="19" t="s">
        <v>30</v>
      </c>
      <c r="C5164" s="19">
        <v>251</v>
      </c>
      <c r="D5164" s="19">
        <v>17.260000000000002</v>
      </c>
      <c r="E5164" s="19">
        <v>21.56</v>
      </c>
      <c r="F5164" s="19">
        <v>9.31</v>
      </c>
      <c r="G5164" s="19">
        <v>0</v>
      </c>
      <c r="H5164" s="17">
        <f t="shared" si="243"/>
        <v>845.94883209823195</v>
      </c>
      <c r="I5164" s="18">
        <f t="shared" si="241"/>
        <v>47.995901003069747</v>
      </c>
      <c r="J5164" s="17">
        <f t="shared" si="242"/>
        <v>0.75840873191356151</v>
      </c>
    </row>
    <row r="5165" spans="1:10" x14ac:dyDescent="0.3">
      <c r="A5165" s="2">
        <v>20200802</v>
      </c>
      <c r="B5165" s="2" t="s">
        <v>29</v>
      </c>
      <c r="C5165" s="2">
        <v>63</v>
      </c>
      <c r="D5165" s="2">
        <v>5.91</v>
      </c>
      <c r="E5165" s="2">
        <v>20.09</v>
      </c>
      <c r="F5165" s="2">
        <v>8.9700000000000006</v>
      </c>
      <c r="G5165" s="2">
        <v>0</v>
      </c>
      <c r="H5165" s="16">
        <f t="shared" si="243"/>
        <v>611.8516027628699</v>
      </c>
      <c r="I5165" s="15">
        <f t="shared" si="241"/>
        <v>39.210362586339684</v>
      </c>
      <c r="J5165" s="14">
        <f t="shared" si="242"/>
        <v>0.57272575370354939</v>
      </c>
    </row>
    <row r="5166" spans="1:10" x14ac:dyDescent="0.3">
      <c r="A5166" s="19">
        <v>20200802</v>
      </c>
      <c r="B5166" s="19" t="s">
        <v>28</v>
      </c>
      <c r="C5166" s="19">
        <v>0</v>
      </c>
      <c r="D5166" s="19">
        <v>0</v>
      </c>
      <c r="E5166" s="19">
        <v>19.03</v>
      </c>
      <c r="F5166" s="19">
        <v>8.5500000000000007</v>
      </c>
      <c r="G5166" s="19">
        <v>0</v>
      </c>
      <c r="H5166" s="17">
        <f t="shared" si="243"/>
        <v>0</v>
      </c>
      <c r="I5166" s="18">
        <f t="shared" si="241"/>
        <v>19.03</v>
      </c>
      <c r="J5166" s="17">
        <f t="shared" si="242"/>
        <v>0</v>
      </c>
    </row>
    <row r="5167" spans="1:10" x14ac:dyDescent="0.3">
      <c r="A5167" s="2">
        <v>20200802</v>
      </c>
      <c r="B5167" s="2" t="s">
        <v>27</v>
      </c>
      <c r="C5167" s="2">
        <v>0</v>
      </c>
      <c r="D5167" s="2">
        <v>0</v>
      </c>
      <c r="E5167" s="2">
        <v>18.47</v>
      </c>
      <c r="F5167" s="2">
        <v>8.34</v>
      </c>
      <c r="G5167" s="2">
        <v>0</v>
      </c>
      <c r="H5167" s="16">
        <f t="shared" si="243"/>
        <v>0</v>
      </c>
      <c r="I5167" s="15">
        <f t="shared" si="241"/>
        <v>18.47</v>
      </c>
      <c r="J5167" s="14">
        <f t="shared" si="242"/>
        <v>0</v>
      </c>
    </row>
    <row r="5168" spans="1:10" x14ac:dyDescent="0.3">
      <c r="A5168" s="19">
        <v>20200802</v>
      </c>
      <c r="B5168" s="19" t="s">
        <v>26</v>
      </c>
      <c r="C5168" s="19">
        <v>0</v>
      </c>
      <c r="D5168" s="19">
        <v>0</v>
      </c>
      <c r="E5168" s="19">
        <v>18.239999999999998</v>
      </c>
      <c r="F5168" s="19">
        <v>7.93</v>
      </c>
      <c r="G5168" s="19">
        <v>0</v>
      </c>
      <c r="H5168" s="17">
        <f t="shared" si="243"/>
        <v>0</v>
      </c>
      <c r="I5168" s="18">
        <f t="shared" si="241"/>
        <v>18.239999999999998</v>
      </c>
      <c r="J5168" s="17">
        <f t="shared" si="242"/>
        <v>0</v>
      </c>
    </row>
    <row r="5169" spans="1:10" x14ac:dyDescent="0.3">
      <c r="A5169" s="2">
        <v>20200802</v>
      </c>
      <c r="B5169" s="2" t="s">
        <v>25</v>
      </c>
      <c r="C5169" s="2">
        <v>0</v>
      </c>
      <c r="D5169" s="2">
        <v>0</v>
      </c>
      <c r="E5169" s="2">
        <v>18.079999999999998</v>
      </c>
      <c r="F5169" s="2">
        <v>7.72</v>
      </c>
      <c r="G5169" s="2">
        <v>0</v>
      </c>
      <c r="H5169" s="16">
        <f t="shared" si="243"/>
        <v>0</v>
      </c>
      <c r="I5169" s="15">
        <f t="shared" si="241"/>
        <v>18.079999999999998</v>
      </c>
      <c r="J5169" s="14">
        <f t="shared" si="242"/>
        <v>0</v>
      </c>
    </row>
    <row r="5170" spans="1:10" x14ac:dyDescent="0.3">
      <c r="A5170" s="19">
        <v>20200803</v>
      </c>
      <c r="B5170" s="19" t="s">
        <v>48</v>
      </c>
      <c r="C5170" s="19">
        <v>0</v>
      </c>
      <c r="D5170" s="19">
        <v>0</v>
      </c>
      <c r="E5170" s="19">
        <v>17.95</v>
      </c>
      <c r="F5170" s="19">
        <v>7.86</v>
      </c>
      <c r="G5170" s="19">
        <v>0</v>
      </c>
      <c r="H5170" s="17">
        <f t="shared" si="243"/>
        <v>0</v>
      </c>
      <c r="I5170" s="18">
        <f t="shared" si="241"/>
        <v>17.95</v>
      </c>
      <c r="J5170" s="17">
        <f t="shared" si="242"/>
        <v>0</v>
      </c>
    </row>
    <row r="5171" spans="1:10" x14ac:dyDescent="0.3">
      <c r="A5171" s="2">
        <v>20200803</v>
      </c>
      <c r="B5171" s="2" t="s">
        <v>47</v>
      </c>
      <c r="C5171" s="2">
        <v>0</v>
      </c>
      <c r="D5171" s="2">
        <v>0</v>
      </c>
      <c r="E5171" s="2">
        <v>17.89</v>
      </c>
      <c r="F5171" s="2">
        <v>8.2799999999999994</v>
      </c>
      <c r="G5171" s="2">
        <v>0</v>
      </c>
      <c r="H5171" s="16">
        <f t="shared" si="243"/>
        <v>0</v>
      </c>
      <c r="I5171" s="15">
        <f t="shared" si="241"/>
        <v>17.89</v>
      </c>
      <c r="J5171" s="14">
        <f t="shared" si="242"/>
        <v>0</v>
      </c>
    </row>
    <row r="5172" spans="1:10" x14ac:dyDescent="0.3">
      <c r="A5172" s="19">
        <v>20200803</v>
      </c>
      <c r="B5172" s="19" t="s">
        <v>46</v>
      </c>
      <c r="C5172" s="19">
        <v>0</v>
      </c>
      <c r="D5172" s="19">
        <v>0</v>
      </c>
      <c r="E5172" s="19">
        <v>17.84</v>
      </c>
      <c r="F5172" s="19">
        <v>8.2100000000000009</v>
      </c>
      <c r="G5172" s="19">
        <v>0</v>
      </c>
      <c r="H5172" s="17">
        <f t="shared" si="243"/>
        <v>0</v>
      </c>
      <c r="I5172" s="18">
        <f t="shared" si="241"/>
        <v>17.84</v>
      </c>
      <c r="J5172" s="17">
        <f t="shared" si="242"/>
        <v>0</v>
      </c>
    </row>
    <row r="5173" spans="1:10" x14ac:dyDescent="0.3">
      <c r="A5173" s="2">
        <v>20200803</v>
      </c>
      <c r="B5173" s="2" t="s">
        <v>45</v>
      </c>
      <c r="C5173" s="2">
        <v>0</v>
      </c>
      <c r="D5173" s="2">
        <v>0</v>
      </c>
      <c r="E5173" s="2">
        <v>17.8</v>
      </c>
      <c r="F5173" s="2">
        <v>7.59</v>
      </c>
      <c r="G5173" s="2">
        <v>0</v>
      </c>
      <c r="H5173" s="16">
        <f t="shared" si="243"/>
        <v>0</v>
      </c>
      <c r="I5173" s="15">
        <f t="shared" si="241"/>
        <v>17.8</v>
      </c>
      <c r="J5173" s="14">
        <f t="shared" si="242"/>
        <v>0</v>
      </c>
    </row>
    <row r="5174" spans="1:10" x14ac:dyDescent="0.3">
      <c r="A5174" s="19">
        <v>20200803</v>
      </c>
      <c r="B5174" s="19" t="s">
        <v>44</v>
      </c>
      <c r="C5174" s="19">
        <v>0</v>
      </c>
      <c r="D5174" s="19">
        <v>0</v>
      </c>
      <c r="E5174" s="19">
        <v>17.79</v>
      </c>
      <c r="F5174" s="19">
        <v>7.59</v>
      </c>
      <c r="G5174" s="19">
        <v>0</v>
      </c>
      <c r="H5174" s="17">
        <f t="shared" si="243"/>
        <v>0</v>
      </c>
      <c r="I5174" s="18">
        <f t="shared" si="241"/>
        <v>17.79</v>
      </c>
      <c r="J5174" s="17">
        <f t="shared" si="242"/>
        <v>0</v>
      </c>
    </row>
    <row r="5175" spans="1:10" x14ac:dyDescent="0.3">
      <c r="A5175" s="2">
        <v>20200803</v>
      </c>
      <c r="B5175" s="2" t="s">
        <v>43</v>
      </c>
      <c r="C5175" s="2">
        <v>0</v>
      </c>
      <c r="D5175" s="2">
        <v>0</v>
      </c>
      <c r="E5175" s="2">
        <v>17.82</v>
      </c>
      <c r="F5175" s="2">
        <v>7.52</v>
      </c>
      <c r="G5175" s="2">
        <v>0</v>
      </c>
      <c r="H5175" s="16">
        <f t="shared" si="243"/>
        <v>0</v>
      </c>
      <c r="I5175" s="15">
        <f t="shared" si="241"/>
        <v>17.82</v>
      </c>
      <c r="J5175" s="14">
        <f t="shared" si="242"/>
        <v>0</v>
      </c>
    </row>
    <row r="5176" spans="1:10" x14ac:dyDescent="0.3">
      <c r="A5176" s="19">
        <v>20200803</v>
      </c>
      <c r="B5176" s="19" t="s">
        <v>42</v>
      </c>
      <c r="C5176" s="19">
        <v>37.58</v>
      </c>
      <c r="D5176" s="19">
        <v>4.78</v>
      </c>
      <c r="E5176" s="19">
        <v>17.86</v>
      </c>
      <c r="F5176" s="19">
        <v>7.24</v>
      </c>
      <c r="G5176" s="19">
        <v>0</v>
      </c>
      <c r="H5176" s="17">
        <f t="shared" si="243"/>
        <v>450.97805744587879</v>
      </c>
      <c r="I5176" s="18">
        <f t="shared" si="241"/>
        <v>31.953064295183712</v>
      </c>
      <c r="J5176" s="17">
        <f t="shared" si="242"/>
        <v>0.43686750001475666</v>
      </c>
    </row>
    <row r="5177" spans="1:10" x14ac:dyDescent="0.3">
      <c r="A5177" s="2">
        <v>20200803</v>
      </c>
      <c r="B5177" s="2" t="s">
        <v>41</v>
      </c>
      <c r="C5177" s="2">
        <v>201</v>
      </c>
      <c r="D5177" s="2">
        <v>16.11</v>
      </c>
      <c r="E5177" s="2">
        <v>18.309999999999999</v>
      </c>
      <c r="F5177" s="2">
        <v>7.31</v>
      </c>
      <c r="G5177" s="2">
        <v>0</v>
      </c>
      <c r="H5177" s="16">
        <f t="shared" si="243"/>
        <v>724.37043167949139</v>
      </c>
      <c r="I5177" s="15">
        <f t="shared" si="241"/>
        <v>40.946575989984105</v>
      </c>
      <c r="J5177" s="14">
        <f t="shared" si="242"/>
        <v>0.67238990507795571</v>
      </c>
    </row>
    <row r="5178" spans="1:10" x14ac:dyDescent="0.3">
      <c r="A5178" s="19">
        <v>20200803</v>
      </c>
      <c r="B5178" s="19" t="s">
        <v>40</v>
      </c>
      <c r="C5178" s="19">
        <v>356</v>
      </c>
      <c r="D5178" s="19">
        <v>27.75</v>
      </c>
      <c r="E5178" s="19">
        <v>19.489999999999998</v>
      </c>
      <c r="F5178" s="19">
        <v>7.86</v>
      </c>
      <c r="G5178" s="19">
        <v>0</v>
      </c>
      <c r="H5178" s="17">
        <f t="shared" si="243"/>
        <v>764.58096657171689</v>
      </c>
      <c r="I5178" s="18">
        <f t="shared" si="241"/>
        <v>43.383155205366151</v>
      </c>
      <c r="J5178" s="17">
        <f t="shared" si="242"/>
        <v>0.70133161898171159</v>
      </c>
    </row>
    <row r="5179" spans="1:10" x14ac:dyDescent="0.3">
      <c r="A5179" s="2">
        <v>20200803</v>
      </c>
      <c r="B5179" s="2" t="s">
        <v>39</v>
      </c>
      <c r="C5179" s="2">
        <v>591</v>
      </c>
      <c r="D5179" s="2">
        <v>39.409999999999997</v>
      </c>
      <c r="E5179" s="2">
        <v>20.8</v>
      </c>
      <c r="F5179" s="2">
        <v>7.93</v>
      </c>
      <c r="G5179" s="2">
        <v>0</v>
      </c>
      <c r="H5179" s="16">
        <f t="shared" si="243"/>
        <v>930.90602671082149</v>
      </c>
      <c r="I5179" s="15">
        <f t="shared" si="241"/>
        <v>49.890813334713172</v>
      </c>
      <c r="J5179" s="14">
        <f t="shared" si="242"/>
        <v>0.82663649006723783</v>
      </c>
    </row>
    <row r="5180" spans="1:10" x14ac:dyDescent="0.3">
      <c r="A5180" s="19">
        <v>20200803</v>
      </c>
      <c r="B5180" s="19" t="s">
        <v>38</v>
      </c>
      <c r="C5180" s="19">
        <v>719</v>
      </c>
      <c r="D5180" s="19">
        <v>50.68</v>
      </c>
      <c r="E5180" s="19">
        <v>22.17</v>
      </c>
      <c r="F5180" s="19">
        <v>8.48</v>
      </c>
      <c r="G5180" s="19">
        <v>0</v>
      </c>
      <c r="H5180" s="17">
        <f t="shared" si="243"/>
        <v>929.39797763033505</v>
      </c>
      <c r="I5180" s="18">
        <f t="shared" si="241"/>
        <v>51.213686800947968</v>
      </c>
      <c r="J5180" s="17">
        <f t="shared" si="242"/>
        <v>0.81976471388467276</v>
      </c>
    </row>
    <row r="5181" spans="1:10" x14ac:dyDescent="0.3">
      <c r="A5181" s="2">
        <v>20200803</v>
      </c>
      <c r="B5181" s="2" t="s">
        <v>37</v>
      </c>
      <c r="C5181" s="2">
        <v>834</v>
      </c>
      <c r="D5181" s="2">
        <v>60.76</v>
      </c>
      <c r="E5181" s="2">
        <v>23.15</v>
      </c>
      <c r="F5181" s="2">
        <v>8.5500000000000007</v>
      </c>
      <c r="G5181" s="2">
        <v>0</v>
      </c>
      <c r="H5181" s="16">
        <f t="shared" si="243"/>
        <v>955.78489314934848</v>
      </c>
      <c r="I5181" s="15">
        <f t="shared" si="241"/>
        <v>53.018277910917135</v>
      </c>
      <c r="J5181" s="14">
        <f t="shared" si="242"/>
        <v>0.83527738273243235</v>
      </c>
    </row>
    <row r="5182" spans="1:10" x14ac:dyDescent="0.3">
      <c r="A5182" s="19">
        <v>20200803</v>
      </c>
      <c r="B5182" s="19" t="s">
        <v>36</v>
      </c>
      <c r="C5182" s="19">
        <v>898</v>
      </c>
      <c r="D5182" s="19">
        <v>67.66</v>
      </c>
      <c r="E5182" s="19">
        <v>24.01</v>
      </c>
      <c r="F5182" s="19">
        <v>8.2799999999999994</v>
      </c>
      <c r="G5182" s="19">
        <v>0</v>
      </c>
      <c r="H5182" s="17">
        <f t="shared" si="243"/>
        <v>970.86897628985184</v>
      </c>
      <c r="I5182" s="18">
        <f t="shared" si="241"/>
        <v>54.349655509057868</v>
      </c>
      <c r="J5182" s="17">
        <f t="shared" si="242"/>
        <v>0.84264296129642713</v>
      </c>
    </row>
    <row r="5183" spans="1:10" x14ac:dyDescent="0.3">
      <c r="A5183" s="2">
        <v>20200803</v>
      </c>
      <c r="B5183" s="2" t="s">
        <v>35</v>
      </c>
      <c r="C5183" s="2">
        <v>900.01</v>
      </c>
      <c r="D5183" s="2">
        <v>67.98</v>
      </c>
      <c r="E5183" s="2">
        <v>24.52</v>
      </c>
      <c r="F5183" s="2">
        <v>8.2799999999999994</v>
      </c>
      <c r="G5183" s="2">
        <v>0</v>
      </c>
      <c r="H5183" s="16">
        <f t="shared" si="243"/>
        <v>970.82903062576577</v>
      </c>
      <c r="I5183" s="15">
        <f t="shared" si="241"/>
        <v>54.85840720705518</v>
      </c>
      <c r="J5183" s="14">
        <f t="shared" si="242"/>
        <v>0.84038569226391935</v>
      </c>
    </row>
    <row r="5184" spans="1:10" x14ac:dyDescent="0.3">
      <c r="A5184" s="19">
        <v>20200803</v>
      </c>
      <c r="B5184" s="19" t="s">
        <v>34</v>
      </c>
      <c r="C5184" s="19">
        <v>875.01</v>
      </c>
      <c r="D5184" s="19">
        <v>61.51</v>
      </c>
      <c r="E5184" s="19">
        <v>24.66</v>
      </c>
      <c r="F5184" s="19">
        <v>8.6199999999999992</v>
      </c>
      <c r="G5184" s="19">
        <v>0</v>
      </c>
      <c r="H5184" s="17">
        <f t="shared" si="243"/>
        <v>995.57358344276997</v>
      </c>
      <c r="I5184" s="18">
        <f t="shared" si="241"/>
        <v>55.771674482586562</v>
      </c>
      <c r="J5184" s="17">
        <f t="shared" si="242"/>
        <v>0.85771398539353583</v>
      </c>
    </row>
    <row r="5185" spans="1:10" x14ac:dyDescent="0.3">
      <c r="A5185" s="2">
        <v>20200803</v>
      </c>
      <c r="B5185" s="2" t="s">
        <v>33</v>
      </c>
      <c r="C5185" s="2">
        <v>769.01</v>
      </c>
      <c r="D5185" s="2">
        <v>51.6</v>
      </c>
      <c r="E5185" s="2">
        <v>24.27</v>
      </c>
      <c r="F5185" s="2">
        <v>8.83</v>
      </c>
      <c r="G5185" s="2">
        <v>0</v>
      </c>
      <c r="H5185" s="16">
        <f t="shared" si="243"/>
        <v>981.26377451721555</v>
      </c>
      <c r="I5185" s="15">
        <f t="shared" si="241"/>
        <v>54.934492953662982</v>
      </c>
      <c r="J5185" s="14">
        <f t="shared" si="242"/>
        <v>0.84908242356934915</v>
      </c>
    </row>
    <row r="5186" spans="1:10" x14ac:dyDescent="0.3">
      <c r="A5186" s="19">
        <v>20200803</v>
      </c>
      <c r="B5186" s="19" t="s">
        <v>32</v>
      </c>
      <c r="C5186" s="19">
        <v>608.01</v>
      </c>
      <c r="D5186" s="19">
        <v>40.39</v>
      </c>
      <c r="E5186" s="19">
        <v>23.61</v>
      </c>
      <c r="F5186" s="19">
        <v>8.9</v>
      </c>
      <c r="G5186" s="19">
        <v>0</v>
      </c>
      <c r="H5186" s="17">
        <f t="shared" si="243"/>
        <v>938.3058933887861</v>
      </c>
      <c r="I5186" s="18">
        <f t="shared" si="241"/>
        <v>52.932059168399562</v>
      </c>
      <c r="J5186" s="17">
        <f t="shared" si="242"/>
        <v>0.82036622259391501</v>
      </c>
    </row>
    <row r="5187" spans="1:10" x14ac:dyDescent="0.3">
      <c r="A5187" s="2">
        <v>20200803</v>
      </c>
      <c r="B5187" s="2" t="s">
        <v>31</v>
      </c>
      <c r="C5187" s="2">
        <v>422</v>
      </c>
      <c r="D5187" s="2">
        <v>28.75</v>
      </c>
      <c r="E5187" s="2">
        <v>22.72</v>
      </c>
      <c r="F5187" s="2">
        <v>8.83</v>
      </c>
      <c r="G5187" s="2">
        <v>0</v>
      </c>
      <c r="H5187" s="16">
        <f t="shared" si="243"/>
        <v>877.35936318863617</v>
      </c>
      <c r="I5187" s="15">
        <f t="shared" si="241"/>
        <v>50.137480099644876</v>
      </c>
      <c r="J5187" s="14">
        <f t="shared" si="242"/>
        <v>0.77811364729287469</v>
      </c>
    </row>
    <row r="5188" spans="1:10" x14ac:dyDescent="0.3">
      <c r="A5188" s="19">
        <v>20200803</v>
      </c>
      <c r="B5188" s="19" t="s">
        <v>30</v>
      </c>
      <c r="C5188" s="19">
        <v>219</v>
      </c>
      <c r="D5188" s="19">
        <v>17.100000000000001</v>
      </c>
      <c r="E5188" s="19">
        <v>21.65</v>
      </c>
      <c r="F5188" s="19">
        <v>8.6199999999999992</v>
      </c>
      <c r="G5188" s="19">
        <v>0</v>
      </c>
      <c r="H5188" s="17">
        <f t="shared" si="243"/>
        <v>744.79580250423464</v>
      </c>
      <c r="I5188" s="18">
        <f t="shared" si="241"/>
        <v>44.924868828257331</v>
      </c>
      <c r="J5188" s="17">
        <f t="shared" si="242"/>
        <v>0.67801598849493372</v>
      </c>
    </row>
    <row r="5189" spans="1:10" x14ac:dyDescent="0.3">
      <c r="A5189" s="2">
        <v>20200803</v>
      </c>
      <c r="B5189" s="2" t="s">
        <v>29</v>
      </c>
      <c r="C5189" s="2">
        <v>36</v>
      </c>
      <c r="D5189" s="2">
        <v>5.73</v>
      </c>
      <c r="E5189" s="2">
        <v>20.309999999999999</v>
      </c>
      <c r="F5189" s="2">
        <v>8.2100000000000009</v>
      </c>
      <c r="G5189" s="2">
        <v>0</v>
      </c>
      <c r="H5189" s="16">
        <f t="shared" si="243"/>
        <v>360.57422894248629</v>
      </c>
      <c r="I5189" s="15">
        <f t="shared" si="241"/>
        <v>31.577944654452693</v>
      </c>
      <c r="J5189" s="14">
        <f t="shared" si="242"/>
        <v>0.34990096099436097</v>
      </c>
    </row>
    <row r="5190" spans="1:10" x14ac:dyDescent="0.3">
      <c r="A5190" s="19">
        <v>20200803</v>
      </c>
      <c r="B5190" s="19" t="s">
        <v>28</v>
      </c>
      <c r="C5190" s="19">
        <v>0</v>
      </c>
      <c r="D5190" s="19">
        <v>0</v>
      </c>
      <c r="E5190" s="19">
        <v>19.170000000000002</v>
      </c>
      <c r="F5190" s="19">
        <v>7.72</v>
      </c>
      <c r="G5190" s="19">
        <v>0</v>
      </c>
      <c r="H5190" s="17">
        <f t="shared" si="243"/>
        <v>0</v>
      </c>
      <c r="I5190" s="18">
        <f t="shared" si="241"/>
        <v>19.170000000000002</v>
      </c>
      <c r="J5190" s="17">
        <f t="shared" si="242"/>
        <v>0</v>
      </c>
    </row>
    <row r="5191" spans="1:10" x14ac:dyDescent="0.3">
      <c r="A5191" s="2">
        <v>20200803</v>
      </c>
      <c r="B5191" s="2" t="s">
        <v>27</v>
      </c>
      <c r="C5191" s="2">
        <v>0</v>
      </c>
      <c r="D5191" s="2">
        <v>0</v>
      </c>
      <c r="E5191" s="2">
        <v>18.55</v>
      </c>
      <c r="F5191" s="2">
        <v>7.52</v>
      </c>
      <c r="G5191" s="2">
        <v>0</v>
      </c>
      <c r="H5191" s="16">
        <f t="shared" si="243"/>
        <v>0</v>
      </c>
      <c r="I5191" s="15">
        <f t="shared" si="241"/>
        <v>18.55</v>
      </c>
      <c r="J5191" s="14">
        <f t="shared" si="242"/>
        <v>0</v>
      </c>
    </row>
    <row r="5192" spans="1:10" x14ac:dyDescent="0.3">
      <c r="A5192" s="19">
        <v>20200803</v>
      </c>
      <c r="B5192" s="19" t="s">
        <v>26</v>
      </c>
      <c r="C5192" s="19">
        <v>0</v>
      </c>
      <c r="D5192" s="19">
        <v>0</v>
      </c>
      <c r="E5192" s="19">
        <v>18.34</v>
      </c>
      <c r="F5192" s="19">
        <v>7.24</v>
      </c>
      <c r="G5192" s="19">
        <v>0</v>
      </c>
      <c r="H5192" s="17">
        <f t="shared" si="243"/>
        <v>0</v>
      </c>
      <c r="I5192" s="18">
        <f t="shared" si="241"/>
        <v>18.34</v>
      </c>
      <c r="J5192" s="17">
        <f t="shared" si="242"/>
        <v>0</v>
      </c>
    </row>
    <row r="5193" spans="1:10" x14ac:dyDescent="0.3">
      <c r="A5193" s="2">
        <v>20200803</v>
      </c>
      <c r="B5193" s="2" t="s">
        <v>25</v>
      </c>
      <c r="C5193" s="2">
        <v>0</v>
      </c>
      <c r="D5193" s="2">
        <v>0</v>
      </c>
      <c r="E5193" s="2">
        <v>18.23</v>
      </c>
      <c r="F5193" s="2">
        <v>7.03</v>
      </c>
      <c r="G5193" s="2">
        <v>0</v>
      </c>
      <c r="H5193" s="16">
        <f t="shared" si="243"/>
        <v>0</v>
      </c>
      <c r="I5193" s="15">
        <f t="shared" si="241"/>
        <v>18.23</v>
      </c>
      <c r="J5193" s="14">
        <f t="shared" si="242"/>
        <v>0</v>
      </c>
    </row>
    <row r="5194" spans="1:10" x14ac:dyDescent="0.3">
      <c r="A5194" s="19">
        <v>20200804</v>
      </c>
      <c r="B5194" s="19" t="s">
        <v>48</v>
      </c>
      <c r="C5194" s="19">
        <v>0</v>
      </c>
      <c r="D5194" s="19">
        <v>0</v>
      </c>
      <c r="E5194" s="19">
        <v>18.13</v>
      </c>
      <c r="F5194" s="19">
        <v>7.03</v>
      </c>
      <c r="G5194" s="19">
        <v>0</v>
      </c>
      <c r="H5194" s="17">
        <f t="shared" si="243"/>
        <v>0</v>
      </c>
      <c r="I5194" s="18">
        <f t="shared" ref="I5194:I5257" si="244">E5194+H5194*((NOCT-20)/(800))</f>
        <v>18.13</v>
      </c>
      <c r="J5194" s="17">
        <f t="shared" ref="J5194:J5257" si="245">P_STC__W*(H5194/1000)*(1+(alpha_p/100)*(I5194-25))</f>
        <v>0</v>
      </c>
    </row>
    <row r="5195" spans="1:10" x14ac:dyDescent="0.3">
      <c r="A5195" s="2">
        <v>20200804</v>
      </c>
      <c r="B5195" s="2" t="s">
        <v>47</v>
      </c>
      <c r="C5195" s="2">
        <v>0</v>
      </c>
      <c r="D5195" s="2">
        <v>0</v>
      </c>
      <c r="E5195" s="2">
        <v>18.149999999999999</v>
      </c>
      <c r="F5195" s="2">
        <v>6.97</v>
      </c>
      <c r="G5195" s="2">
        <v>0</v>
      </c>
      <c r="H5195" s="16">
        <f t="shared" si="243"/>
        <v>0</v>
      </c>
      <c r="I5195" s="15">
        <f t="shared" si="244"/>
        <v>18.149999999999999</v>
      </c>
      <c r="J5195" s="14">
        <f t="shared" si="245"/>
        <v>0</v>
      </c>
    </row>
    <row r="5196" spans="1:10" x14ac:dyDescent="0.3">
      <c r="A5196" s="19">
        <v>20200804</v>
      </c>
      <c r="B5196" s="19" t="s">
        <v>46</v>
      </c>
      <c r="C5196" s="19">
        <v>0</v>
      </c>
      <c r="D5196" s="19">
        <v>0</v>
      </c>
      <c r="E5196" s="19">
        <v>18.100000000000001</v>
      </c>
      <c r="F5196" s="19">
        <v>7.24</v>
      </c>
      <c r="G5196" s="19">
        <v>0</v>
      </c>
      <c r="H5196" s="17">
        <f t="shared" si="243"/>
        <v>0</v>
      </c>
      <c r="I5196" s="18">
        <f t="shared" si="244"/>
        <v>18.100000000000001</v>
      </c>
      <c r="J5196" s="17">
        <f t="shared" si="245"/>
        <v>0</v>
      </c>
    </row>
    <row r="5197" spans="1:10" x14ac:dyDescent="0.3">
      <c r="A5197" s="2">
        <v>20200804</v>
      </c>
      <c r="B5197" s="2" t="s">
        <v>45</v>
      </c>
      <c r="C5197" s="2">
        <v>0</v>
      </c>
      <c r="D5197" s="2">
        <v>0</v>
      </c>
      <c r="E5197" s="2">
        <v>18.100000000000001</v>
      </c>
      <c r="F5197" s="2">
        <v>8</v>
      </c>
      <c r="G5197" s="2">
        <v>0</v>
      </c>
      <c r="H5197" s="16">
        <f t="shared" si="243"/>
        <v>0</v>
      </c>
      <c r="I5197" s="15">
        <f t="shared" si="244"/>
        <v>18.100000000000001</v>
      </c>
      <c r="J5197" s="14">
        <f t="shared" si="245"/>
        <v>0</v>
      </c>
    </row>
    <row r="5198" spans="1:10" x14ac:dyDescent="0.3">
      <c r="A5198" s="19">
        <v>20200804</v>
      </c>
      <c r="B5198" s="19" t="s">
        <v>44</v>
      </c>
      <c r="C5198" s="19">
        <v>0</v>
      </c>
      <c r="D5198" s="19">
        <v>0</v>
      </c>
      <c r="E5198" s="19">
        <v>18.07</v>
      </c>
      <c r="F5198" s="19">
        <v>8.2100000000000009</v>
      </c>
      <c r="G5198" s="19">
        <v>0</v>
      </c>
      <c r="H5198" s="17">
        <f t="shared" si="243"/>
        <v>0</v>
      </c>
      <c r="I5198" s="18">
        <f t="shared" si="244"/>
        <v>18.07</v>
      </c>
      <c r="J5198" s="17">
        <f t="shared" si="245"/>
        <v>0</v>
      </c>
    </row>
    <row r="5199" spans="1:10" x14ac:dyDescent="0.3">
      <c r="A5199" s="2">
        <v>20200804</v>
      </c>
      <c r="B5199" s="2" t="s">
        <v>43</v>
      </c>
      <c r="C5199" s="2">
        <v>0</v>
      </c>
      <c r="D5199" s="2">
        <v>0</v>
      </c>
      <c r="E5199" s="2">
        <v>18.04</v>
      </c>
      <c r="F5199" s="2">
        <v>7.93</v>
      </c>
      <c r="G5199" s="2">
        <v>0</v>
      </c>
      <c r="H5199" s="16">
        <f t="shared" si="243"/>
        <v>0</v>
      </c>
      <c r="I5199" s="15">
        <f t="shared" si="244"/>
        <v>18.04</v>
      </c>
      <c r="J5199" s="14">
        <f t="shared" si="245"/>
        <v>0</v>
      </c>
    </row>
    <row r="5200" spans="1:10" x14ac:dyDescent="0.3">
      <c r="A5200" s="19">
        <v>20200804</v>
      </c>
      <c r="B5200" s="19" t="s">
        <v>42</v>
      </c>
      <c r="C5200" s="19">
        <v>27.1</v>
      </c>
      <c r="D5200" s="19">
        <v>4.63</v>
      </c>
      <c r="E5200" s="19">
        <v>17.96</v>
      </c>
      <c r="F5200" s="19">
        <v>7.52</v>
      </c>
      <c r="G5200" s="19">
        <v>0</v>
      </c>
      <c r="H5200" s="17">
        <f t="shared" si="243"/>
        <v>335.72501059261697</v>
      </c>
      <c r="I5200" s="18">
        <f t="shared" si="244"/>
        <v>28.451406581019281</v>
      </c>
      <c r="J5200" s="17">
        <f t="shared" si="245"/>
        <v>0.33051075479324238</v>
      </c>
    </row>
    <row r="5201" spans="1:10" x14ac:dyDescent="0.3">
      <c r="A5201" s="2">
        <v>20200804</v>
      </c>
      <c r="B5201" s="2" t="s">
        <v>41</v>
      </c>
      <c r="C5201" s="2">
        <v>217</v>
      </c>
      <c r="D5201" s="2">
        <v>15.97</v>
      </c>
      <c r="E5201" s="2">
        <v>18.54</v>
      </c>
      <c r="F5201" s="2">
        <v>6.83</v>
      </c>
      <c r="G5201" s="2">
        <v>0</v>
      </c>
      <c r="H5201" s="16">
        <f t="shared" si="243"/>
        <v>788.70658639828309</v>
      </c>
      <c r="I5201" s="15">
        <f t="shared" si="244"/>
        <v>43.187080824946349</v>
      </c>
      <c r="J5201" s="14">
        <f t="shared" si="245"/>
        <v>0.72415736944531406</v>
      </c>
    </row>
    <row r="5202" spans="1:10" x14ac:dyDescent="0.3">
      <c r="A5202" s="19">
        <v>20200804</v>
      </c>
      <c r="B5202" s="19" t="s">
        <v>40</v>
      </c>
      <c r="C5202" s="19">
        <v>403</v>
      </c>
      <c r="D5202" s="19">
        <v>27.61</v>
      </c>
      <c r="E5202" s="19">
        <v>19.71</v>
      </c>
      <c r="F5202" s="19">
        <v>6.97</v>
      </c>
      <c r="G5202" s="19">
        <v>0</v>
      </c>
      <c r="H5202" s="17">
        <f t="shared" si="243"/>
        <v>869.56390443202793</v>
      </c>
      <c r="I5202" s="18">
        <f t="shared" si="244"/>
        <v>46.883872013500877</v>
      </c>
      <c r="J5202" s="17">
        <f t="shared" si="245"/>
        <v>0.78393149106735016</v>
      </c>
    </row>
    <row r="5203" spans="1:10" x14ac:dyDescent="0.3">
      <c r="A5203" s="2">
        <v>20200804</v>
      </c>
      <c r="B5203" s="2" t="s">
        <v>39</v>
      </c>
      <c r="C5203" s="2">
        <v>582</v>
      </c>
      <c r="D5203" s="2">
        <v>39.270000000000003</v>
      </c>
      <c r="E5203" s="2">
        <v>21.33</v>
      </c>
      <c r="F5203" s="2">
        <v>6.69</v>
      </c>
      <c r="G5203" s="2">
        <v>0</v>
      </c>
      <c r="H5203" s="16">
        <f t="shared" ref="H5203:H5266" si="246">IF(D5203&gt;0,C5203/SIN(D5203*PI()/180),0)</f>
        <v>919.46671607542339</v>
      </c>
      <c r="I5203" s="15">
        <f t="shared" si="244"/>
        <v>50.063334877356979</v>
      </c>
      <c r="J5203" s="14">
        <f t="shared" si="245"/>
        <v>0.81576465611430415</v>
      </c>
    </row>
    <row r="5204" spans="1:10" x14ac:dyDescent="0.3">
      <c r="A5204" s="19">
        <v>20200804</v>
      </c>
      <c r="B5204" s="19" t="s">
        <v>38</v>
      </c>
      <c r="C5204" s="19">
        <v>753</v>
      </c>
      <c r="D5204" s="19">
        <v>50.53</v>
      </c>
      <c r="E5204" s="19">
        <v>23.06</v>
      </c>
      <c r="F5204" s="19">
        <v>6.62</v>
      </c>
      <c r="G5204" s="19">
        <v>0</v>
      </c>
      <c r="H5204" s="17">
        <f t="shared" si="246"/>
        <v>975.44226631016045</v>
      </c>
      <c r="I5204" s="18">
        <f t="shared" si="244"/>
        <v>53.542570822192516</v>
      </c>
      <c r="J5204" s="17">
        <f t="shared" si="245"/>
        <v>0.85015493144913057</v>
      </c>
    </row>
    <row r="5205" spans="1:10" x14ac:dyDescent="0.3">
      <c r="A5205" s="2">
        <v>20200804</v>
      </c>
      <c r="B5205" s="2" t="s">
        <v>37</v>
      </c>
      <c r="C5205" s="2">
        <v>847</v>
      </c>
      <c r="D5205" s="2">
        <v>60.57</v>
      </c>
      <c r="E5205" s="2">
        <v>24.66</v>
      </c>
      <c r="F5205" s="2">
        <v>6.62</v>
      </c>
      <c r="G5205" s="2">
        <v>0</v>
      </c>
      <c r="H5205" s="16">
        <f t="shared" si="246"/>
        <v>972.49386067248781</v>
      </c>
      <c r="I5205" s="15">
        <f t="shared" si="244"/>
        <v>55.050433146015244</v>
      </c>
      <c r="J5205" s="14">
        <f t="shared" si="245"/>
        <v>0.84098648281976796</v>
      </c>
    </row>
    <row r="5206" spans="1:10" x14ac:dyDescent="0.3">
      <c r="A5206" s="19">
        <v>20200804</v>
      </c>
      <c r="B5206" s="19" t="s">
        <v>36</v>
      </c>
      <c r="C5206" s="19">
        <v>923</v>
      </c>
      <c r="D5206" s="19">
        <v>67.41</v>
      </c>
      <c r="E5206" s="19">
        <v>25.92</v>
      </c>
      <c r="F5206" s="19">
        <v>6.62</v>
      </c>
      <c r="G5206" s="19">
        <v>0</v>
      </c>
      <c r="H5206" s="17">
        <f t="shared" si="246"/>
        <v>999.69968367511547</v>
      </c>
      <c r="I5206" s="18">
        <f t="shared" si="244"/>
        <v>57.16061511484736</v>
      </c>
      <c r="J5206" s="17">
        <f t="shared" si="245"/>
        <v>0.85502037826812016</v>
      </c>
    </row>
    <row r="5207" spans="1:10" x14ac:dyDescent="0.3">
      <c r="A5207" s="2">
        <v>20200804</v>
      </c>
      <c r="B5207" s="2" t="s">
        <v>35</v>
      </c>
      <c r="C5207" s="2">
        <v>915.01</v>
      </c>
      <c r="D5207" s="2">
        <v>67.73</v>
      </c>
      <c r="E5207" s="2">
        <v>26.82</v>
      </c>
      <c r="F5207" s="2">
        <v>6.69</v>
      </c>
      <c r="G5207" s="2">
        <v>0</v>
      </c>
      <c r="H5207" s="16">
        <f t="shared" si="246"/>
        <v>988.7635818482471</v>
      </c>
      <c r="I5207" s="15">
        <f t="shared" si="244"/>
        <v>57.718861932757719</v>
      </c>
      <c r="J5207" s="14">
        <f t="shared" si="245"/>
        <v>0.84318309581440398</v>
      </c>
    </row>
    <row r="5208" spans="1:10" x14ac:dyDescent="0.3">
      <c r="A5208" s="19">
        <v>20200804</v>
      </c>
      <c r="B5208" s="19" t="s">
        <v>34</v>
      </c>
      <c r="C5208" s="19">
        <v>846.01</v>
      </c>
      <c r="D5208" s="19">
        <v>61.29</v>
      </c>
      <c r="E5208" s="19">
        <v>27.32</v>
      </c>
      <c r="F5208" s="19">
        <v>6.83</v>
      </c>
      <c r="G5208" s="19">
        <v>0</v>
      </c>
      <c r="H5208" s="17">
        <f t="shared" si="246"/>
        <v>964.59506436833806</v>
      </c>
      <c r="I5208" s="18">
        <f t="shared" si="244"/>
        <v>57.463595761510561</v>
      </c>
      <c r="J5208" s="17">
        <f t="shared" si="245"/>
        <v>0.82368105527392921</v>
      </c>
    </row>
    <row r="5209" spans="1:10" x14ac:dyDescent="0.3">
      <c r="A5209" s="2">
        <v>20200804</v>
      </c>
      <c r="B5209" s="2" t="s">
        <v>33</v>
      </c>
      <c r="C5209" s="2">
        <v>740.01</v>
      </c>
      <c r="D5209" s="2">
        <v>51.42</v>
      </c>
      <c r="E5209" s="2">
        <v>27.21</v>
      </c>
      <c r="F5209" s="2">
        <v>7.31</v>
      </c>
      <c r="G5209" s="2">
        <v>0</v>
      </c>
      <c r="H5209" s="16">
        <f t="shared" si="246"/>
        <v>946.62126032639935</v>
      </c>
      <c r="I5209" s="15">
        <f t="shared" si="244"/>
        <v>56.791914385199981</v>
      </c>
      <c r="J5209" s="14">
        <f t="shared" si="245"/>
        <v>0.8111942010406179</v>
      </c>
    </row>
    <row r="5210" spans="1:10" x14ac:dyDescent="0.3">
      <c r="A5210" s="19">
        <v>20200804</v>
      </c>
      <c r="B5210" s="19" t="s">
        <v>32</v>
      </c>
      <c r="C5210" s="19">
        <v>622.01</v>
      </c>
      <c r="D5210" s="19">
        <v>40.22</v>
      </c>
      <c r="E5210" s="19">
        <v>26.37</v>
      </c>
      <c r="F5210" s="19">
        <v>7.79</v>
      </c>
      <c r="G5210" s="19">
        <v>0</v>
      </c>
      <c r="H5210" s="17">
        <f t="shared" si="246"/>
        <v>963.27493816549372</v>
      </c>
      <c r="I5210" s="18">
        <f t="shared" si="244"/>
        <v>56.472341817671676</v>
      </c>
      <c r="J5210" s="17">
        <f t="shared" si="245"/>
        <v>0.82685060663295928</v>
      </c>
    </row>
    <row r="5211" spans="1:10" x14ac:dyDescent="0.3">
      <c r="A5211" s="2">
        <v>20200804</v>
      </c>
      <c r="B5211" s="2" t="s">
        <v>31</v>
      </c>
      <c r="C5211" s="2">
        <v>437</v>
      </c>
      <c r="D5211" s="2">
        <v>28.58</v>
      </c>
      <c r="E5211" s="2">
        <v>25.3</v>
      </c>
      <c r="F5211" s="2">
        <v>7.86</v>
      </c>
      <c r="G5211" s="2">
        <v>0</v>
      </c>
      <c r="H5211" s="16">
        <f t="shared" si="246"/>
        <v>913.4895027939391</v>
      </c>
      <c r="I5211" s="15">
        <f t="shared" si="244"/>
        <v>53.846546962310597</v>
      </c>
      <c r="J5211" s="14">
        <f t="shared" si="245"/>
        <v>0.79490992250528503</v>
      </c>
    </row>
    <row r="5212" spans="1:10" x14ac:dyDescent="0.3">
      <c r="A5212" s="19">
        <v>20200804</v>
      </c>
      <c r="B5212" s="19" t="s">
        <v>30</v>
      </c>
      <c r="C5212" s="19">
        <v>239</v>
      </c>
      <c r="D5212" s="19">
        <v>16.93</v>
      </c>
      <c r="E5212" s="19">
        <v>24.04</v>
      </c>
      <c r="F5212" s="19">
        <v>7.72</v>
      </c>
      <c r="G5212" s="19">
        <v>0</v>
      </c>
      <c r="H5212" s="17">
        <f t="shared" si="246"/>
        <v>820.73290788980455</v>
      </c>
      <c r="I5212" s="18">
        <f t="shared" si="244"/>
        <v>49.687903371556388</v>
      </c>
      <c r="J5212" s="17">
        <f t="shared" si="245"/>
        <v>0.72955312163252461</v>
      </c>
    </row>
    <row r="5213" spans="1:10" x14ac:dyDescent="0.3">
      <c r="A5213" s="2">
        <v>20200804</v>
      </c>
      <c r="B5213" s="2" t="s">
        <v>29</v>
      </c>
      <c r="C5213" s="2">
        <v>48.52</v>
      </c>
      <c r="D5213" s="2">
        <v>5.55</v>
      </c>
      <c r="E5213" s="2">
        <v>22.61</v>
      </c>
      <c r="F5213" s="2">
        <v>7.03</v>
      </c>
      <c r="G5213" s="2">
        <v>0</v>
      </c>
      <c r="H5213" s="16">
        <f t="shared" si="246"/>
        <v>501.68349883218065</v>
      </c>
      <c r="I5213" s="15">
        <f t="shared" si="244"/>
        <v>38.287609338505646</v>
      </c>
      <c r="J5213" s="14">
        <f t="shared" si="245"/>
        <v>0.47168571428392564</v>
      </c>
    </row>
    <row r="5214" spans="1:10" x14ac:dyDescent="0.3">
      <c r="A5214" s="19">
        <v>20200804</v>
      </c>
      <c r="B5214" s="19" t="s">
        <v>28</v>
      </c>
      <c r="C5214" s="19">
        <v>0</v>
      </c>
      <c r="D5214" s="19">
        <v>0</v>
      </c>
      <c r="E5214" s="19">
        <v>21.08</v>
      </c>
      <c r="F5214" s="19">
        <v>6.97</v>
      </c>
      <c r="G5214" s="19">
        <v>0</v>
      </c>
      <c r="H5214" s="17">
        <f t="shared" si="246"/>
        <v>0</v>
      </c>
      <c r="I5214" s="18">
        <f t="shared" si="244"/>
        <v>21.08</v>
      </c>
      <c r="J5214" s="17">
        <f t="shared" si="245"/>
        <v>0</v>
      </c>
    </row>
    <row r="5215" spans="1:10" x14ac:dyDescent="0.3">
      <c r="A5215" s="2">
        <v>20200804</v>
      </c>
      <c r="B5215" s="2" t="s">
        <v>27</v>
      </c>
      <c r="C5215" s="2">
        <v>0</v>
      </c>
      <c r="D5215" s="2">
        <v>0</v>
      </c>
      <c r="E5215" s="2">
        <v>20.18</v>
      </c>
      <c r="F5215" s="2">
        <v>6.41</v>
      </c>
      <c r="G5215" s="2">
        <v>0</v>
      </c>
      <c r="H5215" s="16">
        <f t="shared" si="246"/>
        <v>0</v>
      </c>
      <c r="I5215" s="15">
        <f t="shared" si="244"/>
        <v>20.18</v>
      </c>
      <c r="J5215" s="14">
        <f t="shared" si="245"/>
        <v>0</v>
      </c>
    </row>
    <row r="5216" spans="1:10" x14ac:dyDescent="0.3">
      <c r="A5216" s="19">
        <v>20200804</v>
      </c>
      <c r="B5216" s="19" t="s">
        <v>26</v>
      </c>
      <c r="C5216" s="19">
        <v>0</v>
      </c>
      <c r="D5216" s="19">
        <v>0</v>
      </c>
      <c r="E5216" s="19">
        <v>19.78</v>
      </c>
      <c r="F5216" s="19">
        <v>6.41</v>
      </c>
      <c r="G5216" s="19">
        <v>0</v>
      </c>
      <c r="H5216" s="17">
        <f t="shared" si="246"/>
        <v>0</v>
      </c>
      <c r="I5216" s="18">
        <f t="shared" si="244"/>
        <v>19.78</v>
      </c>
      <c r="J5216" s="17">
        <f t="shared" si="245"/>
        <v>0</v>
      </c>
    </row>
    <row r="5217" spans="1:10" x14ac:dyDescent="0.3">
      <c r="A5217" s="2">
        <v>20200804</v>
      </c>
      <c r="B5217" s="2" t="s">
        <v>25</v>
      </c>
      <c r="C5217" s="2">
        <v>0</v>
      </c>
      <c r="D5217" s="2">
        <v>0</v>
      </c>
      <c r="E5217" s="2">
        <v>19.489999999999998</v>
      </c>
      <c r="F5217" s="2">
        <v>6.14</v>
      </c>
      <c r="G5217" s="2">
        <v>0</v>
      </c>
      <c r="H5217" s="16">
        <f t="shared" si="246"/>
        <v>0</v>
      </c>
      <c r="I5217" s="15">
        <f t="shared" si="244"/>
        <v>19.489999999999998</v>
      </c>
      <c r="J5217" s="14">
        <f t="shared" si="245"/>
        <v>0</v>
      </c>
    </row>
    <row r="5218" spans="1:10" x14ac:dyDescent="0.3">
      <c r="A5218" s="19">
        <v>20200805</v>
      </c>
      <c r="B5218" s="19" t="s">
        <v>48</v>
      </c>
      <c r="C5218" s="19">
        <v>0</v>
      </c>
      <c r="D5218" s="19">
        <v>0</v>
      </c>
      <c r="E5218" s="19">
        <v>19.170000000000002</v>
      </c>
      <c r="F5218" s="19">
        <v>5.93</v>
      </c>
      <c r="G5218" s="19">
        <v>0</v>
      </c>
      <c r="H5218" s="17">
        <f t="shared" si="246"/>
        <v>0</v>
      </c>
      <c r="I5218" s="18">
        <f t="shared" si="244"/>
        <v>19.170000000000002</v>
      </c>
      <c r="J5218" s="17">
        <f t="shared" si="245"/>
        <v>0</v>
      </c>
    </row>
    <row r="5219" spans="1:10" x14ac:dyDescent="0.3">
      <c r="A5219" s="2">
        <v>20200805</v>
      </c>
      <c r="B5219" s="2" t="s">
        <v>47</v>
      </c>
      <c r="C5219" s="2">
        <v>0</v>
      </c>
      <c r="D5219" s="2">
        <v>0</v>
      </c>
      <c r="E5219" s="2">
        <v>18.989999999999998</v>
      </c>
      <c r="F5219" s="2">
        <v>5.72</v>
      </c>
      <c r="G5219" s="2">
        <v>0</v>
      </c>
      <c r="H5219" s="16">
        <f t="shared" si="246"/>
        <v>0</v>
      </c>
      <c r="I5219" s="15">
        <f t="shared" si="244"/>
        <v>18.989999999999998</v>
      </c>
      <c r="J5219" s="14">
        <f t="shared" si="245"/>
        <v>0</v>
      </c>
    </row>
    <row r="5220" spans="1:10" x14ac:dyDescent="0.3">
      <c r="A5220" s="19">
        <v>20200805</v>
      </c>
      <c r="B5220" s="19" t="s">
        <v>46</v>
      </c>
      <c r="C5220" s="19">
        <v>0</v>
      </c>
      <c r="D5220" s="19">
        <v>0</v>
      </c>
      <c r="E5220" s="19">
        <v>18.79</v>
      </c>
      <c r="F5220" s="19">
        <v>5.52</v>
      </c>
      <c r="G5220" s="19">
        <v>0</v>
      </c>
      <c r="H5220" s="17">
        <f t="shared" si="246"/>
        <v>0</v>
      </c>
      <c r="I5220" s="18">
        <f t="shared" si="244"/>
        <v>18.79</v>
      </c>
      <c r="J5220" s="17">
        <f t="shared" si="245"/>
        <v>0</v>
      </c>
    </row>
    <row r="5221" spans="1:10" x14ac:dyDescent="0.3">
      <c r="A5221" s="2">
        <v>20200805</v>
      </c>
      <c r="B5221" s="2" t="s">
        <v>45</v>
      </c>
      <c r="C5221" s="2">
        <v>0</v>
      </c>
      <c r="D5221" s="2">
        <v>0</v>
      </c>
      <c r="E5221" s="2">
        <v>18.63</v>
      </c>
      <c r="F5221" s="2">
        <v>5.31</v>
      </c>
      <c r="G5221" s="2">
        <v>0</v>
      </c>
      <c r="H5221" s="16">
        <f t="shared" si="246"/>
        <v>0</v>
      </c>
      <c r="I5221" s="15">
        <f t="shared" si="244"/>
        <v>18.63</v>
      </c>
      <c r="J5221" s="14">
        <f t="shared" si="245"/>
        <v>0</v>
      </c>
    </row>
    <row r="5222" spans="1:10" x14ac:dyDescent="0.3">
      <c r="A5222" s="19">
        <v>20200805</v>
      </c>
      <c r="B5222" s="19" t="s">
        <v>44</v>
      </c>
      <c r="C5222" s="19">
        <v>0</v>
      </c>
      <c r="D5222" s="19">
        <v>0</v>
      </c>
      <c r="E5222" s="19">
        <v>18.47</v>
      </c>
      <c r="F5222" s="19">
        <v>5.03</v>
      </c>
      <c r="G5222" s="19">
        <v>0</v>
      </c>
      <c r="H5222" s="17">
        <f t="shared" si="246"/>
        <v>0</v>
      </c>
      <c r="I5222" s="18">
        <f t="shared" si="244"/>
        <v>18.47</v>
      </c>
      <c r="J5222" s="17">
        <f t="shared" si="245"/>
        <v>0</v>
      </c>
    </row>
    <row r="5223" spans="1:10" x14ac:dyDescent="0.3">
      <c r="A5223" s="2">
        <v>20200805</v>
      </c>
      <c r="B5223" s="2" t="s">
        <v>43</v>
      </c>
      <c r="C5223" s="2">
        <v>0</v>
      </c>
      <c r="D5223" s="2">
        <v>0</v>
      </c>
      <c r="E5223" s="2">
        <v>18.3</v>
      </c>
      <c r="F5223" s="2">
        <v>4.76</v>
      </c>
      <c r="G5223" s="2">
        <v>0</v>
      </c>
      <c r="H5223" s="16">
        <f t="shared" si="246"/>
        <v>0</v>
      </c>
      <c r="I5223" s="15">
        <f t="shared" si="244"/>
        <v>18.3</v>
      </c>
      <c r="J5223" s="14">
        <f t="shared" si="245"/>
        <v>0</v>
      </c>
    </row>
    <row r="5224" spans="1:10" x14ac:dyDescent="0.3">
      <c r="A5224" s="19">
        <v>20200805</v>
      </c>
      <c r="B5224" s="19" t="s">
        <v>42</v>
      </c>
      <c r="C5224" s="19">
        <v>32.590000000000003</v>
      </c>
      <c r="D5224" s="19">
        <v>4.4800000000000004</v>
      </c>
      <c r="E5224" s="19">
        <v>18.149999999999999</v>
      </c>
      <c r="F5224" s="19">
        <v>4.55</v>
      </c>
      <c r="G5224" s="19">
        <v>0</v>
      </c>
      <c r="H5224" s="17">
        <f t="shared" si="246"/>
        <v>417.22622670578244</v>
      </c>
      <c r="I5224" s="18">
        <f t="shared" si="244"/>
        <v>31.1883195845557</v>
      </c>
      <c r="J5224" s="17">
        <f t="shared" si="245"/>
        <v>0.40560754517117092</v>
      </c>
    </row>
    <row r="5225" spans="1:10" x14ac:dyDescent="0.3">
      <c r="A5225" s="2">
        <v>20200805</v>
      </c>
      <c r="B5225" s="2" t="s">
        <v>41</v>
      </c>
      <c r="C5225" s="2">
        <v>209</v>
      </c>
      <c r="D5225" s="2">
        <v>15.83</v>
      </c>
      <c r="E5225" s="2">
        <v>18.670000000000002</v>
      </c>
      <c r="F5225" s="2">
        <v>4.97</v>
      </c>
      <c r="G5225" s="2">
        <v>0</v>
      </c>
      <c r="H5225" s="16">
        <f t="shared" si="246"/>
        <v>766.17389652200927</v>
      </c>
      <c r="I5225" s="15">
        <f t="shared" si="244"/>
        <v>42.612934266312791</v>
      </c>
      <c r="J5225" s="14">
        <f t="shared" si="245"/>
        <v>0.70544832937997826</v>
      </c>
    </row>
    <row r="5226" spans="1:10" x14ac:dyDescent="0.3">
      <c r="A5226" s="19">
        <v>20200805</v>
      </c>
      <c r="B5226" s="19" t="s">
        <v>40</v>
      </c>
      <c r="C5226" s="19">
        <v>405</v>
      </c>
      <c r="D5226" s="19">
        <v>27.48</v>
      </c>
      <c r="E5226" s="19">
        <v>20.010000000000002</v>
      </c>
      <c r="F5226" s="19">
        <v>5.0999999999999996</v>
      </c>
      <c r="G5226" s="19">
        <v>0</v>
      </c>
      <c r="H5226" s="17">
        <f t="shared" si="246"/>
        <v>877.68921824660151</v>
      </c>
      <c r="I5226" s="18">
        <f t="shared" si="244"/>
        <v>47.437788070206295</v>
      </c>
      <c r="J5226" s="17">
        <f t="shared" si="245"/>
        <v>0.78906889722925122</v>
      </c>
    </row>
    <row r="5227" spans="1:10" x14ac:dyDescent="0.3">
      <c r="A5227" s="2">
        <v>20200805</v>
      </c>
      <c r="B5227" s="2" t="s">
        <v>39</v>
      </c>
      <c r="C5227" s="2">
        <v>587</v>
      </c>
      <c r="D5227" s="2">
        <v>39.130000000000003</v>
      </c>
      <c r="E5227" s="2">
        <v>21.88</v>
      </c>
      <c r="F5227" s="2">
        <v>4.9000000000000004</v>
      </c>
      <c r="G5227" s="2">
        <v>0</v>
      </c>
      <c r="H5227" s="16">
        <f t="shared" si="246"/>
        <v>930.14845318909784</v>
      </c>
      <c r="I5227" s="15">
        <f t="shared" si="244"/>
        <v>50.947139162159303</v>
      </c>
      <c r="J5227" s="14">
        <f t="shared" si="245"/>
        <v>0.82154234208545651</v>
      </c>
    </row>
    <row r="5228" spans="1:10" x14ac:dyDescent="0.3">
      <c r="A5228" s="19">
        <v>20200805</v>
      </c>
      <c r="B5228" s="19" t="s">
        <v>38</v>
      </c>
      <c r="C5228" s="19">
        <v>743</v>
      </c>
      <c r="D5228" s="19">
        <v>50.37</v>
      </c>
      <c r="E5228" s="19">
        <v>24</v>
      </c>
      <c r="F5228" s="19">
        <v>4.9000000000000004</v>
      </c>
      <c r="G5228" s="19">
        <v>0</v>
      </c>
      <c r="H5228" s="17">
        <f t="shared" si="246"/>
        <v>964.71032157063314</v>
      </c>
      <c r="I5228" s="18">
        <f t="shared" si="244"/>
        <v>54.147197549082286</v>
      </c>
      <c r="J5228" s="17">
        <f t="shared" si="245"/>
        <v>0.83817661112857245</v>
      </c>
    </row>
    <row r="5229" spans="1:10" x14ac:dyDescent="0.3">
      <c r="A5229" s="2">
        <v>20200805</v>
      </c>
      <c r="B5229" s="2" t="s">
        <v>37</v>
      </c>
      <c r="C5229" s="2">
        <v>881</v>
      </c>
      <c r="D5229" s="2">
        <v>60.37</v>
      </c>
      <c r="E5229" s="2">
        <v>25.84</v>
      </c>
      <c r="F5229" s="2">
        <v>5.03</v>
      </c>
      <c r="G5229" s="2">
        <v>0</v>
      </c>
      <c r="H5229" s="16">
        <f t="shared" si="246"/>
        <v>1013.5335105216002</v>
      </c>
      <c r="I5229" s="15">
        <f t="shared" si="244"/>
        <v>57.512922203800002</v>
      </c>
      <c r="J5229" s="14">
        <f t="shared" si="245"/>
        <v>0.86524529771820113</v>
      </c>
    </row>
    <row r="5230" spans="1:10" x14ac:dyDescent="0.3">
      <c r="A5230" s="19">
        <v>20200805</v>
      </c>
      <c r="B5230" s="19" t="s">
        <v>36</v>
      </c>
      <c r="C5230" s="19">
        <v>943.01</v>
      </c>
      <c r="D5230" s="19">
        <v>67.16</v>
      </c>
      <c r="E5230" s="19">
        <v>27.35</v>
      </c>
      <c r="F5230" s="19">
        <v>5.17</v>
      </c>
      <c r="G5230" s="19">
        <v>0</v>
      </c>
      <c r="H5230" s="17">
        <f t="shared" si="246"/>
        <v>1023.2397860364712</v>
      </c>
      <c r="I5230" s="18">
        <f t="shared" si="244"/>
        <v>59.326243313639722</v>
      </c>
      <c r="J5230" s="17">
        <f t="shared" si="245"/>
        <v>0.86518188564989063</v>
      </c>
    </row>
    <row r="5231" spans="1:10" x14ac:dyDescent="0.3">
      <c r="A5231" s="2">
        <v>20200805</v>
      </c>
      <c r="B5231" s="2" t="s">
        <v>35</v>
      </c>
      <c r="C5231" s="2">
        <v>936.01</v>
      </c>
      <c r="D5231" s="2">
        <v>67.459999999999994</v>
      </c>
      <c r="E5231" s="2">
        <v>28.36</v>
      </c>
      <c r="F5231" s="2">
        <v>5.38</v>
      </c>
      <c r="G5231" s="2">
        <v>0</v>
      </c>
      <c r="H5231" s="16">
        <f t="shared" si="246"/>
        <v>1013.4232276259112</v>
      </c>
      <c r="I5231" s="15">
        <f t="shared" si="244"/>
        <v>60.029475863309727</v>
      </c>
      <c r="J5231" s="14">
        <f t="shared" si="245"/>
        <v>0.85367464741443433</v>
      </c>
    </row>
    <row r="5232" spans="1:10" x14ac:dyDescent="0.3">
      <c r="A5232" s="19">
        <v>20200805</v>
      </c>
      <c r="B5232" s="19" t="s">
        <v>34</v>
      </c>
      <c r="C5232" s="19">
        <v>884.01</v>
      </c>
      <c r="D5232" s="19">
        <v>61.07</v>
      </c>
      <c r="E5232" s="19">
        <v>28.73</v>
      </c>
      <c r="F5232" s="19">
        <v>5.86</v>
      </c>
      <c r="G5232" s="19">
        <v>0</v>
      </c>
      <c r="H5232" s="17">
        <f t="shared" si="246"/>
        <v>1010.0531591019185</v>
      </c>
      <c r="I5232" s="18">
        <f t="shared" si="244"/>
        <v>60.294161221934957</v>
      </c>
      <c r="J5232" s="17">
        <f t="shared" si="245"/>
        <v>0.84963275342161326</v>
      </c>
    </row>
    <row r="5233" spans="1:10" x14ac:dyDescent="0.3">
      <c r="A5233" s="2">
        <v>20200805</v>
      </c>
      <c r="B5233" s="2" t="s">
        <v>33</v>
      </c>
      <c r="C5233" s="2">
        <v>772.01</v>
      </c>
      <c r="D5233" s="2">
        <v>51.22</v>
      </c>
      <c r="E5233" s="2">
        <v>28.5</v>
      </c>
      <c r="F5233" s="2">
        <v>6.34</v>
      </c>
      <c r="G5233" s="2">
        <v>0</v>
      </c>
      <c r="H5233" s="16">
        <f t="shared" si="246"/>
        <v>990.31931354464405</v>
      </c>
      <c r="I5233" s="15">
        <f t="shared" si="244"/>
        <v>59.447478548270126</v>
      </c>
      <c r="J5233" s="14">
        <f t="shared" si="245"/>
        <v>0.83680629865294376</v>
      </c>
    </row>
    <row r="5234" spans="1:10" x14ac:dyDescent="0.3">
      <c r="A5234" s="19">
        <v>20200805</v>
      </c>
      <c r="B5234" s="19" t="s">
        <v>32</v>
      </c>
      <c r="C5234" s="19">
        <v>616.01</v>
      </c>
      <c r="D5234" s="19">
        <v>40.04</v>
      </c>
      <c r="E5234" s="19">
        <v>27.76</v>
      </c>
      <c r="F5234" s="19">
        <v>6.76</v>
      </c>
      <c r="G5234" s="19">
        <v>0</v>
      </c>
      <c r="H5234" s="17">
        <f t="shared" si="246"/>
        <v>957.54498964384652</v>
      </c>
      <c r="I5234" s="18">
        <f t="shared" si="244"/>
        <v>57.683280926370202</v>
      </c>
      <c r="J5234" s="17">
        <f t="shared" si="245"/>
        <v>0.81671428611109009</v>
      </c>
    </row>
    <row r="5235" spans="1:10" x14ac:dyDescent="0.3">
      <c r="A5235" s="2">
        <v>20200805</v>
      </c>
      <c r="B5235" s="2" t="s">
        <v>31</v>
      </c>
      <c r="C5235" s="2">
        <v>422</v>
      </c>
      <c r="D5235" s="2">
        <v>28.41</v>
      </c>
      <c r="E5235" s="2">
        <v>26.67</v>
      </c>
      <c r="F5235" s="2">
        <v>6.97</v>
      </c>
      <c r="G5235" s="2">
        <v>0</v>
      </c>
      <c r="H5235" s="16">
        <f t="shared" si="246"/>
        <v>886.96879628121451</v>
      </c>
      <c r="I5235" s="15">
        <f t="shared" si="244"/>
        <v>54.387774883787955</v>
      </c>
      <c r="J5235" s="14">
        <f t="shared" si="245"/>
        <v>0.76967161936795936</v>
      </c>
    </row>
    <row r="5236" spans="1:10" x14ac:dyDescent="0.3">
      <c r="A5236" s="19">
        <v>20200805</v>
      </c>
      <c r="B5236" s="19" t="s">
        <v>30</v>
      </c>
      <c r="C5236" s="19">
        <v>226</v>
      </c>
      <c r="D5236" s="19">
        <v>16.75</v>
      </c>
      <c r="E5236" s="19">
        <v>25.33</v>
      </c>
      <c r="F5236" s="19">
        <v>6.97</v>
      </c>
      <c r="G5236" s="19">
        <v>0</v>
      </c>
      <c r="H5236" s="17">
        <f t="shared" si="246"/>
        <v>784.18780875694347</v>
      </c>
      <c r="I5236" s="18">
        <f t="shared" si="244"/>
        <v>49.835869023654482</v>
      </c>
      <c r="J5236" s="17">
        <f t="shared" si="245"/>
        <v>0.69654587306989024</v>
      </c>
    </row>
    <row r="5237" spans="1:10" x14ac:dyDescent="0.3">
      <c r="A5237" s="2">
        <v>20200805</v>
      </c>
      <c r="B5237" s="2" t="s">
        <v>29</v>
      </c>
      <c r="C5237" s="2">
        <v>42.39</v>
      </c>
      <c r="D5237" s="2">
        <v>5.37</v>
      </c>
      <c r="E5237" s="2">
        <v>23.72</v>
      </c>
      <c r="F5237" s="2">
        <v>6.76</v>
      </c>
      <c r="G5237" s="2">
        <v>0</v>
      </c>
      <c r="H5237" s="16">
        <f t="shared" si="246"/>
        <v>452.94740175105272</v>
      </c>
      <c r="I5237" s="15">
        <f t="shared" si="244"/>
        <v>37.874606304720395</v>
      </c>
      <c r="J5237" s="14">
        <f t="shared" si="245"/>
        <v>0.42670556411674399</v>
      </c>
    </row>
    <row r="5238" spans="1:10" x14ac:dyDescent="0.3">
      <c r="A5238" s="19">
        <v>20200805</v>
      </c>
      <c r="B5238" s="19" t="s">
        <v>28</v>
      </c>
      <c r="C5238" s="19">
        <v>0</v>
      </c>
      <c r="D5238" s="19">
        <v>0</v>
      </c>
      <c r="E5238" s="19">
        <v>22.26</v>
      </c>
      <c r="F5238" s="19">
        <v>6.41</v>
      </c>
      <c r="G5238" s="19">
        <v>0</v>
      </c>
      <c r="H5238" s="17">
        <f t="shared" si="246"/>
        <v>0</v>
      </c>
      <c r="I5238" s="18">
        <f t="shared" si="244"/>
        <v>22.26</v>
      </c>
      <c r="J5238" s="17">
        <f t="shared" si="245"/>
        <v>0</v>
      </c>
    </row>
    <row r="5239" spans="1:10" x14ac:dyDescent="0.3">
      <c r="A5239" s="2">
        <v>20200805</v>
      </c>
      <c r="B5239" s="2" t="s">
        <v>27</v>
      </c>
      <c r="C5239" s="2">
        <v>0</v>
      </c>
      <c r="D5239" s="2">
        <v>0</v>
      </c>
      <c r="E5239" s="2">
        <v>21.44</v>
      </c>
      <c r="F5239" s="2">
        <v>6.07</v>
      </c>
      <c r="G5239" s="2">
        <v>0</v>
      </c>
      <c r="H5239" s="16">
        <f t="shared" si="246"/>
        <v>0</v>
      </c>
      <c r="I5239" s="15">
        <f t="shared" si="244"/>
        <v>21.44</v>
      </c>
      <c r="J5239" s="14">
        <f t="shared" si="245"/>
        <v>0</v>
      </c>
    </row>
    <row r="5240" spans="1:10" x14ac:dyDescent="0.3">
      <c r="A5240" s="19">
        <v>20200805</v>
      </c>
      <c r="B5240" s="19" t="s">
        <v>26</v>
      </c>
      <c r="C5240" s="19">
        <v>0</v>
      </c>
      <c r="D5240" s="19">
        <v>0</v>
      </c>
      <c r="E5240" s="19">
        <v>21.06</v>
      </c>
      <c r="F5240" s="19">
        <v>5.93</v>
      </c>
      <c r="G5240" s="19">
        <v>0</v>
      </c>
      <c r="H5240" s="17">
        <f t="shared" si="246"/>
        <v>0</v>
      </c>
      <c r="I5240" s="18">
        <f t="shared" si="244"/>
        <v>21.06</v>
      </c>
      <c r="J5240" s="17">
        <f t="shared" si="245"/>
        <v>0</v>
      </c>
    </row>
    <row r="5241" spans="1:10" x14ac:dyDescent="0.3">
      <c r="A5241" s="2">
        <v>20200805</v>
      </c>
      <c r="B5241" s="2" t="s">
        <v>25</v>
      </c>
      <c r="C5241" s="2">
        <v>0</v>
      </c>
      <c r="D5241" s="2">
        <v>0</v>
      </c>
      <c r="E5241" s="2">
        <v>20.78</v>
      </c>
      <c r="F5241" s="2">
        <v>5.52</v>
      </c>
      <c r="G5241" s="2">
        <v>0</v>
      </c>
      <c r="H5241" s="16">
        <f t="shared" si="246"/>
        <v>0</v>
      </c>
      <c r="I5241" s="15">
        <f t="shared" si="244"/>
        <v>20.78</v>
      </c>
      <c r="J5241" s="14">
        <f t="shared" si="245"/>
        <v>0</v>
      </c>
    </row>
    <row r="5242" spans="1:10" x14ac:dyDescent="0.3">
      <c r="A5242" s="19">
        <v>20200806</v>
      </c>
      <c r="B5242" s="19" t="s">
        <v>48</v>
      </c>
      <c r="C5242" s="19">
        <v>0</v>
      </c>
      <c r="D5242" s="19">
        <v>0</v>
      </c>
      <c r="E5242" s="19">
        <v>20.51</v>
      </c>
      <c r="F5242" s="19">
        <v>5.17</v>
      </c>
      <c r="G5242" s="19">
        <v>0</v>
      </c>
      <c r="H5242" s="17">
        <f t="shared" si="246"/>
        <v>0</v>
      </c>
      <c r="I5242" s="18">
        <f t="shared" si="244"/>
        <v>20.51</v>
      </c>
      <c r="J5242" s="17">
        <f t="shared" si="245"/>
        <v>0</v>
      </c>
    </row>
    <row r="5243" spans="1:10" x14ac:dyDescent="0.3">
      <c r="A5243" s="2">
        <v>20200806</v>
      </c>
      <c r="B5243" s="2" t="s">
        <v>47</v>
      </c>
      <c r="C5243" s="2">
        <v>0</v>
      </c>
      <c r="D5243" s="2">
        <v>0</v>
      </c>
      <c r="E5243" s="2">
        <v>20.260000000000002</v>
      </c>
      <c r="F5243" s="2">
        <v>4.76</v>
      </c>
      <c r="G5243" s="2">
        <v>0</v>
      </c>
      <c r="H5243" s="16">
        <f t="shared" si="246"/>
        <v>0</v>
      </c>
      <c r="I5243" s="15">
        <f t="shared" si="244"/>
        <v>20.260000000000002</v>
      </c>
      <c r="J5243" s="14">
        <f t="shared" si="245"/>
        <v>0</v>
      </c>
    </row>
    <row r="5244" spans="1:10" x14ac:dyDescent="0.3">
      <c r="A5244" s="19">
        <v>20200806</v>
      </c>
      <c r="B5244" s="19" t="s">
        <v>46</v>
      </c>
      <c r="C5244" s="19">
        <v>0</v>
      </c>
      <c r="D5244" s="19">
        <v>0</v>
      </c>
      <c r="E5244" s="19">
        <v>19.989999999999998</v>
      </c>
      <c r="F5244" s="19">
        <v>4.4800000000000004</v>
      </c>
      <c r="G5244" s="19">
        <v>0</v>
      </c>
      <c r="H5244" s="17">
        <f t="shared" si="246"/>
        <v>0</v>
      </c>
      <c r="I5244" s="18">
        <f t="shared" si="244"/>
        <v>19.989999999999998</v>
      </c>
      <c r="J5244" s="17">
        <f t="shared" si="245"/>
        <v>0</v>
      </c>
    </row>
    <row r="5245" spans="1:10" x14ac:dyDescent="0.3">
      <c r="A5245" s="2">
        <v>20200806</v>
      </c>
      <c r="B5245" s="2" t="s">
        <v>45</v>
      </c>
      <c r="C5245" s="2">
        <v>0</v>
      </c>
      <c r="D5245" s="2">
        <v>0</v>
      </c>
      <c r="E5245" s="2">
        <v>19.71</v>
      </c>
      <c r="F5245" s="2">
        <v>4.41</v>
      </c>
      <c r="G5245" s="2">
        <v>0</v>
      </c>
      <c r="H5245" s="16">
        <f t="shared" si="246"/>
        <v>0</v>
      </c>
      <c r="I5245" s="15">
        <f t="shared" si="244"/>
        <v>19.71</v>
      </c>
      <c r="J5245" s="14">
        <f t="shared" si="245"/>
        <v>0</v>
      </c>
    </row>
    <row r="5246" spans="1:10" x14ac:dyDescent="0.3">
      <c r="A5246" s="19">
        <v>20200806</v>
      </c>
      <c r="B5246" s="19" t="s">
        <v>44</v>
      </c>
      <c r="C5246" s="19">
        <v>0</v>
      </c>
      <c r="D5246" s="19">
        <v>0</v>
      </c>
      <c r="E5246" s="19">
        <v>19.46</v>
      </c>
      <c r="F5246" s="19">
        <v>4.41</v>
      </c>
      <c r="G5246" s="19">
        <v>0</v>
      </c>
      <c r="H5246" s="17">
        <f t="shared" si="246"/>
        <v>0</v>
      </c>
      <c r="I5246" s="18">
        <f t="shared" si="244"/>
        <v>19.46</v>
      </c>
      <c r="J5246" s="17">
        <f t="shared" si="245"/>
        <v>0</v>
      </c>
    </row>
    <row r="5247" spans="1:10" x14ac:dyDescent="0.3">
      <c r="A5247" s="2">
        <v>20200806</v>
      </c>
      <c r="B5247" s="2" t="s">
        <v>43</v>
      </c>
      <c r="C5247" s="2">
        <v>0</v>
      </c>
      <c r="D5247" s="2">
        <v>0</v>
      </c>
      <c r="E5247" s="2">
        <v>19.239999999999998</v>
      </c>
      <c r="F5247" s="2">
        <v>4.21</v>
      </c>
      <c r="G5247" s="2">
        <v>0</v>
      </c>
      <c r="H5247" s="16">
        <f t="shared" si="246"/>
        <v>0</v>
      </c>
      <c r="I5247" s="15">
        <f t="shared" si="244"/>
        <v>19.239999999999998</v>
      </c>
      <c r="J5247" s="14">
        <f t="shared" si="245"/>
        <v>0</v>
      </c>
    </row>
    <row r="5248" spans="1:10" x14ac:dyDescent="0.3">
      <c r="A5248" s="19">
        <v>20200806</v>
      </c>
      <c r="B5248" s="19" t="s">
        <v>42</v>
      </c>
      <c r="C5248" s="19">
        <v>30.84</v>
      </c>
      <c r="D5248" s="19">
        <v>4.33</v>
      </c>
      <c r="E5248" s="19">
        <v>19.07</v>
      </c>
      <c r="F5248" s="19">
        <v>3.66</v>
      </c>
      <c r="G5248" s="19">
        <v>0</v>
      </c>
      <c r="H5248" s="17">
        <f t="shared" si="246"/>
        <v>408.47226881185878</v>
      </c>
      <c r="I5248" s="18">
        <f t="shared" si="244"/>
        <v>31.834758400370589</v>
      </c>
      <c r="J5248" s="17">
        <f t="shared" si="245"/>
        <v>0.39590912709424753</v>
      </c>
    </row>
    <row r="5249" spans="1:10" x14ac:dyDescent="0.3">
      <c r="A5249" s="2">
        <v>20200806</v>
      </c>
      <c r="B5249" s="2" t="s">
        <v>41</v>
      </c>
      <c r="C5249" s="2">
        <v>207</v>
      </c>
      <c r="D5249" s="2">
        <v>15.69</v>
      </c>
      <c r="E5249" s="2">
        <v>19.34</v>
      </c>
      <c r="F5249" s="2">
        <v>3.93</v>
      </c>
      <c r="G5249" s="2">
        <v>0</v>
      </c>
      <c r="H5249" s="16">
        <f t="shared" si="246"/>
        <v>765.44076947790484</v>
      </c>
      <c r="I5249" s="15">
        <f t="shared" si="244"/>
        <v>43.260024046184526</v>
      </c>
      <c r="J5249" s="14">
        <f t="shared" si="245"/>
        <v>0.70254441862322048</v>
      </c>
    </row>
    <row r="5250" spans="1:10" x14ac:dyDescent="0.3">
      <c r="A5250" s="19">
        <v>20200806</v>
      </c>
      <c r="B5250" s="19" t="s">
        <v>40</v>
      </c>
      <c r="C5250" s="19">
        <v>407</v>
      </c>
      <c r="D5250" s="19">
        <v>27.34</v>
      </c>
      <c r="E5250" s="19">
        <v>20.69</v>
      </c>
      <c r="F5250" s="19">
        <v>3.52</v>
      </c>
      <c r="G5250" s="19">
        <v>0</v>
      </c>
      <c r="H5250" s="17">
        <f t="shared" si="246"/>
        <v>886.18930992014214</v>
      </c>
      <c r="I5250" s="18">
        <f t="shared" si="244"/>
        <v>48.383415935004443</v>
      </c>
      <c r="J5250" s="17">
        <f t="shared" si="245"/>
        <v>0.79293971038056454</v>
      </c>
    </row>
    <row r="5251" spans="1:10" x14ac:dyDescent="0.3">
      <c r="A5251" s="2">
        <v>20200806</v>
      </c>
      <c r="B5251" s="2" t="s">
        <v>39</v>
      </c>
      <c r="C5251" s="2">
        <v>597</v>
      </c>
      <c r="D5251" s="2">
        <v>38.99</v>
      </c>
      <c r="E5251" s="2">
        <v>22.37</v>
      </c>
      <c r="F5251" s="2">
        <v>2.97</v>
      </c>
      <c r="G5251" s="2">
        <v>0</v>
      </c>
      <c r="H5251" s="16">
        <f t="shared" si="246"/>
        <v>948.84690987961756</v>
      </c>
      <c r="I5251" s="15">
        <f t="shared" si="244"/>
        <v>52.02146593373805</v>
      </c>
      <c r="J5251" s="14">
        <f t="shared" si="245"/>
        <v>0.83347035484721632</v>
      </c>
    </row>
    <row r="5252" spans="1:10" x14ac:dyDescent="0.3">
      <c r="A5252" s="19">
        <v>20200806</v>
      </c>
      <c r="B5252" s="19" t="s">
        <v>38</v>
      </c>
      <c r="C5252" s="19">
        <v>744</v>
      </c>
      <c r="D5252" s="19">
        <v>50.21</v>
      </c>
      <c r="E5252" s="19">
        <v>24.34</v>
      </c>
      <c r="F5252" s="19">
        <v>2.41</v>
      </c>
      <c r="G5252" s="19">
        <v>0</v>
      </c>
      <c r="H5252" s="17">
        <f t="shared" si="246"/>
        <v>968.25171332381717</v>
      </c>
      <c r="I5252" s="18">
        <f t="shared" si="244"/>
        <v>54.597866041369286</v>
      </c>
      <c r="J5252" s="17">
        <f t="shared" si="245"/>
        <v>0.83928988305003638</v>
      </c>
    </row>
    <row r="5253" spans="1:10" x14ac:dyDescent="0.3">
      <c r="A5253" s="2">
        <v>20200806</v>
      </c>
      <c r="B5253" s="2" t="s">
        <v>37</v>
      </c>
      <c r="C5253" s="2">
        <v>882</v>
      </c>
      <c r="D5253" s="2">
        <v>60.17</v>
      </c>
      <c r="E5253" s="2">
        <v>26.14</v>
      </c>
      <c r="F5253" s="2">
        <v>1.86</v>
      </c>
      <c r="G5253" s="2">
        <v>0</v>
      </c>
      <c r="H5253" s="16">
        <f t="shared" si="246"/>
        <v>1016.708697392949</v>
      </c>
      <c r="I5253" s="15">
        <f t="shared" si="244"/>
        <v>57.912146793529658</v>
      </c>
      <c r="J5253" s="14">
        <f t="shared" si="245"/>
        <v>0.86612940086610135</v>
      </c>
    </row>
    <row r="5254" spans="1:10" x14ac:dyDescent="0.3">
      <c r="A5254" s="19">
        <v>20200806</v>
      </c>
      <c r="B5254" s="19" t="s">
        <v>36</v>
      </c>
      <c r="C5254" s="19">
        <v>955.01</v>
      </c>
      <c r="D5254" s="19">
        <v>66.91</v>
      </c>
      <c r="E5254" s="19">
        <v>27.47</v>
      </c>
      <c r="F5254" s="19">
        <v>2.0699999999999998</v>
      </c>
      <c r="G5254" s="19">
        <v>0</v>
      </c>
      <c r="H5254" s="17">
        <f t="shared" si="246"/>
        <v>1038.1785240700913</v>
      </c>
      <c r="I5254" s="18">
        <f t="shared" si="244"/>
        <v>59.913078877190351</v>
      </c>
      <c r="J5254" s="17">
        <f t="shared" si="245"/>
        <v>0.87507148492250264</v>
      </c>
    </row>
    <row r="5255" spans="1:10" x14ac:dyDescent="0.3">
      <c r="A5255" s="2">
        <v>20200806</v>
      </c>
      <c r="B5255" s="2" t="s">
        <v>35</v>
      </c>
      <c r="C5255" s="2">
        <v>927.01</v>
      </c>
      <c r="D5255" s="2">
        <v>67.19</v>
      </c>
      <c r="E5255" s="2">
        <v>28.21</v>
      </c>
      <c r="F5255" s="2">
        <v>2.83</v>
      </c>
      <c r="G5255" s="2">
        <v>0</v>
      </c>
      <c r="H5255" s="16">
        <f t="shared" si="246"/>
        <v>1005.6568909937425</v>
      </c>
      <c r="I5255" s="15">
        <f t="shared" si="244"/>
        <v>59.636777843554455</v>
      </c>
      <c r="J5255" s="14">
        <f t="shared" si="245"/>
        <v>0.84890967655288774</v>
      </c>
    </row>
    <row r="5256" spans="1:10" x14ac:dyDescent="0.3">
      <c r="A5256" s="19">
        <v>20200806</v>
      </c>
      <c r="B5256" s="19" t="s">
        <v>34</v>
      </c>
      <c r="C5256" s="19">
        <v>851.01</v>
      </c>
      <c r="D5256" s="19">
        <v>60.84</v>
      </c>
      <c r="E5256" s="19">
        <v>28.46</v>
      </c>
      <c r="F5256" s="19">
        <v>3.79</v>
      </c>
      <c r="G5256" s="19">
        <v>0</v>
      </c>
      <c r="H5256" s="17">
        <f t="shared" si="246"/>
        <v>974.51802183025973</v>
      </c>
      <c r="I5256" s="18">
        <f t="shared" si="244"/>
        <v>58.913688182195614</v>
      </c>
      <c r="J5256" s="17">
        <f t="shared" si="245"/>
        <v>0.82579527038899292</v>
      </c>
    </row>
    <row r="5257" spans="1:10" x14ac:dyDescent="0.3">
      <c r="A5257" s="2">
        <v>20200806</v>
      </c>
      <c r="B5257" s="2" t="s">
        <v>33</v>
      </c>
      <c r="C5257" s="2">
        <v>760.01</v>
      </c>
      <c r="D5257" s="2">
        <v>51.02</v>
      </c>
      <c r="E5257" s="2">
        <v>28.23</v>
      </c>
      <c r="F5257" s="2">
        <v>4.76</v>
      </c>
      <c r="G5257" s="2">
        <v>0</v>
      </c>
      <c r="H5257" s="16">
        <f t="shared" si="246"/>
        <v>977.67384018106384</v>
      </c>
      <c r="I5257" s="15">
        <f t="shared" si="244"/>
        <v>58.782307505658245</v>
      </c>
      <c r="J5257" s="14">
        <f t="shared" si="245"/>
        <v>0.82904748778950865</v>
      </c>
    </row>
    <row r="5258" spans="1:10" x14ac:dyDescent="0.3">
      <c r="A5258" s="19">
        <v>20200806</v>
      </c>
      <c r="B5258" s="19" t="s">
        <v>32</v>
      </c>
      <c r="C5258" s="19">
        <v>612.01</v>
      </c>
      <c r="D5258" s="19">
        <v>39.86</v>
      </c>
      <c r="E5258" s="19">
        <v>27.41</v>
      </c>
      <c r="F5258" s="19">
        <v>5.52</v>
      </c>
      <c r="G5258" s="19">
        <v>0</v>
      </c>
      <c r="H5258" s="17">
        <f t="shared" si="246"/>
        <v>954.90206516116291</v>
      </c>
      <c r="I5258" s="18">
        <f t="shared" ref="I5258:I5321" si="247">E5258+H5258*((NOCT-20)/(800))</f>
        <v>57.250689536286345</v>
      </c>
      <c r="J5258" s="17">
        <f t="shared" ref="J5258:J5321" si="248">P_STC__W*(H5258/1000)*(1+(alpha_p/100)*(I5258-25))</f>
        <v>0.81631893997634186</v>
      </c>
    </row>
    <row r="5259" spans="1:10" x14ac:dyDescent="0.3">
      <c r="A5259" s="2">
        <v>20200806</v>
      </c>
      <c r="B5259" s="2" t="s">
        <v>31</v>
      </c>
      <c r="C5259" s="2">
        <v>419</v>
      </c>
      <c r="D5259" s="2">
        <v>28.23</v>
      </c>
      <c r="E5259" s="2">
        <v>26.41</v>
      </c>
      <c r="F5259" s="2">
        <v>5.86</v>
      </c>
      <c r="G5259" s="2">
        <v>0</v>
      </c>
      <c r="H5259" s="16">
        <f t="shared" si="246"/>
        <v>885.8123421575458</v>
      </c>
      <c r="I5259" s="15">
        <f t="shared" si="247"/>
        <v>54.09163569242331</v>
      </c>
      <c r="J5259" s="14">
        <f t="shared" si="248"/>
        <v>0.76984855738299773</v>
      </c>
    </row>
    <row r="5260" spans="1:10" x14ac:dyDescent="0.3">
      <c r="A5260" s="19">
        <v>20200806</v>
      </c>
      <c r="B5260" s="19" t="s">
        <v>30</v>
      </c>
      <c r="C5260" s="19">
        <v>217</v>
      </c>
      <c r="D5260" s="19">
        <v>16.57</v>
      </c>
      <c r="E5260" s="19">
        <v>25.11</v>
      </c>
      <c r="F5260" s="19">
        <v>5.93</v>
      </c>
      <c r="G5260" s="19">
        <v>0</v>
      </c>
      <c r="H5260" s="17">
        <f t="shared" si="246"/>
        <v>760.90544479121661</v>
      </c>
      <c r="I5260" s="18">
        <f t="shared" si="247"/>
        <v>48.888295149725522</v>
      </c>
      <c r="J5260" s="17">
        <f t="shared" si="248"/>
        <v>0.6791101424832906</v>
      </c>
    </row>
    <row r="5261" spans="1:10" x14ac:dyDescent="0.3">
      <c r="A5261" s="2">
        <v>20200806</v>
      </c>
      <c r="B5261" s="2" t="s">
        <v>29</v>
      </c>
      <c r="C5261" s="2">
        <v>36.93</v>
      </c>
      <c r="D5261" s="2">
        <v>5.18</v>
      </c>
      <c r="E5261" s="2">
        <v>23.14</v>
      </c>
      <c r="F5261" s="2">
        <v>5.79</v>
      </c>
      <c r="G5261" s="2">
        <v>0</v>
      </c>
      <c r="H5261" s="16">
        <f t="shared" si="246"/>
        <v>409.03829333307442</v>
      </c>
      <c r="I5261" s="15">
        <f t="shared" si="247"/>
        <v>35.922446666658573</v>
      </c>
      <c r="J5261" s="14">
        <f t="shared" si="248"/>
        <v>0.38893364808709241</v>
      </c>
    </row>
    <row r="5262" spans="1:10" x14ac:dyDescent="0.3">
      <c r="A5262" s="19">
        <v>20200806</v>
      </c>
      <c r="B5262" s="19" t="s">
        <v>28</v>
      </c>
      <c r="C5262" s="19">
        <v>0</v>
      </c>
      <c r="D5262" s="19">
        <v>0</v>
      </c>
      <c r="E5262" s="19">
        <v>21.84</v>
      </c>
      <c r="F5262" s="19">
        <v>5.45</v>
      </c>
      <c r="G5262" s="19">
        <v>0</v>
      </c>
      <c r="H5262" s="17">
        <f t="shared" si="246"/>
        <v>0</v>
      </c>
      <c r="I5262" s="18">
        <f t="shared" si="247"/>
        <v>21.84</v>
      </c>
      <c r="J5262" s="17">
        <f t="shared" si="248"/>
        <v>0</v>
      </c>
    </row>
    <row r="5263" spans="1:10" x14ac:dyDescent="0.3">
      <c r="A5263" s="2">
        <v>20200806</v>
      </c>
      <c r="B5263" s="2" t="s">
        <v>27</v>
      </c>
      <c r="C5263" s="2">
        <v>0</v>
      </c>
      <c r="D5263" s="2">
        <v>0</v>
      </c>
      <c r="E5263" s="2">
        <v>21.13</v>
      </c>
      <c r="F5263" s="2">
        <v>5.24</v>
      </c>
      <c r="G5263" s="2">
        <v>0</v>
      </c>
      <c r="H5263" s="16">
        <f t="shared" si="246"/>
        <v>0</v>
      </c>
      <c r="I5263" s="15">
        <f t="shared" si="247"/>
        <v>21.13</v>
      </c>
      <c r="J5263" s="14">
        <f t="shared" si="248"/>
        <v>0</v>
      </c>
    </row>
    <row r="5264" spans="1:10" x14ac:dyDescent="0.3">
      <c r="A5264" s="19">
        <v>20200806</v>
      </c>
      <c r="B5264" s="19" t="s">
        <v>26</v>
      </c>
      <c r="C5264" s="19">
        <v>0</v>
      </c>
      <c r="D5264" s="19">
        <v>0</v>
      </c>
      <c r="E5264" s="19">
        <v>20.69</v>
      </c>
      <c r="F5264" s="19">
        <v>4.76</v>
      </c>
      <c r="G5264" s="19">
        <v>0</v>
      </c>
      <c r="H5264" s="17">
        <f t="shared" si="246"/>
        <v>0</v>
      </c>
      <c r="I5264" s="18">
        <f t="shared" si="247"/>
        <v>20.69</v>
      </c>
      <c r="J5264" s="17">
        <f t="shared" si="248"/>
        <v>0</v>
      </c>
    </row>
    <row r="5265" spans="1:10" x14ac:dyDescent="0.3">
      <c r="A5265" s="2">
        <v>20200806</v>
      </c>
      <c r="B5265" s="2" t="s">
        <v>25</v>
      </c>
      <c r="C5265" s="2">
        <v>0</v>
      </c>
      <c r="D5265" s="2">
        <v>0</v>
      </c>
      <c r="E5265" s="2">
        <v>20.34</v>
      </c>
      <c r="F5265" s="2">
        <v>4.41</v>
      </c>
      <c r="G5265" s="2">
        <v>0</v>
      </c>
      <c r="H5265" s="16">
        <f t="shared" si="246"/>
        <v>0</v>
      </c>
      <c r="I5265" s="15">
        <f t="shared" si="247"/>
        <v>20.34</v>
      </c>
      <c r="J5265" s="14">
        <f t="shared" si="248"/>
        <v>0</v>
      </c>
    </row>
    <row r="5266" spans="1:10" x14ac:dyDescent="0.3">
      <c r="A5266" s="19">
        <v>20200807</v>
      </c>
      <c r="B5266" s="19" t="s">
        <v>48</v>
      </c>
      <c r="C5266" s="19">
        <v>0</v>
      </c>
      <c r="D5266" s="19">
        <v>0</v>
      </c>
      <c r="E5266" s="19">
        <v>19.95</v>
      </c>
      <c r="F5266" s="19">
        <v>4.28</v>
      </c>
      <c r="G5266" s="19">
        <v>0</v>
      </c>
      <c r="H5266" s="17">
        <f t="shared" si="246"/>
        <v>0</v>
      </c>
      <c r="I5266" s="18">
        <f t="shared" si="247"/>
        <v>19.95</v>
      </c>
      <c r="J5266" s="17">
        <f t="shared" si="248"/>
        <v>0</v>
      </c>
    </row>
    <row r="5267" spans="1:10" x14ac:dyDescent="0.3">
      <c r="A5267" s="2">
        <v>20200807</v>
      </c>
      <c r="B5267" s="2" t="s">
        <v>47</v>
      </c>
      <c r="C5267" s="2">
        <v>0</v>
      </c>
      <c r="D5267" s="2">
        <v>0</v>
      </c>
      <c r="E5267" s="2">
        <v>19.579999999999998</v>
      </c>
      <c r="F5267" s="2">
        <v>4.21</v>
      </c>
      <c r="G5267" s="2">
        <v>0</v>
      </c>
      <c r="H5267" s="16">
        <f t="shared" ref="H5267:H5330" si="249">IF(D5267&gt;0,C5267/SIN(D5267*PI()/180),0)</f>
        <v>0</v>
      </c>
      <c r="I5267" s="15">
        <f t="shared" si="247"/>
        <v>19.579999999999998</v>
      </c>
      <c r="J5267" s="14">
        <f t="shared" si="248"/>
        <v>0</v>
      </c>
    </row>
    <row r="5268" spans="1:10" x14ac:dyDescent="0.3">
      <c r="A5268" s="19">
        <v>20200807</v>
      </c>
      <c r="B5268" s="19" t="s">
        <v>46</v>
      </c>
      <c r="C5268" s="19">
        <v>0</v>
      </c>
      <c r="D5268" s="19">
        <v>0</v>
      </c>
      <c r="E5268" s="19">
        <v>19.28</v>
      </c>
      <c r="F5268" s="19">
        <v>4.1399999999999997</v>
      </c>
      <c r="G5268" s="19">
        <v>0</v>
      </c>
      <c r="H5268" s="17">
        <f t="shared" si="249"/>
        <v>0</v>
      </c>
      <c r="I5268" s="18">
        <f t="shared" si="247"/>
        <v>19.28</v>
      </c>
      <c r="J5268" s="17">
        <f t="shared" si="248"/>
        <v>0</v>
      </c>
    </row>
    <row r="5269" spans="1:10" x14ac:dyDescent="0.3">
      <c r="A5269" s="2">
        <v>20200807</v>
      </c>
      <c r="B5269" s="2" t="s">
        <v>45</v>
      </c>
      <c r="C5269" s="2">
        <v>0</v>
      </c>
      <c r="D5269" s="2">
        <v>0</v>
      </c>
      <c r="E5269" s="2">
        <v>19.03</v>
      </c>
      <c r="F5269" s="2">
        <v>4.1399999999999997</v>
      </c>
      <c r="G5269" s="2">
        <v>0</v>
      </c>
      <c r="H5269" s="16">
        <f t="shared" si="249"/>
        <v>0</v>
      </c>
      <c r="I5269" s="15">
        <f t="shared" si="247"/>
        <v>19.03</v>
      </c>
      <c r="J5269" s="14">
        <f t="shared" si="248"/>
        <v>0</v>
      </c>
    </row>
    <row r="5270" spans="1:10" x14ac:dyDescent="0.3">
      <c r="A5270" s="19">
        <v>20200807</v>
      </c>
      <c r="B5270" s="19" t="s">
        <v>44</v>
      </c>
      <c r="C5270" s="19">
        <v>0</v>
      </c>
      <c r="D5270" s="19">
        <v>0</v>
      </c>
      <c r="E5270" s="19">
        <v>18.84</v>
      </c>
      <c r="F5270" s="19">
        <v>4.1399999999999997</v>
      </c>
      <c r="G5270" s="19">
        <v>0</v>
      </c>
      <c r="H5270" s="17">
        <f t="shared" si="249"/>
        <v>0</v>
      </c>
      <c r="I5270" s="18">
        <f t="shared" si="247"/>
        <v>18.84</v>
      </c>
      <c r="J5270" s="17">
        <f t="shared" si="248"/>
        <v>0</v>
      </c>
    </row>
    <row r="5271" spans="1:10" x14ac:dyDescent="0.3">
      <c r="A5271" s="2">
        <v>20200807</v>
      </c>
      <c r="B5271" s="2" t="s">
        <v>43</v>
      </c>
      <c r="C5271" s="2">
        <v>0</v>
      </c>
      <c r="D5271" s="2">
        <v>0</v>
      </c>
      <c r="E5271" s="2">
        <v>18.690000000000001</v>
      </c>
      <c r="F5271" s="2">
        <v>4</v>
      </c>
      <c r="G5271" s="2">
        <v>0</v>
      </c>
      <c r="H5271" s="16">
        <f t="shared" si="249"/>
        <v>0</v>
      </c>
      <c r="I5271" s="15">
        <f t="shared" si="247"/>
        <v>18.690000000000001</v>
      </c>
      <c r="J5271" s="14">
        <f t="shared" si="248"/>
        <v>0</v>
      </c>
    </row>
    <row r="5272" spans="1:10" x14ac:dyDescent="0.3">
      <c r="A5272" s="19">
        <v>20200807</v>
      </c>
      <c r="B5272" s="19" t="s">
        <v>42</v>
      </c>
      <c r="C5272" s="19">
        <v>28.95</v>
      </c>
      <c r="D5272" s="19">
        <v>4.18</v>
      </c>
      <c r="E5272" s="19">
        <v>18.59</v>
      </c>
      <c r="F5272" s="19">
        <v>3.79</v>
      </c>
      <c r="G5272" s="19">
        <v>0</v>
      </c>
      <c r="H5272" s="17">
        <f t="shared" si="249"/>
        <v>397.17347349331544</v>
      </c>
      <c r="I5272" s="18">
        <f t="shared" si="247"/>
        <v>31.001671046666107</v>
      </c>
      <c r="J5272" s="17">
        <f t="shared" si="248"/>
        <v>0.38644680307965656</v>
      </c>
    </row>
    <row r="5273" spans="1:10" x14ac:dyDescent="0.3">
      <c r="A5273" s="2">
        <v>20200807</v>
      </c>
      <c r="B5273" s="2" t="s">
        <v>41</v>
      </c>
      <c r="C5273" s="2">
        <v>204</v>
      </c>
      <c r="D5273" s="2">
        <v>15.55</v>
      </c>
      <c r="E5273" s="2">
        <v>19.03</v>
      </c>
      <c r="F5273" s="2">
        <v>4.34</v>
      </c>
      <c r="G5273" s="2">
        <v>0</v>
      </c>
      <c r="H5273" s="16">
        <f t="shared" si="249"/>
        <v>760.96914522850363</v>
      </c>
      <c r="I5273" s="15">
        <f t="shared" si="247"/>
        <v>42.810285788390743</v>
      </c>
      <c r="J5273" s="14">
        <f t="shared" si="248"/>
        <v>0.69998029444150189</v>
      </c>
    </row>
    <row r="5274" spans="1:10" x14ac:dyDescent="0.3">
      <c r="A5274" s="19">
        <v>20200807</v>
      </c>
      <c r="B5274" s="19" t="s">
        <v>40</v>
      </c>
      <c r="C5274" s="19">
        <v>395</v>
      </c>
      <c r="D5274" s="19">
        <v>27.2</v>
      </c>
      <c r="E5274" s="19">
        <v>20.21</v>
      </c>
      <c r="F5274" s="19">
        <v>4.21</v>
      </c>
      <c r="G5274" s="19">
        <v>0</v>
      </c>
      <c r="H5274" s="17">
        <f t="shared" si="249"/>
        <v>864.14743234939147</v>
      </c>
      <c r="I5274" s="18">
        <f t="shared" si="247"/>
        <v>47.214607260918484</v>
      </c>
      <c r="J5274" s="17">
        <f t="shared" si="248"/>
        <v>0.77776230113611367</v>
      </c>
    </row>
    <row r="5275" spans="1:10" x14ac:dyDescent="0.3">
      <c r="A5275" s="2">
        <v>20200807</v>
      </c>
      <c r="B5275" s="2" t="s">
        <v>39</v>
      </c>
      <c r="C5275" s="2">
        <v>572</v>
      </c>
      <c r="D5275" s="2">
        <v>38.840000000000003</v>
      </c>
      <c r="E5275" s="2">
        <v>21.87</v>
      </c>
      <c r="F5275" s="2">
        <v>4.34</v>
      </c>
      <c r="G5275" s="2">
        <v>0</v>
      </c>
      <c r="H5275" s="16">
        <f t="shared" si="249"/>
        <v>912.06579292852359</v>
      </c>
      <c r="I5275" s="15">
        <f t="shared" si="247"/>
        <v>50.372056029016363</v>
      </c>
      <c r="J5275" s="14">
        <f t="shared" si="248"/>
        <v>0.80793136312703084</v>
      </c>
    </row>
    <row r="5276" spans="1:10" x14ac:dyDescent="0.3">
      <c r="A5276" s="19">
        <v>20200807</v>
      </c>
      <c r="B5276" s="19" t="s">
        <v>38</v>
      </c>
      <c r="C5276" s="19">
        <v>770</v>
      </c>
      <c r="D5276" s="19">
        <v>50.04</v>
      </c>
      <c r="E5276" s="19">
        <v>23.6</v>
      </c>
      <c r="F5276" s="19">
        <v>4.21</v>
      </c>
      <c r="G5276" s="19">
        <v>0</v>
      </c>
      <c r="H5276" s="17">
        <f t="shared" si="249"/>
        <v>1004.5753753256648</v>
      </c>
      <c r="I5276" s="18">
        <f t="shared" si="247"/>
        <v>54.992980478927024</v>
      </c>
      <c r="J5276" s="17">
        <f t="shared" si="248"/>
        <v>0.86898943202777423</v>
      </c>
    </row>
    <row r="5277" spans="1:10" x14ac:dyDescent="0.3">
      <c r="A5277" s="2">
        <v>20200807</v>
      </c>
      <c r="B5277" s="2" t="s">
        <v>37</v>
      </c>
      <c r="C5277" s="2">
        <v>846</v>
      </c>
      <c r="D5277" s="2">
        <v>59.97</v>
      </c>
      <c r="E5277" s="2">
        <v>25.11</v>
      </c>
      <c r="F5277" s="2">
        <v>3.93</v>
      </c>
      <c r="G5277" s="2">
        <v>0</v>
      </c>
      <c r="H5277" s="16">
        <f t="shared" si="249"/>
        <v>977.17218845302523</v>
      </c>
      <c r="I5277" s="15">
        <f t="shared" si="247"/>
        <v>55.646630889157038</v>
      </c>
      <c r="J5277" s="14">
        <f t="shared" si="248"/>
        <v>0.84241052926701177</v>
      </c>
    </row>
    <row r="5278" spans="1:10" x14ac:dyDescent="0.3">
      <c r="A5278" s="19">
        <v>20200807</v>
      </c>
      <c r="B5278" s="19" t="s">
        <v>36</v>
      </c>
      <c r="C5278" s="19">
        <v>921.01</v>
      </c>
      <c r="D5278" s="19">
        <v>66.650000000000006</v>
      </c>
      <c r="E5278" s="19">
        <v>26.25</v>
      </c>
      <c r="F5278" s="19">
        <v>4</v>
      </c>
      <c r="G5278" s="19">
        <v>0</v>
      </c>
      <c r="H5278" s="17">
        <f t="shared" si="249"/>
        <v>1003.1686572229758</v>
      </c>
      <c r="I5278" s="18">
        <f t="shared" si="247"/>
        <v>57.599020538217992</v>
      </c>
      <c r="J5278" s="17">
        <f t="shared" si="248"/>
        <v>0.85600823675248805</v>
      </c>
    </row>
    <row r="5279" spans="1:10" x14ac:dyDescent="0.3">
      <c r="A5279" s="2">
        <v>20200807</v>
      </c>
      <c r="B5279" s="2" t="s">
        <v>35</v>
      </c>
      <c r="C5279" s="2">
        <v>939.01</v>
      </c>
      <c r="D5279" s="2">
        <v>66.92</v>
      </c>
      <c r="E5279" s="2">
        <v>27.02</v>
      </c>
      <c r="F5279" s="2">
        <v>4.41</v>
      </c>
      <c r="G5279" s="2">
        <v>0</v>
      </c>
      <c r="H5279" s="16">
        <f t="shared" si="249"/>
        <v>1020.7092053078285</v>
      </c>
      <c r="I5279" s="15">
        <f t="shared" si="247"/>
        <v>58.91716266586964</v>
      </c>
      <c r="J5279" s="14">
        <f t="shared" si="248"/>
        <v>0.8649211846284357</v>
      </c>
    </row>
    <row r="5280" spans="1:10" x14ac:dyDescent="0.3">
      <c r="A5280" s="19">
        <v>20200807</v>
      </c>
      <c r="B5280" s="19" t="s">
        <v>34</v>
      </c>
      <c r="C5280" s="19">
        <v>882.01</v>
      </c>
      <c r="D5280" s="19">
        <v>60.6</v>
      </c>
      <c r="E5280" s="19">
        <v>27.32</v>
      </c>
      <c r="F5280" s="19">
        <v>4.97</v>
      </c>
      <c r="G5280" s="19">
        <v>0</v>
      </c>
      <c r="H5280" s="17">
        <f t="shared" si="249"/>
        <v>1012.3921231987003</v>
      </c>
      <c r="I5280" s="18">
        <f t="shared" si="247"/>
        <v>58.957253849959386</v>
      </c>
      <c r="J5280" s="17">
        <f t="shared" si="248"/>
        <v>0.85769086974449105</v>
      </c>
    </row>
    <row r="5281" spans="1:10" x14ac:dyDescent="0.3">
      <c r="A5281" s="2">
        <v>20200807</v>
      </c>
      <c r="B5281" s="2" t="s">
        <v>33</v>
      </c>
      <c r="C5281" s="2">
        <v>761.01</v>
      </c>
      <c r="D5281" s="2">
        <v>50.82</v>
      </c>
      <c r="E5281" s="2">
        <v>27.13</v>
      </c>
      <c r="F5281" s="2">
        <v>5.66</v>
      </c>
      <c r="G5281" s="2">
        <v>0</v>
      </c>
      <c r="H5281" s="16">
        <f t="shared" si="249"/>
        <v>981.73929393948083</v>
      </c>
      <c r="I5281" s="15">
        <f t="shared" si="247"/>
        <v>57.809352935608771</v>
      </c>
      <c r="J5281" s="14">
        <f t="shared" si="248"/>
        <v>0.83679325450420972</v>
      </c>
    </row>
    <row r="5282" spans="1:10" x14ac:dyDescent="0.3">
      <c r="A5282" s="19">
        <v>20200807</v>
      </c>
      <c r="B5282" s="19" t="s">
        <v>32</v>
      </c>
      <c r="C5282" s="19">
        <v>616.01</v>
      </c>
      <c r="D5282" s="19">
        <v>39.67</v>
      </c>
      <c r="E5282" s="19">
        <v>26.34</v>
      </c>
      <c r="F5282" s="19">
        <v>6.34</v>
      </c>
      <c r="G5282" s="19">
        <v>0</v>
      </c>
      <c r="H5282" s="17">
        <f t="shared" si="249"/>
        <v>964.98104102708578</v>
      </c>
      <c r="I5282" s="18">
        <f t="shared" si="247"/>
        <v>56.49565753209643</v>
      </c>
      <c r="J5282" s="17">
        <f t="shared" si="248"/>
        <v>0.82821383525788839</v>
      </c>
    </row>
    <row r="5283" spans="1:10" x14ac:dyDescent="0.3">
      <c r="A5283" s="2">
        <v>20200807</v>
      </c>
      <c r="B5283" s="2" t="s">
        <v>31</v>
      </c>
      <c r="C5283" s="2">
        <v>425</v>
      </c>
      <c r="D5283" s="2">
        <v>28.05</v>
      </c>
      <c r="E5283" s="2">
        <v>25.18</v>
      </c>
      <c r="F5283" s="2">
        <v>6.83</v>
      </c>
      <c r="G5283" s="2">
        <v>0</v>
      </c>
      <c r="H5283" s="16">
        <f t="shared" si="249"/>
        <v>903.79015362998905</v>
      </c>
      <c r="I5283" s="15">
        <f t="shared" si="247"/>
        <v>53.423442300937154</v>
      </c>
      <c r="J5283" s="14">
        <f t="shared" si="248"/>
        <v>0.78819043085263207</v>
      </c>
    </row>
    <row r="5284" spans="1:10" x14ac:dyDescent="0.3">
      <c r="A5284" s="19">
        <v>20200807</v>
      </c>
      <c r="B5284" s="19" t="s">
        <v>30</v>
      </c>
      <c r="C5284" s="19">
        <v>226</v>
      </c>
      <c r="D5284" s="19">
        <v>16.39</v>
      </c>
      <c r="E5284" s="19">
        <v>23.77</v>
      </c>
      <c r="F5284" s="19">
        <v>7.1</v>
      </c>
      <c r="G5284" s="19">
        <v>0</v>
      </c>
      <c r="H5284" s="17">
        <f t="shared" si="249"/>
        <v>800.92419374389704</v>
      </c>
      <c r="I5284" s="18">
        <f t="shared" si="247"/>
        <v>48.798881054496782</v>
      </c>
      <c r="J5284" s="17">
        <f t="shared" si="248"/>
        <v>0.71514924545128822</v>
      </c>
    </row>
    <row r="5285" spans="1:10" x14ac:dyDescent="0.3">
      <c r="A5285" s="2">
        <v>20200807</v>
      </c>
      <c r="B5285" s="2" t="s">
        <v>29</v>
      </c>
      <c r="C5285" s="2">
        <v>38.729999999999997</v>
      </c>
      <c r="D5285" s="2">
        <v>4.9800000000000004</v>
      </c>
      <c r="E5285" s="2">
        <v>21.98</v>
      </c>
      <c r="F5285" s="2">
        <v>6.83</v>
      </c>
      <c r="G5285" s="2">
        <v>0</v>
      </c>
      <c r="H5285" s="16">
        <f t="shared" si="249"/>
        <v>446.15703675527408</v>
      </c>
      <c r="I5285" s="15">
        <f t="shared" si="247"/>
        <v>35.922407398602317</v>
      </c>
      <c r="J5285" s="14">
        <f t="shared" si="248"/>
        <v>0.42422804661889979</v>
      </c>
    </row>
    <row r="5286" spans="1:10" x14ac:dyDescent="0.3">
      <c r="A5286" s="19">
        <v>20200807</v>
      </c>
      <c r="B5286" s="19" t="s">
        <v>28</v>
      </c>
      <c r="C5286" s="19">
        <v>0</v>
      </c>
      <c r="D5286" s="19">
        <v>0</v>
      </c>
      <c r="E5286" s="19">
        <v>20.52</v>
      </c>
      <c r="F5286" s="19">
        <v>6.76</v>
      </c>
      <c r="G5286" s="19">
        <v>0</v>
      </c>
      <c r="H5286" s="17">
        <f t="shared" si="249"/>
        <v>0</v>
      </c>
      <c r="I5286" s="18">
        <f t="shared" si="247"/>
        <v>20.52</v>
      </c>
      <c r="J5286" s="17">
        <f t="shared" si="248"/>
        <v>0</v>
      </c>
    </row>
    <row r="5287" spans="1:10" x14ac:dyDescent="0.3">
      <c r="A5287" s="2">
        <v>20200807</v>
      </c>
      <c r="B5287" s="2" t="s">
        <v>27</v>
      </c>
      <c r="C5287" s="2">
        <v>0</v>
      </c>
      <c r="D5287" s="2">
        <v>0</v>
      </c>
      <c r="E5287" s="2">
        <v>19.78</v>
      </c>
      <c r="F5287" s="2">
        <v>6.48</v>
      </c>
      <c r="G5287" s="2">
        <v>0</v>
      </c>
      <c r="H5287" s="16">
        <f t="shared" si="249"/>
        <v>0</v>
      </c>
      <c r="I5287" s="15">
        <f t="shared" si="247"/>
        <v>19.78</v>
      </c>
      <c r="J5287" s="14">
        <f t="shared" si="248"/>
        <v>0</v>
      </c>
    </row>
    <row r="5288" spans="1:10" x14ac:dyDescent="0.3">
      <c r="A5288" s="19">
        <v>20200807</v>
      </c>
      <c r="B5288" s="19" t="s">
        <v>26</v>
      </c>
      <c r="C5288" s="19">
        <v>0</v>
      </c>
      <c r="D5288" s="19">
        <v>0</v>
      </c>
      <c r="E5288" s="19">
        <v>19.39</v>
      </c>
      <c r="F5288" s="19">
        <v>5.93</v>
      </c>
      <c r="G5288" s="19">
        <v>0</v>
      </c>
      <c r="H5288" s="17">
        <f t="shared" si="249"/>
        <v>0</v>
      </c>
      <c r="I5288" s="18">
        <f t="shared" si="247"/>
        <v>19.39</v>
      </c>
      <c r="J5288" s="17">
        <f t="shared" si="248"/>
        <v>0</v>
      </c>
    </row>
    <row r="5289" spans="1:10" x14ac:dyDescent="0.3">
      <c r="A5289" s="2">
        <v>20200807</v>
      </c>
      <c r="B5289" s="2" t="s">
        <v>25</v>
      </c>
      <c r="C5289" s="2">
        <v>0</v>
      </c>
      <c r="D5289" s="2">
        <v>0</v>
      </c>
      <c r="E5289" s="2">
        <v>19.09</v>
      </c>
      <c r="F5289" s="2">
        <v>5.52</v>
      </c>
      <c r="G5289" s="2">
        <v>0</v>
      </c>
      <c r="H5289" s="16">
        <f t="shared" si="249"/>
        <v>0</v>
      </c>
      <c r="I5289" s="15">
        <f t="shared" si="247"/>
        <v>19.09</v>
      </c>
      <c r="J5289" s="14">
        <f t="shared" si="248"/>
        <v>0</v>
      </c>
    </row>
    <row r="5290" spans="1:10" x14ac:dyDescent="0.3">
      <c r="A5290" s="19">
        <v>20200808</v>
      </c>
      <c r="B5290" s="19" t="s">
        <v>48</v>
      </c>
      <c r="C5290" s="19">
        <v>0</v>
      </c>
      <c r="D5290" s="19">
        <v>0</v>
      </c>
      <c r="E5290" s="19">
        <v>18.809999999999999</v>
      </c>
      <c r="F5290" s="19">
        <v>5.03</v>
      </c>
      <c r="G5290" s="19">
        <v>0</v>
      </c>
      <c r="H5290" s="17">
        <f t="shared" si="249"/>
        <v>0</v>
      </c>
      <c r="I5290" s="18">
        <f t="shared" si="247"/>
        <v>18.809999999999999</v>
      </c>
      <c r="J5290" s="17">
        <f t="shared" si="248"/>
        <v>0</v>
      </c>
    </row>
    <row r="5291" spans="1:10" x14ac:dyDescent="0.3">
      <c r="A5291" s="2">
        <v>20200808</v>
      </c>
      <c r="B5291" s="2" t="s">
        <v>47</v>
      </c>
      <c r="C5291" s="2">
        <v>0</v>
      </c>
      <c r="D5291" s="2">
        <v>0</v>
      </c>
      <c r="E5291" s="2">
        <v>18.53</v>
      </c>
      <c r="F5291" s="2">
        <v>4.83</v>
      </c>
      <c r="G5291" s="2">
        <v>0</v>
      </c>
      <c r="H5291" s="16">
        <f t="shared" si="249"/>
        <v>0</v>
      </c>
      <c r="I5291" s="15">
        <f t="shared" si="247"/>
        <v>18.53</v>
      </c>
      <c r="J5291" s="14">
        <f t="shared" si="248"/>
        <v>0</v>
      </c>
    </row>
    <row r="5292" spans="1:10" x14ac:dyDescent="0.3">
      <c r="A5292" s="19">
        <v>20200808</v>
      </c>
      <c r="B5292" s="19" t="s">
        <v>46</v>
      </c>
      <c r="C5292" s="19">
        <v>0</v>
      </c>
      <c r="D5292" s="19">
        <v>0</v>
      </c>
      <c r="E5292" s="19">
        <v>18.37</v>
      </c>
      <c r="F5292" s="19">
        <v>4.4800000000000004</v>
      </c>
      <c r="G5292" s="19">
        <v>0</v>
      </c>
      <c r="H5292" s="17">
        <f t="shared" si="249"/>
        <v>0</v>
      </c>
      <c r="I5292" s="18">
        <f t="shared" si="247"/>
        <v>18.37</v>
      </c>
      <c r="J5292" s="17">
        <f t="shared" si="248"/>
        <v>0</v>
      </c>
    </row>
    <row r="5293" spans="1:10" x14ac:dyDescent="0.3">
      <c r="A5293" s="2">
        <v>20200808</v>
      </c>
      <c r="B5293" s="2" t="s">
        <v>45</v>
      </c>
      <c r="C5293" s="2">
        <v>0</v>
      </c>
      <c r="D5293" s="2">
        <v>0</v>
      </c>
      <c r="E5293" s="2">
        <v>18.23</v>
      </c>
      <c r="F5293" s="2">
        <v>4.21</v>
      </c>
      <c r="G5293" s="2">
        <v>0</v>
      </c>
      <c r="H5293" s="16">
        <f t="shared" si="249"/>
        <v>0</v>
      </c>
      <c r="I5293" s="15">
        <f t="shared" si="247"/>
        <v>18.23</v>
      </c>
      <c r="J5293" s="14">
        <f t="shared" si="248"/>
        <v>0</v>
      </c>
    </row>
    <row r="5294" spans="1:10" x14ac:dyDescent="0.3">
      <c r="A5294" s="19">
        <v>20200808</v>
      </c>
      <c r="B5294" s="19" t="s">
        <v>44</v>
      </c>
      <c r="C5294" s="19">
        <v>0</v>
      </c>
      <c r="D5294" s="19">
        <v>0</v>
      </c>
      <c r="E5294" s="19">
        <v>18.09</v>
      </c>
      <c r="F5294" s="19">
        <v>4</v>
      </c>
      <c r="G5294" s="19">
        <v>0</v>
      </c>
      <c r="H5294" s="17">
        <f t="shared" si="249"/>
        <v>0</v>
      </c>
      <c r="I5294" s="18">
        <f t="shared" si="247"/>
        <v>18.09</v>
      </c>
      <c r="J5294" s="17">
        <f t="shared" si="248"/>
        <v>0</v>
      </c>
    </row>
    <row r="5295" spans="1:10" x14ac:dyDescent="0.3">
      <c r="A5295" s="2">
        <v>20200808</v>
      </c>
      <c r="B5295" s="2" t="s">
        <v>43</v>
      </c>
      <c r="C5295" s="2">
        <v>0</v>
      </c>
      <c r="D5295" s="2">
        <v>0</v>
      </c>
      <c r="E5295" s="2">
        <v>17.93</v>
      </c>
      <c r="F5295" s="2">
        <v>3.93</v>
      </c>
      <c r="G5295" s="2">
        <v>0</v>
      </c>
      <c r="H5295" s="16">
        <f t="shared" si="249"/>
        <v>0</v>
      </c>
      <c r="I5295" s="15">
        <f t="shared" si="247"/>
        <v>17.93</v>
      </c>
      <c r="J5295" s="14">
        <f t="shared" si="248"/>
        <v>0</v>
      </c>
    </row>
    <row r="5296" spans="1:10" x14ac:dyDescent="0.3">
      <c r="A5296" s="19">
        <v>20200808</v>
      </c>
      <c r="B5296" s="19" t="s">
        <v>42</v>
      </c>
      <c r="C5296" s="19">
        <v>29.64</v>
      </c>
      <c r="D5296" s="19">
        <v>4.0199999999999996</v>
      </c>
      <c r="E5296" s="19">
        <v>17.89</v>
      </c>
      <c r="F5296" s="19">
        <v>4.1399999999999997</v>
      </c>
      <c r="G5296" s="19">
        <v>0</v>
      </c>
      <c r="H5296" s="17">
        <f t="shared" si="249"/>
        <v>422.7962794068228</v>
      </c>
      <c r="I5296" s="18">
        <f t="shared" si="247"/>
        <v>31.102383731463213</v>
      </c>
      <c r="J5296" s="17">
        <f t="shared" si="248"/>
        <v>0.41118598628953362</v>
      </c>
    </row>
    <row r="5297" spans="1:10" x14ac:dyDescent="0.3">
      <c r="A5297" s="2">
        <v>20200808</v>
      </c>
      <c r="B5297" s="2" t="s">
        <v>41</v>
      </c>
      <c r="C5297" s="2">
        <v>208</v>
      </c>
      <c r="D5297" s="2">
        <v>15.41</v>
      </c>
      <c r="E5297" s="2">
        <v>18.48</v>
      </c>
      <c r="F5297" s="2">
        <v>4.07</v>
      </c>
      <c r="G5297" s="2">
        <v>0</v>
      </c>
      <c r="H5297" s="16">
        <f t="shared" si="249"/>
        <v>782.76596272878874</v>
      </c>
      <c r="I5297" s="15">
        <f t="shared" si="247"/>
        <v>42.941436335274645</v>
      </c>
      <c r="J5297" s="14">
        <f t="shared" si="248"/>
        <v>0.71956820714305536</v>
      </c>
    </row>
    <row r="5298" spans="1:10" x14ac:dyDescent="0.3">
      <c r="A5298" s="19">
        <v>20200808</v>
      </c>
      <c r="B5298" s="19" t="s">
        <v>40</v>
      </c>
      <c r="C5298" s="19">
        <v>413</v>
      </c>
      <c r="D5298" s="19">
        <v>27.06</v>
      </c>
      <c r="E5298" s="19">
        <v>19.62</v>
      </c>
      <c r="F5298" s="19">
        <v>3.93</v>
      </c>
      <c r="G5298" s="19">
        <v>0</v>
      </c>
      <c r="H5298" s="17">
        <f t="shared" si="249"/>
        <v>907.84532354286523</v>
      </c>
      <c r="I5298" s="18">
        <f t="shared" si="247"/>
        <v>47.990166360714539</v>
      </c>
      <c r="J5298" s="17">
        <f t="shared" si="248"/>
        <v>0.81392350596165275</v>
      </c>
    </row>
    <row r="5299" spans="1:10" x14ac:dyDescent="0.3">
      <c r="A5299" s="2">
        <v>20200808</v>
      </c>
      <c r="B5299" s="2" t="s">
        <v>39</v>
      </c>
      <c r="C5299" s="2">
        <v>609</v>
      </c>
      <c r="D5299" s="2">
        <v>38.700000000000003</v>
      </c>
      <c r="E5299" s="2">
        <v>21.24</v>
      </c>
      <c r="F5299" s="2">
        <v>4.07</v>
      </c>
      <c r="G5299" s="2">
        <v>0</v>
      </c>
      <c r="H5299" s="16">
        <f t="shared" si="249"/>
        <v>974.02183588865023</v>
      </c>
      <c r="I5299" s="15">
        <f t="shared" si="247"/>
        <v>51.678182371520322</v>
      </c>
      <c r="J5299" s="14">
        <f t="shared" si="248"/>
        <v>0.85708874111608813</v>
      </c>
    </row>
    <row r="5300" spans="1:10" x14ac:dyDescent="0.3">
      <c r="A5300" s="19">
        <v>20200808</v>
      </c>
      <c r="B5300" s="19" t="s">
        <v>38</v>
      </c>
      <c r="C5300" s="19">
        <v>773</v>
      </c>
      <c r="D5300" s="19">
        <v>49.88</v>
      </c>
      <c r="E5300" s="19">
        <v>22.93</v>
      </c>
      <c r="F5300" s="19">
        <v>4.41</v>
      </c>
      <c r="G5300" s="19">
        <v>0</v>
      </c>
      <c r="H5300" s="17">
        <f t="shared" si="249"/>
        <v>1010.8585394371776</v>
      </c>
      <c r="I5300" s="18">
        <f t="shared" si="247"/>
        <v>54.519329357411799</v>
      </c>
      <c r="J5300" s="17">
        <f t="shared" si="248"/>
        <v>0.87657914171988538</v>
      </c>
    </row>
    <row r="5301" spans="1:10" x14ac:dyDescent="0.3">
      <c r="A5301" s="2">
        <v>20200808</v>
      </c>
      <c r="B5301" s="2" t="s">
        <v>37</v>
      </c>
      <c r="C5301" s="2">
        <v>882</v>
      </c>
      <c r="D5301" s="2">
        <v>59.77</v>
      </c>
      <c r="E5301" s="2">
        <v>24.49</v>
      </c>
      <c r="F5301" s="2">
        <v>4.76</v>
      </c>
      <c r="G5301" s="2">
        <v>0</v>
      </c>
      <c r="H5301" s="16">
        <f t="shared" si="249"/>
        <v>1020.8199789466814</v>
      </c>
      <c r="I5301" s="15">
        <f t="shared" si="247"/>
        <v>56.390624342083797</v>
      </c>
      <c r="J5301" s="14">
        <f t="shared" si="248"/>
        <v>0.8766211847866402</v>
      </c>
    </row>
    <row r="5302" spans="1:10" x14ac:dyDescent="0.3">
      <c r="A5302" s="19">
        <v>20200808</v>
      </c>
      <c r="B5302" s="19" t="s">
        <v>36</v>
      </c>
      <c r="C5302" s="19">
        <v>945.01</v>
      </c>
      <c r="D5302" s="19">
        <v>66.39</v>
      </c>
      <c r="E5302" s="19">
        <v>25.61</v>
      </c>
      <c r="F5302" s="19">
        <v>4.83</v>
      </c>
      <c r="G5302" s="19">
        <v>0</v>
      </c>
      <c r="H5302" s="17">
        <f t="shared" si="249"/>
        <v>1031.3405902359677</v>
      </c>
      <c r="I5302" s="18">
        <f t="shared" si="247"/>
        <v>57.839393444873991</v>
      </c>
      <c r="J5302" s="17">
        <f t="shared" si="248"/>
        <v>0.87893189285304396</v>
      </c>
    </row>
    <row r="5303" spans="1:10" x14ac:dyDescent="0.3">
      <c r="A5303" s="2">
        <v>20200808</v>
      </c>
      <c r="B5303" s="2" t="s">
        <v>35</v>
      </c>
      <c r="C5303" s="2">
        <v>937.01</v>
      </c>
      <c r="D5303" s="2">
        <v>66.64</v>
      </c>
      <c r="E5303" s="2">
        <v>26.34</v>
      </c>
      <c r="F5303" s="2">
        <v>4.97</v>
      </c>
      <c r="G5303" s="2">
        <v>0</v>
      </c>
      <c r="H5303" s="16">
        <f t="shared" si="249"/>
        <v>1020.672856080123</v>
      </c>
      <c r="I5303" s="15">
        <f t="shared" si="247"/>
        <v>58.236026752503847</v>
      </c>
      <c r="J5303" s="14">
        <f t="shared" si="248"/>
        <v>0.86801885950407232</v>
      </c>
    </row>
    <row r="5304" spans="1:10" x14ac:dyDescent="0.3">
      <c r="A5304" s="19">
        <v>20200808</v>
      </c>
      <c r="B5304" s="19" t="s">
        <v>34</v>
      </c>
      <c r="C5304" s="19">
        <v>884.01</v>
      </c>
      <c r="D5304" s="19">
        <v>60.35</v>
      </c>
      <c r="E5304" s="19">
        <v>26.63</v>
      </c>
      <c r="F5304" s="19">
        <v>5.45</v>
      </c>
      <c r="G5304" s="19">
        <v>0</v>
      </c>
      <c r="H5304" s="17">
        <f t="shared" si="249"/>
        <v>1017.1983361444633</v>
      </c>
      <c r="I5304" s="18">
        <f t="shared" si="247"/>
        <v>58.417448004514476</v>
      </c>
      <c r="J5304" s="17">
        <f t="shared" si="248"/>
        <v>0.86423355985672512</v>
      </c>
    </row>
    <row r="5305" spans="1:10" x14ac:dyDescent="0.3">
      <c r="A5305" s="2">
        <v>20200808</v>
      </c>
      <c r="B5305" s="2" t="s">
        <v>33</v>
      </c>
      <c r="C5305" s="2">
        <v>780.01</v>
      </c>
      <c r="D5305" s="2">
        <v>50.61</v>
      </c>
      <c r="E5305" s="2">
        <v>26.33</v>
      </c>
      <c r="F5305" s="2">
        <v>6.07</v>
      </c>
      <c r="G5305" s="2">
        <v>0</v>
      </c>
      <c r="H5305" s="16">
        <f t="shared" si="249"/>
        <v>1009.2717983425827</v>
      </c>
      <c r="I5305" s="15">
        <f t="shared" si="247"/>
        <v>57.86974369820571</v>
      </c>
      <c r="J5305" s="14">
        <f t="shared" si="248"/>
        <v>0.85998652434251732</v>
      </c>
    </row>
    <row r="5306" spans="1:10" x14ac:dyDescent="0.3">
      <c r="A5306" s="19">
        <v>20200808</v>
      </c>
      <c r="B5306" s="19" t="s">
        <v>32</v>
      </c>
      <c r="C5306" s="19">
        <v>620.01</v>
      </c>
      <c r="D5306" s="19">
        <v>39.479999999999997</v>
      </c>
      <c r="E5306" s="19">
        <v>25.55</v>
      </c>
      <c r="F5306" s="19">
        <v>6.69</v>
      </c>
      <c r="G5306" s="19">
        <v>0</v>
      </c>
      <c r="H5306" s="17">
        <f t="shared" si="249"/>
        <v>975.15159761650796</v>
      </c>
      <c r="I5306" s="18">
        <f t="shared" si="247"/>
        <v>56.023487425515874</v>
      </c>
      <c r="J5306" s="17">
        <f t="shared" si="248"/>
        <v>0.83901488264668445</v>
      </c>
    </row>
    <row r="5307" spans="1:10" x14ac:dyDescent="0.3">
      <c r="A5307" s="2">
        <v>20200808</v>
      </c>
      <c r="B5307" s="2" t="s">
        <v>31</v>
      </c>
      <c r="C5307" s="2">
        <v>420</v>
      </c>
      <c r="D5307" s="2">
        <v>27.86</v>
      </c>
      <c r="E5307" s="2">
        <v>24.44</v>
      </c>
      <c r="F5307" s="2">
        <v>6.97</v>
      </c>
      <c r="G5307" s="2">
        <v>0</v>
      </c>
      <c r="H5307" s="16">
        <f t="shared" si="249"/>
        <v>898.75577122196398</v>
      </c>
      <c r="I5307" s="15">
        <f t="shared" si="247"/>
        <v>52.526117850686376</v>
      </c>
      <c r="J5307" s="14">
        <f t="shared" si="248"/>
        <v>0.78742911347258249</v>
      </c>
    </row>
    <row r="5308" spans="1:10" x14ac:dyDescent="0.3">
      <c r="A5308" s="19">
        <v>20200808</v>
      </c>
      <c r="B5308" s="19" t="s">
        <v>30</v>
      </c>
      <c r="C5308" s="19">
        <v>226</v>
      </c>
      <c r="D5308" s="19">
        <v>16.2</v>
      </c>
      <c r="E5308" s="19">
        <v>23.17</v>
      </c>
      <c r="F5308" s="19">
        <v>6.9</v>
      </c>
      <c r="G5308" s="19">
        <v>0</v>
      </c>
      <c r="H5308" s="17">
        <f t="shared" si="249"/>
        <v>810.06166543610857</v>
      </c>
      <c r="I5308" s="18">
        <f t="shared" si="247"/>
        <v>48.484427044878394</v>
      </c>
      <c r="J5308" s="17">
        <f t="shared" si="248"/>
        <v>0.72445441205906713</v>
      </c>
    </row>
    <row r="5309" spans="1:10" x14ac:dyDescent="0.3">
      <c r="A5309" s="2">
        <v>20200808</v>
      </c>
      <c r="B5309" s="2" t="s">
        <v>29</v>
      </c>
      <c r="C5309" s="2">
        <v>38.46</v>
      </c>
      <c r="D5309" s="2">
        <v>4.78</v>
      </c>
      <c r="E5309" s="2">
        <v>21.28</v>
      </c>
      <c r="F5309" s="2">
        <v>6.76</v>
      </c>
      <c r="G5309" s="2">
        <v>0</v>
      </c>
      <c r="H5309" s="16">
        <f t="shared" si="249"/>
        <v>461.53848029187066</v>
      </c>
      <c r="I5309" s="15">
        <f t="shared" si="247"/>
        <v>35.703077509120959</v>
      </c>
      <c r="J5309" s="14">
        <f t="shared" si="248"/>
        <v>0.43930901071584461</v>
      </c>
    </row>
    <row r="5310" spans="1:10" x14ac:dyDescent="0.3">
      <c r="A5310" s="19">
        <v>20200808</v>
      </c>
      <c r="B5310" s="19" t="s">
        <v>28</v>
      </c>
      <c r="C5310" s="19">
        <v>0</v>
      </c>
      <c r="D5310" s="19">
        <v>0</v>
      </c>
      <c r="E5310" s="19">
        <v>19.920000000000002</v>
      </c>
      <c r="F5310" s="19">
        <v>6.41</v>
      </c>
      <c r="G5310" s="19">
        <v>0</v>
      </c>
      <c r="H5310" s="17">
        <f t="shared" si="249"/>
        <v>0</v>
      </c>
      <c r="I5310" s="18">
        <f t="shared" si="247"/>
        <v>19.920000000000002</v>
      </c>
      <c r="J5310" s="17">
        <f t="shared" si="248"/>
        <v>0</v>
      </c>
    </row>
    <row r="5311" spans="1:10" x14ac:dyDescent="0.3">
      <c r="A5311" s="2">
        <v>20200808</v>
      </c>
      <c r="B5311" s="2" t="s">
        <v>27</v>
      </c>
      <c r="C5311" s="2">
        <v>0</v>
      </c>
      <c r="D5311" s="2">
        <v>0</v>
      </c>
      <c r="E5311" s="2">
        <v>19.32</v>
      </c>
      <c r="F5311" s="2">
        <v>6.14</v>
      </c>
      <c r="G5311" s="2">
        <v>0</v>
      </c>
      <c r="H5311" s="16">
        <f t="shared" si="249"/>
        <v>0</v>
      </c>
      <c r="I5311" s="15">
        <f t="shared" si="247"/>
        <v>19.32</v>
      </c>
      <c r="J5311" s="14">
        <f t="shared" si="248"/>
        <v>0</v>
      </c>
    </row>
    <row r="5312" spans="1:10" x14ac:dyDescent="0.3">
      <c r="A5312" s="19">
        <v>20200808</v>
      </c>
      <c r="B5312" s="19" t="s">
        <v>26</v>
      </c>
      <c r="C5312" s="19">
        <v>0</v>
      </c>
      <c r="D5312" s="19">
        <v>0</v>
      </c>
      <c r="E5312" s="19">
        <v>18.97</v>
      </c>
      <c r="F5312" s="19">
        <v>5.59</v>
      </c>
      <c r="G5312" s="19">
        <v>0</v>
      </c>
      <c r="H5312" s="17">
        <f t="shared" si="249"/>
        <v>0</v>
      </c>
      <c r="I5312" s="18">
        <f t="shared" si="247"/>
        <v>18.97</v>
      </c>
      <c r="J5312" s="17">
        <f t="shared" si="248"/>
        <v>0</v>
      </c>
    </row>
    <row r="5313" spans="1:10" x14ac:dyDescent="0.3">
      <c r="A5313" s="2">
        <v>20200808</v>
      </c>
      <c r="B5313" s="2" t="s">
        <v>25</v>
      </c>
      <c r="C5313" s="2">
        <v>0</v>
      </c>
      <c r="D5313" s="2">
        <v>0</v>
      </c>
      <c r="E5313" s="2">
        <v>18.64</v>
      </c>
      <c r="F5313" s="2">
        <v>5.24</v>
      </c>
      <c r="G5313" s="2">
        <v>0</v>
      </c>
      <c r="H5313" s="16">
        <f t="shared" si="249"/>
        <v>0</v>
      </c>
      <c r="I5313" s="15">
        <f t="shared" si="247"/>
        <v>18.64</v>
      </c>
      <c r="J5313" s="14">
        <f t="shared" si="248"/>
        <v>0</v>
      </c>
    </row>
    <row r="5314" spans="1:10" x14ac:dyDescent="0.3">
      <c r="A5314" s="19">
        <v>20200809</v>
      </c>
      <c r="B5314" s="19" t="s">
        <v>48</v>
      </c>
      <c r="C5314" s="19">
        <v>0</v>
      </c>
      <c r="D5314" s="19">
        <v>0</v>
      </c>
      <c r="E5314" s="19">
        <v>18.350000000000001</v>
      </c>
      <c r="F5314" s="19">
        <v>5.03</v>
      </c>
      <c r="G5314" s="19">
        <v>0</v>
      </c>
      <c r="H5314" s="17">
        <f t="shared" si="249"/>
        <v>0</v>
      </c>
      <c r="I5314" s="18">
        <f t="shared" si="247"/>
        <v>18.350000000000001</v>
      </c>
      <c r="J5314" s="17">
        <f t="shared" si="248"/>
        <v>0</v>
      </c>
    </row>
    <row r="5315" spans="1:10" x14ac:dyDescent="0.3">
      <c r="A5315" s="2">
        <v>20200809</v>
      </c>
      <c r="B5315" s="2" t="s">
        <v>47</v>
      </c>
      <c r="C5315" s="2">
        <v>0</v>
      </c>
      <c r="D5315" s="2">
        <v>0</v>
      </c>
      <c r="E5315" s="2">
        <v>18.02</v>
      </c>
      <c r="F5315" s="2">
        <v>5.0999999999999996</v>
      </c>
      <c r="G5315" s="2">
        <v>0</v>
      </c>
      <c r="H5315" s="16">
        <f t="shared" si="249"/>
        <v>0</v>
      </c>
      <c r="I5315" s="15">
        <f t="shared" si="247"/>
        <v>18.02</v>
      </c>
      <c r="J5315" s="14">
        <f t="shared" si="248"/>
        <v>0</v>
      </c>
    </row>
    <row r="5316" spans="1:10" x14ac:dyDescent="0.3">
      <c r="A5316" s="19">
        <v>20200809</v>
      </c>
      <c r="B5316" s="19" t="s">
        <v>46</v>
      </c>
      <c r="C5316" s="19">
        <v>0</v>
      </c>
      <c r="D5316" s="19">
        <v>0</v>
      </c>
      <c r="E5316" s="19">
        <v>17.899999999999999</v>
      </c>
      <c r="F5316" s="19">
        <v>5.24</v>
      </c>
      <c r="G5316" s="19">
        <v>0</v>
      </c>
      <c r="H5316" s="17">
        <f t="shared" si="249"/>
        <v>0</v>
      </c>
      <c r="I5316" s="18">
        <f t="shared" si="247"/>
        <v>17.899999999999999</v>
      </c>
      <c r="J5316" s="17">
        <f t="shared" si="248"/>
        <v>0</v>
      </c>
    </row>
    <row r="5317" spans="1:10" x14ac:dyDescent="0.3">
      <c r="A5317" s="2">
        <v>20200809</v>
      </c>
      <c r="B5317" s="2" t="s">
        <v>45</v>
      </c>
      <c r="C5317" s="2">
        <v>0</v>
      </c>
      <c r="D5317" s="2">
        <v>0</v>
      </c>
      <c r="E5317" s="2">
        <v>17.739999999999998</v>
      </c>
      <c r="F5317" s="2">
        <v>5.38</v>
      </c>
      <c r="G5317" s="2">
        <v>0</v>
      </c>
      <c r="H5317" s="16">
        <f t="shared" si="249"/>
        <v>0</v>
      </c>
      <c r="I5317" s="15">
        <f t="shared" si="247"/>
        <v>17.739999999999998</v>
      </c>
      <c r="J5317" s="14">
        <f t="shared" si="248"/>
        <v>0</v>
      </c>
    </row>
    <row r="5318" spans="1:10" x14ac:dyDescent="0.3">
      <c r="A5318" s="19">
        <v>20200809</v>
      </c>
      <c r="B5318" s="19" t="s">
        <v>44</v>
      </c>
      <c r="C5318" s="19">
        <v>0</v>
      </c>
      <c r="D5318" s="19">
        <v>0</v>
      </c>
      <c r="E5318" s="19">
        <v>17.72</v>
      </c>
      <c r="F5318" s="19">
        <v>5.45</v>
      </c>
      <c r="G5318" s="19">
        <v>0</v>
      </c>
      <c r="H5318" s="17">
        <f t="shared" si="249"/>
        <v>0</v>
      </c>
      <c r="I5318" s="18">
        <f t="shared" si="247"/>
        <v>17.72</v>
      </c>
      <c r="J5318" s="17">
        <f t="shared" si="248"/>
        <v>0</v>
      </c>
    </row>
    <row r="5319" spans="1:10" x14ac:dyDescent="0.3">
      <c r="A5319" s="2">
        <v>20200809</v>
      </c>
      <c r="B5319" s="2" t="s">
        <v>43</v>
      </c>
      <c r="C5319" s="2">
        <v>0</v>
      </c>
      <c r="D5319" s="2">
        <v>0</v>
      </c>
      <c r="E5319" s="2">
        <v>17.72</v>
      </c>
      <c r="F5319" s="2">
        <v>5.38</v>
      </c>
      <c r="G5319" s="2">
        <v>0</v>
      </c>
      <c r="H5319" s="16">
        <f t="shared" si="249"/>
        <v>0</v>
      </c>
      <c r="I5319" s="15">
        <f t="shared" si="247"/>
        <v>17.72</v>
      </c>
      <c r="J5319" s="14">
        <f t="shared" si="248"/>
        <v>0</v>
      </c>
    </row>
    <row r="5320" spans="1:10" x14ac:dyDescent="0.3">
      <c r="A5320" s="19">
        <v>20200809</v>
      </c>
      <c r="B5320" s="19" t="s">
        <v>42</v>
      </c>
      <c r="C5320" s="19">
        <v>27.12</v>
      </c>
      <c r="D5320" s="19">
        <v>3.87</v>
      </c>
      <c r="E5320" s="19">
        <v>17.850000000000001</v>
      </c>
      <c r="F5320" s="19">
        <v>5.17</v>
      </c>
      <c r="G5320" s="19">
        <v>0</v>
      </c>
      <c r="H5320" s="17">
        <f t="shared" si="249"/>
        <v>401.82007247224158</v>
      </c>
      <c r="I5320" s="18">
        <f t="shared" si="247"/>
        <v>30.406877264757551</v>
      </c>
      <c r="J5320" s="17">
        <f t="shared" si="248"/>
        <v>0.39204340930756126</v>
      </c>
    </row>
    <row r="5321" spans="1:10" x14ac:dyDescent="0.3">
      <c r="A5321" s="2">
        <v>20200809</v>
      </c>
      <c r="B5321" s="2" t="s">
        <v>41</v>
      </c>
      <c r="C5321" s="2">
        <v>200</v>
      </c>
      <c r="D5321" s="2">
        <v>15.26</v>
      </c>
      <c r="E5321" s="2">
        <v>18</v>
      </c>
      <c r="F5321" s="2">
        <v>4.9000000000000004</v>
      </c>
      <c r="G5321" s="2">
        <v>0</v>
      </c>
      <c r="H5321" s="16">
        <f t="shared" si="249"/>
        <v>759.87958120036137</v>
      </c>
      <c r="I5321" s="15">
        <f t="shared" si="247"/>
        <v>41.746236912511293</v>
      </c>
      <c r="J5321" s="14">
        <f t="shared" si="248"/>
        <v>0.70261652548743636</v>
      </c>
    </row>
    <row r="5322" spans="1:10" x14ac:dyDescent="0.3">
      <c r="A5322" s="19">
        <v>20200809</v>
      </c>
      <c r="B5322" s="19" t="s">
        <v>40</v>
      </c>
      <c r="C5322" s="19">
        <v>386</v>
      </c>
      <c r="D5322" s="19">
        <v>26.92</v>
      </c>
      <c r="E5322" s="19">
        <v>18.82</v>
      </c>
      <c r="F5322" s="19">
        <v>4.4800000000000004</v>
      </c>
      <c r="G5322" s="19">
        <v>0</v>
      </c>
      <c r="H5322" s="17">
        <f t="shared" si="249"/>
        <v>852.5752163977877</v>
      </c>
      <c r="I5322" s="18">
        <f t="shared" ref="I5322:I5385" si="250">E5322+H5322*((NOCT-20)/(800))</f>
        <v>45.462975512430866</v>
      </c>
      <c r="J5322" s="17">
        <f t="shared" ref="J5322:J5385" si="251">P_STC__W*(H5322/1000)*(1+(alpha_p/100)*(I5322-25))</f>
        <v>0.77406720040734744</v>
      </c>
    </row>
    <row r="5323" spans="1:10" x14ac:dyDescent="0.3">
      <c r="A5323" s="2">
        <v>20200809</v>
      </c>
      <c r="B5323" s="2" t="s">
        <v>39</v>
      </c>
      <c r="C5323" s="2">
        <v>553</v>
      </c>
      <c r="D5323" s="2">
        <v>38.549999999999997</v>
      </c>
      <c r="E5323" s="2">
        <v>20.04</v>
      </c>
      <c r="F5323" s="2">
        <v>4.28</v>
      </c>
      <c r="G5323" s="2">
        <v>0</v>
      </c>
      <c r="H5323" s="16">
        <f t="shared" si="249"/>
        <v>887.35935170082337</v>
      </c>
      <c r="I5323" s="15">
        <f t="shared" si="250"/>
        <v>47.769979740650726</v>
      </c>
      <c r="J5323" s="14">
        <f t="shared" si="251"/>
        <v>0.79643615662675216</v>
      </c>
    </row>
    <row r="5324" spans="1:10" x14ac:dyDescent="0.3">
      <c r="A5324" s="19">
        <v>20200809</v>
      </c>
      <c r="B5324" s="19" t="s">
        <v>38</v>
      </c>
      <c r="C5324" s="19">
        <v>747</v>
      </c>
      <c r="D5324" s="19">
        <v>49.71</v>
      </c>
      <c r="E5324" s="19">
        <v>21.54</v>
      </c>
      <c r="F5324" s="19">
        <v>4.21</v>
      </c>
      <c r="G5324" s="19">
        <v>0</v>
      </c>
      <c r="H5324" s="17">
        <f t="shared" si="249"/>
        <v>979.31096872273849</v>
      </c>
      <c r="I5324" s="18">
        <f t="shared" si="250"/>
        <v>52.143467772585581</v>
      </c>
      <c r="J5324" s="17">
        <f t="shared" si="251"/>
        <v>0.85969243798784489</v>
      </c>
    </row>
    <row r="5325" spans="1:10" x14ac:dyDescent="0.3">
      <c r="A5325" s="2">
        <v>20200809</v>
      </c>
      <c r="B5325" s="2" t="s">
        <v>37</v>
      </c>
      <c r="C5325" s="2">
        <v>843</v>
      </c>
      <c r="D5325" s="2">
        <v>59.56</v>
      </c>
      <c r="E5325" s="2">
        <v>22.9</v>
      </c>
      <c r="F5325" s="2">
        <v>4.55</v>
      </c>
      <c r="G5325" s="2">
        <v>0</v>
      </c>
      <c r="H5325" s="16">
        <f t="shared" si="249"/>
        <v>977.77654169128232</v>
      </c>
      <c r="I5325" s="15">
        <f t="shared" si="250"/>
        <v>53.455516927852571</v>
      </c>
      <c r="J5325" s="14">
        <f t="shared" si="251"/>
        <v>0.85257242548939194</v>
      </c>
    </row>
    <row r="5326" spans="1:10" x14ac:dyDescent="0.3">
      <c r="A5326" s="19">
        <v>20200809</v>
      </c>
      <c r="B5326" s="19" t="s">
        <v>36</v>
      </c>
      <c r="C5326" s="19">
        <v>949.01</v>
      </c>
      <c r="D5326" s="19">
        <v>66.12</v>
      </c>
      <c r="E5326" s="19">
        <v>24.02</v>
      </c>
      <c r="F5326" s="19">
        <v>5.03</v>
      </c>
      <c r="G5326" s="19">
        <v>0</v>
      </c>
      <c r="H5326" s="17">
        <f t="shared" si="249"/>
        <v>1037.8552674044597</v>
      </c>
      <c r="I5326" s="18">
        <f t="shared" si="250"/>
        <v>56.452977106389369</v>
      </c>
      <c r="J5326" s="17">
        <f t="shared" si="251"/>
        <v>0.89095889656007832</v>
      </c>
    </row>
    <row r="5327" spans="1:10" x14ac:dyDescent="0.3">
      <c r="A5327" s="2">
        <v>20200809</v>
      </c>
      <c r="B5327" s="2" t="s">
        <v>35</v>
      </c>
      <c r="C5327" s="2">
        <v>926.01</v>
      </c>
      <c r="D5327" s="2">
        <v>66.349999999999994</v>
      </c>
      <c r="E5327" s="2">
        <v>24.66</v>
      </c>
      <c r="F5327" s="2">
        <v>5.66</v>
      </c>
      <c r="G5327" s="2">
        <v>0</v>
      </c>
      <c r="H5327" s="16">
        <f t="shared" si="249"/>
        <v>1010.9135892672231</v>
      </c>
      <c r="I5327" s="15">
        <f t="shared" si="250"/>
        <v>56.251049664600721</v>
      </c>
      <c r="J5327" s="14">
        <f t="shared" si="251"/>
        <v>0.86874909073557904</v>
      </c>
    </row>
    <row r="5328" spans="1:10" x14ac:dyDescent="0.3">
      <c r="A5328" s="19">
        <v>20200809</v>
      </c>
      <c r="B5328" s="19" t="s">
        <v>34</v>
      </c>
      <c r="C5328" s="19">
        <v>821.01</v>
      </c>
      <c r="D5328" s="19">
        <v>60.1</v>
      </c>
      <c r="E5328" s="19">
        <v>24.89</v>
      </c>
      <c r="F5328" s="19">
        <v>6.07</v>
      </c>
      <c r="G5328" s="19">
        <v>0</v>
      </c>
      <c r="H5328" s="17">
        <f t="shared" si="249"/>
        <v>947.06780364334782</v>
      </c>
      <c r="I5328" s="18">
        <f t="shared" si="250"/>
        <v>54.48586886385462</v>
      </c>
      <c r="J5328" s="17">
        <f t="shared" si="251"/>
        <v>0.82140477685801827</v>
      </c>
    </row>
    <row r="5329" spans="1:10" x14ac:dyDescent="0.3">
      <c r="A5329" s="2">
        <v>20200809</v>
      </c>
      <c r="B5329" s="2" t="s">
        <v>33</v>
      </c>
      <c r="C5329" s="2">
        <v>745.01</v>
      </c>
      <c r="D5329" s="2">
        <v>50.39</v>
      </c>
      <c r="E5329" s="2">
        <v>24.82</v>
      </c>
      <c r="F5329" s="2">
        <v>6.21</v>
      </c>
      <c r="G5329" s="2">
        <v>0</v>
      </c>
      <c r="H5329" s="16">
        <f t="shared" si="249"/>
        <v>967.04060965483689</v>
      </c>
      <c r="I5329" s="15">
        <f t="shared" si="250"/>
        <v>55.040019051713656</v>
      </c>
      <c r="J5329" s="14">
        <f t="shared" si="251"/>
        <v>0.83631597713468242</v>
      </c>
    </row>
    <row r="5330" spans="1:10" x14ac:dyDescent="0.3">
      <c r="A5330" s="19">
        <v>20200809</v>
      </c>
      <c r="B5330" s="19" t="s">
        <v>32</v>
      </c>
      <c r="C5330" s="19">
        <v>612.01</v>
      </c>
      <c r="D5330" s="19">
        <v>39.28</v>
      </c>
      <c r="E5330" s="19">
        <v>24.34</v>
      </c>
      <c r="F5330" s="19">
        <v>6.41</v>
      </c>
      <c r="G5330" s="19">
        <v>0</v>
      </c>
      <c r="H5330" s="17">
        <f t="shared" si="249"/>
        <v>966.67136975260939</v>
      </c>
      <c r="I5330" s="18">
        <f t="shared" si="250"/>
        <v>54.548480304769043</v>
      </c>
      <c r="J5330" s="17">
        <f t="shared" si="251"/>
        <v>0.83813485506617347</v>
      </c>
    </row>
    <row r="5331" spans="1:10" x14ac:dyDescent="0.3">
      <c r="A5331" s="2">
        <v>20200809</v>
      </c>
      <c r="B5331" s="2" t="s">
        <v>31</v>
      </c>
      <c r="C5331" s="2">
        <v>425</v>
      </c>
      <c r="D5331" s="2">
        <v>27.67</v>
      </c>
      <c r="E5331" s="2">
        <v>23.44</v>
      </c>
      <c r="F5331" s="2">
        <v>6.69</v>
      </c>
      <c r="G5331" s="2">
        <v>0</v>
      </c>
      <c r="H5331" s="16">
        <f t="shared" ref="H5331:H5394" si="252">IF(D5331&gt;0,C5331/SIN(D5331*PI()/180),0)</f>
        <v>915.20193064447767</v>
      </c>
      <c r="I5331" s="15">
        <f t="shared" si="250"/>
        <v>52.040060332639925</v>
      </c>
      <c r="J5331" s="14">
        <f t="shared" si="251"/>
        <v>0.80383991124918919</v>
      </c>
    </row>
    <row r="5332" spans="1:10" x14ac:dyDescent="0.3">
      <c r="A5332" s="19">
        <v>20200809</v>
      </c>
      <c r="B5332" s="19" t="s">
        <v>30</v>
      </c>
      <c r="C5332" s="19">
        <v>221</v>
      </c>
      <c r="D5332" s="19">
        <v>16</v>
      </c>
      <c r="E5332" s="19">
        <v>22.21</v>
      </c>
      <c r="F5332" s="19">
        <v>6.69</v>
      </c>
      <c r="G5332" s="19">
        <v>0</v>
      </c>
      <c r="H5332" s="17">
        <f t="shared" si="252"/>
        <v>801.77811655806943</v>
      </c>
      <c r="I5332" s="18">
        <f t="shared" si="250"/>
        <v>47.265566142439667</v>
      </c>
      <c r="J5332" s="17">
        <f t="shared" si="251"/>
        <v>0.7214439199720396</v>
      </c>
    </row>
    <row r="5333" spans="1:10" x14ac:dyDescent="0.3">
      <c r="A5333" s="2">
        <v>20200809</v>
      </c>
      <c r="B5333" s="2" t="s">
        <v>29</v>
      </c>
      <c r="C5333" s="2">
        <v>11</v>
      </c>
      <c r="D5333" s="2">
        <v>4.58</v>
      </c>
      <c r="E5333" s="2">
        <v>20.7</v>
      </c>
      <c r="F5333" s="2">
        <v>6.62</v>
      </c>
      <c r="G5333" s="2">
        <v>0</v>
      </c>
      <c r="H5333" s="16">
        <f t="shared" si="252"/>
        <v>137.75660959761476</v>
      </c>
      <c r="I5333" s="15">
        <f t="shared" si="250"/>
        <v>25.004894049925461</v>
      </c>
      <c r="J5333" s="14">
        <f t="shared" si="251"/>
        <v>0.13775357575285258</v>
      </c>
    </row>
    <row r="5334" spans="1:10" x14ac:dyDescent="0.3">
      <c r="A5334" s="19">
        <v>20200809</v>
      </c>
      <c r="B5334" s="19" t="s">
        <v>28</v>
      </c>
      <c r="C5334" s="19">
        <v>0</v>
      </c>
      <c r="D5334" s="19">
        <v>0</v>
      </c>
      <c r="E5334" s="19">
        <v>19.5</v>
      </c>
      <c r="F5334" s="19">
        <v>6.21</v>
      </c>
      <c r="G5334" s="19">
        <v>0</v>
      </c>
      <c r="H5334" s="17">
        <f t="shared" si="252"/>
        <v>0</v>
      </c>
      <c r="I5334" s="18">
        <f t="shared" si="250"/>
        <v>19.5</v>
      </c>
      <c r="J5334" s="17">
        <f t="shared" si="251"/>
        <v>0</v>
      </c>
    </row>
    <row r="5335" spans="1:10" x14ac:dyDescent="0.3">
      <c r="A5335" s="2">
        <v>20200809</v>
      </c>
      <c r="B5335" s="2" t="s">
        <v>27</v>
      </c>
      <c r="C5335" s="2">
        <v>0</v>
      </c>
      <c r="D5335" s="2">
        <v>0</v>
      </c>
      <c r="E5335" s="2">
        <v>18.82</v>
      </c>
      <c r="F5335" s="2">
        <v>6</v>
      </c>
      <c r="G5335" s="2">
        <v>0</v>
      </c>
      <c r="H5335" s="16">
        <f t="shared" si="252"/>
        <v>0</v>
      </c>
      <c r="I5335" s="15">
        <f t="shared" si="250"/>
        <v>18.82</v>
      </c>
      <c r="J5335" s="14">
        <f t="shared" si="251"/>
        <v>0</v>
      </c>
    </row>
    <row r="5336" spans="1:10" x14ac:dyDescent="0.3">
      <c r="A5336" s="19">
        <v>20200809</v>
      </c>
      <c r="B5336" s="19" t="s">
        <v>26</v>
      </c>
      <c r="C5336" s="19">
        <v>0</v>
      </c>
      <c r="D5336" s="19">
        <v>0</v>
      </c>
      <c r="E5336" s="19">
        <v>18.38</v>
      </c>
      <c r="F5336" s="19">
        <v>5.93</v>
      </c>
      <c r="G5336" s="19">
        <v>0</v>
      </c>
      <c r="H5336" s="17">
        <f t="shared" si="252"/>
        <v>0</v>
      </c>
      <c r="I5336" s="18">
        <f t="shared" si="250"/>
        <v>18.38</v>
      </c>
      <c r="J5336" s="17">
        <f t="shared" si="251"/>
        <v>0</v>
      </c>
    </row>
    <row r="5337" spans="1:10" x14ac:dyDescent="0.3">
      <c r="A5337" s="2">
        <v>20200809</v>
      </c>
      <c r="B5337" s="2" t="s">
        <v>25</v>
      </c>
      <c r="C5337" s="2">
        <v>0</v>
      </c>
      <c r="D5337" s="2">
        <v>0</v>
      </c>
      <c r="E5337" s="2">
        <v>18.11</v>
      </c>
      <c r="F5337" s="2">
        <v>5.72</v>
      </c>
      <c r="G5337" s="2">
        <v>0</v>
      </c>
      <c r="H5337" s="16">
        <f t="shared" si="252"/>
        <v>0</v>
      </c>
      <c r="I5337" s="15">
        <f t="shared" si="250"/>
        <v>18.11</v>
      </c>
      <c r="J5337" s="14">
        <f t="shared" si="251"/>
        <v>0</v>
      </c>
    </row>
    <row r="5338" spans="1:10" x14ac:dyDescent="0.3">
      <c r="A5338" s="19">
        <v>20200810</v>
      </c>
      <c r="B5338" s="19" t="s">
        <v>48</v>
      </c>
      <c r="C5338" s="19">
        <v>0</v>
      </c>
      <c r="D5338" s="19">
        <v>0</v>
      </c>
      <c r="E5338" s="19">
        <v>17.96</v>
      </c>
      <c r="F5338" s="19">
        <v>5.59</v>
      </c>
      <c r="G5338" s="19">
        <v>0</v>
      </c>
      <c r="H5338" s="17">
        <f t="shared" si="252"/>
        <v>0</v>
      </c>
      <c r="I5338" s="18">
        <f t="shared" si="250"/>
        <v>17.96</v>
      </c>
      <c r="J5338" s="17">
        <f t="shared" si="251"/>
        <v>0</v>
      </c>
    </row>
    <row r="5339" spans="1:10" x14ac:dyDescent="0.3">
      <c r="A5339" s="2">
        <v>20200810</v>
      </c>
      <c r="B5339" s="2" t="s">
        <v>47</v>
      </c>
      <c r="C5339" s="2">
        <v>0</v>
      </c>
      <c r="D5339" s="2">
        <v>0</v>
      </c>
      <c r="E5339" s="2">
        <v>17.809999999999999</v>
      </c>
      <c r="F5339" s="2">
        <v>5.31</v>
      </c>
      <c r="G5339" s="2">
        <v>0</v>
      </c>
      <c r="H5339" s="16">
        <f t="shared" si="252"/>
        <v>0</v>
      </c>
      <c r="I5339" s="15">
        <f t="shared" si="250"/>
        <v>17.809999999999999</v>
      </c>
      <c r="J5339" s="14">
        <f t="shared" si="251"/>
        <v>0</v>
      </c>
    </row>
    <row r="5340" spans="1:10" x14ac:dyDescent="0.3">
      <c r="A5340" s="19">
        <v>20200810</v>
      </c>
      <c r="B5340" s="19" t="s">
        <v>46</v>
      </c>
      <c r="C5340" s="19">
        <v>0</v>
      </c>
      <c r="D5340" s="19">
        <v>0</v>
      </c>
      <c r="E5340" s="19">
        <v>17.77</v>
      </c>
      <c r="F5340" s="19">
        <v>5.17</v>
      </c>
      <c r="G5340" s="19">
        <v>0</v>
      </c>
      <c r="H5340" s="17">
        <f t="shared" si="252"/>
        <v>0</v>
      </c>
      <c r="I5340" s="18">
        <f t="shared" si="250"/>
        <v>17.77</v>
      </c>
      <c r="J5340" s="17">
        <f t="shared" si="251"/>
        <v>0</v>
      </c>
    </row>
    <row r="5341" spans="1:10" x14ac:dyDescent="0.3">
      <c r="A5341" s="2">
        <v>20200810</v>
      </c>
      <c r="B5341" s="2" t="s">
        <v>45</v>
      </c>
      <c r="C5341" s="2">
        <v>0</v>
      </c>
      <c r="D5341" s="2">
        <v>0</v>
      </c>
      <c r="E5341" s="2">
        <v>17.79</v>
      </c>
      <c r="F5341" s="2">
        <v>5.0999999999999996</v>
      </c>
      <c r="G5341" s="2">
        <v>0</v>
      </c>
      <c r="H5341" s="16">
        <f t="shared" si="252"/>
        <v>0</v>
      </c>
      <c r="I5341" s="15">
        <f t="shared" si="250"/>
        <v>17.79</v>
      </c>
      <c r="J5341" s="14">
        <f t="shared" si="251"/>
        <v>0</v>
      </c>
    </row>
    <row r="5342" spans="1:10" x14ac:dyDescent="0.3">
      <c r="A5342" s="19">
        <v>20200810</v>
      </c>
      <c r="B5342" s="19" t="s">
        <v>44</v>
      </c>
      <c r="C5342" s="19">
        <v>0</v>
      </c>
      <c r="D5342" s="19">
        <v>0</v>
      </c>
      <c r="E5342" s="19">
        <v>17.82</v>
      </c>
      <c r="F5342" s="19">
        <v>5.17</v>
      </c>
      <c r="G5342" s="19">
        <v>0</v>
      </c>
      <c r="H5342" s="17">
        <f t="shared" si="252"/>
        <v>0</v>
      </c>
      <c r="I5342" s="18">
        <f t="shared" si="250"/>
        <v>17.82</v>
      </c>
      <c r="J5342" s="17">
        <f t="shared" si="251"/>
        <v>0</v>
      </c>
    </row>
    <row r="5343" spans="1:10" x14ac:dyDescent="0.3">
      <c r="A5343" s="2">
        <v>20200810</v>
      </c>
      <c r="B5343" s="2" t="s">
        <v>43</v>
      </c>
      <c r="C5343" s="2">
        <v>0</v>
      </c>
      <c r="D5343" s="2">
        <v>0</v>
      </c>
      <c r="E5343" s="2">
        <v>17.93</v>
      </c>
      <c r="F5343" s="2">
        <v>5.03</v>
      </c>
      <c r="G5343" s="2">
        <v>0</v>
      </c>
      <c r="H5343" s="16">
        <f t="shared" si="252"/>
        <v>0</v>
      </c>
      <c r="I5343" s="15">
        <f t="shared" si="250"/>
        <v>17.93</v>
      </c>
      <c r="J5343" s="14">
        <f t="shared" si="251"/>
        <v>0</v>
      </c>
    </row>
    <row r="5344" spans="1:10" x14ac:dyDescent="0.3">
      <c r="A5344" s="19">
        <v>20200810</v>
      </c>
      <c r="B5344" s="19" t="s">
        <v>42</v>
      </c>
      <c r="C5344" s="19">
        <v>12</v>
      </c>
      <c r="D5344" s="19">
        <v>3.71</v>
      </c>
      <c r="E5344" s="19">
        <v>17.93</v>
      </c>
      <c r="F5344" s="19">
        <v>4.9000000000000004</v>
      </c>
      <c r="G5344" s="19">
        <v>0</v>
      </c>
      <c r="H5344" s="17">
        <f t="shared" si="252"/>
        <v>185.45284285927804</v>
      </c>
      <c r="I5344" s="18">
        <f t="shared" si="250"/>
        <v>23.725401339352437</v>
      </c>
      <c r="J5344" s="17">
        <f t="shared" si="251"/>
        <v>0.18651654361232578</v>
      </c>
    </row>
    <row r="5345" spans="1:10" x14ac:dyDescent="0.3">
      <c r="A5345" s="2">
        <v>20200810</v>
      </c>
      <c r="B5345" s="2" t="s">
        <v>41</v>
      </c>
      <c r="C5345" s="2">
        <v>112</v>
      </c>
      <c r="D5345" s="2">
        <v>15.12</v>
      </c>
      <c r="E5345" s="2">
        <v>18.489999999999998</v>
      </c>
      <c r="F5345" s="2">
        <v>4.9000000000000004</v>
      </c>
      <c r="G5345" s="2">
        <v>0</v>
      </c>
      <c r="H5345" s="16">
        <f t="shared" si="252"/>
        <v>429.37951706015764</v>
      </c>
      <c r="I5345" s="15">
        <f t="shared" si="250"/>
        <v>31.908109908129923</v>
      </c>
      <c r="J5345" s="14">
        <f t="shared" si="251"/>
        <v>0.41603161302747671</v>
      </c>
    </row>
    <row r="5346" spans="1:10" x14ac:dyDescent="0.3">
      <c r="A5346" s="19">
        <v>20200810</v>
      </c>
      <c r="B5346" s="19" t="s">
        <v>40</v>
      </c>
      <c r="C5346" s="19">
        <v>135</v>
      </c>
      <c r="D5346" s="19">
        <v>26.78</v>
      </c>
      <c r="E5346" s="19">
        <v>19.190000000000001</v>
      </c>
      <c r="F5346" s="19">
        <v>4.76</v>
      </c>
      <c r="G5346" s="19">
        <v>0</v>
      </c>
      <c r="H5346" s="17">
        <f t="shared" si="252"/>
        <v>299.62317924223589</v>
      </c>
      <c r="I5346" s="18">
        <f t="shared" si="250"/>
        <v>28.553224351319873</v>
      </c>
      <c r="J5346" s="17">
        <f t="shared" si="251"/>
        <v>0.29483235154707066</v>
      </c>
    </row>
    <row r="5347" spans="1:10" x14ac:dyDescent="0.3">
      <c r="A5347" s="2">
        <v>20200810</v>
      </c>
      <c r="B5347" s="2" t="s">
        <v>39</v>
      </c>
      <c r="C5347" s="2">
        <v>173</v>
      </c>
      <c r="D5347" s="2">
        <v>38.4</v>
      </c>
      <c r="E5347" s="2">
        <v>20.170000000000002</v>
      </c>
      <c r="F5347" s="2">
        <v>4.76</v>
      </c>
      <c r="G5347" s="2">
        <v>0</v>
      </c>
      <c r="H5347" s="16">
        <f t="shared" si="252"/>
        <v>278.51665174185433</v>
      </c>
      <c r="I5347" s="15">
        <f t="shared" si="250"/>
        <v>28.873645366932948</v>
      </c>
      <c r="J5347" s="14">
        <f t="shared" si="251"/>
        <v>0.27366171542250356</v>
      </c>
    </row>
    <row r="5348" spans="1:10" x14ac:dyDescent="0.3">
      <c r="A5348" s="19">
        <v>20200810</v>
      </c>
      <c r="B5348" s="19" t="s">
        <v>38</v>
      </c>
      <c r="C5348" s="19">
        <v>326</v>
      </c>
      <c r="D5348" s="19">
        <v>49.55</v>
      </c>
      <c r="E5348" s="19">
        <v>21.46</v>
      </c>
      <c r="F5348" s="19">
        <v>4.83</v>
      </c>
      <c r="G5348" s="19">
        <v>0</v>
      </c>
      <c r="H5348" s="17">
        <f t="shared" si="252"/>
        <v>428.39922804336976</v>
      </c>
      <c r="I5348" s="18">
        <f t="shared" si="250"/>
        <v>34.847475876355304</v>
      </c>
      <c r="J5348" s="17">
        <f t="shared" si="251"/>
        <v>0.40941529825714135</v>
      </c>
    </row>
    <row r="5349" spans="1:10" x14ac:dyDescent="0.3">
      <c r="A5349" s="2">
        <v>20200810</v>
      </c>
      <c r="B5349" s="2" t="s">
        <v>37</v>
      </c>
      <c r="C5349" s="2">
        <v>815</v>
      </c>
      <c r="D5349" s="2">
        <v>59.35</v>
      </c>
      <c r="E5349" s="2">
        <v>22.77</v>
      </c>
      <c r="F5349" s="2">
        <v>5.0999999999999996</v>
      </c>
      <c r="G5349" s="2">
        <v>0</v>
      </c>
      <c r="H5349" s="16">
        <f t="shared" si="252"/>
        <v>947.34672820173705</v>
      </c>
      <c r="I5349" s="15">
        <f t="shared" si="250"/>
        <v>52.374585256304286</v>
      </c>
      <c r="J5349" s="14">
        <f t="shared" si="251"/>
        <v>0.83064722119875978</v>
      </c>
    </row>
    <row r="5350" spans="1:10" x14ac:dyDescent="0.3">
      <c r="A5350" s="19">
        <v>20200810</v>
      </c>
      <c r="B5350" s="19" t="s">
        <v>36</v>
      </c>
      <c r="C5350" s="19">
        <v>934.01</v>
      </c>
      <c r="D5350" s="19">
        <v>65.849999999999994</v>
      </c>
      <c r="E5350" s="19">
        <v>23.62</v>
      </c>
      <c r="F5350" s="19">
        <v>5.52</v>
      </c>
      <c r="G5350" s="19">
        <v>0</v>
      </c>
      <c r="H5350" s="17">
        <f t="shared" si="252"/>
        <v>1023.597848702874</v>
      </c>
      <c r="I5350" s="18">
        <f t="shared" si="250"/>
        <v>55.60743277196481</v>
      </c>
      <c r="J5350" s="17">
        <f t="shared" si="251"/>
        <v>0.88261418817421944</v>
      </c>
    </row>
    <row r="5351" spans="1:10" x14ac:dyDescent="0.3">
      <c r="A5351" s="2">
        <v>20200810</v>
      </c>
      <c r="B5351" s="2" t="s">
        <v>35</v>
      </c>
      <c r="C5351" s="2">
        <v>941.01</v>
      </c>
      <c r="D5351" s="2">
        <v>66.069999999999993</v>
      </c>
      <c r="E5351" s="2">
        <v>24.15</v>
      </c>
      <c r="F5351" s="2">
        <v>5.79</v>
      </c>
      <c r="G5351" s="2">
        <v>0</v>
      </c>
      <c r="H5351" s="16">
        <f t="shared" si="252"/>
        <v>1029.5044545226881</v>
      </c>
      <c r="I5351" s="15">
        <f t="shared" si="250"/>
        <v>56.322014203834001</v>
      </c>
      <c r="J5351" s="14">
        <f t="shared" si="251"/>
        <v>0.88439676535907308</v>
      </c>
    </row>
    <row r="5352" spans="1:10" x14ac:dyDescent="0.3">
      <c r="A5352" s="19">
        <v>20200810</v>
      </c>
      <c r="B5352" s="19" t="s">
        <v>34</v>
      </c>
      <c r="C5352" s="19">
        <v>887.01</v>
      </c>
      <c r="D5352" s="19">
        <v>59.85</v>
      </c>
      <c r="E5352" s="19">
        <v>24.38</v>
      </c>
      <c r="F5352" s="19">
        <v>5.86</v>
      </c>
      <c r="G5352" s="19">
        <v>0</v>
      </c>
      <c r="H5352" s="17">
        <f t="shared" si="252"/>
        <v>1025.7849114342814</v>
      </c>
      <c r="I5352" s="18">
        <f t="shared" si="250"/>
        <v>56.435778482321297</v>
      </c>
      <c r="J5352" s="17">
        <f t="shared" si="251"/>
        <v>0.88067634882568102</v>
      </c>
    </row>
    <row r="5353" spans="1:10" x14ac:dyDescent="0.3">
      <c r="A5353" s="2">
        <v>20200810</v>
      </c>
      <c r="B5353" s="2" t="s">
        <v>33</v>
      </c>
      <c r="C5353" s="2">
        <v>781.01</v>
      </c>
      <c r="D5353" s="2">
        <v>50.17</v>
      </c>
      <c r="E5353" s="2">
        <v>24.19</v>
      </c>
      <c r="F5353" s="2">
        <v>6.07</v>
      </c>
      <c r="G5353" s="2">
        <v>0</v>
      </c>
      <c r="H5353" s="16">
        <f t="shared" si="252"/>
        <v>1017.008622951833</v>
      </c>
      <c r="I5353" s="15">
        <f t="shared" si="250"/>
        <v>55.971519467244782</v>
      </c>
      <c r="J5353" s="14">
        <f t="shared" si="251"/>
        <v>0.8752662623133447</v>
      </c>
    </row>
    <row r="5354" spans="1:10" x14ac:dyDescent="0.3">
      <c r="A5354" s="19">
        <v>20200810</v>
      </c>
      <c r="B5354" s="19" t="s">
        <v>32</v>
      </c>
      <c r="C5354" s="19">
        <v>610.01</v>
      </c>
      <c r="D5354" s="19">
        <v>39.08</v>
      </c>
      <c r="E5354" s="19">
        <v>23.65</v>
      </c>
      <c r="F5354" s="19">
        <v>6.41</v>
      </c>
      <c r="G5354" s="19">
        <v>0</v>
      </c>
      <c r="H5354" s="17">
        <f t="shared" si="252"/>
        <v>967.64796968462565</v>
      </c>
      <c r="I5354" s="18">
        <f t="shared" si="250"/>
        <v>53.88899905264455</v>
      </c>
      <c r="J5354" s="17">
        <f t="shared" si="251"/>
        <v>0.84185325392681898</v>
      </c>
    </row>
    <row r="5355" spans="1:10" x14ac:dyDescent="0.3">
      <c r="A5355" s="2">
        <v>20200810</v>
      </c>
      <c r="B5355" s="2" t="s">
        <v>31</v>
      </c>
      <c r="C5355" s="2">
        <v>372</v>
      </c>
      <c r="D5355" s="2">
        <v>27.47</v>
      </c>
      <c r="E5355" s="2">
        <v>22.86</v>
      </c>
      <c r="F5355" s="2">
        <v>6.48</v>
      </c>
      <c r="G5355" s="2">
        <v>0</v>
      </c>
      <c r="H5355" s="16">
        <f t="shared" si="252"/>
        <v>806.44442369007265</v>
      </c>
      <c r="I5355" s="15">
        <f t="shared" si="250"/>
        <v>48.06138824031477</v>
      </c>
      <c r="J5355" s="14">
        <f t="shared" si="251"/>
        <v>0.72275464791978106</v>
      </c>
    </row>
    <row r="5356" spans="1:10" x14ac:dyDescent="0.3">
      <c r="A5356" s="19">
        <v>20200810</v>
      </c>
      <c r="B5356" s="19" t="s">
        <v>30</v>
      </c>
      <c r="C5356" s="19">
        <v>222</v>
      </c>
      <c r="D5356" s="19">
        <v>15.8</v>
      </c>
      <c r="E5356" s="19">
        <v>21.8</v>
      </c>
      <c r="F5356" s="19">
        <v>6.48</v>
      </c>
      <c r="G5356" s="19">
        <v>0</v>
      </c>
      <c r="H5356" s="17">
        <f t="shared" si="252"/>
        <v>815.33641317329295</v>
      </c>
      <c r="I5356" s="18">
        <f t="shared" si="250"/>
        <v>47.279262911665406</v>
      </c>
      <c r="J5356" s="17">
        <f t="shared" si="251"/>
        <v>0.73359348877585373</v>
      </c>
    </row>
    <row r="5357" spans="1:10" x14ac:dyDescent="0.3">
      <c r="A5357" s="2">
        <v>20200810</v>
      </c>
      <c r="B5357" s="2" t="s">
        <v>29</v>
      </c>
      <c r="C5357" s="2">
        <v>31.03</v>
      </c>
      <c r="D5357" s="2">
        <v>4.37</v>
      </c>
      <c r="E5357" s="2">
        <v>20.65</v>
      </c>
      <c r="F5357" s="2">
        <v>5.86</v>
      </c>
      <c r="G5357" s="2">
        <v>0</v>
      </c>
      <c r="H5357" s="16">
        <f t="shared" si="252"/>
        <v>407.23408350829038</v>
      </c>
      <c r="I5357" s="15">
        <f t="shared" si="250"/>
        <v>33.376065109634069</v>
      </c>
      <c r="J5357" s="14">
        <f t="shared" si="251"/>
        <v>0.39188449711581619</v>
      </c>
    </row>
    <row r="5358" spans="1:10" x14ac:dyDescent="0.3">
      <c r="A5358" s="19">
        <v>20200810</v>
      </c>
      <c r="B5358" s="19" t="s">
        <v>28</v>
      </c>
      <c r="C5358" s="19">
        <v>0</v>
      </c>
      <c r="D5358" s="19">
        <v>0</v>
      </c>
      <c r="E5358" s="19">
        <v>19.649999999999999</v>
      </c>
      <c r="F5358" s="19">
        <v>5.45</v>
      </c>
      <c r="G5358" s="19">
        <v>0</v>
      </c>
      <c r="H5358" s="17">
        <f t="shared" si="252"/>
        <v>0</v>
      </c>
      <c r="I5358" s="18">
        <f t="shared" si="250"/>
        <v>19.649999999999999</v>
      </c>
      <c r="J5358" s="17">
        <f t="shared" si="251"/>
        <v>0</v>
      </c>
    </row>
    <row r="5359" spans="1:10" x14ac:dyDescent="0.3">
      <c r="A5359" s="2">
        <v>20200810</v>
      </c>
      <c r="B5359" s="2" t="s">
        <v>27</v>
      </c>
      <c r="C5359" s="2">
        <v>0</v>
      </c>
      <c r="D5359" s="2">
        <v>0</v>
      </c>
      <c r="E5359" s="2">
        <v>19.11</v>
      </c>
      <c r="F5359" s="2">
        <v>5.0999999999999996</v>
      </c>
      <c r="G5359" s="2">
        <v>0</v>
      </c>
      <c r="H5359" s="16">
        <f t="shared" si="252"/>
        <v>0</v>
      </c>
      <c r="I5359" s="15">
        <f t="shared" si="250"/>
        <v>19.11</v>
      </c>
      <c r="J5359" s="14">
        <f t="shared" si="251"/>
        <v>0</v>
      </c>
    </row>
    <row r="5360" spans="1:10" x14ac:dyDescent="0.3">
      <c r="A5360" s="19">
        <v>20200810</v>
      </c>
      <c r="B5360" s="19" t="s">
        <v>26</v>
      </c>
      <c r="C5360" s="19">
        <v>0</v>
      </c>
      <c r="D5360" s="19">
        <v>0</v>
      </c>
      <c r="E5360" s="19">
        <v>18.77</v>
      </c>
      <c r="F5360" s="19">
        <v>4.83</v>
      </c>
      <c r="G5360" s="19">
        <v>0</v>
      </c>
      <c r="H5360" s="17">
        <f t="shared" si="252"/>
        <v>0</v>
      </c>
      <c r="I5360" s="18">
        <f t="shared" si="250"/>
        <v>18.77</v>
      </c>
      <c r="J5360" s="17">
        <f t="shared" si="251"/>
        <v>0</v>
      </c>
    </row>
    <row r="5361" spans="1:10" x14ac:dyDescent="0.3">
      <c r="A5361" s="2">
        <v>20200810</v>
      </c>
      <c r="B5361" s="2" t="s">
        <v>25</v>
      </c>
      <c r="C5361" s="2">
        <v>0</v>
      </c>
      <c r="D5361" s="2">
        <v>0</v>
      </c>
      <c r="E5361" s="2">
        <v>18.72</v>
      </c>
      <c r="F5361" s="2">
        <v>5.66</v>
      </c>
      <c r="G5361" s="2">
        <v>0</v>
      </c>
      <c r="H5361" s="16">
        <f t="shared" si="252"/>
        <v>0</v>
      </c>
      <c r="I5361" s="15">
        <f t="shared" si="250"/>
        <v>18.72</v>
      </c>
      <c r="J5361" s="14">
        <f t="shared" si="251"/>
        <v>0</v>
      </c>
    </row>
    <row r="5362" spans="1:10" x14ac:dyDescent="0.3">
      <c r="A5362" s="19">
        <v>20200811</v>
      </c>
      <c r="B5362" s="19" t="s">
        <v>48</v>
      </c>
      <c r="C5362" s="19">
        <v>0</v>
      </c>
      <c r="D5362" s="19">
        <v>0</v>
      </c>
      <c r="E5362" s="19">
        <v>18.829999999999998</v>
      </c>
      <c r="F5362" s="19">
        <v>5.72</v>
      </c>
      <c r="G5362" s="19">
        <v>0</v>
      </c>
      <c r="H5362" s="17">
        <f t="shared" si="252"/>
        <v>0</v>
      </c>
      <c r="I5362" s="18">
        <f t="shared" si="250"/>
        <v>18.829999999999998</v>
      </c>
      <c r="J5362" s="17">
        <f t="shared" si="251"/>
        <v>0</v>
      </c>
    </row>
    <row r="5363" spans="1:10" x14ac:dyDescent="0.3">
      <c r="A5363" s="2">
        <v>20200811</v>
      </c>
      <c r="B5363" s="2" t="s">
        <v>47</v>
      </c>
      <c r="C5363" s="2">
        <v>0</v>
      </c>
      <c r="D5363" s="2">
        <v>0</v>
      </c>
      <c r="E5363" s="2">
        <v>19.02</v>
      </c>
      <c r="F5363" s="2">
        <v>5.31</v>
      </c>
      <c r="G5363" s="2">
        <v>0</v>
      </c>
      <c r="H5363" s="16">
        <f t="shared" si="252"/>
        <v>0</v>
      </c>
      <c r="I5363" s="15">
        <f t="shared" si="250"/>
        <v>19.02</v>
      </c>
      <c r="J5363" s="14">
        <f t="shared" si="251"/>
        <v>0</v>
      </c>
    </row>
    <row r="5364" spans="1:10" x14ac:dyDescent="0.3">
      <c r="A5364" s="19">
        <v>20200811</v>
      </c>
      <c r="B5364" s="19" t="s">
        <v>46</v>
      </c>
      <c r="C5364" s="19">
        <v>0</v>
      </c>
      <c r="D5364" s="19">
        <v>0</v>
      </c>
      <c r="E5364" s="19">
        <v>19.04</v>
      </c>
      <c r="F5364" s="19">
        <v>4.76</v>
      </c>
      <c r="G5364" s="19">
        <v>0</v>
      </c>
      <c r="H5364" s="17">
        <f t="shared" si="252"/>
        <v>0</v>
      </c>
      <c r="I5364" s="18">
        <f t="shared" si="250"/>
        <v>19.04</v>
      </c>
      <c r="J5364" s="17">
        <f t="shared" si="251"/>
        <v>0</v>
      </c>
    </row>
    <row r="5365" spans="1:10" x14ac:dyDescent="0.3">
      <c r="A5365" s="2">
        <v>20200811</v>
      </c>
      <c r="B5365" s="2" t="s">
        <v>45</v>
      </c>
      <c r="C5365" s="2">
        <v>0</v>
      </c>
      <c r="D5365" s="2">
        <v>0</v>
      </c>
      <c r="E5365" s="2">
        <v>19.07</v>
      </c>
      <c r="F5365" s="2">
        <v>4.41</v>
      </c>
      <c r="G5365" s="2">
        <v>0</v>
      </c>
      <c r="H5365" s="16">
        <f t="shared" si="252"/>
        <v>0</v>
      </c>
      <c r="I5365" s="15">
        <f t="shared" si="250"/>
        <v>19.07</v>
      </c>
      <c r="J5365" s="14">
        <f t="shared" si="251"/>
        <v>0</v>
      </c>
    </row>
    <row r="5366" spans="1:10" x14ac:dyDescent="0.3">
      <c r="A5366" s="19">
        <v>20200811</v>
      </c>
      <c r="B5366" s="19" t="s">
        <v>44</v>
      </c>
      <c r="C5366" s="19">
        <v>0</v>
      </c>
      <c r="D5366" s="19">
        <v>0</v>
      </c>
      <c r="E5366" s="19">
        <v>19.03</v>
      </c>
      <c r="F5366" s="19">
        <v>4.28</v>
      </c>
      <c r="G5366" s="19">
        <v>0</v>
      </c>
      <c r="H5366" s="17">
        <f t="shared" si="252"/>
        <v>0</v>
      </c>
      <c r="I5366" s="18">
        <f t="shared" si="250"/>
        <v>19.03</v>
      </c>
      <c r="J5366" s="17">
        <f t="shared" si="251"/>
        <v>0</v>
      </c>
    </row>
    <row r="5367" spans="1:10" x14ac:dyDescent="0.3">
      <c r="A5367" s="2">
        <v>20200811</v>
      </c>
      <c r="B5367" s="2" t="s">
        <v>43</v>
      </c>
      <c r="C5367" s="2">
        <v>0</v>
      </c>
      <c r="D5367" s="2">
        <v>0</v>
      </c>
      <c r="E5367" s="2">
        <v>19.059999999999999</v>
      </c>
      <c r="F5367" s="2">
        <v>4.4800000000000004</v>
      </c>
      <c r="G5367" s="2">
        <v>0</v>
      </c>
      <c r="H5367" s="16">
        <f t="shared" si="252"/>
        <v>0</v>
      </c>
      <c r="I5367" s="15">
        <f t="shared" si="250"/>
        <v>19.059999999999999</v>
      </c>
      <c r="J5367" s="14">
        <f t="shared" si="251"/>
        <v>0</v>
      </c>
    </row>
    <row r="5368" spans="1:10" x14ac:dyDescent="0.3">
      <c r="A5368" s="19">
        <v>20200811</v>
      </c>
      <c r="B5368" s="19" t="s">
        <v>42</v>
      </c>
      <c r="C5368" s="19">
        <v>18.59</v>
      </c>
      <c r="D5368" s="19">
        <v>3.55</v>
      </c>
      <c r="E5368" s="19">
        <v>19.11</v>
      </c>
      <c r="F5368" s="19">
        <v>4.34</v>
      </c>
      <c r="G5368" s="19">
        <v>0</v>
      </c>
      <c r="H5368" s="17">
        <f t="shared" si="252"/>
        <v>300.22826500676655</v>
      </c>
      <c r="I5368" s="18">
        <f t="shared" si="250"/>
        <v>28.492133281461456</v>
      </c>
      <c r="J5368" s="17">
        <f t="shared" si="251"/>
        <v>0.29551029798357153</v>
      </c>
    </row>
    <row r="5369" spans="1:10" x14ac:dyDescent="0.3">
      <c r="A5369" s="2">
        <v>20200811</v>
      </c>
      <c r="B5369" s="2" t="s">
        <v>41</v>
      </c>
      <c r="C5369" s="2">
        <v>171</v>
      </c>
      <c r="D5369" s="2">
        <v>14.97</v>
      </c>
      <c r="E5369" s="2">
        <v>19.32</v>
      </c>
      <c r="F5369" s="2">
        <v>4.21</v>
      </c>
      <c r="G5369" s="2">
        <v>0</v>
      </c>
      <c r="H5369" s="16">
        <f t="shared" si="252"/>
        <v>661.98694271961097</v>
      </c>
      <c r="I5369" s="15">
        <f t="shared" si="250"/>
        <v>40.007091959987847</v>
      </c>
      <c r="J5369" s="14">
        <f t="shared" si="251"/>
        <v>0.61728169755394113</v>
      </c>
    </row>
    <row r="5370" spans="1:10" x14ac:dyDescent="0.3">
      <c r="A5370" s="19">
        <v>20200811</v>
      </c>
      <c r="B5370" s="19" t="s">
        <v>40</v>
      </c>
      <c r="C5370" s="19">
        <v>274</v>
      </c>
      <c r="D5370" s="19">
        <v>26.64</v>
      </c>
      <c r="E5370" s="19">
        <v>19.739999999999998</v>
      </c>
      <c r="F5370" s="19">
        <v>3.72</v>
      </c>
      <c r="G5370" s="19">
        <v>0</v>
      </c>
      <c r="H5370" s="17">
        <f t="shared" si="252"/>
        <v>611.08442548166818</v>
      </c>
      <c r="I5370" s="18">
        <f t="shared" si="250"/>
        <v>38.836388296302133</v>
      </c>
      <c r="J5370" s="17">
        <f t="shared" si="251"/>
        <v>0.57303601921412639</v>
      </c>
    </row>
    <row r="5371" spans="1:10" x14ac:dyDescent="0.3">
      <c r="A5371" s="2">
        <v>20200811</v>
      </c>
      <c r="B5371" s="2" t="s">
        <v>39</v>
      </c>
      <c r="C5371" s="2">
        <v>155</v>
      </c>
      <c r="D5371" s="2">
        <v>38.26</v>
      </c>
      <c r="E5371" s="2">
        <v>20.32</v>
      </c>
      <c r="F5371" s="2">
        <v>3.66</v>
      </c>
      <c r="G5371" s="2">
        <v>0</v>
      </c>
      <c r="H5371" s="16">
        <f t="shared" si="252"/>
        <v>250.31046429145559</v>
      </c>
      <c r="I5371" s="15">
        <f t="shared" si="250"/>
        <v>28.142202009107987</v>
      </c>
      <c r="J5371" s="14">
        <f t="shared" si="251"/>
        <v>0.24677109709436745</v>
      </c>
    </row>
    <row r="5372" spans="1:10" x14ac:dyDescent="0.3">
      <c r="A5372" s="19">
        <v>20200811</v>
      </c>
      <c r="B5372" s="19" t="s">
        <v>38</v>
      </c>
      <c r="C5372" s="19">
        <v>278</v>
      </c>
      <c r="D5372" s="19">
        <v>49.38</v>
      </c>
      <c r="E5372" s="19">
        <v>21.15</v>
      </c>
      <c r="F5372" s="19">
        <v>4</v>
      </c>
      <c r="G5372" s="19">
        <v>0</v>
      </c>
      <c r="H5372" s="17">
        <f t="shared" si="252"/>
        <v>366.25013055605632</v>
      </c>
      <c r="I5372" s="18">
        <f t="shared" si="250"/>
        <v>32.595316579876759</v>
      </c>
      <c r="J5372" s="17">
        <f t="shared" si="251"/>
        <v>0.35373209495558133</v>
      </c>
    </row>
    <row r="5373" spans="1:10" x14ac:dyDescent="0.3">
      <c r="A5373" s="2">
        <v>20200811</v>
      </c>
      <c r="B5373" s="2" t="s">
        <v>37</v>
      </c>
      <c r="C5373" s="2">
        <v>302</v>
      </c>
      <c r="D5373" s="2">
        <v>59.14</v>
      </c>
      <c r="E5373" s="2">
        <v>21.83</v>
      </c>
      <c r="F5373" s="2">
        <v>4.21</v>
      </c>
      <c r="G5373" s="2">
        <v>0</v>
      </c>
      <c r="H5373" s="16">
        <f t="shared" si="252"/>
        <v>351.80781969205668</v>
      </c>
      <c r="I5373" s="15">
        <f t="shared" si="250"/>
        <v>32.82399436537677</v>
      </c>
      <c r="J5373" s="14">
        <f t="shared" si="251"/>
        <v>0.33942137889670904</v>
      </c>
    </row>
    <row r="5374" spans="1:10" x14ac:dyDescent="0.3">
      <c r="A5374" s="19">
        <v>20200811</v>
      </c>
      <c r="B5374" s="19" t="s">
        <v>36</v>
      </c>
      <c r="C5374" s="19">
        <v>542</v>
      </c>
      <c r="D5374" s="19">
        <v>65.58</v>
      </c>
      <c r="E5374" s="19">
        <v>22.14</v>
      </c>
      <c r="F5374" s="19">
        <v>4.62</v>
      </c>
      <c r="G5374" s="19">
        <v>0</v>
      </c>
      <c r="H5374" s="17">
        <f t="shared" si="252"/>
        <v>595.2515588182373</v>
      </c>
      <c r="I5374" s="18">
        <f t="shared" si="250"/>
        <v>40.741611213069916</v>
      </c>
      <c r="J5374" s="17">
        <f t="shared" si="251"/>
        <v>0.55308557506023004</v>
      </c>
    </row>
    <row r="5375" spans="1:10" x14ac:dyDescent="0.3">
      <c r="A5375" s="2">
        <v>20200811</v>
      </c>
      <c r="B5375" s="2" t="s">
        <v>35</v>
      </c>
      <c r="C5375" s="2">
        <v>498</v>
      </c>
      <c r="D5375" s="2">
        <v>65.77</v>
      </c>
      <c r="E5375" s="2">
        <v>23.03</v>
      </c>
      <c r="F5375" s="2">
        <v>4.9000000000000004</v>
      </c>
      <c r="G5375" s="2">
        <v>0</v>
      </c>
      <c r="H5375" s="16">
        <f t="shared" si="252"/>
        <v>546.10930481935065</v>
      </c>
      <c r="I5375" s="15">
        <f t="shared" si="250"/>
        <v>40.095915775604709</v>
      </c>
      <c r="J5375" s="14">
        <f t="shared" si="251"/>
        <v>0.50901121450512932</v>
      </c>
    </row>
    <row r="5376" spans="1:10" x14ac:dyDescent="0.3">
      <c r="A5376" s="19">
        <v>20200811</v>
      </c>
      <c r="B5376" s="19" t="s">
        <v>34</v>
      </c>
      <c r="C5376" s="19">
        <v>542</v>
      </c>
      <c r="D5376" s="19">
        <v>59.59</v>
      </c>
      <c r="E5376" s="19">
        <v>23.44</v>
      </c>
      <c r="F5376" s="19">
        <v>5.24</v>
      </c>
      <c r="G5376" s="19">
        <v>0</v>
      </c>
      <c r="H5376" s="17">
        <f t="shared" si="252"/>
        <v>628.46020061103854</v>
      </c>
      <c r="I5376" s="18">
        <f t="shared" si="250"/>
        <v>43.079381269094952</v>
      </c>
      <c r="J5376" s="17">
        <f t="shared" si="251"/>
        <v>0.57733042850419369</v>
      </c>
    </row>
    <row r="5377" spans="1:10" x14ac:dyDescent="0.3">
      <c r="A5377" s="2">
        <v>20200811</v>
      </c>
      <c r="B5377" s="2" t="s">
        <v>33</v>
      </c>
      <c r="C5377" s="2">
        <v>643</v>
      </c>
      <c r="D5377" s="2">
        <v>49.94</v>
      </c>
      <c r="E5377" s="2">
        <v>22.91</v>
      </c>
      <c r="F5377" s="2">
        <v>5.79</v>
      </c>
      <c r="G5377" s="2">
        <v>0</v>
      </c>
      <c r="H5377" s="16">
        <f t="shared" si="252"/>
        <v>840.11555967957963</v>
      </c>
      <c r="I5377" s="15">
        <f t="shared" si="250"/>
        <v>49.163611239986864</v>
      </c>
      <c r="J5377" s="14">
        <f t="shared" si="251"/>
        <v>0.74876454366615364</v>
      </c>
    </row>
    <row r="5378" spans="1:10" x14ac:dyDescent="0.3">
      <c r="A5378" s="19">
        <v>20200811</v>
      </c>
      <c r="B5378" s="19" t="s">
        <v>32</v>
      </c>
      <c r="C5378" s="19">
        <v>586.01</v>
      </c>
      <c r="D5378" s="19">
        <v>38.869999999999997</v>
      </c>
      <c r="E5378" s="19">
        <v>22.31</v>
      </c>
      <c r="F5378" s="19">
        <v>6.21</v>
      </c>
      <c r="G5378" s="19">
        <v>0</v>
      </c>
      <c r="H5378" s="17">
        <f t="shared" si="252"/>
        <v>933.79791036916572</v>
      </c>
      <c r="I5378" s="18">
        <f t="shared" si="250"/>
        <v>51.491184699036424</v>
      </c>
      <c r="J5378" s="17">
        <f t="shared" si="251"/>
        <v>0.8224795522509285</v>
      </c>
    </row>
    <row r="5379" spans="1:10" x14ac:dyDescent="0.3">
      <c r="A5379" s="2">
        <v>20200811</v>
      </c>
      <c r="B5379" s="2" t="s">
        <v>31</v>
      </c>
      <c r="C5379" s="2">
        <v>135</v>
      </c>
      <c r="D5379" s="2">
        <v>27.27</v>
      </c>
      <c r="E5379" s="2">
        <v>21.6</v>
      </c>
      <c r="F5379" s="2">
        <v>6.28</v>
      </c>
      <c r="G5379" s="2">
        <v>0</v>
      </c>
      <c r="H5379" s="16">
        <f t="shared" si="252"/>
        <v>294.64131728309536</v>
      </c>
      <c r="I5379" s="15">
        <f t="shared" si="250"/>
        <v>30.80754116509673</v>
      </c>
      <c r="J5379" s="14">
        <f t="shared" si="251"/>
        <v>0.28694118017732578</v>
      </c>
    </row>
    <row r="5380" spans="1:10" x14ac:dyDescent="0.3">
      <c r="A5380" s="19">
        <v>20200811</v>
      </c>
      <c r="B5380" s="19" t="s">
        <v>30</v>
      </c>
      <c r="C5380" s="19">
        <v>139</v>
      </c>
      <c r="D5380" s="19">
        <v>15.59</v>
      </c>
      <c r="E5380" s="19">
        <v>20.86</v>
      </c>
      <c r="F5380" s="19">
        <v>5.79</v>
      </c>
      <c r="G5380" s="19">
        <v>0</v>
      </c>
      <c r="H5380" s="17">
        <f t="shared" si="252"/>
        <v>517.20600579400605</v>
      </c>
      <c r="I5380" s="18">
        <f t="shared" si="250"/>
        <v>37.022687681062692</v>
      </c>
      <c r="J5380" s="17">
        <f t="shared" si="251"/>
        <v>0.48922407755906544</v>
      </c>
    </row>
    <row r="5381" spans="1:10" x14ac:dyDescent="0.3">
      <c r="A5381" s="2">
        <v>20200811</v>
      </c>
      <c r="B5381" s="2" t="s">
        <v>29</v>
      </c>
      <c r="C5381" s="2">
        <v>3</v>
      </c>
      <c r="D5381" s="2">
        <v>4.1500000000000004</v>
      </c>
      <c r="E5381" s="2">
        <v>20.02</v>
      </c>
      <c r="F5381" s="2">
        <v>6.14</v>
      </c>
      <c r="G5381" s="2">
        <v>0</v>
      </c>
      <c r="H5381" s="16">
        <f t="shared" si="252"/>
        <v>41.454873553136011</v>
      </c>
      <c r="I5381" s="15">
        <f t="shared" si="250"/>
        <v>21.315464798535501</v>
      </c>
      <c r="J5381" s="14">
        <f t="shared" si="251"/>
        <v>4.2142212287090558E-2</v>
      </c>
    </row>
    <row r="5382" spans="1:10" x14ac:dyDescent="0.3">
      <c r="A5382" s="19">
        <v>20200811</v>
      </c>
      <c r="B5382" s="19" t="s">
        <v>28</v>
      </c>
      <c r="C5382" s="19">
        <v>0</v>
      </c>
      <c r="D5382" s="19">
        <v>0</v>
      </c>
      <c r="E5382" s="19">
        <v>19.64</v>
      </c>
      <c r="F5382" s="19">
        <v>5.59</v>
      </c>
      <c r="G5382" s="19">
        <v>0</v>
      </c>
      <c r="H5382" s="17">
        <f t="shared" si="252"/>
        <v>0</v>
      </c>
      <c r="I5382" s="18">
        <f t="shared" si="250"/>
        <v>19.64</v>
      </c>
      <c r="J5382" s="17">
        <f t="shared" si="251"/>
        <v>0</v>
      </c>
    </row>
    <row r="5383" spans="1:10" x14ac:dyDescent="0.3">
      <c r="A5383" s="2">
        <v>20200811</v>
      </c>
      <c r="B5383" s="2" t="s">
        <v>27</v>
      </c>
      <c r="C5383" s="2">
        <v>0</v>
      </c>
      <c r="D5383" s="2">
        <v>0</v>
      </c>
      <c r="E5383" s="2">
        <v>19.489999999999998</v>
      </c>
      <c r="F5383" s="2">
        <v>5.72</v>
      </c>
      <c r="G5383" s="2">
        <v>0</v>
      </c>
      <c r="H5383" s="16">
        <f t="shared" si="252"/>
        <v>0</v>
      </c>
      <c r="I5383" s="15">
        <f t="shared" si="250"/>
        <v>19.489999999999998</v>
      </c>
      <c r="J5383" s="14">
        <f t="shared" si="251"/>
        <v>0</v>
      </c>
    </row>
    <row r="5384" spans="1:10" x14ac:dyDescent="0.3">
      <c r="A5384" s="19">
        <v>20200811</v>
      </c>
      <c r="B5384" s="19" t="s">
        <v>26</v>
      </c>
      <c r="C5384" s="19">
        <v>0</v>
      </c>
      <c r="D5384" s="19">
        <v>0</v>
      </c>
      <c r="E5384" s="19">
        <v>19.440000000000001</v>
      </c>
      <c r="F5384" s="19">
        <v>5.59</v>
      </c>
      <c r="G5384" s="19">
        <v>0</v>
      </c>
      <c r="H5384" s="17">
        <f t="shared" si="252"/>
        <v>0</v>
      </c>
      <c r="I5384" s="18">
        <f t="shared" si="250"/>
        <v>19.440000000000001</v>
      </c>
      <c r="J5384" s="17">
        <f t="shared" si="251"/>
        <v>0</v>
      </c>
    </row>
    <row r="5385" spans="1:10" x14ac:dyDescent="0.3">
      <c r="A5385" s="2">
        <v>20200811</v>
      </c>
      <c r="B5385" s="2" t="s">
        <v>25</v>
      </c>
      <c r="C5385" s="2">
        <v>0</v>
      </c>
      <c r="D5385" s="2">
        <v>0</v>
      </c>
      <c r="E5385" s="2">
        <v>19.3</v>
      </c>
      <c r="F5385" s="2">
        <v>5.45</v>
      </c>
      <c r="G5385" s="2">
        <v>0</v>
      </c>
      <c r="H5385" s="16">
        <f t="shared" si="252"/>
        <v>0</v>
      </c>
      <c r="I5385" s="15">
        <f t="shared" si="250"/>
        <v>19.3</v>
      </c>
      <c r="J5385" s="14">
        <f t="shared" si="251"/>
        <v>0</v>
      </c>
    </row>
    <row r="5386" spans="1:10" x14ac:dyDescent="0.3">
      <c r="A5386" s="19">
        <v>20200812</v>
      </c>
      <c r="B5386" s="19" t="s">
        <v>48</v>
      </c>
      <c r="C5386" s="19">
        <v>0</v>
      </c>
      <c r="D5386" s="19">
        <v>0</v>
      </c>
      <c r="E5386" s="19">
        <v>19.18</v>
      </c>
      <c r="F5386" s="19">
        <v>5.86</v>
      </c>
      <c r="G5386" s="19">
        <v>0</v>
      </c>
      <c r="H5386" s="17">
        <f t="shared" si="252"/>
        <v>0</v>
      </c>
      <c r="I5386" s="18">
        <f t="shared" ref="I5386:I5449" si="253">E5386+H5386*((NOCT-20)/(800))</f>
        <v>19.18</v>
      </c>
      <c r="J5386" s="17">
        <f t="shared" ref="J5386:J5449" si="254">P_STC__W*(H5386/1000)*(1+(alpha_p/100)*(I5386-25))</f>
        <v>0</v>
      </c>
    </row>
    <row r="5387" spans="1:10" x14ac:dyDescent="0.3">
      <c r="A5387" s="2">
        <v>20200812</v>
      </c>
      <c r="B5387" s="2" t="s">
        <v>47</v>
      </c>
      <c r="C5387" s="2">
        <v>0</v>
      </c>
      <c r="D5387" s="2">
        <v>0</v>
      </c>
      <c r="E5387" s="2">
        <v>19.29</v>
      </c>
      <c r="F5387" s="2">
        <v>5.93</v>
      </c>
      <c r="G5387" s="2">
        <v>0</v>
      </c>
      <c r="H5387" s="16">
        <f t="shared" si="252"/>
        <v>0</v>
      </c>
      <c r="I5387" s="15">
        <f t="shared" si="253"/>
        <v>19.29</v>
      </c>
      <c r="J5387" s="14">
        <f t="shared" si="254"/>
        <v>0</v>
      </c>
    </row>
    <row r="5388" spans="1:10" x14ac:dyDescent="0.3">
      <c r="A5388" s="19">
        <v>20200812</v>
      </c>
      <c r="B5388" s="19" t="s">
        <v>46</v>
      </c>
      <c r="C5388" s="19">
        <v>0</v>
      </c>
      <c r="D5388" s="19">
        <v>0</v>
      </c>
      <c r="E5388" s="19">
        <v>19.21</v>
      </c>
      <c r="F5388" s="19">
        <v>6</v>
      </c>
      <c r="G5388" s="19">
        <v>0</v>
      </c>
      <c r="H5388" s="17">
        <f t="shared" si="252"/>
        <v>0</v>
      </c>
      <c r="I5388" s="18">
        <f t="shared" si="253"/>
        <v>19.21</v>
      </c>
      <c r="J5388" s="17">
        <f t="shared" si="254"/>
        <v>0</v>
      </c>
    </row>
    <row r="5389" spans="1:10" x14ac:dyDescent="0.3">
      <c r="A5389" s="2">
        <v>20200812</v>
      </c>
      <c r="B5389" s="2" t="s">
        <v>45</v>
      </c>
      <c r="C5389" s="2">
        <v>0</v>
      </c>
      <c r="D5389" s="2">
        <v>0</v>
      </c>
      <c r="E5389" s="2">
        <v>19.27</v>
      </c>
      <c r="F5389" s="2">
        <v>5.66</v>
      </c>
      <c r="G5389" s="2">
        <v>0</v>
      </c>
      <c r="H5389" s="16">
        <f t="shared" si="252"/>
        <v>0</v>
      </c>
      <c r="I5389" s="15">
        <f t="shared" si="253"/>
        <v>19.27</v>
      </c>
      <c r="J5389" s="14">
        <f t="shared" si="254"/>
        <v>0</v>
      </c>
    </row>
    <row r="5390" spans="1:10" x14ac:dyDescent="0.3">
      <c r="A5390" s="19">
        <v>20200812</v>
      </c>
      <c r="B5390" s="19" t="s">
        <v>44</v>
      </c>
      <c r="C5390" s="19">
        <v>0</v>
      </c>
      <c r="D5390" s="19">
        <v>0</v>
      </c>
      <c r="E5390" s="19">
        <v>19.22</v>
      </c>
      <c r="F5390" s="19">
        <v>5.45</v>
      </c>
      <c r="G5390" s="19">
        <v>0</v>
      </c>
      <c r="H5390" s="17">
        <f t="shared" si="252"/>
        <v>0</v>
      </c>
      <c r="I5390" s="18">
        <f t="shared" si="253"/>
        <v>19.22</v>
      </c>
      <c r="J5390" s="17">
        <f t="shared" si="254"/>
        <v>0</v>
      </c>
    </row>
    <row r="5391" spans="1:10" x14ac:dyDescent="0.3">
      <c r="A5391" s="2">
        <v>20200812</v>
      </c>
      <c r="B5391" s="2" t="s">
        <v>43</v>
      </c>
      <c r="C5391" s="2">
        <v>0</v>
      </c>
      <c r="D5391" s="2">
        <v>0</v>
      </c>
      <c r="E5391" s="2">
        <v>19.21</v>
      </c>
      <c r="F5391" s="2">
        <v>5.38</v>
      </c>
      <c r="G5391" s="2">
        <v>0</v>
      </c>
      <c r="H5391" s="16">
        <f t="shared" si="252"/>
        <v>0</v>
      </c>
      <c r="I5391" s="15">
        <f t="shared" si="253"/>
        <v>19.21</v>
      </c>
      <c r="J5391" s="14">
        <f t="shared" si="254"/>
        <v>0</v>
      </c>
    </row>
    <row r="5392" spans="1:10" x14ac:dyDescent="0.3">
      <c r="A5392" s="19">
        <v>20200812</v>
      </c>
      <c r="B5392" s="19" t="s">
        <v>42</v>
      </c>
      <c r="C5392" s="19">
        <v>10</v>
      </c>
      <c r="D5392" s="19">
        <v>3.4</v>
      </c>
      <c r="E5392" s="19">
        <v>19.21</v>
      </c>
      <c r="F5392" s="19">
        <v>5.31</v>
      </c>
      <c r="G5392" s="19">
        <v>0</v>
      </c>
      <c r="H5392" s="17">
        <f t="shared" si="252"/>
        <v>168.61594120557143</v>
      </c>
      <c r="I5392" s="18">
        <f t="shared" si="253"/>
        <v>24.479248162674107</v>
      </c>
      <c r="J5392" s="17">
        <f t="shared" si="254"/>
        <v>0.16901107298090498</v>
      </c>
    </row>
    <row r="5393" spans="1:10" x14ac:dyDescent="0.3">
      <c r="A5393" s="2">
        <v>20200812</v>
      </c>
      <c r="B5393" s="2" t="s">
        <v>41</v>
      </c>
      <c r="C5393" s="2">
        <v>82</v>
      </c>
      <c r="D5393" s="2">
        <v>14.83</v>
      </c>
      <c r="E5393" s="2">
        <v>19.32</v>
      </c>
      <c r="F5393" s="2">
        <v>5.0999999999999996</v>
      </c>
      <c r="G5393" s="2">
        <v>0</v>
      </c>
      <c r="H5393" s="16">
        <f t="shared" si="252"/>
        <v>320.37263189161865</v>
      </c>
      <c r="I5393" s="15">
        <f t="shared" si="253"/>
        <v>29.331644746613083</v>
      </c>
      <c r="J5393" s="14">
        <f t="shared" si="254"/>
        <v>0.3141277999661049</v>
      </c>
    </row>
    <row r="5394" spans="1:10" x14ac:dyDescent="0.3">
      <c r="A5394" s="19">
        <v>20200812</v>
      </c>
      <c r="B5394" s="19" t="s">
        <v>40</v>
      </c>
      <c r="C5394" s="19">
        <v>110</v>
      </c>
      <c r="D5394" s="19">
        <v>26.5</v>
      </c>
      <c r="E5394" s="19">
        <v>19.61</v>
      </c>
      <c r="F5394" s="19">
        <v>4.76</v>
      </c>
      <c r="G5394" s="19">
        <v>0</v>
      </c>
      <c r="H5394" s="17">
        <f t="shared" si="252"/>
        <v>246.52742969165814</v>
      </c>
      <c r="I5394" s="18">
        <f t="shared" si="253"/>
        <v>27.313982177864318</v>
      </c>
      <c r="J5394" s="17">
        <f t="shared" si="254"/>
        <v>0.24396035933768276</v>
      </c>
    </row>
    <row r="5395" spans="1:10" x14ac:dyDescent="0.3">
      <c r="A5395" s="2">
        <v>20200812</v>
      </c>
      <c r="B5395" s="2" t="s">
        <v>39</v>
      </c>
      <c r="C5395" s="2">
        <v>216</v>
      </c>
      <c r="D5395" s="2">
        <v>38.11</v>
      </c>
      <c r="E5395" s="2">
        <v>20.09</v>
      </c>
      <c r="F5395" s="2">
        <v>4.34</v>
      </c>
      <c r="G5395" s="2">
        <v>0</v>
      </c>
      <c r="H5395" s="16">
        <f t="shared" ref="H5395:H5458" si="255">IF(D5395&gt;0,C5395/SIN(D5395*PI()/180),0)</f>
        <v>349.98278581364127</v>
      </c>
      <c r="I5395" s="15">
        <f t="shared" si="253"/>
        <v>31.02696205667629</v>
      </c>
      <c r="J5395" s="14">
        <f t="shared" si="254"/>
        <v>0.3404907874459922</v>
      </c>
    </row>
    <row r="5396" spans="1:10" x14ac:dyDescent="0.3">
      <c r="A5396" s="19">
        <v>20200812</v>
      </c>
      <c r="B5396" s="19" t="s">
        <v>38</v>
      </c>
      <c r="C5396" s="19">
        <v>280</v>
      </c>
      <c r="D5396" s="19">
        <v>49.2</v>
      </c>
      <c r="E5396" s="19">
        <v>20.78</v>
      </c>
      <c r="F5396" s="19">
        <v>4.4800000000000004</v>
      </c>
      <c r="G5396" s="19">
        <v>0</v>
      </c>
      <c r="H5396" s="17">
        <f t="shared" si="255"/>
        <v>369.8835255389165</v>
      </c>
      <c r="I5396" s="18">
        <f t="shared" si="253"/>
        <v>32.338860173091142</v>
      </c>
      <c r="J5396" s="17">
        <f t="shared" si="254"/>
        <v>0.35766816990474609</v>
      </c>
    </row>
    <row r="5397" spans="1:10" x14ac:dyDescent="0.3">
      <c r="A5397" s="2">
        <v>20200812</v>
      </c>
      <c r="B5397" s="2" t="s">
        <v>37</v>
      </c>
      <c r="C5397" s="2">
        <v>724</v>
      </c>
      <c r="D5397" s="2">
        <v>58.92</v>
      </c>
      <c r="E5397" s="2">
        <v>21.61</v>
      </c>
      <c r="F5397" s="2">
        <v>4.62</v>
      </c>
      <c r="G5397" s="2">
        <v>0</v>
      </c>
      <c r="H5397" s="16">
        <f t="shared" si="255"/>
        <v>845.3526201562272</v>
      </c>
      <c r="I5397" s="15">
        <f t="shared" si="253"/>
        <v>48.0272693798821</v>
      </c>
      <c r="J5397" s="14">
        <f t="shared" si="254"/>
        <v>0.7577548888822575</v>
      </c>
    </row>
    <row r="5398" spans="1:10" x14ac:dyDescent="0.3">
      <c r="A5398" s="19">
        <v>20200812</v>
      </c>
      <c r="B5398" s="19" t="s">
        <v>36</v>
      </c>
      <c r="C5398" s="19">
        <v>593</v>
      </c>
      <c r="D5398" s="19">
        <v>65.3</v>
      </c>
      <c r="E5398" s="19">
        <v>21.97</v>
      </c>
      <c r="F5398" s="19">
        <v>4.6900000000000004</v>
      </c>
      <c r="G5398" s="19">
        <v>0</v>
      </c>
      <c r="H5398" s="17">
        <f t="shared" si="255"/>
        <v>652.71839557278861</v>
      </c>
      <c r="I5398" s="18">
        <f t="shared" si="253"/>
        <v>42.367449861649646</v>
      </c>
      <c r="J5398" s="17">
        <f t="shared" si="254"/>
        <v>0.60170615253279802</v>
      </c>
    </row>
    <row r="5399" spans="1:10" x14ac:dyDescent="0.3">
      <c r="A5399" s="2">
        <v>20200812</v>
      </c>
      <c r="B5399" s="2" t="s">
        <v>35</v>
      </c>
      <c r="C5399" s="2">
        <v>505</v>
      </c>
      <c r="D5399" s="2">
        <v>65.47</v>
      </c>
      <c r="E5399" s="2">
        <v>22.97</v>
      </c>
      <c r="F5399" s="2">
        <v>4.9000000000000004</v>
      </c>
      <c r="G5399" s="2">
        <v>0</v>
      </c>
      <c r="H5399" s="16">
        <f t="shared" si="255"/>
        <v>555.10120718576934</v>
      </c>
      <c r="I5399" s="15">
        <f t="shared" si="253"/>
        <v>40.316912724555294</v>
      </c>
      <c r="J5399" s="14">
        <f t="shared" si="254"/>
        <v>0.51684024183885069</v>
      </c>
    </row>
    <row r="5400" spans="1:10" x14ac:dyDescent="0.3">
      <c r="A5400" s="19">
        <v>20200812</v>
      </c>
      <c r="B5400" s="19" t="s">
        <v>34</v>
      </c>
      <c r="C5400" s="19">
        <v>487</v>
      </c>
      <c r="D5400" s="19">
        <v>59.32</v>
      </c>
      <c r="E5400" s="19">
        <v>23.12</v>
      </c>
      <c r="F5400" s="19">
        <v>5.0999999999999996</v>
      </c>
      <c r="G5400" s="19">
        <v>0</v>
      </c>
      <c r="H5400" s="17">
        <f t="shared" si="255"/>
        <v>566.25903189760766</v>
      </c>
      <c r="I5400" s="18">
        <f t="shared" si="253"/>
        <v>40.815594746800244</v>
      </c>
      <c r="J5400" s="17">
        <f t="shared" si="254"/>
        <v>0.52595827673167161</v>
      </c>
    </row>
    <row r="5401" spans="1:10" x14ac:dyDescent="0.3">
      <c r="A5401" s="2">
        <v>20200812</v>
      </c>
      <c r="B5401" s="2" t="s">
        <v>33</v>
      </c>
      <c r="C5401" s="2">
        <v>750.01</v>
      </c>
      <c r="D5401" s="2">
        <v>49.71</v>
      </c>
      <c r="E5401" s="2">
        <v>23.13</v>
      </c>
      <c r="F5401" s="2">
        <v>5.38</v>
      </c>
      <c r="G5401" s="2">
        <v>0</v>
      </c>
      <c r="H5401" s="16">
        <f t="shared" si="255"/>
        <v>983.25705442000151</v>
      </c>
      <c r="I5401" s="15">
        <f t="shared" si="253"/>
        <v>53.856782950625046</v>
      </c>
      <c r="J5401" s="14">
        <f t="shared" si="254"/>
        <v>0.85557569510169151</v>
      </c>
    </row>
    <row r="5402" spans="1:10" x14ac:dyDescent="0.3">
      <c r="A5402" s="19">
        <v>20200812</v>
      </c>
      <c r="B5402" s="19" t="s">
        <v>32</v>
      </c>
      <c r="C5402" s="19">
        <v>586.01</v>
      </c>
      <c r="D5402" s="19">
        <v>38.65</v>
      </c>
      <c r="E5402" s="19">
        <v>23.05</v>
      </c>
      <c r="F5402" s="19">
        <v>5.45</v>
      </c>
      <c r="G5402" s="19">
        <v>0</v>
      </c>
      <c r="H5402" s="17">
        <f t="shared" si="255"/>
        <v>938.2744970484365</v>
      </c>
      <c r="I5402" s="18">
        <f t="shared" si="253"/>
        <v>52.371078032763641</v>
      </c>
      <c r="J5402" s="17">
        <f t="shared" si="254"/>
        <v>0.82270736691154478</v>
      </c>
    </row>
    <row r="5403" spans="1:10" x14ac:dyDescent="0.3">
      <c r="A5403" s="2">
        <v>20200812</v>
      </c>
      <c r="B5403" s="2" t="s">
        <v>31</v>
      </c>
      <c r="C5403" s="2">
        <v>394</v>
      </c>
      <c r="D5403" s="2">
        <v>27.06</v>
      </c>
      <c r="E5403" s="2">
        <v>22.73</v>
      </c>
      <c r="F5403" s="2">
        <v>5.72</v>
      </c>
      <c r="G5403" s="2">
        <v>0</v>
      </c>
      <c r="H5403" s="16">
        <f t="shared" si="255"/>
        <v>866.08004231450093</v>
      </c>
      <c r="I5403" s="15">
        <f t="shared" si="253"/>
        <v>49.795001322328154</v>
      </c>
      <c r="J5403" s="14">
        <f t="shared" si="254"/>
        <v>0.76944499123956567</v>
      </c>
    </row>
    <row r="5404" spans="1:10" x14ac:dyDescent="0.3">
      <c r="A5404" s="19">
        <v>20200812</v>
      </c>
      <c r="B5404" s="19" t="s">
        <v>30</v>
      </c>
      <c r="C5404" s="19">
        <v>199</v>
      </c>
      <c r="D5404" s="19">
        <v>15.39</v>
      </c>
      <c r="E5404" s="19">
        <v>22.06</v>
      </c>
      <c r="F5404" s="19">
        <v>5.93</v>
      </c>
      <c r="G5404" s="19">
        <v>0</v>
      </c>
      <c r="H5404" s="17">
        <f t="shared" si="255"/>
        <v>749.84594136691248</v>
      </c>
      <c r="I5404" s="18">
        <f t="shared" si="253"/>
        <v>45.492685667716017</v>
      </c>
      <c r="J5404" s="17">
        <f t="shared" si="254"/>
        <v>0.68069733407651112</v>
      </c>
    </row>
    <row r="5405" spans="1:10" x14ac:dyDescent="0.3">
      <c r="A5405" s="2">
        <v>20200812</v>
      </c>
      <c r="B5405" s="2" t="s">
        <v>29</v>
      </c>
      <c r="C5405" s="2">
        <v>25.62</v>
      </c>
      <c r="D5405" s="2">
        <v>3.94</v>
      </c>
      <c r="E5405" s="2">
        <v>21.17</v>
      </c>
      <c r="F5405" s="2">
        <v>5.24</v>
      </c>
      <c r="G5405" s="2">
        <v>0</v>
      </c>
      <c r="H5405" s="16">
        <f t="shared" si="255"/>
        <v>372.86178037142389</v>
      </c>
      <c r="I5405" s="15">
        <f t="shared" si="253"/>
        <v>32.821930636607</v>
      </c>
      <c r="J5405" s="14">
        <f t="shared" si="254"/>
        <v>0.35973753494744204</v>
      </c>
    </row>
    <row r="5406" spans="1:10" x14ac:dyDescent="0.3">
      <c r="A5406" s="19">
        <v>20200812</v>
      </c>
      <c r="B5406" s="19" t="s">
        <v>28</v>
      </c>
      <c r="C5406" s="19">
        <v>0</v>
      </c>
      <c r="D5406" s="19">
        <v>0</v>
      </c>
      <c r="E5406" s="19">
        <v>20.12</v>
      </c>
      <c r="F5406" s="19">
        <v>5.31</v>
      </c>
      <c r="G5406" s="19">
        <v>0</v>
      </c>
      <c r="H5406" s="17">
        <f t="shared" si="255"/>
        <v>0</v>
      </c>
      <c r="I5406" s="18">
        <f t="shared" si="253"/>
        <v>20.12</v>
      </c>
      <c r="J5406" s="17">
        <f t="shared" si="254"/>
        <v>0</v>
      </c>
    </row>
    <row r="5407" spans="1:10" x14ac:dyDescent="0.3">
      <c r="A5407" s="2">
        <v>20200812</v>
      </c>
      <c r="B5407" s="2" t="s">
        <v>27</v>
      </c>
      <c r="C5407" s="2">
        <v>0</v>
      </c>
      <c r="D5407" s="2">
        <v>0</v>
      </c>
      <c r="E5407" s="2">
        <v>19.39</v>
      </c>
      <c r="F5407" s="2">
        <v>5.59</v>
      </c>
      <c r="G5407" s="2">
        <v>0</v>
      </c>
      <c r="H5407" s="16">
        <f t="shared" si="255"/>
        <v>0</v>
      </c>
      <c r="I5407" s="15">
        <f t="shared" si="253"/>
        <v>19.39</v>
      </c>
      <c r="J5407" s="14">
        <f t="shared" si="254"/>
        <v>0</v>
      </c>
    </row>
    <row r="5408" spans="1:10" x14ac:dyDescent="0.3">
      <c r="A5408" s="19">
        <v>20200812</v>
      </c>
      <c r="B5408" s="19" t="s">
        <v>26</v>
      </c>
      <c r="C5408" s="19">
        <v>0</v>
      </c>
      <c r="D5408" s="19">
        <v>0</v>
      </c>
      <c r="E5408" s="19">
        <v>18.899999999999999</v>
      </c>
      <c r="F5408" s="19">
        <v>5.59</v>
      </c>
      <c r="G5408" s="19">
        <v>0</v>
      </c>
      <c r="H5408" s="17">
        <f t="shared" si="255"/>
        <v>0</v>
      </c>
      <c r="I5408" s="18">
        <f t="shared" si="253"/>
        <v>18.899999999999999</v>
      </c>
      <c r="J5408" s="17">
        <f t="shared" si="254"/>
        <v>0</v>
      </c>
    </row>
    <row r="5409" spans="1:10" x14ac:dyDescent="0.3">
      <c r="A5409" s="2">
        <v>20200812</v>
      </c>
      <c r="B5409" s="2" t="s">
        <v>25</v>
      </c>
      <c r="C5409" s="2">
        <v>0</v>
      </c>
      <c r="D5409" s="2">
        <v>0</v>
      </c>
      <c r="E5409" s="2">
        <v>18.670000000000002</v>
      </c>
      <c r="F5409" s="2">
        <v>5.38</v>
      </c>
      <c r="G5409" s="2">
        <v>0</v>
      </c>
      <c r="H5409" s="16">
        <f t="shared" si="255"/>
        <v>0</v>
      </c>
      <c r="I5409" s="15">
        <f t="shared" si="253"/>
        <v>18.670000000000002</v>
      </c>
      <c r="J5409" s="14">
        <f t="shared" si="254"/>
        <v>0</v>
      </c>
    </row>
    <row r="5410" spans="1:10" x14ac:dyDescent="0.3">
      <c r="A5410" s="19">
        <v>20200813</v>
      </c>
      <c r="B5410" s="19" t="s">
        <v>48</v>
      </c>
      <c r="C5410" s="19">
        <v>0</v>
      </c>
      <c r="D5410" s="19">
        <v>0</v>
      </c>
      <c r="E5410" s="19">
        <v>18.48</v>
      </c>
      <c r="F5410" s="19">
        <v>5.31</v>
      </c>
      <c r="G5410" s="19">
        <v>0</v>
      </c>
      <c r="H5410" s="17">
        <f t="shared" si="255"/>
        <v>0</v>
      </c>
      <c r="I5410" s="18">
        <f t="shared" si="253"/>
        <v>18.48</v>
      </c>
      <c r="J5410" s="17">
        <f t="shared" si="254"/>
        <v>0</v>
      </c>
    </row>
    <row r="5411" spans="1:10" x14ac:dyDescent="0.3">
      <c r="A5411" s="2">
        <v>20200813</v>
      </c>
      <c r="B5411" s="2" t="s">
        <v>47</v>
      </c>
      <c r="C5411" s="2">
        <v>0</v>
      </c>
      <c r="D5411" s="2">
        <v>0</v>
      </c>
      <c r="E5411" s="2">
        <v>18.2</v>
      </c>
      <c r="F5411" s="2">
        <v>5.24</v>
      </c>
      <c r="G5411" s="2">
        <v>0</v>
      </c>
      <c r="H5411" s="16">
        <f t="shared" si="255"/>
        <v>0</v>
      </c>
      <c r="I5411" s="15">
        <f t="shared" si="253"/>
        <v>18.2</v>
      </c>
      <c r="J5411" s="14">
        <f t="shared" si="254"/>
        <v>0</v>
      </c>
    </row>
    <row r="5412" spans="1:10" x14ac:dyDescent="0.3">
      <c r="A5412" s="19">
        <v>20200813</v>
      </c>
      <c r="B5412" s="19" t="s">
        <v>46</v>
      </c>
      <c r="C5412" s="19">
        <v>0</v>
      </c>
      <c r="D5412" s="19">
        <v>0</v>
      </c>
      <c r="E5412" s="19">
        <v>17.95</v>
      </c>
      <c r="F5412" s="19">
        <v>5.31</v>
      </c>
      <c r="G5412" s="19">
        <v>0</v>
      </c>
      <c r="H5412" s="17">
        <f t="shared" si="255"/>
        <v>0</v>
      </c>
      <c r="I5412" s="18">
        <f t="shared" si="253"/>
        <v>17.95</v>
      </c>
      <c r="J5412" s="17">
        <f t="shared" si="254"/>
        <v>0</v>
      </c>
    </row>
    <row r="5413" spans="1:10" x14ac:dyDescent="0.3">
      <c r="A5413" s="2">
        <v>20200813</v>
      </c>
      <c r="B5413" s="2" t="s">
        <v>45</v>
      </c>
      <c r="C5413" s="2">
        <v>0</v>
      </c>
      <c r="D5413" s="2">
        <v>0</v>
      </c>
      <c r="E5413" s="2">
        <v>17.75</v>
      </c>
      <c r="F5413" s="2">
        <v>5.31</v>
      </c>
      <c r="G5413" s="2">
        <v>0</v>
      </c>
      <c r="H5413" s="16">
        <f t="shared" si="255"/>
        <v>0</v>
      </c>
      <c r="I5413" s="15">
        <f t="shared" si="253"/>
        <v>17.75</v>
      </c>
      <c r="J5413" s="14">
        <f t="shared" si="254"/>
        <v>0</v>
      </c>
    </row>
    <row r="5414" spans="1:10" x14ac:dyDescent="0.3">
      <c r="A5414" s="19">
        <v>20200813</v>
      </c>
      <c r="B5414" s="19" t="s">
        <v>44</v>
      </c>
      <c r="C5414" s="19">
        <v>0</v>
      </c>
      <c r="D5414" s="19">
        <v>0</v>
      </c>
      <c r="E5414" s="19">
        <v>17.59</v>
      </c>
      <c r="F5414" s="19">
        <v>5.38</v>
      </c>
      <c r="G5414" s="19">
        <v>0</v>
      </c>
      <c r="H5414" s="17">
        <f t="shared" si="255"/>
        <v>0</v>
      </c>
      <c r="I5414" s="18">
        <f t="shared" si="253"/>
        <v>17.59</v>
      </c>
      <c r="J5414" s="17">
        <f t="shared" si="254"/>
        <v>0</v>
      </c>
    </row>
    <row r="5415" spans="1:10" x14ac:dyDescent="0.3">
      <c r="A5415" s="2">
        <v>20200813</v>
      </c>
      <c r="B5415" s="2" t="s">
        <v>43</v>
      </c>
      <c r="C5415" s="2">
        <v>0</v>
      </c>
      <c r="D5415" s="2">
        <v>0</v>
      </c>
      <c r="E5415" s="2">
        <v>17.46</v>
      </c>
      <c r="F5415" s="2">
        <v>5.31</v>
      </c>
      <c r="G5415" s="2">
        <v>0</v>
      </c>
      <c r="H5415" s="16">
        <f t="shared" si="255"/>
        <v>0</v>
      </c>
      <c r="I5415" s="15">
        <f t="shared" si="253"/>
        <v>17.46</v>
      </c>
      <c r="J5415" s="14">
        <f t="shared" si="254"/>
        <v>0</v>
      </c>
    </row>
    <row r="5416" spans="1:10" x14ac:dyDescent="0.3">
      <c r="A5416" s="19">
        <v>20200813</v>
      </c>
      <c r="B5416" s="19" t="s">
        <v>42</v>
      </c>
      <c r="C5416" s="19">
        <v>19.940000000000001</v>
      </c>
      <c r="D5416" s="19">
        <v>3.24</v>
      </c>
      <c r="E5416" s="19">
        <v>17.440000000000001</v>
      </c>
      <c r="F5416" s="19">
        <v>5.31</v>
      </c>
      <c r="G5416" s="19">
        <v>0</v>
      </c>
      <c r="H5416" s="17">
        <f t="shared" si="255"/>
        <v>352.80461856883124</v>
      </c>
      <c r="I5416" s="18">
        <f t="shared" si="253"/>
        <v>28.465144330275976</v>
      </c>
      <c r="J5416" s="17">
        <f t="shared" si="254"/>
        <v>0.34730328341205086</v>
      </c>
    </row>
    <row r="5417" spans="1:10" x14ac:dyDescent="0.3">
      <c r="A5417" s="2">
        <v>20200813</v>
      </c>
      <c r="B5417" s="2" t="s">
        <v>41</v>
      </c>
      <c r="C5417" s="2">
        <v>200</v>
      </c>
      <c r="D5417" s="2">
        <v>14.68</v>
      </c>
      <c r="E5417" s="2">
        <v>18.05</v>
      </c>
      <c r="F5417" s="2">
        <v>5.59</v>
      </c>
      <c r="G5417" s="2">
        <v>0</v>
      </c>
      <c r="H5417" s="16">
        <f t="shared" si="255"/>
        <v>789.20279349447776</v>
      </c>
      <c r="I5417" s="15">
        <f t="shared" si="253"/>
        <v>42.712587296702431</v>
      </c>
      <c r="J5417" s="14">
        <f t="shared" si="254"/>
        <v>0.72629808830890219</v>
      </c>
    </row>
    <row r="5418" spans="1:10" x14ac:dyDescent="0.3">
      <c r="A5418" s="19">
        <v>20200813</v>
      </c>
      <c r="B5418" s="19" t="s">
        <v>40</v>
      </c>
      <c r="C5418" s="19">
        <v>400</v>
      </c>
      <c r="D5418" s="19">
        <v>26.35</v>
      </c>
      <c r="E5418" s="19">
        <v>19.29</v>
      </c>
      <c r="F5418" s="19">
        <v>5.86</v>
      </c>
      <c r="G5418" s="19">
        <v>0</v>
      </c>
      <c r="H5418" s="17">
        <f t="shared" si="255"/>
        <v>901.19855214556151</v>
      </c>
      <c r="I5418" s="18">
        <f t="shared" si="253"/>
        <v>47.452454754548796</v>
      </c>
      <c r="J5418" s="17">
        <f t="shared" si="254"/>
        <v>0.81014501341945255</v>
      </c>
    </row>
    <row r="5419" spans="1:10" x14ac:dyDescent="0.3">
      <c r="A5419" s="2">
        <v>20200813</v>
      </c>
      <c r="B5419" s="2" t="s">
        <v>39</v>
      </c>
      <c r="C5419" s="2">
        <v>596</v>
      </c>
      <c r="D5419" s="2">
        <v>37.950000000000003</v>
      </c>
      <c r="E5419" s="2">
        <v>20.79</v>
      </c>
      <c r="F5419" s="2">
        <v>5.66</v>
      </c>
      <c r="G5419" s="2">
        <v>0</v>
      </c>
      <c r="H5419" s="16">
        <f t="shared" si="255"/>
        <v>969.14733779704056</v>
      </c>
      <c r="I5419" s="15">
        <f t="shared" si="253"/>
        <v>51.075854306157517</v>
      </c>
      <c r="J5419" s="14">
        <f t="shared" si="254"/>
        <v>0.85542628627985828</v>
      </c>
    </row>
    <row r="5420" spans="1:10" x14ac:dyDescent="0.3">
      <c r="A5420" s="19">
        <v>20200813</v>
      </c>
      <c r="B5420" s="19" t="s">
        <v>38</v>
      </c>
      <c r="C5420" s="19">
        <v>767</v>
      </c>
      <c r="D5420" s="19">
        <v>49.03</v>
      </c>
      <c r="E5420" s="19">
        <v>22.27</v>
      </c>
      <c r="F5420" s="19">
        <v>5.52</v>
      </c>
      <c r="G5420" s="19">
        <v>0</v>
      </c>
      <c r="H5420" s="17">
        <f t="shared" si="255"/>
        <v>1015.8227458538877</v>
      </c>
      <c r="I5420" s="18">
        <f t="shared" si="253"/>
        <v>54.014460807933986</v>
      </c>
      <c r="J5420" s="17">
        <f t="shared" si="254"/>
        <v>0.88319177424065298</v>
      </c>
    </row>
    <row r="5421" spans="1:10" x14ac:dyDescent="0.3">
      <c r="A5421" s="2">
        <v>20200813</v>
      </c>
      <c r="B5421" s="2" t="s">
        <v>37</v>
      </c>
      <c r="C5421" s="2">
        <v>892</v>
      </c>
      <c r="D5421" s="2">
        <v>58.7</v>
      </c>
      <c r="E5421" s="2">
        <v>23.53</v>
      </c>
      <c r="F5421" s="2">
        <v>5.52</v>
      </c>
      <c r="G5421" s="2">
        <v>0</v>
      </c>
      <c r="H5421" s="16">
        <f t="shared" si="255"/>
        <v>1043.9356099361248</v>
      </c>
      <c r="I5421" s="15">
        <f t="shared" si="253"/>
        <v>56.152987810503902</v>
      </c>
      <c r="J5421" s="14">
        <f t="shared" si="254"/>
        <v>0.89758789994531507</v>
      </c>
    </row>
    <row r="5422" spans="1:10" x14ac:dyDescent="0.3">
      <c r="A5422" s="19">
        <v>20200813</v>
      </c>
      <c r="B5422" s="19" t="s">
        <v>36</v>
      </c>
      <c r="C5422" s="19">
        <v>970.01</v>
      </c>
      <c r="D5422" s="19">
        <v>65.02</v>
      </c>
      <c r="E5422" s="19">
        <v>24.46</v>
      </c>
      <c r="F5422" s="19">
        <v>5.79</v>
      </c>
      <c r="G5422" s="19">
        <v>0</v>
      </c>
      <c r="H5422" s="17">
        <f t="shared" si="255"/>
        <v>1070.1134957726545</v>
      </c>
      <c r="I5422" s="18">
        <f t="shared" si="253"/>
        <v>57.901046742895453</v>
      </c>
      <c r="J5422" s="17">
        <f t="shared" si="254"/>
        <v>0.91167815212186731</v>
      </c>
    </row>
    <row r="5423" spans="1:10" x14ac:dyDescent="0.3">
      <c r="A5423" s="2">
        <v>20200813</v>
      </c>
      <c r="B5423" s="2" t="s">
        <v>35</v>
      </c>
      <c r="C5423" s="2">
        <v>932.01</v>
      </c>
      <c r="D5423" s="2">
        <v>65.17</v>
      </c>
      <c r="E5423" s="2">
        <v>24.95</v>
      </c>
      <c r="F5423" s="2">
        <v>6.34</v>
      </c>
      <c r="G5423" s="2">
        <v>0</v>
      </c>
      <c r="H5423" s="16">
        <f t="shared" si="255"/>
        <v>1026.9429367355197</v>
      </c>
      <c r="I5423" s="15">
        <f t="shared" si="253"/>
        <v>57.041966772984992</v>
      </c>
      <c r="J5423" s="14">
        <f t="shared" si="254"/>
        <v>0.87886921518067951</v>
      </c>
    </row>
    <row r="5424" spans="1:10" x14ac:dyDescent="0.3">
      <c r="A5424" s="19">
        <v>20200813</v>
      </c>
      <c r="B5424" s="19" t="s">
        <v>34</v>
      </c>
      <c r="C5424" s="19">
        <v>858.01</v>
      </c>
      <c r="D5424" s="19">
        <v>59.05</v>
      </c>
      <c r="E5424" s="19">
        <v>25.04</v>
      </c>
      <c r="F5424" s="19">
        <v>6.76</v>
      </c>
      <c r="G5424" s="19">
        <v>0</v>
      </c>
      <c r="H5424" s="17">
        <f t="shared" si="255"/>
        <v>1000.458911720148</v>
      </c>
      <c r="I5424" s="18">
        <f t="shared" si="253"/>
        <v>56.30434099125462</v>
      </c>
      <c r="J5424" s="17">
        <f t="shared" si="254"/>
        <v>0.85952473057912626</v>
      </c>
    </row>
    <row r="5425" spans="1:10" x14ac:dyDescent="0.3">
      <c r="A5425" s="2">
        <v>20200813</v>
      </c>
      <c r="B5425" s="2" t="s">
        <v>33</v>
      </c>
      <c r="C5425" s="2">
        <v>771.01</v>
      </c>
      <c r="D5425" s="2">
        <v>49.47</v>
      </c>
      <c r="E5425" s="2">
        <v>24.77</v>
      </c>
      <c r="F5425" s="2">
        <v>7.03</v>
      </c>
      <c r="G5425" s="2">
        <v>0</v>
      </c>
      <c r="H5425" s="16">
        <f t="shared" si="255"/>
        <v>1014.3990015880282</v>
      </c>
      <c r="I5425" s="15">
        <f t="shared" si="253"/>
        <v>56.469968799625882</v>
      </c>
      <c r="J5425" s="14">
        <f t="shared" si="254"/>
        <v>0.87074502940146725</v>
      </c>
    </row>
    <row r="5426" spans="1:10" x14ac:dyDescent="0.3">
      <c r="A5426" s="19">
        <v>20200813</v>
      </c>
      <c r="B5426" s="19" t="s">
        <v>32</v>
      </c>
      <c r="C5426" s="19">
        <v>609.01</v>
      </c>
      <c r="D5426" s="19">
        <v>38.44</v>
      </c>
      <c r="E5426" s="19">
        <v>24.14</v>
      </c>
      <c r="F5426" s="19">
        <v>7.1</v>
      </c>
      <c r="G5426" s="19">
        <v>0</v>
      </c>
      <c r="H5426" s="17">
        <f t="shared" si="255"/>
        <v>979.59649794703205</v>
      </c>
      <c r="I5426" s="18">
        <f t="shared" si="253"/>
        <v>54.752390560844752</v>
      </c>
      <c r="J5426" s="17">
        <f t="shared" si="254"/>
        <v>0.84844247875173073</v>
      </c>
    </row>
    <row r="5427" spans="1:10" x14ac:dyDescent="0.3">
      <c r="A5427" s="2">
        <v>20200813</v>
      </c>
      <c r="B5427" s="2" t="s">
        <v>31</v>
      </c>
      <c r="C5427" s="2">
        <v>411</v>
      </c>
      <c r="D5427" s="2">
        <v>26.85</v>
      </c>
      <c r="E5427" s="2">
        <v>23.29</v>
      </c>
      <c r="F5427" s="2">
        <v>7.1</v>
      </c>
      <c r="G5427" s="2">
        <v>0</v>
      </c>
      <c r="H5427" s="16">
        <f t="shared" si="255"/>
        <v>909.98399169779532</v>
      </c>
      <c r="I5427" s="15">
        <f t="shared" si="253"/>
        <v>51.726999740556103</v>
      </c>
      <c r="J5427" s="14">
        <f t="shared" si="254"/>
        <v>0.800538853102718</v>
      </c>
    </row>
    <row r="5428" spans="1:10" x14ac:dyDescent="0.3">
      <c r="A5428" s="19">
        <v>20200813</v>
      </c>
      <c r="B5428" s="19" t="s">
        <v>30</v>
      </c>
      <c r="C5428" s="19">
        <v>211</v>
      </c>
      <c r="D5428" s="19">
        <v>15.17</v>
      </c>
      <c r="E5428" s="19">
        <v>22.18</v>
      </c>
      <c r="F5428" s="19">
        <v>6.83</v>
      </c>
      <c r="G5428" s="19">
        <v>0</v>
      </c>
      <c r="H5428" s="17">
        <f t="shared" si="255"/>
        <v>806.31644220256817</v>
      </c>
      <c r="I5428" s="18">
        <f t="shared" si="253"/>
        <v>47.377388818830255</v>
      </c>
      <c r="J5428" s="17">
        <f t="shared" si="254"/>
        <v>0.72512178778074576</v>
      </c>
    </row>
    <row r="5429" spans="1:10" x14ac:dyDescent="0.3">
      <c r="A5429" s="2">
        <v>20200813</v>
      </c>
      <c r="B5429" s="2" t="s">
        <v>29</v>
      </c>
      <c r="C5429" s="2">
        <v>25.38</v>
      </c>
      <c r="D5429" s="2">
        <v>3.71</v>
      </c>
      <c r="E5429" s="2">
        <v>20.74</v>
      </c>
      <c r="F5429" s="2">
        <v>6.41</v>
      </c>
      <c r="G5429" s="2">
        <v>0</v>
      </c>
      <c r="H5429" s="16">
        <f t="shared" si="255"/>
        <v>392.23276264737302</v>
      </c>
      <c r="I5429" s="15">
        <f t="shared" si="253"/>
        <v>32.997273832730407</v>
      </c>
      <c r="J5429" s="14">
        <f t="shared" si="254"/>
        <v>0.37811719500660573</v>
      </c>
    </row>
    <row r="5430" spans="1:10" x14ac:dyDescent="0.3">
      <c r="A5430" s="19">
        <v>20200813</v>
      </c>
      <c r="B5430" s="19" t="s">
        <v>28</v>
      </c>
      <c r="C5430" s="19">
        <v>0</v>
      </c>
      <c r="D5430" s="19">
        <v>0</v>
      </c>
      <c r="E5430" s="19">
        <v>19.61</v>
      </c>
      <c r="F5430" s="19">
        <v>5.66</v>
      </c>
      <c r="G5430" s="19">
        <v>0</v>
      </c>
      <c r="H5430" s="17">
        <f t="shared" si="255"/>
        <v>0</v>
      </c>
      <c r="I5430" s="18">
        <f t="shared" si="253"/>
        <v>19.61</v>
      </c>
      <c r="J5430" s="17">
        <f t="shared" si="254"/>
        <v>0</v>
      </c>
    </row>
    <row r="5431" spans="1:10" x14ac:dyDescent="0.3">
      <c r="A5431" s="2">
        <v>20200813</v>
      </c>
      <c r="B5431" s="2" t="s">
        <v>27</v>
      </c>
      <c r="C5431" s="2">
        <v>0</v>
      </c>
      <c r="D5431" s="2">
        <v>0</v>
      </c>
      <c r="E5431" s="2">
        <v>18.940000000000001</v>
      </c>
      <c r="F5431" s="2">
        <v>5.38</v>
      </c>
      <c r="G5431" s="2">
        <v>0</v>
      </c>
      <c r="H5431" s="16">
        <f t="shared" si="255"/>
        <v>0</v>
      </c>
      <c r="I5431" s="15">
        <f t="shared" si="253"/>
        <v>18.940000000000001</v>
      </c>
      <c r="J5431" s="14">
        <f t="shared" si="254"/>
        <v>0</v>
      </c>
    </row>
    <row r="5432" spans="1:10" x14ac:dyDescent="0.3">
      <c r="A5432" s="19">
        <v>20200813</v>
      </c>
      <c r="B5432" s="19" t="s">
        <v>26</v>
      </c>
      <c r="C5432" s="19">
        <v>0</v>
      </c>
      <c r="D5432" s="19">
        <v>0</v>
      </c>
      <c r="E5432" s="19">
        <v>18.600000000000001</v>
      </c>
      <c r="F5432" s="19">
        <v>4.97</v>
      </c>
      <c r="G5432" s="19">
        <v>0</v>
      </c>
      <c r="H5432" s="17">
        <f t="shared" si="255"/>
        <v>0</v>
      </c>
      <c r="I5432" s="18">
        <f t="shared" si="253"/>
        <v>18.600000000000001</v>
      </c>
      <c r="J5432" s="17">
        <f t="shared" si="254"/>
        <v>0</v>
      </c>
    </row>
    <row r="5433" spans="1:10" x14ac:dyDescent="0.3">
      <c r="A5433" s="2">
        <v>20200813</v>
      </c>
      <c r="B5433" s="2" t="s">
        <v>25</v>
      </c>
      <c r="C5433" s="2">
        <v>0</v>
      </c>
      <c r="D5433" s="2">
        <v>0</v>
      </c>
      <c r="E5433" s="2">
        <v>18.25</v>
      </c>
      <c r="F5433" s="2">
        <v>4.4800000000000004</v>
      </c>
      <c r="G5433" s="2">
        <v>0</v>
      </c>
      <c r="H5433" s="16">
        <f t="shared" si="255"/>
        <v>0</v>
      </c>
      <c r="I5433" s="15">
        <f t="shared" si="253"/>
        <v>18.25</v>
      </c>
      <c r="J5433" s="14">
        <f t="shared" si="254"/>
        <v>0</v>
      </c>
    </row>
    <row r="5434" spans="1:10" x14ac:dyDescent="0.3">
      <c r="A5434" s="19">
        <v>20200814</v>
      </c>
      <c r="B5434" s="19" t="s">
        <v>48</v>
      </c>
      <c r="C5434" s="19">
        <v>0</v>
      </c>
      <c r="D5434" s="19">
        <v>0</v>
      </c>
      <c r="E5434" s="19">
        <v>18.02</v>
      </c>
      <c r="F5434" s="19">
        <v>4.41</v>
      </c>
      <c r="G5434" s="19">
        <v>0</v>
      </c>
      <c r="H5434" s="17">
        <f t="shared" si="255"/>
        <v>0</v>
      </c>
      <c r="I5434" s="18">
        <f t="shared" si="253"/>
        <v>18.02</v>
      </c>
      <c r="J5434" s="17">
        <f t="shared" si="254"/>
        <v>0</v>
      </c>
    </row>
    <row r="5435" spans="1:10" x14ac:dyDescent="0.3">
      <c r="A5435" s="2">
        <v>20200814</v>
      </c>
      <c r="B5435" s="2" t="s">
        <v>47</v>
      </c>
      <c r="C5435" s="2">
        <v>0</v>
      </c>
      <c r="D5435" s="2">
        <v>0</v>
      </c>
      <c r="E5435" s="2">
        <v>17.82</v>
      </c>
      <c r="F5435" s="2">
        <v>4.55</v>
      </c>
      <c r="G5435" s="2">
        <v>0</v>
      </c>
      <c r="H5435" s="16">
        <f t="shared" si="255"/>
        <v>0</v>
      </c>
      <c r="I5435" s="15">
        <f t="shared" si="253"/>
        <v>17.82</v>
      </c>
      <c r="J5435" s="14">
        <f t="shared" si="254"/>
        <v>0</v>
      </c>
    </row>
    <row r="5436" spans="1:10" x14ac:dyDescent="0.3">
      <c r="A5436" s="19">
        <v>20200814</v>
      </c>
      <c r="B5436" s="19" t="s">
        <v>46</v>
      </c>
      <c r="C5436" s="19">
        <v>0</v>
      </c>
      <c r="D5436" s="19">
        <v>0</v>
      </c>
      <c r="E5436" s="19">
        <v>17.64</v>
      </c>
      <c r="F5436" s="19">
        <v>4.55</v>
      </c>
      <c r="G5436" s="19">
        <v>0</v>
      </c>
      <c r="H5436" s="17">
        <f t="shared" si="255"/>
        <v>0</v>
      </c>
      <c r="I5436" s="18">
        <f t="shared" si="253"/>
        <v>17.64</v>
      </c>
      <c r="J5436" s="17">
        <f t="shared" si="254"/>
        <v>0</v>
      </c>
    </row>
    <row r="5437" spans="1:10" x14ac:dyDescent="0.3">
      <c r="A5437" s="2">
        <v>20200814</v>
      </c>
      <c r="B5437" s="2" t="s">
        <v>45</v>
      </c>
      <c r="C5437" s="2">
        <v>0</v>
      </c>
      <c r="D5437" s="2">
        <v>0</v>
      </c>
      <c r="E5437" s="2">
        <v>17.53</v>
      </c>
      <c r="F5437" s="2">
        <v>4.34</v>
      </c>
      <c r="G5437" s="2">
        <v>0</v>
      </c>
      <c r="H5437" s="16">
        <f t="shared" si="255"/>
        <v>0</v>
      </c>
      <c r="I5437" s="15">
        <f t="shared" si="253"/>
        <v>17.53</v>
      </c>
      <c r="J5437" s="14">
        <f t="shared" si="254"/>
        <v>0</v>
      </c>
    </row>
    <row r="5438" spans="1:10" x14ac:dyDescent="0.3">
      <c r="A5438" s="19">
        <v>20200814</v>
      </c>
      <c r="B5438" s="19" t="s">
        <v>44</v>
      </c>
      <c r="C5438" s="19">
        <v>0</v>
      </c>
      <c r="D5438" s="19">
        <v>0</v>
      </c>
      <c r="E5438" s="19">
        <v>17.399999999999999</v>
      </c>
      <c r="F5438" s="19">
        <v>4.1399999999999997</v>
      </c>
      <c r="G5438" s="19">
        <v>0</v>
      </c>
      <c r="H5438" s="17">
        <f t="shared" si="255"/>
        <v>0</v>
      </c>
      <c r="I5438" s="18">
        <f t="shared" si="253"/>
        <v>17.399999999999999</v>
      </c>
      <c r="J5438" s="17">
        <f t="shared" si="254"/>
        <v>0</v>
      </c>
    </row>
    <row r="5439" spans="1:10" x14ac:dyDescent="0.3">
      <c r="A5439" s="2">
        <v>20200814</v>
      </c>
      <c r="B5439" s="2" t="s">
        <v>43</v>
      </c>
      <c r="C5439" s="2">
        <v>0</v>
      </c>
      <c r="D5439" s="2">
        <v>0</v>
      </c>
      <c r="E5439" s="2">
        <v>17.350000000000001</v>
      </c>
      <c r="F5439" s="2">
        <v>4</v>
      </c>
      <c r="G5439" s="2">
        <v>0</v>
      </c>
      <c r="H5439" s="16">
        <f t="shared" si="255"/>
        <v>0</v>
      </c>
      <c r="I5439" s="15">
        <f t="shared" si="253"/>
        <v>17.350000000000001</v>
      </c>
      <c r="J5439" s="14">
        <f t="shared" si="254"/>
        <v>0</v>
      </c>
    </row>
    <row r="5440" spans="1:10" x14ac:dyDescent="0.3">
      <c r="A5440" s="19">
        <v>20200814</v>
      </c>
      <c r="B5440" s="19" t="s">
        <v>42</v>
      </c>
      <c r="C5440" s="19">
        <v>12.83</v>
      </c>
      <c r="D5440" s="19">
        <v>3.08</v>
      </c>
      <c r="E5440" s="19">
        <v>17.420000000000002</v>
      </c>
      <c r="F5440" s="19">
        <v>3.86</v>
      </c>
      <c r="G5440" s="19">
        <v>0</v>
      </c>
      <c r="H5440" s="17">
        <f t="shared" si="255"/>
        <v>238.78539353145715</v>
      </c>
      <c r="I5440" s="18">
        <f t="shared" si="253"/>
        <v>24.882043547858039</v>
      </c>
      <c r="J5440" s="17">
        <f t="shared" si="254"/>
        <v>0.23891214178175646</v>
      </c>
    </row>
    <row r="5441" spans="1:10" x14ac:dyDescent="0.3">
      <c r="A5441" s="2">
        <v>20200814</v>
      </c>
      <c r="B5441" s="2" t="s">
        <v>41</v>
      </c>
      <c r="C5441" s="2">
        <v>190</v>
      </c>
      <c r="D5441" s="2">
        <v>14.53</v>
      </c>
      <c r="E5441" s="2">
        <v>17.989999999999998</v>
      </c>
      <c r="F5441" s="2">
        <v>4.41</v>
      </c>
      <c r="G5441" s="2">
        <v>0</v>
      </c>
      <c r="H5441" s="16">
        <f t="shared" si="255"/>
        <v>757.31338342859817</v>
      </c>
      <c r="I5441" s="15">
        <f t="shared" si="253"/>
        <v>41.656043232143688</v>
      </c>
      <c r="J5441" s="14">
        <f t="shared" si="254"/>
        <v>0.70055108338259331</v>
      </c>
    </row>
    <row r="5442" spans="1:10" x14ac:dyDescent="0.3">
      <c r="A5442" s="19">
        <v>20200814</v>
      </c>
      <c r="B5442" s="19" t="s">
        <v>40</v>
      </c>
      <c r="C5442" s="19">
        <v>386</v>
      </c>
      <c r="D5442" s="19">
        <v>26.21</v>
      </c>
      <c r="E5442" s="19">
        <v>18.96</v>
      </c>
      <c r="F5442" s="19">
        <v>4.76</v>
      </c>
      <c r="G5442" s="19">
        <v>0</v>
      </c>
      <c r="H5442" s="17">
        <f t="shared" si="255"/>
        <v>873.97061364862532</v>
      </c>
      <c r="I5442" s="18">
        <f t="shared" si="253"/>
        <v>46.271581676519546</v>
      </c>
      <c r="J5442" s="17">
        <f t="shared" si="254"/>
        <v>0.79031229583865437</v>
      </c>
    </row>
    <row r="5443" spans="1:10" x14ac:dyDescent="0.3">
      <c r="A5443" s="2">
        <v>20200814</v>
      </c>
      <c r="B5443" s="2" t="s">
        <v>39</v>
      </c>
      <c r="C5443" s="2">
        <v>608</v>
      </c>
      <c r="D5443" s="2">
        <v>37.799999999999997</v>
      </c>
      <c r="E5443" s="2">
        <v>20.190000000000001</v>
      </c>
      <c r="F5443" s="2">
        <v>4.62</v>
      </c>
      <c r="G5443" s="2">
        <v>0</v>
      </c>
      <c r="H5443" s="16">
        <f t="shared" si="255"/>
        <v>991.99380456836002</v>
      </c>
      <c r="I5443" s="15">
        <f t="shared" si="253"/>
        <v>51.189806392761255</v>
      </c>
      <c r="J5443" s="14">
        <f t="shared" si="254"/>
        <v>0.87508323898827212</v>
      </c>
    </row>
    <row r="5444" spans="1:10" x14ac:dyDescent="0.3">
      <c r="A5444" s="19">
        <v>20200814</v>
      </c>
      <c r="B5444" s="19" t="s">
        <v>38</v>
      </c>
      <c r="C5444" s="19">
        <v>766</v>
      </c>
      <c r="D5444" s="19">
        <v>48.85</v>
      </c>
      <c r="E5444" s="19">
        <v>21.48</v>
      </c>
      <c r="F5444" s="19">
        <v>4.62</v>
      </c>
      <c r="G5444" s="19">
        <v>0</v>
      </c>
      <c r="H5444" s="17">
        <f t="shared" si="255"/>
        <v>1017.2785460717641</v>
      </c>
      <c r="I5444" s="18">
        <f t="shared" si="253"/>
        <v>53.269954564742633</v>
      </c>
      <c r="J5444" s="17">
        <f t="shared" si="254"/>
        <v>0.88786566382465115</v>
      </c>
    </row>
    <row r="5445" spans="1:10" x14ac:dyDescent="0.3">
      <c r="A5445" s="2">
        <v>20200814</v>
      </c>
      <c r="B5445" s="2" t="s">
        <v>37</v>
      </c>
      <c r="C5445" s="2">
        <v>853</v>
      </c>
      <c r="D5445" s="2">
        <v>58.48</v>
      </c>
      <c r="E5445" s="2">
        <v>22.63</v>
      </c>
      <c r="F5445" s="2">
        <v>4.76</v>
      </c>
      <c r="G5445" s="2">
        <v>0</v>
      </c>
      <c r="H5445" s="16">
        <f t="shared" si="255"/>
        <v>1000.6361300710806</v>
      </c>
      <c r="I5445" s="15">
        <f t="shared" si="253"/>
        <v>53.899879064721269</v>
      </c>
      <c r="J5445" s="14">
        <f t="shared" si="254"/>
        <v>0.87050394591027846</v>
      </c>
    </row>
    <row r="5446" spans="1:10" x14ac:dyDescent="0.3">
      <c r="A5446" s="19">
        <v>20200814</v>
      </c>
      <c r="B5446" s="19" t="s">
        <v>36</v>
      </c>
      <c r="C5446" s="19">
        <v>959.01</v>
      </c>
      <c r="D5446" s="19">
        <v>64.739999999999995</v>
      </c>
      <c r="E5446" s="19">
        <v>23.43</v>
      </c>
      <c r="F5446" s="19">
        <v>5.0999999999999996</v>
      </c>
      <c r="G5446" s="19">
        <v>0</v>
      </c>
      <c r="H5446" s="17">
        <f t="shared" si="255"/>
        <v>1060.4052250728714</v>
      </c>
      <c r="I5446" s="18">
        <f t="shared" si="253"/>
        <v>56.567663283527231</v>
      </c>
      <c r="J5446" s="17">
        <f t="shared" si="254"/>
        <v>0.90976990717150152</v>
      </c>
    </row>
    <row r="5447" spans="1:10" x14ac:dyDescent="0.3">
      <c r="A5447" s="2">
        <v>20200814</v>
      </c>
      <c r="B5447" s="2" t="s">
        <v>35</v>
      </c>
      <c r="C5447" s="2">
        <v>935.01</v>
      </c>
      <c r="D5447" s="2">
        <v>64.86</v>
      </c>
      <c r="E5447" s="2">
        <v>23.85</v>
      </c>
      <c r="F5447" s="2">
        <v>5.52</v>
      </c>
      <c r="G5447" s="2">
        <v>0</v>
      </c>
      <c r="H5447" s="16">
        <f t="shared" si="255"/>
        <v>1032.849303351205</v>
      </c>
      <c r="I5447" s="15">
        <f t="shared" si="253"/>
        <v>56.126540729725157</v>
      </c>
      <c r="J5447" s="14">
        <f t="shared" si="254"/>
        <v>0.88817868676327205</v>
      </c>
    </row>
    <row r="5448" spans="1:10" x14ac:dyDescent="0.3">
      <c r="A5448" s="19">
        <v>20200814</v>
      </c>
      <c r="B5448" s="19" t="s">
        <v>34</v>
      </c>
      <c r="C5448" s="19">
        <v>881.01</v>
      </c>
      <c r="D5448" s="19">
        <v>58.78</v>
      </c>
      <c r="E5448" s="19">
        <v>23.94</v>
      </c>
      <c r="F5448" s="19">
        <v>5.86</v>
      </c>
      <c r="G5448" s="19">
        <v>0</v>
      </c>
      <c r="H5448" s="17">
        <f t="shared" si="255"/>
        <v>1030.2000927686754</v>
      </c>
      <c r="I5448" s="18">
        <f t="shared" si="253"/>
        <v>56.133752899021104</v>
      </c>
      <c r="J5448" s="17">
        <f t="shared" si="254"/>
        <v>0.88586711470703694</v>
      </c>
    </row>
    <row r="5449" spans="1:10" x14ac:dyDescent="0.3">
      <c r="A5449" s="2">
        <v>20200814</v>
      </c>
      <c r="B5449" s="2" t="s">
        <v>33</v>
      </c>
      <c r="C5449" s="2">
        <v>769.01</v>
      </c>
      <c r="D5449" s="2">
        <v>49.23</v>
      </c>
      <c r="E5449" s="2">
        <v>23.76</v>
      </c>
      <c r="F5449" s="2">
        <v>6.07</v>
      </c>
      <c r="G5449" s="2">
        <v>0</v>
      </c>
      <c r="H5449" s="16">
        <f t="shared" si="255"/>
        <v>1015.4131075565427</v>
      </c>
      <c r="I5449" s="15">
        <f t="shared" si="253"/>
        <v>55.491659611141962</v>
      </c>
      <c r="J5449" s="14">
        <f t="shared" si="254"/>
        <v>0.87608576877516575</v>
      </c>
    </row>
    <row r="5450" spans="1:10" x14ac:dyDescent="0.3">
      <c r="A5450" s="19">
        <v>20200814</v>
      </c>
      <c r="B5450" s="19" t="s">
        <v>32</v>
      </c>
      <c r="C5450" s="19">
        <v>606.01</v>
      </c>
      <c r="D5450" s="19">
        <v>38.21</v>
      </c>
      <c r="E5450" s="19">
        <v>23.25</v>
      </c>
      <c r="F5450" s="19">
        <v>6.21</v>
      </c>
      <c r="G5450" s="19">
        <v>0</v>
      </c>
      <c r="H5450" s="17">
        <f t="shared" si="255"/>
        <v>979.73383857478791</v>
      </c>
      <c r="I5450" s="18">
        <f t="shared" ref="I5450:I5513" si="256">E5450+H5450*((NOCT-20)/(800))</f>
        <v>53.866682455462126</v>
      </c>
      <c r="J5450" s="17">
        <f t="shared" ref="J5450:J5513" si="257">P_STC__W*(H5450/1000)*(1+(alpha_p/100)*(I5450-25))</f>
        <v>0.85246634333424565</v>
      </c>
    </row>
    <row r="5451" spans="1:10" x14ac:dyDescent="0.3">
      <c r="A5451" s="2">
        <v>20200814</v>
      </c>
      <c r="B5451" s="2" t="s">
        <v>31</v>
      </c>
      <c r="C5451" s="2">
        <v>411</v>
      </c>
      <c r="D5451" s="2">
        <v>26.63</v>
      </c>
      <c r="E5451" s="2">
        <v>22.56</v>
      </c>
      <c r="F5451" s="2">
        <v>6.28</v>
      </c>
      <c r="G5451" s="2">
        <v>0</v>
      </c>
      <c r="H5451" s="16">
        <f t="shared" si="255"/>
        <v>916.94568261557765</v>
      </c>
      <c r="I5451" s="15">
        <f t="shared" si="256"/>
        <v>51.214552581736797</v>
      </c>
      <c r="J5451" s="14">
        <f t="shared" si="257"/>
        <v>0.80877773896372596</v>
      </c>
    </row>
    <row r="5452" spans="1:10" x14ac:dyDescent="0.3">
      <c r="A5452" s="19">
        <v>20200814</v>
      </c>
      <c r="B5452" s="19" t="s">
        <v>30</v>
      </c>
      <c r="C5452" s="19">
        <v>210</v>
      </c>
      <c r="D5452" s="19">
        <v>14.95</v>
      </c>
      <c r="E5452" s="19">
        <v>21.63</v>
      </c>
      <c r="F5452" s="19">
        <v>6.07</v>
      </c>
      <c r="G5452" s="19">
        <v>0</v>
      </c>
      <c r="H5452" s="17">
        <f t="shared" si="255"/>
        <v>814.0291572456473</v>
      </c>
      <c r="I5452" s="18">
        <f t="shared" si="256"/>
        <v>47.068411163926477</v>
      </c>
      <c r="J5452" s="17">
        <f t="shared" si="257"/>
        <v>0.73318967160880044</v>
      </c>
    </row>
    <row r="5453" spans="1:10" x14ac:dyDescent="0.3">
      <c r="A5453" s="2">
        <v>20200814</v>
      </c>
      <c r="B5453" s="2" t="s">
        <v>29</v>
      </c>
      <c r="C5453" s="2">
        <v>22.67</v>
      </c>
      <c r="D5453" s="2">
        <v>3.49</v>
      </c>
      <c r="E5453" s="2">
        <v>20.8</v>
      </c>
      <c r="F5453" s="2">
        <v>5.0999999999999996</v>
      </c>
      <c r="G5453" s="2">
        <v>0</v>
      </c>
      <c r="H5453" s="16">
        <f t="shared" si="255"/>
        <v>372.40655536965892</v>
      </c>
      <c r="I5453" s="15">
        <f t="shared" si="256"/>
        <v>32.437704855301845</v>
      </c>
      <c r="J5453" s="14">
        <f t="shared" si="257"/>
        <v>0.35994223016707277</v>
      </c>
    </row>
    <row r="5454" spans="1:10" x14ac:dyDescent="0.3">
      <c r="A5454" s="19">
        <v>20200814</v>
      </c>
      <c r="B5454" s="19" t="s">
        <v>28</v>
      </c>
      <c r="C5454" s="19">
        <v>0</v>
      </c>
      <c r="D5454" s="19">
        <v>0</v>
      </c>
      <c r="E5454" s="19">
        <v>19.75</v>
      </c>
      <c r="F5454" s="19">
        <v>4.34</v>
      </c>
      <c r="G5454" s="19">
        <v>0</v>
      </c>
      <c r="H5454" s="17">
        <f t="shared" si="255"/>
        <v>0</v>
      </c>
      <c r="I5454" s="18">
        <f t="shared" si="256"/>
        <v>19.75</v>
      </c>
      <c r="J5454" s="17">
        <f t="shared" si="257"/>
        <v>0</v>
      </c>
    </row>
    <row r="5455" spans="1:10" x14ac:dyDescent="0.3">
      <c r="A5455" s="2">
        <v>20200814</v>
      </c>
      <c r="B5455" s="2" t="s">
        <v>27</v>
      </c>
      <c r="C5455" s="2">
        <v>0</v>
      </c>
      <c r="D5455" s="2">
        <v>0</v>
      </c>
      <c r="E5455" s="2">
        <v>19.09</v>
      </c>
      <c r="F5455" s="2">
        <v>3.79</v>
      </c>
      <c r="G5455" s="2">
        <v>0</v>
      </c>
      <c r="H5455" s="16">
        <f t="shared" si="255"/>
        <v>0</v>
      </c>
      <c r="I5455" s="15">
        <f t="shared" si="256"/>
        <v>19.09</v>
      </c>
      <c r="J5455" s="14">
        <f t="shared" si="257"/>
        <v>0</v>
      </c>
    </row>
    <row r="5456" spans="1:10" x14ac:dyDescent="0.3">
      <c r="A5456" s="19">
        <v>20200814</v>
      </c>
      <c r="B5456" s="19" t="s">
        <v>26</v>
      </c>
      <c r="C5456" s="19">
        <v>0</v>
      </c>
      <c r="D5456" s="19">
        <v>0</v>
      </c>
      <c r="E5456" s="19">
        <v>18.63</v>
      </c>
      <c r="F5456" s="19">
        <v>3.38</v>
      </c>
      <c r="G5456" s="19">
        <v>0</v>
      </c>
      <c r="H5456" s="17">
        <f t="shared" si="255"/>
        <v>0</v>
      </c>
      <c r="I5456" s="18">
        <f t="shared" si="256"/>
        <v>18.63</v>
      </c>
      <c r="J5456" s="17">
        <f t="shared" si="257"/>
        <v>0</v>
      </c>
    </row>
    <row r="5457" spans="1:10" x14ac:dyDescent="0.3">
      <c r="A5457" s="2">
        <v>20200814</v>
      </c>
      <c r="B5457" s="2" t="s">
        <v>25</v>
      </c>
      <c r="C5457" s="2">
        <v>0</v>
      </c>
      <c r="D5457" s="2">
        <v>0</v>
      </c>
      <c r="E5457" s="2">
        <v>18.28</v>
      </c>
      <c r="F5457" s="2">
        <v>3.1</v>
      </c>
      <c r="G5457" s="2">
        <v>0</v>
      </c>
      <c r="H5457" s="16">
        <f t="shared" si="255"/>
        <v>0</v>
      </c>
      <c r="I5457" s="15">
        <f t="shared" si="256"/>
        <v>18.28</v>
      </c>
      <c r="J5457" s="14">
        <f t="shared" si="257"/>
        <v>0</v>
      </c>
    </row>
    <row r="5458" spans="1:10" x14ac:dyDescent="0.3">
      <c r="A5458" s="19">
        <v>20200815</v>
      </c>
      <c r="B5458" s="19" t="s">
        <v>48</v>
      </c>
      <c r="C5458" s="19">
        <v>0</v>
      </c>
      <c r="D5458" s="19">
        <v>0</v>
      </c>
      <c r="E5458" s="19">
        <v>18</v>
      </c>
      <c r="F5458" s="19">
        <v>2.9</v>
      </c>
      <c r="G5458" s="19">
        <v>0</v>
      </c>
      <c r="H5458" s="17">
        <f t="shared" si="255"/>
        <v>0</v>
      </c>
      <c r="I5458" s="18">
        <f t="shared" si="256"/>
        <v>18</v>
      </c>
      <c r="J5458" s="17">
        <f t="shared" si="257"/>
        <v>0</v>
      </c>
    </row>
    <row r="5459" spans="1:10" x14ac:dyDescent="0.3">
      <c r="A5459" s="2">
        <v>20200815</v>
      </c>
      <c r="B5459" s="2" t="s">
        <v>47</v>
      </c>
      <c r="C5459" s="2">
        <v>0</v>
      </c>
      <c r="D5459" s="2">
        <v>0</v>
      </c>
      <c r="E5459" s="2">
        <v>17.95</v>
      </c>
      <c r="F5459" s="2">
        <v>2.97</v>
      </c>
      <c r="G5459" s="2">
        <v>0</v>
      </c>
      <c r="H5459" s="16">
        <f t="shared" ref="H5459:H5522" si="258">IF(D5459&gt;0,C5459/SIN(D5459*PI()/180),0)</f>
        <v>0</v>
      </c>
      <c r="I5459" s="15">
        <f t="shared" si="256"/>
        <v>17.95</v>
      </c>
      <c r="J5459" s="14">
        <f t="shared" si="257"/>
        <v>0</v>
      </c>
    </row>
    <row r="5460" spans="1:10" x14ac:dyDescent="0.3">
      <c r="A5460" s="19">
        <v>20200815</v>
      </c>
      <c r="B5460" s="19" t="s">
        <v>46</v>
      </c>
      <c r="C5460" s="19">
        <v>0</v>
      </c>
      <c r="D5460" s="19">
        <v>0</v>
      </c>
      <c r="E5460" s="19">
        <v>17.84</v>
      </c>
      <c r="F5460" s="19">
        <v>3.1</v>
      </c>
      <c r="G5460" s="19">
        <v>0</v>
      </c>
      <c r="H5460" s="17">
        <f t="shared" si="258"/>
        <v>0</v>
      </c>
      <c r="I5460" s="18">
        <f t="shared" si="256"/>
        <v>17.84</v>
      </c>
      <c r="J5460" s="17">
        <f t="shared" si="257"/>
        <v>0</v>
      </c>
    </row>
    <row r="5461" spans="1:10" x14ac:dyDescent="0.3">
      <c r="A5461" s="2">
        <v>20200815</v>
      </c>
      <c r="B5461" s="2" t="s">
        <v>45</v>
      </c>
      <c r="C5461" s="2">
        <v>0</v>
      </c>
      <c r="D5461" s="2">
        <v>0</v>
      </c>
      <c r="E5461" s="2">
        <v>17.87</v>
      </c>
      <c r="F5461" s="2">
        <v>3.17</v>
      </c>
      <c r="G5461" s="2">
        <v>0</v>
      </c>
      <c r="H5461" s="16">
        <f t="shared" si="258"/>
        <v>0</v>
      </c>
      <c r="I5461" s="15">
        <f t="shared" si="256"/>
        <v>17.87</v>
      </c>
      <c r="J5461" s="14">
        <f t="shared" si="257"/>
        <v>0</v>
      </c>
    </row>
    <row r="5462" spans="1:10" x14ac:dyDescent="0.3">
      <c r="A5462" s="19">
        <v>20200815</v>
      </c>
      <c r="B5462" s="19" t="s">
        <v>44</v>
      </c>
      <c r="C5462" s="19">
        <v>0</v>
      </c>
      <c r="D5462" s="19">
        <v>0</v>
      </c>
      <c r="E5462" s="19">
        <v>17.82</v>
      </c>
      <c r="F5462" s="19">
        <v>3.1</v>
      </c>
      <c r="G5462" s="19">
        <v>0</v>
      </c>
      <c r="H5462" s="17">
        <f t="shared" si="258"/>
        <v>0</v>
      </c>
      <c r="I5462" s="18">
        <f t="shared" si="256"/>
        <v>17.82</v>
      </c>
      <c r="J5462" s="17">
        <f t="shared" si="257"/>
        <v>0</v>
      </c>
    </row>
    <row r="5463" spans="1:10" x14ac:dyDescent="0.3">
      <c r="A5463" s="2">
        <v>20200815</v>
      </c>
      <c r="B5463" s="2" t="s">
        <v>43</v>
      </c>
      <c r="C5463" s="2">
        <v>0</v>
      </c>
      <c r="D5463" s="2">
        <v>0</v>
      </c>
      <c r="E5463" s="2">
        <v>17.84</v>
      </c>
      <c r="F5463" s="2">
        <v>3.1</v>
      </c>
      <c r="G5463" s="2">
        <v>0</v>
      </c>
      <c r="H5463" s="16">
        <f t="shared" si="258"/>
        <v>0</v>
      </c>
      <c r="I5463" s="15">
        <f t="shared" si="256"/>
        <v>17.84</v>
      </c>
      <c r="J5463" s="14">
        <f t="shared" si="257"/>
        <v>0</v>
      </c>
    </row>
    <row r="5464" spans="1:10" x14ac:dyDescent="0.3">
      <c r="A5464" s="19">
        <v>20200815</v>
      </c>
      <c r="B5464" s="19" t="s">
        <v>42</v>
      </c>
      <c r="C5464" s="19">
        <v>15.43</v>
      </c>
      <c r="D5464" s="19">
        <v>2.92</v>
      </c>
      <c r="E5464" s="19">
        <v>17.75</v>
      </c>
      <c r="F5464" s="19">
        <v>2.97</v>
      </c>
      <c r="G5464" s="19">
        <v>0</v>
      </c>
      <c r="H5464" s="17">
        <f t="shared" si="258"/>
        <v>302.89612782606696</v>
      </c>
      <c r="I5464" s="18">
        <f t="shared" si="256"/>
        <v>27.215503994564592</v>
      </c>
      <c r="J5464" s="17">
        <f t="shared" si="257"/>
        <v>0.29987632371095135</v>
      </c>
    </row>
    <row r="5465" spans="1:10" x14ac:dyDescent="0.3">
      <c r="A5465" s="2">
        <v>20200815</v>
      </c>
      <c r="B5465" s="2" t="s">
        <v>41</v>
      </c>
      <c r="C5465" s="2">
        <v>195</v>
      </c>
      <c r="D5465" s="2">
        <v>14.39</v>
      </c>
      <c r="E5465" s="2">
        <v>18.57</v>
      </c>
      <c r="F5465" s="2">
        <v>2.97</v>
      </c>
      <c r="G5465" s="2">
        <v>0</v>
      </c>
      <c r="H5465" s="16">
        <f t="shared" si="258"/>
        <v>784.6424666969931</v>
      </c>
      <c r="I5465" s="15">
        <f t="shared" si="256"/>
        <v>43.090077084281035</v>
      </c>
      <c r="J5465" s="14">
        <f t="shared" si="257"/>
        <v>0.72076837451932252</v>
      </c>
    </row>
    <row r="5466" spans="1:10" x14ac:dyDescent="0.3">
      <c r="A5466" s="19">
        <v>20200815</v>
      </c>
      <c r="B5466" s="19" t="s">
        <v>40</v>
      </c>
      <c r="C5466" s="19">
        <v>362</v>
      </c>
      <c r="D5466" s="19">
        <v>26.06</v>
      </c>
      <c r="E5466" s="19">
        <v>19.98</v>
      </c>
      <c r="F5466" s="19">
        <v>3.45</v>
      </c>
      <c r="G5466" s="19">
        <v>0</v>
      </c>
      <c r="H5466" s="17">
        <f t="shared" si="258"/>
        <v>824.01550640058269</v>
      </c>
      <c r="I5466" s="18">
        <f t="shared" si="256"/>
        <v>45.73048457501821</v>
      </c>
      <c r="J5466" s="17">
        <f t="shared" si="257"/>
        <v>0.74714542304802378</v>
      </c>
    </row>
    <row r="5467" spans="1:10" x14ac:dyDescent="0.3">
      <c r="A5467" s="2">
        <v>20200815</v>
      </c>
      <c r="B5467" s="2" t="s">
        <v>39</v>
      </c>
      <c r="C5467" s="2">
        <v>440</v>
      </c>
      <c r="D5467" s="2">
        <v>37.65</v>
      </c>
      <c r="E5467" s="2">
        <v>21.18</v>
      </c>
      <c r="F5467" s="2">
        <v>4.1399999999999997</v>
      </c>
      <c r="G5467" s="2">
        <v>0</v>
      </c>
      <c r="H5467" s="16">
        <f t="shared" si="258"/>
        <v>720.32388227940748</v>
      </c>
      <c r="I5467" s="15">
        <f t="shared" si="256"/>
        <v>43.690121321231487</v>
      </c>
      <c r="J5467" s="14">
        <f t="shared" si="257"/>
        <v>0.6597406489026858</v>
      </c>
    </row>
    <row r="5468" spans="1:10" x14ac:dyDescent="0.3">
      <c r="A5468" s="19">
        <v>20200815</v>
      </c>
      <c r="B5468" s="19" t="s">
        <v>38</v>
      </c>
      <c r="C5468" s="19">
        <v>125</v>
      </c>
      <c r="D5468" s="19">
        <v>48.67</v>
      </c>
      <c r="E5468" s="19">
        <v>21.94</v>
      </c>
      <c r="F5468" s="19">
        <v>4.34</v>
      </c>
      <c r="G5468" s="19">
        <v>0</v>
      </c>
      <c r="H5468" s="17">
        <f t="shared" si="258"/>
        <v>166.46281531038591</v>
      </c>
      <c r="I5468" s="18">
        <f t="shared" si="256"/>
        <v>27.141962978449563</v>
      </c>
      <c r="J5468" s="17">
        <f t="shared" si="257"/>
        <v>0.16485830796581089</v>
      </c>
    </row>
    <row r="5469" spans="1:10" x14ac:dyDescent="0.3">
      <c r="A5469" s="2">
        <v>20200815</v>
      </c>
      <c r="B5469" s="2" t="s">
        <v>37</v>
      </c>
      <c r="C5469" s="2">
        <v>716</v>
      </c>
      <c r="D5469" s="2">
        <v>58.25</v>
      </c>
      <c r="E5469" s="2">
        <v>22.74</v>
      </c>
      <c r="F5469" s="2">
        <v>4.55</v>
      </c>
      <c r="G5469" s="2">
        <v>0</v>
      </c>
      <c r="H5469" s="16">
        <f t="shared" si="258"/>
        <v>842.00402956990683</v>
      </c>
      <c r="I5469" s="15">
        <f t="shared" si="256"/>
        <v>49.052625924059583</v>
      </c>
      <c r="J5469" s="14">
        <f t="shared" si="257"/>
        <v>0.75086819379582581</v>
      </c>
    </row>
    <row r="5470" spans="1:10" x14ac:dyDescent="0.3">
      <c r="A5470" s="19">
        <v>20200815</v>
      </c>
      <c r="B5470" s="19" t="s">
        <v>36</v>
      </c>
      <c r="C5470" s="19">
        <v>628</v>
      </c>
      <c r="D5470" s="19">
        <v>64.45</v>
      </c>
      <c r="E5470" s="19">
        <v>23.43</v>
      </c>
      <c r="F5470" s="19">
        <v>4.83</v>
      </c>
      <c r="G5470" s="19">
        <v>0</v>
      </c>
      <c r="H5470" s="17">
        <f t="shared" si="258"/>
        <v>696.06912227560372</v>
      </c>
      <c r="I5470" s="18">
        <f t="shared" si="256"/>
        <v>45.182160071112619</v>
      </c>
      <c r="J5470" s="17">
        <f t="shared" si="257"/>
        <v>0.63285231926714081</v>
      </c>
    </row>
    <row r="5471" spans="1:10" x14ac:dyDescent="0.3">
      <c r="A5471" s="2">
        <v>20200815</v>
      </c>
      <c r="B5471" s="2" t="s">
        <v>35</v>
      </c>
      <c r="C5471" s="2">
        <v>853.01</v>
      </c>
      <c r="D5471" s="2">
        <v>64.55</v>
      </c>
      <c r="E5471" s="2">
        <v>23.75</v>
      </c>
      <c r="F5471" s="2">
        <v>5.03</v>
      </c>
      <c r="G5471" s="2">
        <v>0</v>
      </c>
      <c r="H5471" s="16">
        <f t="shared" si="258"/>
        <v>944.68127331958999</v>
      </c>
      <c r="I5471" s="15">
        <f t="shared" si="256"/>
        <v>53.271289791237187</v>
      </c>
      <c r="J5471" s="14">
        <f t="shared" si="257"/>
        <v>0.82449816214691118</v>
      </c>
    </row>
    <row r="5472" spans="1:10" x14ac:dyDescent="0.3">
      <c r="A5472" s="19">
        <v>20200815</v>
      </c>
      <c r="B5472" s="19" t="s">
        <v>34</v>
      </c>
      <c r="C5472" s="19">
        <v>789.01</v>
      </c>
      <c r="D5472" s="19">
        <v>58.5</v>
      </c>
      <c r="E5472" s="19">
        <v>23.89</v>
      </c>
      <c r="F5472" s="19">
        <v>5.24</v>
      </c>
      <c r="G5472" s="19">
        <v>0</v>
      </c>
      <c r="H5472" s="17">
        <f t="shared" si="258"/>
        <v>925.37278090541929</v>
      </c>
      <c r="I5472" s="18">
        <f t="shared" si="256"/>
        <v>52.807899403294357</v>
      </c>
      <c r="J5472" s="17">
        <f t="shared" si="257"/>
        <v>0.80957575149657846</v>
      </c>
    </row>
    <row r="5473" spans="1:10" x14ac:dyDescent="0.3">
      <c r="A5473" s="2">
        <v>20200815</v>
      </c>
      <c r="B5473" s="2" t="s">
        <v>33</v>
      </c>
      <c r="C5473" s="2">
        <v>753.01</v>
      </c>
      <c r="D5473" s="2">
        <v>48.98</v>
      </c>
      <c r="E5473" s="2">
        <v>23.84</v>
      </c>
      <c r="F5473" s="2">
        <v>5.52</v>
      </c>
      <c r="G5473" s="2">
        <v>0</v>
      </c>
      <c r="H5473" s="16">
        <f t="shared" si="258"/>
        <v>998.05094181562447</v>
      </c>
      <c r="I5473" s="15">
        <f t="shared" si="256"/>
        <v>55.029091931738265</v>
      </c>
      <c r="J5473" s="14">
        <f t="shared" si="257"/>
        <v>0.86318340613609734</v>
      </c>
    </row>
    <row r="5474" spans="1:10" x14ac:dyDescent="0.3">
      <c r="A5474" s="19">
        <v>20200815</v>
      </c>
      <c r="B5474" s="19" t="s">
        <v>32</v>
      </c>
      <c r="C5474" s="19">
        <v>595.01</v>
      </c>
      <c r="D5474" s="19">
        <v>37.979999999999997</v>
      </c>
      <c r="E5474" s="19">
        <v>23.35</v>
      </c>
      <c r="F5474" s="19">
        <v>5.72</v>
      </c>
      <c r="G5474" s="19">
        <v>0</v>
      </c>
      <c r="H5474" s="17">
        <f t="shared" si="258"/>
        <v>966.88849287767164</v>
      </c>
      <c r="I5474" s="18">
        <f t="shared" si="256"/>
        <v>53.565265402427244</v>
      </c>
      <c r="J5474" s="17">
        <f t="shared" si="257"/>
        <v>0.84260107401645556</v>
      </c>
    </row>
    <row r="5475" spans="1:10" x14ac:dyDescent="0.3">
      <c r="A5475" s="2">
        <v>20200815</v>
      </c>
      <c r="B5475" s="2" t="s">
        <v>31</v>
      </c>
      <c r="C5475" s="2">
        <v>390</v>
      </c>
      <c r="D5475" s="2">
        <v>26.41</v>
      </c>
      <c r="E5475" s="2">
        <v>22.66</v>
      </c>
      <c r="F5475" s="2">
        <v>5.79</v>
      </c>
      <c r="G5475" s="2">
        <v>0</v>
      </c>
      <c r="H5475" s="16">
        <f t="shared" si="258"/>
        <v>876.81530973175563</v>
      </c>
      <c r="I5475" s="15">
        <f t="shared" si="256"/>
        <v>50.060478429117367</v>
      </c>
      <c r="J5475" s="14">
        <f t="shared" si="257"/>
        <v>0.77793495953041925</v>
      </c>
    </row>
    <row r="5476" spans="1:10" x14ac:dyDescent="0.3">
      <c r="A5476" s="19">
        <v>20200815</v>
      </c>
      <c r="B5476" s="19" t="s">
        <v>30</v>
      </c>
      <c r="C5476" s="19">
        <v>196</v>
      </c>
      <c r="D5476" s="19">
        <v>14.73</v>
      </c>
      <c r="E5476" s="19">
        <v>21.77</v>
      </c>
      <c r="F5476" s="19">
        <v>5.59</v>
      </c>
      <c r="G5476" s="19">
        <v>0</v>
      </c>
      <c r="H5476" s="17">
        <f t="shared" si="258"/>
        <v>770.85122075566665</v>
      </c>
      <c r="I5476" s="18">
        <f t="shared" si="256"/>
        <v>45.859100648614586</v>
      </c>
      <c r="J5476" s="17">
        <f t="shared" si="257"/>
        <v>0.69849453636084224</v>
      </c>
    </row>
    <row r="5477" spans="1:10" x14ac:dyDescent="0.3">
      <c r="A5477" s="2">
        <v>20200815</v>
      </c>
      <c r="B5477" s="2" t="s">
        <v>29</v>
      </c>
      <c r="C5477" s="2">
        <v>20.100000000000001</v>
      </c>
      <c r="D5477" s="2">
        <v>3.25</v>
      </c>
      <c r="E5477" s="2">
        <v>20.91</v>
      </c>
      <c r="F5477" s="2">
        <v>4.9000000000000004</v>
      </c>
      <c r="G5477" s="2">
        <v>0</v>
      </c>
      <c r="H5477" s="16">
        <f t="shared" si="258"/>
        <v>354.54245352691436</v>
      </c>
      <c r="I5477" s="15">
        <f t="shared" si="256"/>
        <v>31.989451672716072</v>
      </c>
      <c r="J5477" s="14">
        <f t="shared" si="257"/>
        <v>0.3433911954750779</v>
      </c>
    </row>
    <row r="5478" spans="1:10" x14ac:dyDescent="0.3">
      <c r="A5478" s="19">
        <v>20200815</v>
      </c>
      <c r="B5478" s="19" t="s">
        <v>28</v>
      </c>
      <c r="C5478" s="19">
        <v>0</v>
      </c>
      <c r="D5478" s="19">
        <v>0</v>
      </c>
      <c r="E5478" s="19">
        <v>19.95</v>
      </c>
      <c r="F5478" s="19">
        <v>4.21</v>
      </c>
      <c r="G5478" s="19">
        <v>0</v>
      </c>
      <c r="H5478" s="17">
        <f t="shared" si="258"/>
        <v>0</v>
      </c>
      <c r="I5478" s="18">
        <f t="shared" si="256"/>
        <v>19.95</v>
      </c>
      <c r="J5478" s="17">
        <f t="shared" si="257"/>
        <v>0</v>
      </c>
    </row>
    <row r="5479" spans="1:10" x14ac:dyDescent="0.3">
      <c r="A5479" s="2">
        <v>20200815</v>
      </c>
      <c r="B5479" s="2" t="s">
        <v>27</v>
      </c>
      <c r="C5479" s="2">
        <v>0</v>
      </c>
      <c r="D5479" s="2">
        <v>0</v>
      </c>
      <c r="E5479" s="2">
        <v>19.399999999999999</v>
      </c>
      <c r="F5479" s="2">
        <v>3.86</v>
      </c>
      <c r="G5479" s="2">
        <v>0</v>
      </c>
      <c r="H5479" s="16">
        <f t="shared" si="258"/>
        <v>0</v>
      </c>
      <c r="I5479" s="15">
        <f t="shared" si="256"/>
        <v>19.399999999999999</v>
      </c>
      <c r="J5479" s="14">
        <f t="shared" si="257"/>
        <v>0</v>
      </c>
    </row>
    <row r="5480" spans="1:10" x14ac:dyDescent="0.3">
      <c r="A5480" s="19">
        <v>20200815</v>
      </c>
      <c r="B5480" s="19" t="s">
        <v>26</v>
      </c>
      <c r="C5480" s="19">
        <v>0</v>
      </c>
      <c r="D5480" s="19">
        <v>0</v>
      </c>
      <c r="E5480" s="19">
        <v>19.02</v>
      </c>
      <c r="F5480" s="19">
        <v>3.52</v>
      </c>
      <c r="G5480" s="19">
        <v>0</v>
      </c>
      <c r="H5480" s="17">
        <f t="shared" si="258"/>
        <v>0</v>
      </c>
      <c r="I5480" s="18">
        <f t="shared" si="256"/>
        <v>19.02</v>
      </c>
      <c r="J5480" s="17">
        <f t="shared" si="257"/>
        <v>0</v>
      </c>
    </row>
    <row r="5481" spans="1:10" x14ac:dyDescent="0.3">
      <c r="A5481" s="2">
        <v>20200815</v>
      </c>
      <c r="B5481" s="2" t="s">
        <v>25</v>
      </c>
      <c r="C5481" s="2">
        <v>0</v>
      </c>
      <c r="D5481" s="2">
        <v>0</v>
      </c>
      <c r="E5481" s="2">
        <v>18.72</v>
      </c>
      <c r="F5481" s="2">
        <v>3.31</v>
      </c>
      <c r="G5481" s="2">
        <v>0</v>
      </c>
      <c r="H5481" s="16">
        <f t="shared" si="258"/>
        <v>0</v>
      </c>
      <c r="I5481" s="15">
        <f t="shared" si="256"/>
        <v>18.72</v>
      </c>
      <c r="J5481" s="14">
        <f t="shared" si="257"/>
        <v>0</v>
      </c>
    </row>
    <row r="5482" spans="1:10" x14ac:dyDescent="0.3">
      <c r="A5482" s="19">
        <v>20200816</v>
      </c>
      <c r="B5482" s="19" t="s">
        <v>48</v>
      </c>
      <c r="C5482" s="19">
        <v>0</v>
      </c>
      <c r="D5482" s="19">
        <v>0</v>
      </c>
      <c r="E5482" s="19">
        <v>18.5</v>
      </c>
      <c r="F5482" s="19">
        <v>3.03</v>
      </c>
      <c r="G5482" s="19">
        <v>0</v>
      </c>
      <c r="H5482" s="17">
        <f t="shared" si="258"/>
        <v>0</v>
      </c>
      <c r="I5482" s="18">
        <f t="shared" si="256"/>
        <v>18.5</v>
      </c>
      <c r="J5482" s="17">
        <f t="shared" si="257"/>
        <v>0</v>
      </c>
    </row>
    <row r="5483" spans="1:10" x14ac:dyDescent="0.3">
      <c r="A5483" s="2">
        <v>20200816</v>
      </c>
      <c r="B5483" s="2" t="s">
        <v>47</v>
      </c>
      <c r="C5483" s="2">
        <v>0</v>
      </c>
      <c r="D5483" s="2">
        <v>0</v>
      </c>
      <c r="E5483" s="2">
        <v>18.28</v>
      </c>
      <c r="F5483" s="2">
        <v>2.69</v>
      </c>
      <c r="G5483" s="2">
        <v>0</v>
      </c>
      <c r="H5483" s="16">
        <f t="shared" si="258"/>
        <v>0</v>
      </c>
      <c r="I5483" s="15">
        <f t="shared" si="256"/>
        <v>18.28</v>
      </c>
      <c r="J5483" s="14">
        <f t="shared" si="257"/>
        <v>0</v>
      </c>
    </row>
    <row r="5484" spans="1:10" x14ac:dyDescent="0.3">
      <c r="A5484" s="19">
        <v>20200816</v>
      </c>
      <c r="B5484" s="19" t="s">
        <v>46</v>
      </c>
      <c r="C5484" s="19">
        <v>0</v>
      </c>
      <c r="D5484" s="19">
        <v>0</v>
      </c>
      <c r="E5484" s="19">
        <v>18.079999999999998</v>
      </c>
      <c r="F5484" s="19">
        <v>2.69</v>
      </c>
      <c r="G5484" s="19">
        <v>0</v>
      </c>
      <c r="H5484" s="17">
        <f t="shared" si="258"/>
        <v>0</v>
      </c>
      <c r="I5484" s="18">
        <f t="shared" si="256"/>
        <v>18.079999999999998</v>
      </c>
      <c r="J5484" s="17">
        <f t="shared" si="257"/>
        <v>0</v>
      </c>
    </row>
    <row r="5485" spans="1:10" x14ac:dyDescent="0.3">
      <c r="A5485" s="2">
        <v>20200816</v>
      </c>
      <c r="B5485" s="2" t="s">
        <v>45</v>
      </c>
      <c r="C5485" s="2">
        <v>0</v>
      </c>
      <c r="D5485" s="2">
        <v>0</v>
      </c>
      <c r="E5485" s="2">
        <v>18.010000000000002</v>
      </c>
      <c r="F5485" s="2">
        <v>2.62</v>
      </c>
      <c r="G5485" s="2">
        <v>0</v>
      </c>
      <c r="H5485" s="16">
        <f t="shared" si="258"/>
        <v>0</v>
      </c>
      <c r="I5485" s="15">
        <f t="shared" si="256"/>
        <v>18.010000000000002</v>
      </c>
      <c r="J5485" s="14">
        <f t="shared" si="257"/>
        <v>0</v>
      </c>
    </row>
    <row r="5486" spans="1:10" x14ac:dyDescent="0.3">
      <c r="A5486" s="19">
        <v>20200816</v>
      </c>
      <c r="B5486" s="19" t="s">
        <v>44</v>
      </c>
      <c r="C5486" s="19">
        <v>0</v>
      </c>
      <c r="D5486" s="19">
        <v>0</v>
      </c>
      <c r="E5486" s="19">
        <v>17.920000000000002</v>
      </c>
      <c r="F5486" s="19">
        <v>2.48</v>
      </c>
      <c r="G5486" s="19">
        <v>0</v>
      </c>
      <c r="H5486" s="17">
        <f t="shared" si="258"/>
        <v>0</v>
      </c>
      <c r="I5486" s="18">
        <f t="shared" si="256"/>
        <v>17.920000000000002</v>
      </c>
      <c r="J5486" s="17">
        <f t="shared" si="257"/>
        <v>0</v>
      </c>
    </row>
    <row r="5487" spans="1:10" x14ac:dyDescent="0.3">
      <c r="A5487" s="2">
        <v>20200816</v>
      </c>
      <c r="B5487" s="2" t="s">
        <v>43</v>
      </c>
      <c r="C5487" s="2">
        <v>0</v>
      </c>
      <c r="D5487" s="2">
        <v>0</v>
      </c>
      <c r="E5487" s="2">
        <v>17.899999999999999</v>
      </c>
      <c r="F5487" s="2">
        <v>2.41</v>
      </c>
      <c r="G5487" s="2">
        <v>0</v>
      </c>
      <c r="H5487" s="16">
        <f t="shared" si="258"/>
        <v>0</v>
      </c>
      <c r="I5487" s="15">
        <f t="shared" si="256"/>
        <v>17.899999999999999</v>
      </c>
      <c r="J5487" s="14">
        <f t="shared" si="257"/>
        <v>0</v>
      </c>
    </row>
    <row r="5488" spans="1:10" x14ac:dyDescent="0.3">
      <c r="A5488" s="19">
        <v>20200816</v>
      </c>
      <c r="B5488" s="19" t="s">
        <v>42</v>
      </c>
      <c r="C5488" s="19">
        <v>13.63</v>
      </c>
      <c r="D5488" s="19">
        <v>2.76</v>
      </c>
      <c r="E5488" s="19">
        <v>17.88</v>
      </c>
      <c r="F5488" s="19">
        <v>2.21</v>
      </c>
      <c r="G5488" s="19">
        <v>0</v>
      </c>
      <c r="H5488" s="17">
        <f t="shared" si="258"/>
        <v>283.05926798202444</v>
      </c>
      <c r="I5488" s="18">
        <f t="shared" si="256"/>
        <v>26.725602124438261</v>
      </c>
      <c r="J5488" s="17">
        <f t="shared" si="257"/>
        <v>0.28086125344825169</v>
      </c>
    </row>
    <row r="5489" spans="1:10" x14ac:dyDescent="0.3">
      <c r="A5489" s="2">
        <v>20200816</v>
      </c>
      <c r="B5489" s="2" t="s">
        <v>41</v>
      </c>
      <c r="C5489" s="2">
        <v>178</v>
      </c>
      <c r="D5489" s="2">
        <v>14.24</v>
      </c>
      <c r="E5489" s="2">
        <v>18.38</v>
      </c>
      <c r="F5489" s="2">
        <v>2.21</v>
      </c>
      <c r="G5489" s="2">
        <v>0</v>
      </c>
      <c r="H5489" s="16">
        <f t="shared" si="258"/>
        <v>723.62392841568555</v>
      </c>
      <c r="I5489" s="15">
        <f t="shared" si="256"/>
        <v>40.993247762990173</v>
      </c>
      <c r="J5489" s="14">
        <f t="shared" si="257"/>
        <v>0.67154499293097414</v>
      </c>
    </row>
    <row r="5490" spans="1:10" x14ac:dyDescent="0.3">
      <c r="A5490" s="19">
        <v>20200816</v>
      </c>
      <c r="B5490" s="19" t="s">
        <v>40</v>
      </c>
      <c r="C5490" s="19">
        <v>321</v>
      </c>
      <c r="D5490" s="19">
        <v>25.92</v>
      </c>
      <c r="E5490" s="19">
        <v>19.809999999999999</v>
      </c>
      <c r="F5490" s="19">
        <v>2.5499999999999998</v>
      </c>
      <c r="G5490" s="19">
        <v>0</v>
      </c>
      <c r="H5490" s="17">
        <f t="shared" si="258"/>
        <v>734.3592349903513</v>
      </c>
      <c r="I5490" s="18">
        <f t="shared" si="256"/>
        <v>42.758726093448473</v>
      </c>
      <c r="J5490" s="17">
        <f t="shared" si="257"/>
        <v>0.6756734547026052</v>
      </c>
    </row>
    <row r="5491" spans="1:10" x14ac:dyDescent="0.3">
      <c r="A5491" s="2">
        <v>20200816</v>
      </c>
      <c r="B5491" s="2" t="s">
        <v>39</v>
      </c>
      <c r="C5491" s="2">
        <v>522</v>
      </c>
      <c r="D5491" s="2">
        <v>37.49</v>
      </c>
      <c r="E5491" s="2">
        <v>20.91</v>
      </c>
      <c r="F5491" s="2">
        <v>2.9</v>
      </c>
      <c r="G5491" s="2">
        <v>0</v>
      </c>
      <c r="H5491" s="16">
        <f t="shared" si="258"/>
        <v>857.67386365226866</v>
      </c>
      <c r="I5491" s="15">
        <f t="shared" si="256"/>
        <v>47.712308239133392</v>
      </c>
      <c r="J5491" s="14">
        <f t="shared" si="257"/>
        <v>0.77001497443263411</v>
      </c>
    </row>
    <row r="5492" spans="1:10" x14ac:dyDescent="0.3">
      <c r="A5492" s="19">
        <v>20200816</v>
      </c>
      <c r="B5492" s="19" t="s">
        <v>38</v>
      </c>
      <c r="C5492" s="19">
        <v>637</v>
      </c>
      <c r="D5492" s="19">
        <v>48.49</v>
      </c>
      <c r="E5492" s="19">
        <v>21.87</v>
      </c>
      <c r="F5492" s="19">
        <v>3.03</v>
      </c>
      <c r="G5492" s="19">
        <v>0</v>
      </c>
      <c r="H5492" s="17">
        <f t="shared" si="258"/>
        <v>850.64893521827071</v>
      </c>
      <c r="I5492" s="18">
        <f t="shared" si="256"/>
        <v>48.452779225570964</v>
      </c>
      <c r="J5492" s="17">
        <f t="shared" si="257"/>
        <v>0.76087356767563563</v>
      </c>
    </row>
    <row r="5493" spans="1:10" x14ac:dyDescent="0.3">
      <c r="A5493" s="2">
        <v>20200816</v>
      </c>
      <c r="B5493" s="2" t="s">
        <v>37</v>
      </c>
      <c r="C5493" s="2">
        <v>783</v>
      </c>
      <c r="D5493" s="2">
        <v>58.02</v>
      </c>
      <c r="E5493" s="2">
        <v>22.73</v>
      </c>
      <c r="F5493" s="2">
        <v>3.38</v>
      </c>
      <c r="G5493" s="2">
        <v>0</v>
      </c>
      <c r="H5493" s="16">
        <f t="shared" si="258"/>
        <v>923.09539999686706</v>
      </c>
      <c r="I5493" s="15">
        <f t="shared" si="256"/>
        <v>51.576731249902096</v>
      </c>
      <c r="J5493" s="14">
        <f t="shared" si="257"/>
        <v>0.81269753736004779</v>
      </c>
    </row>
    <row r="5494" spans="1:10" x14ac:dyDescent="0.3">
      <c r="A5494" s="19">
        <v>20200816</v>
      </c>
      <c r="B5494" s="19" t="s">
        <v>36</v>
      </c>
      <c r="C5494" s="19">
        <v>923.01</v>
      </c>
      <c r="D5494" s="19">
        <v>64.16</v>
      </c>
      <c r="E5494" s="19">
        <v>23.57</v>
      </c>
      <c r="F5494" s="19">
        <v>3.93</v>
      </c>
      <c r="G5494" s="19">
        <v>0</v>
      </c>
      <c r="H5494" s="17">
        <f t="shared" si="258"/>
        <v>1025.5499121472037</v>
      </c>
      <c r="I5494" s="18">
        <f t="shared" si="256"/>
        <v>55.618434754600116</v>
      </c>
      <c r="J5494" s="17">
        <f t="shared" si="257"/>
        <v>0.88424661332021115</v>
      </c>
    </row>
    <row r="5495" spans="1:10" x14ac:dyDescent="0.3">
      <c r="A5495" s="2">
        <v>20200816</v>
      </c>
      <c r="B5495" s="2" t="s">
        <v>35</v>
      </c>
      <c r="C5495" s="2">
        <v>870.01</v>
      </c>
      <c r="D5495" s="2">
        <v>64.239999999999995</v>
      </c>
      <c r="E5495" s="2">
        <v>24.09</v>
      </c>
      <c r="F5495" s="2">
        <v>4.28</v>
      </c>
      <c r="G5495" s="2">
        <v>0</v>
      </c>
      <c r="H5495" s="16">
        <f t="shared" si="258"/>
        <v>966.00972773667831</v>
      </c>
      <c r="I5495" s="15">
        <f t="shared" si="256"/>
        <v>54.277803991771194</v>
      </c>
      <c r="J5495" s="14">
        <f t="shared" si="257"/>
        <v>0.838737832153994</v>
      </c>
    </row>
    <row r="5496" spans="1:10" x14ac:dyDescent="0.3">
      <c r="A5496" s="19">
        <v>20200816</v>
      </c>
      <c r="B5496" s="19" t="s">
        <v>34</v>
      </c>
      <c r="C5496" s="19">
        <v>817.01</v>
      </c>
      <c r="D5496" s="19">
        <v>58.21</v>
      </c>
      <c r="E5496" s="19">
        <v>24.26</v>
      </c>
      <c r="F5496" s="19">
        <v>4.62</v>
      </c>
      <c r="G5496" s="19">
        <v>0</v>
      </c>
      <c r="H5496" s="17">
        <f t="shared" si="258"/>
        <v>961.20559220390476</v>
      </c>
      <c r="I5496" s="18">
        <f t="shared" si="256"/>
        <v>54.297674756372025</v>
      </c>
      <c r="J5496" s="17">
        <f t="shared" si="257"/>
        <v>0.83448069253912283</v>
      </c>
    </row>
    <row r="5497" spans="1:10" x14ac:dyDescent="0.3">
      <c r="A5497" s="2">
        <v>20200816</v>
      </c>
      <c r="B5497" s="2" t="s">
        <v>33</v>
      </c>
      <c r="C5497" s="2">
        <v>720.01</v>
      </c>
      <c r="D5497" s="2">
        <v>48.73</v>
      </c>
      <c r="E5497" s="2">
        <v>24.09</v>
      </c>
      <c r="F5497" s="2">
        <v>4.83</v>
      </c>
      <c r="G5497" s="2">
        <v>0</v>
      </c>
      <c r="H5497" s="16">
        <f t="shared" si="258"/>
        <v>957.95742058773294</v>
      </c>
      <c r="I5497" s="15">
        <f t="shared" si="256"/>
        <v>54.026169393366658</v>
      </c>
      <c r="J5497" s="14">
        <f t="shared" si="257"/>
        <v>0.83283116596047835</v>
      </c>
    </row>
    <row r="5498" spans="1:10" x14ac:dyDescent="0.3">
      <c r="A5498" s="19">
        <v>20200816</v>
      </c>
      <c r="B5498" s="19" t="s">
        <v>32</v>
      </c>
      <c r="C5498" s="19">
        <v>581.01</v>
      </c>
      <c r="D5498" s="19">
        <v>37.75</v>
      </c>
      <c r="E5498" s="19">
        <v>23.59</v>
      </c>
      <c r="F5498" s="19">
        <v>4.9000000000000004</v>
      </c>
      <c r="G5498" s="19">
        <v>0</v>
      </c>
      <c r="H5498" s="17">
        <f t="shared" si="258"/>
        <v>949.02580986820021</v>
      </c>
      <c r="I5498" s="18">
        <f t="shared" si="256"/>
        <v>53.24705655838126</v>
      </c>
      <c r="J5498" s="17">
        <f t="shared" si="257"/>
        <v>0.82839347409800224</v>
      </c>
    </row>
    <row r="5499" spans="1:10" x14ac:dyDescent="0.3">
      <c r="A5499" s="2">
        <v>20200816</v>
      </c>
      <c r="B5499" s="2" t="s">
        <v>31</v>
      </c>
      <c r="C5499" s="2">
        <v>391</v>
      </c>
      <c r="D5499" s="2">
        <v>26.18</v>
      </c>
      <c r="E5499" s="2">
        <v>23.03</v>
      </c>
      <c r="F5499" s="2">
        <v>4.62</v>
      </c>
      <c r="G5499" s="2">
        <v>0</v>
      </c>
      <c r="H5499" s="16">
        <f t="shared" si="258"/>
        <v>886.23421844724248</v>
      </c>
      <c r="I5499" s="15">
        <f t="shared" si="256"/>
        <v>50.724819326476329</v>
      </c>
      <c r="J5499" s="14">
        <f t="shared" si="257"/>
        <v>0.78364225027000933</v>
      </c>
    </row>
    <row r="5500" spans="1:10" x14ac:dyDescent="0.3">
      <c r="A5500" s="19">
        <v>20200816</v>
      </c>
      <c r="B5500" s="19" t="s">
        <v>30</v>
      </c>
      <c r="C5500" s="19">
        <v>193</v>
      </c>
      <c r="D5500" s="19">
        <v>14.5</v>
      </c>
      <c r="E5500" s="19">
        <v>22.34</v>
      </c>
      <c r="F5500" s="19">
        <v>4.1399999999999997</v>
      </c>
      <c r="G5500" s="19">
        <v>0</v>
      </c>
      <c r="H5500" s="17">
        <f t="shared" si="258"/>
        <v>770.82832843965843</v>
      </c>
      <c r="I5500" s="18">
        <f t="shared" si="256"/>
        <v>46.42838526373933</v>
      </c>
      <c r="J5500" s="17">
        <f t="shared" si="257"/>
        <v>0.69649909966661705</v>
      </c>
    </row>
    <row r="5501" spans="1:10" x14ac:dyDescent="0.3">
      <c r="A5501" s="2">
        <v>20200816</v>
      </c>
      <c r="B5501" s="2" t="s">
        <v>29</v>
      </c>
      <c r="C5501" s="2">
        <v>13.81</v>
      </c>
      <c r="D5501" s="2">
        <v>3.02</v>
      </c>
      <c r="E5501" s="2">
        <v>21.4</v>
      </c>
      <c r="F5501" s="2">
        <v>3.72</v>
      </c>
      <c r="G5501" s="2">
        <v>0</v>
      </c>
      <c r="H5501" s="16">
        <f t="shared" si="258"/>
        <v>262.12623029380978</v>
      </c>
      <c r="I5501" s="15">
        <f t="shared" si="256"/>
        <v>29.591444696681556</v>
      </c>
      <c r="J5501" s="14">
        <f t="shared" si="257"/>
        <v>0.25671030888906338</v>
      </c>
    </row>
    <row r="5502" spans="1:10" x14ac:dyDescent="0.3">
      <c r="A5502" s="19">
        <v>20200816</v>
      </c>
      <c r="B5502" s="19" t="s">
        <v>28</v>
      </c>
      <c r="C5502" s="19">
        <v>0</v>
      </c>
      <c r="D5502" s="19">
        <v>0</v>
      </c>
      <c r="E5502" s="19">
        <v>20.69</v>
      </c>
      <c r="F5502" s="19">
        <v>3.17</v>
      </c>
      <c r="G5502" s="19">
        <v>0</v>
      </c>
      <c r="H5502" s="17">
        <f t="shared" si="258"/>
        <v>0</v>
      </c>
      <c r="I5502" s="18">
        <f t="shared" si="256"/>
        <v>20.69</v>
      </c>
      <c r="J5502" s="17">
        <f t="shared" si="257"/>
        <v>0</v>
      </c>
    </row>
    <row r="5503" spans="1:10" x14ac:dyDescent="0.3">
      <c r="A5503" s="2">
        <v>20200816</v>
      </c>
      <c r="B5503" s="2" t="s">
        <v>27</v>
      </c>
      <c r="C5503" s="2">
        <v>0</v>
      </c>
      <c r="D5503" s="2">
        <v>0</v>
      </c>
      <c r="E5503" s="2">
        <v>20.49</v>
      </c>
      <c r="F5503" s="2">
        <v>3.1</v>
      </c>
      <c r="G5503" s="2">
        <v>0</v>
      </c>
      <c r="H5503" s="16">
        <f t="shared" si="258"/>
        <v>0</v>
      </c>
      <c r="I5503" s="15">
        <f t="shared" si="256"/>
        <v>20.49</v>
      </c>
      <c r="J5503" s="14">
        <f t="shared" si="257"/>
        <v>0</v>
      </c>
    </row>
    <row r="5504" spans="1:10" x14ac:dyDescent="0.3">
      <c r="A5504" s="19">
        <v>20200816</v>
      </c>
      <c r="B5504" s="19" t="s">
        <v>26</v>
      </c>
      <c r="C5504" s="19">
        <v>0</v>
      </c>
      <c r="D5504" s="19">
        <v>0</v>
      </c>
      <c r="E5504" s="19">
        <v>20.239999999999998</v>
      </c>
      <c r="F5504" s="19">
        <v>2.97</v>
      </c>
      <c r="G5504" s="19">
        <v>0</v>
      </c>
      <c r="H5504" s="17">
        <f t="shared" si="258"/>
        <v>0</v>
      </c>
      <c r="I5504" s="18">
        <f t="shared" si="256"/>
        <v>20.239999999999998</v>
      </c>
      <c r="J5504" s="17">
        <f t="shared" si="257"/>
        <v>0</v>
      </c>
    </row>
    <row r="5505" spans="1:10" x14ac:dyDescent="0.3">
      <c r="A5505" s="2">
        <v>20200816</v>
      </c>
      <c r="B5505" s="2" t="s">
        <v>25</v>
      </c>
      <c r="C5505" s="2">
        <v>0</v>
      </c>
      <c r="D5505" s="2">
        <v>0</v>
      </c>
      <c r="E5505" s="2">
        <v>20.149999999999999</v>
      </c>
      <c r="F5505" s="2">
        <v>2.9</v>
      </c>
      <c r="G5505" s="2">
        <v>0</v>
      </c>
      <c r="H5505" s="16">
        <f t="shared" si="258"/>
        <v>0</v>
      </c>
      <c r="I5505" s="15">
        <f t="shared" si="256"/>
        <v>20.149999999999999</v>
      </c>
      <c r="J5505" s="14">
        <f t="shared" si="257"/>
        <v>0</v>
      </c>
    </row>
    <row r="5506" spans="1:10" x14ac:dyDescent="0.3">
      <c r="A5506" s="19">
        <v>20200817</v>
      </c>
      <c r="B5506" s="19" t="s">
        <v>48</v>
      </c>
      <c r="C5506" s="19">
        <v>0</v>
      </c>
      <c r="D5506" s="19">
        <v>0</v>
      </c>
      <c r="E5506" s="19">
        <v>20.25</v>
      </c>
      <c r="F5506" s="19">
        <v>2.62</v>
      </c>
      <c r="G5506" s="19">
        <v>0</v>
      </c>
      <c r="H5506" s="17">
        <f t="shared" si="258"/>
        <v>0</v>
      </c>
      <c r="I5506" s="18">
        <f t="shared" si="256"/>
        <v>20.25</v>
      </c>
      <c r="J5506" s="17">
        <f t="shared" si="257"/>
        <v>0</v>
      </c>
    </row>
    <row r="5507" spans="1:10" x14ac:dyDescent="0.3">
      <c r="A5507" s="2">
        <v>20200817</v>
      </c>
      <c r="B5507" s="2" t="s">
        <v>47</v>
      </c>
      <c r="C5507" s="2">
        <v>0</v>
      </c>
      <c r="D5507" s="2">
        <v>0</v>
      </c>
      <c r="E5507" s="2">
        <v>20.260000000000002</v>
      </c>
      <c r="F5507" s="2">
        <v>2.48</v>
      </c>
      <c r="G5507" s="2">
        <v>0</v>
      </c>
      <c r="H5507" s="16">
        <f t="shared" si="258"/>
        <v>0</v>
      </c>
      <c r="I5507" s="15">
        <f t="shared" si="256"/>
        <v>20.260000000000002</v>
      </c>
      <c r="J5507" s="14">
        <f t="shared" si="257"/>
        <v>0</v>
      </c>
    </row>
    <row r="5508" spans="1:10" x14ac:dyDescent="0.3">
      <c r="A5508" s="19">
        <v>20200817</v>
      </c>
      <c r="B5508" s="19" t="s">
        <v>46</v>
      </c>
      <c r="C5508" s="19">
        <v>0</v>
      </c>
      <c r="D5508" s="19">
        <v>0</v>
      </c>
      <c r="E5508" s="19">
        <v>20.07</v>
      </c>
      <c r="F5508" s="19">
        <v>2.62</v>
      </c>
      <c r="G5508" s="19">
        <v>0</v>
      </c>
      <c r="H5508" s="17">
        <f t="shared" si="258"/>
        <v>0</v>
      </c>
      <c r="I5508" s="18">
        <f t="shared" si="256"/>
        <v>20.07</v>
      </c>
      <c r="J5508" s="17">
        <f t="shared" si="257"/>
        <v>0</v>
      </c>
    </row>
    <row r="5509" spans="1:10" x14ac:dyDescent="0.3">
      <c r="A5509" s="2">
        <v>20200817</v>
      </c>
      <c r="B5509" s="2" t="s">
        <v>45</v>
      </c>
      <c r="C5509" s="2">
        <v>0</v>
      </c>
      <c r="D5509" s="2">
        <v>0</v>
      </c>
      <c r="E5509" s="2">
        <v>19.829999999999998</v>
      </c>
      <c r="F5509" s="2">
        <v>2.69</v>
      </c>
      <c r="G5509" s="2">
        <v>0</v>
      </c>
      <c r="H5509" s="16">
        <f t="shared" si="258"/>
        <v>0</v>
      </c>
      <c r="I5509" s="15">
        <f t="shared" si="256"/>
        <v>19.829999999999998</v>
      </c>
      <c r="J5509" s="14">
        <f t="shared" si="257"/>
        <v>0</v>
      </c>
    </row>
    <row r="5510" spans="1:10" x14ac:dyDescent="0.3">
      <c r="A5510" s="19">
        <v>20200817</v>
      </c>
      <c r="B5510" s="19" t="s">
        <v>44</v>
      </c>
      <c r="C5510" s="19">
        <v>0</v>
      </c>
      <c r="D5510" s="19">
        <v>0</v>
      </c>
      <c r="E5510" s="19">
        <v>19.809999999999999</v>
      </c>
      <c r="F5510" s="19">
        <v>2.9</v>
      </c>
      <c r="G5510" s="19">
        <v>0</v>
      </c>
      <c r="H5510" s="17">
        <f t="shared" si="258"/>
        <v>0</v>
      </c>
      <c r="I5510" s="18">
        <f t="shared" si="256"/>
        <v>19.809999999999999</v>
      </c>
      <c r="J5510" s="17">
        <f t="shared" si="257"/>
        <v>0</v>
      </c>
    </row>
    <row r="5511" spans="1:10" x14ac:dyDescent="0.3">
      <c r="A5511" s="2">
        <v>20200817</v>
      </c>
      <c r="B5511" s="2" t="s">
        <v>43</v>
      </c>
      <c r="C5511" s="2">
        <v>0</v>
      </c>
      <c r="D5511" s="2">
        <v>0</v>
      </c>
      <c r="E5511" s="2">
        <v>19.88</v>
      </c>
      <c r="F5511" s="2">
        <v>2.62</v>
      </c>
      <c r="G5511" s="2">
        <v>0</v>
      </c>
      <c r="H5511" s="16">
        <f t="shared" si="258"/>
        <v>0</v>
      </c>
      <c r="I5511" s="15">
        <f t="shared" si="256"/>
        <v>19.88</v>
      </c>
      <c r="J5511" s="14">
        <f t="shared" si="257"/>
        <v>0</v>
      </c>
    </row>
    <row r="5512" spans="1:10" x14ac:dyDescent="0.3">
      <c r="A5512" s="19">
        <v>20200817</v>
      </c>
      <c r="B5512" s="19" t="s">
        <v>42</v>
      </c>
      <c r="C5512" s="19">
        <v>11.82</v>
      </c>
      <c r="D5512" s="19">
        <v>2.6</v>
      </c>
      <c r="E5512" s="19">
        <v>19.91</v>
      </c>
      <c r="F5512" s="19">
        <v>2.0699999999999998</v>
      </c>
      <c r="G5512" s="19">
        <v>0</v>
      </c>
      <c r="H5512" s="17">
        <f t="shared" si="258"/>
        <v>260.56484564731511</v>
      </c>
      <c r="I5512" s="18">
        <f t="shared" si="256"/>
        <v>28.052651426478597</v>
      </c>
      <c r="J5512" s="17">
        <f t="shared" si="257"/>
        <v>0.25698548423241563</v>
      </c>
    </row>
    <row r="5513" spans="1:10" x14ac:dyDescent="0.3">
      <c r="A5513" s="2">
        <v>20200817</v>
      </c>
      <c r="B5513" s="2" t="s">
        <v>41</v>
      </c>
      <c r="C5513" s="2">
        <v>167</v>
      </c>
      <c r="D5513" s="2">
        <v>14.09</v>
      </c>
      <c r="E5513" s="2">
        <v>20.38</v>
      </c>
      <c r="F5513" s="2">
        <v>2.41</v>
      </c>
      <c r="G5513" s="2">
        <v>0</v>
      </c>
      <c r="H5513" s="16">
        <f t="shared" si="258"/>
        <v>685.98450100218906</v>
      </c>
      <c r="I5513" s="15">
        <f t="shared" si="256"/>
        <v>41.817015656318404</v>
      </c>
      <c r="J5513" s="14">
        <f t="shared" si="257"/>
        <v>0.63407154658213405</v>
      </c>
    </row>
    <row r="5514" spans="1:10" x14ac:dyDescent="0.3">
      <c r="A5514" s="19">
        <v>20200817</v>
      </c>
      <c r="B5514" s="19" t="s">
        <v>40</v>
      </c>
      <c r="C5514" s="19">
        <v>372</v>
      </c>
      <c r="D5514" s="19">
        <v>25.77</v>
      </c>
      <c r="E5514" s="19">
        <v>20.9</v>
      </c>
      <c r="F5514" s="19">
        <v>2.41</v>
      </c>
      <c r="G5514" s="19">
        <v>0</v>
      </c>
      <c r="H5514" s="17">
        <f t="shared" si="258"/>
        <v>855.64521397697843</v>
      </c>
      <c r="I5514" s="18">
        <f t="shared" ref="I5514:I5577" si="259">E5514+H5514*((NOCT-20)/(800))</f>
        <v>47.638912936780571</v>
      </c>
      <c r="J5514" s="17">
        <f t="shared" ref="J5514:J5577" si="260">P_STC__W*(H5514/1000)*(1+(alpha_p/100)*(I5514-25))</f>
        <v>0.76847626520898837</v>
      </c>
    </row>
    <row r="5515" spans="1:10" x14ac:dyDescent="0.3">
      <c r="A5515" s="2">
        <v>20200817</v>
      </c>
      <c r="B5515" s="2" t="s">
        <v>39</v>
      </c>
      <c r="C5515" s="2">
        <v>511</v>
      </c>
      <c r="D5515" s="2">
        <v>37.33</v>
      </c>
      <c r="E5515" s="2">
        <v>21.96</v>
      </c>
      <c r="F5515" s="2">
        <v>2.48</v>
      </c>
      <c r="G5515" s="2">
        <v>0</v>
      </c>
      <c r="H5515" s="16">
        <f t="shared" si="258"/>
        <v>842.6713937450329</v>
      </c>
      <c r="I5515" s="15">
        <f t="shared" si="259"/>
        <v>48.293481054532279</v>
      </c>
      <c r="J5515" s="14">
        <f t="shared" si="260"/>
        <v>0.75434201809074974</v>
      </c>
    </row>
    <row r="5516" spans="1:10" x14ac:dyDescent="0.3">
      <c r="A5516" s="19">
        <v>20200817</v>
      </c>
      <c r="B5516" s="19" t="s">
        <v>38</v>
      </c>
      <c r="C5516" s="19">
        <v>631</v>
      </c>
      <c r="D5516" s="19">
        <v>48.31</v>
      </c>
      <c r="E5516" s="19">
        <v>22.99</v>
      </c>
      <c r="F5516" s="19">
        <v>2.62</v>
      </c>
      <c r="G5516" s="19">
        <v>0</v>
      </c>
      <c r="H5516" s="17">
        <f t="shared" si="258"/>
        <v>844.99014025312908</v>
      </c>
      <c r="I5516" s="18">
        <f t="shared" si="259"/>
        <v>49.395941882910279</v>
      </c>
      <c r="J5516" s="17">
        <f t="shared" si="260"/>
        <v>0.75222565366351524</v>
      </c>
    </row>
    <row r="5517" spans="1:10" x14ac:dyDescent="0.3">
      <c r="A5517" s="2">
        <v>20200817</v>
      </c>
      <c r="B5517" s="2" t="s">
        <v>37</v>
      </c>
      <c r="C5517" s="2">
        <v>845</v>
      </c>
      <c r="D5517" s="2">
        <v>57.79</v>
      </c>
      <c r="E5517" s="2">
        <v>24.01</v>
      </c>
      <c r="F5517" s="2">
        <v>2.97</v>
      </c>
      <c r="G5517" s="2">
        <v>0</v>
      </c>
      <c r="H5517" s="16">
        <f t="shared" si="258"/>
        <v>998.69974164863868</v>
      </c>
      <c r="I5517" s="15">
        <f t="shared" si="259"/>
        <v>55.21936692651996</v>
      </c>
      <c r="J5517" s="14">
        <f t="shared" si="260"/>
        <v>0.86288940890828469</v>
      </c>
    </row>
    <row r="5518" spans="1:10" x14ac:dyDescent="0.3">
      <c r="A5518" s="19">
        <v>20200817</v>
      </c>
      <c r="B5518" s="19" t="s">
        <v>36</v>
      </c>
      <c r="C5518" s="19">
        <v>906.01</v>
      </c>
      <c r="D5518" s="19">
        <v>63.86</v>
      </c>
      <c r="E5518" s="19">
        <v>24.47</v>
      </c>
      <c r="F5518" s="19">
        <v>3.45</v>
      </c>
      <c r="G5518" s="19">
        <v>0</v>
      </c>
      <c r="H5518" s="17">
        <f t="shared" si="258"/>
        <v>1009.2342562203963</v>
      </c>
      <c r="I5518" s="18">
        <f t="shared" si="259"/>
        <v>56.008570506887381</v>
      </c>
      <c r="J5518" s="17">
        <f t="shared" si="260"/>
        <v>0.86840715405650348</v>
      </c>
    </row>
    <row r="5519" spans="1:10" x14ac:dyDescent="0.3">
      <c r="A5519" s="2">
        <v>20200817</v>
      </c>
      <c r="B5519" s="2" t="s">
        <v>35</v>
      </c>
      <c r="C5519" s="2">
        <v>902.01</v>
      </c>
      <c r="D5519" s="2">
        <v>63.92</v>
      </c>
      <c r="E5519" s="2">
        <v>24.62</v>
      </c>
      <c r="F5519" s="2">
        <v>3.93</v>
      </c>
      <c r="G5519" s="2">
        <v>0</v>
      </c>
      <c r="H5519" s="16">
        <f t="shared" si="258"/>
        <v>1004.2629612901252</v>
      </c>
      <c r="I5519" s="15">
        <f t="shared" si="259"/>
        <v>56.003217540316413</v>
      </c>
      <c r="J5519" s="14">
        <f t="shared" si="260"/>
        <v>0.86415373753560476</v>
      </c>
    </row>
    <row r="5520" spans="1:10" x14ac:dyDescent="0.3">
      <c r="A5520" s="19">
        <v>20200817</v>
      </c>
      <c r="B5520" s="19" t="s">
        <v>34</v>
      </c>
      <c r="C5520" s="19">
        <v>852.01</v>
      </c>
      <c r="D5520" s="19">
        <v>57.92</v>
      </c>
      <c r="E5520" s="19">
        <v>24.83</v>
      </c>
      <c r="F5520" s="19">
        <v>4.07</v>
      </c>
      <c r="G5520" s="19">
        <v>0</v>
      </c>
      <c r="H5520" s="17">
        <f t="shared" si="258"/>
        <v>1005.5500959159406</v>
      </c>
      <c r="I5520" s="18">
        <f t="shared" si="259"/>
        <v>56.253440497373141</v>
      </c>
      <c r="J5520" s="17">
        <f t="shared" si="260"/>
        <v>0.86412904551167524</v>
      </c>
    </row>
    <row r="5521" spans="1:10" x14ac:dyDescent="0.3">
      <c r="A5521" s="2">
        <v>20200817</v>
      </c>
      <c r="B5521" s="2" t="s">
        <v>33</v>
      </c>
      <c r="C5521" s="2">
        <v>741.01</v>
      </c>
      <c r="D5521" s="2">
        <v>48.47</v>
      </c>
      <c r="E5521" s="2">
        <v>24.88</v>
      </c>
      <c r="F5521" s="2">
        <v>4.21</v>
      </c>
      <c r="G5521" s="2">
        <v>0</v>
      </c>
      <c r="H5521" s="16">
        <f t="shared" si="258"/>
        <v>989.84960849759898</v>
      </c>
      <c r="I5521" s="15">
        <f t="shared" si="259"/>
        <v>55.812800265549967</v>
      </c>
      <c r="J5521" s="14">
        <f t="shared" si="260"/>
        <v>0.85259943623953693</v>
      </c>
    </row>
    <row r="5522" spans="1:10" x14ac:dyDescent="0.3">
      <c r="A5522" s="19">
        <v>20200817</v>
      </c>
      <c r="B5522" s="19" t="s">
        <v>32</v>
      </c>
      <c r="C5522" s="19">
        <v>534.01</v>
      </c>
      <c r="D5522" s="19">
        <v>37.51</v>
      </c>
      <c r="E5522" s="19">
        <v>24.58</v>
      </c>
      <c r="F5522" s="19">
        <v>4.55</v>
      </c>
      <c r="G5522" s="19">
        <v>0</v>
      </c>
      <c r="H5522" s="17">
        <f t="shared" si="258"/>
        <v>877.0078830112094</v>
      </c>
      <c r="I5522" s="18">
        <f t="shared" si="259"/>
        <v>51.986496344100289</v>
      </c>
      <c r="J5522" s="17">
        <f t="shared" si="260"/>
        <v>0.77050471788237818</v>
      </c>
    </row>
    <row r="5523" spans="1:10" x14ac:dyDescent="0.3">
      <c r="A5523" s="2">
        <v>20200817</v>
      </c>
      <c r="B5523" s="2" t="s">
        <v>31</v>
      </c>
      <c r="C5523" s="2">
        <v>379</v>
      </c>
      <c r="D5523" s="2">
        <v>25.95</v>
      </c>
      <c r="E5523" s="2">
        <v>24.04</v>
      </c>
      <c r="F5523" s="2">
        <v>4.28</v>
      </c>
      <c r="G5523" s="2">
        <v>0</v>
      </c>
      <c r="H5523" s="16">
        <f t="shared" ref="H5523:H5586" si="261">IF(D5523&gt;0,C5523/SIN(D5523*PI()/180),0)</f>
        <v>866.11420546183149</v>
      </c>
      <c r="I5523" s="15">
        <f t="shared" si="259"/>
        <v>51.106068920682233</v>
      </c>
      <c r="J5523" s="14">
        <f t="shared" si="260"/>
        <v>0.76436543832747317</v>
      </c>
    </row>
    <row r="5524" spans="1:10" x14ac:dyDescent="0.3">
      <c r="A5524" s="19">
        <v>20200817</v>
      </c>
      <c r="B5524" s="19" t="s">
        <v>30</v>
      </c>
      <c r="C5524" s="19">
        <v>178</v>
      </c>
      <c r="D5524" s="19">
        <v>14.27</v>
      </c>
      <c r="E5524" s="19">
        <v>23.32</v>
      </c>
      <c r="F5524" s="19">
        <v>4.41</v>
      </c>
      <c r="G5524" s="19">
        <v>0</v>
      </c>
      <c r="H5524" s="17">
        <f t="shared" si="261"/>
        <v>722.13413162064091</v>
      </c>
      <c r="I5524" s="18">
        <f t="shared" si="259"/>
        <v>45.886691613145032</v>
      </c>
      <c r="J5524" s="17">
        <f t="shared" si="260"/>
        <v>0.65426066352345114</v>
      </c>
    </row>
    <row r="5525" spans="1:10" x14ac:dyDescent="0.3">
      <c r="A5525" s="2">
        <v>20200817</v>
      </c>
      <c r="B5525" s="2" t="s">
        <v>29</v>
      </c>
      <c r="C5525" s="2">
        <v>15.4</v>
      </c>
      <c r="D5525" s="2">
        <v>2.78</v>
      </c>
      <c r="E5525" s="2">
        <v>22.33</v>
      </c>
      <c r="F5525" s="2">
        <v>3.86</v>
      </c>
      <c r="G5525" s="2">
        <v>0</v>
      </c>
      <c r="H5525" s="16">
        <f t="shared" si="261"/>
        <v>317.51845578416703</v>
      </c>
      <c r="I5525" s="15">
        <f t="shared" si="259"/>
        <v>32.252451743255222</v>
      </c>
      <c r="J5525" s="14">
        <f t="shared" si="260"/>
        <v>0.30715591303241291</v>
      </c>
    </row>
    <row r="5526" spans="1:10" x14ac:dyDescent="0.3">
      <c r="A5526" s="19">
        <v>20200817</v>
      </c>
      <c r="B5526" s="19" t="s">
        <v>28</v>
      </c>
      <c r="C5526" s="19">
        <v>0</v>
      </c>
      <c r="D5526" s="19">
        <v>0</v>
      </c>
      <c r="E5526" s="19">
        <v>21.42</v>
      </c>
      <c r="F5526" s="19">
        <v>3.45</v>
      </c>
      <c r="G5526" s="19">
        <v>0</v>
      </c>
      <c r="H5526" s="17">
        <f t="shared" si="261"/>
        <v>0</v>
      </c>
      <c r="I5526" s="18">
        <f t="shared" si="259"/>
        <v>21.42</v>
      </c>
      <c r="J5526" s="17">
        <f t="shared" si="260"/>
        <v>0</v>
      </c>
    </row>
    <row r="5527" spans="1:10" x14ac:dyDescent="0.3">
      <c r="A5527" s="2">
        <v>20200817</v>
      </c>
      <c r="B5527" s="2" t="s">
        <v>27</v>
      </c>
      <c r="C5527" s="2">
        <v>0</v>
      </c>
      <c r="D5527" s="2">
        <v>0</v>
      </c>
      <c r="E5527" s="2">
        <v>20.85</v>
      </c>
      <c r="F5527" s="2">
        <v>2.83</v>
      </c>
      <c r="G5527" s="2">
        <v>0</v>
      </c>
      <c r="H5527" s="16">
        <f t="shared" si="261"/>
        <v>0</v>
      </c>
      <c r="I5527" s="15">
        <f t="shared" si="259"/>
        <v>20.85</v>
      </c>
      <c r="J5527" s="14">
        <f t="shared" si="260"/>
        <v>0</v>
      </c>
    </row>
    <row r="5528" spans="1:10" x14ac:dyDescent="0.3">
      <c r="A5528" s="19">
        <v>20200817</v>
      </c>
      <c r="B5528" s="19" t="s">
        <v>26</v>
      </c>
      <c r="C5528" s="19">
        <v>0</v>
      </c>
      <c r="D5528" s="19">
        <v>0</v>
      </c>
      <c r="E5528" s="19">
        <v>20.5</v>
      </c>
      <c r="F5528" s="19">
        <v>2.21</v>
      </c>
      <c r="G5528" s="19">
        <v>0</v>
      </c>
      <c r="H5528" s="17">
        <f t="shared" si="261"/>
        <v>0</v>
      </c>
      <c r="I5528" s="18">
        <f t="shared" si="259"/>
        <v>20.5</v>
      </c>
      <c r="J5528" s="17">
        <f t="shared" si="260"/>
        <v>0</v>
      </c>
    </row>
    <row r="5529" spans="1:10" x14ac:dyDescent="0.3">
      <c r="A5529" s="2">
        <v>20200817</v>
      </c>
      <c r="B5529" s="2" t="s">
        <v>25</v>
      </c>
      <c r="C5529" s="2">
        <v>0</v>
      </c>
      <c r="D5529" s="2">
        <v>0</v>
      </c>
      <c r="E5529" s="2">
        <v>20.28</v>
      </c>
      <c r="F5529" s="2">
        <v>1.66</v>
      </c>
      <c r="G5529" s="2">
        <v>0</v>
      </c>
      <c r="H5529" s="16">
        <f t="shared" si="261"/>
        <v>0</v>
      </c>
      <c r="I5529" s="15">
        <f t="shared" si="259"/>
        <v>20.28</v>
      </c>
      <c r="J5529" s="14">
        <f t="shared" si="260"/>
        <v>0</v>
      </c>
    </row>
    <row r="5530" spans="1:10" x14ac:dyDescent="0.3">
      <c r="A5530" s="19">
        <v>20200818</v>
      </c>
      <c r="B5530" s="19" t="s">
        <v>48</v>
      </c>
      <c r="C5530" s="19">
        <v>0</v>
      </c>
      <c r="D5530" s="19">
        <v>0</v>
      </c>
      <c r="E5530" s="19">
        <v>20.059999999999999</v>
      </c>
      <c r="F5530" s="19">
        <v>1.45</v>
      </c>
      <c r="G5530" s="19">
        <v>0</v>
      </c>
      <c r="H5530" s="17">
        <f t="shared" si="261"/>
        <v>0</v>
      </c>
      <c r="I5530" s="18">
        <f t="shared" si="259"/>
        <v>20.059999999999999</v>
      </c>
      <c r="J5530" s="17">
        <f t="shared" si="260"/>
        <v>0</v>
      </c>
    </row>
    <row r="5531" spans="1:10" x14ac:dyDescent="0.3">
      <c r="A5531" s="2">
        <v>20200818</v>
      </c>
      <c r="B5531" s="2" t="s">
        <v>47</v>
      </c>
      <c r="C5531" s="2">
        <v>0</v>
      </c>
      <c r="D5531" s="2">
        <v>0</v>
      </c>
      <c r="E5531" s="2">
        <v>19.7</v>
      </c>
      <c r="F5531" s="2">
        <v>1.52</v>
      </c>
      <c r="G5531" s="2">
        <v>0</v>
      </c>
      <c r="H5531" s="16">
        <f t="shared" si="261"/>
        <v>0</v>
      </c>
      <c r="I5531" s="15">
        <f t="shared" si="259"/>
        <v>19.7</v>
      </c>
      <c r="J5531" s="14">
        <f t="shared" si="260"/>
        <v>0</v>
      </c>
    </row>
    <row r="5532" spans="1:10" x14ac:dyDescent="0.3">
      <c r="A5532" s="19">
        <v>20200818</v>
      </c>
      <c r="B5532" s="19" t="s">
        <v>46</v>
      </c>
      <c r="C5532" s="19">
        <v>0</v>
      </c>
      <c r="D5532" s="19">
        <v>0</v>
      </c>
      <c r="E5532" s="19">
        <v>19.78</v>
      </c>
      <c r="F5532" s="19">
        <v>1.72</v>
      </c>
      <c r="G5532" s="19">
        <v>0</v>
      </c>
      <c r="H5532" s="17">
        <f t="shared" si="261"/>
        <v>0</v>
      </c>
      <c r="I5532" s="18">
        <f t="shared" si="259"/>
        <v>19.78</v>
      </c>
      <c r="J5532" s="17">
        <f t="shared" si="260"/>
        <v>0</v>
      </c>
    </row>
    <row r="5533" spans="1:10" x14ac:dyDescent="0.3">
      <c r="A5533" s="2">
        <v>20200818</v>
      </c>
      <c r="B5533" s="2" t="s">
        <v>45</v>
      </c>
      <c r="C5533" s="2">
        <v>0</v>
      </c>
      <c r="D5533" s="2">
        <v>0</v>
      </c>
      <c r="E5533" s="2">
        <v>19.98</v>
      </c>
      <c r="F5533" s="2">
        <v>2.14</v>
      </c>
      <c r="G5533" s="2">
        <v>0</v>
      </c>
      <c r="H5533" s="16">
        <f t="shared" si="261"/>
        <v>0</v>
      </c>
      <c r="I5533" s="15">
        <f t="shared" si="259"/>
        <v>19.98</v>
      </c>
      <c r="J5533" s="14">
        <f t="shared" si="260"/>
        <v>0</v>
      </c>
    </row>
    <row r="5534" spans="1:10" x14ac:dyDescent="0.3">
      <c r="A5534" s="19">
        <v>20200818</v>
      </c>
      <c r="B5534" s="19" t="s">
        <v>44</v>
      </c>
      <c r="C5534" s="19">
        <v>0</v>
      </c>
      <c r="D5534" s="19">
        <v>0</v>
      </c>
      <c r="E5534" s="19">
        <v>20.18</v>
      </c>
      <c r="F5534" s="19">
        <v>2.41</v>
      </c>
      <c r="G5534" s="19">
        <v>0</v>
      </c>
      <c r="H5534" s="17">
        <f t="shared" si="261"/>
        <v>0</v>
      </c>
      <c r="I5534" s="18">
        <f t="shared" si="259"/>
        <v>20.18</v>
      </c>
      <c r="J5534" s="17">
        <f t="shared" si="260"/>
        <v>0</v>
      </c>
    </row>
    <row r="5535" spans="1:10" x14ac:dyDescent="0.3">
      <c r="A5535" s="2">
        <v>20200818</v>
      </c>
      <c r="B5535" s="2" t="s">
        <v>43</v>
      </c>
      <c r="C5535" s="2">
        <v>0</v>
      </c>
      <c r="D5535" s="2">
        <v>0</v>
      </c>
      <c r="E5535" s="2">
        <v>20.09</v>
      </c>
      <c r="F5535" s="2">
        <v>2.5499999999999998</v>
      </c>
      <c r="G5535" s="2">
        <v>0</v>
      </c>
      <c r="H5535" s="16">
        <f t="shared" si="261"/>
        <v>0</v>
      </c>
      <c r="I5535" s="15">
        <f t="shared" si="259"/>
        <v>20.09</v>
      </c>
      <c r="J5535" s="14">
        <f t="shared" si="260"/>
        <v>0</v>
      </c>
    </row>
    <row r="5536" spans="1:10" x14ac:dyDescent="0.3">
      <c r="A5536" s="19">
        <v>20200818</v>
      </c>
      <c r="B5536" s="19" t="s">
        <v>42</v>
      </c>
      <c r="C5536" s="19">
        <v>0</v>
      </c>
      <c r="D5536" s="19">
        <v>0</v>
      </c>
      <c r="E5536" s="19">
        <v>20.399999999999999</v>
      </c>
      <c r="F5536" s="19">
        <v>2.48</v>
      </c>
      <c r="G5536" s="19">
        <v>0</v>
      </c>
      <c r="H5536" s="17">
        <f t="shared" si="261"/>
        <v>0</v>
      </c>
      <c r="I5536" s="18">
        <f t="shared" si="259"/>
        <v>20.399999999999999</v>
      </c>
      <c r="J5536" s="17">
        <f t="shared" si="260"/>
        <v>0</v>
      </c>
    </row>
    <row r="5537" spans="1:10" x14ac:dyDescent="0.3">
      <c r="A5537" s="2">
        <v>20200818</v>
      </c>
      <c r="B5537" s="2" t="s">
        <v>41</v>
      </c>
      <c r="C5537" s="2">
        <v>117</v>
      </c>
      <c r="D5537" s="2">
        <v>13.94</v>
      </c>
      <c r="E5537" s="2">
        <v>20.81</v>
      </c>
      <c r="F5537" s="2">
        <v>2.69</v>
      </c>
      <c r="G5537" s="2">
        <v>0</v>
      </c>
      <c r="H5537" s="16">
        <f t="shared" si="261"/>
        <v>485.667270147762</v>
      </c>
      <c r="I5537" s="15">
        <f t="shared" si="259"/>
        <v>35.987102192117561</v>
      </c>
      <c r="J5537" s="14">
        <f t="shared" si="260"/>
        <v>0.46165492846960099</v>
      </c>
    </row>
    <row r="5538" spans="1:10" x14ac:dyDescent="0.3">
      <c r="A5538" s="19">
        <v>20200818</v>
      </c>
      <c r="B5538" s="19" t="s">
        <v>40</v>
      </c>
      <c r="C5538" s="19">
        <v>170</v>
      </c>
      <c r="D5538" s="19">
        <v>25.62</v>
      </c>
      <c r="E5538" s="19">
        <v>21.61</v>
      </c>
      <c r="F5538" s="19">
        <v>3.03</v>
      </c>
      <c r="G5538" s="19">
        <v>0</v>
      </c>
      <c r="H5538" s="17">
        <f t="shared" si="261"/>
        <v>393.15401250206673</v>
      </c>
      <c r="I5538" s="18">
        <f t="shared" si="259"/>
        <v>33.896062890689585</v>
      </c>
      <c r="J5538" s="17">
        <f t="shared" si="260"/>
        <v>0.37741515980781265</v>
      </c>
    </row>
    <row r="5539" spans="1:10" x14ac:dyDescent="0.3">
      <c r="A5539" s="2">
        <v>20200818</v>
      </c>
      <c r="B5539" s="2" t="s">
        <v>39</v>
      </c>
      <c r="C5539" s="2">
        <v>258</v>
      </c>
      <c r="D5539" s="2">
        <v>37.18</v>
      </c>
      <c r="E5539" s="2">
        <v>22.34</v>
      </c>
      <c r="F5539" s="2">
        <v>3.03</v>
      </c>
      <c r="G5539" s="2">
        <v>0</v>
      </c>
      <c r="H5539" s="16">
        <f t="shared" si="261"/>
        <v>426.92539950990516</v>
      </c>
      <c r="I5539" s="15">
        <f t="shared" si="259"/>
        <v>35.681418734684534</v>
      </c>
      <c r="J5539" s="14">
        <f t="shared" si="260"/>
        <v>0.40640463918703512</v>
      </c>
    </row>
    <row r="5540" spans="1:10" x14ac:dyDescent="0.3">
      <c r="A5540" s="19">
        <v>20200818</v>
      </c>
      <c r="B5540" s="19" t="s">
        <v>38</v>
      </c>
      <c r="C5540" s="19">
        <v>322</v>
      </c>
      <c r="D5540" s="19">
        <v>48.13</v>
      </c>
      <c r="E5540" s="19">
        <v>23.13</v>
      </c>
      <c r="F5540" s="19">
        <v>2.83</v>
      </c>
      <c r="G5540" s="19">
        <v>0</v>
      </c>
      <c r="H5540" s="17">
        <f t="shared" si="261"/>
        <v>432.41145688658395</v>
      </c>
      <c r="I5540" s="18">
        <f t="shared" si="259"/>
        <v>36.642858027705749</v>
      </c>
      <c r="J5540" s="17">
        <f t="shared" si="260"/>
        <v>0.40975618347720638</v>
      </c>
    </row>
    <row r="5541" spans="1:10" x14ac:dyDescent="0.3">
      <c r="A5541" s="2">
        <v>20200818</v>
      </c>
      <c r="B5541" s="2" t="s">
        <v>37</v>
      </c>
      <c r="C5541" s="2">
        <v>692</v>
      </c>
      <c r="D5541" s="2">
        <v>57.56</v>
      </c>
      <c r="E5541" s="2">
        <v>24.11</v>
      </c>
      <c r="F5541" s="2">
        <v>2.97</v>
      </c>
      <c r="G5541" s="2">
        <v>0</v>
      </c>
      <c r="H5541" s="16">
        <f t="shared" si="261"/>
        <v>819.95025020042567</v>
      </c>
      <c r="I5541" s="15">
        <f t="shared" si="259"/>
        <v>49.733445318763302</v>
      </c>
      <c r="J5541" s="14">
        <f t="shared" si="260"/>
        <v>0.72868937415195234</v>
      </c>
    </row>
    <row r="5542" spans="1:10" x14ac:dyDescent="0.3">
      <c r="A5542" s="19">
        <v>20200818</v>
      </c>
      <c r="B5542" s="19" t="s">
        <v>36</v>
      </c>
      <c r="C5542" s="19">
        <v>856.01</v>
      </c>
      <c r="D5542" s="19">
        <v>63.57</v>
      </c>
      <c r="E5542" s="19">
        <v>25.02</v>
      </c>
      <c r="F5542" s="19">
        <v>3.03</v>
      </c>
      <c r="G5542" s="19">
        <v>0</v>
      </c>
      <c r="H5542" s="17">
        <f t="shared" si="261"/>
        <v>955.92433250129397</v>
      </c>
      <c r="I5542" s="18">
        <f t="shared" si="259"/>
        <v>54.892635390665433</v>
      </c>
      <c r="J5542" s="17">
        <f t="shared" si="260"/>
        <v>0.82733639360492506</v>
      </c>
    </row>
    <row r="5543" spans="1:10" x14ac:dyDescent="0.3">
      <c r="A5543" s="2">
        <v>20200818</v>
      </c>
      <c r="B5543" s="2" t="s">
        <v>35</v>
      </c>
      <c r="C5543" s="2">
        <v>866.01</v>
      </c>
      <c r="D5543" s="2">
        <v>63.59</v>
      </c>
      <c r="E5543" s="2">
        <v>25.65</v>
      </c>
      <c r="F5543" s="2">
        <v>3.45</v>
      </c>
      <c r="G5543" s="2">
        <v>0</v>
      </c>
      <c r="H5543" s="16">
        <f t="shared" si="261"/>
        <v>966.92383452945785</v>
      </c>
      <c r="I5543" s="15">
        <f t="shared" si="259"/>
        <v>55.866369829045553</v>
      </c>
      <c r="J5543" s="14">
        <f t="shared" si="260"/>
        <v>0.83261940550048485</v>
      </c>
    </row>
    <row r="5544" spans="1:10" x14ac:dyDescent="0.3">
      <c r="A5544" s="19">
        <v>20200818</v>
      </c>
      <c r="B5544" s="19" t="s">
        <v>34</v>
      </c>
      <c r="C5544" s="19">
        <v>819.01</v>
      </c>
      <c r="D5544" s="19">
        <v>57.62</v>
      </c>
      <c r="E5544" s="19">
        <v>25.79</v>
      </c>
      <c r="F5544" s="19">
        <v>4.07</v>
      </c>
      <c r="G5544" s="19">
        <v>0</v>
      </c>
      <c r="H5544" s="17">
        <f t="shared" si="261"/>
        <v>969.7993339072566</v>
      </c>
      <c r="I5544" s="18">
        <f t="shared" si="259"/>
        <v>56.096229184601768</v>
      </c>
      <c r="J5544" s="17">
        <f t="shared" si="260"/>
        <v>0.83409237333111275</v>
      </c>
    </row>
    <row r="5545" spans="1:10" x14ac:dyDescent="0.3">
      <c r="A5545" s="2">
        <v>20200818</v>
      </c>
      <c r="B5545" s="2" t="s">
        <v>33</v>
      </c>
      <c r="C5545" s="2">
        <v>736.01</v>
      </c>
      <c r="D5545" s="2">
        <v>48.21</v>
      </c>
      <c r="E5545" s="2">
        <v>25.46</v>
      </c>
      <c r="F5545" s="2">
        <v>4.4800000000000004</v>
      </c>
      <c r="G5545" s="2">
        <v>0</v>
      </c>
      <c r="H5545" s="16">
        <f t="shared" si="261"/>
        <v>987.14804333371274</v>
      </c>
      <c r="I5545" s="15">
        <f t="shared" si="259"/>
        <v>56.30837635417852</v>
      </c>
      <c r="J5545" s="14">
        <f t="shared" si="260"/>
        <v>0.84807103227279013</v>
      </c>
    </row>
    <row r="5546" spans="1:10" x14ac:dyDescent="0.3">
      <c r="A5546" s="19">
        <v>20200818</v>
      </c>
      <c r="B5546" s="19" t="s">
        <v>32</v>
      </c>
      <c r="C5546" s="19">
        <v>577.01</v>
      </c>
      <c r="D5546" s="19">
        <v>37.270000000000003</v>
      </c>
      <c r="E5546" s="19">
        <v>24.86</v>
      </c>
      <c r="F5546" s="19">
        <v>4.62</v>
      </c>
      <c r="G5546" s="19">
        <v>0</v>
      </c>
      <c r="H5546" s="17">
        <f t="shared" si="261"/>
        <v>952.83497698175006</v>
      </c>
      <c r="I5546" s="18">
        <f t="shared" si="259"/>
        <v>54.636093030679689</v>
      </c>
      <c r="J5546" s="17">
        <f t="shared" si="260"/>
        <v>0.82576259988852485</v>
      </c>
    </row>
    <row r="5547" spans="1:10" x14ac:dyDescent="0.3">
      <c r="A5547" s="2">
        <v>20200818</v>
      </c>
      <c r="B5547" s="2" t="s">
        <v>31</v>
      </c>
      <c r="C5547" s="2">
        <v>393</v>
      </c>
      <c r="D5547" s="2">
        <v>25.72</v>
      </c>
      <c r="E5547" s="2">
        <v>24.04</v>
      </c>
      <c r="F5547" s="2">
        <v>4.62</v>
      </c>
      <c r="G5547" s="2">
        <v>0</v>
      </c>
      <c r="H5547" s="16">
        <f t="shared" si="261"/>
        <v>905.58505401460695</v>
      </c>
      <c r="I5547" s="15">
        <f t="shared" si="259"/>
        <v>52.339532937956463</v>
      </c>
      <c r="J5547" s="14">
        <f t="shared" si="260"/>
        <v>0.79417282815901658</v>
      </c>
    </row>
    <row r="5548" spans="1:10" x14ac:dyDescent="0.3">
      <c r="A5548" s="19">
        <v>20200818</v>
      </c>
      <c r="B5548" s="19" t="s">
        <v>30</v>
      </c>
      <c r="C5548" s="19">
        <v>187</v>
      </c>
      <c r="D5548" s="19">
        <v>14.03</v>
      </c>
      <c r="E5548" s="19">
        <v>22.94</v>
      </c>
      <c r="F5548" s="19">
        <v>4.55</v>
      </c>
      <c r="G5548" s="19">
        <v>0</v>
      </c>
      <c r="H5548" s="17">
        <f t="shared" si="261"/>
        <v>771.35697278368741</v>
      </c>
      <c r="I5548" s="18">
        <f t="shared" si="259"/>
        <v>47.044905399490233</v>
      </c>
      <c r="J5548" s="17">
        <f t="shared" si="260"/>
        <v>0.6948367610595465</v>
      </c>
    </row>
    <row r="5549" spans="1:10" x14ac:dyDescent="0.3">
      <c r="A5549" s="2">
        <v>20200818</v>
      </c>
      <c r="B5549" s="2" t="s">
        <v>29</v>
      </c>
      <c r="C5549" s="2">
        <v>12.63</v>
      </c>
      <c r="D5549" s="2">
        <v>2.5299999999999998</v>
      </c>
      <c r="E5549" s="2">
        <v>21.74</v>
      </c>
      <c r="F5549" s="2">
        <v>4.07</v>
      </c>
      <c r="G5549" s="2">
        <v>0</v>
      </c>
      <c r="H5549" s="16">
        <f t="shared" si="261"/>
        <v>286.11893777798718</v>
      </c>
      <c r="I5549" s="15">
        <f t="shared" si="259"/>
        <v>30.681216805562098</v>
      </c>
      <c r="J5549" s="14">
        <f t="shared" si="260"/>
        <v>0.27880417104836475</v>
      </c>
    </row>
    <row r="5550" spans="1:10" x14ac:dyDescent="0.3">
      <c r="A5550" s="19">
        <v>20200818</v>
      </c>
      <c r="B5550" s="19" t="s">
        <v>28</v>
      </c>
      <c r="C5550" s="19">
        <v>0</v>
      </c>
      <c r="D5550" s="19">
        <v>0</v>
      </c>
      <c r="E5550" s="19">
        <v>20.65</v>
      </c>
      <c r="F5550" s="19">
        <v>3.38</v>
      </c>
      <c r="G5550" s="19">
        <v>0</v>
      </c>
      <c r="H5550" s="17">
        <f t="shared" si="261"/>
        <v>0</v>
      </c>
      <c r="I5550" s="18">
        <f t="shared" si="259"/>
        <v>20.65</v>
      </c>
      <c r="J5550" s="17">
        <f t="shared" si="260"/>
        <v>0</v>
      </c>
    </row>
    <row r="5551" spans="1:10" x14ac:dyDescent="0.3">
      <c r="A5551" s="2">
        <v>20200818</v>
      </c>
      <c r="B5551" s="2" t="s">
        <v>27</v>
      </c>
      <c r="C5551" s="2">
        <v>0</v>
      </c>
      <c r="D5551" s="2">
        <v>0</v>
      </c>
      <c r="E5551" s="2">
        <v>20.11</v>
      </c>
      <c r="F5551" s="2">
        <v>2.69</v>
      </c>
      <c r="G5551" s="2">
        <v>0</v>
      </c>
      <c r="H5551" s="16">
        <f t="shared" si="261"/>
        <v>0</v>
      </c>
      <c r="I5551" s="15">
        <f t="shared" si="259"/>
        <v>20.11</v>
      </c>
      <c r="J5551" s="14">
        <f t="shared" si="260"/>
        <v>0</v>
      </c>
    </row>
    <row r="5552" spans="1:10" x14ac:dyDescent="0.3">
      <c r="A5552" s="19">
        <v>20200818</v>
      </c>
      <c r="B5552" s="19" t="s">
        <v>26</v>
      </c>
      <c r="C5552" s="19">
        <v>0</v>
      </c>
      <c r="D5552" s="19">
        <v>0</v>
      </c>
      <c r="E5552" s="19">
        <v>19.71</v>
      </c>
      <c r="F5552" s="19">
        <v>2.2799999999999998</v>
      </c>
      <c r="G5552" s="19">
        <v>0</v>
      </c>
      <c r="H5552" s="17">
        <f t="shared" si="261"/>
        <v>0</v>
      </c>
      <c r="I5552" s="18">
        <f t="shared" si="259"/>
        <v>19.71</v>
      </c>
      <c r="J5552" s="17">
        <f t="shared" si="260"/>
        <v>0</v>
      </c>
    </row>
    <row r="5553" spans="1:10" x14ac:dyDescent="0.3">
      <c r="A5553" s="2">
        <v>20200818</v>
      </c>
      <c r="B5553" s="2" t="s">
        <v>25</v>
      </c>
      <c r="C5553" s="2">
        <v>0</v>
      </c>
      <c r="D5553" s="2">
        <v>0</v>
      </c>
      <c r="E5553" s="2">
        <v>19.37</v>
      </c>
      <c r="F5553" s="2">
        <v>2.0699999999999998</v>
      </c>
      <c r="G5553" s="2">
        <v>0</v>
      </c>
      <c r="H5553" s="16">
        <f t="shared" si="261"/>
        <v>0</v>
      </c>
      <c r="I5553" s="15">
        <f t="shared" si="259"/>
        <v>19.37</v>
      </c>
      <c r="J5553" s="14">
        <f t="shared" si="260"/>
        <v>0</v>
      </c>
    </row>
    <row r="5554" spans="1:10" x14ac:dyDescent="0.3">
      <c r="A5554" s="19">
        <v>20200819</v>
      </c>
      <c r="B5554" s="19" t="s">
        <v>48</v>
      </c>
      <c r="C5554" s="19">
        <v>0</v>
      </c>
      <c r="D5554" s="19">
        <v>0</v>
      </c>
      <c r="E5554" s="19">
        <v>19.11</v>
      </c>
      <c r="F5554" s="19">
        <v>1.79</v>
      </c>
      <c r="G5554" s="19">
        <v>0</v>
      </c>
      <c r="H5554" s="17">
        <f t="shared" si="261"/>
        <v>0</v>
      </c>
      <c r="I5554" s="18">
        <f t="shared" si="259"/>
        <v>19.11</v>
      </c>
      <c r="J5554" s="17">
        <f t="shared" si="260"/>
        <v>0</v>
      </c>
    </row>
    <row r="5555" spans="1:10" x14ac:dyDescent="0.3">
      <c r="A5555" s="2">
        <v>20200819</v>
      </c>
      <c r="B5555" s="2" t="s">
        <v>47</v>
      </c>
      <c r="C5555" s="2">
        <v>0</v>
      </c>
      <c r="D5555" s="2">
        <v>0</v>
      </c>
      <c r="E5555" s="2">
        <v>18.75</v>
      </c>
      <c r="F5555" s="2">
        <v>1.72</v>
      </c>
      <c r="G5555" s="2">
        <v>0</v>
      </c>
      <c r="H5555" s="16">
        <f t="shared" si="261"/>
        <v>0</v>
      </c>
      <c r="I5555" s="15">
        <f t="shared" si="259"/>
        <v>18.75</v>
      </c>
      <c r="J5555" s="14">
        <f t="shared" si="260"/>
        <v>0</v>
      </c>
    </row>
    <row r="5556" spans="1:10" x14ac:dyDescent="0.3">
      <c r="A5556" s="19">
        <v>20200819</v>
      </c>
      <c r="B5556" s="19" t="s">
        <v>46</v>
      </c>
      <c r="C5556" s="19">
        <v>0</v>
      </c>
      <c r="D5556" s="19">
        <v>0</v>
      </c>
      <c r="E5556" s="19">
        <v>18.21</v>
      </c>
      <c r="F5556" s="19">
        <v>1.52</v>
      </c>
      <c r="G5556" s="19">
        <v>0</v>
      </c>
      <c r="H5556" s="17">
        <f t="shared" si="261"/>
        <v>0</v>
      </c>
      <c r="I5556" s="18">
        <f t="shared" si="259"/>
        <v>18.21</v>
      </c>
      <c r="J5556" s="17">
        <f t="shared" si="260"/>
        <v>0</v>
      </c>
    </row>
    <row r="5557" spans="1:10" x14ac:dyDescent="0.3">
      <c r="A5557" s="2">
        <v>20200819</v>
      </c>
      <c r="B5557" s="2" t="s">
        <v>45</v>
      </c>
      <c r="C5557" s="2">
        <v>0</v>
      </c>
      <c r="D5557" s="2">
        <v>0</v>
      </c>
      <c r="E5557" s="2">
        <v>17.71</v>
      </c>
      <c r="F5557" s="2">
        <v>1.66</v>
      </c>
      <c r="G5557" s="2">
        <v>0</v>
      </c>
      <c r="H5557" s="16">
        <f t="shared" si="261"/>
        <v>0</v>
      </c>
      <c r="I5557" s="15">
        <f t="shared" si="259"/>
        <v>17.71</v>
      </c>
      <c r="J5557" s="14">
        <f t="shared" si="260"/>
        <v>0</v>
      </c>
    </row>
    <row r="5558" spans="1:10" x14ac:dyDescent="0.3">
      <c r="A5558" s="19">
        <v>20200819</v>
      </c>
      <c r="B5558" s="19" t="s">
        <v>44</v>
      </c>
      <c r="C5558" s="19">
        <v>0</v>
      </c>
      <c r="D5558" s="19">
        <v>0</v>
      </c>
      <c r="E5558" s="19">
        <v>17.57</v>
      </c>
      <c r="F5558" s="19">
        <v>1.72</v>
      </c>
      <c r="G5558" s="19">
        <v>0</v>
      </c>
      <c r="H5558" s="17">
        <f t="shared" si="261"/>
        <v>0</v>
      </c>
      <c r="I5558" s="18">
        <f t="shared" si="259"/>
        <v>17.57</v>
      </c>
      <c r="J5558" s="17">
        <f t="shared" si="260"/>
        <v>0</v>
      </c>
    </row>
    <row r="5559" spans="1:10" x14ac:dyDescent="0.3">
      <c r="A5559" s="2">
        <v>20200819</v>
      </c>
      <c r="B5559" s="2" t="s">
        <v>43</v>
      </c>
      <c r="C5559" s="2">
        <v>0</v>
      </c>
      <c r="D5559" s="2">
        <v>0</v>
      </c>
      <c r="E5559" s="2">
        <v>18.12</v>
      </c>
      <c r="F5559" s="2">
        <v>1.59</v>
      </c>
      <c r="G5559" s="2">
        <v>0</v>
      </c>
      <c r="H5559" s="16">
        <f t="shared" si="261"/>
        <v>0</v>
      </c>
      <c r="I5559" s="15">
        <f t="shared" si="259"/>
        <v>18.12</v>
      </c>
      <c r="J5559" s="14">
        <f t="shared" si="260"/>
        <v>0</v>
      </c>
    </row>
    <row r="5560" spans="1:10" x14ac:dyDescent="0.3">
      <c r="A5560" s="19">
        <v>20200819</v>
      </c>
      <c r="B5560" s="19" t="s">
        <v>42</v>
      </c>
      <c r="C5560" s="19">
        <v>0</v>
      </c>
      <c r="D5560" s="19">
        <v>0</v>
      </c>
      <c r="E5560" s="19">
        <v>18.68</v>
      </c>
      <c r="F5560" s="19">
        <v>1.79</v>
      </c>
      <c r="G5560" s="19">
        <v>0</v>
      </c>
      <c r="H5560" s="17">
        <f t="shared" si="261"/>
        <v>0</v>
      </c>
      <c r="I5560" s="18">
        <f t="shared" si="259"/>
        <v>18.68</v>
      </c>
      <c r="J5560" s="17">
        <f t="shared" si="260"/>
        <v>0</v>
      </c>
    </row>
    <row r="5561" spans="1:10" x14ac:dyDescent="0.3">
      <c r="A5561" s="2">
        <v>20200819</v>
      </c>
      <c r="B5561" s="2" t="s">
        <v>41</v>
      </c>
      <c r="C5561" s="2">
        <v>132</v>
      </c>
      <c r="D5561" s="2">
        <v>13.79</v>
      </c>
      <c r="E5561" s="2">
        <v>19.559999999999999</v>
      </c>
      <c r="F5561" s="2">
        <v>1.38</v>
      </c>
      <c r="G5561" s="2">
        <v>0</v>
      </c>
      <c r="H5561" s="16">
        <f t="shared" si="261"/>
        <v>553.77499405434764</v>
      </c>
      <c r="I5561" s="15">
        <f t="shared" si="259"/>
        <v>36.865468564198366</v>
      </c>
      <c r="J5561" s="14">
        <f t="shared" si="260"/>
        <v>0.52420639502818811</v>
      </c>
    </row>
    <row r="5562" spans="1:10" x14ac:dyDescent="0.3">
      <c r="A5562" s="19">
        <v>20200819</v>
      </c>
      <c r="B5562" s="19" t="s">
        <v>40</v>
      </c>
      <c r="C5562" s="19">
        <v>255</v>
      </c>
      <c r="D5562" s="19">
        <v>25.47</v>
      </c>
      <c r="E5562" s="19">
        <v>20.48</v>
      </c>
      <c r="F5562" s="19">
        <v>1.93</v>
      </c>
      <c r="G5562" s="19">
        <v>0</v>
      </c>
      <c r="H5562" s="17">
        <f t="shared" si="261"/>
        <v>592.9702397698735</v>
      </c>
      <c r="I5562" s="18">
        <f t="shared" si="259"/>
        <v>39.010319992808547</v>
      </c>
      <c r="J5562" s="17">
        <f t="shared" si="260"/>
        <v>0.55558557714562595</v>
      </c>
    </row>
    <row r="5563" spans="1:10" x14ac:dyDescent="0.3">
      <c r="A5563" s="2">
        <v>20200819</v>
      </c>
      <c r="B5563" s="2" t="s">
        <v>39</v>
      </c>
      <c r="C5563" s="2">
        <v>467</v>
      </c>
      <c r="D5563" s="2">
        <v>37.020000000000003</v>
      </c>
      <c r="E5563" s="2">
        <v>21.59</v>
      </c>
      <c r="F5563" s="2">
        <v>2.48</v>
      </c>
      <c r="G5563" s="2">
        <v>0</v>
      </c>
      <c r="H5563" s="16">
        <f t="shared" si="261"/>
        <v>775.62670268776742</v>
      </c>
      <c r="I5563" s="15">
        <f t="shared" si="259"/>
        <v>45.828334458992728</v>
      </c>
      <c r="J5563" s="14">
        <f t="shared" si="260"/>
        <v>0.70292914698268805</v>
      </c>
    </row>
    <row r="5564" spans="1:10" x14ac:dyDescent="0.3">
      <c r="A5564" s="19">
        <v>20200819</v>
      </c>
      <c r="B5564" s="19" t="s">
        <v>38</v>
      </c>
      <c r="C5564" s="19">
        <v>747</v>
      </c>
      <c r="D5564" s="19">
        <v>47.94</v>
      </c>
      <c r="E5564" s="19">
        <v>22.41</v>
      </c>
      <c r="F5564" s="19">
        <v>3.1</v>
      </c>
      <c r="G5564" s="19">
        <v>0</v>
      </c>
      <c r="H5564" s="17">
        <f t="shared" si="261"/>
        <v>1006.1368879062709</v>
      </c>
      <c r="I5564" s="18">
        <f t="shared" si="259"/>
        <v>53.851777747070969</v>
      </c>
      <c r="J5564" s="17">
        <f t="shared" si="260"/>
        <v>0.87550711747776455</v>
      </c>
    </row>
    <row r="5565" spans="1:10" x14ac:dyDescent="0.3">
      <c r="A5565" s="2">
        <v>20200819</v>
      </c>
      <c r="B5565" s="2" t="s">
        <v>37</v>
      </c>
      <c r="C5565" s="2">
        <v>870</v>
      </c>
      <c r="D5565" s="2">
        <v>57.32</v>
      </c>
      <c r="E5565" s="2">
        <v>23.33</v>
      </c>
      <c r="F5565" s="2">
        <v>3.79</v>
      </c>
      <c r="G5565" s="2">
        <v>0</v>
      </c>
      <c r="H5565" s="16">
        <f t="shared" si="261"/>
        <v>1033.6232779795785</v>
      </c>
      <c r="I5565" s="15">
        <f t="shared" si="259"/>
        <v>55.630727436861825</v>
      </c>
      <c r="J5565" s="14">
        <f t="shared" si="260"/>
        <v>0.89115042992873172</v>
      </c>
    </row>
    <row r="5566" spans="1:10" x14ac:dyDescent="0.3">
      <c r="A5566" s="19">
        <v>20200819</v>
      </c>
      <c r="B5566" s="19" t="s">
        <v>36</v>
      </c>
      <c r="C5566" s="19">
        <v>897.01</v>
      </c>
      <c r="D5566" s="19">
        <v>63.26</v>
      </c>
      <c r="E5566" s="19">
        <v>23.99</v>
      </c>
      <c r="F5566" s="19">
        <v>4.21</v>
      </c>
      <c r="G5566" s="19">
        <v>0</v>
      </c>
      <c r="H5566" s="17">
        <f t="shared" si="261"/>
        <v>1004.425821686683</v>
      </c>
      <c r="I5566" s="18">
        <f t="shared" si="259"/>
        <v>55.378306927708842</v>
      </c>
      <c r="J5566" s="17">
        <f t="shared" si="260"/>
        <v>0.86711842014876905</v>
      </c>
    </row>
    <row r="5567" spans="1:10" x14ac:dyDescent="0.3">
      <c r="A5567" s="2">
        <v>20200819</v>
      </c>
      <c r="B5567" s="2" t="s">
        <v>35</v>
      </c>
      <c r="C5567" s="2">
        <v>937.01</v>
      </c>
      <c r="D5567" s="2">
        <v>63.26</v>
      </c>
      <c r="E5567" s="2">
        <v>24.2</v>
      </c>
      <c r="F5567" s="2">
        <v>4.62</v>
      </c>
      <c r="G5567" s="2">
        <v>0</v>
      </c>
      <c r="H5567" s="16">
        <f t="shared" si="261"/>
        <v>1049.2157714837504</v>
      </c>
      <c r="I5567" s="15">
        <f t="shared" si="259"/>
        <v>56.987992858867202</v>
      </c>
      <c r="J5567" s="14">
        <f t="shared" si="260"/>
        <v>0.89818539175840173</v>
      </c>
    </row>
    <row r="5568" spans="1:10" x14ac:dyDescent="0.3">
      <c r="A5568" s="19">
        <v>20200819</v>
      </c>
      <c r="B5568" s="19" t="s">
        <v>34</v>
      </c>
      <c r="C5568" s="19">
        <v>861.01</v>
      </c>
      <c r="D5568" s="19">
        <v>57.32</v>
      </c>
      <c r="E5568" s="19">
        <v>24.3</v>
      </c>
      <c r="F5568" s="19">
        <v>4.62</v>
      </c>
      <c r="G5568" s="19">
        <v>0</v>
      </c>
      <c r="H5568" s="17">
        <f t="shared" si="261"/>
        <v>1022.9425041071229</v>
      </c>
      <c r="I5568" s="18">
        <f t="shared" si="259"/>
        <v>56.266953253347594</v>
      </c>
      <c r="J5568" s="17">
        <f t="shared" si="260"/>
        <v>0.8790131745516141</v>
      </c>
    </row>
    <row r="5569" spans="1:10" x14ac:dyDescent="0.3">
      <c r="A5569" s="2">
        <v>20200819</v>
      </c>
      <c r="B5569" s="2" t="s">
        <v>33</v>
      </c>
      <c r="C5569" s="2">
        <v>757.01</v>
      </c>
      <c r="D5569" s="2">
        <v>47.94</v>
      </c>
      <c r="E5569" s="2">
        <v>24.39</v>
      </c>
      <c r="F5569" s="2">
        <v>4.21</v>
      </c>
      <c r="G5569" s="2">
        <v>0</v>
      </c>
      <c r="H5569" s="16">
        <f t="shared" si="261"/>
        <v>1019.6193915849078</v>
      </c>
      <c r="I5569" s="15">
        <f t="shared" si="259"/>
        <v>56.25310598702837</v>
      </c>
      <c r="J5569" s="14">
        <f t="shared" si="260"/>
        <v>0.87622116348256163</v>
      </c>
    </row>
    <row r="5570" spans="1:10" x14ac:dyDescent="0.3">
      <c r="A5570" s="19">
        <v>20200819</v>
      </c>
      <c r="B5570" s="19" t="s">
        <v>32</v>
      </c>
      <c r="C5570" s="19">
        <v>585.01</v>
      </c>
      <c r="D5570" s="19">
        <v>37.020000000000003</v>
      </c>
      <c r="E5570" s="19">
        <v>24.3</v>
      </c>
      <c r="F5570" s="19">
        <v>4.21</v>
      </c>
      <c r="G5570" s="19">
        <v>0</v>
      </c>
      <c r="H5570" s="17">
        <f t="shared" si="261"/>
        <v>971.62607567317082</v>
      </c>
      <c r="I5570" s="18">
        <f t="shared" si="259"/>
        <v>54.663314864786585</v>
      </c>
      <c r="J5570" s="17">
        <f t="shared" si="260"/>
        <v>0.84192864971228487</v>
      </c>
    </row>
    <row r="5571" spans="1:10" x14ac:dyDescent="0.3">
      <c r="A5571" s="2">
        <v>20200819</v>
      </c>
      <c r="B5571" s="2" t="s">
        <v>31</v>
      </c>
      <c r="C5571" s="2">
        <v>360</v>
      </c>
      <c r="D5571" s="2">
        <v>25.48</v>
      </c>
      <c r="E5571" s="2">
        <v>23.76</v>
      </c>
      <c r="F5571" s="2">
        <v>4.4800000000000004</v>
      </c>
      <c r="G5571" s="2">
        <v>0</v>
      </c>
      <c r="H5571" s="16">
        <f t="shared" si="261"/>
        <v>836.82784722180133</v>
      </c>
      <c r="I5571" s="15">
        <f t="shared" si="259"/>
        <v>49.910870225681293</v>
      </c>
      <c r="J5571" s="14">
        <f t="shared" si="260"/>
        <v>0.74302035265659783</v>
      </c>
    </row>
    <row r="5572" spans="1:10" x14ac:dyDescent="0.3">
      <c r="A5572" s="19">
        <v>20200819</v>
      </c>
      <c r="B5572" s="19" t="s">
        <v>30</v>
      </c>
      <c r="C5572" s="19">
        <v>138</v>
      </c>
      <c r="D5572" s="19">
        <v>13.79</v>
      </c>
      <c r="E5572" s="19">
        <v>22.86</v>
      </c>
      <c r="F5572" s="19">
        <v>4.34</v>
      </c>
      <c r="G5572" s="19">
        <v>0</v>
      </c>
      <c r="H5572" s="17">
        <f t="shared" si="261"/>
        <v>578.94658469318165</v>
      </c>
      <c r="I5572" s="18">
        <f t="shared" si="259"/>
        <v>40.952080771661926</v>
      </c>
      <c r="J5572" s="17">
        <f t="shared" si="260"/>
        <v>0.53738727262641617</v>
      </c>
    </row>
    <row r="5573" spans="1:10" x14ac:dyDescent="0.3">
      <c r="A5573" s="2">
        <v>20200819</v>
      </c>
      <c r="B5573" s="2" t="s">
        <v>29</v>
      </c>
      <c r="C5573" s="2">
        <v>0</v>
      </c>
      <c r="D5573" s="2">
        <v>0</v>
      </c>
      <c r="E5573" s="2">
        <v>21.8</v>
      </c>
      <c r="F5573" s="2">
        <v>4.07</v>
      </c>
      <c r="G5573" s="2">
        <v>0</v>
      </c>
      <c r="H5573" s="16">
        <f t="shared" si="261"/>
        <v>0</v>
      </c>
      <c r="I5573" s="15">
        <f t="shared" si="259"/>
        <v>21.8</v>
      </c>
      <c r="J5573" s="14">
        <f t="shared" si="260"/>
        <v>0</v>
      </c>
    </row>
    <row r="5574" spans="1:10" x14ac:dyDescent="0.3">
      <c r="A5574" s="19">
        <v>20200819</v>
      </c>
      <c r="B5574" s="19" t="s">
        <v>28</v>
      </c>
      <c r="C5574" s="19">
        <v>0</v>
      </c>
      <c r="D5574" s="19">
        <v>0</v>
      </c>
      <c r="E5574" s="19">
        <v>21.19</v>
      </c>
      <c r="F5574" s="19">
        <v>3.59</v>
      </c>
      <c r="G5574" s="19">
        <v>0</v>
      </c>
      <c r="H5574" s="17">
        <f t="shared" si="261"/>
        <v>0</v>
      </c>
      <c r="I5574" s="18">
        <f t="shared" si="259"/>
        <v>21.19</v>
      </c>
      <c r="J5574" s="17">
        <f t="shared" si="260"/>
        <v>0</v>
      </c>
    </row>
    <row r="5575" spans="1:10" x14ac:dyDescent="0.3">
      <c r="A5575" s="2">
        <v>20200819</v>
      </c>
      <c r="B5575" s="2" t="s">
        <v>27</v>
      </c>
      <c r="C5575" s="2">
        <v>0</v>
      </c>
      <c r="D5575" s="2">
        <v>0</v>
      </c>
      <c r="E5575" s="2">
        <v>20.83</v>
      </c>
      <c r="F5575" s="2">
        <v>2.9</v>
      </c>
      <c r="G5575" s="2">
        <v>0</v>
      </c>
      <c r="H5575" s="16">
        <f t="shared" si="261"/>
        <v>0</v>
      </c>
      <c r="I5575" s="15">
        <f t="shared" si="259"/>
        <v>20.83</v>
      </c>
      <c r="J5575" s="14">
        <f t="shared" si="260"/>
        <v>0</v>
      </c>
    </row>
    <row r="5576" spans="1:10" x14ac:dyDescent="0.3">
      <c r="A5576" s="19">
        <v>20200819</v>
      </c>
      <c r="B5576" s="19" t="s">
        <v>26</v>
      </c>
      <c r="C5576" s="19">
        <v>0</v>
      </c>
      <c r="D5576" s="19">
        <v>0</v>
      </c>
      <c r="E5576" s="19">
        <v>20.52</v>
      </c>
      <c r="F5576" s="19">
        <v>2.69</v>
      </c>
      <c r="G5576" s="19">
        <v>0</v>
      </c>
      <c r="H5576" s="17">
        <f t="shared" si="261"/>
        <v>0</v>
      </c>
      <c r="I5576" s="18">
        <f t="shared" si="259"/>
        <v>20.52</v>
      </c>
      <c r="J5576" s="17">
        <f t="shared" si="260"/>
        <v>0</v>
      </c>
    </row>
    <row r="5577" spans="1:10" x14ac:dyDescent="0.3">
      <c r="A5577" s="2">
        <v>20200819</v>
      </c>
      <c r="B5577" s="2" t="s">
        <v>25</v>
      </c>
      <c r="C5577" s="2">
        <v>0</v>
      </c>
      <c r="D5577" s="2">
        <v>0</v>
      </c>
      <c r="E5577" s="2">
        <v>20.309999999999999</v>
      </c>
      <c r="F5577" s="2">
        <v>2.69</v>
      </c>
      <c r="G5577" s="2">
        <v>0</v>
      </c>
      <c r="H5577" s="16">
        <f t="shared" si="261"/>
        <v>0</v>
      </c>
      <c r="I5577" s="15">
        <f t="shared" si="259"/>
        <v>20.309999999999999</v>
      </c>
      <c r="J5577" s="14">
        <f t="shared" si="260"/>
        <v>0</v>
      </c>
    </row>
    <row r="5578" spans="1:10" x14ac:dyDescent="0.3">
      <c r="A5578" s="19">
        <v>20200820</v>
      </c>
      <c r="B5578" s="19" t="s">
        <v>48</v>
      </c>
      <c r="C5578" s="19">
        <v>0</v>
      </c>
      <c r="D5578" s="19">
        <v>0</v>
      </c>
      <c r="E5578" s="19">
        <v>20.22</v>
      </c>
      <c r="F5578" s="19">
        <v>3.24</v>
      </c>
      <c r="G5578" s="19">
        <v>0</v>
      </c>
      <c r="H5578" s="17">
        <f t="shared" si="261"/>
        <v>0</v>
      </c>
      <c r="I5578" s="18">
        <f t="shared" ref="I5578:I5641" si="262">E5578+H5578*((NOCT-20)/(800))</f>
        <v>20.22</v>
      </c>
      <c r="J5578" s="17">
        <f t="shared" ref="J5578:J5641" si="263">P_STC__W*(H5578/1000)*(1+(alpha_p/100)*(I5578-25))</f>
        <v>0</v>
      </c>
    </row>
    <row r="5579" spans="1:10" x14ac:dyDescent="0.3">
      <c r="A5579" s="2">
        <v>20200820</v>
      </c>
      <c r="B5579" s="2" t="s">
        <v>47</v>
      </c>
      <c r="C5579" s="2">
        <v>0</v>
      </c>
      <c r="D5579" s="2">
        <v>0</v>
      </c>
      <c r="E5579" s="2">
        <v>20.28</v>
      </c>
      <c r="F5579" s="2">
        <v>3.59</v>
      </c>
      <c r="G5579" s="2">
        <v>0</v>
      </c>
      <c r="H5579" s="16">
        <f t="shared" si="261"/>
        <v>0</v>
      </c>
      <c r="I5579" s="15">
        <f t="shared" si="262"/>
        <v>20.28</v>
      </c>
      <c r="J5579" s="14">
        <f t="shared" si="263"/>
        <v>0</v>
      </c>
    </row>
    <row r="5580" spans="1:10" x14ac:dyDescent="0.3">
      <c r="A5580" s="19">
        <v>20200820</v>
      </c>
      <c r="B5580" s="19" t="s">
        <v>46</v>
      </c>
      <c r="C5580" s="19">
        <v>0</v>
      </c>
      <c r="D5580" s="19">
        <v>0</v>
      </c>
      <c r="E5580" s="19">
        <v>20.39</v>
      </c>
      <c r="F5580" s="19">
        <v>4</v>
      </c>
      <c r="G5580" s="19">
        <v>0</v>
      </c>
      <c r="H5580" s="17">
        <f t="shared" si="261"/>
        <v>0</v>
      </c>
      <c r="I5580" s="18">
        <f t="shared" si="262"/>
        <v>20.39</v>
      </c>
      <c r="J5580" s="17">
        <f t="shared" si="263"/>
        <v>0</v>
      </c>
    </row>
    <row r="5581" spans="1:10" x14ac:dyDescent="0.3">
      <c r="A5581" s="2">
        <v>20200820</v>
      </c>
      <c r="B5581" s="2" t="s">
        <v>45</v>
      </c>
      <c r="C5581" s="2">
        <v>0</v>
      </c>
      <c r="D5581" s="2">
        <v>0</v>
      </c>
      <c r="E5581" s="2">
        <v>20.57</v>
      </c>
      <c r="F5581" s="2">
        <v>4.1399999999999997</v>
      </c>
      <c r="G5581" s="2">
        <v>0</v>
      </c>
      <c r="H5581" s="16">
        <f t="shared" si="261"/>
        <v>0</v>
      </c>
      <c r="I5581" s="15">
        <f t="shared" si="262"/>
        <v>20.57</v>
      </c>
      <c r="J5581" s="14">
        <f t="shared" si="263"/>
        <v>0</v>
      </c>
    </row>
    <row r="5582" spans="1:10" x14ac:dyDescent="0.3">
      <c r="A5582" s="19">
        <v>20200820</v>
      </c>
      <c r="B5582" s="19" t="s">
        <v>44</v>
      </c>
      <c r="C5582" s="19">
        <v>0</v>
      </c>
      <c r="D5582" s="19">
        <v>0</v>
      </c>
      <c r="E5582" s="19">
        <v>20.72</v>
      </c>
      <c r="F5582" s="19">
        <v>4.07</v>
      </c>
      <c r="G5582" s="19">
        <v>0</v>
      </c>
      <c r="H5582" s="17">
        <f t="shared" si="261"/>
        <v>0</v>
      </c>
      <c r="I5582" s="18">
        <f t="shared" si="262"/>
        <v>20.72</v>
      </c>
      <c r="J5582" s="17">
        <f t="shared" si="263"/>
        <v>0</v>
      </c>
    </row>
    <row r="5583" spans="1:10" x14ac:dyDescent="0.3">
      <c r="A5583" s="2">
        <v>20200820</v>
      </c>
      <c r="B5583" s="2" t="s">
        <v>43</v>
      </c>
      <c r="C5583" s="2">
        <v>0</v>
      </c>
      <c r="D5583" s="2">
        <v>0</v>
      </c>
      <c r="E5583" s="2">
        <v>20.82</v>
      </c>
      <c r="F5583" s="2">
        <v>4</v>
      </c>
      <c r="G5583" s="2">
        <v>0</v>
      </c>
      <c r="H5583" s="16">
        <f t="shared" si="261"/>
        <v>0</v>
      </c>
      <c r="I5583" s="15">
        <f t="shared" si="262"/>
        <v>20.82</v>
      </c>
      <c r="J5583" s="14">
        <f t="shared" si="263"/>
        <v>0</v>
      </c>
    </row>
    <row r="5584" spans="1:10" x14ac:dyDescent="0.3">
      <c r="A5584" s="19">
        <v>20200820</v>
      </c>
      <c r="B5584" s="19" t="s">
        <v>42</v>
      </c>
      <c r="C5584" s="19">
        <v>0</v>
      </c>
      <c r="D5584" s="19">
        <v>0</v>
      </c>
      <c r="E5584" s="19">
        <v>20.91</v>
      </c>
      <c r="F5584" s="19">
        <v>4.07</v>
      </c>
      <c r="G5584" s="19">
        <v>0</v>
      </c>
      <c r="H5584" s="17">
        <f t="shared" si="261"/>
        <v>0</v>
      </c>
      <c r="I5584" s="18">
        <f t="shared" si="262"/>
        <v>20.91</v>
      </c>
      <c r="J5584" s="17">
        <f t="shared" si="263"/>
        <v>0</v>
      </c>
    </row>
    <row r="5585" spans="1:10" x14ac:dyDescent="0.3">
      <c r="A5585" s="2">
        <v>20200820</v>
      </c>
      <c r="B5585" s="2" t="s">
        <v>41</v>
      </c>
      <c r="C5585" s="2">
        <v>101</v>
      </c>
      <c r="D5585" s="2">
        <v>13.64</v>
      </c>
      <c r="E5585" s="2">
        <v>21.22</v>
      </c>
      <c r="F5585" s="2">
        <v>4</v>
      </c>
      <c r="G5585" s="2">
        <v>0</v>
      </c>
      <c r="H5585" s="16">
        <f t="shared" si="261"/>
        <v>428.29165320157836</v>
      </c>
      <c r="I5585" s="15">
        <f t="shared" si="262"/>
        <v>34.604114162549322</v>
      </c>
      <c r="J5585" s="14">
        <f t="shared" si="263"/>
        <v>0.40978152450661109</v>
      </c>
    </row>
    <row r="5586" spans="1:10" x14ac:dyDescent="0.3">
      <c r="A5586" s="19">
        <v>20200820</v>
      </c>
      <c r="B5586" s="19" t="s">
        <v>40</v>
      </c>
      <c r="C5586" s="19">
        <v>159</v>
      </c>
      <c r="D5586" s="19">
        <v>25.32</v>
      </c>
      <c r="E5586" s="19">
        <v>21.57</v>
      </c>
      <c r="F5586" s="19">
        <v>4.55</v>
      </c>
      <c r="G5586" s="19">
        <v>0</v>
      </c>
      <c r="H5586" s="17">
        <f t="shared" si="261"/>
        <v>371.77900691650063</v>
      </c>
      <c r="I5586" s="18">
        <f t="shared" si="262"/>
        <v>33.188093966140642</v>
      </c>
      <c r="J5586" s="17">
        <f t="shared" si="263"/>
        <v>0.35808028042178225</v>
      </c>
    </row>
    <row r="5587" spans="1:10" x14ac:dyDescent="0.3">
      <c r="A5587" s="2">
        <v>20200820</v>
      </c>
      <c r="B5587" s="2" t="s">
        <v>39</v>
      </c>
      <c r="C5587" s="2">
        <v>258</v>
      </c>
      <c r="D5587" s="2">
        <v>36.85</v>
      </c>
      <c r="E5587" s="2">
        <v>21.76</v>
      </c>
      <c r="F5587" s="2">
        <v>4.9000000000000004</v>
      </c>
      <c r="G5587" s="2">
        <v>0</v>
      </c>
      <c r="H5587" s="16">
        <f t="shared" ref="H5587:H5650" si="264">IF(D5587&gt;0,C5587/SIN(D5587*PI()/180),0)</f>
        <v>430.19922506181183</v>
      </c>
      <c r="I5587" s="15">
        <f t="shared" si="262"/>
        <v>35.203725783181625</v>
      </c>
      <c r="J5587" s="14">
        <f t="shared" si="263"/>
        <v>0.41044586790080601</v>
      </c>
    </row>
    <row r="5588" spans="1:10" x14ac:dyDescent="0.3">
      <c r="A5588" s="19">
        <v>20200820</v>
      </c>
      <c r="B5588" s="19" t="s">
        <v>38</v>
      </c>
      <c r="C5588" s="19">
        <v>142</v>
      </c>
      <c r="D5588" s="19">
        <v>47.75</v>
      </c>
      <c r="E5588" s="19">
        <v>22.11</v>
      </c>
      <c r="F5588" s="19">
        <v>5.38</v>
      </c>
      <c r="G5588" s="19">
        <v>0</v>
      </c>
      <c r="H5588" s="17">
        <f t="shared" si="264"/>
        <v>191.83534518684979</v>
      </c>
      <c r="I5588" s="18">
        <f t="shared" si="262"/>
        <v>28.104854537089054</v>
      </c>
      <c r="J5588" s="17">
        <f t="shared" si="263"/>
        <v>0.18915505139840133</v>
      </c>
    </row>
    <row r="5589" spans="1:10" x14ac:dyDescent="0.3">
      <c r="A5589" s="2">
        <v>20200820</v>
      </c>
      <c r="B5589" s="2" t="s">
        <v>37</v>
      </c>
      <c r="C5589" s="2">
        <v>269</v>
      </c>
      <c r="D5589" s="2">
        <v>57.08</v>
      </c>
      <c r="E5589" s="2">
        <v>22.19</v>
      </c>
      <c r="F5589" s="2">
        <v>5.45</v>
      </c>
      <c r="G5589" s="2">
        <v>0</v>
      </c>
      <c r="H5589" s="16">
        <f t="shared" si="264"/>
        <v>320.45546714968697</v>
      </c>
      <c r="I5589" s="15">
        <f t="shared" si="262"/>
        <v>32.204233348427721</v>
      </c>
      <c r="J5589" s="14">
        <f t="shared" si="263"/>
        <v>0.31006660531562102</v>
      </c>
    </row>
    <row r="5590" spans="1:10" x14ac:dyDescent="0.3">
      <c r="A5590" s="19">
        <v>20200820</v>
      </c>
      <c r="B5590" s="19" t="s">
        <v>36</v>
      </c>
      <c r="C5590" s="19">
        <v>568</v>
      </c>
      <c r="D5590" s="19">
        <v>62.96</v>
      </c>
      <c r="E5590" s="19">
        <v>22.58</v>
      </c>
      <c r="F5590" s="19">
        <v>6.07</v>
      </c>
      <c r="G5590" s="19">
        <v>0</v>
      </c>
      <c r="H5590" s="17">
        <f t="shared" si="264"/>
        <v>637.70830132588458</v>
      </c>
      <c r="I5590" s="18">
        <f t="shared" si="262"/>
        <v>42.508384416433891</v>
      </c>
      <c r="J5590" s="17">
        <f t="shared" si="263"/>
        <v>0.58746471194264371</v>
      </c>
    </row>
    <row r="5591" spans="1:10" x14ac:dyDescent="0.3">
      <c r="A5591" s="2">
        <v>20200820</v>
      </c>
      <c r="B5591" s="2" t="s">
        <v>35</v>
      </c>
      <c r="C5591" s="2">
        <v>605</v>
      </c>
      <c r="D5591" s="2">
        <v>62.93</v>
      </c>
      <c r="E5591" s="2">
        <v>23.07</v>
      </c>
      <c r="F5591" s="2">
        <v>6.07</v>
      </c>
      <c r="G5591" s="2">
        <v>0</v>
      </c>
      <c r="H5591" s="16">
        <f t="shared" si="264"/>
        <v>679.43082830409196</v>
      </c>
      <c r="I5591" s="15">
        <f t="shared" si="262"/>
        <v>44.302213384502878</v>
      </c>
      <c r="J5591" s="14">
        <f t="shared" si="263"/>
        <v>0.62041549357838388</v>
      </c>
    </row>
    <row r="5592" spans="1:10" x14ac:dyDescent="0.3">
      <c r="A5592" s="19">
        <v>20200820</v>
      </c>
      <c r="B5592" s="19" t="s">
        <v>34</v>
      </c>
      <c r="C5592" s="19">
        <v>312</v>
      </c>
      <c r="D5592" s="19">
        <v>57.02</v>
      </c>
      <c r="E5592" s="19">
        <v>23.42</v>
      </c>
      <c r="F5592" s="19">
        <v>5.93</v>
      </c>
      <c r="G5592" s="19">
        <v>0</v>
      </c>
      <c r="H5592" s="17">
        <f t="shared" si="264"/>
        <v>371.93305800367523</v>
      </c>
      <c r="I5592" s="18">
        <f t="shared" si="262"/>
        <v>35.042908062614856</v>
      </c>
      <c r="J5592" s="17">
        <f t="shared" si="263"/>
        <v>0.3551242552222737</v>
      </c>
    </row>
    <row r="5593" spans="1:10" x14ac:dyDescent="0.3">
      <c r="A5593" s="2">
        <v>20200820</v>
      </c>
      <c r="B5593" s="2" t="s">
        <v>33</v>
      </c>
      <c r="C5593" s="2">
        <v>475</v>
      </c>
      <c r="D5593" s="2">
        <v>47.67</v>
      </c>
      <c r="E5593" s="2">
        <v>23.7</v>
      </c>
      <c r="F5593" s="2">
        <v>5.66</v>
      </c>
      <c r="G5593" s="2">
        <v>0</v>
      </c>
      <c r="H5593" s="16">
        <f t="shared" si="264"/>
        <v>642.51825595416267</v>
      </c>
      <c r="I5593" s="15">
        <f t="shared" si="262"/>
        <v>43.778695498567586</v>
      </c>
      <c r="J5593" s="14">
        <f t="shared" si="263"/>
        <v>0.58822280989040998</v>
      </c>
    </row>
    <row r="5594" spans="1:10" x14ac:dyDescent="0.3">
      <c r="A5594" s="19">
        <v>20200820</v>
      </c>
      <c r="B5594" s="19" t="s">
        <v>32</v>
      </c>
      <c r="C5594" s="19">
        <v>177</v>
      </c>
      <c r="D5594" s="19">
        <v>36.770000000000003</v>
      </c>
      <c r="E5594" s="19">
        <v>23.78</v>
      </c>
      <c r="F5594" s="19">
        <v>5.72</v>
      </c>
      <c r="G5594" s="19">
        <v>0</v>
      </c>
      <c r="H5594" s="17">
        <f t="shared" si="264"/>
        <v>295.68784164541967</v>
      </c>
      <c r="I5594" s="18">
        <f t="shared" si="262"/>
        <v>33.020245051419366</v>
      </c>
      <c r="J5594" s="17">
        <f t="shared" si="263"/>
        <v>0.2850161413761727</v>
      </c>
    </row>
    <row r="5595" spans="1:10" x14ac:dyDescent="0.3">
      <c r="A5595" s="2">
        <v>20200820</v>
      </c>
      <c r="B5595" s="2" t="s">
        <v>31</v>
      </c>
      <c r="C5595" s="2">
        <v>236</v>
      </c>
      <c r="D5595" s="2">
        <v>25.23</v>
      </c>
      <c r="E5595" s="2">
        <v>23.41</v>
      </c>
      <c r="F5595" s="2">
        <v>5.59</v>
      </c>
      <c r="G5595" s="2">
        <v>0</v>
      </c>
      <c r="H5595" s="16">
        <f t="shared" si="264"/>
        <v>553.66179303922422</v>
      </c>
      <c r="I5595" s="15">
        <f t="shared" si="262"/>
        <v>40.711931032475761</v>
      </c>
      <c r="J5595" s="14">
        <f t="shared" si="263"/>
        <v>0.51451586145525308</v>
      </c>
    </row>
    <row r="5596" spans="1:10" x14ac:dyDescent="0.3">
      <c r="A5596" s="19">
        <v>20200820</v>
      </c>
      <c r="B5596" s="19" t="s">
        <v>30</v>
      </c>
      <c r="C5596" s="19">
        <v>93</v>
      </c>
      <c r="D5596" s="19">
        <v>13.55</v>
      </c>
      <c r="E5596" s="19">
        <v>22.67</v>
      </c>
      <c r="F5596" s="19">
        <v>4.9000000000000004</v>
      </c>
      <c r="G5596" s="19">
        <v>0</v>
      </c>
      <c r="H5596" s="17">
        <f t="shared" si="264"/>
        <v>396.93747341209701</v>
      </c>
      <c r="I5596" s="18">
        <f t="shared" si="262"/>
        <v>35.074296044128033</v>
      </c>
      <c r="J5596" s="17">
        <f t="shared" si="263"/>
        <v>0.37894257813036952</v>
      </c>
    </row>
    <row r="5597" spans="1:10" x14ac:dyDescent="0.3">
      <c r="A5597" s="2">
        <v>20200820</v>
      </c>
      <c r="B5597" s="2" t="s">
        <v>29</v>
      </c>
      <c r="C5597" s="2">
        <v>0</v>
      </c>
      <c r="D5597" s="2">
        <v>0</v>
      </c>
      <c r="E5597" s="2">
        <v>21.62</v>
      </c>
      <c r="F5597" s="2">
        <v>3.1</v>
      </c>
      <c r="G5597" s="2">
        <v>0</v>
      </c>
      <c r="H5597" s="16">
        <f t="shared" si="264"/>
        <v>0</v>
      </c>
      <c r="I5597" s="15">
        <f t="shared" si="262"/>
        <v>21.62</v>
      </c>
      <c r="J5597" s="14">
        <f t="shared" si="263"/>
        <v>0</v>
      </c>
    </row>
    <row r="5598" spans="1:10" x14ac:dyDescent="0.3">
      <c r="A5598" s="19">
        <v>20200820</v>
      </c>
      <c r="B5598" s="19" t="s">
        <v>28</v>
      </c>
      <c r="C5598" s="19">
        <v>0</v>
      </c>
      <c r="D5598" s="19">
        <v>0</v>
      </c>
      <c r="E5598" s="19">
        <v>21.25</v>
      </c>
      <c r="F5598" s="19">
        <v>1.72</v>
      </c>
      <c r="G5598" s="19">
        <v>0</v>
      </c>
      <c r="H5598" s="17">
        <f t="shared" si="264"/>
        <v>0</v>
      </c>
      <c r="I5598" s="18">
        <f t="shared" si="262"/>
        <v>21.25</v>
      </c>
      <c r="J5598" s="17">
        <f t="shared" si="263"/>
        <v>0</v>
      </c>
    </row>
    <row r="5599" spans="1:10" x14ac:dyDescent="0.3">
      <c r="A5599" s="2">
        <v>20200820</v>
      </c>
      <c r="B5599" s="2" t="s">
        <v>27</v>
      </c>
      <c r="C5599" s="2">
        <v>0</v>
      </c>
      <c r="D5599" s="2">
        <v>0</v>
      </c>
      <c r="E5599" s="2">
        <v>21.05</v>
      </c>
      <c r="F5599" s="2">
        <v>1.72</v>
      </c>
      <c r="G5599" s="2">
        <v>0</v>
      </c>
      <c r="H5599" s="16">
        <f t="shared" si="264"/>
        <v>0</v>
      </c>
      <c r="I5599" s="15">
        <f t="shared" si="262"/>
        <v>21.05</v>
      </c>
      <c r="J5599" s="14">
        <f t="shared" si="263"/>
        <v>0</v>
      </c>
    </row>
    <row r="5600" spans="1:10" x14ac:dyDescent="0.3">
      <c r="A5600" s="19">
        <v>20200820</v>
      </c>
      <c r="B5600" s="19" t="s">
        <v>26</v>
      </c>
      <c r="C5600" s="19">
        <v>0</v>
      </c>
      <c r="D5600" s="19">
        <v>0</v>
      </c>
      <c r="E5600" s="19">
        <v>20.88</v>
      </c>
      <c r="F5600" s="19">
        <v>1.93</v>
      </c>
      <c r="G5600" s="19">
        <v>0</v>
      </c>
      <c r="H5600" s="17">
        <f t="shared" si="264"/>
        <v>0</v>
      </c>
      <c r="I5600" s="18">
        <f t="shared" si="262"/>
        <v>20.88</v>
      </c>
      <c r="J5600" s="17">
        <f t="shared" si="263"/>
        <v>0</v>
      </c>
    </row>
    <row r="5601" spans="1:10" x14ac:dyDescent="0.3">
      <c r="A5601" s="2">
        <v>20200820</v>
      </c>
      <c r="B5601" s="2" t="s">
        <v>25</v>
      </c>
      <c r="C5601" s="2">
        <v>0</v>
      </c>
      <c r="D5601" s="2">
        <v>0</v>
      </c>
      <c r="E5601" s="2">
        <v>20.82</v>
      </c>
      <c r="F5601" s="2">
        <v>1.79</v>
      </c>
      <c r="G5601" s="2">
        <v>0</v>
      </c>
      <c r="H5601" s="16">
        <f t="shared" si="264"/>
        <v>0</v>
      </c>
      <c r="I5601" s="15">
        <f t="shared" si="262"/>
        <v>20.82</v>
      </c>
      <c r="J5601" s="14">
        <f t="shared" si="263"/>
        <v>0</v>
      </c>
    </row>
    <row r="5602" spans="1:10" x14ac:dyDescent="0.3">
      <c r="A5602" s="19">
        <v>20200821</v>
      </c>
      <c r="B5602" s="19" t="s">
        <v>48</v>
      </c>
      <c r="C5602" s="19">
        <v>0</v>
      </c>
      <c r="D5602" s="19">
        <v>0</v>
      </c>
      <c r="E5602" s="19">
        <v>20.8</v>
      </c>
      <c r="F5602" s="19">
        <v>1.59</v>
      </c>
      <c r="G5602" s="19">
        <v>0</v>
      </c>
      <c r="H5602" s="17">
        <f t="shared" si="264"/>
        <v>0</v>
      </c>
      <c r="I5602" s="18">
        <f t="shared" si="262"/>
        <v>20.8</v>
      </c>
      <c r="J5602" s="17">
        <f t="shared" si="263"/>
        <v>0</v>
      </c>
    </row>
    <row r="5603" spans="1:10" x14ac:dyDescent="0.3">
      <c r="A5603" s="2">
        <v>20200821</v>
      </c>
      <c r="B5603" s="2" t="s">
        <v>47</v>
      </c>
      <c r="C5603" s="2">
        <v>0</v>
      </c>
      <c r="D5603" s="2">
        <v>0</v>
      </c>
      <c r="E5603" s="2">
        <v>20.75</v>
      </c>
      <c r="F5603" s="2">
        <v>1.66</v>
      </c>
      <c r="G5603" s="2">
        <v>0</v>
      </c>
      <c r="H5603" s="16">
        <f t="shared" si="264"/>
        <v>0</v>
      </c>
      <c r="I5603" s="15">
        <f t="shared" si="262"/>
        <v>20.75</v>
      </c>
      <c r="J5603" s="14">
        <f t="shared" si="263"/>
        <v>0</v>
      </c>
    </row>
    <row r="5604" spans="1:10" x14ac:dyDescent="0.3">
      <c r="A5604" s="19">
        <v>20200821</v>
      </c>
      <c r="B5604" s="19" t="s">
        <v>46</v>
      </c>
      <c r="C5604" s="19">
        <v>0</v>
      </c>
      <c r="D5604" s="19">
        <v>0</v>
      </c>
      <c r="E5604" s="19">
        <v>20.59</v>
      </c>
      <c r="F5604" s="19">
        <v>2</v>
      </c>
      <c r="G5604" s="19">
        <v>0</v>
      </c>
      <c r="H5604" s="17">
        <f t="shared" si="264"/>
        <v>0</v>
      </c>
      <c r="I5604" s="18">
        <f t="shared" si="262"/>
        <v>20.59</v>
      </c>
      <c r="J5604" s="17">
        <f t="shared" si="263"/>
        <v>0</v>
      </c>
    </row>
    <row r="5605" spans="1:10" x14ac:dyDescent="0.3">
      <c r="A5605" s="2">
        <v>20200821</v>
      </c>
      <c r="B5605" s="2" t="s">
        <v>45</v>
      </c>
      <c r="C5605" s="2">
        <v>0</v>
      </c>
      <c r="D5605" s="2">
        <v>0</v>
      </c>
      <c r="E5605" s="2">
        <v>20.47</v>
      </c>
      <c r="F5605" s="2">
        <v>2.34</v>
      </c>
      <c r="G5605" s="2">
        <v>0</v>
      </c>
      <c r="H5605" s="16">
        <f t="shared" si="264"/>
        <v>0</v>
      </c>
      <c r="I5605" s="15">
        <f t="shared" si="262"/>
        <v>20.47</v>
      </c>
      <c r="J5605" s="14">
        <f t="shared" si="263"/>
        <v>0</v>
      </c>
    </row>
    <row r="5606" spans="1:10" x14ac:dyDescent="0.3">
      <c r="A5606" s="19">
        <v>20200821</v>
      </c>
      <c r="B5606" s="19" t="s">
        <v>44</v>
      </c>
      <c r="C5606" s="19">
        <v>0</v>
      </c>
      <c r="D5606" s="19">
        <v>0</v>
      </c>
      <c r="E5606" s="19">
        <v>20.27</v>
      </c>
      <c r="F5606" s="19">
        <v>2.5499999999999998</v>
      </c>
      <c r="G5606" s="19">
        <v>0</v>
      </c>
      <c r="H5606" s="17">
        <f t="shared" si="264"/>
        <v>0</v>
      </c>
      <c r="I5606" s="18">
        <f t="shared" si="262"/>
        <v>20.27</v>
      </c>
      <c r="J5606" s="17">
        <f t="shared" si="263"/>
        <v>0</v>
      </c>
    </row>
    <row r="5607" spans="1:10" x14ac:dyDescent="0.3">
      <c r="A5607" s="2">
        <v>20200821</v>
      </c>
      <c r="B5607" s="2" t="s">
        <v>43</v>
      </c>
      <c r="C5607" s="2">
        <v>0</v>
      </c>
      <c r="D5607" s="2">
        <v>0</v>
      </c>
      <c r="E5607" s="2">
        <v>20.04</v>
      </c>
      <c r="F5607" s="2">
        <v>2.5499999999999998</v>
      </c>
      <c r="G5607" s="2">
        <v>0</v>
      </c>
      <c r="H5607" s="16">
        <f t="shared" si="264"/>
        <v>0</v>
      </c>
      <c r="I5607" s="15">
        <f t="shared" si="262"/>
        <v>20.04</v>
      </c>
      <c r="J5607" s="14">
        <f t="shared" si="263"/>
        <v>0</v>
      </c>
    </row>
    <row r="5608" spans="1:10" x14ac:dyDescent="0.3">
      <c r="A5608" s="19">
        <v>20200821</v>
      </c>
      <c r="B5608" s="19" t="s">
        <v>42</v>
      </c>
      <c r="C5608" s="19">
        <v>0</v>
      </c>
      <c r="D5608" s="19">
        <v>0</v>
      </c>
      <c r="E5608" s="19">
        <v>19.95</v>
      </c>
      <c r="F5608" s="19">
        <v>2.48</v>
      </c>
      <c r="G5608" s="19">
        <v>0</v>
      </c>
      <c r="H5608" s="17">
        <f t="shared" si="264"/>
        <v>0</v>
      </c>
      <c r="I5608" s="18">
        <f t="shared" si="262"/>
        <v>19.95</v>
      </c>
      <c r="J5608" s="17">
        <f t="shared" si="263"/>
        <v>0</v>
      </c>
    </row>
    <row r="5609" spans="1:10" x14ac:dyDescent="0.3">
      <c r="A5609" s="2">
        <v>20200821</v>
      </c>
      <c r="B5609" s="2" t="s">
        <v>41</v>
      </c>
      <c r="C5609" s="2">
        <v>116</v>
      </c>
      <c r="D5609" s="2">
        <v>13.49</v>
      </c>
      <c r="E5609" s="2">
        <v>19.95</v>
      </c>
      <c r="F5609" s="2">
        <v>2.34</v>
      </c>
      <c r="G5609" s="2">
        <v>0</v>
      </c>
      <c r="H5609" s="16">
        <f t="shared" si="264"/>
        <v>497.26578891526151</v>
      </c>
      <c r="I5609" s="15">
        <f t="shared" si="262"/>
        <v>35.489555903601925</v>
      </c>
      <c r="J5609" s="14">
        <f t="shared" si="263"/>
        <v>0.47379335110227244</v>
      </c>
    </row>
    <row r="5610" spans="1:10" x14ac:dyDescent="0.3">
      <c r="A5610" s="19">
        <v>20200821</v>
      </c>
      <c r="B5610" s="19" t="s">
        <v>40</v>
      </c>
      <c r="C5610" s="19">
        <v>332</v>
      </c>
      <c r="D5610" s="19">
        <v>25.17</v>
      </c>
      <c r="E5610" s="19">
        <v>20.25</v>
      </c>
      <c r="F5610" s="19">
        <v>2.0699999999999998</v>
      </c>
      <c r="G5610" s="19">
        <v>0</v>
      </c>
      <c r="H5610" s="17">
        <f t="shared" si="264"/>
        <v>780.61540669016949</v>
      </c>
      <c r="I5610" s="18">
        <f t="shared" si="262"/>
        <v>44.644231459067797</v>
      </c>
      <c r="J5610" s="17">
        <f t="shared" si="263"/>
        <v>0.71160975290725736</v>
      </c>
    </row>
    <row r="5611" spans="1:10" x14ac:dyDescent="0.3">
      <c r="A5611" s="2">
        <v>20200821</v>
      </c>
      <c r="B5611" s="2" t="s">
        <v>39</v>
      </c>
      <c r="C5611" s="2">
        <v>532</v>
      </c>
      <c r="D5611" s="2">
        <v>36.69</v>
      </c>
      <c r="E5611" s="2">
        <v>20.79</v>
      </c>
      <c r="F5611" s="2">
        <v>1.79</v>
      </c>
      <c r="G5611" s="2">
        <v>0</v>
      </c>
      <c r="H5611" s="16">
        <f t="shared" si="264"/>
        <v>890.3986216776625</v>
      </c>
      <c r="I5611" s="15">
        <f t="shared" si="262"/>
        <v>48.614956927426952</v>
      </c>
      <c r="J5611" s="14">
        <f t="shared" si="263"/>
        <v>0.79577835873144998</v>
      </c>
    </row>
    <row r="5612" spans="1:10" x14ac:dyDescent="0.3">
      <c r="A5612" s="19">
        <v>20200821</v>
      </c>
      <c r="B5612" s="19" t="s">
        <v>38</v>
      </c>
      <c r="C5612" s="19">
        <v>567</v>
      </c>
      <c r="D5612" s="19">
        <v>47.56</v>
      </c>
      <c r="E5612" s="19">
        <v>21.57</v>
      </c>
      <c r="F5612" s="19">
        <v>1.59</v>
      </c>
      <c r="G5612" s="19">
        <v>0</v>
      </c>
      <c r="H5612" s="17">
        <f t="shared" si="264"/>
        <v>768.30891440590426</v>
      </c>
      <c r="I5612" s="18">
        <f t="shared" si="262"/>
        <v>45.579653575184508</v>
      </c>
      <c r="J5612" s="17">
        <f t="shared" si="263"/>
        <v>0.69715702356850595</v>
      </c>
    </row>
    <row r="5613" spans="1:10" x14ac:dyDescent="0.3">
      <c r="A5613" s="2">
        <v>20200821</v>
      </c>
      <c r="B5613" s="2" t="s">
        <v>37</v>
      </c>
      <c r="C5613" s="2">
        <v>729</v>
      </c>
      <c r="D5613" s="2">
        <v>56.84</v>
      </c>
      <c r="E5613" s="2">
        <v>22.59</v>
      </c>
      <c r="F5613" s="2">
        <v>1.79</v>
      </c>
      <c r="G5613" s="2">
        <v>0</v>
      </c>
      <c r="H5613" s="16">
        <f t="shared" si="264"/>
        <v>870.81544728161782</v>
      </c>
      <c r="I5613" s="15">
        <f t="shared" si="262"/>
        <v>49.802982727550557</v>
      </c>
      <c r="J5613" s="14">
        <f t="shared" si="263"/>
        <v>0.77362075504147199</v>
      </c>
    </row>
    <row r="5614" spans="1:10" x14ac:dyDescent="0.3">
      <c r="A5614" s="19">
        <v>20200821</v>
      </c>
      <c r="B5614" s="19" t="s">
        <v>36</v>
      </c>
      <c r="C5614" s="19">
        <v>642</v>
      </c>
      <c r="D5614" s="19">
        <v>62.65</v>
      </c>
      <c r="E5614" s="19">
        <v>23.56</v>
      </c>
      <c r="F5614" s="19">
        <v>2.41</v>
      </c>
      <c r="G5614" s="19">
        <v>0</v>
      </c>
      <c r="H5614" s="17">
        <f t="shared" si="264"/>
        <v>722.79663085981667</v>
      </c>
      <c r="I5614" s="18">
        <f t="shared" si="262"/>
        <v>46.14739471436927</v>
      </c>
      <c r="J5614" s="17">
        <f t="shared" si="263"/>
        <v>0.65401293543027705</v>
      </c>
    </row>
    <row r="5615" spans="1:10" x14ac:dyDescent="0.3">
      <c r="A5615" s="2">
        <v>20200821</v>
      </c>
      <c r="B5615" s="2" t="s">
        <v>35</v>
      </c>
      <c r="C5615" s="2">
        <v>671</v>
      </c>
      <c r="D5615" s="2">
        <v>62.6</v>
      </c>
      <c r="E5615" s="2">
        <v>24.43</v>
      </c>
      <c r="F5615" s="2">
        <v>3.31</v>
      </c>
      <c r="G5615" s="2">
        <v>0</v>
      </c>
      <c r="H5615" s="16">
        <f t="shared" si="264"/>
        <v>755.78775861933229</v>
      </c>
      <c r="I5615" s="15">
        <f t="shared" si="262"/>
        <v>48.048367456854137</v>
      </c>
      <c r="J5615" s="14">
        <f t="shared" si="263"/>
        <v>0.67739922570910482</v>
      </c>
    </row>
    <row r="5616" spans="1:10" x14ac:dyDescent="0.3">
      <c r="A5616" s="19">
        <v>20200821</v>
      </c>
      <c r="B5616" s="19" t="s">
        <v>34</v>
      </c>
      <c r="C5616" s="19">
        <v>684</v>
      </c>
      <c r="D5616" s="19">
        <v>56.71</v>
      </c>
      <c r="E5616" s="19">
        <v>24.98</v>
      </c>
      <c r="F5616" s="19">
        <v>3.93</v>
      </c>
      <c r="G5616" s="19">
        <v>0</v>
      </c>
      <c r="H5616" s="17">
        <f t="shared" si="264"/>
        <v>818.27659419120243</v>
      </c>
      <c r="I5616" s="18">
        <f t="shared" si="262"/>
        <v>50.551143568475077</v>
      </c>
      <c r="J5616" s="17">
        <f t="shared" si="263"/>
        <v>0.72419103187514233</v>
      </c>
    </row>
    <row r="5617" spans="1:10" x14ac:dyDescent="0.3">
      <c r="A5617" s="2">
        <v>20200821</v>
      </c>
      <c r="B5617" s="2" t="s">
        <v>33</v>
      </c>
      <c r="C5617" s="2">
        <v>721.01</v>
      </c>
      <c r="D5617" s="2">
        <v>47.39</v>
      </c>
      <c r="E5617" s="2">
        <v>25.13</v>
      </c>
      <c r="F5617" s="2">
        <v>4.4800000000000004</v>
      </c>
      <c r="G5617" s="2">
        <v>0</v>
      </c>
      <c r="H5617" s="16">
        <f t="shared" si="264"/>
        <v>979.66118596946865</v>
      </c>
      <c r="I5617" s="15">
        <f t="shared" si="262"/>
        <v>55.744412061545894</v>
      </c>
      <c r="J5617" s="14">
        <f t="shared" si="263"/>
        <v>0.84412520364980215</v>
      </c>
    </row>
    <row r="5618" spans="1:10" x14ac:dyDescent="0.3">
      <c r="A5618" s="19">
        <v>20200821</v>
      </c>
      <c r="B5618" s="19" t="s">
        <v>32</v>
      </c>
      <c r="C5618" s="19">
        <v>561.01</v>
      </c>
      <c r="D5618" s="19">
        <v>36.51</v>
      </c>
      <c r="E5618" s="19">
        <v>24.94</v>
      </c>
      <c r="F5618" s="19">
        <v>4.97</v>
      </c>
      <c r="G5618" s="19">
        <v>0</v>
      </c>
      <c r="H5618" s="17">
        <f t="shared" si="264"/>
        <v>942.93246340394887</v>
      </c>
      <c r="I5618" s="18">
        <f t="shared" si="262"/>
        <v>54.406639481373404</v>
      </c>
      <c r="J5618" s="17">
        <f t="shared" si="263"/>
        <v>0.81815432587423431</v>
      </c>
    </row>
    <row r="5619" spans="1:10" x14ac:dyDescent="0.3">
      <c r="A5619" s="2">
        <v>20200821</v>
      </c>
      <c r="B5619" s="2" t="s">
        <v>31</v>
      </c>
      <c r="C5619" s="2">
        <v>335</v>
      </c>
      <c r="D5619" s="2">
        <v>24.98</v>
      </c>
      <c r="E5619" s="2">
        <v>24.33</v>
      </c>
      <c r="F5619" s="2">
        <v>5.31</v>
      </c>
      <c r="G5619" s="2">
        <v>0</v>
      </c>
      <c r="H5619" s="16">
        <f t="shared" si="264"/>
        <v>793.27140112333689</v>
      </c>
      <c r="I5619" s="15">
        <f t="shared" si="262"/>
        <v>49.11973128510428</v>
      </c>
      <c r="J5619" s="14">
        <f t="shared" si="263"/>
        <v>0.70717068248269821</v>
      </c>
    </row>
    <row r="5620" spans="1:10" x14ac:dyDescent="0.3">
      <c r="A5620" s="19">
        <v>20200821</v>
      </c>
      <c r="B5620" s="19" t="s">
        <v>30</v>
      </c>
      <c r="C5620" s="19">
        <v>115</v>
      </c>
      <c r="D5620" s="19">
        <v>13.3</v>
      </c>
      <c r="E5620" s="19">
        <v>23.37</v>
      </c>
      <c r="F5620" s="19">
        <v>5.52</v>
      </c>
      <c r="G5620" s="19">
        <v>0</v>
      </c>
      <c r="H5620" s="17">
        <f t="shared" si="264"/>
        <v>499.8918990547167</v>
      </c>
      <c r="I5620" s="18">
        <f t="shared" si="262"/>
        <v>38.991621845459896</v>
      </c>
      <c r="J5620" s="17">
        <f t="shared" si="263"/>
        <v>0.46841755618639586</v>
      </c>
    </row>
    <row r="5621" spans="1:10" x14ac:dyDescent="0.3">
      <c r="A5621" s="2">
        <v>20200821</v>
      </c>
      <c r="B5621" s="2" t="s">
        <v>29</v>
      </c>
      <c r="C5621" s="2">
        <v>0</v>
      </c>
      <c r="D5621" s="2">
        <v>0</v>
      </c>
      <c r="E5621" s="2">
        <v>22.41</v>
      </c>
      <c r="F5621" s="2">
        <v>5.17</v>
      </c>
      <c r="G5621" s="2">
        <v>0</v>
      </c>
      <c r="H5621" s="16">
        <f t="shared" si="264"/>
        <v>0</v>
      </c>
      <c r="I5621" s="15">
        <f t="shared" si="262"/>
        <v>22.41</v>
      </c>
      <c r="J5621" s="14">
        <f t="shared" si="263"/>
        <v>0</v>
      </c>
    </row>
    <row r="5622" spans="1:10" x14ac:dyDescent="0.3">
      <c r="A5622" s="19">
        <v>20200821</v>
      </c>
      <c r="B5622" s="19" t="s">
        <v>28</v>
      </c>
      <c r="C5622" s="19">
        <v>0</v>
      </c>
      <c r="D5622" s="19">
        <v>0</v>
      </c>
      <c r="E5622" s="19">
        <v>21.39</v>
      </c>
      <c r="F5622" s="19">
        <v>4.83</v>
      </c>
      <c r="G5622" s="19">
        <v>0</v>
      </c>
      <c r="H5622" s="17">
        <f t="shared" si="264"/>
        <v>0</v>
      </c>
      <c r="I5622" s="18">
        <f t="shared" si="262"/>
        <v>21.39</v>
      </c>
      <c r="J5622" s="17">
        <f t="shared" si="263"/>
        <v>0</v>
      </c>
    </row>
    <row r="5623" spans="1:10" x14ac:dyDescent="0.3">
      <c r="A5623" s="2">
        <v>20200821</v>
      </c>
      <c r="B5623" s="2" t="s">
        <v>27</v>
      </c>
      <c r="C5623" s="2">
        <v>0</v>
      </c>
      <c r="D5623" s="2">
        <v>0</v>
      </c>
      <c r="E5623" s="2">
        <v>20.71</v>
      </c>
      <c r="F5623" s="2">
        <v>4.4800000000000004</v>
      </c>
      <c r="G5623" s="2">
        <v>0</v>
      </c>
      <c r="H5623" s="16">
        <f t="shared" si="264"/>
        <v>0</v>
      </c>
      <c r="I5623" s="15">
        <f t="shared" si="262"/>
        <v>20.71</v>
      </c>
      <c r="J5623" s="14">
        <f t="shared" si="263"/>
        <v>0</v>
      </c>
    </row>
    <row r="5624" spans="1:10" x14ac:dyDescent="0.3">
      <c r="A5624" s="19">
        <v>20200821</v>
      </c>
      <c r="B5624" s="19" t="s">
        <v>26</v>
      </c>
      <c r="C5624" s="19">
        <v>0</v>
      </c>
      <c r="D5624" s="19">
        <v>0</v>
      </c>
      <c r="E5624" s="19">
        <v>20.21</v>
      </c>
      <c r="F5624" s="19">
        <v>4.28</v>
      </c>
      <c r="G5624" s="19">
        <v>0</v>
      </c>
      <c r="H5624" s="17">
        <f t="shared" si="264"/>
        <v>0</v>
      </c>
      <c r="I5624" s="18">
        <f t="shared" si="262"/>
        <v>20.21</v>
      </c>
      <c r="J5624" s="17">
        <f t="shared" si="263"/>
        <v>0</v>
      </c>
    </row>
    <row r="5625" spans="1:10" x14ac:dyDescent="0.3">
      <c r="A5625" s="2">
        <v>20200821</v>
      </c>
      <c r="B5625" s="2" t="s">
        <v>25</v>
      </c>
      <c r="C5625" s="2">
        <v>0</v>
      </c>
      <c r="D5625" s="2">
        <v>0</v>
      </c>
      <c r="E5625" s="2">
        <v>19.82</v>
      </c>
      <c r="F5625" s="2">
        <v>4.1399999999999997</v>
      </c>
      <c r="G5625" s="2">
        <v>0</v>
      </c>
      <c r="H5625" s="16">
        <f t="shared" si="264"/>
        <v>0</v>
      </c>
      <c r="I5625" s="15">
        <f t="shared" si="262"/>
        <v>19.82</v>
      </c>
      <c r="J5625" s="14">
        <f t="shared" si="263"/>
        <v>0</v>
      </c>
    </row>
    <row r="5626" spans="1:10" x14ac:dyDescent="0.3">
      <c r="A5626" s="19">
        <v>20200822</v>
      </c>
      <c r="B5626" s="19" t="s">
        <v>48</v>
      </c>
      <c r="C5626" s="19">
        <v>0</v>
      </c>
      <c r="D5626" s="19">
        <v>0</v>
      </c>
      <c r="E5626" s="19">
        <v>19.5</v>
      </c>
      <c r="F5626" s="19">
        <v>4</v>
      </c>
      <c r="G5626" s="19">
        <v>0</v>
      </c>
      <c r="H5626" s="17">
        <f t="shared" si="264"/>
        <v>0</v>
      </c>
      <c r="I5626" s="18">
        <f t="shared" si="262"/>
        <v>19.5</v>
      </c>
      <c r="J5626" s="17">
        <f t="shared" si="263"/>
        <v>0</v>
      </c>
    </row>
    <row r="5627" spans="1:10" x14ac:dyDescent="0.3">
      <c r="A5627" s="2">
        <v>20200822</v>
      </c>
      <c r="B5627" s="2" t="s">
        <v>47</v>
      </c>
      <c r="C5627" s="2">
        <v>0</v>
      </c>
      <c r="D5627" s="2">
        <v>0</v>
      </c>
      <c r="E5627" s="2">
        <v>19.190000000000001</v>
      </c>
      <c r="F5627" s="2">
        <v>4.07</v>
      </c>
      <c r="G5627" s="2">
        <v>0</v>
      </c>
      <c r="H5627" s="16">
        <f t="shared" si="264"/>
        <v>0</v>
      </c>
      <c r="I5627" s="15">
        <f t="shared" si="262"/>
        <v>19.190000000000001</v>
      </c>
      <c r="J5627" s="14">
        <f t="shared" si="263"/>
        <v>0</v>
      </c>
    </row>
    <row r="5628" spans="1:10" x14ac:dyDescent="0.3">
      <c r="A5628" s="19">
        <v>20200822</v>
      </c>
      <c r="B5628" s="19" t="s">
        <v>46</v>
      </c>
      <c r="C5628" s="19">
        <v>0</v>
      </c>
      <c r="D5628" s="19">
        <v>0</v>
      </c>
      <c r="E5628" s="19">
        <v>18.940000000000001</v>
      </c>
      <c r="F5628" s="19">
        <v>4.21</v>
      </c>
      <c r="G5628" s="19">
        <v>0</v>
      </c>
      <c r="H5628" s="17">
        <f t="shared" si="264"/>
        <v>0</v>
      </c>
      <c r="I5628" s="18">
        <f t="shared" si="262"/>
        <v>18.940000000000001</v>
      </c>
      <c r="J5628" s="17">
        <f t="shared" si="263"/>
        <v>0</v>
      </c>
    </row>
    <row r="5629" spans="1:10" x14ac:dyDescent="0.3">
      <c r="A5629" s="2">
        <v>20200822</v>
      </c>
      <c r="B5629" s="2" t="s">
        <v>45</v>
      </c>
      <c r="C5629" s="2">
        <v>0</v>
      </c>
      <c r="D5629" s="2">
        <v>0</v>
      </c>
      <c r="E5629" s="2">
        <v>18.77</v>
      </c>
      <c r="F5629" s="2">
        <v>4.34</v>
      </c>
      <c r="G5629" s="2">
        <v>0</v>
      </c>
      <c r="H5629" s="16">
        <f t="shared" si="264"/>
        <v>0</v>
      </c>
      <c r="I5629" s="15">
        <f t="shared" si="262"/>
        <v>18.77</v>
      </c>
      <c r="J5629" s="14">
        <f t="shared" si="263"/>
        <v>0</v>
      </c>
    </row>
    <row r="5630" spans="1:10" x14ac:dyDescent="0.3">
      <c r="A5630" s="19">
        <v>20200822</v>
      </c>
      <c r="B5630" s="19" t="s">
        <v>44</v>
      </c>
      <c r="C5630" s="19">
        <v>0</v>
      </c>
      <c r="D5630" s="19">
        <v>0</v>
      </c>
      <c r="E5630" s="19">
        <v>18.59</v>
      </c>
      <c r="F5630" s="19">
        <v>4.34</v>
      </c>
      <c r="G5630" s="19">
        <v>0</v>
      </c>
      <c r="H5630" s="17">
        <f t="shared" si="264"/>
        <v>0</v>
      </c>
      <c r="I5630" s="18">
        <f t="shared" si="262"/>
        <v>18.59</v>
      </c>
      <c r="J5630" s="17">
        <f t="shared" si="263"/>
        <v>0</v>
      </c>
    </row>
    <row r="5631" spans="1:10" x14ac:dyDescent="0.3">
      <c r="A5631" s="2">
        <v>20200822</v>
      </c>
      <c r="B5631" s="2" t="s">
        <v>43</v>
      </c>
      <c r="C5631" s="2">
        <v>0</v>
      </c>
      <c r="D5631" s="2">
        <v>0</v>
      </c>
      <c r="E5631" s="2">
        <v>18.440000000000001</v>
      </c>
      <c r="F5631" s="2">
        <v>4.41</v>
      </c>
      <c r="G5631" s="2">
        <v>0</v>
      </c>
      <c r="H5631" s="16">
        <f t="shared" si="264"/>
        <v>0</v>
      </c>
      <c r="I5631" s="15">
        <f t="shared" si="262"/>
        <v>18.440000000000001</v>
      </c>
      <c r="J5631" s="14">
        <f t="shared" si="263"/>
        <v>0</v>
      </c>
    </row>
    <row r="5632" spans="1:10" x14ac:dyDescent="0.3">
      <c r="A5632" s="19">
        <v>20200822</v>
      </c>
      <c r="B5632" s="19" t="s">
        <v>42</v>
      </c>
      <c r="C5632" s="19">
        <v>0</v>
      </c>
      <c r="D5632" s="19">
        <v>0</v>
      </c>
      <c r="E5632" s="19">
        <v>18.3</v>
      </c>
      <c r="F5632" s="19">
        <v>4.4800000000000004</v>
      </c>
      <c r="G5632" s="19">
        <v>0</v>
      </c>
      <c r="H5632" s="17">
        <f t="shared" si="264"/>
        <v>0</v>
      </c>
      <c r="I5632" s="18">
        <f t="shared" si="262"/>
        <v>18.3</v>
      </c>
      <c r="J5632" s="17">
        <f t="shared" si="263"/>
        <v>0</v>
      </c>
    </row>
    <row r="5633" spans="1:10" x14ac:dyDescent="0.3">
      <c r="A5633" s="2">
        <v>20200822</v>
      </c>
      <c r="B5633" s="2" t="s">
        <v>41</v>
      </c>
      <c r="C5633" s="2">
        <v>184</v>
      </c>
      <c r="D5633" s="2">
        <v>13.33</v>
      </c>
      <c r="E5633" s="2">
        <v>18.579999999999998</v>
      </c>
      <c r="F5633" s="2">
        <v>4.07</v>
      </c>
      <c r="G5633" s="2">
        <v>0</v>
      </c>
      <c r="H5633" s="16">
        <f t="shared" si="264"/>
        <v>798.0594632576408</v>
      </c>
      <c r="I5633" s="15">
        <f t="shared" si="262"/>
        <v>43.519358226801273</v>
      </c>
      <c r="J5633" s="14">
        <f t="shared" si="263"/>
        <v>0.73155149236903427</v>
      </c>
    </row>
    <row r="5634" spans="1:10" x14ac:dyDescent="0.3">
      <c r="A5634" s="19">
        <v>20200822</v>
      </c>
      <c r="B5634" s="19" t="s">
        <v>40</v>
      </c>
      <c r="C5634" s="19">
        <v>394</v>
      </c>
      <c r="D5634" s="19">
        <v>25.02</v>
      </c>
      <c r="E5634" s="19">
        <v>19.89</v>
      </c>
      <c r="F5634" s="19">
        <v>4.4800000000000004</v>
      </c>
      <c r="G5634" s="19">
        <v>0</v>
      </c>
      <c r="H5634" s="17">
        <f t="shared" si="264"/>
        <v>931.58611926120739</v>
      </c>
      <c r="I5634" s="18">
        <f t="shared" si="262"/>
        <v>49.002066226912731</v>
      </c>
      <c r="J5634" s="17">
        <f t="shared" si="263"/>
        <v>0.83096615647359684</v>
      </c>
    </row>
    <row r="5635" spans="1:10" x14ac:dyDescent="0.3">
      <c r="A5635" s="2">
        <v>20200822</v>
      </c>
      <c r="B5635" s="2" t="s">
        <v>39</v>
      </c>
      <c r="C5635" s="2">
        <v>596</v>
      </c>
      <c r="D5635" s="2">
        <v>36.53</v>
      </c>
      <c r="E5635" s="2">
        <v>21.49</v>
      </c>
      <c r="F5635" s="2">
        <v>4.9000000000000004</v>
      </c>
      <c r="G5635" s="2">
        <v>0</v>
      </c>
      <c r="H5635" s="16">
        <f t="shared" si="264"/>
        <v>1001.2707340864828</v>
      </c>
      <c r="I5635" s="15">
        <f t="shared" si="262"/>
        <v>52.779710440202585</v>
      </c>
      <c r="J5635" s="14">
        <f t="shared" si="263"/>
        <v>0.87610318429321066</v>
      </c>
    </row>
    <row r="5636" spans="1:10" x14ac:dyDescent="0.3">
      <c r="A5636" s="19">
        <v>20200822</v>
      </c>
      <c r="B5636" s="19" t="s">
        <v>38</v>
      </c>
      <c r="C5636" s="19">
        <v>740</v>
      </c>
      <c r="D5636" s="19">
        <v>47.36</v>
      </c>
      <c r="E5636" s="19">
        <v>22.99</v>
      </c>
      <c r="F5636" s="19">
        <v>5.24</v>
      </c>
      <c r="G5636" s="19">
        <v>0</v>
      </c>
      <c r="H5636" s="17">
        <f t="shared" si="264"/>
        <v>1005.9481999766139</v>
      </c>
      <c r="I5636" s="18">
        <f t="shared" si="262"/>
        <v>54.425881249269182</v>
      </c>
      <c r="J5636" s="17">
        <f t="shared" si="263"/>
        <v>0.87274409473718817</v>
      </c>
    </row>
    <row r="5637" spans="1:10" x14ac:dyDescent="0.3">
      <c r="A5637" s="2">
        <v>20200822</v>
      </c>
      <c r="B5637" s="2" t="s">
        <v>37</v>
      </c>
      <c r="C5637" s="2">
        <v>886</v>
      </c>
      <c r="D5637" s="2">
        <v>56.59</v>
      </c>
      <c r="E5637" s="2">
        <v>24.3</v>
      </c>
      <c r="F5637" s="2">
        <v>5.31</v>
      </c>
      <c r="G5637" s="2">
        <v>0</v>
      </c>
      <c r="H5637" s="16">
        <f t="shared" si="264"/>
        <v>1061.3933723655327</v>
      </c>
      <c r="I5637" s="15">
        <f t="shared" si="262"/>
        <v>57.468542886422895</v>
      </c>
      <c r="J5637" s="14">
        <f t="shared" si="263"/>
        <v>0.90631483933046375</v>
      </c>
    </row>
    <row r="5638" spans="1:10" x14ac:dyDescent="0.3">
      <c r="A5638" s="19">
        <v>20200822</v>
      </c>
      <c r="B5638" s="19" t="s">
        <v>36</v>
      </c>
      <c r="C5638" s="19">
        <v>934.01</v>
      </c>
      <c r="D5638" s="19">
        <v>62.34</v>
      </c>
      <c r="E5638" s="19">
        <v>25.36</v>
      </c>
      <c r="F5638" s="19">
        <v>5.52</v>
      </c>
      <c r="G5638" s="19">
        <v>0</v>
      </c>
      <c r="H5638" s="17">
        <f t="shared" si="264"/>
        <v>1054.5230793941923</v>
      </c>
      <c r="I5638" s="18">
        <f t="shared" si="262"/>
        <v>58.31384623106851</v>
      </c>
      <c r="J5638" s="17">
        <f t="shared" si="263"/>
        <v>0.896437090680963</v>
      </c>
    </row>
    <row r="5639" spans="1:10" x14ac:dyDescent="0.3">
      <c r="A5639" s="2">
        <v>20200822</v>
      </c>
      <c r="B5639" s="2" t="s">
        <v>35</v>
      </c>
      <c r="C5639" s="2">
        <v>928.01</v>
      </c>
      <c r="D5639" s="2">
        <v>62.26</v>
      </c>
      <c r="E5639" s="2">
        <v>26.14</v>
      </c>
      <c r="F5639" s="2">
        <v>5.86</v>
      </c>
      <c r="G5639" s="2">
        <v>0</v>
      </c>
      <c r="H5639" s="16">
        <f t="shared" si="264"/>
        <v>1048.5172527061213</v>
      </c>
      <c r="I5639" s="15">
        <f t="shared" si="262"/>
        <v>58.906164147066292</v>
      </c>
      <c r="J5639" s="14">
        <f t="shared" si="263"/>
        <v>0.88853686134033993</v>
      </c>
    </row>
    <row r="5640" spans="1:10" x14ac:dyDescent="0.3">
      <c r="A5640" s="19">
        <v>20200822</v>
      </c>
      <c r="B5640" s="19" t="s">
        <v>34</v>
      </c>
      <c r="C5640" s="19">
        <v>856.01</v>
      </c>
      <c r="D5640" s="19">
        <v>56.39</v>
      </c>
      <c r="E5640" s="19">
        <v>26.54</v>
      </c>
      <c r="F5640" s="19">
        <v>6.28</v>
      </c>
      <c r="G5640" s="19">
        <v>0</v>
      </c>
      <c r="H5640" s="17">
        <f t="shared" si="264"/>
        <v>1027.839422400463</v>
      </c>
      <c r="I5640" s="18">
        <f t="shared" si="262"/>
        <v>58.659981950014469</v>
      </c>
      <c r="J5640" s="17">
        <f t="shared" si="263"/>
        <v>0.87215266857565499</v>
      </c>
    </row>
    <row r="5641" spans="1:10" x14ac:dyDescent="0.3">
      <c r="A5641" s="2">
        <v>20200822</v>
      </c>
      <c r="B5641" s="2" t="s">
        <v>33</v>
      </c>
      <c r="C5641" s="2">
        <v>758.01</v>
      </c>
      <c r="D5641" s="2">
        <v>47.11</v>
      </c>
      <c r="E5641" s="2">
        <v>26.54</v>
      </c>
      <c r="F5641" s="2">
        <v>6.69</v>
      </c>
      <c r="G5641" s="2">
        <v>0</v>
      </c>
      <c r="H5641" s="16">
        <f t="shared" si="264"/>
        <v>1034.5975561573916</v>
      </c>
      <c r="I5641" s="15">
        <f t="shared" si="262"/>
        <v>58.871173629918488</v>
      </c>
      <c r="J5641" s="14">
        <f t="shared" si="263"/>
        <v>0.87690390557975817</v>
      </c>
    </row>
    <row r="5642" spans="1:10" x14ac:dyDescent="0.3">
      <c r="A5642" s="19">
        <v>20200822</v>
      </c>
      <c r="B5642" s="19" t="s">
        <v>32</v>
      </c>
      <c r="C5642" s="19">
        <v>587.01</v>
      </c>
      <c r="D5642" s="19">
        <v>36.25</v>
      </c>
      <c r="E5642" s="19">
        <v>25.88</v>
      </c>
      <c r="F5642" s="19">
        <v>7.17</v>
      </c>
      <c r="G5642" s="19">
        <v>0</v>
      </c>
      <c r="H5642" s="17">
        <f t="shared" si="264"/>
        <v>992.7286010375758</v>
      </c>
      <c r="I5642" s="18">
        <f t="shared" ref="I5642:I5705" si="265">E5642+H5642*((NOCT-20)/(800))</f>
        <v>56.902768782424246</v>
      </c>
      <c r="J5642" s="17">
        <f t="shared" ref="J5642:J5705" si="266">P_STC__W*(H5642/1000)*(1+(alpha_p/100)*(I5642-25))</f>
        <v>0.85021004143587009</v>
      </c>
    </row>
    <row r="5643" spans="1:10" x14ac:dyDescent="0.3">
      <c r="A5643" s="2">
        <v>20200822</v>
      </c>
      <c r="B5643" s="2" t="s">
        <v>31</v>
      </c>
      <c r="C5643" s="2">
        <v>387.01</v>
      </c>
      <c r="D5643" s="2">
        <v>24.73</v>
      </c>
      <c r="E5643" s="2">
        <v>24.68</v>
      </c>
      <c r="F5643" s="2">
        <v>7.52</v>
      </c>
      <c r="G5643" s="2">
        <v>0</v>
      </c>
      <c r="H5643" s="16">
        <f t="shared" si="264"/>
        <v>925.10276981210336</v>
      </c>
      <c r="I5643" s="15">
        <f t="shared" si="265"/>
        <v>53.58946155662823</v>
      </c>
      <c r="J5643" s="14">
        <f t="shared" si="266"/>
        <v>0.80608591448147293</v>
      </c>
    </row>
    <row r="5644" spans="1:10" x14ac:dyDescent="0.3">
      <c r="A5644" s="19">
        <v>20200822</v>
      </c>
      <c r="B5644" s="19" t="s">
        <v>30</v>
      </c>
      <c r="C5644" s="19">
        <v>180</v>
      </c>
      <c r="D5644" s="19">
        <v>13.04</v>
      </c>
      <c r="E5644" s="19">
        <v>23.22</v>
      </c>
      <c r="F5644" s="19">
        <v>7.59</v>
      </c>
      <c r="G5644" s="19">
        <v>0</v>
      </c>
      <c r="H5644" s="17">
        <f t="shared" si="264"/>
        <v>797.76187692713711</v>
      </c>
      <c r="I5644" s="18">
        <f t="shared" si="265"/>
        <v>48.150058653973034</v>
      </c>
      <c r="J5644" s="17">
        <f t="shared" si="266"/>
        <v>0.71465482283468629</v>
      </c>
    </row>
    <row r="5645" spans="1:10" x14ac:dyDescent="0.3">
      <c r="A5645" s="2">
        <v>20200822</v>
      </c>
      <c r="B5645" s="2" t="s">
        <v>29</v>
      </c>
      <c r="C5645" s="2">
        <v>0</v>
      </c>
      <c r="D5645" s="2">
        <v>0</v>
      </c>
      <c r="E5645" s="2">
        <v>21.78</v>
      </c>
      <c r="F5645" s="2">
        <v>6.83</v>
      </c>
      <c r="G5645" s="2">
        <v>0</v>
      </c>
      <c r="H5645" s="16">
        <f t="shared" si="264"/>
        <v>0</v>
      </c>
      <c r="I5645" s="15">
        <f t="shared" si="265"/>
        <v>21.78</v>
      </c>
      <c r="J5645" s="14">
        <f t="shared" si="266"/>
        <v>0</v>
      </c>
    </row>
    <row r="5646" spans="1:10" x14ac:dyDescent="0.3">
      <c r="A5646" s="19">
        <v>20200822</v>
      </c>
      <c r="B5646" s="19" t="s">
        <v>28</v>
      </c>
      <c r="C5646" s="19">
        <v>0</v>
      </c>
      <c r="D5646" s="19">
        <v>0</v>
      </c>
      <c r="E5646" s="19">
        <v>20.399999999999999</v>
      </c>
      <c r="F5646" s="19">
        <v>7.1</v>
      </c>
      <c r="G5646" s="19">
        <v>0</v>
      </c>
      <c r="H5646" s="17">
        <f t="shared" si="264"/>
        <v>0</v>
      </c>
      <c r="I5646" s="18">
        <f t="shared" si="265"/>
        <v>20.399999999999999</v>
      </c>
      <c r="J5646" s="17">
        <f t="shared" si="266"/>
        <v>0</v>
      </c>
    </row>
    <row r="5647" spans="1:10" x14ac:dyDescent="0.3">
      <c r="A5647" s="2">
        <v>20200822</v>
      </c>
      <c r="B5647" s="2" t="s">
        <v>27</v>
      </c>
      <c r="C5647" s="2">
        <v>0</v>
      </c>
      <c r="D5647" s="2">
        <v>0</v>
      </c>
      <c r="E5647" s="2">
        <v>19.52</v>
      </c>
      <c r="F5647" s="2">
        <v>7.17</v>
      </c>
      <c r="G5647" s="2">
        <v>0</v>
      </c>
      <c r="H5647" s="16">
        <f t="shared" si="264"/>
        <v>0</v>
      </c>
      <c r="I5647" s="15">
        <f t="shared" si="265"/>
        <v>19.52</v>
      </c>
      <c r="J5647" s="14">
        <f t="shared" si="266"/>
        <v>0</v>
      </c>
    </row>
    <row r="5648" spans="1:10" x14ac:dyDescent="0.3">
      <c r="A5648" s="19">
        <v>20200822</v>
      </c>
      <c r="B5648" s="19" t="s">
        <v>26</v>
      </c>
      <c r="C5648" s="19">
        <v>0</v>
      </c>
      <c r="D5648" s="19">
        <v>0</v>
      </c>
      <c r="E5648" s="19">
        <v>19.07</v>
      </c>
      <c r="F5648" s="19">
        <v>6.76</v>
      </c>
      <c r="G5648" s="19">
        <v>0</v>
      </c>
      <c r="H5648" s="17">
        <f t="shared" si="264"/>
        <v>0</v>
      </c>
      <c r="I5648" s="18">
        <f t="shared" si="265"/>
        <v>19.07</v>
      </c>
      <c r="J5648" s="17">
        <f t="shared" si="266"/>
        <v>0</v>
      </c>
    </row>
    <row r="5649" spans="1:10" x14ac:dyDescent="0.3">
      <c r="A5649" s="2">
        <v>20200822</v>
      </c>
      <c r="B5649" s="2" t="s">
        <v>25</v>
      </c>
      <c r="C5649" s="2">
        <v>0</v>
      </c>
      <c r="D5649" s="2">
        <v>0</v>
      </c>
      <c r="E5649" s="2">
        <v>18.8</v>
      </c>
      <c r="F5649" s="2">
        <v>6.28</v>
      </c>
      <c r="G5649" s="2">
        <v>0</v>
      </c>
      <c r="H5649" s="16">
        <f t="shared" si="264"/>
        <v>0</v>
      </c>
      <c r="I5649" s="15">
        <f t="shared" si="265"/>
        <v>18.8</v>
      </c>
      <c r="J5649" s="14">
        <f t="shared" si="266"/>
        <v>0</v>
      </c>
    </row>
    <row r="5650" spans="1:10" x14ac:dyDescent="0.3">
      <c r="A5650" s="19">
        <v>20200823</v>
      </c>
      <c r="B5650" s="19" t="s">
        <v>48</v>
      </c>
      <c r="C5650" s="19">
        <v>0</v>
      </c>
      <c r="D5650" s="19">
        <v>0</v>
      </c>
      <c r="E5650" s="19">
        <v>18.559999999999999</v>
      </c>
      <c r="F5650" s="19">
        <v>6.21</v>
      </c>
      <c r="G5650" s="19">
        <v>0</v>
      </c>
      <c r="H5650" s="17">
        <f t="shared" si="264"/>
        <v>0</v>
      </c>
      <c r="I5650" s="18">
        <f t="shared" si="265"/>
        <v>18.559999999999999</v>
      </c>
      <c r="J5650" s="17">
        <f t="shared" si="266"/>
        <v>0</v>
      </c>
    </row>
    <row r="5651" spans="1:10" x14ac:dyDescent="0.3">
      <c r="A5651" s="2">
        <v>20200823</v>
      </c>
      <c r="B5651" s="2" t="s">
        <v>47</v>
      </c>
      <c r="C5651" s="2">
        <v>0</v>
      </c>
      <c r="D5651" s="2">
        <v>0</v>
      </c>
      <c r="E5651" s="2">
        <v>18.399999999999999</v>
      </c>
      <c r="F5651" s="2">
        <v>6.41</v>
      </c>
      <c r="G5651" s="2">
        <v>0</v>
      </c>
      <c r="H5651" s="16">
        <f t="shared" ref="H5651:H5714" si="267">IF(D5651&gt;0,C5651/SIN(D5651*PI()/180),0)</f>
        <v>0</v>
      </c>
      <c r="I5651" s="15">
        <f t="shared" si="265"/>
        <v>18.399999999999999</v>
      </c>
      <c r="J5651" s="14">
        <f t="shared" si="266"/>
        <v>0</v>
      </c>
    </row>
    <row r="5652" spans="1:10" x14ac:dyDescent="0.3">
      <c r="A5652" s="19">
        <v>20200823</v>
      </c>
      <c r="B5652" s="19" t="s">
        <v>46</v>
      </c>
      <c r="C5652" s="19">
        <v>0</v>
      </c>
      <c r="D5652" s="19">
        <v>0</v>
      </c>
      <c r="E5652" s="19">
        <v>18.260000000000002</v>
      </c>
      <c r="F5652" s="19">
        <v>6.41</v>
      </c>
      <c r="G5652" s="19">
        <v>0</v>
      </c>
      <c r="H5652" s="17">
        <f t="shared" si="267"/>
        <v>0</v>
      </c>
      <c r="I5652" s="18">
        <f t="shared" si="265"/>
        <v>18.260000000000002</v>
      </c>
      <c r="J5652" s="17">
        <f t="shared" si="266"/>
        <v>0</v>
      </c>
    </row>
    <row r="5653" spans="1:10" x14ac:dyDescent="0.3">
      <c r="A5653" s="2">
        <v>20200823</v>
      </c>
      <c r="B5653" s="2" t="s">
        <v>45</v>
      </c>
      <c r="C5653" s="2">
        <v>0</v>
      </c>
      <c r="D5653" s="2">
        <v>0</v>
      </c>
      <c r="E5653" s="2">
        <v>18.18</v>
      </c>
      <c r="F5653" s="2">
        <v>6.28</v>
      </c>
      <c r="G5653" s="2">
        <v>0</v>
      </c>
      <c r="H5653" s="16">
        <f t="shared" si="267"/>
        <v>0</v>
      </c>
      <c r="I5653" s="15">
        <f t="shared" si="265"/>
        <v>18.18</v>
      </c>
      <c r="J5653" s="14">
        <f t="shared" si="266"/>
        <v>0</v>
      </c>
    </row>
    <row r="5654" spans="1:10" x14ac:dyDescent="0.3">
      <c r="A5654" s="19">
        <v>20200823</v>
      </c>
      <c r="B5654" s="19" t="s">
        <v>44</v>
      </c>
      <c r="C5654" s="19">
        <v>0</v>
      </c>
      <c r="D5654" s="19">
        <v>0</v>
      </c>
      <c r="E5654" s="19">
        <v>18.12</v>
      </c>
      <c r="F5654" s="19">
        <v>6.34</v>
      </c>
      <c r="G5654" s="19">
        <v>0</v>
      </c>
      <c r="H5654" s="17">
        <f t="shared" si="267"/>
        <v>0</v>
      </c>
      <c r="I5654" s="18">
        <f t="shared" si="265"/>
        <v>18.12</v>
      </c>
      <c r="J5654" s="17">
        <f t="shared" si="266"/>
        <v>0</v>
      </c>
    </row>
    <row r="5655" spans="1:10" x14ac:dyDescent="0.3">
      <c r="A5655" s="2">
        <v>20200823</v>
      </c>
      <c r="B5655" s="2" t="s">
        <v>43</v>
      </c>
      <c r="C5655" s="2">
        <v>0</v>
      </c>
      <c r="D5655" s="2">
        <v>0</v>
      </c>
      <c r="E5655" s="2">
        <v>18.100000000000001</v>
      </c>
      <c r="F5655" s="2">
        <v>6.41</v>
      </c>
      <c r="G5655" s="2">
        <v>0</v>
      </c>
      <c r="H5655" s="16">
        <f t="shared" si="267"/>
        <v>0</v>
      </c>
      <c r="I5655" s="15">
        <f t="shared" si="265"/>
        <v>18.100000000000001</v>
      </c>
      <c r="J5655" s="14">
        <f t="shared" si="266"/>
        <v>0</v>
      </c>
    </row>
    <row r="5656" spans="1:10" x14ac:dyDescent="0.3">
      <c r="A5656" s="19">
        <v>20200823</v>
      </c>
      <c r="B5656" s="19" t="s">
        <v>42</v>
      </c>
      <c r="C5656" s="19">
        <v>0</v>
      </c>
      <c r="D5656" s="19">
        <v>0</v>
      </c>
      <c r="E5656" s="19">
        <v>18.11</v>
      </c>
      <c r="F5656" s="19">
        <v>6.07</v>
      </c>
      <c r="G5656" s="19">
        <v>0</v>
      </c>
      <c r="H5656" s="17">
        <f t="shared" si="267"/>
        <v>0</v>
      </c>
      <c r="I5656" s="18">
        <f t="shared" si="265"/>
        <v>18.11</v>
      </c>
      <c r="J5656" s="17">
        <f t="shared" si="266"/>
        <v>0</v>
      </c>
    </row>
    <row r="5657" spans="1:10" x14ac:dyDescent="0.3">
      <c r="A5657" s="2">
        <v>20200823</v>
      </c>
      <c r="B5657" s="2" t="s">
        <v>41</v>
      </c>
      <c r="C5657" s="2">
        <v>168</v>
      </c>
      <c r="D5657" s="2">
        <v>13.18</v>
      </c>
      <c r="E5657" s="2">
        <v>18.68</v>
      </c>
      <c r="F5657" s="2">
        <v>5.72</v>
      </c>
      <c r="G5657" s="2">
        <v>0</v>
      </c>
      <c r="H5657" s="16">
        <f t="shared" si="267"/>
        <v>736.80651538218046</v>
      </c>
      <c r="I5657" s="15">
        <f t="shared" si="265"/>
        <v>41.705203605693143</v>
      </c>
      <c r="J5657" s="14">
        <f t="shared" si="266"/>
        <v>0.68141825252360777</v>
      </c>
    </row>
    <row r="5658" spans="1:10" x14ac:dyDescent="0.3">
      <c r="A5658" s="19">
        <v>20200823</v>
      </c>
      <c r="B5658" s="19" t="s">
        <v>40</v>
      </c>
      <c r="C5658" s="19">
        <v>355</v>
      </c>
      <c r="D5658" s="19">
        <v>24.87</v>
      </c>
      <c r="E5658" s="19">
        <v>20.11</v>
      </c>
      <c r="F5658" s="19">
        <v>6.21</v>
      </c>
      <c r="G5658" s="19">
        <v>0</v>
      </c>
      <c r="H5658" s="17">
        <f t="shared" si="267"/>
        <v>844.11094878489541</v>
      </c>
      <c r="I5658" s="18">
        <f t="shared" si="265"/>
        <v>46.488467149527978</v>
      </c>
      <c r="J5658" s="17">
        <f t="shared" si="266"/>
        <v>0.76248702201405039</v>
      </c>
    </row>
    <row r="5659" spans="1:10" x14ac:dyDescent="0.3">
      <c r="A5659" s="2">
        <v>20200823</v>
      </c>
      <c r="B5659" s="2" t="s">
        <v>39</v>
      </c>
      <c r="C5659" s="2">
        <v>570</v>
      </c>
      <c r="D5659" s="2">
        <v>36.36</v>
      </c>
      <c r="E5659" s="2">
        <v>21.93</v>
      </c>
      <c r="F5659" s="2">
        <v>6.48</v>
      </c>
      <c r="G5659" s="2">
        <v>0</v>
      </c>
      <c r="H5659" s="16">
        <f t="shared" si="267"/>
        <v>961.44630645414554</v>
      </c>
      <c r="I5659" s="15">
        <f t="shared" si="265"/>
        <v>51.975197076692048</v>
      </c>
      <c r="J5659" s="14">
        <f t="shared" si="266"/>
        <v>0.84473789027548352</v>
      </c>
    </row>
    <row r="5660" spans="1:10" x14ac:dyDescent="0.3">
      <c r="A5660" s="19">
        <v>20200823</v>
      </c>
      <c r="B5660" s="19" t="s">
        <v>38</v>
      </c>
      <c r="C5660" s="19">
        <v>686</v>
      </c>
      <c r="D5660" s="19">
        <v>47.17</v>
      </c>
      <c r="E5660" s="19">
        <v>23.64</v>
      </c>
      <c r="F5660" s="19">
        <v>6.55</v>
      </c>
      <c r="G5660" s="19">
        <v>0</v>
      </c>
      <c r="H5660" s="17">
        <f t="shared" si="267"/>
        <v>935.40266125485368</v>
      </c>
      <c r="I5660" s="18">
        <f t="shared" si="265"/>
        <v>52.871333164214178</v>
      </c>
      <c r="J5660" s="17">
        <f t="shared" si="266"/>
        <v>0.81808352478948387</v>
      </c>
    </row>
    <row r="5661" spans="1:10" x14ac:dyDescent="0.3">
      <c r="A5661" s="2">
        <v>20200823</v>
      </c>
      <c r="B5661" s="2" t="s">
        <v>37</v>
      </c>
      <c r="C5661" s="2">
        <v>828</v>
      </c>
      <c r="D5661" s="2">
        <v>56.34</v>
      </c>
      <c r="E5661" s="2">
        <v>25.1</v>
      </c>
      <c r="F5661" s="2">
        <v>6.62</v>
      </c>
      <c r="G5661" s="2">
        <v>0</v>
      </c>
      <c r="H5661" s="16">
        <f t="shared" si="267"/>
        <v>994.78426220457447</v>
      </c>
      <c r="I5661" s="15">
        <f t="shared" si="265"/>
        <v>56.18700819389295</v>
      </c>
      <c r="J5661" s="14">
        <f t="shared" si="266"/>
        <v>0.8551747099901903</v>
      </c>
    </row>
    <row r="5662" spans="1:10" x14ac:dyDescent="0.3">
      <c r="A5662" s="19">
        <v>20200823</v>
      </c>
      <c r="B5662" s="19" t="s">
        <v>36</v>
      </c>
      <c r="C5662" s="19">
        <v>887.01</v>
      </c>
      <c r="D5662" s="19">
        <v>62.02</v>
      </c>
      <c r="E5662" s="19">
        <v>26.29</v>
      </c>
      <c r="F5662" s="19">
        <v>6.55</v>
      </c>
      <c r="G5662" s="19">
        <v>0</v>
      </c>
      <c r="H5662" s="17">
        <f t="shared" si="267"/>
        <v>1004.4146008959673</v>
      </c>
      <c r="I5662" s="18">
        <f t="shared" si="265"/>
        <v>57.677956277998973</v>
      </c>
      <c r="J5662" s="17">
        <f t="shared" si="266"/>
        <v>0.85671462703718737</v>
      </c>
    </row>
    <row r="5663" spans="1:10" x14ac:dyDescent="0.3">
      <c r="A5663" s="2">
        <v>20200823</v>
      </c>
      <c r="B5663" s="2" t="s">
        <v>35</v>
      </c>
      <c r="C5663" s="2">
        <v>853.01</v>
      </c>
      <c r="D5663" s="2">
        <v>61.92</v>
      </c>
      <c r="E5663" s="2">
        <v>27.13</v>
      </c>
      <c r="F5663" s="2">
        <v>6.69</v>
      </c>
      <c r="G5663" s="2">
        <v>0</v>
      </c>
      <c r="H5663" s="16">
        <f t="shared" si="267"/>
        <v>966.81228877989747</v>
      </c>
      <c r="I5663" s="15">
        <f t="shared" si="265"/>
        <v>57.342884024371799</v>
      </c>
      <c r="J5663" s="14">
        <f t="shared" si="266"/>
        <v>0.82609954899784188</v>
      </c>
    </row>
    <row r="5664" spans="1:10" x14ac:dyDescent="0.3">
      <c r="A5664" s="19">
        <v>20200823</v>
      </c>
      <c r="B5664" s="19" t="s">
        <v>34</v>
      </c>
      <c r="C5664" s="19">
        <v>812.01</v>
      </c>
      <c r="D5664" s="19">
        <v>56.07</v>
      </c>
      <c r="E5664" s="19">
        <v>27.29</v>
      </c>
      <c r="F5664" s="19">
        <v>7.17</v>
      </c>
      <c r="G5664" s="19">
        <v>0</v>
      </c>
      <c r="H5664" s="17">
        <f t="shared" si="267"/>
        <v>978.65528882158981</v>
      </c>
      <c r="I5664" s="18">
        <f t="shared" si="265"/>
        <v>57.872977775674684</v>
      </c>
      <c r="J5664" s="17">
        <f t="shared" si="266"/>
        <v>0.83388437780393609</v>
      </c>
    </row>
    <row r="5665" spans="1:10" x14ac:dyDescent="0.3">
      <c r="A5665" s="2">
        <v>20200823</v>
      </c>
      <c r="B5665" s="2" t="s">
        <v>33</v>
      </c>
      <c r="C5665" s="2">
        <v>714.01</v>
      </c>
      <c r="D5665" s="2">
        <v>46.82</v>
      </c>
      <c r="E5665" s="2">
        <v>26.61</v>
      </c>
      <c r="F5665" s="2">
        <v>7.79</v>
      </c>
      <c r="G5665" s="2">
        <v>0</v>
      </c>
      <c r="H5665" s="16">
        <f t="shared" si="267"/>
        <v>979.158834360588</v>
      </c>
      <c r="I5665" s="15">
        <f t="shared" si="265"/>
        <v>57.208713573768378</v>
      </c>
      <c r="J5665" s="14">
        <f t="shared" si="266"/>
        <v>0.83724032538443505</v>
      </c>
    </row>
    <row r="5666" spans="1:10" x14ac:dyDescent="0.3">
      <c r="A5666" s="19">
        <v>20200823</v>
      </c>
      <c r="B5666" s="19" t="s">
        <v>32</v>
      </c>
      <c r="C5666" s="19">
        <v>560.01</v>
      </c>
      <c r="D5666" s="19">
        <v>35.979999999999997</v>
      </c>
      <c r="E5666" s="19">
        <v>25.68</v>
      </c>
      <c r="F5666" s="19">
        <v>7.93</v>
      </c>
      <c r="G5666" s="19">
        <v>0</v>
      </c>
      <c r="H5666" s="17">
        <f t="shared" si="267"/>
        <v>953.203941289868</v>
      </c>
      <c r="I5666" s="18">
        <f t="shared" si="265"/>
        <v>55.467623165308375</v>
      </c>
      <c r="J5666" s="17">
        <f t="shared" si="266"/>
        <v>0.82251557811678899</v>
      </c>
    </row>
    <row r="5667" spans="1:10" x14ac:dyDescent="0.3">
      <c r="A5667" s="2">
        <v>20200823</v>
      </c>
      <c r="B5667" s="2" t="s">
        <v>31</v>
      </c>
      <c r="C5667" s="2">
        <v>370</v>
      </c>
      <c r="D5667" s="2">
        <v>24.47</v>
      </c>
      <c r="E5667" s="2">
        <v>24.68</v>
      </c>
      <c r="F5667" s="2">
        <v>7.79</v>
      </c>
      <c r="G5667" s="2">
        <v>0</v>
      </c>
      <c r="H5667" s="16">
        <f t="shared" si="267"/>
        <v>893.25218444299287</v>
      </c>
      <c r="I5667" s="15">
        <f t="shared" si="265"/>
        <v>52.594130763843523</v>
      </c>
      <c r="J5667" s="14">
        <f t="shared" si="266"/>
        <v>0.78233385532125321</v>
      </c>
    </row>
    <row r="5668" spans="1:10" x14ac:dyDescent="0.3">
      <c r="A5668" s="19">
        <v>20200823</v>
      </c>
      <c r="B5668" s="19" t="s">
        <v>30</v>
      </c>
      <c r="C5668" s="19">
        <v>167</v>
      </c>
      <c r="D5668" s="19">
        <v>12.79</v>
      </c>
      <c r="E5668" s="19">
        <v>23.44</v>
      </c>
      <c r="F5668" s="19">
        <v>7.52</v>
      </c>
      <c r="G5668" s="19">
        <v>0</v>
      </c>
      <c r="H5668" s="17">
        <f t="shared" si="267"/>
        <v>754.3648183843294</v>
      </c>
      <c r="I5668" s="18">
        <f t="shared" si="265"/>
        <v>47.013900574510295</v>
      </c>
      <c r="J5668" s="17">
        <f t="shared" si="266"/>
        <v>0.67963551389463428</v>
      </c>
    </row>
    <row r="5669" spans="1:10" x14ac:dyDescent="0.3">
      <c r="A5669" s="2">
        <v>20200823</v>
      </c>
      <c r="B5669" s="2" t="s">
        <v>29</v>
      </c>
      <c r="C5669" s="2">
        <v>0</v>
      </c>
      <c r="D5669" s="2">
        <v>0</v>
      </c>
      <c r="E5669" s="2">
        <v>21.83</v>
      </c>
      <c r="F5669" s="2">
        <v>7.03</v>
      </c>
      <c r="G5669" s="2">
        <v>0</v>
      </c>
      <c r="H5669" s="16">
        <f t="shared" si="267"/>
        <v>0</v>
      </c>
      <c r="I5669" s="15">
        <f t="shared" si="265"/>
        <v>21.83</v>
      </c>
      <c r="J5669" s="14">
        <f t="shared" si="266"/>
        <v>0</v>
      </c>
    </row>
    <row r="5670" spans="1:10" x14ac:dyDescent="0.3">
      <c r="A5670" s="19">
        <v>20200823</v>
      </c>
      <c r="B5670" s="19" t="s">
        <v>28</v>
      </c>
      <c r="C5670" s="19">
        <v>0</v>
      </c>
      <c r="D5670" s="19">
        <v>0</v>
      </c>
      <c r="E5670" s="19">
        <v>20.75</v>
      </c>
      <c r="F5670" s="19">
        <v>6.76</v>
      </c>
      <c r="G5670" s="19">
        <v>0</v>
      </c>
      <c r="H5670" s="17">
        <f t="shared" si="267"/>
        <v>0</v>
      </c>
      <c r="I5670" s="18">
        <f t="shared" si="265"/>
        <v>20.75</v>
      </c>
      <c r="J5670" s="17">
        <f t="shared" si="266"/>
        <v>0</v>
      </c>
    </row>
    <row r="5671" spans="1:10" x14ac:dyDescent="0.3">
      <c r="A5671" s="2">
        <v>20200823</v>
      </c>
      <c r="B5671" s="2" t="s">
        <v>27</v>
      </c>
      <c r="C5671" s="2">
        <v>0</v>
      </c>
      <c r="D5671" s="2">
        <v>0</v>
      </c>
      <c r="E5671" s="2">
        <v>20.28</v>
      </c>
      <c r="F5671" s="2">
        <v>6.62</v>
      </c>
      <c r="G5671" s="2">
        <v>0</v>
      </c>
      <c r="H5671" s="16">
        <f t="shared" si="267"/>
        <v>0</v>
      </c>
      <c r="I5671" s="15">
        <f t="shared" si="265"/>
        <v>20.28</v>
      </c>
      <c r="J5671" s="14">
        <f t="shared" si="266"/>
        <v>0</v>
      </c>
    </row>
    <row r="5672" spans="1:10" x14ac:dyDescent="0.3">
      <c r="A5672" s="19">
        <v>20200823</v>
      </c>
      <c r="B5672" s="19" t="s">
        <v>26</v>
      </c>
      <c r="C5672" s="19">
        <v>0</v>
      </c>
      <c r="D5672" s="19">
        <v>0</v>
      </c>
      <c r="E5672" s="19">
        <v>20.03</v>
      </c>
      <c r="F5672" s="19">
        <v>6.07</v>
      </c>
      <c r="G5672" s="19">
        <v>0</v>
      </c>
      <c r="H5672" s="17">
        <f t="shared" si="267"/>
        <v>0</v>
      </c>
      <c r="I5672" s="18">
        <f t="shared" si="265"/>
        <v>20.03</v>
      </c>
      <c r="J5672" s="17">
        <f t="shared" si="266"/>
        <v>0</v>
      </c>
    </row>
    <row r="5673" spans="1:10" x14ac:dyDescent="0.3">
      <c r="A5673" s="2">
        <v>20200823</v>
      </c>
      <c r="B5673" s="2" t="s">
        <v>25</v>
      </c>
      <c r="C5673" s="2">
        <v>0</v>
      </c>
      <c r="D5673" s="2">
        <v>0</v>
      </c>
      <c r="E5673" s="2">
        <v>19.79</v>
      </c>
      <c r="F5673" s="2">
        <v>5.45</v>
      </c>
      <c r="G5673" s="2">
        <v>0</v>
      </c>
      <c r="H5673" s="16">
        <f t="shared" si="267"/>
        <v>0</v>
      </c>
      <c r="I5673" s="15">
        <f t="shared" si="265"/>
        <v>19.79</v>
      </c>
      <c r="J5673" s="14">
        <f t="shared" si="266"/>
        <v>0</v>
      </c>
    </row>
    <row r="5674" spans="1:10" x14ac:dyDescent="0.3">
      <c r="A5674" s="19">
        <v>20200824</v>
      </c>
      <c r="B5674" s="19" t="s">
        <v>48</v>
      </c>
      <c r="C5674" s="19">
        <v>0</v>
      </c>
      <c r="D5674" s="19">
        <v>0</v>
      </c>
      <c r="E5674" s="19">
        <v>19.57</v>
      </c>
      <c r="F5674" s="19">
        <v>5.0999999999999996</v>
      </c>
      <c r="G5674" s="19">
        <v>0</v>
      </c>
      <c r="H5674" s="17">
        <f t="shared" si="267"/>
        <v>0</v>
      </c>
      <c r="I5674" s="18">
        <f t="shared" si="265"/>
        <v>19.57</v>
      </c>
      <c r="J5674" s="17">
        <f t="shared" si="266"/>
        <v>0</v>
      </c>
    </row>
    <row r="5675" spans="1:10" x14ac:dyDescent="0.3">
      <c r="A5675" s="2">
        <v>20200824</v>
      </c>
      <c r="B5675" s="2" t="s">
        <v>47</v>
      </c>
      <c r="C5675" s="2">
        <v>0</v>
      </c>
      <c r="D5675" s="2">
        <v>0</v>
      </c>
      <c r="E5675" s="2">
        <v>19.440000000000001</v>
      </c>
      <c r="F5675" s="2">
        <v>5.03</v>
      </c>
      <c r="G5675" s="2">
        <v>0</v>
      </c>
      <c r="H5675" s="16">
        <f t="shared" si="267"/>
        <v>0</v>
      </c>
      <c r="I5675" s="15">
        <f t="shared" si="265"/>
        <v>19.440000000000001</v>
      </c>
      <c r="J5675" s="14">
        <f t="shared" si="266"/>
        <v>0</v>
      </c>
    </row>
    <row r="5676" spans="1:10" x14ac:dyDescent="0.3">
      <c r="A5676" s="19">
        <v>20200824</v>
      </c>
      <c r="B5676" s="19" t="s">
        <v>46</v>
      </c>
      <c r="C5676" s="19">
        <v>0</v>
      </c>
      <c r="D5676" s="19">
        <v>0</v>
      </c>
      <c r="E5676" s="19">
        <v>19.309999999999999</v>
      </c>
      <c r="F5676" s="19">
        <v>5.0999999999999996</v>
      </c>
      <c r="G5676" s="19">
        <v>0</v>
      </c>
      <c r="H5676" s="17">
        <f t="shared" si="267"/>
        <v>0</v>
      </c>
      <c r="I5676" s="18">
        <f t="shared" si="265"/>
        <v>19.309999999999999</v>
      </c>
      <c r="J5676" s="17">
        <f t="shared" si="266"/>
        <v>0</v>
      </c>
    </row>
    <row r="5677" spans="1:10" x14ac:dyDescent="0.3">
      <c r="A5677" s="2">
        <v>20200824</v>
      </c>
      <c r="B5677" s="2" t="s">
        <v>45</v>
      </c>
      <c r="C5677" s="2">
        <v>0</v>
      </c>
      <c r="D5677" s="2">
        <v>0</v>
      </c>
      <c r="E5677" s="2">
        <v>19.21</v>
      </c>
      <c r="F5677" s="2">
        <v>4.97</v>
      </c>
      <c r="G5677" s="2">
        <v>0</v>
      </c>
      <c r="H5677" s="16">
        <f t="shared" si="267"/>
        <v>0</v>
      </c>
      <c r="I5677" s="15">
        <f t="shared" si="265"/>
        <v>19.21</v>
      </c>
      <c r="J5677" s="14">
        <f t="shared" si="266"/>
        <v>0</v>
      </c>
    </row>
    <row r="5678" spans="1:10" x14ac:dyDescent="0.3">
      <c r="A5678" s="19">
        <v>20200824</v>
      </c>
      <c r="B5678" s="19" t="s">
        <v>44</v>
      </c>
      <c r="C5678" s="19">
        <v>0</v>
      </c>
      <c r="D5678" s="19">
        <v>0</v>
      </c>
      <c r="E5678" s="19">
        <v>19.14</v>
      </c>
      <c r="F5678" s="19">
        <v>4.55</v>
      </c>
      <c r="G5678" s="19">
        <v>0</v>
      </c>
      <c r="H5678" s="17">
        <f t="shared" si="267"/>
        <v>0</v>
      </c>
      <c r="I5678" s="18">
        <f t="shared" si="265"/>
        <v>19.14</v>
      </c>
      <c r="J5678" s="17">
        <f t="shared" si="266"/>
        <v>0</v>
      </c>
    </row>
    <row r="5679" spans="1:10" x14ac:dyDescent="0.3">
      <c r="A5679" s="2">
        <v>20200824</v>
      </c>
      <c r="B5679" s="2" t="s">
        <v>43</v>
      </c>
      <c r="C5679" s="2">
        <v>0</v>
      </c>
      <c r="D5679" s="2">
        <v>0</v>
      </c>
      <c r="E5679" s="2">
        <v>19.05</v>
      </c>
      <c r="F5679" s="2">
        <v>4.07</v>
      </c>
      <c r="G5679" s="2">
        <v>0</v>
      </c>
      <c r="H5679" s="16">
        <f t="shared" si="267"/>
        <v>0</v>
      </c>
      <c r="I5679" s="15">
        <f t="shared" si="265"/>
        <v>19.05</v>
      </c>
      <c r="J5679" s="14">
        <f t="shared" si="266"/>
        <v>0</v>
      </c>
    </row>
    <row r="5680" spans="1:10" x14ac:dyDescent="0.3">
      <c r="A5680" s="19">
        <v>20200824</v>
      </c>
      <c r="B5680" s="19" t="s">
        <v>42</v>
      </c>
      <c r="C5680" s="19">
        <v>0</v>
      </c>
      <c r="D5680" s="19">
        <v>0</v>
      </c>
      <c r="E5680" s="19">
        <v>18.95</v>
      </c>
      <c r="F5680" s="19">
        <v>4</v>
      </c>
      <c r="G5680" s="19">
        <v>0</v>
      </c>
      <c r="H5680" s="17">
        <f t="shared" si="267"/>
        <v>0</v>
      </c>
      <c r="I5680" s="18">
        <f t="shared" si="265"/>
        <v>18.95</v>
      </c>
      <c r="J5680" s="17">
        <f t="shared" si="266"/>
        <v>0</v>
      </c>
    </row>
    <row r="5681" spans="1:10" x14ac:dyDescent="0.3">
      <c r="A5681" s="2">
        <v>20200824</v>
      </c>
      <c r="B5681" s="2" t="s">
        <v>41</v>
      </c>
      <c r="C5681" s="2">
        <v>174</v>
      </c>
      <c r="D5681" s="2">
        <v>13.03</v>
      </c>
      <c r="E5681" s="2">
        <v>19.420000000000002</v>
      </c>
      <c r="F5681" s="2">
        <v>3.52</v>
      </c>
      <c r="G5681" s="2">
        <v>0</v>
      </c>
      <c r="H5681" s="16">
        <f t="shared" si="267"/>
        <v>771.75140602154306</v>
      </c>
      <c r="I5681" s="15">
        <f t="shared" si="265"/>
        <v>43.537231438173222</v>
      </c>
      <c r="J5681" s="14">
        <f t="shared" si="266"/>
        <v>0.70737380110383685</v>
      </c>
    </row>
    <row r="5682" spans="1:10" x14ac:dyDescent="0.3">
      <c r="A5682" s="19">
        <v>20200824</v>
      </c>
      <c r="B5682" s="19" t="s">
        <v>40</v>
      </c>
      <c r="C5682" s="19">
        <v>383</v>
      </c>
      <c r="D5682" s="19">
        <v>24.71</v>
      </c>
      <c r="E5682" s="19">
        <v>21.03</v>
      </c>
      <c r="F5682" s="19">
        <v>3.52</v>
      </c>
      <c r="G5682" s="19">
        <v>0</v>
      </c>
      <c r="H5682" s="17">
        <f t="shared" si="267"/>
        <v>916.21175989648418</v>
      </c>
      <c r="I5682" s="18">
        <f t="shared" si="265"/>
        <v>49.661617496765132</v>
      </c>
      <c r="J5682" s="17">
        <f t="shared" si="266"/>
        <v>0.81453307203776126</v>
      </c>
    </row>
    <row r="5683" spans="1:10" x14ac:dyDescent="0.3">
      <c r="A5683" s="2">
        <v>20200824</v>
      </c>
      <c r="B5683" s="2" t="s">
        <v>39</v>
      </c>
      <c r="C5683" s="2">
        <v>575</v>
      </c>
      <c r="D5683" s="2">
        <v>36.200000000000003</v>
      </c>
      <c r="E5683" s="2">
        <v>23.04</v>
      </c>
      <c r="F5683" s="2">
        <v>3.17</v>
      </c>
      <c r="G5683" s="2">
        <v>0</v>
      </c>
      <c r="H5683" s="16">
        <f t="shared" si="267"/>
        <v>973.57684073230371</v>
      </c>
      <c r="I5683" s="15">
        <f t="shared" si="265"/>
        <v>53.46427627288449</v>
      </c>
      <c r="J5683" s="14">
        <f t="shared" si="266"/>
        <v>0.84887211997861511</v>
      </c>
    </row>
    <row r="5684" spans="1:10" x14ac:dyDescent="0.3">
      <c r="A5684" s="19">
        <v>20200824</v>
      </c>
      <c r="B5684" s="19" t="s">
        <v>38</v>
      </c>
      <c r="C5684" s="19">
        <v>724</v>
      </c>
      <c r="D5684" s="19">
        <v>46.97</v>
      </c>
      <c r="E5684" s="19">
        <v>25.1</v>
      </c>
      <c r="F5684" s="19">
        <v>2.62</v>
      </c>
      <c r="G5684" s="19">
        <v>0</v>
      </c>
      <c r="H5684" s="17">
        <f t="shared" si="267"/>
        <v>990.42880807031895</v>
      </c>
      <c r="I5684" s="18">
        <f t="shared" si="265"/>
        <v>56.050900252197465</v>
      </c>
      <c r="J5684" s="17">
        <f t="shared" si="266"/>
        <v>0.85203713050199459</v>
      </c>
    </row>
    <row r="5685" spans="1:10" x14ac:dyDescent="0.3">
      <c r="A5685" s="2">
        <v>20200824</v>
      </c>
      <c r="B5685" s="2" t="s">
        <v>37</v>
      </c>
      <c r="C5685" s="2">
        <v>858</v>
      </c>
      <c r="D5685" s="2">
        <v>56.09</v>
      </c>
      <c r="E5685" s="2">
        <v>26.95</v>
      </c>
      <c r="F5685" s="2">
        <v>2.34</v>
      </c>
      <c r="G5685" s="2">
        <v>0</v>
      </c>
      <c r="H5685" s="16">
        <f t="shared" si="267"/>
        <v>1033.8409052523164</v>
      </c>
      <c r="I5685" s="15">
        <f t="shared" si="265"/>
        <v>59.257528289134882</v>
      </c>
      <c r="J5685" s="14">
        <f t="shared" si="266"/>
        <v>0.87446515199065911</v>
      </c>
    </row>
    <row r="5686" spans="1:10" x14ac:dyDescent="0.3">
      <c r="A5686" s="19">
        <v>20200824</v>
      </c>
      <c r="B5686" s="19" t="s">
        <v>36</v>
      </c>
      <c r="C5686" s="19">
        <v>910.01</v>
      </c>
      <c r="D5686" s="19">
        <v>61.7</v>
      </c>
      <c r="E5686" s="19">
        <v>28.34</v>
      </c>
      <c r="F5686" s="19">
        <v>3.66</v>
      </c>
      <c r="G5686" s="19">
        <v>0</v>
      </c>
      <c r="H5686" s="17">
        <f t="shared" si="267"/>
        <v>1033.5416309949767</v>
      </c>
      <c r="I5686" s="18">
        <f t="shared" si="265"/>
        <v>60.638175968593018</v>
      </c>
      <c r="J5686" s="17">
        <f t="shared" si="266"/>
        <v>0.86779070767178146</v>
      </c>
    </row>
    <row r="5687" spans="1:10" x14ac:dyDescent="0.3">
      <c r="A5687" s="2">
        <v>20200824</v>
      </c>
      <c r="B5687" s="2" t="s">
        <v>35</v>
      </c>
      <c r="C5687" s="2">
        <v>904.01</v>
      </c>
      <c r="D5687" s="2">
        <v>61.57</v>
      </c>
      <c r="E5687" s="2">
        <v>28.93</v>
      </c>
      <c r="F5687" s="2">
        <v>4.97</v>
      </c>
      <c r="G5687" s="2">
        <v>0</v>
      </c>
      <c r="H5687" s="16">
        <f t="shared" si="267"/>
        <v>1027.9856723882624</v>
      </c>
      <c r="I5687" s="15">
        <f t="shared" si="265"/>
        <v>61.0545522621332</v>
      </c>
      <c r="J5687" s="14">
        <f t="shared" si="266"/>
        <v>0.86119963821395207</v>
      </c>
    </row>
    <row r="5688" spans="1:10" x14ac:dyDescent="0.3">
      <c r="A5688" s="19">
        <v>20200824</v>
      </c>
      <c r="B5688" s="19" t="s">
        <v>34</v>
      </c>
      <c r="C5688" s="19">
        <v>837.01</v>
      </c>
      <c r="D5688" s="19">
        <v>55.75</v>
      </c>
      <c r="E5688" s="19">
        <v>28.99</v>
      </c>
      <c r="F5688" s="19">
        <v>5.45</v>
      </c>
      <c r="G5688" s="19">
        <v>0</v>
      </c>
      <c r="H5688" s="17">
        <f t="shared" si="267"/>
        <v>1012.6063151446219</v>
      </c>
      <c r="I5688" s="18">
        <f t="shared" si="265"/>
        <v>60.63394734826943</v>
      </c>
      <c r="J5688" s="17">
        <f t="shared" si="266"/>
        <v>0.85023209461187321</v>
      </c>
    </row>
    <row r="5689" spans="1:10" x14ac:dyDescent="0.3">
      <c r="A5689" s="2">
        <v>20200824</v>
      </c>
      <c r="B5689" s="2" t="s">
        <v>33</v>
      </c>
      <c r="C5689" s="2">
        <v>727.01</v>
      </c>
      <c r="D5689" s="2">
        <v>46.53</v>
      </c>
      <c r="E5689" s="2">
        <v>28.64</v>
      </c>
      <c r="F5689" s="2">
        <v>5.93</v>
      </c>
      <c r="G5689" s="2">
        <v>0</v>
      </c>
      <c r="H5689" s="16">
        <f t="shared" si="267"/>
        <v>1001.7572631374944</v>
      </c>
      <c r="I5689" s="15">
        <f t="shared" si="265"/>
        <v>59.944914473046701</v>
      </c>
      <c r="J5689" s="14">
        <f t="shared" si="266"/>
        <v>0.84422881466357558</v>
      </c>
    </row>
    <row r="5690" spans="1:10" x14ac:dyDescent="0.3">
      <c r="A5690" s="19">
        <v>20200824</v>
      </c>
      <c r="B5690" s="19" t="s">
        <v>32</v>
      </c>
      <c r="C5690" s="19">
        <v>550.01</v>
      </c>
      <c r="D5690" s="19">
        <v>35.71</v>
      </c>
      <c r="E5690" s="19">
        <v>27.76</v>
      </c>
      <c r="F5690" s="19">
        <v>6.28</v>
      </c>
      <c r="G5690" s="19">
        <v>0</v>
      </c>
      <c r="H5690" s="17">
        <f t="shared" si="267"/>
        <v>942.30953896129597</v>
      </c>
      <c r="I5690" s="18">
        <f t="shared" si="265"/>
        <v>57.207173092540501</v>
      </c>
      <c r="J5690" s="17">
        <f t="shared" si="266"/>
        <v>0.80573847003494281</v>
      </c>
    </row>
    <row r="5691" spans="1:10" x14ac:dyDescent="0.3">
      <c r="A5691" s="2">
        <v>20200824</v>
      </c>
      <c r="B5691" s="2" t="s">
        <v>31</v>
      </c>
      <c r="C5691" s="2">
        <v>221</v>
      </c>
      <c r="D5691" s="2">
        <v>24.21</v>
      </c>
      <c r="E5691" s="2">
        <v>26.71</v>
      </c>
      <c r="F5691" s="2">
        <v>6.28</v>
      </c>
      <c r="G5691" s="2">
        <v>0</v>
      </c>
      <c r="H5691" s="16">
        <f t="shared" si="267"/>
        <v>538.91631440297556</v>
      </c>
      <c r="I5691" s="15">
        <f t="shared" si="265"/>
        <v>43.551134825092987</v>
      </c>
      <c r="J5691" s="14">
        <f t="shared" si="266"/>
        <v>0.49392752296728248</v>
      </c>
    </row>
    <row r="5692" spans="1:10" x14ac:dyDescent="0.3">
      <c r="A5692" s="19">
        <v>20200824</v>
      </c>
      <c r="B5692" s="19" t="s">
        <v>30</v>
      </c>
      <c r="C5692" s="19">
        <v>123</v>
      </c>
      <c r="D5692" s="19">
        <v>12.53</v>
      </c>
      <c r="E5692" s="19">
        <v>25.39</v>
      </c>
      <c r="F5692" s="19">
        <v>6.07</v>
      </c>
      <c r="G5692" s="19">
        <v>0</v>
      </c>
      <c r="H5692" s="17">
        <f t="shared" si="267"/>
        <v>566.94889384545013</v>
      </c>
      <c r="I5692" s="18">
        <f t="shared" si="265"/>
        <v>43.107152932670317</v>
      </c>
      <c r="J5692" s="17">
        <f t="shared" si="266"/>
        <v>0.52075265737904486</v>
      </c>
    </row>
    <row r="5693" spans="1:10" x14ac:dyDescent="0.3">
      <c r="A5693" s="2">
        <v>20200824</v>
      </c>
      <c r="B5693" s="2" t="s">
        <v>29</v>
      </c>
      <c r="C5693" s="2">
        <v>0</v>
      </c>
      <c r="D5693" s="2">
        <v>0</v>
      </c>
      <c r="E5693" s="2">
        <v>24.29</v>
      </c>
      <c r="F5693" s="2">
        <v>5.45</v>
      </c>
      <c r="G5693" s="2">
        <v>0</v>
      </c>
      <c r="H5693" s="16">
        <f t="shared" si="267"/>
        <v>0</v>
      </c>
      <c r="I5693" s="15">
        <f t="shared" si="265"/>
        <v>24.29</v>
      </c>
      <c r="J5693" s="14">
        <f t="shared" si="266"/>
        <v>0</v>
      </c>
    </row>
    <row r="5694" spans="1:10" x14ac:dyDescent="0.3">
      <c r="A5694" s="19">
        <v>20200824</v>
      </c>
      <c r="B5694" s="19" t="s">
        <v>28</v>
      </c>
      <c r="C5694" s="19">
        <v>0</v>
      </c>
      <c r="D5694" s="19">
        <v>0</v>
      </c>
      <c r="E5694" s="19">
        <v>22.84</v>
      </c>
      <c r="F5694" s="19">
        <v>5.59</v>
      </c>
      <c r="G5694" s="19">
        <v>0</v>
      </c>
      <c r="H5694" s="17">
        <f t="shared" si="267"/>
        <v>0</v>
      </c>
      <c r="I5694" s="18">
        <f t="shared" si="265"/>
        <v>22.84</v>
      </c>
      <c r="J5694" s="17">
        <f t="shared" si="266"/>
        <v>0</v>
      </c>
    </row>
    <row r="5695" spans="1:10" x14ac:dyDescent="0.3">
      <c r="A5695" s="2">
        <v>20200824</v>
      </c>
      <c r="B5695" s="2" t="s">
        <v>27</v>
      </c>
      <c r="C5695" s="2">
        <v>0</v>
      </c>
      <c r="D5695" s="2">
        <v>0</v>
      </c>
      <c r="E5695" s="2">
        <v>21.84</v>
      </c>
      <c r="F5695" s="2">
        <v>5.72</v>
      </c>
      <c r="G5695" s="2">
        <v>0</v>
      </c>
      <c r="H5695" s="16">
        <f t="shared" si="267"/>
        <v>0</v>
      </c>
      <c r="I5695" s="15">
        <f t="shared" si="265"/>
        <v>21.84</v>
      </c>
      <c r="J5695" s="14">
        <f t="shared" si="266"/>
        <v>0</v>
      </c>
    </row>
    <row r="5696" spans="1:10" x14ac:dyDescent="0.3">
      <c r="A5696" s="19">
        <v>20200824</v>
      </c>
      <c r="B5696" s="19" t="s">
        <v>26</v>
      </c>
      <c r="C5696" s="19">
        <v>0</v>
      </c>
      <c r="D5696" s="19">
        <v>0</v>
      </c>
      <c r="E5696" s="19">
        <v>21.14</v>
      </c>
      <c r="F5696" s="19">
        <v>5.66</v>
      </c>
      <c r="G5696" s="19">
        <v>0</v>
      </c>
      <c r="H5696" s="17">
        <f t="shared" si="267"/>
        <v>0</v>
      </c>
      <c r="I5696" s="18">
        <f t="shared" si="265"/>
        <v>21.14</v>
      </c>
      <c r="J5696" s="17">
        <f t="shared" si="266"/>
        <v>0</v>
      </c>
    </row>
    <row r="5697" spans="1:10" x14ac:dyDescent="0.3">
      <c r="A5697" s="2">
        <v>20200824</v>
      </c>
      <c r="B5697" s="2" t="s">
        <v>25</v>
      </c>
      <c r="C5697" s="2">
        <v>0</v>
      </c>
      <c r="D5697" s="2">
        <v>0</v>
      </c>
      <c r="E5697" s="2">
        <v>20.7</v>
      </c>
      <c r="F5697" s="2">
        <v>5.31</v>
      </c>
      <c r="G5697" s="2">
        <v>0</v>
      </c>
      <c r="H5697" s="16">
        <f t="shared" si="267"/>
        <v>0</v>
      </c>
      <c r="I5697" s="15">
        <f t="shared" si="265"/>
        <v>20.7</v>
      </c>
      <c r="J5697" s="14">
        <f t="shared" si="266"/>
        <v>0</v>
      </c>
    </row>
    <row r="5698" spans="1:10" x14ac:dyDescent="0.3">
      <c r="A5698" s="19">
        <v>20200825</v>
      </c>
      <c r="B5698" s="19" t="s">
        <v>48</v>
      </c>
      <c r="C5698" s="19">
        <v>0</v>
      </c>
      <c r="D5698" s="19">
        <v>0</v>
      </c>
      <c r="E5698" s="19">
        <v>20.36</v>
      </c>
      <c r="F5698" s="19">
        <v>4.9000000000000004</v>
      </c>
      <c r="G5698" s="19">
        <v>0</v>
      </c>
      <c r="H5698" s="17">
        <f t="shared" si="267"/>
        <v>0</v>
      </c>
      <c r="I5698" s="18">
        <f t="shared" si="265"/>
        <v>20.36</v>
      </c>
      <c r="J5698" s="17">
        <f t="shared" si="266"/>
        <v>0</v>
      </c>
    </row>
    <row r="5699" spans="1:10" x14ac:dyDescent="0.3">
      <c r="A5699" s="2">
        <v>20200825</v>
      </c>
      <c r="B5699" s="2" t="s">
        <v>47</v>
      </c>
      <c r="C5699" s="2">
        <v>0</v>
      </c>
      <c r="D5699" s="2">
        <v>0</v>
      </c>
      <c r="E5699" s="2">
        <v>20.079999999999998</v>
      </c>
      <c r="F5699" s="2">
        <v>4.41</v>
      </c>
      <c r="G5699" s="2">
        <v>0</v>
      </c>
      <c r="H5699" s="16">
        <f t="shared" si="267"/>
        <v>0</v>
      </c>
      <c r="I5699" s="15">
        <f t="shared" si="265"/>
        <v>20.079999999999998</v>
      </c>
      <c r="J5699" s="14">
        <f t="shared" si="266"/>
        <v>0</v>
      </c>
    </row>
    <row r="5700" spans="1:10" x14ac:dyDescent="0.3">
      <c r="A5700" s="19">
        <v>20200825</v>
      </c>
      <c r="B5700" s="19" t="s">
        <v>46</v>
      </c>
      <c r="C5700" s="19">
        <v>0</v>
      </c>
      <c r="D5700" s="19">
        <v>0</v>
      </c>
      <c r="E5700" s="19">
        <v>19.760000000000002</v>
      </c>
      <c r="F5700" s="19">
        <v>4.28</v>
      </c>
      <c r="G5700" s="19">
        <v>0</v>
      </c>
      <c r="H5700" s="17">
        <f t="shared" si="267"/>
        <v>0</v>
      </c>
      <c r="I5700" s="18">
        <f t="shared" si="265"/>
        <v>19.760000000000002</v>
      </c>
      <c r="J5700" s="17">
        <f t="shared" si="266"/>
        <v>0</v>
      </c>
    </row>
    <row r="5701" spans="1:10" x14ac:dyDescent="0.3">
      <c r="A5701" s="2">
        <v>20200825</v>
      </c>
      <c r="B5701" s="2" t="s">
        <v>45</v>
      </c>
      <c r="C5701" s="2">
        <v>0</v>
      </c>
      <c r="D5701" s="2">
        <v>0</v>
      </c>
      <c r="E5701" s="2">
        <v>19.48</v>
      </c>
      <c r="F5701" s="2">
        <v>4.21</v>
      </c>
      <c r="G5701" s="2">
        <v>0</v>
      </c>
      <c r="H5701" s="16">
        <f t="shared" si="267"/>
        <v>0</v>
      </c>
      <c r="I5701" s="15">
        <f t="shared" si="265"/>
        <v>19.48</v>
      </c>
      <c r="J5701" s="14">
        <f t="shared" si="266"/>
        <v>0</v>
      </c>
    </row>
    <row r="5702" spans="1:10" x14ac:dyDescent="0.3">
      <c r="A5702" s="19">
        <v>20200825</v>
      </c>
      <c r="B5702" s="19" t="s">
        <v>44</v>
      </c>
      <c r="C5702" s="19">
        <v>0</v>
      </c>
      <c r="D5702" s="19">
        <v>0</v>
      </c>
      <c r="E5702" s="19">
        <v>19.239999999999998</v>
      </c>
      <c r="F5702" s="19">
        <v>4.28</v>
      </c>
      <c r="G5702" s="19">
        <v>0</v>
      </c>
      <c r="H5702" s="17">
        <f t="shared" si="267"/>
        <v>0</v>
      </c>
      <c r="I5702" s="18">
        <f t="shared" si="265"/>
        <v>19.239999999999998</v>
      </c>
      <c r="J5702" s="17">
        <f t="shared" si="266"/>
        <v>0</v>
      </c>
    </row>
    <row r="5703" spans="1:10" x14ac:dyDescent="0.3">
      <c r="A5703" s="2">
        <v>20200825</v>
      </c>
      <c r="B5703" s="2" t="s">
        <v>43</v>
      </c>
      <c r="C5703" s="2">
        <v>0</v>
      </c>
      <c r="D5703" s="2">
        <v>0</v>
      </c>
      <c r="E5703" s="2">
        <v>19.02</v>
      </c>
      <c r="F5703" s="2">
        <v>4.41</v>
      </c>
      <c r="G5703" s="2">
        <v>0</v>
      </c>
      <c r="H5703" s="16">
        <f t="shared" si="267"/>
        <v>0</v>
      </c>
      <c r="I5703" s="15">
        <f t="shared" si="265"/>
        <v>19.02</v>
      </c>
      <c r="J5703" s="14">
        <f t="shared" si="266"/>
        <v>0</v>
      </c>
    </row>
    <row r="5704" spans="1:10" x14ac:dyDescent="0.3">
      <c r="A5704" s="19">
        <v>20200825</v>
      </c>
      <c r="B5704" s="19" t="s">
        <v>42</v>
      </c>
      <c r="C5704" s="19">
        <v>0</v>
      </c>
      <c r="D5704" s="19">
        <v>0</v>
      </c>
      <c r="E5704" s="19">
        <v>18.86</v>
      </c>
      <c r="F5704" s="19">
        <v>4.41</v>
      </c>
      <c r="G5704" s="19">
        <v>0</v>
      </c>
      <c r="H5704" s="17">
        <f t="shared" si="267"/>
        <v>0</v>
      </c>
      <c r="I5704" s="18">
        <f t="shared" si="265"/>
        <v>18.86</v>
      </c>
      <c r="J5704" s="17">
        <f t="shared" si="266"/>
        <v>0</v>
      </c>
    </row>
    <row r="5705" spans="1:10" x14ac:dyDescent="0.3">
      <c r="A5705" s="2">
        <v>20200825</v>
      </c>
      <c r="B5705" s="2" t="s">
        <v>41</v>
      </c>
      <c r="C5705" s="2">
        <v>165</v>
      </c>
      <c r="D5705" s="2">
        <v>12.88</v>
      </c>
      <c r="E5705" s="2">
        <v>19.45</v>
      </c>
      <c r="F5705" s="2">
        <v>4</v>
      </c>
      <c r="G5705" s="2">
        <v>0</v>
      </c>
      <c r="H5705" s="16">
        <f t="shared" si="267"/>
        <v>740.2095624657602</v>
      </c>
      <c r="I5705" s="15">
        <f t="shared" si="265"/>
        <v>42.581548827055002</v>
      </c>
      <c r="J5705" s="14">
        <f t="shared" si="266"/>
        <v>0.68164642492440863</v>
      </c>
    </row>
    <row r="5706" spans="1:10" x14ac:dyDescent="0.3">
      <c r="A5706" s="19">
        <v>20200825</v>
      </c>
      <c r="B5706" s="19" t="s">
        <v>40</v>
      </c>
      <c r="C5706" s="19">
        <v>387</v>
      </c>
      <c r="D5706" s="19">
        <v>24.56</v>
      </c>
      <c r="E5706" s="19">
        <v>21.12</v>
      </c>
      <c r="F5706" s="19">
        <v>4.07</v>
      </c>
      <c r="G5706" s="19">
        <v>0</v>
      </c>
      <c r="H5706" s="17">
        <f t="shared" si="267"/>
        <v>931.08094500675293</v>
      </c>
      <c r="I5706" s="18">
        <f t="shared" ref="I5706:I5769" si="268">E5706+H5706*((NOCT-20)/(800))</f>
        <v>50.216279531461026</v>
      </c>
      <c r="J5706" s="17">
        <f t="shared" ref="J5706:J5769" si="269">P_STC__W*(H5706/1000)*(1+(alpha_p/100)*(I5706-25))</f>
        <v>0.82542815681607073</v>
      </c>
    </row>
    <row r="5707" spans="1:10" x14ac:dyDescent="0.3">
      <c r="A5707" s="2">
        <v>20200825</v>
      </c>
      <c r="B5707" s="2" t="s">
        <v>39</v>
      </c>
      <c r="C5707" s="2">
        <v>575</v>
      </c>
      <c r="D5707" s="2">
        <v>36.03</v>
      </c>
      <c r="E5707" s="2">
        <v>23.28</v>
      </c>
      <c r="F5707" s="2">
        <v>4.41</v>
      </c>
      <c r="G5707" s="2">
        <v>0</v>
      </c>
      <c r="H5707" s="16">
        <f t="shared" si="267"/>
        <v>977.54407510214753</v>
      </c>
      <c r="I5707" s="15">
        <f t="shared" si="268"/>
        <v>53.828252346942108</v>
      </c>
      <c r="J5707" s="14">
        <f t="shared" si="269"/>
        <v>0.85073008235428482</v>
      </c>
    </row>
    <row r="5708" spans="1:10" x14ac:dyDescent="0.3">
      <c r="A5708" s="19">
        <v>20200825</v>
      </c>
      <c r="B5708" s="19" t="s">
        <v>38</v>
      </c>
      <c r="C5708" s="19">
        <v>688</v>
      </c>
      <c r="D5708" s="19">
        <v>46.77</v>
      </c>
      <c r="E5708" s="19">
        <v>25.21</v>
      </c>
      <c r="F5708" s="19">
        <v>4.9000000000000004</v>
      </c>
      <c r="G5708" s="19">
        <v>0</v>
      </c>
      <c r="H5708" s="17">
        <f t="shared" si="267"/>
        <v>944.26360612555209</v>
      </c>
      <c r="I5708" s="18">
        <f t="shared" si="268"/>
        <v>54.718237691423504</v>
      </c>
      <c r="J5708" s="17">
        <f t="shared" si="269"/>
        <v>0.81798527981965274</v>
      </c>
    </row>
    <row r="5709" spans="1:10" x14ac:dyDescent="0.3">
      <c r="A5709" s="2">
        <v>20200825</v>
      </c>
      <c r="B5709" s="2" t="s">
        <v>37</v>
      </c>
      <c r="C5709" s="2">
        <v>868</v>
      </c>
      <c r="D5709" s="2">
        <v>55.83</v>
      </c>
      <c r="E5709" s="2">
        <v>26.86</v>
      </c>
      <c r="F5709" s="2">
        <v>5.17</v>
      </c>
      <c r="G5709" s="2">
        <v>0</v>
      </c>
      <c r="H5709" s="16">
        <f t="shared" si="267"/>
        <v>1049.1013680408344</v>
      </c>
      <c r="I5709" s="15">
        <f t="shared" si="268"/>
        <v>59.644417751276073</v>
      </c>
      <c r="J5709" s="14">
        <f t="shared" si="269"/>
        <v>0.88554659078054576</v>
      </c>
    </row>
    <row r="5710" spans="1:10" x14ac:dyDescent="0.3">
      <c r="A5710" s="19">
        <v>20200825</v>
      </c>
      <c r="B5710" s="19" t="s">
        <v>36</v>
      </c>
      <c r="C5710" s="19">
        <v>850.01</v>
      </c>
      <c r="D5710" s="19">
        <v>61.38</v>
      </c>
      <c r="E5710" s="19">
        <v>28.12</v>
      </c>
      <c r="F5710" s="19">
        <v>5.38</v>
      </c>
      <c r="G5710" s="19">
        <v>0</v>
      </c>
      <c r="H5710" s="17">
        <f t="shared" si="267"/>
        <v>968.32384868545637</v>
      </c>
      <c r="I5710" s="18">
        <f t="shared" si="268"/>
        <v>58.380120271420509</v>
      </c>
      <c r="J5710" s="17">
        <f t="shared" si="269"/>
        <v>0.8228713992968324</v>
      </c>
    </row>
    <row r="5711" spans="1:10" x14ac:dyDescent="0.3">
      <c r="A5711" s="2">
        <v>20200825</v>
      </c>
      <c r="B5711" s="2" t="s">
        <v>35</v>
      </c>
      <c r="C5711" s="2">
        <v>864.01</v>
      </c>
      <c r="D5711" s="2">
        <v>61.22</v>
      </c>
      <c r="E5711" s="2">
        <v>28.88</v>
      </c>
      <c r="F5711" s="2">
        <v>5.59</v>
      </c>
      <c r="G5711" s="2">
        <v>0</v>
      </c>
      <c r="H5711" s="16">
        <f t="shared" si="267"/>
        <v>985.77849523439966</v>
      </c>
      <c r="I5711" s="15">
        <f t="shared" si="268"/>
        <v>59.685577976074988</v>
      </c>
      <c r="J5711" s="14">
        <f t="shared" si="269"/>
        <v>0.83191315934824184</v>
      </c>
    </row>
    <row r="5712" spans="1:10" x14ac:dyDescent="0.3">
      <c r="A5712" s="19">
        <v>20200825</v>
      </c>
      <c r="B5712" s="19" t="s">
        <v>34</v>
      </c>
      <c r="C5712" s="19">
        <v>817.01</v>
      </c>
      <c r="D5712" s="19">
        <v>55.43</v>
      </c>
      <c r="E5712" s="19">
        <v>29.09</v>
      </c>
      <c r="F5712" s="19">
        <v>6</v>
      </c>
      <c r="G5712" s="19">
        <v>0</v>
      </c>
      <c r="H5712" s="17">
        <f t="shared" si="267"/>
        <v>992.19903323285803</v>
      </c>
      <c r="I5712" s="18">
        <f t="shared" si="268"/>
        <v>60.09621978852681</v>
      </c>
      <c r="J5712" s="17">
        <f t="shared" si="269"/>
        <v>0.83549807418348909</v>
      </c>
    </row>
    <row r="5713" spans="1:10" x14ac:dyDescent="0.3">
      <c r="A5713" s="2">
        <v>20200825</v>
      </c>
      <c r="B5713" s="2" t="s">
        <v>33</v>
      </c>
      <c r="C5713" s="2">
        <v>726.01</v>
      </c>
      <c r="D5713" s="2">
        <v>46.24</v>
      </c>
      <c r="E5713" s="2">
        <v>28.73</v>
      </c>
      <c r="F5713" s="2">
        <v>6.48</v>
      </c>
      <c r="G5713" s="2">
        <v>0</v>
      </c>
      <c r="H5713" s="16">
        <f t="shared" si="267"/>
        <v>1005.2153352627392</v>
      </c>
      <c r="I5713" s="15">
        <f t="shared" si="268"/>
        <v>60.142979226960605</v>
      </c>
      <c r="J5713" s="14">
        <f t="shared" si="269"/>
        <v>0.84624715785681615</v>
      </c>
    </row>
    <row r="5714" spans="1:10" x14ac:dyDescent="0.3">
      <c r="A5714" s="19">
        <v>20200825</v>
      </c>
      <c r="B5714" s="19" t="s">
        <v>32</v>
      </c>
      <c r="C5714" s="19">
        <v>555.01</v>
      </c>
      <c r="D5714" s="19">
        <v>35.44</v>
      </c>
      <c r="E5714" s="19">
        <v>27.91</v>
      </c>
      <c r="F5714" s="19">
        <v>6.76</v>
      </c>
      <c r="G5714" s="19">
        <v>0</v>
      </c>
      <c r="H5714" s="17">
        <f t="shared" si="267"/>
        <v>957.16117358127008</v>
      </c>
      <c r="I5714" s="18">
        <f t="shared" si="268"/>
        <v>57.821286674414694</v>
      </c>
      <c r="J5714" s="17">
        <f t="shared" si="269"/>
        <v>0.81579249785848473</v>
      </c>
    </row>
    <row r="5715" spans="1:10" x14ac:dyDescent="0.3">
      <c r="A5715" s="2">
        <v>20200825</v>
      </c>
      <c r="B5715" s="2" t="s">
        <v>31</v>
      </c>
      <c r="C5715" s="2">
        <v>366.01</v>
      </c>
      <c r="D5715" s="2">
        <v>23.95</v>
      </c>
      <c r="E5715" s="2">
        <v>26.8</v>
      </c>
      <c r="F5715" s="2">
        <v>6.83</v>
      </c>
      <c r="G5715" s="2">
        <v>0</v>
      </c>
      <c r="H5715" s="16">
        <f t="shared" ref="H5715:H5778" si="270">IF(D5715&gt;0,C5715/SIN(D5715*PI()/180),0)</f>
        <v>901.63733223589827</v>
      </c>
      <c r="I5715" s="15">
        <f t="shared" si="268"/>
        <v>54.976166632371822</v>
      </c>
      <c r="J5715" s="14">
        <f t="shared" si="269"/>
        <v>0.78001299312708106</v>
      </c>
    </row>
    <row r="5716" spans="1:10" x14ac:dyDescent="0.3">
      <c r="A5716" s="19">
        <v>20200825</v>
      </c>
      <c r="B5716" s="19" t="s">
        <v>30</v>
      </c>
      <c r="C5716" s="19">
        <v>162</v>
      </c>
      <c r="D5716" s="19">
        <v>12.26</v>
      </c>
      <c r="E5716" s="19">
        <v>25.42</v>
      </c>
      <c r="F5716" s="19">
        <v>6.48</v>
      </c>
      <c r="G5716" s="19">
        <v>0</v>
      </c>
      <c r="H5716" s="17">
        <f t="shared" si="270"/>
        <v>762.89781921458894</v>
      </c>
      <c r="I5716" s="18">
        <f t="shared" si="268"/>
        <v>49.260556850455906</v>
      </c>
      <c r="J5716" s="17">
        <f t="shared" si="269"/>
        <v>0.67961035260093927</v>
      </c>
    </row>
    <row r="5717" spans="1:10" x14ac:dyDescent="0.3">
      <c r="A5717" s="2">
        <v>20200825</v>
      </c>
      <c r="B5717" s="2" t="s">
        <v>29</v>
      </c>
      <c r="C5717" s="2">
        <v>0</v>
      </c>
      <c r="D5717" s="2">
        <v>0</v>
      </c>
      <c r="E5717" s="2">
        <v>23.25</v>
      </c>
      <c r="F5717" s="2">
        <v>6.28</v>
      </c>
      <c r="G5717" s="2">
        <v>0</v>
      </c>
      <c r="H5717" s="16">
        <f t="shared" si="270"/>
        <v>0</v>
      </c>
      <c r="I5717" s="15">
        <f t="shared" si="268"/>
        <v>23.25</v>
      </c>
      <c r="J5717" s="14">
        <f t="shared" si="269"/>
        <v>0</v>
      </c>
    </row>
    <row r="5718" spans="1:10" x14ac:dyDescent="0.3">
      <c r="A5718" s="19">
        <v>20200825</v>
      </c>
      <c r="B5718" s="19" t="s">
        <v>28</v>
      </c>
      <c r="C5718" s="19">
        <v>0</v>
      </c>
      <c r="D5718" s="19">
        <v>0</v>
      </c>
      <c r="E5718" s="19">
        <v>21.79</v>
      </c>
      <c r="F5718" s="19">
        <v>6.07</v>
      </c>
      <c r="G5718" s="19">
        <v>0</v>
      </c>
      <c r="H5718" s="17">
        <f t="shared" si="270"/>
        <v>0</v>
      </c>
      <c r="I5718" s="18">
        <f t="shared" si="268"/>
        <v>21.79</v>
      </c>
      <c r="J5718" s="17">
        <f t="shared" si="269"/>
        <v>0</v>
      </c>
    </row>
    <row r="5719" spans="1:10" x14ac:dyDescent="0.3">
      <c r="A5719" s="2">
        <v>20200825</v>
      </c>
      <c r="B5719" s="2" t="s">
        <v>27</v>
      </c>
      <c r="C5719" s="2">
        <v>0</v>
      </c>
      <c r="D5719" s="2">
        <v>0</v>
      </c>
      <c r="E5719" s="2">
        <v>20.94</v>
      </c>
      <c r="F5719" s="2">
        <v>5.93</v>
      </c>
      <c r="G5719" s="2">
        <v>0</v>
      </c>
      <c r="H5719" s="16">
        <f t="shared" si="270"/>
        <v>0</v>
      </c>
      <c r="I5719" s="15">
        <f t="shared" si="268"/>
        <v>20.94</v>
      </c>
      <c r="J5719" s="14">
        <f t="shared" si="269"/>
        <v>0</v>
      </c>
    </row>
    <row r="5720" spans="1:10" x14ac:dyDescent="0.3">
      <c r="A5720" s="19">
        <v>20200825</v>
      </c>
      <c r="B5720" s="19" t="s">
        <v>26</v>
      </c>
      <c r="C5720" s="19">
        <v>0</v>
      </c>
      <c r="D5720" s="19">
        <v>0</v>
      </c>
      <c r="E5720" s="19">
        <v>20.420000000000002</v>
      </c>
      <c r="F5720" s="19">
        <v>5.79</v>
      </c>
      <c r="G5720" s="19">
        <v>0</v>
      </c>
      <c r="H5720" s="17">
        <f t="shared" si="270"/>
        <v>0</v>
      </c>
      <c r="I5720" s="18">
        <f t="shared" si="268"/>
        <v>20.420000000000002</v>
      </c>
      <c r="J5720" s="17">
        <f t="shared" si="269"/>
        <v>0</v>
      </c>
    </row>
    <row r="5721" spans="1:10" x14ac:dyDescent="0.3">
      <c r="A5721" s="2">
        <v>20200825</v>
      </c>
      <c r="B5721" s="2" t="s">
        <v>25</v>
      </c>
      <c r="C5721" s="2">
        <v>0</v>
      </c>
      <c r="D5721" s="2">
        <v>0</v>
      </c>
      <c r="E5721" s="2">
        <v>20.05</v>
      </c>
      <c r="F5721" s="2">
        <v>5.59</v>
      </c>
      <c r="G5721" s="2">
        <v>0</v>
      </c>
      <c r="H5721" s="16">
        <f t="shared" si="270"/>
        <v>0</v>
      </c>
      <c r="I5721" s="15">
        <f t="shared" si="268"/>
        <v>20.05</v>
      </c>
      <c r="J5721" s="14">
        <f t="shared" si="269"/>
        <v>0</v>
      </c>
    </row>
    <row r="5722" spans="1:10" x14ac:dyDescent="0.3">
      <c r="A5722" s="19">
        <v>20200826</v>
      </c>
      <c r="B5722" s="19" t="s">
        <v>48</v>
      </c>
      <c r="C5722" s="19">
        <v>0</v>
      </c>
      <c r="D5722" s="19">
        <v>0</v>
      </c>
      <c r="E5722" s="19">
        <v>19.8</v>
      </c>
      <c r="F5722" s="19">
        <v>5.0999999999999996</v>
      </c>
      <c r="G5722" s="19">
        <v>0</v>
      </c>
      <c r="H5722" s="17">
        <f t="shared" si="270"/>
        <v>0</v>
      </c>
      <c r="I5722" s="18">
        <f t="shared" si="268"/>
        <v>19.8</v>
      </c>
      <c r="J5722" s="17">
        <f t="shared" si="269"/>
        <v>0</v>
      </c>
    </row>
    <row r="5723" spans="1:10" x14ac:dyDescent="0.3">
      <c r="A5723" s="2">
        <v>20200826</v>
      </c>
      <c r="B5723" s="2" t="s">
        <v>47</v>
      </c>
      <c r="C5723" s="2">
        <v>0</v>
      </c>
      <c r="D5723" s="2">
        <v>0</v>
      </c>
      <c r="E5723" s="2">
        <v>19.55</v>
      </c>
      <c r="F5723" s="2">
        <v>4.55</v>
      </c>
      <c r="G5723" s="2">
        <v>0</v>
      </c>
      <c r="H5723" s="16">
        <f t="shared" si="270"/>
        <v>0</v>
      </c>
      <c r="I5723" s="15">
        <f t="shared" si="268"/>
        <v>19.55</v>
      </c>
      <c r="J5723" s="14">
        <f t="shared" si="269"/>
        <v>0</v>
      </c>
    </row>
    <row r="5724" spans="1:10" x14ac:dyDescent="0.3">
      <c r="A5724" s="19">
        <v>20200826</v>
      </c>
      <c r="B5724" s="19" t="s">
        <v>46</v>
      </c>
      <c r="C5724" s="19">
        <v>0</v>
      </c>
      <c r="D5724" s="19">
        <v>0</v>
      </c>
      <c r="E5724" s="19">
        <v>19.32</v>
      </c>
      <c r="F5724" s="19">
        <v>4.07</v>
      </c>
      <c r="G5724" s="19">
        <v>0</v>
      </c>
      <c r="H5724" s="17">
        <f t="shared" si="270"/>
        <v>0</v>
      </c>
      <c r="I5724" s="18">
        <f t="shared" si="268"/>
        <v>19.32</v>
      </c>
      <c r="J5724" s="17">
        <f t="shared" si="269"/>
        <v>0</v>
      </c>
    </row>
    <row r="5725" spans="1:10" x14ac:dyDescent="0.3">
      <c r="A5725" s="2">
        <v>20200826</v>
      </c>
      <c r="B5725" s="2" t="s">
        <v>45</v>
      </c>
      <c r="C5725" s="2">
        <v>0</v>
      </c>
      <c r="D5725" s="2">
        <v>0</v>
      </c>
      <c r="E5725" s="2">
        <v>19.12</v>
      </c>
      <c r="F5725" s="2">
        <v>4</v>
      </c>
      <c r="G5725" s="2">
        <v>0</v>
      </c>
      <c r="H5725" s="16">
        <f t="shared" si="270"/>
        <v>0</v>
      </c>
      <c r="I5725" s="15">
        <f t="shared" si="268"/>
        <v>19.12</v>
      </c>
      <c r="J5725" s="14">
        <f t="shared" si="269"/>
        <v>0</v>
      </c>
    </row>
    <row r="5726" spans="1:10" x14ac:dyDescent="0.3">
      <c r="A5726" s="19">
        <v>20200826</v>
      </c>
      <c r="B5726" s="19" t="s">
        <v>44</v>
      </c>
      <c r="C5726" s="19">
        <v>0</v>
      </c>
      <c r="D5726" s="19">
        <v>0</v>
      </c>
      <c r="E5726" s="19">
        <v>18.93</v>
      </c>
      <c r="F5726" s="19">
        <v>4.28</v>
      </c>
      <c r="G5726" s="19">
        <v>0</v>
      </c>
      <c r="H5726" s="17">
        <f t="shared" si="270"/>
        <v>0</v>
      </c>
      <c r="I5726" s="18">
        <f t="shared" si="268"/>
        <v>18.93</v>
      </c>
      <c r="J5726" s="17">
        <f t="shared" si="269"/>
        <v>0</v>
      </c>
    </row>
    <row r="5727" spans="1:10" x14ac:dyDescent="0.3">
      <c r="A5727" s="2">
        <v>20200826</v>
      </c>
      <c r="B5727" s="2" t="s">
        <v>43</v>
      </c>
      <c r="C5727" s="2">
        <v>0</v>
      </c>
      <c r="D5727" s="2">
        <v>0</v>
      </c>
      <c r="E5727" s="2">
        <v>18.89</v>
      </c>
      <c r="F5727" s="2">
        <v>4.55</v>
      </c>
      <c r="G5727" s="2">
        <v>0</v>
      </c>
      <c r="H5727" s="16">
        <f t="shared" si="270"/>
        <v>0</v>
      </c>
      <c r="I5727" s="15">
        <f t="shared" si="268"/>
        <v>18.89</v>
      </c>
      <c r="J5727" s="14">
        <f t="shared" si="269"/>
        <v>0</v>
      </c>
    </row>
    <row r="5728" spans="1:10" x14ac:dyDescent="0.3">
      <c r="A5728" s="19">
        <v>20200826</v>
      </c>
      <c r="B5728" s="19" t="s">
        <v>42</v>
      </c>
      <c r="C5728" s="19">
        <v>0</v>
      </c>
      <c r="D5728" s="19">
        <v>0</v>
      </c>
      <c r="E5728" s="19">
        <v>18.89</v>
      </c>
      <c r="F5728" s="19">
        <v>4.6900000000000004</v>
      </c>
      <c r="G5728" s="19">
        <v>0</v>
      </c>
      <c r="H5728" s="17">
        <f t="shared" si="270"/>
        <v>0</v>
      </c>
      <c r="I5728" s="18">
        <f t="shared" si="268"/>
        <v>18.89</v>
      </c>
      <c r="J5728" s="17">
        <f t="shared" si="269"/>
        <v>0</v>
      </c>
    </row>
    <row r="5729" spans="1:10" x14ac:dyDescent="0.3">
      <c r="A5729" s="2">
        <v>20200826</v>
      </c>
      <c r="B5729" s="2" t="s">
        <v>41</v>
      </c>
      <c r="C5729" s="2">
        <v>164</v>
      </c>
      <c r="D5729" s="2">
        <v>12.72</v>
      </c>
      <c r="E5729" s="2">
        <v>19.53</v>
      </c>
      <c r="F5729" s="2">
        <v>4.1399999999999997</v>
      </c>
      <c r="G5729" s="2">
        <v>0</v>
      </c>
      <c r="H5729" s="16">
        <f t="shared" si="270"/>
        <v>744.8224053779569</v>
      </c>
      <c r="I5729" s="15">
        <f t="shared" si="268"/>
        <v>42.805700168061151</v>
      </c>
      <c r="J5729" s="14">
        <f t="shared" si="269"/>
        <v>0.68514302544919381</v>
      </c>
    </row>
    <row r="5730" spans="1:10" x14ac:dyDescent="0.3">
      <c r="A5730" s="19">
        <v>20200826</v>
      </c>
      <c r="B5730" s="19" t="s">
        <v>40</v>
      </c>
      <c r="C5730" s="19">
        <v>371</v>
      </c>
      <c r="D5730" s="19">
        <v>24.4</v>
      </c>
      <c r="E5730" s="19">
        <v>21.04</v>
      </c>
      <c r="F5730" s="19">
        <v>4.4800000000000004</v>
      </c>
      <c r="G5730" s="19">
        <v>0</v>
      </c>
      <c r="H5730" s="17">
        <f t="shared" si="270"/>
        <v>898.07799969023631</v>
      </c>
      <c r="I5730" s="18">
        <f t="shared" si="268"/>
        <v>49.104937490319884</v>
      </c>
      <c r="J5730" s="17">
        <f t="shared" si="269"/>
        <v>0.80066148649239521</v>
      </c>
    </row>
    <row r="5731" spans="1:10" x14ac:dyDescent="0.3">
      <c r="A5731" s="2">
        <v>20200826</v>
      </c>
      <c r="B5731" s="2" t="s">
        <v>39</v>
      </c>
      <c r="C5731" s="2">
        <v>569</v>
      </c>
      <c r="D5731" s="2">
        <v>35.86</v>
      </c>
      <c r="E5731" s="2">
        <v>22.79</v>
      </c>
      <c r="F5731" s="2">
        <v>4.76</v>
      </c>
      <c r="G5731" s="2">
        <v>0</v>
      </c>
      <c r="H5731" s="16">
        <f t="shared" si="270"/>
        <v>971.31016393018558</v>
      </c>
      <c r="I5731" s="15">
        <f t="shared" si="268"/>
        <v>53.143442622818299</v>
      </c>
      <c r="J5731" s="14">
        <f t="shared" si="269"/>
        <v>0.84829811052630322</v>
      </c>
    </row>
    <row r="5732" spans="1:10" x14ac:dyDescent="0.3">
      <c r="A5732" s="19">
        <v>20200826</v>
      </c>
      <c r="B5732" s="19" t="s">
        <v>38</v>
      </c>
      <c r="C5732" s="19">
        <v>723</v>
      </c>
      <c r="D5732" s="19">
        <v>46.57</v>
      </c>
      <c r="E5732" s="19">
        <v>24.63</v>
      </c>
      <c r="F5732" s="19">
        <v>4.97</v>
      </c>
      <c r="G5732" s="19">
        <v>0</v>
      </c>
      <c r="H5732" s="17">
        <f t="shared" si="270"/>
        <v>995.57319246004988</v>
      </c>
      <c r="I5732" s="18">
        <f t="shared" si="268"/>
        <v>55.741662264376558</v>
      </c>
      <c r="J5732" s="17">
        <f t="shared" si="269"/>
        <v>0.85784810567071679</v>
      </c>
    </row>
    <row r="5733" spans="1:10" x14ac:dyDescent="0.3">
      <c r="A5733" s="2">
        <v>20200826</v>
      </c>
      <c r="B5733" s="2" t="s">
        <v>37</v>
      </c>
      <c r="C5733" s="2">
        <v>857</v>
      </c>
      <c r="D5733" s="2">
        <v>55.58</v>
      </c>
      <c r="E5733" s="2">
        <v>26.37</v>
      </c>
      <c r="F5733" s="2">
        <v>5.17</v>
      </c>
      <c r="G5733" s="2">
        <v>0</v>
      </c>
      <c r="H5733" s="16">
        <f t="shared" si="270"/>
        <v>1038.8933581644442</v>
      </c>
      <c r="I5733" s="15">
        <f t="shared" si="268"/>
        <v>58.835417442638885</v>
      </c>
      <c r="J5733" s="14">
        <f t="shared" si="269"/>
        <v>0.88071210113098908</v>
      </c>
    </row>
    <row r="5734" spans="1:10" x14ac:dyDescent="0.3">
      <c r="A5734" s="19">
        <v>20200826</v>
      </c>
      <c r="B5734" s="19" t="s">
        <v>36</v>
      </c>
      <c r="C5734" s="19">
        <v>914.01</v>
      </c>
      <c r="D5734" s="19">
        <v>61.06</v>
      </c>
      <c r="E5734" s="19">
        <v>27.86</v>
      </c>
      <c r="F5734" s="19">
        <v>5.31</v>
      </c>
      <c r="G5734" s="19">
        <v>0</v>
      </c>
      <c r="H5734" s="17">
        <f t="shared" si="270"/>
        <v>1044.4313621591007</v>
      </c>
      <c r="I5734" s="18">
        <f t="shared" si="268"/>
        <v>60.498480067471895</v>
      </c>
      <c r="J5734" s="17">
        <f t="shared" si="269"/>
        <v>0.87759059564758746</v>
      </c>
    </row>
    <row r="5735" spans="1:10" x14ac:dyDescent="0.3">
      <c r="A5735" s="2">
        <v>20200826</v>
      </c>
      <c r="B5735" s="2" t="s">
        <v>35</v>
      </c>
      <c r="C5735" s="2">
        <v>883.01</v>
      </c>
      <c r="D5735" s="2">
        <v>60.87</v>
      </c>
      <c r="E5735" s="2">
        <v>28.89</v>
      </c>
      <c r="F5735" s="2">
        <v>5.52</v>
      </c>
      <c r="G5735" s="2">
        <v>0</v>
      </c>
      <c r="H5735" s="16">
        <f t="shared" si="270"/>
        <v>1010.8670310401791</v>
      </c>
      <c r="I5735" s="15">
        <f t="shared" si="268"/>
        <v>60.479594720005593</v>
      </c>
      <c r="J5735" s="14">
        <f t="shared" si="269"/>
        <v>0.84947384444313512</v>
      </c>
    </row>
    <row r="5736" spans="1:10" x14ac:dyDescent="0.3">
      <c r="A5736" s="19">
        <v>20200826</v>
      </c>
      <c r="B5736" s="19" t="s">
        <v>34</v>
      </c>
      <c r="C5736" s="19">
        <v>839.01</v>
      </c>
      <c r="D5736" s="19">
        <v>55.09</v>
      </c>
      <c r="E5736" s="19">
        <v>29.37</v>
      </c>
      <c r="F5736" s="19">
        <v>5.66</v>
      </c>
      <c r="G5736" s="19">
        <v>0</v>
      </c>
      <c r="H5736" s="17">
        <f t="shared" si="270"/>
        <v>1023.1180398226176</v>
      </c>
      <c r="I5736" s="18">
        <f t="shared" si="268"/>
        <v>61.3424387444568</v>
      </c>
      <c r="J5736" s="17">
        <f t="shared" si="269"/>
        <v>0.85579631871490769</v>
      </c>
    </row>
    <row r="5737" spans="1:10" x14ac:dyDescent="0.3">
      <c r="A5737" s="2">
        <v>20200826</v>
      </c>
      <c r="B5737" s="2" t="s">
        <v>33</v>
      </c>
      <c r="C5737" s="2">
        <v>711.01</v>
      </c>
      <c r="D5737" s="2">
        <v>45.94</v>
      </c>
      <c r="E5737" s="2">
        <v>29.21</v>
      </c>
      <c r="F5737" s="2">
        <v>6</v>
      </c>
      <c r="G5737" s="2">
        <v>0</v>
      </c>
      <c r="H5737" s="16">
        <f t="shared" si="270"/>
        <v>989.42132623415057</v>
      </c>
      <c r="I5737" s="15">
        <f t="shared" si="268"/>
        <v>60.12941644481721</v>
      </c>
      <c r="J5737" s="14">
        <f t="shared" si="269"/>
        <v>0.83301125409516785</v>
      </c>
    </row>
    <row r="5738" spans="1:10" x14ac:dyDescent="0.3">
      <c r="A5738" s="19">
        <v>20200826</v>
      </c>
      <c r="B5738" s="19" t="s">
        <v>32</v>
      </c>
      <c r="C5738" s="19">
        <v>542.01</v>
      </c>
      <c r="D5738" s="19">
        <v>35.159999999999997</v>
      </c>
      <c r="E5738" s="19">
        <v>28.34</v>
      </c>
      <c r="F5738" s="19">
        <v>6.41</v>
      </c>
      <c r="G5738" s="19">
        <v>0</v>
      </c>
      <c r="H5738" s="17">
        <f t="shared" si="270"/>
        <v>941.21557150357455</v>
      </c>
      <c r="I5738" s="18">
        <f t="shared" si="268"/>
        <v>57.752986609486705</v>
      </c>
      <c r="J5738" s="17">
        <f t="shared" si="269"/>
        <v>0.80249127695813827</v>
      </c>
    </row>
    <row r="5739" spans="1:10" x14ac:dyDescent="0.3">
      <c r="A5739" s="2">
        <v>20200826</v>
      </c>
      <c r="B5739" s="2" t="s">
        <v>31</v>
      </c>
      <c r="C5739" s="2">
        <v>342</v>
      </c>
      <c r="D5739" s="2">
        <v>23.68</v>
      </c>
      <c r="E5739" s="2">
        <v>27.2</v>
      </c>
      <c r="F5739" s="2">
        <v>6.62</v>
      </c>
      <c r="G5739" s="2">
        <v>0</v>
      </c>
      <c r="H5739" s="16">
        <f t="shared" si="270"/>
        <v>851.53398921289488</v>
      </c>
      <c r="I5739" s="15">
        <f t="shared" si="268"/>
        <v>53.810437162902964</v>
      </c>
      <c r="J5739" s="14">
        <f t="shared" si="269"/>
        <v>0.74113519001557104</v>
      </c>
    </row>
    <row r="5740" spans="1:10" x14ac:dyDescent="0.3">
      <c r="A5740" s="19">
        <v>20200826</v>
      </c>
      <c r="B5740" s="19" t="s">
        <v>30</v>
      </c>
      <c r="C5740" s="19">
        <v>145</v>
      </c>
      <c r="D5740" s="19">
        <v>12</v>
      </c>
      <c r="E5740" s="19">
        <v>25.79</v>
      </c>
      <c r="F5740" s="19">
        <v>6.34</v>
      </c>
      <c r="G5740" s="19">
        <v>0</v>
      </c>
      <c r="H5740" s="17">
        <f t="shared" si="270"/>
        <v>697.41147998789904</v>
      </c>
      <c r="I5740" s="18">
        <f t="shared" si="268"/>
        <v>47.584108749621848</v>
      </c>
      <c r="J5740" s="17">
        <f t="shared" si="269"/>
        <v>0.62653460480513257</v>
      </c>
    </row>
    <row r="5741" spans="1:10" x14ac:dyDescent="0.3">
      <c r="A5741" s="2">
        <v>20200826</v>
      </c>
      <c r="B5741" s="2" t="s">
        <v>29</v>
      </c>
      <c r="C5741" s="2">
        <v>0</v>
      </c>
      <c r="D5741" s="2">
        <v>0</v>
      </c>
      <c r="E5741" s="2">
        <v>23.81</v>
      </c>
      <c r="F5741" s="2">
        <v>6.07</v>
      </c>
      <c r="G5741" s="2">
        <v>0</v>
      </c>
      <c r="H5741" s="16">
        <f t="shared" si="270"/>
        <v>0</v>
      </c>
      <c r="I5741" s="15">
        <f t="shared" si="268"/>
        <v>23.81</v>
      </c>
      <c r="J5741" s="14">
        <f t="shared" si="269"/>
        <v>0</v>
      </c>
    </row>
    <row r="5742" spans="1:10" x14ac:dyDescent="0.3">
      <c r="A5742" s="19">
        <v>20200826</v>
      </c>
      <c r="B5742" s="19" t="s">
        <v>28</v>
      </c>
      <c r="C5742" s="19">
        <v>0</v>
      </c>
      <c r="D5742" s="19">
        <v>0</v>
      </c>
      <c r="E5742" s="19">
        <v>22.44</v>
      </c>
      <c r="F5742" s="19">
        <v>6.07</v>
      </c>
      <c r="G5742" s="19">
        <v>0</v>
      </c>
      <c r="H5742" s="17">
        <f t="shared" si="270"/>
        <v>0</v>
      </c>
      <c r="I5742" s="18">
        <f t="shared" si="268"/>
        <v>22.44</v>
      </c>
      <c r="J5742" s="17">
        <f t="shared" si="269"/>
        <v>0</v>
      </c>
    </row>
    <row r="5743" spans="1:10" x14ac:dyDescent="0.3">
      <c r="A5743" s="2">
        <v>20200826</v>
      </c>
      <c r="B5743" s="2" t="s">
        <v>27</v>
      </c>
      <c r="C5743" s="2">
        <v>0</v>
      </c>
      <c r="D5743" s="2">
        <v>0</v>
      </c>
      <c r="E5743" s="2">
        <v>21.64</v>
      </c>
      <c r="F5743" s="2">
        <v>6.07</v>
      </c>
      <c r="G5743" s="2">
        <v>0</v>
      </c>
      <c r="H5743" s="16">
        <f t="shared" si="270"/>
        <v>0</v>
      </c>
      <c r="I5743" s="15">
        <f t="shared" si="268"/>
        <v>21.64</v>
      </c>
      <c r="J5743" s="14">
        <f t="shared" si="269"/>
        <v>0</v>
      </c>
    </row>
    <row r="5744" spans="1:10" x14ac:dyDescent="0.3">
      <c r="A5744" s="19">
        <v>20200826</v>
      </c>
      <c r="B5744" s="19" t="s">
        <v>26</v>
      </c>
      <c r="C5744" s="19">
        <v>0</v>
      </c>
      <c r="D5744" s="19">
        <v>0</v>
      </c>
      <c r="E5744" s="19">
        <v>21.08</v>
      </c>
      <c r="F5744" s="19">
        <v>5.86</v>
      </c>
      <c r="G5744" s="19">
        <v>0</v>
      </c>
      <c r="H5744" s="17">
        <f t="shared" si="270"/>
        <v>0</v>
      </c>
      <c r="I5744" s="18">
        <f t="shared" si="268"/>
        <v>21.08</v>
      </c>
      <c r="J5744" s="17">
        <f t="shared" si="269"/>
        <v>0</v>
      </c>
    </row>
    <row r="5745" spans="1:10" x14ac:dyDescent="0.3">
      <c r="A5745" s="2">
        <v>20200826</v>
      </c>
      <c r="B5745" s="2" t="s">
        <v>25</v>
      </c>
      <c r="C5745" s="2">
        <v>0</v>
      </c>
      <c r="D5745" s="2">
        <v>0</v>
      </c>
      <c r="E5745" s="2">
        <v>20.67</v>
      </c>
      <c r="F5745" s="2">
        <v>5.79</v>
      </c>
      <c r="G5745" s="2">
        <v>0</v>
      </c>
      <c r="H5745" s="16">
        <f t="shared" si="270"/>
        <v>0</v>
      </c>
      <c r="I5745" s="15">
        <f t="shared" si="268"/>
        <v>20.67</v>
      </c>
      <c r="J5745" s="14">
        <f t="shared" si="269"/>
        <v>0</v>
      </c>
    </row>
    <row r="5746" spans="1:10" x14ac:dyDescent="0.3">
      <c r="A5746" s="19">
        <v>20200827</v>
      </c>
      <c r="B5746" s="19" t="s">
        <v>48</v>
      </c>
      <c r="C5746" s="19">
        <v>0</v>
      </c>
      <c r="D5746" s="19">
        <v>0</v>
      </c>
      <c r="E5746" s="19">
        <v>20.38</v>
      </c>
      <c r="F5746" s="19">
        <v>5.79</v>
      </c>
      <c r="G5746" s="19">
        <v>0</v>
      </c>
      <c r="H5746" s="17">
        <f t="shared" si="270"/>
        <v>0</v>
      </c>
      <c r="I5746" s="18">
        <f t="shared" si="268"/>
        <v>20.38</v>
      </c>
      <c r="J5746" s="17">
        <f t="shared" si="269"/>
        <v>0</v>
      </c>
    </row>
    <row r="5747" spans="1:10" x14ac:dyDescent="0.3">
      <c r="A5747" s="2">
        <v>20200827</v>
      </c>
      <c r="B5747" s="2" t="s">
        <v>47</v>
      </c>
      <c r="C5747" s="2">
        <v>0</v>
      </c>
      <c r="D5747" s="2">
        <v>0</v>
      </c>
      <c r="E5747" s="2">
        <v>20.059999999999999</v>
      </c>
      <c r="F5747" s="2">
        <v>5.45</v>
      </c>
      <c r="G5747" s="2">
        <v>0</v>
      </c>
      <c r="H5747" s="16">
        <f t="shared" si="270"/>
        <v>0</v>
      </c>
      <c r="I5747" s="15">
        <f t="shared" si="268"/>
        <v>20.059999999999999</v>
      </c>
      <c r="J5747" s="14">
        <f t="shared" si="269"/>
        <v>0</v>
      </c>
    </row>
    <row r="5748" spans="1:10" x14ac:dyDescent="0.3">
      <c r="A5748" s="19">
        <v>20200827</v>
      </c>
      <c r="B5748" s="19" t="s">
        <v>46</v>
      </c>
      <c r="C5748" s="19">
        <v>0</v>
      </c>
      <c r="D5748" s="19">
        <v>0</v>
      </c>
      <c r="E5748" s="19">
        <v>19.84</v>
      </c>
      <c r="F5748" s="19">
        <v>5.66</v>
      </c>
      <c r="G5748" s="19">
        <v>0</v>
      </c>
      <c r="H5748" s="17">
        <f t="shared" si="270"/>
        <v>0</v>
      </c>
      <c r="I5748" s="18">
        <f t="shared" si="268"/>
        <v>19.84</v>
      </c>
      <c r="J5748" s="17">
        <f t="shared" si="269"/>
        <v>0</v>
      </c>
    </row>
    <row r="5749" spans="1:10" x14ac:dyDescent="0.3">
      <c r="A5749" s="2">
        <v>20200827</v>
      </c>
      <c r="B5749" s="2" t="s">
        <v>45</v>
      </c>
      <c r="C5749" s="2">
        <v>0</v>
      </c>
      <c r="D5749" s="2">
        <v>0</v>
      </c>
      <c r="E5749" s="2">
        <v>19.62</v>
      </c>
      <c r="F5749" s="2">
        <v>5.59</v>
      </c>
      <c r="G5749" s="2">
        <v>0</v>
      </c>
      <c r="H5749" s="16">
        <f t="shared" si="270"/>
        <v>0</v>
      </c>
      <c r="I5749" s="15">
        <f t="shared" si="268"/>
        <v>19.62</v>
      </c>
      <c r="J5749" s="14">
        <f t="shared" si="269"/>
        <v>0</v>
      </c>
    </row>
    <row r="5750" spans="1:10" x14ac:dyDescent="0.3">
      <c r="A5750" s="19">
        <v>20200827</v>
      </c>
      <c r="B5750" s="19" t="s">
        <v>44</v>
      </c>
      <c r="C5750" s="19">
        <v>0</v>
      </c>
      <c r="D5750" s="19">
        <v>0</v>
      </c>
      <c r="E5750" s="19">
        <v>19.48</v>
      </c>
      <c r="F5750" s="19">
        <v>5.45</v>
      </c>
      <c r="G5750" s="19">
        <v>0</v>
      </c>
      <c r="H5750" s="17">
        <f t="shared" si="270"/>
        <v>0</v>
      </c>
      <c r="I5750" s="18">
        <f t="shared" si="268"/>
        <v>19.48</v>
      </c>
      <c r="J5750" s="17">
        <f t="shared" si="269"/>
        <v>0</v>
      </c>
    </row>
    <row r="5751" spans="1:10" x14ac:dyDescent="0.3">
      <c r="A5751" s="2">
        <v>20200827</v>
      </c>
      <c r="B5751" s="2" t="s">
        <v>43</v>
      </c>
      <c r="C5751" s="2">
        <v>0</v>
      </c>
      <c r="D5751" s="2">
        <v>0</v>
      </c>
      <c r="E5751" s="2">
        <v>19.27</v>
      </c>
      <c r="F5751" s="2">
        <v>5.38</v>
      </c>
      <c r="G5751" s="2">
        <v>0</v>
      </c>
      <c r="H5751" s="16">
        <f t="shared" si="270"/>
        <v>0</v>
      </c>
      <c r="I5751" s="15">
        <f t="shared" si="268"/>
        <v>19.27</v>
      </c>
      <c r="J5751" s="14">
        <f t="shared" si="269"/>
        <v>0</v>
      </c>
    </row>
    <row r="5752" spans="1:10" x14ac:dyDescent="0.3">
      <c r="A5752" s="19">
        <v>20200827</v>
      </c>
      <c r="B5752" s="19" t="s">
        <v>42</v>
      </c>
      <c r="C5752" s="19">
        <v>0</v>
      </c>
      <c r="D5752" s="19">
        <v>0</v>
      </c>
      <c r="E5752" s="19">
        <v>19.149999999999999</v>
      </c>
      <c r="F5752" s="19">
        <v>5.38</v>
      </c>
      <c r="G5752" s="19">
        <v>0</v>
      </c>
      <c r="H5752" s="17">
        <f t="shared" si="270"/>
        <v>0</v>
      </c>
      <c r="I5752" s="18">
        <f t="shared" si="268"/>
        <v>19.149999999999999</v>
      </c>
      <c r="J5752" s="17">
        <f t="shared" si="269"/>
        <v>0</v>
      </c>
    </row>
    <row r="5753" spans="1:10" x14ac:dyDescent="0.3">
      <c r="A5753" s="2">
        <v>20200827</v>
      </c>
      <c r="B5753" s="2" t="s">
        <v>41</v>
      </c>
      <c r="C5753" s="2">
        <v>160</v>
      </c>
      <c r="D5753" s="2">
        <v>12.57</v>
      </c>
      <c r="E5753" s="2">
        <v>19.670000000000002</v>
      </c>
      <c r="F5753" s="2">
        <v>5.86</v>
      </c>
      <c r="G5753" s="2">
        <v>0</v>
      </c>
      <c r="H5753" s="16">
        <f t="shared" si="270"/>
        <v>735.18524976769288</v>
      </c>
      <c r="I5753" s="15">
        <f t="shared" si="268"/>
        <v>42.644539055240401</v>
      </c>
      <c r="J5753" s="14">
        <f t="shared" si="269"/>
        <v>0.6768112279320605</v>
      </c>
    </row>
    <row r="5754" spans="1:10" x14ac:dyDescent="0.3">
      <c r="A5754" s="19">
        <v>20200827</v>
      </c>
      <c r="B5754" s="19" t="s">
        <v>40</v>
      </c>
      <c r="C5754" s="19">
        <v>370</v>
      </c>
      <c r="D5754" s="19">
        <v>24.25</v>
      </c>
      <c r="E5754" s="19">
        <v>20.5</v>
      </c>
      <c r="F5754" s="19">
        <v>7.1</v>
      </c>
      <c r="G5754" s="19">
        <v>0</v>
      </c>
      <c r="H5754" s="17">
        <f t="shared" si="270"/>
        <v>900.85954819367089</v>
      </c>
      <c r="I5754" s="18">
        <f t="shared" si="268"/>
        <v>48.651860881052215</v>
      </c>
      <c r="J5754" s="17">
        <f t="shared" si="269"/>
        <v>0.80497802701107168</v>
      </c>
    </row>
    <row r="5755" spans="1:10" x14ac:dyDescent="0.3">
      <c r="A5755" s="2">
        <v>20200827</v>
      </c>
      <c r="B5755" s="2" t="s">
        <v>39</v>
      </c>
      <c r="C5755" s="2">
        <v>567</v>
      </c>
      <c r="D5755" s="2">
        <v>35.68</v>
      </c>
      <c r="E5755" s="2">
        <v>21.95</v>
      </c>
      <c r="F5755" s="2">
        <v>6.9</v>
      </c>
      <c r="G5755" s="2">
        <v>0</v>
      </c>
      <c r="H5755" s="16">
        <f t="shared" si="270"/>
        <v>972.12603444564206</v>
      </c>
      <c r="I5755" s="15">
        <f t="shared" si="268"/>
        <v>52.32893857642631</v>
      </c>
      <c r="J5755" s="14">
        <f t="shared" si="269"/>
        <v>0.85257375736804786</v>
      </c>
    </row>
    <row r="5756" spans="1:10" x14ac:dyDescent="0.3">
      <c r="A5756" s="19">
        <v>20200827</v>
      </c>
      <c r="B5756" s="19" t="s">
        <v>38</v>
      </c>
      <c r="C5756" s="19">
        <v>736</v>
      </c>
      <c r="D5756" s="19">
        <v>46.36</v>
      </c>
      <c r="E5756" s="19">
        <v>23.32</v>
      </c>
      <c r="F5756" s="19">
        <v>6.9</v>
      </c>
      <c r="G5756" s="19">
        <v>0</v>
      </c>
      <c r="H5756" s="17">
        <f t="shared" si="270"/>
        <v>1017.0097088350697</v>
      </c>
      <c r="I5756" s="18">
        <f t="shared" si="268"/>
        <v>55.101553401095927</v>
      </c>
      <c r="J5756" s="17">
        <f t="shared" si="269"/>
        <v>0.87924863456537616</v>
      </c>
    </row>
    <row r="5757" spans="1:10" x14ac:dyDescent="0.3">
      <c r="A5757" s="2">
        <v>20200827</v>
      </c>
      <c r="B5757" s="2" t="s">
        <v>37</v>
      </c>
      <c r="C5757" s="2">
        <v>868.01</v>
      </c>
      <c r="D5757" s="2">
        <v>55.32</v>
      </c>
      <c r="E5757" s="2">
        <v>24.73</v>
      </c>
      <c r="F5757" s="2">
        <v>7.03</v>
      </c>
      <c r="G5757" s="2">
        <v>0</v>
      </c>
      <c r="H5757" s="16">
        <f t="shared" si="270"/>
        <v>1055.5331647409362</v>
      </c>
      <c r="I5757" s="15">
        <f t="shared" si="268"/>
        <v>57.715411398154259</v>
      </c>
      <c r="J5757" s="14">
        <f t="shared" si="269"/>
        <v>0.90013825696090666</v>
      </c>
    </row>
    <row r="5758" spans="1:10" x14ac:dyDescent="0.3">
      <c r="A5758" s="19">
        <v>20200827</v>
      </c>
      <c r="B5758" s="19" t="s">
        <v>36</v>
      </c>
      <c r="C5758" s="19">
        <v>906.01</v>
      </c>
      <c r="D5758" s="19">
        <v>60.73</v>
      </c>
      <c r="E5758" s="19">
        <v>25.85</v>
      </c>
      <c r="F5758" s="19">
        <v>7.1</v>
      </c>
      <c r="G5758" s="19">
        <v>0</v>
      </c>
      <c r="H5758" s="17">
        <f t="shared" si="270"/>
        <v>1038.6147271893794</v>
      </c>
      <c r="I5758" s="18">
        <f t="shared" si="268"/>
        <v>58.306710224668109</v>
      </c>
      <c r="J5758" s="17">
        <f t="shared" si="269"/>
        <v>0.88294694829831721</v>
      </c>
    </row>
    <row r="5759" spans="1:10" x14ac:dyDescent="0.3">
      <c r="A5759" s="2">
        <v>20200827</v>
      </c>
      <c r="B5759" s="2" t="s">
        <v>35</v>
      </c>
      <c r="C5759" s="2">
        <v>884.01</v>
      </c>
      <c r="D5759" s="2">
        <v>60.51</v>
      </c>
      <c r="E5759" s="2">
        <v>26.32</v>
      </c>
      <c r="F5759" s="2">
        <v>7.59</v>
      </c>
      <c r="G5759" s="2">
        <v>0</v>
      </c>
      <c r="H5759" s="16">
        <f t="shared" si="270"/>
        <v>1015.5879185628946</v>
      </c>
      <c r="I5759" s="15">
        <f t="shared" si="268"/>
        <v>58.057122455090457</v>
      </c>
      <c r="J5759" s="14">
        <f t="shared" si="269"/>
        <v>0.86451205471759651</v>
      </c>
    </row>
    <row r="5760" spans="1:10" x14ac:dyDescent="0.3">
      <c r="A5760" s="19">
        <v>20200827</v>
      </c>
      <c r="B5760" s="19" t="s">
        <v>34</v>
      </c>
      <c r="C5760" s="19">
        <v>849.01</v>
      </c>
      <c r="D5760" s="19">
        <v>54.76</v>
      </c>
      <c r="E5760" s="19">
        <v>26.21</v>
      </c>
      <c r="F5760" s="19">
        <v>8</v>
      </c>
      <c r="G5760" s="19">
        <v>0</v>
      </c>
      <c r="H5760" s="17">
        <f t="shared" si="270"/>
        <v>1039.5078441305775</v>
      </c>
      <c r="I5760" s="18">
        <f t="shared" si="268"/>
        <v>58.694620129080548</v>
      </c>
      <c r="J5760" s="17">
        <f t="shared" si="269"/>
        <v>0.88189164544927068</v>
      </c>
    </row>
    <row r="5761" spans="1:10" x14ac:dyDescent="0.3">
      <c r="A5761" s="2">
        <v>20200827</v>
      </c>
      <c r="B5761" s="2" t="s">
        <v>33</v>
      </c>
      <c r="C5761" s="2">
        <v>719.01</v>
      </c>
      <c r="D5761" s="2">
        <v>45.63</v>
      </c>
      <c r="E5761" s="2">
        <v>25.71</v>
      </c>
      <c r="F5761" s="2">
        <v>8.14</v>
      </c>
      <c r="G5761" s="2">
        <v>0</v>
      </c>
      <c r="H5761" s="16">
        <f t="shared" si="270"/>
        <v>1005.8349864712936</v>
      </c>
      <c r="I5761" s="15">
        <f t="shared" si="268"/>
        <v>57.142343327227927</v>
      </c>
      <c r="J5761" s="14">
        <f t="shared" si="269"/>
        <v>0.86035046587565278</v>
      </c>
    </row>
    <row r="5762" spans="1:10" x14ac:dyDescent="0.3">
      <c r="A5762" s="19">
        <v>20200827</v>
      </c>
      <c r="B5762" s="19" t="s">
        <v>32</v>
      </c>
      <c r="C5762" s="19">
        <v>553.01</v>
      </c>
      <c r="D5762" s="19">
        <v>34.880000000000003</v>
      </c>
      <c r="E5762" s="19">
        <v>25.05</v>
      </c>
      <c r="F5762" s="19">
        <v>8.07</v>
      </c>
      <c r="G5762" s="19">
        <v>0</v>
      </c>
      <c r="H5762" s="17">
        <f t="shared" si="270"/>
        <v>967.03814506542722</v>
      </c>
      <c r="I5762" s="18">
        <f t="shared" si="268"/>
        <v>55.269942033294598</v>
      </c>
      <c r="J5762" s="17">
        <f t="shared" si="269"/>
        <v>0.8353132963874087</v>
      </c>
    </row>
    <row r="5763" spans="1:10" x14ac:dyDescent="0.3">
      <c r="A5763" s="2">
        <v>20200827</v>
      </c>
      <c r="B5763" s="2" t="s">
        <v>31</v>
      </c>
      <c r="C5763" s="2">
        <v>355.01</v>
      </c>
      <c r="D5763" s="2">
        <v>23.41</v>
      </c>
      <c r="E5763" s="2">
        <v>24.24</v>
      </c>
      <c r="F5763" s="2">
        <v>7.86</v>
      </c>
      <c r="G5763" s="2">
        <v>0</v>
      </c>
      <c r="H5763" s="16">
        <f t="shared" si="270"/>
        <v>893.53837254960081</v>
      </c>
      <c r="I5763" s="15">
        <f t="shared" si="268"/>
        <v>52.16307414217502</v>
      </c>
      <c r="J5763" s="14">
        <f t="shared" si="269"/>
        <v>0.7843177517686063</v>
      </c>
    </row>
    <row r="5764" spans="1:10" x14ac:dyDescent="0.3">
      <c r="A5764" s="19">
        <v>20200827</v>
      </c>
      <c r="B5764" s="19" t="s">
        <v>30</v>
      </c>
      <c r="C5764" s="19">
        <v>149</v>
      </c>
      <c r="D5764" s="19">
        <v>11.72</v>
      </c>
      <c r="E5764" s="19">
        <v>23.08</v>
      </c>
      <c r="F5764" s="19">
        <v>7.66</v>
      </c>
      <c r="G5764" s="19">
        <v>0</v>
      </c>
      <c r="H5764" s="17">
        <f t="shared" si="270"/>
        <v>733.52366922997419</v>
      </c>
      <c r="I5764" s="18">
        <f t="shared" si="268"/>
        <v>46.002614663436688</v>
      </c>
      <c r="J5764" s="17">
        <f t="shared" si="269"/>
        <v>0.66419705185891109</v>
      </c>
    </row>
    <row r="5765" spans="1:10" x14ac:dyDescent="0.3">
      <c r="A5765" s="2">
        <v>20200827</v>
      </c>
      <c r="B5765" s="2" t="s">
        <v>29</v>
      </c>
      <c r="C5765" s="2">
        <v>0</v>
      </c>
      <c r="D5765" s="2">
        <v>0</v>
      </c>
      <c r="E5765" s="2">
        <v>21.71</v>
      </c>
      <c r="F5765" s="2">
        <v>6.9</v>
      </c>
      <c r="G5765" s="2">
        <v>0</v>
      </c>
      <c r="H5765" s="16">
        <f t="shared" si="270"/>
        <v>0</v>
      </c>
      <c r="I5765" s="15">
        <f t="shared" si="268"/>
        <v>21.71</v>
      </c>
      <c r="J5765" s="14">
        <f t="shared" si="269"/>
        <v>0</v>
      </c>
    </row>
    <row r="5766" spans="1:10" x14ac:dyDescent="0.3">
      <c r="A5766" s="19">
        <v>20200827</v>
      </c>
      <c r="B5766" s="19" t="s">
        <v>28</v>
      </c>
      <c r="C5766" s="19">
        <v>0</v>
      </c>
      <c r="D5766" s="19">
        <v>0</v>
      </c>
      <c r="E5766" s="19">
        <v>20.66</v>
      </c>
      <c r="F5766" s="19">
        <v>6.62</v>
      </c>
      <c r="G5766" s="19">
        <v>0</v>
      </c>
      <c r="H5766" s="17">
        <f t="shared" si="270"/>
        <v>0</v>
      </c>
      <c r="I5766" s="18">
        <f t="shared" si="268"/>
        <v>20.66</v>
      </c>
      <c r="J5766" s="17">
        <f t="shared" si="269"/>
        <v>0</v>
      </c>
    </row>
    <row r="5767" spans="1:10" x14ac:dyDescent="0.3">
      <c r="A5767" s="2">
        <v>20200827</v>
      </c>
      <c r="B5767" s="2" t="s">
        <v>27</v>
      </c>
      <c r="C5767" s="2">
        <v>0</v>
      </c>
      <c r="D5767" s="2">
        <v>0</v>
      </c>
      <c r="E5767" s="2">
        <v>20.2</v>
      </c>
      <c r="F5767" s="2">
        <v>6.48</v>
      </c>
      <c r="G5767" s="2">
        <v>0</v>
      </c>
      <c r="H5767" s="16">
        <f t="shared" si="270"/>
        <v>0</v>
      </c>
      <c r="I5767" s="15">
        <f t="shared" si="268"/>
        <v>20.2</v>
      </c>
      <c r="J5767" s="14">
        <f t="shared" si="269"/>
        <v>0</v>
      </c>
    </row>
    <row r="5768" spans="1:10" x14ac:dyDescent="0.3">
      <c r="A5768" s="19">
        <v>20200827</v>
      </c>
      <c r="B5768" s="19" t="s">
        <v>26</v>
      </c>
      <c r="C5768" s="19">
        <v>0</v>
      </c>
      <c r="D5768" s="19">
        <v>0</v>
      </c>
      <c r="E5768" s="19">
        <v>19.98</v>
      </c>
      <c r="F5768" s="19">
        <v>6.14</v>
      </c>
      <c r="G5768" s="19">
        <v>0</v>
      </c>
      <c r="H5768" s="17">
        <f t="shared" si="270"/>
        <v>0</v>
      </c>
      <c r="I5768" s="18">
        <f t="shared" si="268"/>
        <v>19.98</v>
      </c>
      <c r="J5768" s="17">
        <f t="shared" si="269"/>
        <v>0</v>
      </c>
    </row>
    <row r="5769" spans="1:10" x14ac:dyDescent="0.3">
      <c r="A5769" s="2">
        <v>20200827</v>
      </c>
      <c r="B5769" s="2" t="s">
        <v>25</v>
      </c>
      <c r="C5769" s="2">
        <v>0</v>
      </c>
      <c r="D5769" s="2">
        <v>0</v>
      </c>
      <c r="E5769" s="2">
        <v>19.88</v>
      </c>
      <c r="F5769" s="2">
        <v>6.62</v>
      </c>
      <c r="G5769" s="2">
        <v>0</v>
      </c>
      <c r="H5769" s="16">
        <f t="shared" si="270"/>
        <v>0</v>
      </c>
      <c r="I5769" s="15">
        <f t="shared" si="268"/>
        <v>19.88</v>
      </c>
      <c r="J5769" s="14">
        <f t="shared" si="269"/>
        <v>0</v>
      </c>
    </row>
    <row r="5770" spans="1:10" x14ac:dyDescent="0.3">
      <c r="A5770" s="19">
        <v>20200828</v>
      </c>
      <c r="B5770" s="19" t="s">
        <v>48</v>
      </c>
      <c r="C5770" s="19">
        <v>0</v>
      </c>
      <c r="D5770" s="19">
        <v>0</v>
      </c>
      <c r="E5770" s="19">
        <v>19.760000000000002</v>
      </c>
      <c r="F5770" s="19">
        <v>6.34</v>
      </c>
      <c r="G5770" s="19">
        <v>0</v>
      </c>
      <c r="H5770" s="17">
        <f t="shared" si="270"/>
        <v>0</v>
      </c>
      <c r="I5770" s="18">
        <f t="shared" ref="I5770:I5833" si="271">E5770+H5770*((NOCT-20)/(800))</f>
        <v>19.760000000000002</v>
      </c>
      <c r="J5770" s="17">
        <f t="shared" ref="J5770:J5833" si="272">P_STC__W*(H5770/1000)*(1+(alpha_p/100)*(I5770-25))</f>
        <v>0</v>
      </c>
    </row>
    <row r="5771" spans="1:10" x14ac:dyDescent="0.3">
      <c r="A5771" s="2">
        <v>20200828</v>
      </c>
      <c r="B5771" s="2" t="s">
        <v>47</v>
      </c>
      <c r="C5771" s="2">
        <v>0</v>
      </c>
      <c r="D5771" s="2">
        <v>0</v>
      </c>
      <c r="E5771" s="2">
        <v>19.649999999999999</v>
      </c>
      <c r="F5771" s="2">
        <v>6.07</v>
      </c>
      <c r="G5771" s="2">
        <v>0</v>
      </c>
      <c r="H5771" s="16">
        <f t="shared" si="270"/>
        <v>0</v>
      </c>
      <c r="I5771" s="15">
        <f t="shared" si="271"/>
        <v>19.649999999999999</v>
      </c>
      <c r="J5771" s="14">
        <f t="shared" si="272"/>
        <v>0</v>
      </c>
    </row>
    <row r="5772" spans="1:10" x14ac:dyDescent="0.3">
      <c r="A5772" s="19">
        <v>20200828</v>
      </c>
      <c r="B5772" s="19" t="s">
        <v>46</v>
      </c>
      <c r="C5772" s="19">
        <v>0</v>
      </c>
      <c r="D5772" s="19">
        <v>0</v>
      </c>
      <c r="E5772" s="19">
        <v>19.64</v>
      </c>
      <c r="F5772" s="19">
        <v>5.79</v>
      </c>
      <c r="G5772" s="19">
        <v>0</v>
      </c>
      <c r="H5772" s="17">
        <f t="shared" si="270"/>
        <v>0</v>
      </c>
      <c r="I5772" s="18">
        <f t="shared" si="271"/>
        <v>19.64</v>
      </c>
      <c r="J5772" s="17">
        <f t="shared" si="272"/>
        <v>0</v>
      </c>
    </row>
    <row r="5773" spans="1:10" x14ac:dyDescent="0.3">
      <c r="A5773" s="2">
        <v>20200828</v>
      </c>
      <c r="B5773" s="2" t="s">
        <v>45</v>
      </c>
      <c r="C5773" s="2">
        <v>0</v>
      </c>
      <c r="D5773" s="2">
        <v>0</v>
      </c>
      <c r="E5773" s="2">
        <v>19.8</v>
      </c>
      <c r="F5773" s="2">
        <v>5.52</v>
      </c>
      <c r="G5773" s="2">
        <v>0</v>
      </c>
      <c r="H5773" s="16">
        <f t="shared" si="270"/>
        <v>0</v>
      </c>
      <c r="I5773" s="15">
        <f t="shared" si="271"/>
        <v>19.8</v>
      </c>
      <c r="J5773" s="14">
        <f t="shared" si="272"/>
        <v>0</v>
      </c>
    </row>
    <row r="5774" spans="1:10" x14ac:dyDescent="0.3">
      <c r="A5774" s="19">
        <v>20200828</v>
      </c>
      <c r="B5774" s="19" t="s">
        <v>44</v>
      </c>
      <c r="C5774" s="19">
        <v>0</v>
      </c>
      <c r="D5774" s="19">
        <v>0</v>
      </c>
      <c r="E5774" s="19">
        <v>19.88</v>
      </c>
      <c r="F5774" s="19">
        <v>5.0999999999999996</v>
      </c>
      <c r="G5774" s="19">
        <v>0</v>
      </c>
      <c r="H5774" s="17">
        <f t="shared" si="270"/>
        <v>0</v>
      </c>
      <c r="I5774" s="18">
        <f t="shared" si="271"/>
        <v>19.88</v>
      </c>
      <c r="J5774" s="17">
        <f t="shared" si="272"/>
        <v>0</v>
      </c>
    </row>
    <row r="5775" spans="1:10" x14ac:dyDescent="0.3">
      <c r="A5775" s="2">
        <v>20200828</v>
      </c>
      <c r="B5775" s="2" t="s">
        <v>43</v>
      </c>
      <c r="C5775" s="2">
        <v>0</v>
      </c>
      <c r="D5775" s="2">
        <v>0</v>
      </c>
      <c r="E5775" s="2">
        <v>20.02</v>
      </c>
      <c r="F5775" s="2">
        <v>4.55</v>
      </c>
      <c r="G5775" s="2">
        <v>0</v>
      </c>
      <c r="H5775" s="16">
        <f t="shared" si="270"/>
        <v>0</v>
      </c>
      <c r="I5775" s="15">
        <f t="shared" si="271"/>
        <v>20.02</v>
      </c>
      <c r="J5775" s="14">
        <f t="shared" si="272"/>
        <v>0</v>
      </c>
    </row>
    <row r="5776" spans="1:10" x14ac:dyDescent="0.3">
      <c r="A5776" s="19">
        <v>20200828</v>
      </c>
      <c r="B5776" s="19" t="s">
        <v>42</v>
      </c>
      <c r="C5776" s="19">
        <v>0</v>
      </c>
      <c r="D5776" s="19">
        <v>0</v>
      </c>
      <c r="E5776" s="19">
        <v>20.12</v>
      </c>
      <c r="F5776" s="19">
        <v>4.41</v>
      </c>
      <c r="G5776" s="19">
        <v>0</v>
      </c>
      <c r="H5776" s="17">
        <f t="shared" si="270"/>
        <v>0</v>
      </c>
      <c r="I5776" s="18">
        <f t="shared" si="271"/>
        <v>20.12</v>
      </c>
      <c r="J5776" s="17">
        <f t="shared" si="272"/>
        <v>0</v>
      </c>
    </row>
    <row r="5777" spans="1:10" x14ac:dyDescent="0.3">
      <c r="A5777" s="2">
        <v>20200828</v>
      </c>
      <c r="B5777" s="2" t="s">
        <v>41</v>
      </c>
      <c r="C5777" s="2">
        <v>74</v>
      </c>
      <c r="D5777" s="2">
        <v>12.41</v>
      </c>
      <c r="E5777" s="2">
        <v>20.63</v>
      </c>
      <c r="F5777" s="2">
        <v>4.76</v>
      </c>
      <c r="G5777" s="2">
        <v>0</v>
      </c>
      <c r="H5777" s="16">
        <f t="shared" si="270"/>
        <v>344.33693757577049</v>
      </c>
      <c r="I5777" s="15">
        <f t="shared" si="271"/>
        <v>31.390529299242829</v>
      </c>
      <c r="J5777" s="14">
        <f t="shared" si="272"/>
        <v>0.33443470877801773</v>
      </c>
    </row>
    <row r="5778" spans="1:10" x14ac:dyDescent="0.3">
      <c r="A5778" s="19">
        <v>20200828</v>
      </c>
      <c r="B5778" s="19" t="s">
        <v>40</v>
      </c>
      <c r="C5778" s="19">
        <v>154</v>
      </c>
      <c r="D5778" s="19">
        <v>24.09</v>
      </c>
      <c r="E5778" s="19">
        <v>20.94</v>
      </c>
      <c r="F5778" s="19">
        <v>5.45</v>
      </c>
      <c r="G5778" s="19">
        <v>0</v>
      </c>
      <c r="H5778" s="17">
        <f t="shared" si="270"/>
        <v>377.29272593497933</v>
      </c>
      <c r="I5778" s="18">
        <f t="shared" si="271"/>
        <v>32.730397685468105</v>
      </c>
      <c r="J5778" s="17">
        <f t="shared" si="272"/>
        <v>0.36416792326607661</v>
      </c>
    </row>
    <row r="5779" spans="1:10" x14ac:dyDescent="0.3">
      <c r="A5779" s="2">
        <v>20200828</v>
      </c>
      <c r="B5779" s="2" t="s">
        <v>39</v>
      </c>
      <c r="C5779" s="2">
        <v>289</v>
      </c>
      <c r="D5779" s="2">
        <v>35.51</v>
      </c>
      <c r="E5779" s="2">
        <v>21.31</v>
      </c>
      <c r="F5779" s="2">
        <v>5.59</v>
      </c>
      <c r="G5779" s="2">
        <v>0</v>
      </c>
      <c r="H5779" s="16">
        <f t="shared" ref="H5779:H5842" si="273">IF(D5779&gt;0,C5779/SIN(D5779*PI()/180),0)</f>
        <v>497.55095021211685</v>
      </c>
      <c r="I5779" s="15">
        <f t="shared" si="271"/>
        <v>36.85846719412865</v>
      </c>
      <c r="J5779" s="14">
        <f t="shared" si="272"/>
        <v>0.47100008791987624</v>
      </c>
    </row>
    <row r="5780" spans="1:10" x14ac:dyDescent="0.3">
      <c r="A5780" s="19">
        <v>20200828</v>
      </c>
      <c r="B5780" s="19" t="s">
        <v>38</v>
      </c>
      <c r="C5780" s="19">
        <v>381</v>
      </c>
      <c r="D5780" s="19">
        <v>46.16</v>
      </c>
      <c r="E5780" s="19">
        <v>22.43</v>
      </c>
      <c r="F5780" s="19">
        <v>5.86</v>
      </c>
      <c r="G5780" s="19">
        <v>0</v>
      </c>
      <c r="H5780" s="17">
        <f t="shared" si="273"/>
        <v>528.22990583679893</v>
      </c>
      <c r="I5780" s="18">
        <f t="shared" si="271"/>
        <v>38.937184557399966</v>
      </c>
      <c r="J5780" s="17">
        <f t="shared" si="272"/>
        <v>0.49510073624806433</v>
      </c>
    </row>
    <row r="5781" spans="1:10" x14ac:dyDescent="0.3">
      <c r="A5781" s="2">
        <v>20200828</v>
      </c>
      <c r="B5781" s="2" t="s">
        <v>37</v>
      </c>
      <c r="C5781" s="2">
        <v>849.01</v>
      </c>
      <c r="D5781" s="2">
        <v>55.05</v>
      </c>
      <c r="E5781" s="2">
        <v>23.26</v>
      </c>
      <c r="F5781" s="2">
        <v>6.62</v>
      </c>
      <c r="G5781" s="2">
        <v>0</v>
      </c>
      <c r="H5781" s="16">
        <f t="shared" si="273"/>
        <v>1035.8172957174156</v>
      </c>
      <c r="I5781" s="15">
        <f t="shared" si="271"/>
        <v>55.629290491169243</v>
      </c>
      <c r="J5781" s="14">
        <f t="shared" si="272"/>
        <v>0.89304872590903839</v>
      </c>
    </row>
    <row r="5782" spans="1:10" x14ac:dyDescent="0.3">
      <c r="A5782" s="19">
        <v>20200828</v>
      </c>
      <c r="B5782" s="19" t="s">
        <v>36</v>
      </c>
      <c r="C5782" s="19">
        <v>875.01</v>
      </c>
      <c r="D5782" s="19">
        <v>60.4</v>
      </c>
      <c r="E5782" s="19">
        <v>23.53</v>
      </c>
      <c r="F5782" s="19">
        <v>7.31</v>
      </c>
      <c r="G5782" s="19">
        <v>0</v>
      </c>
      <c r="H5782" s="17">
        <f t="shared" si="273"/>
        <v>1006.3428437678403</v>
      </c>
      <c r="I5782" s="18">
        <f t="shared" si="271"/>
        <v>54.978213867745012</v>
      </c>
      <c r="J5782" s="17">
        <f t="shared" si="272"/>
        <v>0.8705852192914787</v>
      </c>
    </row>
    <row r="5783" spans="1:10" x14ac:dyDescent="0.3">
      <c r="A5783" s="2">
        <v>20200828</v>
      </c>
      <c r="B5783" s="2" t="s">
        <v>35</v>
      </c>
      <c r="C5783" s="2">
        <v>863.01</v>
      </c>
      <c r="D5783" s="2">
        <v>60.15</v>
      </c>
      <c r="E5783" s="2">
        <v>23.38</v>
      </c>
      <c r="F5783" s="2">
        <v>7.72</v>
      </c>
      <c r="G5783" s="2">
        <v>0</v>
      </c>
      <c r="H5783" s="16">
        <f t="shared" si="273"/>
        <v>995.01755470736259</v>
      </c>
      <c r="I5783" s="15">
        <f t="shared" si="271"/>
        <v>54.47429858460508</v>
      </c>
      <c r="J5783" s="14">
        <f t="shared" si="272"/>
        <v>0.86304405443770471</v>
      </c>
    </row>
    <row r="5784" spans="1:10" x14ac:dyDescent="0.3">
      <c r="A5784" s="19">
        <v>20200828</v>
      </c>
      <c r="B5784" s="19" t="s">
        <v>34</v>
      </c>
      <c r="C5784" s="19">
        <v>815.01</v>
      </c>
      <c r="D5784" s="19">
        <v>54.42</v>
      </c>
      <c r="E5784" s="19">
        <v>23.09</v>
      </c>
      <c r="F5784" s="19">
        <v>7.93</v>
      </c>
      <c r="G5784" s="19">
        <v>0</v>
      </c>
      <c r="H5784" s="17">
        <f t="shared" si="273"/>
        <v>1002.0977265962363</v>
      </c>
      <c r="I5784" s="18">
        <f t="shared" si="271"/>
        <v>54.40555395613238</v>
      </c>
      <c r="J5784" s="17">
        <f t="shared" si="272"/>
        <v>0.86949515213689188</v>
      </c>
    </row>
    <row r="5785" spans="1:10" x14ac:dyDescent="0.3">
      <c r="A5785" s="2">
        <v>20200828</v>
      </c>
      <c r="B5785" s="2" t="s">
        <v>33</v>
      </c>
      <c r="C5785" s="2">
        <v>713.01</v>
      </c>
      <c r="D5785" s="2">
        <v>45.33</v>
      </c>
      <c r="E5785" s="2">
        <v>22.65</v>
      </c>
      <c r="F5785" s="2">
        <v>8.14</v>
      </c>
      <c r="G5785" s="2">
        <v>0</v>
      </c>
      <c r="H5785" s="16">
        <f t="shared" si="273"/>
        <v>1002.5905662523937</v>
      </c>
      <c r="I5785" s="15">
        <f t="shared" si="271"/>
        <v>53.980955195387303</v>
      </c>
      <c r="J5785" s="14">
        <f t="shared" si="272"/>
        <v>0.87183842099293996</v>
      </c>
    </row>
    <row r="5786" spans="1:10" x14ac:dyDescent="0.3">
      <c r="A5786" s="19">
        <v>20200828</v>
      </c>
      <c r="B5786" s="19" t="s">
        <v>32</v>
      </c>
      <c r="C5786" s="19">
        <v>546.01</v>
      </c>
      <c r="D5786" s="19">
        <v>34.590000000000003</v>
      </c>
      <c r="E5786" s="19">
        <v>22.03</v>
      </c>
      <c r="F5786" s="19">
        <v>8.34</v>
      </c>
      <c r="G5786" s="19">
        <v>0</v>
      </c>
      <c r="H5786" s="17">
        <f t="shared" si="273"/>
        <v>961.79307864069403</v>
      </c>
      <c r="I5786" s="18">
        <f t="shared" si="271"/>
        <v>52.086033707521693</v>
      </c>
      <c r="J5786" s="17">
        <f t="shared" si="272"/>
        <v>0.84456285977594092</v>
      </c>
    </row>
    <row r="5787" spans="1:10" x14ac:dyDescent="0.3">
      <c r="A5787" s="2">
        <v>20200828</v>
      </c>
      <c r="B5787" s="2" t="s">
        <v>31</v>
      </c>
      <c r="C5787" s="2">
        <v>345</v>
      </c>
      <c r="D5787" s="2">
        <v>23.13</v>
      </c>
      <c r="E5787" s="2">
        <v>21.29</v>
      </c>
      <c r="F5787" s="2">
        <v>8.5500000000000007</v>
      </c>
      <c r="G5787" s="2">
        <v>0</v>
      </c>
      <c r="H5787" s="16">
        <f t="shared" si="273"/>
        <v>878.26780491965837</v>
      </c>
      <c r="I5787" s="15">
        <f t="shared" si="271"/>
        <v>48.735868903739323</v>
      </c>
      <c r="J5787" s="14">
        <f t="shared" si="272"/>
        <v>0.78445878225989285</v>
      </c>
    </row>
    <row r="5788" spans="1:10" x14ac:dyDescent="0.3">
      <c r="A5788" s="19">
        <v>20200828</v>
      </c>
      <c r="B5788" s="19" t="s">
        <v>30</v>
      </c>
      <c r="C5788" s="19">
        <v>127</v>
      </c>
      <c r="D5788" s="19">
        <v>11.45</v>
      </c>
      <c r="E5788" s="19">
        <v>20.41</v>
      </c>
      <c r="F5788" s="19">
        <v>8.5500000000000007</v>
      </c>
      <c r="G5788" s="19">
        <v>0</v>
      </c>
      <c r="H5788" s="17">
        <f t="shared" si="273"/>
        <v>639.75751522186852</v>
      </c>
      <c r="I5788" s="18">
        <f t="shared" si="271"/>
        <v>40.402422350683395</v>
      </c>
      <c r="J5788" s="17">
        <f t="shared" si="272"/>
        <v>0.59541534569024912</v>
      </c>
    </row>
    <row r="5789" spans="1:10" x14ac:dyDescent="0.3">
      <c r="A5789" s="2">
        <v>20200828</v>
      </c>
      <c r="B5789" s="2" t="s">
        <v>29</v>
      </c>
      <c r="C5789" s="2">
        <v>0</v>
      </c>
      <c r="D5789" s="2">
        <v>0</v>
      </c>
      <c r="E5789" s="2">
        <v>19.48</v>
      </c>
      <c r="F5789" s="2">
        <v>8.2799999999999994</v>
      </c>
      <c r="G5789" s="2">
        <v>0</v>
      </c>
      <c r="H5789" s="16">
        <f t="shared" si="273"/>
        <v>0</v>
      </c>
      <c r="I5789" s="15">
        <f t="shared" si="271"/>
        <v>19.48</v>
      </c>
      <c r="J5789" s="14">
        <f t="shared" si="272"/>
        <v>0</v>
      </c>
    </row>
    <row r="5790" spans="1:10" x14ac:dyDescent="0.3">
      <c r="A5790" s="19">
        <v>20200828</v>
      </c>
      <c r="B5790" s="19" t="s">
        <v>28</v>
      </c>
      <c r="C5790" s="19">
        <v>0</v>
      </c>
      <c r="D5790" s="19">
        <v>0</v>
      </c>
      <c r="E5790" s="19">
        <v>18.98</v>
      </c>
      <c r="F5790" s="19">
        <v>7.86</v>
      </c>
      <c r="G5790" s="19">
        <v>0</v>
      </c>
      <c r="H5790" s="17">
        <f t="shared" si="273"/>
        <v>0</v>
      </c>
      <c r="I5790" s="18">
        <f t="shared" si="271"/>
        <v>18.98</v>
      </c>
      <c r="J5790" s="17">
        <f t="shared" si="272"/>
        <v>0</v>
      </c>
    </row>
    <row r="5791" spans="1:10" x14ac:dyDescent="0.3">
      <c r="A5791" s="2">
        <v>20200828</v>
      </c>
      <c r="B5791" s="2" t="s">
        <v>27</v>
      </c>
      <c r="C5791" s="2">
        <v>0</v>
      </c>
      <c r="D5791" s="2">
        <v>0</v>
      </c>
      <c r="E5791" s="2">
        <v>18.7</v>
      </c>
      <c r="F5791" s="2">
        <v>6.9</v>
      </c>
      <c r="G5791" s="2">
        <v>0</v>
      </c>
      <c r="H5791" s="16">
        <f t="shared" si="273"/>
        <v>0</v>
      </c>
      <c r="I5791" s="15">
        <f t="shared" si="271"/>
        <v>18.7</v>
      </c>
      <c r="J5791" s="14">
        <f t="shared" si="272"/>
        <v>0</v>
      </c>
    </row>
    <row r="5792" spans="1:10" x14ac:dyDescent="0.3">
      <c r="A5792" s="19">
        <v>20200828</v>
      </c>
      <c r="B5792" s="19" t="s">
        <v>26</v>
      </c>
      <c r="C5792" s="19">
        <v>0</v>
      </c>
      <c r="D5792" s="19">
        <v>0</v>
      </c>
      <c r="E5792" s="19">
        <v>18.46</v>
      </c>
      <c r="F5792" s="19">
        <v>6.55</v>
      </c>
      <c r="G5792" s="19">
        <v>0</v>
      </c>
      <c r="H5792" s="17">
        <f t="shared" si="273"/>
        <v>0</v>
      </c>
      <c r="I5792" s="18">
        <f t="shared" si="271"/>
        <v>18.46</v>
      </c>
      <c r="J5792" s="17">
        <f t="shared" si="272"/>
        <v>0</v>
      </c>
    </row>
    <row r="5793" spans="1:10" x14ac:dyDescent="0.3">
      <c r="A5793" s="2">
        <v>20200828</v>
      </c>
      <c r="B5793" s="2" t="s">
        <v>25</v>
      </c>
      <c r="C5793" s="2">
        <v>0</v>
      </c>
      <c r="D5793" s="2">
        <v>0</v>
      </c>
      <c r="E5793" s="2">
        <v>18.25</v>
      </c>
      <c r="F5793" s="2">
        <v>6.41</v>
      </c>
      <c r="G5793" s="2">
        <v>0</v>
      </c>
      <c r="H5793" s="16">
        <f t="shared" si="273"/>
        <v>0</v>
      </c>
      <c r="I5793" s="15">
        <f t="shared" si="271"/>
        <v>18.25</v>
      </c>
      <c r="J5793" s="14">
        <f t="shared" si="272"/>
        <v>0</v>
      </c>
    </row>
    <row r="5794" spans="1:10" x14ac:dyDescent="0.3">
      <c r="A5794" s="19">
        <v>20200829</v>
      </c>
      <c r="B5794" s="19" t="s">
        <v>48</v>
      </c>
      <c r="C5794" s="19">
        <v>0</v>
      </c>
      <c r="D5794" s="19">
        <v>0</v>
      </c>
      <c r="E5794" s="19">
        <v>17.98</v>
      </c>
      <c r="F5794" s="19">
        <v>6.62</v>
      </c>
      <c r="G5794" s="19">
        <v>0</v>
      </c>
      <c r="H5794" s="17">
        <f t="shared" si="273"/>
        <v>0</v>
      </c>
      <c r="I5794" s="18">
        <f t="shared" si="271"/>
        <v>17.98</v>
      </c>
      <c r="J5794" s="17">
        <f t="shared" si="272"/>
        <v>0</v>
      </c>
    </row>
    <row r="5795" spans="1:10" x14ac:dyDescent="0.3">
      <c r="A5795" s="2">
        <v>20200829</v>
      </c>
      <c r="B5795" s="2" t="s">
        <v>47</v>
      </c>
      <c r="C5795" s="2">
        <v>0</v>
      </c>
      <c r="D5795" s="2">
        <v>0</v>
      </c>
      <c r="E5795" s="2">
        <v>17.89</v>
      </c>
      <c r="F5795" s="2">
        <v>6.76</v>
      </c>
      <c r="G5795" s="2">
        <v>0</v>
      </c>
      <c r="H5795" s="16">
        <f t="shared" si="273"/>
        <v>0</v>
      </c>
      <c r="I5795" s="15">
        <f t="shared" si="271"/>
        <v>17.89</v>
      </c>
      <c r="J5795" s="14">
        <f t="shared" si="272"/>
        <v>0</v>
      </c>
    </row>
    <row r="5796" spans="1:10" x14ac:dyDescent="0.3">
      <c r="A5796" s="19">
        <v>20200829</v>
      </c>
      <c r="B5796" s="19" t="s">
        <v>46</v>
      </c>
      <c r="C5796" s="19">
        <v>0</v>
      </c>
      <c r="D5796" s="19">
        <v>0</v>
      </c>
      <c r="E5796" s="19">
        <v>17.73</v>
      </c>
      <c r="F5796" s="19">
        <v>6.76</v>
      </c>
      <c r="G5796" s="19">
        <v>0</v>
      </c>
      <c r="H5796" s="17">
        <f t="shared" si="273"/>
        <v>0</v>
      </c>
      <c r="I5796" s="18">
        <f t="shared" si="271"/>
        <v>17.73</v>
      </c>
      <c r="J5796" s="17">
        <f t="shared" si="272"/>
        <v>0</v>
      </c>
    </row>
    <row r="5797" spans="1:10" x14ac:dyDescent="0.3">
      <c r="A5797" s="2">
        <v>20200829</v>
      </c>
      <c r="B5797" s="2" t="s">
        <v>45</v>
      </c>
      <c r="C5797" s="2">
        <v>0</v>
      </c>
      <c r="D5797" s="2">
        <v>0</v>
      </c>
      <c r="E5797" s="2">
        <v>17.72</v>
      </c>
      <c r="F5797" s="2">
        <v>6.76</v>
      </c>
      <c r="G5797" s="2">
        <v>0</v>
      </c>
      <c r="H5797" s="16">
        <f t="shared" si="273"/>
        <v>0</v>
      </c>
      <c r="I5797" s="15">
        <f t="shared" si="271"/>
        <v>17.72</v>
      </c>
      <c r="J5797" s="14">
        <f t="shared" si="272"/>
        <v>0</v>
      </c>
    </row>
    <row r="5798" spans="1:10" x14ac:dyDescent="0.3">
      <c r="A5798" s="19">
        <v>20200829</v>
      </c>
      <c r="B5798" s="19" t="s">
        <v>44</v>
      </c>
      <c r="C5798" s="19">
        <v>0</v>
      </c>
      <c r="D5798" s="19">
        <v>0</v>
      </c>
      <c r="E5798" s="19">
        <v>17.649999999999999</v>
      </c>
      <c r="F5798" s="19">
        <v>6.48</v>
      </c>
      <c r="G5798" s="19">
        <v>0</v>
      </c>
      <c r="H5798" s="17">
        <f t="shared" si="273"/>
        <v>0</v>
      </c>
      <c r="I5798" s="18">
        <f t="shared" si="271"/>
        <v>17.649999999999999</v>
      </c>
      <c r="J5798" s="17">
        <f t="shared" si="272"/>
        <v>0</v>
      </c>
    </row>
    <row r="5799" spans="1:10" x14ac:dyDescent="0.3">
      <c r="A5799" s="2">
        <v>20200829</v>
      </c>
      <c r="B5799" s="2" t="s">
        <v>43</v>
      </c>
      <c r="C5799" s="2">
        <v>0</v>
      </c>
      <c r="D5799" s="2">
        <v>0</v>
      </c>
      <c r="E5799" s="2">
        <v>17.63</v>
      </c>
      <c r="F5799" s="2">
        <v>6.34</v>
      </c>
      <c r="G5799" s="2">
        <v>0</v>
      </c>
      <c r="H5799" s="16">
        <f t="shared" si="273"/>
        <v>0</v>
      </c>
      <c r="I5799" s="15">
        <f t="shared" si="271"/>
        <v>17.63</v>
      </c>
      <c r="J5799" s="14">
        <f t="shared" si="272"/>
        <v>0</v>
      </c>
    </row>
    <row r="5800" spans="1:10" x14ac:dyDescent="0.3">
      <c r="A5800" s="19">
        <v>20200829</v>
      </c>
      <c r="B5800" s="19" t="s">
        <v>42</v>
      </c>
      <c r="C5800" s="19">
        <v>0</v>
      </c>
      <c r="D5800" s="19">
        <v>0</v>
      </c>
      <c r="E5800" s="19">
        <v>17.489999999999998</v>
      </c>
      <c r="F5800" s="19">
        <v>6.21</v>
      </c>
      <c r="G5800" s="19">
        <v>0</v>
      </c>
      <c r="H5800" s="17">
        <f t="shared" si="273"/>
        <v>0</v>
      </c>
      <c r="I5800" s="18">
        <f t="shared" si="271"/>
        <v>17.489999999999998</v>
      </c>
      <c r="J5800" s="17">
        <f t="shared" si="272"/>
        <v>0</v>
      </c>
    </row>
    <row r="5801" spans="1:10" x14ac:dyDescent="0.3">
      <c r="A5801" s="2">
        <v>20200829</v>
      </c>
      <c r="B5801" s="2" t="s">
        <v>41</v>
      </c>
      <c r="C5801" s="2">
        <v>160</v>
      </c>
      <c r="D5801" s="2">
        <v>12.26</v>
      </c>
      <c r="E5801" s="2">
        <v>18.05</v>
      </c>
      <c r="F5801" s="2">
        <v>6.14</v>
      </c>
      <c r="G5801" s="2">
        <v>0</v>
      </c>
      <c r="H5801" s="16">
        <f t="shared" si="273"/>
        <v>753.47932761934715</v>
      </c>
      <c r="I5801" s="15">
        <f t="shared" si="271"/>
        <v>41.596228988104599</v>
      </c>
      <c r="J5801" s="14">
        <f t="shared" si="272"/>
        <v>0.69720720805396508</v>
      </c>
    </row>
    <row r="5802" spans="1:10" x14ac:dyDescent="0.3">
      <c r="A5802" s="19">
        <v>20200829</v>
      </c>
      <c r="B5802" s="19" t="s">
        <v>40</v>
      </c>
      <c r="C5802" s="19">
        <v>372</v>
      </c>
      <c r="D5802" s="19">
        <v>23.93</v>
      </c>
      <c r="E5802" s="19">
        <v>18.940000000000001</v>
      </c>
      <c r="F5802" s="19">
        <v>7.31</v>
      </c>
      <c r="G5802" s="19">
        <v>0</v>
      </c>
      <c r="H5802" s="17">
        <f t="shared" si="273"/>
        <v>917.11401281516225</v>
      </c>
      <c r="I5802" s="18">
        <f t="shared" si="271"/>
        <v>47.599812900473822</v>
      </c>
      <c r="J5802" s="17">
        <f t="shared" si="272"/>
        <v>0.82384428987404779</v>
      </c>
    </row>
    <row r="5803" spans="1:10" x14ac:dyDescent="0.3">
      <c r="A5803" s="2">
        <v>20200829</v>
      </c>
      <c r="B5803" s="2" t="s">
        <v>39</v>
      </c>
      <c r="C5803" s="2">
        <v>560</v>
      </c>
      <c r="D5803" s="2">
        <v>35.340000000000003</v>
      </c>
      <c r="E5803" s="2">
        <v>19.989999999999998</v>
      </c>
      <c r="F5803" s="2">
        <v>7.66</v>
      </c>
      <c r="G5803" s="2">
        <v>0</v>
      </c>
      <c r="H5803" s="16">
        <f t="shared" si="273"/>
        <v>968.14248484992163</v>
      </c>
      <c r="I5803" s="15">
        <f t="shared" si="271"/>
        <v>50.244452651560053</v>
      </c>
      <c r="J5803" s="14">
        <f t="shared" si="272"/>
        <v>0.85816146281551264</v>
      </c>
    </row>
    <row r="5804" spans="1:10" x14ac:dyDescent="0.3">
      <c r="A5804" s="19">
        <v>20200829</v>
      </c>
      <c r="B5804" s="19" t="s">
        <v>38</v>
      </c>
      <c r="C5804" s="19">
        <v>661</v>
      </c>
      <c r="D5804" s="19">
        <v>45.95</v>
      </c>
      <c r="E5804" s="19">
        <v>21.04</v>
      </c>
      <c r="F5804" s="19">
        <v>7.93</v>
      </c>
      <c r="G5804" s="19">
        <v>0</v>
      </c>
      <c r="H5804" s="17">
        <f t="shared" si="273"/>
        <v>919.67351325045752</v>
      </c>
      <c r="I5804" s="18">
        <f t="shared" si="271"/>
        <v>49.779797289076797</v>
      </c>
      <c r="J5804" s="17">
        <f t="shared" si="272"/>
        <v>0.81712155871330017</v>
      </c>
    </row>
    <row r="5805" spans="1:10" x14ac:dyDescent="0.3">
      <c r="A5805" s="2">
        <v>20200829</v>
      </c>
      <c r="B5805" s="2" t="s">
        <v>37</v>
      </c>
      <c r="C5805" s="2">
        <v>842.01</v>
      </c>
      <c r="D5805" s="2">
        <v>54.79</v>
      </c>
      <c r="E5805" s="2">
        <v>21.98</v>
      </c>
      <c r="F5805" s="2">
        <v>8.14</v>
      </c>
      <c r="G5805" s="2">
        <v>0</v>
      </c>
      <c r="H5805" s="16">
        <f t="shared" si="273"/>
        <v>1030.5561413937799</v>
      </c>
      <c r="I5805" s="15">
        <f t="shared" si="271"/>
        <v>54.184879418555624</v>
      </c>
      <c r="J5805" s="14">
        <f t="shared" si="272"/>
        <v>0.89521118615094741</v>
      </c>
    </row>
    <row r="5806" spans="1:10" x14ac:dyDescent="0.3">
      <c r="A5806" s="19">
        <v>20200829</v>
      </c>
      <c r="B5806" s="19" t="s">
        <v>36</v>
      </c>
      <c r="C5806" s="19">
        <v>911.01</v>
      </c>
      <c r="D5806" s="19">
        <v>60.07</v>
      </c>
      <c r="E5806" s="19">
        <v>22.67</v>
      </c>
      <c r="F5806" s="19">
        <v>8.2100000000000009</v>
      </c>
      <c r="G5806" s="19">
        <v>0</v>
      </c>
      <c r="H5806" s="17">
        <f t="shared" si="273"/>
        <v>1051.2030388557935</v>
      </c>
      <c r="I5806" s="18">
        <f t="shared" si="271"/>
        <v>55.520094964243548</v>
      </c>
      <c r="J5806" s="17">
        <f t="shared" si="272"/>
        <v>0.9068303642791824</v>
      </c>
    </row>
    <row r="5807" spans="1:10" x14ac:dyDescent="0.3">
      <c r="A5807" s="2">
        <v>20200829</v>
      </c>
      <c r="B5807" s="2" t="s">
        <v>35</v>
      </c>
      <c r="C5807" s="2">
        <v>904.01</v>
      </c>
      <c r="D5807" s="2">
        <v>59.79</v>
      </c>
      <c r="E5807" s="2">
        <v>23.01</v>
      </c>
      <c r="F5807" s="2">
        <v>8.48</v>
      </c>
      <c r="G5807" s="2">
        <v>0</v>
      </c>
      <c r="H5807" s="16">
        <f t="shared" si="273"/>
        <v>1046.0814672880017</v>
      </c>
      <c r="I5807" s="15">
        <f t="shared" si="271"/>
        <v>55.700045852750051</v>
      </c>
      <c r="J5807" s="14">
        <f t="shared" si="272"/>
        <v>0.90156509673646001</v>
      </c>
    </row>
    <row r="5808" spans="1:10" x14ac:dyDescent="0.3">
      <c r="A5808" s="19">
        <v>20200829</v>
      </c>
      <c r="B5808" s="19" t="s">
        <v>34</v>
      </c>
      <c r="C5808" s="19">
        <v>848.01</v>
      </c>
      <c r="D5808" s="19">
        <v>54.08</v>
      </c>
      <c r="E5808" s="19">
        <v>22.96</v>
      </c>
      <c r="F5808" s="19">
        <v>8.83</v>
      </c>
      <c r="G5808" s="19">
        <v>0</v>
      </c>
      <c r="H5808" s="17">
        <f t="shared" si="273"/>
        <v>1047.1367642838861</v>
      </c>
      <c r="I5808" s="18">
        <f t="shared" si="271"/>
        <v>55.683023883871442</v>
      </c>
      <c r="J5808" s="17">
        <f t="shared" si="272"/>
        <v>0.90255481371697555</v>
      </c>
    </row>
    <row r="5809" spans="1:10" x14ac:dyDescent="0.3">
      <c r="A5809" s="2">
        <v>20200829</v>
      </c>
      <c r="B5809" s="2" t="s">
        <v>33</v>
      </c>
      <c r="C5809" s="2">
        <v>716.01</v>
      </c>
      <c r="D5809" s="2">
        <v>45.02</v>
      </c>
      <c r="E5809" s="2">
        <v>22.57</v>
      </c>
      <c r="F5809" s="2">
        <v>9.0299999999999994</v>
      </c>
      <c r="G5809" s="2">
        <v>0</v>
      </c>
      <c r="H5809" s="16">
        <f t="shared" si="273"/>
        <v>1012.2377768306113</v>
      </c>
      <c r="I5809" s="15">
        <f t="shared" si="271"/>
        <v>54.202430525956601</v>
      </c>
      <c r="J5809" s="14">
        <f t="shared" si="272"/>
        <v>0.87921866173921004</v>
      </c>
    </row>
    <row r="5810" spans="1:10" x14ac:dyDescent="0.3">
      <c r="A5810" s="19">
        <v>20200829</v>
      </c>
      <c r="B5810" s="19" t="s">
        <v>32</v>
      </c>
      <c r="C5810" s="19">
        <v>539.01</v>
      </c>
      <c r="D5810" s="19">
        <v>34.299999999999997</v>
      </c>
      <c r="E5810" s="19">
        <v>22.01</v>
      </c>
      <c r="F5810" s="19">
        <v>9.0299999999999994</v>
      </c>
      <c r="G5810" s="19">
        <v>0</v>
      </c>
      <c r="H5810" s="17">
        <f t="shared" si="273"/>
        <v>956.49526941338013</v>
      </c>
      <c r="I5810" s="18">
        <f t="shared" si="271"/>
        <v>51.900477169168127</v>
      </c>
      <c r="J5810" s="17">
        <f t="shared" si="272"/>
        <v>0.84070946320565643</v>
      </c>
    </row>
    <row r="5811" spans="1:10" x14ac:dyDescent="0.3">
      <c r="A5811" s="2">
        <v>20200829</v>
      </c>
      <c r="B5811" s="2" t="s">
        <v>31</v>
      </c>
      <c r="C5811" s="2">
        <v>345.01</v>
      </c>
      <c r="D5811" s="2">
        <v>22.85</v>
      </c>
      <c r="E5811" s="2">
        <v>21.32</v>
      </c>
      <c r="F5811" s="2">
        <v>8.9</v>
      </c>
      <c r="G5811" s="2">
        <v>0</v>
      </c>
      <c r="H5811" s="16">
        <f t="shared" si="273"/>
        <v>888.46846541897992</v>
      </c>
      <c r="I5811" s="15">
        <f t="shared" si="271"/>
        <v>49.084639544343119</v>
      </c>
      <c r="J5811" s="14">
        <f t="shared" si="272"/>
        <v>0.7921754731063867</v>
      </c>
    </row>
    <row r="5812" spans="1:10" x14ac:dyDescent="0.3">
      <c r="A5812" s="19">
        <v>20200829</v>
      </c>
      <c r="B5812" s="19" t="s">
        <v>30</v>
      </c>
      <c r="C5812" s="19">
        <v>144</v>
      </c>
      <c r="D5812" s="19">
        <v>11.17</v>
      </c>
      <c r="E5812" s="19">
        <v>20.420000000000002</v>
      </c>
      <c r="F5812" s="19">
        <v>8.5500000000000007</v>
      </c>
      <c r="G5812" s="19">
        <v>0</v>
      </c>
      <c r="H5812" s="17">
        <f t="shared" si="273"/>
        <v>743.3382271987897</v>
      </c>
      <c r="I5812" s="18">
        <f t="shared" si="271"/>
        <v>43.649319599962183</v>
      </c>
      <c r="J5812" s="17">
        <f t="shared" si="272"/>
        <v>0.68095584243424179</v>
      </c>
    </row>
    <row r="5813" spans="1:10" x14ac:dyDescent="0.3">
      <c r="A5813" s="2">
        <v>20200829</v>
      </c>
      <c r="B5813" s="2" t="s">
        <v>29</v>
      </c>
      <c r="C5813" s="2">
        <v>0</v>
      </c>
      <c r="D5813" s="2">
        <v>0</v>
      </c>
      <c r="E5813" s="2">
        <v>19.350000000000001</v>
      </c>
      <c r="F5813" s="2">
        <v>8.48</v>
      </c>
      <c r="G5813" s="2">
        <v>0</v>
      </c>
      <c r="H5813" s="16">
        <f t="shared" si="273"/>
        <v>0</v>
      </c>
      <c r="I5813" s="15">
        <f t="shared" si="271"/>
        <v>19.350000000000001</v>
      </c>
      <c r="J5813" s="14">
        <f t="shared" si="272"/>
        <v>0</v>
      </c>
    </row>
    <row r="5814" spans="1:10" x14ac:dyDescent="0.3">
      <c r="A5814" s="19">
        <v>20200829</v>
      </c>
      <c r="B5814" s="19" t="s">
        <v>28</v>
      </c>
      <c r="C5814" s="19">
        <v>0</v>
      </c>
      <c r="D5814" s="19">
        <v>0</v>
      </c>
      <c r="E5814" s="19">
        <v>18.579999999999998</v>
      </c>
      <c r="F5814" s="19">
        <v>8.34</v>
      </c>
      <c r="G5814" s="19">
        <v>0</v>
      </c>
      <c r="H5814" s="17">
        <f t="shared" si="273"/>
        <v>0</v>
      </c>
      <c r="I5814" s="18">
        <f t="shared" si="271"/>
        <v>18.579999999999998</v>
      </c>
      <c r="J5814" s="17">
        <f t="shared" si="272"/>
        <v>0</v>
      </c>
    </row>
    <row r="5815" spans="1:10" x14ac:dyDescent="0.3">
      <c r="A5815" s="2">
        <v>20200829</v>
      </c>
      <c r="B5815" s="2" t="s">
        <v>27</v>
      </c>
      <c r="C5815" s="2">
        <v>0</v>
      </c>
      <c r="D5815" s="2">
        <v>0</v>
      </c>
      <c r="E5815" s="2">
        <v>18.190000000000001</v>
      </c>
      <c r="F5815" s="2">
        <v>8</v>
      </c>
      <c r="G5815" s="2">
        <v>0</v>
      </c>
      <c r="H5815" s="16">
        <f t="shared" si="273"/>
        <v>0</v>
      </c>
      <c r="I5815" s="15">
        <f t="shared" si="271"/>
        <v>18.190000000000001</v>
      </c>
      <c r="J5815" s="14">
        <f t="shared" si="272"/>
        <v>0</v>
      </c>
    </row>
    <row r="5816" spans="1:10" x14ac:dyDescent="0.3">
      <c r="A5816" s="19">
        <v>20200829</v>
      </c>
      <c r="B5816" s="19" t="s">
        <v>26</v>
      </c>
      <c r="C5816" s="19">
        <v>0</v>
      </c>
      <c r="D5816" s="19">
        <v>0</v>
      </c>
      <c r="E5816" s="19">
        <v>17.96</v>
      </c>
      <c r="F5816" s="19">
        <v>7.52</v>
      </c>
      <c r="G5816" s="19">
        <v>0</v>
      </c>
      <c r="H5816" s="17">
        <f t="shared" si="273"/>
        <v>0</v>
      </c>
      <c r="I5816" s="18">
        <f t="shared" si="271"/>
        <v>17.96</v>
      </c>
      <c r="J5816" s="17">
        <f t="shared" si="272"/>
        <v>0</v>
      </c>
    </row>
    <row r="5817" spans="1:10" x14ac:dyDescent="0.3">
      <c r="A5817" s="2">
        <v>20200829</v>
      </c>
      <c r="B5817" s="2" t="s">
        <v>25</v>
      </c>
      <c r="C5817" s="2">
        <v>0</v>
      </c>
      <c r="D5817" s="2">
        <v>0</v>
      </c>
      <c r="E5817" s="2">
        <v>17.86</v>
      </c>
      <c r="F5817" s="2">
        <v>7.59</v>
      </c>
      <c r="G5817" s="2">
        <v>0</v>
      </c>
      <c r="H5817" s="16">
        <f t="shared" si="273"/>
        <v>0</v>
      </c>
      <c r="I5817" s="15">
        <f t="shared" si="271"/>
        <v>17.86</v>
      </c>
      <c r="J5817" s="14">
        <f t="shared" si="272"/>
        <v>0</v>
      </c>
    </row>
    <row r="5818" spans="1:10" x14ac:dyDescent="0.3">
      <c r="A5818" s="19">
        <v>20200830</v>
      </c>
      <c r="B5818" s="19" t="s">
        <v>48</v>
      </c>
      <c r="C5818" s="19">
        <v>0</v>
      </c>
      <c r="D5818" s="19">
        <v>0</v>
      </c>
      <c r="E5818" s="19">
        <v>17.82</v>
      </c>
      <c r="F5818" s="19">
        <v>7.17</v>
      </c>
      <c r="G5818" s="19">
        <v>0</v>
      </c>
      <c r="H5818" s="17">
        <f t="shared" si="273"/>
        <v>0</v>
      </c>
      <c r="I5818" s="18">
        <f t="shared" si="271"/>
        <v>17.82</v>
      </c>
      <c r="J5818" s="17">
        <f t="shared" si="272"/>
        <v>0</v>
      </c>
    </row>
    <row r="5819" spans="1:10" x14ac:dyDescent="0.3">
      <c r="A5819" s="2">
        <v>20200830</v>
      </c>
      <c r="B5819" s="2" t="s">
        <v>47</v>
      </c>
      <c r="C5819" s="2">
        <v>0</v>
      </c>
      <c r="D5819" s="2">
        <v>0</v>
      </c>
      <c r="E5819" s="2">
        <v>17.649999999999999</v>
      </c>
      <c r="F5819" s="2">
        <v>6.97</v>
      </c>
      <c r="G5819" s="2">
        <v>0</v>
      </c>
      <c r="H5819" s="16">
        <f t="shared" si="273"/>
        <v>0</v>
      </c>
      <c r="I5819" s="15">
        <f t="shared" si="271"/>
        <v>17.649999999999999</v>
      </c>
      <c r="J5819" s="14">
        <f t="shared" si="272"/>
        <v>0</v>
      </c>
    </row>
    <row r="5820" spans="1:10" x14ac:dyDescent="0.3">
      <c r="A5820" s="19">
        <v>20200830</v>
      </c>
      <c r="B5820" s="19" t="s">
        <v>46</v>
      </c>
      <c r="C5820" s="19">
        <v>0</v>
      </c>
      <c r="D5820" s="19">
        <v>0</v>
      </c>
      <c r="E5820" s="19">
        <v>17.45</v>
      </c>
      <c r="F5820" s="19">
        <v>6.9</v>
      </c>
      <c r="G5820" s="19">
        <v>0</v>
      </c>
      <c r="H5820" s="17">
        <f t="shared" si="273"/>
        <v>0</v>
      </c>
      <c r="I5820" s="18">
        <f t="shared" si="271"/>
        <v>17.45</v>
      </c>
      <c r="J5820" s="17">
        <f t="shared" si="272"/>
        <v>0</v>
      </c>
    </row>
    <row r="5821" spans="1:10" x14ac:dyDescent="0.3">
      <c r="A5821" s="2">
        <v>20200830</v>
      </c>
      <c r="B5821" s="2" t="s">
        <v>45</v>
      </c>
      <c r="C5821" s="2">
        <v>0</v>
      </c>
      <c r="D5821" s="2">
        <v>0</v>
      </c>
      <c r="E5821" s="2">
        <v>17.22</v>
      </c>
      <c r="F5821" s="2">
        <v>6.55</v>
      </c>
      <c r="G5821" s="2">
        <v>0</v>
      </c>
      <c r="H5821" s="16">
        <f t="shared" si="273"/>
        <v>0</v>
      </c>
      <c r="I5821" s="15">
        <f t="shared" si="271"/>
        <v>17.22</v>
      </c>
      <c r="J5821" s="14">
        <f t="shared" si="272"/>
        <v>0</v>
      </c>
    </row>
    <row r="5822" spans="1:10" x14ac:dyDescent="0.3">
      <c r="A5822" s="19">
        <v>20200830</v>
      </c>
      <c r="B5822" s="19" t="s">
        <v>44</v>
      </c>
      <c r="C5822" s="19">
        <v>0</v>
      </c>
      <c r="D5822" s="19">
        <v>0</v>
      </c>
      <c r="E5822" s="19">
        <v>16.96</v>
      </c>
      <c r="F5822" s="19">
        <v>6.14</v>
      </c>
      <c r="G5822" s="19">
        <v>0</v>
      </c>
      <c r="H5822" s="17">
        <f t="shared" si="273"/>
        <v>0</v>
      </c>
      <c r="I5822" s="18">
        <f t="shared" si="271"/>
        <v>16.96</v>
      </c>
      <c r="J5822" s="17">
        <f t="shared" si="272"/>
        <v>0</v>
      </c>
    </row>
    <row r="5823" spans="1:10" x14ac:dyDescent="0.3">
      <c r="A5823" s="2">
        <v>20200830</v>
      </c>
      <c r="B5823" s="2" t="s">
        <v>43</v>
      </c>
      <c r="C5823" s="2">
        <v>0</v>
      </c>
      <c r="D5823" s="2">
        <v>0</v>
      </c>
      <c r="E5823" s="2">
        <v>16.670000000000002</v>
      </c>
      <c r="F5823" s="2">
        <v>6</v>
      </c>
      <c r="G5823" s="2">
        <v>0</v>
      </c>
      <c r="H5823" s="16">
        <f t="shared" si="273"/>
        <v>0</v>
      </c>
      <c r="I5823" s="15">
        <f t="shared" si="271"/>
        <v>16.670000000000002</v>
      </c>
      <c r="J5823" s="14">
        <f t="shared" si="272"/>
        <v>0</v>
      </c>
    </row>
    <row r="5824" spans="1:10" x14ac:dyDescent="0.3">
      <c r="A5824" s="19">
        <v>20200830</v>
      </c>
      <c r="B5824" s="19" t="s">
        <v>42</v>
      </c>
      <c r="C5824" s="19">
        <v>0</v>
      </c>
      <c r="D5824" s="19">
        <v>0</v>
      </c>
      <c r="E5824" s="19">
        <v>16.39</v>
      </c>
      <c r="F5824" s="19">
        <v>5.79</v>
      </c>
      <c r="G5824" s="19">
        <v>0</v>
      </c>
      <c r="H5824" s="17">
        <f t="shared" si="273"/>
        <v>0</v>
      </c>
      <c r="I5824" s="18">
        <f t="shared" si="271"/>
        <v>16.39</v>
      </c>
      <c r="J5824" s="17">
        <f t="shared" si="272"/>
        <v>0</v>
      </c>
    </row>
    <row r="5825" spans="1:10" x14ac:dyDescent="0.3">
      <c r="A5825" s="2">
        <v>20200830</v>
      </c>
      <c r="B5825" s="2" t="s">
        <v>41</v>
      </c>
      <c r="C5825" s="2">
        <v>153</v>
      </c>
      <c r="D5825" s="2">
        <v>12.1</v>
      </c>
      <c r="E5825" s="2">
        <v>16.61</v>
      </c>
      <c r="F5825" s="2">
        <v>5.24</v>
      </c>
      <c r="G5825" s="2">
        <v>0</v>
      </c>
      <c r="H5825" s="16">
        <f t="shared" si="273"/>
        <v>729.89718983141859</v>
      </c>
      <c r="I5825" s="15">
        <f t="shared" si="271"/>
        <v>39.419287182231827</v>
      </c>
      <c r="J5825" s="14">
        <f t="shared" si="272"/>
        <v>0.68253650245984421</v>
      </c>
    </row>
    <row r="5826" spans="1:10" x14ac:dyDescent="0.3">
      <c r="A5826" s="19">
        <v>20200830</v>
      </c>
      <c r="B5826" s="19" t="s">
        <v>40</v>
      </c>
      <c r="C5826" s="19">
        <v>359</v>
      </c>
      <c r="D5826" s="19">
        <v>23.77</v>
      </c>
      <c r="E5826" s="19">
        <v>17.8</v>
      </c>
      <c r="F5826" s="19">
        <v>5.59</v>
      </c>
      <c r="G5826" s="19">
        <v>0</v>
      </c>
      <c r="H5826" s="17">
        <f t="shared" si="273"/>
        <v>890.6726174206259</v>
      </c>
      <c r="I5826" s="18">
        <f t="shared" si="271"/>
        <v>45.63351929439456</v>
      </c>
      <c r="J5826" s="17">
        <f t="shared" si="272"/>
        <v>0.80797291955620754</v>
      </c>
    </row>
    <row r="5827" spans="1:10" x14ac:dyDescent="0.3">
      <c r="A5827" s="2">
        <v>20200830</v>
      </c>
      <c r="B5827" s="2" t="s">
        <v>39</v>
      </c>
      <c r="C5827" s="2">
        <v>527</v>
      </c>
      <c r="D5827" s="2">
        <v>35.159999999999997</v>
      </c>
      <c r="E5827" s="2">
        <v>19.579999999999998</v>
      </c>
      <c r="F5827" s="2">
        <v>5.45</v>
      </c>
      <c r="G5827" s="2">
        <v>0</v>
      </c>
      <c r="H5827" s="16">
        <f t="shared" si="273"/>
        <v>915.15028538658657</v>
      </c>
      <c r="I5827" s="15">
        <f t="shared" si="271"/>
        <v>48.178446418330829</v>
      </c>
      <c r="J5827" s="14">
        <f t="shared" si="272"/>
        <v>0.81969735704109736</v>
      </c>
    </row>
    <row r="5828" spans="1:10" x14ac:dyDescent="0.3">
      <c r="A5828" s="19">
        <v>20200830</v>
      </c>
      <c r="B5828" s="19" t="s">
        <v>38</v>
      </c>
      <c r="C5828" s="19">
        <v>658</v>
      </c>
      <c r="D5828" s="19">
        <v>45.73</v>
      </c>
      <c r="E5828" s="19">
        <v>21.34</v>
      </c>
      <c r="F5828" s="19">
        <v>5.0999999999999996</v>
      </c>
      <c r="G5828" s="19">
        <v>0</v>
      </c>
      <c r="H5828" s="17">
        <f t="shared" si="273"/>
        <v>918.91955872144786</v>
      </c>
      <c r="I5828" s="18">
        <f t="shared" si="271"/>
        <v>50.056236210045242</v>
      </c>
      <c r="J5828" s="17">
        <f t="shared" si="272"/>
        <v>0.81530856387534967</v>
      </c>
    </row>
    <row r="5829" spans="1:10" x14ac:dyDescent="0.3">
      <c r="A5829" s="2">
        <v>20200830</v>
      </c>
      <c r="B5829" s="2" t="s">
        <v>37</v>
      </c>
      <c r="C5829" s="2">
        <v>842.01</v>
      </c>
      <c r="D5829" s="2">
        <v>54.52</v>
      </c>
      <c r="E5829" s="2">
        <v>22.88</v>
      </c>
      <c r="F5829" s="2">
        <v>4.97</v>
      </c>
      <c r="G5829" s="2">
        <v>0</v>
      </c>
      <c r="H5829" s="16">
        <f t="shared" si="273"/>
        <v>1034.00615216094</v>
      </c>
      <c r="I5829" s="15">
        <f t="shared" si="271"/>
        <v>55.192692255029371</v>
      </c>
      <c r="J5829" s="14">
        <f t="shared" si="272"/>
        <v>0.89351871922192949</v>
      </c>
    </row>
    <row r="5830" spans="1:10" x14ac:dyDescent="0.3">
      <c r="A5830" s="19">
        <v>20200830</v>
      </c>
      <c r="B5830" s="19" t="s">
        <v>36</v>
      </c>
      <c r="C5830" s="19">
        <v>828.01</v>
      </c>
      <c r="D5830" s="19">
        <v>59.73</v>
      </c>
      <c r="E5830" s="19">
        <v>23.94</v>
      </c>
      <c r="F5830" s="19">
        <v>5.0999999999999996</v>
      </c>
      <c r="G5830" s="19">
        <v>0</v>
      </c>
      <c r="H5830" s="17">
        <f t="shared" si="273"/>
        <v>958.72262382779775</v>
      </c>
      <c r="I5830" s="18">
        <f t="shared" si="271"/>
        <v>53.900081994618681</v>
      </c>
      <c r="J5830" s="17">
        <f t="shared" si="272"/>
        <v>0.83404039285356069</v>
      </c>
    </row>
    <row r="5831" spans="1:10" x14ac:dyDescent="0.3">
      <c r="A5831" s="2">
        <v>20200830</v>
      </c>
      <c r="B5831" s="2" t="s">
        <v>35</v>
      </c>
      <c r="C5831" s="2">
        <v>855.01</v>
      </c>
      <c r="D5831" s="2">
        <v>59.43</v>
      </c>
      <c r="E5831" s="2">
        <v>24.57</v>
      </c>
      <c r="F5831" s="2">
        <v>5.72</v>
      </c>
      <c r="G5831" s="2">
        <v>0</v>
      </c>
      <c r="H5831" s="16">
        <f t="shared" si="273"/>
        <v>993.0332361806436</v>
      </c>
      <c r="I5831" s="15">
        <f t="shared" si="271"/>
        <v>55.602288630645113</v>
      </c>
      <c r="J5831" s="14">
        <f t="shared" si="272"/>
        <v>0.85628233247023722</v>
      </c>
    </row>
    <row r="5832" spans="1:10" x14ac:dyDescent="0.3">
      <c r="A5832" s="19">
        <v>20200830</v>
      </c>
      <c r="B5832" s="19" t="s">
        <v>34</v>
      </c>
      <c r="C5832" s="19">
        <v>802.01</v>
      </c>
      <c r="D5832" s="19">
        <v>53.74</v>
      </c>
      <c r="E5832" s="19">
        <v>24.75</v>
      </c>
      <c r="F5832" s="19">
        <v>6.48</v>
      </c>
      <c r="G5832" s="19">
        <v>0</v>
      </c>
      <c r="H5832" s="17">
        <f t="shared" si="273"/>
        <v>994.62834347621572</v>
      </c>
      <c r="I5832" s="18">
        <f t="shared" si="271"/>
        <v>55.832135733631745</v>
      </c>
      <c r="J5832" s="17">
        <f t="shared" si="272"/>
        <v>0.85662902106862393</v>
      </c>
    </row>
    <row r="5833" spans="1:10" x14ac:dyDescent="0.3">
      <c r="A5833" s="2">
        <v>20200830</v>
      </c>
      <c r="B5833" s="2" t="s">
        <v>33</v>
      </c>
      <c r="C5833" s="2">
        <v>704.01</v>
      </c>
      <c r="D5833" s="2">
        <v>44.7</v>
      </c>
      <c r="E5833" s="2">
        <v>24.46</v>
      </c>
      <c r="F5833" s="2">
        <v>7.17</v>
      </c>
      <c r="G5833" s="2">
        <v>0</v>
      </c>
      <c r="H5833" s="16">
        <f t="shared" si="273"/>
        <v>1000.8747538004445</v>
      </c>
      <c r="I5833" s="15">
        <f t="shared" si="271"/>
        <v>55.737336056263892</v>
      </c>
      <c r="J5833" s="14">
        <f t="shared" si="272"/>
        <v>0.86243574734036865</v>
      </c>
    </row>
    <row r="5834" spans="1:10" x14ac:dyDescent="0.3">
      <c r="A5834" s="19">
        <v>20200830</v>
      </c>
      <c r="B5834" s="19" t="s">
        <v>32</v>
      </c>
      <c r="C5834" s="19">
        <v>541.01</v>
      </c>
      <c r="D5834" s="19">
        <v>34.01</v>
      </c>
      <c r="E5834" s="19">
        <v>23.64</v>
      </c>
      <c r="F5834" s="19">
        <v>7.66</v>
      </c>
      <c r="G5834" s="19">
        <v>0</v>
      </c>
      <c r="H5834" s="17">
        <f t="shared" si="273"/>
        <v>967.23340312528114</v>
      </c>
      <c r="I5834" s="18">
        <f t="shared" ref="I5834:I5897" si="274">E5834+H5834*((NOCT-20)/(800))</f>
        <v>53.86604384766504</v>
      </c>
      <c r="J5834" s="17">
        <f t="shared" ref="J5834:J5897" si="275">P_STC__W*(H5834/1000)*(1+(alpha_p/100)*(I5834-25))</f>
        <v>0.84159249491034827</v>
      </c>
    </row>
    <row r="5835" spans="1:10" x14ac:dyDescent="0.3">
      <c r="A5835" s="2">
        <v>20200830</v>
      </c>
      <c r="B5835" s="2" t="s">
        <v>31</v>
      </c>
      <c r="C5835" s="2">
        <v>341.01</v>
      </c>
      <c r="D5835" s="2">
        <v>22.57</v>
      </c>
      <c r="E5835" s="2">
        <v>22.7</v>
      </c>
      <c r="F5835" s="2">
        <v>7.72</v>
      </c>
      <c r="G5835" s="2">
        <v>0</v>
      </c>
      <c r="H5835" s="16">
        <f t="shared" si="273"/>
        <v>888.48214271587869</v>
      </c>
      <c r="I5835" s="15">
        <f t="shared" si="274"/>
        <v>50.465066959871208</v>
      </c>
      <c r="J5835" s="14">
        <f t="shared" si="275"/>
        <v>0.78666848505978504</v>
      </c>
    </row>
    <row r="5836" spans="1:10" x14ac:dyDescent="0.3">
      <c r="A5836" s="19">
        <v>20200830</v>
      </c>
      <c r="B5836" s="19" t="s">
        <v>30</v>
      </c>
      <c r="C5836" s="19">
        <v>139</v>
      </c>
      <c r="D5836" s="19">
        <v>10.89</v>
      </c>
      <c r="E5836" s="19">
        <v>21.5</v>
      </c>
      <c r="F5836" s="19">
        <v>7.45</v>
      </c>
      <c r="G5836" s="19">
        <v>0</v>
      </c>
      <c r="H5836" s="17">
        <f t="shared" si="273"/>
        <v>735.74537279510241</v>
      </c>
      <c r="I5836" s="18">
        <f t="shared" si="274"/>
        <v>44.49204289984695</v>
      </c>
      <c r="J5836" s="17">
        <f t="shared" si="275"/>
        <v>0.67121006113061532</v>
      </c>
    </row>
    <row r="5837" spans="1:10" x14ac:dyDescent="0.3">
      <c r="A5837" s="2">
        <v>20200830</v>
      </c>
      <c r="B5837" s="2" t="s">
        <v>29</v>
      </c>
      <c r="C5837" s="2">
        <v>0</v>
      </c>
      <c r="D5837" s="2">
        <v>0</v>
      </c>
      <c r="E5837" s="2">
        <v>20.37</v>
      </c>
      <c r="F5837" s="2">
        <v>6.69</v>
      </c>
      <c r="G5837" s="2">
        <v>0</v>
      </c>
      <c r="H5837" s="16">
        <f t="shared" si="273"/>
        <v>0</v>
      </c>
      <c r="I5837" s="15">
        <f t="shared" si="274"/>
        <v>20.37</v>
      </c>
      <c r="J5837" s="14">
        <f t="shared" si="275"/>
        <v>0</v>
      </c>
    </row>
    <row r="5838" spans="1:10" x14ac:dyDescent="0.3">
      <c r="A5838" s="19">
        <v>20200830</v>
      </c>
      <c r="B5838" s="19" t="s">
        <v>28</v>
      </c>
      <c r="C5838" s="19">
        <v>0</v>
      </c>
      <c r="D5838" s="19">
        <v>0</v>
      </c>
      <c r="E5838" s="19">
        <v>19.34</v>
      </c>
      <c r="F5838" s="19">
        <v>6.48</v>
      </c>
      <c r="G5838" s="19">
        <v>0</v>
      </c>
      <c r="H5838" s="17">
        <f t="shared" si="273"/>
        <v>0</v>
      </c>
      <c r="I5838" s="18">
        <f t="shared" si="274"/>
        <v>19.34</v>
      </c>
      <c r="J5838" s="17">
        <f t="shared" si="275"/>
        <v>0</v>
      </c>
    </row>
    <row r="5839" spans="1:10" x14ac:dyDescent="0.3">
      <c r="A5839" s="2">
        <v>20200830</v>
      </c>
      <c r="B5839" s="2" t="s">
        <v>27</v>
      </c>
      <c r="C5839" s="2">
        <v>0</v>
      </c>
      <c r="D5839" s="2">
        <v>0</v>
      </c>
      <c r="E5839" s="2">
        <v>18.78</v>
      </c>
      <c r="F5839" s="2">
        <v>6.14</v>
      </c>
      <c r="G5839" s="2">
        <v>0</v>
      </c>
      <c r="H5839" s="16">
        <f t="shared" si="273"/>
        <v>0</v>
      </c>
      <c r="I5839" s="15">
        <f t="shared" si="274"/>
        <v>18.78</v>
      </c>
      <c r="J5839" s="14">
        <f t="shared" si="275"/>
        <v>0</v>
      </c>
    </row>
    <row r="5840" spans="1:10" x14ac:dyDescent="0.3">
      <c r="A5840" s="19">
        <v>20200830</v>
      </c>
      <c r="B5840" s="19" t="s">
        <v>26</v>
      </c>
      <c r="C5840" s="19">
        <v>0</v>
      </c>
      <c r="D5840" s="19">
        <v>0</v>
      </c>
      <c r="E5840" s="19">
        <v>18.47</v>
      </c>
      <c r="F5840" s="19">
        <v>6.14</v>
      </c>
      <c r="G5840" s="19">
        <v>0</v>
      </c>
      <c r="H5840" s="17">
        <f t="shared" si="273"/>
        <v>0</v>
      </c>
      <c r="I5840" s="18">
        <f t="shared" si="274"/>
        <v>18.47</v>
      </c>
      <c r="J5840" s="17">
        <f t="shared" si="275"/>
        <v>0</v>
      </c>
    </row>
    <row r="5841" spans="1:10" x14ac:dyDescent="0.3">
      <c r="A5841" s="2">
        <v>20200830</v>
      </c>
      <c r="B5841" s="2" t="s">
        <v>25</v>
      </c>
      <c r="C5841" s="2">
        <v>0</v>
      </c>
      <c r="D5841" s="2">
        <v>0</v>
      </c>
      <c r="E5841" s="2">
        <v>18.27</v>
      </c>
      <c r="F5841" s="2">
        <v>5.66</v>
      </c>
      <c r="G5841" s="2">
        <v>0</v>
      </c>
      <c r="H5841" s="16">
        <f t="shared" si="273"/>
        <v>0</v>
      </c>
      <c r="I5841" s="15">
        <f t="shared" si="274"/>
        <v>18.27</v>
      </c>
      <c r="J5841" s="14">
        <f t="shared" si="275"/>
        <v>0</v>
      </c>
    </row>
    <row r="5842" spans="1:10" x14ac:dyDescent="0.3">
      <c r="A5842" s="19">
        <v>20200831</v>
      </c>
      <c r="B5842" s="19" t="s">
        <v>48</v>
      </c>
      <c r="C5842" s="19">
        <v>0</v>
      </c>
      <c r="D5842" s="19">
        <v>0</v>
      </c>
      <c r="E5842" s="19">
        <v>18.09</v>
      </c>
      <c r="F5842" s="19">
        <v>5.0999999999999996</v>
      </c>
      <c r="G5842" s="19">
        <v>0</v>
      </c>
      <c r="H5842" s="17">
        <f t="shared" si="273"/>
        <v>0</v>
      </c>
      <c r="I5842" s="18">
        <f t="shared" si="274"/>
        <v>18.09</v>
      </c>
      <c r="J5842" s="17">
        <f t="shared" si="275"/>
        <v>0</v>
      </c>
    </row>
    <row r="5843" spans="1:10" x14ac:dyDescent="0.3">
      <c r="A5843" s="2">
        <v>20200831</v>
      </c>
      <c r="B5843" s="2" t="s">
        <v>47</v>
      </c>
      <c r="C5843" s="2">
        <v>0</v>
      </c>
      <c r="D5843" s="2">
        <v>0</v>
      </c>
      <c r="E5843" s="2">
        <v>17.940000000000001</v>
      </c>
      <c r="F5843" s="2">
        <v>4.62</v>
      </c>
      <c r="G5843" s="2">
        <v>0</v>
      </c>
      <c r="H5843" s="16">
        <f t="shared" ref="H5843:H5906" si="276">IF(D5843&gt;0,C5843/SIN(D5843*PI()/180),0)</f>
        <v>0</v>
      </c>
      <c r="I5843" s="15">
        <f t="shared" si="274"/>
        <v>17.940000000000001</v>
      </c>
      <c r="J5843" s="14">
        <f t="shared" si="275"/>
        <v>0</v>
      </c>
    </row>
    <row r="5844" spans="1:10" x14ac:dyDescent="0.3">
      <c r="A5844" s="19">
        <v>20200831</v>
      </c>
      <c r="B5844" s="19" t="s">
        <v>46</v>
      </c>
      <c r="C5844" s="19">
        <v>0</v>
      </c>
      <c r="D5844" s="19">
        <v>0</v>
      </c>
      <c r="E5844" s="19">
        <v>17.66</v>
      </c>
      <c r="F5844" s="19">
        <v>4.21</v>
      </c>
      <c r="G5844" s="19">
        <v>0</v>
      </c>
      <c r="H5844" s="17">
        <f t="shared" si="276"/>
        <v>0</v>
      </c>
      <c r="I5844" s="18">
        <f t="shared" si="274"/>
        <v>17.66</v>
      </c>
      <c r="J5844" s="17">
        <f t="shared" si="275"/>
        <v>0</v>
      </c>
    </row>
    <row r="5845" spans="1:10" x14ac:dyDescent="0.3">
      <c r="A5845" s="2">
        <v>20200831</v>
      </c>
      <c r="B5845" s="2" t="s">
        <v>45</v>
      </c>
      <c r="C5845" s="2">
        <v>0</v>
      </c>
      <c r="D5845" s="2">
        <v>0</v>
      </c>
      <c r="E5845" s="2">
        <v>17.37</v>
      </c>
      <c r="F5845" s="2">
        <v>3.93</v>
      </c>
      <c r="G5845" s="2">
        <v>0</v>
      </c>
      <c r="H5845" s="16">
        <f t="shared" si="276"/>
        <v>0</v>
      </c>
      <c r="I5845" s="15">
        <f t="shared" si="274"/>
        <v>17.37</v>
      </c>
      <c r="J5845" s="14">
        <f t="shared" si="275"/>
        <v>0</v>
      </c>
    </row>
    <row r="5846" spans="1:10" x14ac:dyDescent="0.3">
      <c r="A5846" s="19">
        <v>20200831</v>
      </c>
      <c r="B5846" s="19" t="s">
        <v>44</v>
      </c>
      <c r="C5846" s="19">
        <v>0</v>
      </c>
      <c r="D5846" s="19">
        <v>0</v>
      </c>
      <c r="E5846" s="19">
        <v>17.100000000000001</v>
      </c>
      <c r="F5846" s="19">
        <v>3.66</v>
      </c>
      <c r="G5846" s="19">
        <v>0</v>
      </c>
      <c r="H5846" s="17">
        <f t="shared" si="276"/>
        <v>0</v>
      </c>
      <c r="I5846" s="18">
        <f t="shared" si="274"/>
        <v>17.100000000000001</v>
      </c>
      <c r="J5846" s="17">
        <f t="shared" si="275"/>
        <v>0</v>
      </c>
    </row>
    <row r="5847" spans="1:10" x14ac:dyDescent="0.3">
      <c r="A5847" s="2">
        <v>20200831</v>
      </c>
      <c r="B5847" s="2" t="s">
        <v>43</v>
      </c>
      <c r="C5847" s="2">
        <v>0</v>
      </c>
      <c r="D5847" s="2">
        <v>0</v>
      </c>
      <c r="E5847" s="2">
        <v>16.86</v>
      </c>
      <c r="F5847" s="2">
        <v>3.38</v>
      </c>
      <c r="G5847" s="2">
        <v>0</v>
      </c>
      <c r="H5847" s="16">
        <f t="shared" si="276"/>
        <v>0</v>
      </c>
      <c r="I5847" s="15">
        <f t="shared" si="274"/>
        <v>16.86</v>
      </c>
      <c r="J5847" s="14">
        <f t="shared" si="275"/>
        <v>0</v>
      </c>
    </row>
    <row r="5848" spans="1:10" x14ac:dyDescent="0.3">
      <c r="A5848" s="19">
        <v>20200831</v>
      </c>
      <c r="B5848" s="19" t="s">
        <v>42</v>
      </c>
      <c r="C5848" s="19">
        <v>0</v>
      </c>
      <c r="D5848" s="19">
        <v>0</v>
      </c>
      <c r="E5848" s="19">
        <v>16.649999999999999</v>
      </c>
      <c r="F5848" s="19">
        <v>3.31</v>
      </c>
      <c r="G5848" s="19">
        <v>0</v>
      </c>
      <c r="H5848" s="17">
        <f t="shared" si="276"/>
        <v>0</v>
      </c>
      <c r="I5848" s="18">
        <f t="shared" si="274"/>
        <v>16.649999999999999</v>
      </c>
      <c r="J5848" s="17">
        <f t="shared" si="275"/>
        <v>0</v>
      </c>
    </row>
    <row r="5849" spans="1:10" x14ac:dyDescent="0.3">
      <c r="A5849" s="2">
        <v>20200831</v>
      </c>
      <c r="B5849" s="2" t="s">
        <v>41</v>
      </c>
      <c r="C5849" s="2">
        <v>158</v>
      </c>
      <c r="D5849" s="2">
        <v>11.94</v>
      </c>
      <c r="E5849" s="2">
        <v>16.86</v>
      </c>
      <c r="F5849" s="2">
        <v>3.24</v>
      </c>
      <c r="G5849" s="2">
        <v>0</v>
      </c>
      <c r="H5849" s="16">
        <f t="shared" si="276"/>
        <v>763.70095254477314</v>
      </c>
      <c r="I5849" s="15">
        <f t="shared" si="274"/>
        <v>40.72565476702416</v>
      </c>
      <c r="J5849" s="14">
        <f t="shared" si="275"/>
        <v>0.70965731368242335</v>
      </c>
    </row>
    <row r="5850" spans="1:10" x14ac:dyDescent="0.3">
      <c r="A5850" s="19">
        <v>20200831</v>
      </c>
      <c r="B5850" s="19" t="s">
        <v>40</v>
      </c>
      <c r="C5850" s="19">
        <v>366</v>
      </c>
      <c r="D5850" s="19">
        <v>23.61</v>
      </c>
      <c r="E5850" s="19">
        <v>18.91</v>
      </c>
      <c r="F5850" s="19">
        <v>3.03</v>
      </c>
      <c r="G5850" s="19">
        <v>0</v>
      </c>
      <c r="H5850" s="17">
        <f t="shared" si="276"/>
        <v>913.83722910920631</v>
      </c>
      <c r="I5850" s="18">
        <f t="shared" si="274"/>
        <v>47.467413409662697</v>
      </c>
      <c r="J5850" s="17">
        <f t="shared" si="275"/>
        <v>0.82144521443928897</v>
      </c>
    </row>
    <row r="5851" spans="1:10" x14ac:dyDescent="0.3">
      <c r="A5851" s="2">
        <v>20200831</v>
      </c>
      <c r="B5851" s="2" t="s">
        <v>39</v>
      </c>
      <c r="C5851" s="2">
        <v>560</v>
      </c>
      <c r="D5851" s="2">
        <v>34.979999999999997</v>
      </c>
      <c r="E5851" s="2">
        <v>21.59</v>
      </c>
      <c r="F5851" s="2">
        <v>2.9</v>
      </c>
      <c r="G5851" s="2">
        <v>0</v>
      </c>
      <c r="H5851" s="16">
        <f t="shared" si="276"/>
        <v>976.81722572422655</v>
      </c>
      <c r="I5851" s="15">
        <f t="shared" si="274"/>
        <v>52.115538303882076</v>
      </c>
      <c r="J5851" s="14">
        <f t="shared" si="275"/>
        <v>0.85762606367414962</v>
      </c>
    </row>
    <row r="5852" spans="1:10" x14ac:dyDescent="0.3">
      <c r="A5852" s="19">
        <v>20200831</v>
      </c>
      <c r="B5852" s="19" t="s">
        <v>38</v>
      </c>
      <c r="C5852" s="19">
        <v>708</v>
      </c>
      <c r="D5852" s="19">
        <v>45.52</v>
      </c>
      <c r="E5852" s="19">
        <v>24.19</v>
      </c>
      <c r="F5852" s="19">
        <v>2.5499999999999998</v>
      </c>
      <c r="G5852" s="19">
        <v>0</v>
      </c>
      <c r="H5852" s="17">
        <f t="shared" si="276"/>
        <v>992.29837819315048</v>
      </c>
      <c r="I5852" s="18">
        <f t="shared" si="274"/>
        <v>55.199324318535957</v>
      </c>
      <c r="J5852" s="17">
        <f t="shared" si="275"/>
        <v>0.85744804574599554</v>
      </c>
    </row>
    <row r="5853" spans="1:10" x14ac:dyDescent="0.3">
      <c r="A5853" s="2">
        <v>20200831</v>
      </c>
      <c r="B5853" s="2" t="s">
        <v>37</v>
      </c>
      <c r="C5853" s="2">
        <v>842.01</v>
      </c>
      <c r="D5853" s="2">
        <v>54.25</v>
      </c>
      <c r="E5853" s="2">
        <v>26.29</v>
      </c>
      <c r="F5853" s="2">
        <v>1.59</v>
      </c>
      <c r="G5853" s="2">
        <v>0</v>
      </c>
      <c r="H5853" s="16">
        <f t="shared" si="276"/>
        <v>1037.5024565983438</v>
      </c>
      <c r="I5853" s="15">
        <f t="shared" si="274"/>
        <v>58.711951768698242</v>
      </c>
      <c r="J5853" s="14">
        <f t="shared" si="275"/>
        <v>0.88010940910297186</v>
      </c>
    </row>
    <row r="5854" spans="1:10" x14ac:dyDescent="0.3">
      <c r="A5854" s="19">
        <v>20200831</v>
      </c>
      <c r="B5854" s="19" t="s">
        <v>36</v>
      </c>
      <c r="C5854" s="19">
        <v>902.01</v>
      </c>
      <c r="D5854" s="19">
        <v>59.4</v>
      </c>
      <c r="E5854" s="19">
        <v>27.16</v>
      </c>
      <c r="F5854" s="19">
        <v>0.69</v>
      </c>
      <c r="G5854" s="19">
        <v>0</v>
      </c>
      <c r="H5854" s="17">
        <f t="shared" si="276"/>
        <v>1047.9446474104457</v>
      </c>
      <c r="I5854" s="18">
        <f t="shared" si="274"/>
        <v>59.908270231576424</v>
      </c>
      <c r="J5854" s="17">
        <f t="shared" si="275"/>
        <v>0.88332594018252497</v>
      </c>
    </row>
    <row r="5855" spans="1:10" x14ac:dyDescent="0.3">
      <c r="A5855" s="2">
        <v>20200831</v>
      </c>
      <c r="B5855" s="2" t="s">
        <v>35</v>
      </c>
      <c r="C5855" s="2">
        <v>893.01</v>
      </c>
      <c r="D5855" s="2">
        <v>59.06</v>
      </c>
      <c r="E5855" s="2">
        <v>27.55</v>
      </c>
      <c r="F5855" s="2">
        <v>1.86</v>
      </c>
      <c r="G5855" s="2">
        <v>0</v>
      </c>
      <c r="H5855" s="16">
        <f t="shared" si="276"/>
        <v>1041.160742125702</v>
      </c>
      <c r="I5855" s="15">
        <f t="shared" si="274"/>
        <v>60.086273191428191</v>
      </c>
      <c r="J5855" s="14">
        <f t="shared" si="275"/>
        <v>0.87677371607084564</v>
      </c>
    </row>
    <row r="5856" spans="1:10" x14ac:dyDescent="0.3">
      <c r="A5856" s="19">
        <v>20200831</v>
      </c>
      <c r="B5856" s="19" t="s">
        <v>34</v>
      </c>
      <c r="C5856" s="19">
        <v>855.01</v>
      </c>
      <c r="D5856" s="19">
        <v>53.39</v>
      </c>
      <c r="E5856" s="19">
        <v>27.83</v>
      </c>
      <c r="F5856" s="19">
        <v>3.38</v>
      </c>
      <c r="G5856" s="19">
        <v>0</v>
      </c>
      <c r="H5856" s="17">
        <f t="shared" si="276"/>
        <v>1065.1497754630022</v>
      </c>
      <c r="I5856" s="18">
        <f t="shared" si="274"/>
        <v>61.115930483218818</v>
      </c>
      <c r="J5856" s="17">
        <f t="shared" si="275"/>
        <v>0.89203983686123156</v>
      </c>
    </row>
    <row r="5857" spans="1:10" x14ac:dyDescent="0.3">
      <c r="A5857" s="2">
        <v>20200831</v>
      </c>
      <c r="B5857" s="2" t="s">
        <v>33</v>
      </c>
      <c r="C5857" s="2">
        <v>713.01</v>
      </c>
      <c r="D5857" s="2">
        <v>44.38</v>
      </c>
      <c r="E5857" s="2">
        <v>27.36</v>
      </c>
      <c r="F5857" s="2">
        <v>4.9000000000000004</v>
      </c>
      <c r="G5857" s="2">
        <v>0</v>
      </c>
      <c r="H5857" s="16">
        <f t="shared" si="276"/>
        <v>1019.4392764046476</v>
      </c>
      <c r="I5857" s="15">
        <f t="shared" si="274"/>
        <v>59.217477387645232</v>
      </c>
      <c r="J5857" s="14">
        <f t="shared" si="275"/>
        <v>0.86246739465660704</v>
      </c>
    </row>
    <row r="5858" spans="1:10" x14ac:dyDescent="0.3">
      <c r="A5858" s="19">
        <v>20200831</v>
      </c>
      <c r="B5858" s="19" t="s">
        <v>32</v>
      </c>
      <c r="C5858" s="19">
        <v>546.01</v>
      </c>
      <c r="D5858" s="19">
        <v>33.71</v>
      </c>
      <c r="E5858" s="19">
        <v>26.28</v>
      </c>
      <c r="F5858" s="19">
        <v>5.93</v>
      </c>
      <c r="G5858" s="19">
        <v>0</v>
      </c>
      <c r="H5858" s="17">
        <f t="shared" si="276"/>
        <v>983.82019767413328</v>
      </c>
      <c r="I5858" s="18">
        <f t="shared" si="274"/>
        <v>57.02438117731667</v>
      </c>
      <c r="J5858" s="17">
        <f t="shared" si="275"/>
        <v>0.8420421490829656</v>
      </c>
    </row>
    <row r="5859" spans="1:10" x14ac:dyDescent="0.3">
      <c r="A5859" s="2">
        <v>20200831</v>
      </c>
      <c r="B5859" s="2" t="s">
        <v>31</v>
      </c>
      <c r="C5859" s="2">
        <v>344.01</v>
      </c>
      <c r="D5859" s="2">
        <v>22.29</v>
      </c>
      <c r="E5859" s="2">
        <v>25.17</v>
      </c>
      <c r="F5859" s="2">
        <v>5.86</v>
      </c>
      <c r="G5859" s="2">
        <v>0</v>
      </c>
      <c r="H5859" s="16">
        <f t="shared" si="276"/>
        <v>906.97292476624307</v>
      </c>
      <c r="I5859" s="15">
        <f t="shared" si="274"/>
        <v>53.512903898945098</v>
      </c>
      <c r="J5859" s="14">
        <f t="shared" si="275"/>
        <v>0.79060098147362035</v>
      </c>
    </row>
    <row r="5860" spans="1:10" x14ac:dyDescent="0.3">
      <c r="A5860" s="19">
        <v>20200831</v>
      </c>
      <c r="B5860" s="19" t="s">
        <v>30</v>
      </c>
      <c r="C5860" s="19">
        <v>137</v>
      </c>
      <c r="D5860" s="19">
        <v>10.61</v>
      </c>
      <c r="E5860" s="19">
        <v>24.05</v>
      </c>
      <c r="F5860" s="19">
        <v>5.24</v>
      </c>
      <c r="G5860" s="19">
        <v>0</v>
      </c>
      <c r="H5860" s="17">
        <f t="shared" si="276"/>
        <v>744.06821867502049</v>
      </c>
      <c r="I5860" s="18">
        <f t="shared" si="274"/>
        <v>47.302131833594387</v>
      </c>
      <c r="J5860" s="17">
        <f t="shared" si="275"/>
        <v>0.66939383489766935</v>
      </c>
    </row>
    <row r="5861" spans="1:10" x14ac:dyDescent="0.3">
      <c r="A5861" s="2">
        <v>20200831</v>
      </c>
      <c r="B5861" s="2" t="s">
        <v>29</v>
      </c>
      <c r="C5861" s="2">
        <v>0</v>
      </c>
      <c r="D5861" s="2">
        <v>0</v>
      </c>
      <c r="E5861" s="2">
        <v>22.92</v>
      </c>
      <c r="F5861" s="2">
        <v>4.9000000000000004</v>
      </c>
      <c r="G5861" s="2">
        <v>0</v>
      </c>
      <c r="H5861" s="16">
        <f t="shared" si="276"/>
        <v>0</v>
      </c>
      <c r="I5861" s="15">
        <f t="shared" si="274"/>
        <v>22.92</v>
      </c>
      <c r="J5861" s="14">
        <f t="shared" si="275"/>
        <v>0</v>
      </c>
    </row>
    <row r="5862" spans="1:10" x14ac:dyDescent="0.3">
      <c r="A5862" s="19">
        <v>20200831</v>
      </c>
      <c r="B5862" s="19" t="s">
        <v>28</v>
      </c>
      <c r="C5862" s="19">
        <v>0</v>
      </c>
      <c r="D5862" s="19">
        <v>0</v>
      </c>
      <c r="E5862" s="19">
        <v>21.84</v>
      </c>
      <c r="F5862" s="19">
        <v>4.76</v>
      </c>
      <c r="G5862" s="19">
        <v>0</v>
      </c>
      <c r="H5862" s="17">
        <f t="shared" si="276"/>
        <v>0</v>
      </c>
      <c r="I5862" s="18">
        <f t="shared" si="274"/>
        <v>21.84</v>
      </c>
      <c r="J5862" s="17">
        <f t="shared" si="275"/>
        <v>0</v>
      </c>
    </row>
    <row r="5863" spans="1:10" x14ac:dyDescent="0.3">
      <c r="A5863" s="2">
        <v>20200831</v>
      </c>
      <c r="B5863" s="2" t="s">
        <v>27</v>
      </c>
      <c r="C5863" s="2">
        <v>0</v>
      </c>
      <c r="D5863" s="2">
        <v>0</v>
      </c>
      <c r="E5863" s="2">
        <v>21.13</v>
      </c>
      <c r="F5863" s="2">
        <v>5.0999999999999996</v>
      </c>
      <c r="G5863" s="2">
        <v>0</v>
      </c>
      <c r="H5863" s="16">
        <f t="shared" si="276"/>
        <v>0</v>
      </c>
      <c r="I5863" s="15">
        <f t="shared" si="274"/>
        <v>21.13</v>
      </c>
      <c r="J5863" s="14">
        <f t="shared" si="275"/>
        <v>0</v>
      </c>
    </row>
    <row r="5864" spans="1:10" x14ac:dyDescent="0.3">
      <c r="A5864" s="19">
        <v>20200831</v>
      </c>
      <c r="B5864" s="19" t="s">
        <v>26</v>
      </c>
      <c r="C5864" s="19">
        <v>0</v>
      </c>
      <c r="D5864" s="19">
        <v>0</v>
      </c>
      <c r="E5864" s="19">
        <v>20.54</v>
      </c>
      <c r="F5864" s="19">
        <v>5.03</v>
      </c>
      <c r="G5864" s="19">
        <v>0</v>
      </c>
      <c r="H5864" s="17">
        <f t="shared" si="276"/>
        <v>0</v>
      </c>
      <c r="I5864" s="18">
        <f t="shared" si="274"/>
        <v>20.54</v>
      </c>
      <c r="J5864" s="17">
        <f t="shared" si="275"/>
        <v>0</v>
      </c>
    </row>
    <row r="5865" spans="1:10" x14ac:dyDescent="0.3">
      <c r="A5865" s="2">
        <v>20200831</v>
      </c>
      <c r="B5865" s="2" t="s">
        <v>25</v>
      </c>
      <c r="C5865" s="2">
        <v>0</v>
      </c>
      <c r="D5865" s="2">
        <v>0</v>
      </c>
      <c r="E5865" s="2">
        <v>20.149999999999999</v>
      </c>
      <c r="F5865" s="2">
        <v>4.97</v>
      </c>
      <c r="G5865" s="2">
        <v>0</v>
      </c>
      <c r="H5865" s="16">
        <f t="shared" si="276"/>
        <v>0</v>
      </c>
      <c r="I5865" s="15">
        <f t="shared" si="274"/>
        <v>20.149999999999999</v>
      </c>
      <c r="J5865" s="14">
        <f t="shared" si="275"/>
        <v>0</v>
      </c>
    </row>
    <row r="5866" spans="1:10" x14ac:dyDescent="0.3">
      <c r="A5866" s="19">
        <v>20200901</v>
      </c>
      <c r="B5866" s="19" t="s">
        <v>48</v>
      </c>
      <c r="C5866" s="19">
        <v>0</v>
      </c>
      <c r="D5866" s="19">
        <v>0</v>
      </c>
      <c r="E5866" s="19">
        <v>19.77</v>
      </c>
      <c r="F5866" s="19">
        <v>5.31</v>
      </c>
      <c r="G5866" s="19">
        <v>0</v>
      </c>
      <c r="H5866" s="17">
        <f t="shared" si="276"/>
        <v>0</v>
      </c>
      <c r="I5866" s="18">
        <f t="shared" si="274"/>
        <v>19.77</v>
      </c>
      <c r="J5866" s="17">
        <f t="shared" si="275"/>
        <v>0</v>
      </c>
    </row>
    <row r="5867" spans="1:10" x14ac:dyDescent="0.3">
      <c r="A5867" s="2">
        <v>20200901</v>
      </c>
      <c r="B5867" s="2" t="s">
        <v>47</v>
      </c>
      <c r="C5867" s="2">
        <v>0</v>
      </c>
      <c r="D5867" s="2">
        <v>0</v>
      </c>
      <c r="E5867" s="2">
        <v>19.149999999999999</v>
      </c>
      <c r="F5867" s="2">
        <v>4.9000000000000004</v>
      </c>
      <c r="G5867" s="2">
        <v>0</v>
      </c>
      <c r="H5867" s="16">
        <f t="shared" si="276"/>
        <v>0</v>
      </c>
      <c r="I5867" s="15">
        <f t="shared" si="274"/>
        <v>19.149999999999999</v>
      </c>
      <c r="J5867" s="14">
        <f t="shared" si="275"/>
        <v>0</v>
      </c>
    </row>
    <row r="5868" spans="1:10" x14ac:dyDescent="0.3">
      <c r="A5868" s="19">
        <v>20200901</v>
      </c>
      <c r="B5868" s="19" t="s">
        <v>46</v>
      </c>
      <c r="C5868" s="19">
        <v>0</v>
      </c>
      <c r="D5868" s="19">
        <v>0</v>
      </c>
      <c r="E5868" s="19">
        <v>18.78</v>
      </c>
      <c r="F5868" s="19">
        <v>4.28</v>
      </c>
      <c r="G5868" s="19">
        <v>0</v>
      </c>
      <c r="H5868" s="17">
        <f t="shared" si="276"/>
        <v>0</v>
      </c>
      <c r="I5868" s="18">
        <f t="shared" si="274"/>
        <v>18.78</v>
      </c>
      <c r="J5868" s="17">
        <f t="shared" si="275"/>
        <v>0</v>
      </c>
    </row>
    <row r="5869" spans="1:10" x14ac:dyDescent="0.3">
      <c r="A5869" s="2">
        <v>20200901</v>
      </c>
      <c r="B5869" s="2" t="s">
        <v>45</v>
      </c>
      <c r="C5869" s="2">
        <v>0</v>
      </c>
      <c r="D5869" s="2">
        <v>0</v>
      </c>
      <c r="E5869" s="2">
        <v>18.52</v>
      </c>
      <c r="F5869" s="2">
        <v>4.07</v>
      </c>
      <c r="G5869" s="2">
        <v>0</v>
      </c>
      <c r="H5869" s="16">
        <f t="shared" si="276"/>
        <v>0</v>
      </c>
      <c r="I5869" s="15">
        <f t="shared" si="274"/>
        <v>18.52</v>
      </c>
      <c r="J5869" s="14">
        <f t="shared" si="275"/>
        <v>0</v>
      </c>
    </row>
    <row r="5870" spans="1:10" x14ac:dyDescent="0.3">
      <c r="A5870" s="19">
        <v>20200901</v>
      </c>
      <c r="B5870" s="19" t="s">
        <v>44</v>
      </c>
      <c r="C5870" s="19">
        <v>0</v>
      </c>
      <c r="D5870" s="19">
        <v>0</v>
      </c>
      <c r="E5870" s="19">
        <v>18.28</v>
      </c>
      <c r="F5870" s="19">
        <v>4.41</v>
      </c>
      <c r="G5870" s="19">
        <v>0</v>
      </c>
      <c r="H5870" s="17">
        <f t="shared" si="276"/>
        <v>0</v>
      </c>
      <c r="I5870" s="18">
        <f t="shared" si="274"/>
        <v>18.28</v>
      </c>
      <c r="J5870" s="17">
        <f t="shared" si="275"/>
        <v>0</v>
      </c>
    </row>
    <row r="5871" spans="1:10" x14ac:dyDescent="0.3">
      <c r="A5871" s="2">
        <v>20200901</v>
      </c>
      <c r="B5871" s="2" t="s">
        <v>43</v>
      </c>
      <c r="C5871" s="2">
        <v>0</v>
      </c>
      <c r="D5871" s="2">
        <v>0</v>
      </c>
      <c r="E5871" s="2">
        <v>18.07</v>
      </c>
      <c r="F5871" s="2">
        <v>4.34</v>
      </c>
      <c r="G5871" s="2">
        <v>0</v>
      </c>
      <c r="H5871" s="16">
        <f t="shared" si="276"/>
        <v>0</v>
      </c>
      <c r="I5871" s="15">
        <f t="shared" si="274"/>
        <v>18.07</v>
      </c>
      <c r="J5871" s="14">
        <f t="shared" si="275"/>
        <v>0</v>
      </c>
    </row>
    <row r="5872" spans="1:10" x14ac:dyDescent="0.3">
      <c r="A5872" s="19">
        <v>20200901</v>
      </c>
      <c r="B5872" s="19" t="s">
        <v>42</v>
      </c>
      <c r="C5872" s="19">
        <v>0</v>
      </c>
      <c r="D5872" s="19">
        <v>0</v>
      </c>
      <c r="E5872" s="19">
        <v>17.829999999999998</v>
      </c>
      <c r="F5872" s="19">
        <v>4.62</v>
      </c>
      <c r="G5872" s="19">
        <v>0</v>
      </c>
      <c r="H5872" s="17">
        <f t="shared" si="276"/>
        <v>0</v>
      </c>
      <c r="I5872" s="18">
        <f t="shared" si="274"/>
        <v>17.829999999999998</v>
      </c>
      <c r="J5872" s="17">
        <f t="shared" si="275"/>
        <v>0</v>
      </c>
    </row>
    <row r="5873" spans="1:10" x14ac:dyDescent="0.3">
      <c r="A5873" s="2">
        <v>20200901</v>
      </c>
      <c r="B5873" s="2" t="s">
        <v>41</v>
      </c>
      <c r="C5873" s="2">
        <v>100</v>
      </c>
      <c r="D5873" s="2">
        <v>11.79</v>
      </c>
      <c r="E5873" s="2">
        <v>17.88</v>
      </c>
      <c r="F5873" s="2">
        <v>4.76</v>
      </c>
      <c r="G5873" s="2">
        <v>0</v>
      </c>
      <c r="H5873" s="16">
        <f t="shared" si="276"/>
        <v>489.4158820066225</v>
      </c>
      <c r="I5873" s="15">
        <f t="shared" si="274"/>
        <v>33.174246312706956</v>
      </c>
      <c r="J5873" s="14">
        <f t="shared" si="275"/>
        <v>0.47141315514669468</v>
      </c>
    </row>
    <row r="5874" spans="1:10" x14ac:dyDescent="0.3">
      <c r="A5874" s="19">
        <v>20200901</v>
      </c>
      <c r="B5874" s="19" t="s">
        <v>40</v>
      </c>
      <c r="C5874" s="19">
        <v>194</v>
      </c>
      <c r="D5874" s="19">
        <v>23.45</v>
      </c>
      <c r="E5874" s="19">
        <v>18.989999999999998</v>
      </c>
      <c r="F5874" s="19">
        <v>5.03</v>
      </c>
      <c r="G5874" s="19">
        <v>0</v>
      </c>
      <c r="H5874" s="17">
        <f t="shared" si="276"/>
        <v>487.50010613817125</v>
      </c>
      <c r="I5874" s="18">
        <f t="shared" si="274"/>
        <v>34.224378316817848</v>
      </c>
      <c r="J5874" s="17">
        <f t="shared" si="275"/>
        <v>0.46726412179988819</v>
      </c>
    </row>
    <row r="5875" spans="1:10" x14ac:dyDescent="0.3">
      <c r="A5875" s="2">
        <v>20200901</v>
      </c>
      <c r="B5875" s="2" t="s">
        <v>39</v>
      </c>
      <c r="C5875" s="2">
        <v>176</v>
      </c>
      <c r="D5875" s="2">
        <v>34.799999999999997</v>
      </c>
      <c r="E5875" s="2">
        <v>20.66</v>
      </c>
      <c r="F5875" s="2">
        <v>5.17</v>
      </c>
      <c r="G5875" s="2">
        <v>0</v>
      </c>
      <c r="H5875" s="16">
        <f t="shared" si="276"/>
        <v>308.38586984025733</v>
      </c>
      <c r="I5875" s="15">
        <f t="shared" si="274"/>
        <v>30.297058432508042</v>
      </c>
      <c r="J5875" s="14">
        <f t="shared" si="275"/>
        <v>0.30103494896489086</v>
      </c>
    </row>
    <row r="5876" spans="1:10" x14ac:dyDescent="0.3">
      <c r="A5876" s="19">
        <v>20200901</v>
      </c>
      <c r="B5876" s="19" t="s">
        <v>38</v>
      </c>
      <c r="C5876" s="19">
        <v>633</v>
      </c>
      <c r="D5876" s="19">
        <v>45.31</v>
      </c>
      <c r="E5876" s="19">
        <v>22.28</v>
      </c>
      <c r="F5876" s="19">
        <v>5.59</v>
      </c>
      <c r="G5876" s="19">
        <v>0</v>
      </c>
      <c r="H5876" s="17">
        <f t="shared" si="276"/>
        <v>890.39275261258535</v>
      </c>
      <c r="I5876" s="18">
        <f t="shared" si="274"/>
        <v>50.104773519143293</v>
      </c>
      <c r="J5876" s="17">
        <f t="shared" si="275"/>
        <v>0.78980376482417036</v>
      </c>
    </row>
    <row r="5877" spans="1:10" x14ac:dyDescent="0.3">
      <c r="A5877" s="2">
        <v>20200901</v>
      </c>
      <c r="B5877" s="2" t="s">
        <v>37</v>
      </c>
      <c r="C5877" s="2">
        <v>797.01</v>
      </c>
      <c r="D5877" s="2">
        <v>53.97</v>
      </c>
      <c r="E5877" s="2">
        <v>23.5</v>
      </c>
      <c r="F5877" s="2">
        <v>6.21</v>
      </c>
      <c r="G5877" s="2">
        <v>0</v>
      </c>
      <c r="H5877" s="16">
        <f t="shared" si="276"/>
        <v>985.53358733677567</v>
      </c>
      <c r="I5877" s="15">
        <f t="shared" si="274"/>
        <v>54.297924604274243</v>
      </c>
      <c r="J5877" s="14">
        <f t="shared" si="275"/>
        <v>0.85560018802129811</v>
      </c>
    </row>
    <row r="5878" spans="1:10" x14ac:dyDescent="0.3">
      <c r="A5878" s="19">
        <v>20200901</v>
      </c>
      <c r="B5878" s="19" t="s">
        <v>36</v>
      </c>
      <c r="C5878" s="19">
        <v>807.01</v>
      </c>
      <c r="D5878" s="19">
        <v>59.06</v>
      </c>
      <c r="E5878" s="19">
        <v>24.29</v>
      </c>
      <c r="F5878" s="19">
        <v>6.76</v>
      </c>
      <c r="G5878" s="19">
        <v>0</v>
      </c>
      <c r="H5878" s="17">
        <f t="shared" si="276"/>
        <v>940.89330522935109</v>
      </c>
      <c r="I5878" s="18">
        <f t="shared" si="274"/>
        <v>53.692915788417224</v>
      </c>
      <c r="J5878" s="17">
        <f t="shared" si="275"/>
        <v>0.8194069295516101</v>
      </c>
    </row>
    <row r="5879" spans="1:10" x14ac:dyDescent="0.3">
      <c r="A5879" s="2">
        <v>20200901</v>
      </c>
      <c r="B5879" s="2" t="s">
        <v>35</v>
      </c>
      <c r="C5879" s="2">
        <v>818.01</v>
      </c>
      <c r="D5879" s="2">
        <v>58.69</v>
      </c>
      <c r="E5879" s="2">
        <v>24.62</v>
      </c>
      <c r="F5879" s="2">
        <v>7.1</v>
      </c>
      <c r="G5879" s="2">
        <v>0</v>
      </c>
      <c r="H5879" s="16">
        <f t="shared" si="276"/>
        <v>957.44440591894158</v>
      </c>
      <c r="I5879" s="15">
        <f t="shared" si="274"/>
        <v>54.540137684966922</v>
      </c>
      <c r="J5879" s="14">
        <f t="shared" si="275"/>
        <v>0.83017072782448043</v>
      </c>
    </row>
    <row r="5880" spans="1:10" x14ac:dyDescent="0.3">
      <c r="A5880" s="19">
        <v>20200901</v>
      </c>
      <c r="B5880" s="19" t="s">
        <v>34</v>
      </c>
      <c r="C5880" s="19">
        <v>791.01</v>
      </c>
      <c r="D5880" s="19">
        <v>53.04</v>
      </c>
      <c r="E5880" s="19">
        <v>24.54</v>
      </c>
      <c r="F5880" s="19">
        <v>7.31</v>
      </c>
      <c r="G5880" s="19">
        <v>0</v>
      </c>
      <c r="H5880" s="17">
        <f t="shared" si="276"/>
        <v>989.9312852192362</v>
      </c>
      <c r="I5880" s="18">
        <f t="shared" si="274"/>
        <v>55.475352663101134</v>
      </c>
      <c r="J5880" s="17">
        <f t="shared" si="275"/>
        <v>0.85417301258741696</v>
      </c>
    </row>
    <row r="5881" spans="1:10" x14ac:dyDescent="0.3">
      <c r="A5881" s="2">
        <v>20200901</v>
      </c>
      <c r="B5881" s="2" t="s">
        <v>33</v>
      </c>
      <c r="C5881" s="2">
        <v>676.01</v>
      </c>
      <c r="D5881" s="2">
        <v>44.06</v>
      </c>
      <c r="E5881" s="2">
        <v>24.1</v>
      </c>
      <c r="F5881" s="2">
        <v>7.52</v>
      </c>
      <c r="G5881" s="2">
        <v>0</v>
      </c>
      <c r="H5881" s="16">
        <f t="shared" si="276"/>
        <v>972.10099856155148</v>
      </c>
      <c r="I5881" s="15">
        <f t="shared" si="274"/>
        <v>54.478156205048485</v>
      </c>
      <c r="J5881" s="14">
        <f t="shared" si="275"/>
        <v>0.84315014568948687</v>
      </c>
    </row>
    <row r="5882" spans="1:10" x14ac:dyDescent="0.3">
      <c r="A5882" s="19">
        <v>20200901</v>
      </c>
      <c r="B5882" s="19" t="s">
        <v>32</v>
      </c>
      <c r="C5882" s="19">
        <v>513.01</v>
      </c>
      <c r="D5882" s="19">
        <v>33.409999999999997</v>
      </c>
      <c r="E5882" s="19">
        <v>23.34</v>
      </c>
      <c r="F5882" s="19">
        <v>7.79</v>
      </c>
      <c r="G5882" s="19">
        <v>0</v>
      </c>
      <c r="H5882" s="17">
        <f t="shared" si="276"/>
        <v>931.68428285047878</v>
      </c>
      <c r="I5882" s="18">
        <f t="shared" si="274"/>
        <v>52.455133839077462</v>
      </c>
      <c r="J5882" s="17">
        <f t="shared" si="275"/>
        <v>0.81657645778406718</v>
      </c>
    </row>
    <row r="5883" spans="1:10" x14ac:dyDescent="0.3">
      <c r="A5883" s="2">
        <v>20200901</v>
      </c>
      <c r="B5883" s="2" t="s">
        <v>31</v>
      </c>
      <c r="C5883" s="2">
        <v>316</v>
      </c>
      <c r="D5883" s="2">
        <v>22</v>
      </c>
      <c r="E5883" s="2">
        <v>22.44</v>
      </c>
      <c r="F5883" s="2">
        <v>7.66</v>
      </c>
      <c r="G5883" s="2">
        <v>0</v>
      </c>
      <c r="H5883" s="16">
        <f t="shared" si="276"/>
        <v>843.5516233670686</v>
      </c>
      <c r="I5883" s="15">
        <f t="shared" si="274"/>
        <v>48.800988230220895</v>
      </c>
      <c r="J5883" s="14">
        <f t="shared" si="275"/>
        <v>0.75320349320002355</v>
      </c>
    </row>
    <row r="5884" spans="1:10" x14ac:dyDescent="0.3">
      <c r="A5884" s="19">
        <v>20200901</v>
      </c>
      <c r="B5884" s="19" t="s">
        <v>30</v>
      </c>
      <c r="C5884" s="19">
        <v>122</v>
      </c>
      <c r="D5884" s="19">
        <v>10.32</v>
      </c>
      <c r="E5884" s="19">
        <v>21.32</v>
      </c>
      <c r="F5884" s="19">
        <v>7.31</v>
      </c>
      <c r="G5884" s="19">
        <v>0</v>
      </c>
      <c r="H5884" s="17">
        <f t="shared" si="276"/>
        <v>681.01013607828213</v>
      </c>
      <c r="I5884" s="18">
        <f t="shared" si="274"/>
        <v>42.601566752446317</v>
      </c>
      <c r="J5884" s="17">
        <f t="shared" si="275"/>
        <v>0.62706933191654712</v>
      </c>
    </row>
    <row r="5885" spans="1:10" x14ac:dyDescent="0.3">
      <c r="A5885" s="2">
        <v>20200901</v>
      </c>
      <c r="B5885" s="2" t="s">
        <v>29</v>
      </c>
      <c r="C5885" s="2">
        <v>0</v>
      </c>
      <c r="D5885" s="2">
        <v>0</v>
      </c>
      <c r="E5885" s="2">
        <v>19.8</v>
      </c>
      <c r="F5885" s="2">
        <v>6.97</v>
      </c>
      <c r="G5885" s="2">
        <v>0</v>
      </c>
      <c r="H5885" s="16">
        <f t="shared" si="276"/>
        <v>0</v>
      </c>
      <c r="I5885" s="15">
        <f t="shared" si="274"/>
        <v>19.8</v>
      </c>
      <c r="J5885" s="14">
        <f t="shared" si="275"/>
        <v>0</v>
      </c>
    </row>
    <row r="5886" spans="1:10" x14ac:dyDescent="0.3">
      <c r="A5886" s="19">
        <v>20200901</v>
      </c>
      <c r="B5886" s="19" t="s">
        <v>28</v>
      </c>
      <c r="C5886" s="19">
        <v>0</v>
      </c>
      <c r="D5886" s="19">
        <v>0</v>
      </c>
      <c r="E5886" s="19">
        <v>18.829999999999998</v>
      </c>
      <c r="F5886" s="19">
        <v>6.69</v>
      </c>
      <c r="G5886" s="19">
        <v>0</v>
      </c>
      <c r="H5886" s="17">
        <f t="shared" si="276"/>
        <v>0</v>
      </c>
      <c r="I5886" s="18">
        <f t="shared" si="274"/>
        <v>18.829999999999998</v>
      </c>
      <c r="J5886" s="17">
        <f t="shared" si="275"/>
        <v>0</v>
      </c>
    </row>
    <row r="5887" spans="1:10" x14ac:dyDescent="0.3">
      <c r="A5887" s="2">
        <v>20200901</v>
      </c>
      <c r="B5887" s="2" t="s">
        <v>27</v>
      </c>
      <c r="C5887" s="2">
        <v>0</v>
      </c>
      <c r="D5887" s="2">
        <v>0</v>
      </c>
      <c r="E5887" s="2">
        <v>18.350000000000001</v>
      </c>
      <c r="F5887" s="2">
        <v>6.48</v>
      </c>
      <c r="G5887" s="2">
        <v>0</v>
      </c>
      <c r="H5887" s="16">
        <f t="shared" si="276"/>
        <v>0</v>
      </c>
      <c r="I5887" s="15">
        <f t="shared" si="274"/>
        <v>18.350000000000001</v>
      </c>
      <c r="J5887" s="14">
        <f t="shared" si="275"/>
        <v>0</v>
      </c>
    </row>
    <row r="5888" spans="1:10" x14ac:dyDescent="0.3">
      <c r="A5888" s="19">
        <v>20200901</v>
      </c>
      <c r="B5888" s="19" t="s">
        <v>26</v>
      </c>
      <c r="C5888" s="19">
        <v>0</v>
      </c>
      <c r="D5888" s="19">
        <v>0</v>
      </c>
      <c r="E5888" s="19">
        <v>18.05</v>
      </c>
      <c r="F5888" s="19">
        <v>6.14</v>
      </c>
      <c r="G5888" s="19">
        <v>0</v>
      </c>
      <c r="H5888" s="17">
        <f t="shared" si="276"/>
        <v>0</v>
      </c>
      <c r="I5888" s="18">
        <f t="shared" si="274"/>
        <v>18.05</v>
      </c>
      <c r="J5888" s="17">
        <f t="shared" si="275"/>
        <v>0</v>
      </c>
    </row>
    <row r="5889" spans="1:10" x14ac:dyDescent="0.3">
      <c r="A5889" s="2">
        <v>20200901</v>
      </c>
      <c r="B5889" s="2" t="s">
        <v>25</v>
      </c>
      <c r="C5889" s="2">
        <v>0</v>
      </c>
      <c r="D5889" s="2">
        <v>0</v>
      </c>
      <c r="E5889" s="2">
        <v>17.84</v>
      </c>
      <c r="F5889" s="2">
        <v>5.86</v>
      </c>
      <c r="G5889" s="2">
        <v>0</v>
      </c>
      <c r="H5889" s="16">
        <f t="shared" si="276"/>
        <v>0</v>
      </c>
      <c r="I5889" s="15">
        <f t="shared" si="274"/>
        <v>17.84</v>
      </c>
      <c r="J5889" s="14">
        <f t="shared" si="275"/>
        <v>0</v>
      </c>
    </row>
    <row r="5890" spans="1:10" x14ac:dyDescent="0.3">
      <c r="A5890" s="19">
        <v>20200902</v>
      </c>
      <c r="B5890" s="19" t="s">
        <v>48</v>
      </c>
      <c r="C5890" s="19">
        <v>0</v>
      </c>
      <c r="D5890" s="19">
        <v>0</v>
      </c>
      <c r="E5890" s="19">
        <v>17.690000000000001</v>
      </c>
      <c r="F5890" s="19">
        <v>5.52</v>
      </c>
      <c r="G5890" s="19">
        <v>0</v>
      </c>
      <c r="H5890" s="17">
        <f t="shared" si="276"/>
        <v>0</v>
      </c>
      <c r="I5890" s="18">
        <f t="shared" si="274"/>
        <v>17.690000000000001</v>
      </c>
      <c r="J5890" s="17">
        <f t="shared" si="275"/>
        <v>0</v>
      </c>
    </row>
    <row r="5891" spans="1:10" x14ac:dyDescent="0.3">
      <c r="A5891" s="2">
        <v>20200902</v>
      </c>
      <c r="B5891" s="2" t="s">
        <v>47</v>
      </c>
      <c r="C5891" s="2">
        <v>0</v>
      </c>
      <c r="D5891" s="2">
        <v>0</v>
      </c>
      <c r="E5891" s="2">
        <v>17.64</v>
      </c>
      <c r="F5891" s="2">
        <v>5.52</v>
      </c>
      <c r="G5891" s="2">
        <v>0</v>
      </c>
      <c r="H5891" s="16">
        <f t="shared" si="276"/>
        <v>0</v>
      </c>
      <c r="I5891" s="15">
        <f t="shared" si="274"/>
        <v>17.64</v>
      </c>
      <c r="J5891" s="14">
        <f t="shared" si="275"/>
        <v>0</v>
      </c>
    </row>
    <row r="5892" spans="1:10" x14ac:dyDescent="0.3">
      <c r="A5892" s="19">
        <v>20200902</v>
      </c>
      <c r="B5892" s="19" t="s">
        <v>46</v>
      </c>
      <c r="C5892" s="19">
        <v>0</v>
      </c>
      <c r="D5892" s="19">
        <v>0</v>
      </c>
      <c r="E5892" s="19">
        <v>17.57</v>
      </c>
      <c r="F5892" s="19">
        <v>5.45</v>
      </c>
      <c r="G5892" s="19">
        <v>0</v>
      </c>
      <c r="H5892" s="17">
        <f t="shared" si="276"/>
        <v>0</v>
      </c>
      <c r="I5892" s="18">
        <f t="shared" si="274"/>
        <v>17.57</v>
      </c>
      <c r="J5892" s="17">
        <f t="shared" si="275"/>
        <v>0</v>
      </c>
    </row>
    <row r="5893" spans="1:10" x14ac:dyDescent="0.3">
      <c r="A5893" s="2">
        <v>20200902</v>
      </c>
      <c r="B5893" s="2" t="s">
        <v>45</v>
      </c>
      <c r="C5893" s="2">
        <v>0</v>
      </c>
      <c r="D5893" s="2">
        <v>0</v>
      </c>
      <c r="E5893" s="2">
        <v>17.53</v>
      </c>
      <c r="F5893" s="2">
        <v>5.45</v>
      </c>
      <c r="G5893" s="2">
        <v>0</v>
      </c>
      <c r="H5893" s="16">
        <f t="shared" si="276"/>
        <v>0</v>
      </c>
      <c r="I5893" s="15">
        <f t="shared" si="274"/>
        <v>17.53</v>
      </c>
      <c r="J5893" s="14">
        <f t="shared" si="275"/>
        <v>0</v>
      </c>
    </row>
    <row r="5894" spans="1:10" x14ac:dyDescent="0.3">
      <c r="A5894" s="19">
        <v>20200902</v>
      </c>
      <c r="B5894" s="19" t="s">
        <v>44</v>
      </c>
      <c r="C5894" s="19">
        <v>0</v>
      </c>
      <c r="D5894" s="19">
        <v>0</v>
      </c>
      <c r="E5894" s="19">
        <v>17.48</v>
      </c>
      <c r="F5894" s="19">
        <v>5.38</v>
      </c>
      <c r="G5894" s="19">
        <v>0</v>
      </c>
      <c r="H5894" s="17">
        <f t="shared" si="276"/>
        <v>0</v>
      </c>
      <c r="I5894" s="18">
        <f t="shared" si="274"/>
        <v>17.48</v>
      </c>
      <c r="J5894" s="17">
        <f t="shared" si="275"/>
        <v>0</v>
      </c>
    </row>
    <row r="5895" spans="1:10" x14ac:dyDescent="0.3">
      <c r="A5895" s="2">
        <v>20200902</v>
      </c>
      <c r="B5895" s="2" t="s">
        <v>43</v>
      </c>
      <c r="C5895" s="2">
        <v>0</v>
      </c>
      <c r="D5895" s="2">
        <v>0</v>
      </c>
      <c r="E5895" s="2">
        <v>17.41</v>
      </c>
      <c r="F5895" s="2">
        <v>5.31</v>
      </c>
      <c r="G5895" s="2">
        <v>0</v>
      </c>
      <c r="H5895" s="16">
        <f t="shared" si="276"/>
        <v>0</v>
      </c>
      <c r="I5895" s="15">
        <f t="shared" si="274"/>
        <v>17.41</v>
      </c>
      <c r="J5895" s="14">
        <f t="shared" si="275"/>
        <v>0</v>
      </c>
    </row>
    <row r="5896" spans="1:10" x14ac:dyDescent="0.3">
      <c r="A5896" s="19">
        <v>20200902</v>
      </c>
      <c r="B5896" s="19" t="s">
        <v>42</v>
      </c>
      <c r="C5896" s="19">
        <v>0</v>
      </c>
      <c r="D5896" s="19">
        <v>0</v>
      </c>
      <c r="E5896" s="19">
        <v>17.309999999999999</v>
      </c>
      <c r="F5896" s="19">
        <v>5.0999999999999996</v>
      </c>
      <c r="G5896" s="19">
        <v>0</v>
      </c>
      <c r="H5896" s="17">
        <f t="shared" si="276"/>
        <v>0</v>
      </c>
      <c r="I5896" s="18">
        <f t="shared" si="274"/>
        <v>17.309999999999999</v>
      </c>
      <c r="J5896" s="17">
        <f t="shared" si="275"/>
        <v>0</v>
      </c>
    </row>
    <row r="5897" spans="1:10" x14ac:dyDescent="0.3">
      <c r="A5897" s="2">
        <v>20200902</v>
      </c>
      <c r="B5897" s="2" t="s">
        <v>41</v>
      </c>
      <c r="C5897" s="2">
        <v>147</v>
      </c>
      <c r="D5897" s="2">
        <v>11.63</v>
      </c>
      <c r="E5897" s="2">
        <v>17.63</v>
      </c>
      <c r="F5897" s="2">
        <v>4.76</v>
      </c>
      <c r="G5897" s="2">
        <v>0</v>
      </c>
      <c r="H5897" s="16">
        <f t="shared" si="276"/>
        <v>729.19995102556243</v>
      </c>
      <c r="I5897" s="15">
        <f t="shared" si="274"/>
        <v>40.417498469548825</v>
      </c>
      <c r="J5897" s="14">
        <f t="shared" si="275"/>
        <v>0.67860897494536987</v>
      </c>
    </row>
    <row r="5898" spans="1:10" x14ac:dyDescent="0.3">
      <c r="A5898" s="19">
        <v>20200902</v>
      </c>
      <c r="B5898" s="19" t="s">
        <v>40</v>
      </c>
      <c r="C5898" s="19">
        <v>352</v>
      </c>
      <c r="D5898" s="19">
        <v>23.29</v>
      </c>
      <c r="E5898" s="19">
        <v>18.82</v>
      </c>
      <c r="F5898" s="19">
        <v>4.9000000000000004</v>
      </c>
      <c r="G5898" s="19">
        <v>0</v>
      </c>
      <c r="H5898" s="17">
        <f t="shared" si="276"/>
        <v>890.2710630282287</v>
      </c>
      <c r="I5898" s="18">
        <f t="shared" ref="I5898:I5961" si="277">E5898+H5898*((NOCT-20)/(800))</f>
        <v>46.640970719632151</v>
      </c>
      <c r="J5898" s="17">
        <f t="shared" ref="J5898:J5961" si="278">P_STC__W*(H5898/1000)*(1+(alpha_p/100)*(I5898-25))</f>
        <v>0.80357257799434501</v>
      </c>
    </row>
    <row r="5899" spans="1:10" x14ac:dyDescent="0.3">
      <c r="A5899" s="2">
        <v>20200902</v>
      </c>
      <c r="B5899" s="2" t="s">
        <v>39</v>
      </c>
      <c r="C5899" s="2">
        <v>536</v>
      </c>
      <c r="D5899" s="2">
        <v>34.619999999999997</v>
      </c>
      <c r="E5899" s="2">
        <v>20.65</v>
      </c>
      <c r="F5899" s="2">
        <v>4.28</v>
      </c>
      <c r="G5899" s="2">
        <v>0</v>
      </c>
      <c r="H5899" s="16">
        <f t="shared" si="276"/>
        <v>943.44431648865213</v>
      </c>
      <c r="I5899" s="15">
        <f t="shared" si="277"/>
        <v>50.132634890270381</v>
      </c>
      <c r="J5899" s="14">
        <f t="shared" si="278"/>
        <v>0.83674372953340714</v>
      </c>
    </row>
    <row r="5900" spans="1:10" x14ac:dyDescent="0.3">
      <c r="A5900" s="19">
        <v>20200902</v>
      </c>
      <c r="B5900" s="19" t="s">
        <v>38</v>
      </c>
      <c r="C5900" s="19">
        <v>703</v>
      </c>
      <c r="D5900" s="19">
        <v>45.09</v>
      </c>
      <c r="E5900" s="19">
        <v>22.7</v>
      </c>
      <c r="F5900" s="19">
        <v>3.59</v>
      </c>
      <c r="G5900" s="19">
        <v>0</v>
      </c>
      <c r="H5900" s="17">
        <f t="shared" si="276"/>
        <v>992.63413355168245</v>
      </c>
      <c r="I5900" s="18">
        <f t="shared" si="277"/>
        <v>53.719816673490072</v>
      </c>
      <c r="J5900" s="17">
        <f t="shared" si="278"/>
        <v>0.86434691702414401</v>
      </c>
    </row>
    <row r="5901" spans="1:10" x14ac:dyDescent="0.3">
      <c r="A5901" s="2">
        <v>20200902</v>
      </c>
      <c r="B5901" s="2" t="s">
        <v>37</v>
      </c>
      <c r="C5901" s="2">
        <v>822.01</v>
      </c>
      <c r="D5901" s="2">
        <v>53.69</v>
      </c>
      <c r="E5901" s="2">
        <v>24.62</v>
      </c>
      <c r="F5901" s="2">
        <v>2.83</v>
      </c>
      <c r="G5901" s="2">
        <v>0</v>
      </c>
      <c r="H5901" s="16">
        <f t="shared" si="276"/>
        <v>1020.0850767088471</v>
      </c>
      <c r="I5901" s="15">
        <f t="shared" si="277"/>
        <v>56.497658647151468</v>
      </c>
      <c r="J5901" s="14">
        <f t="shared" si="278"/>
        <v>0.87549876479131838</v>
      </c>
    </row>
    <row r="5902" spans="1:10" x14ac:dyDescent="0.3">
      <c r="A5902" s="19">
        <v>20200902</v>
      </c>
      <c r="B5902" s="19" t="s">
        <v>36</v>
      </c>
      <c r="C5902" s="19">
        <v>890.01</v>
      </c>
      <c r="D5902" s="19">
        <v>58.71</v>
      </c>
      <c r="E5902" s="19">
        <v>26.11</v>
      </c>
      <c r="F5902" s="19">
        <v>2.21</v>
      </c>
      <c r="G5902" s="19">
        <v>0</v>
      </c>
      <c r="H5902" s="17">
        <f t="shared" si="276"/>
        <v>1041.4961451544611</v>
      </c>
      <c r="I5902" s="18">
        <f t="shared" si="277"/>
        <v>58.65675453607691</v>
      </c>
      <c r="J5902" s="17">
        <f t="shared" si="278"/>
        <v>0.88375593466965796</v>
      </c>
    </row>
    <row r="5903" spans="1:10" x14ac:dyDescent="0.3">
      <c r="A5903" s="2">
        <v>20200902</v>
      </c>
      <c r="B5903" s="2" t="s">
        <v>35</v>
      </c>
      <c r="C5903" s="2">
        <v>881.01</v>
      </c>
      <c r="D5903" s="2">
        <v>58.32</v>
      </c>
      <c r="E5903" s="2">
        <v>27.14</v>
      </c>
      <c r="F5903" s="2">
        <v>2.0699999999999998</v>
      </c>
      <c r="G5903" s="2">
        <v>0</v>
      </c>
      <c r="H5903" s="16">
        <f t="shared" si="276"/>
        <v>1035.2711079183584</v>
      </c>
      <c r="I5903" s="15">
        <f t="shared" si="277"/>
        <v>59.492222122448702</v>
      </c>
      <c r="J5903" s="14">
        <f t="shared" si="278"/>
        <v>0.87458150336762741</v>
      </c>
    </row>
    <row r="5904" spans="1:10" x14ac:dyDescent="0.3">
      <c r="A5904" s="19">
        <v>20200902</v>
      </c>
      <c r="B5904" s="19" t="s">
        <v>34</v>
      </c>
      <c r="C5904" s="19">
        <v>828.01</v>
      </c>
      <c r="D5904" s="19">
        <v>52.68</v>
      </c>
      <c r="E5904" s="19">
        <v>27.83</v>
      </c>
      <c r="F5904" s="19">
        <v>2.34</v>
      </c>
      <c r="G5904" s="19">
        <v>0</v>
      </c>
      <c r="H5904" s="17">
        <f t="shared" si="276"/>
        <v>1041.1790095256713</v>
      </c>
      <c r="I5904" s="18">
        <f t="shared" si="277"/>
        <v>60.366844047677226</v>
      </c>
      <c r="J5904" s="17">
        <f t="shared" si="278"/>
        <v>0.87547453907542871</v>
      </c>
    </row>
    <row r="5905" spans="1:10" x14ac:dyDescent="0.3">
      <c r="A5905" s="2">
        <v>20200902</v>
      </c>
      <c r="B5905" s="2" t="s">
        <v>33</v>
      </c>
      <c r="C5905" s="2">
        <v>696.01</v>
      </c>
      <c r="D5905" s="2">
        <v>43.74</v>
      </c>
      <c r="E5905" s="2">
        <v>28.14</v>
      </c>
      <c r="F5905" s="2">
        <v>3.03</v>
      </c>
      <c r="G5905" s="2">
        <v>0</v>
      </c>
      <c r="H5905" s="16">
        <f t="shared" si="276"/>
        <v>1006.6866042496862</v>
      </c>
      <c r="I5905" s="15">
        <f t="shared" si="277"/>
        <v>59.598956382802697</v>
      </c>
      <c r="J5905" s="14">
        <f t="shared" si="278"/>
        <v>0.84995022764754635</v>
      </c>
    </row>
    <row r="5906" spans="1:10" x14ac:dyDescent="0.3">
      <c r="A5906" s="19">
        <v>20200902</v>
      </c>
      <c r="B5906" s="19" t="s">
        <v>32</v>
      </c>
      <c r="C5906" s="19">
        <v>528.01</v>
      </c>
      <c r="D5906" s="19">
        <v>33.11</v>
      </c>
      <c r="E5906" s="19">
        <v>27.81</v>
      </c>
      <c r="F5906" s="19">
        <v>4.34</v>
      </c>
      <c r="G5906" s="19">
        <v>0</v>
      </c>
      <c r="H5906" s="17">
        <f t="shared" si="276"/>
        <v>966.61194772550857</v>
      </c>
      <c r="I5906" s="18">
        <f t="shared" si="277"/>
        <v>58.016623366422138</v>
      </c>
      <c r="J5906" s="17">
        <f t="shared" si="278"/>
        <v>0.82299776593759277</v>
      </c>
    </row>
    <row r="5907" spans="1:10" x14ac:dyDescent="0.3">
      <c r="A5907" s="2">
        <v>20200902</v>
      </c>
      <c r="B5907" s="2" t="s">
        <v>31</v>
      </c>
      <c r="C5907" s="2">
        <v>325.01</v>
      </c>
      <c r="D5907" s="2">
        <v>21.71</v>
      </c>
      <c r="E5907" s="2">
        <v>26.88</v>
      </c>
      <c r="F5907" s="2">
        <v>5.0999999999999996</v>
      </c>
      <c r="G5907" s="2">
        <v>0</v>
      </c>
      <c r="H5907" s="16">
        <f t="shared" ref="H5907:H5970" si="279">IF(D5907&gt;0,C5907/SIN(D5907*PI()/180),0)</f>
        <v>878.62169863679048</v>
      </c>
      <c r="I5907" s="15">
        <f t="shared" si="277"/>
        <v>54.336928082399702</v>
      </c>
      <c r="J5907" s="14">
        <f t="shared" si="278"/>
        <v>0.76262942150634527</v>
      </c>
    </row>
    <row r="5908" spans="1:10" x14ac:dyDescent="0.3">
      <c r="A5908" s="19">
        <v>20200902</v>
      </c>
      <c r="B5908" s="19" t="s">
        <v>30</v>
      </c>
      <c r="C5908" s="19">
        <v>123</v>
      </c>
      <c r="D5908" s="19">
        <v>10.029999999999999</v>
      </c>
      <c r="E5908" s="19">
        <v>25.72</v>
      </c>
      <c r="F5908" s="19">
        <v>5.17</v>
      </c>
      <c r="G5908" s="19">
        <v>0</v>
      </c>
      <c r="H5908" s="17">
        <f t="shared" si="279"/>
        <v>706.23172801131102</v>
      </c>
      <c r="I5908" s="18">
        <f t="shared" si="277"/>
        <v>47.789741500353472</v>
      </c>
      <c r="J5908" s="17">
        <f t="shared" si="278"/>
        <v>0.63380495466804532</v>
      </c>
    </row>
    <row r="5909" spans="1:10" x14ac:dyDescent="0.3">
      <c r="A5909" s="2">
        <v>20200902</v>
      </c>
      <c r="B5909" s="2" t="s">
        <v>29</v>
      </c>
      <c r="C5909" s="2">
        <v>0</v>
      </c>
      <c r="D5909" s="2">
        <v>0</v>
      </c>
      <c r="E5909" s="2">
        <v>23.98</v>
      </c>
      <c r="F5909" s="2">
        <v>5.17</v>
      </c>
      <c r="G5909" s="2">
        <v>0</v>
      </c>
      <c r="H5909" s="16">
        <f t="shared" si="279"/>
        <v>0</v>
      </c>
      <c r="I5909" s="15">
        <f t="shared" si="277"/>
        <v>23.98</v>
      </c>
      <c r="J5909" s="14">
        <f t="shared" si="278"/>
        <v>0</v>
      </c>
    </row>
    <row r="5910" spans="1:10" x14ac:dyDescent="0.3">
      <c r="A5910" s="19">
        <v>20200902</v>
      </c>
      <c r="B5910" s="19" t="s">
        <v>28</v>
      </c>
      <c r="C5910" s="19">
        <v>0</v>
      </c>
      <c r="D5910" s="19">
        <v>0</v>
      </c>
      <c r="E5910" s="19">
        <v>22.92</v>
      </c>
      <c r="F5910" s="19">
        <v>5.17</v>
      </c>
      <c r="G5910" s="19">
        <v>0</v>
      </c>
      <c r="H5910" s="17">
        <f t="shared" si="279"/>
        <v>0</v>
      </c>
      <c r="I5910" s="18">
        <f t="shared" si="277"/>
        <v>22.92</v>
      </c>
      <c r="J5910" s="17">
        <f t="shared" si="278"/>
        <v>0</v>
      </c>
    </row>
    <row r="5911" spans="1:10" x14ac:dyDescent="0.3">
      <c r="A5911" s="2">
        <v>20200902</v>
      </c>
      <c r="B5911" s="2" t="s">
        <v>27</v>
      </c>
      <c r="C5911" s="2">
        <v>0</v>
      </c>
      <c r="D5911" s="2">
        <v>0</v>
      </c>
      <c r="E5911" s="2">
        <v>22.29</v>
      </c>
      <c r="F5911" s="2">
        <v>4.9000000000000004</v>
      </c>
      <c r="G5911" s="2">
        <v>0</v>
      </c>
      <c r="H5911" s="16">
        <f t="shared" si="279"/>
        <v>0</v>
      </c>
      <c r="I5911" s="15">
        <f t="shared" si="277"/>
        <v>22.29</v>
      </c>
      <c r="J5911" s="14">
        <f t="shared" si="278"/>
        <v>0</v>
      </c>
    </row>
    <row r="5912" spans="1:10" x14ac:dyDescent="0.3">
      <c r="A5912" s="19">
        <v>20200902</v>
      </c>
      <c r="B5912" s="19" t="s">
        <v>26</v>
      </c>
      <c r="C5912" s="19">
        <v>0</v>
      </c>
      <c r="D5912" s="19">
        <v>0</v>
      </c>
      <c r="E5912" s="19">
        <v>21.86</v>
      </c>
      <c r="F5912" s="19">
        <v>4.62</v>
      </c>
      <c r="G5912" s="19">
        <v>0</v>
      </c>
      <c r="H5912" s="17">
        <f t="shared" si="279"/>
        <v>0</v>
      </c>
      <c r="I5912" s="18">
        <f t="shared" si="277"/>
        <v>21.86</v>
      </c>
      <c r="J5912" s="17">
        <f t="shared" si="278"/>
        <v>0</v>
      </c>
    </row>
    <row r="5913" spans="1:10" x14ac:dyDescent="0.3">
      <c r="A5913" s="2">
        <v>20200902</v>
      </c>
      <c r="B5913" s="2" t="s">
        <v>25</v>
      </c>
      <c r="C5913" s="2">
        <v>0</v>
      </c>
      <c r="D5913" s="2">
        <v>0</v>
      </c>
      <c r="E5913" s="2">
        <v>21.55</v>
      </c>
      <c r="F5913" s="2">
        <v>4.41</v>
      </c>
      <c r="G5913" s="2">
        <v>0</v>
      </c>
      <c r="H5913" s="16">
        <f t="shared" si="279"/>
        <v>0</v>
      </c>
      <c r="I5913" s="15">
        <f t="shared" si="277"/>
        <v>21.55</v>
      </c>
      <c r="J5913" s="14">
        <f t="shared" si="278"/>
        <v>0</v>
      </c>
    </row>
    <row r="5914" spans="1:10" x14ac:dyDescent="0.3">
      <c r="A5914" s="19">
        <v>20200903</v>
      </c>
      <c r="B5914" s="19" t="s">
        <v>48</v>
      </c>
      <c r="C5914" s="19">
        <v>0</v>
      </c>
      <c r="D5914" s="19">
        <v>0</v>
      </c>
      <c r="E5914" s="19">
        <v>21.21</v>
      </c>
      <c r="F5914" s="19">
        <v>4.21</v>
      </c>
      <c r="G5914" s="19">
        <v>0</v>
      </c>
      <c r="H5914" s="17">
        <f t="shared" si="279"/>
        <v>0</v>
      </c>
      <c r="I5914" s="18">
        <f t="shared" si="277"/>
        <v>21.21</v>
      </c>
      <c r="J5914" s="17">
        <f t="shared" si="278"/>
        <v>0</v>
      </c>
    </row>
    <row r="5915" spans="1:10" x14ac:dyDescent="0.3">
      <c r="A5915" s="2">
        <v>20200903</v>
      </c>
      <c r="B5915" s="2" t="s">
        <v>47</v>
      </c>
      <c r="C5915" s="2">
        <v>0</v>
      </c>
      <c r="D5915" s="2">
        <v>0</v>
      </c>
      <c r="E5915" s="2">
        <v>21.02</v>
      </c>
      <c r="F5915" s="2">
        <v>4.1399999999999997</v>
      </c>
      <c r="G5915" s="2">
        <v>0</v>
      </c>
      <c r="H5915" s="16">
        <f t="shared" si="279"/>
        <v>0</v>
      </c>
      <c r="I5915" s="15">
        <f t="shared" si="277"/>
        <v>21.02</v>
      </c>
      <c r="J5915" s="14">
        <f t="shared" si="278"/>
        <v>0</v>
      </c>
    </row>
    <row r="5916" spans="1:10" x14ac:dyDescent="0.3">
      <c r="A5916" s="19">
        <v>20200903</v>
      </c>
      <c r="B5916" s="19" t="s">
        <v>46</v>
      </c>
      <c r="C5916" s="19">
        <v>0</v>
      </c>
      <c r="D5916" s="19">
        <v>0</v>
      </c>
      <c r="E5916" s="19">
        <v>20.71</v>
      </c>
      <c r="F5916" s="19">
        <v>4</v>
      </c>
      <c r="G5916" s="19">
        <v>0</v>
      </c>
      <c r="H5916" s="17">
        <f t="shared" si="279"/>
        <v>0</v>
      </c>
      <c r="I5916" s="18">
        <f t="shared" si="277"/>
        <v>20.71</v>
      </c>
      <c r="J5916" s="17">
        <f t="shared" si="278"/>
        <v>0</v>
      </c>
    </row>
    <row r="5917" spans="1:10" x14ac:dyDescent="0.3">
      <c r="A5917" s="2">
        <v>20200903</v>
      </c>
      <c r="B5917" s="2" t="s">
        <v>45</v>
      </c>
      <c r="C5917" s="2">
        <v>0</v>
      </c>
      <c r="D5917" s="2">
        <v>0</v>
      </c>
      <c r="E5917" s="2">
        <v>20.47</v>
      </c>
      <c r="F5917" s="2">
        <v>3.79</v>
      </c>
      <c r="G5917" s="2">
        <v>0</v>
      </c>
      <c r="H5917" s="16">
        <f t="shared" si="279"/>
        <v>0</v>
      </c>
      <c r="I5917" s="15">
        <f t="shared" si="277"/>
        <v>20.47</v>
      </c>
      <c r="J5917" s="14">
        <f t="shared" si="278"/>
        <v>0</v>
      </c>
    </row>
    <row r="5918" spans="1:10" x14ac:dyDescent="0.3">
      <c r="A5918" s="19">
        <v>20200903</v>
      </c>
      <c r="B5918" s="19" t="s">
        <v>44</v>
      </c>
      <c r="C5918" s="19">
        <v>0</v>
      </c>
      <c r="D5918" s="19">
        <v>0</v>
      </c>
      <c r="E5918" s="19">
        <v>20.239999999999998</v>
      </c>
      <c r="F5918" s="19">
        <v>3.52</v>
      </c>
      <c r="G5918" s="19">
        <v>0</v>
      </c>
      <c r="H5918" s="17">
        <f t="shared" si="279"/>
        <v>0</v>
      </c>
      <c r="I5918" s="18">
        <f t="shared" si="277"/>
        <v>20.239999999999998</v>
      </c>
      <c r="J5918" s="17">
        <f t="shared" si="278"/>
        <v>0</v>
      </c>
    </row>
    <row r="5919" spans="1:10" x14ac:dyDescent="0.3">
      <c r="A5919" s="2">
        <v>20200903</v>
      </c>
      <c r="B5919" s="2" t="s">
        <v>43</v>
      </c>
      <c r="C5919" s="2">
        <v>0</v>
      </c>
      <c r="D5919" s="2">
        <v>0</v>
      </c>
      <c r="E5919" s="2">
        <v>20.02</v>
      </c>
      <c r="F5919" s="2">
        <v>3.17</v>
      </c>
      <c r="G5919" s="2">
        <v>0</v>
      </c>
      <c r="H5919" s="16">
        <f t="shared" si="279"/>
        <v>0</v>
      </c>
      <c r="I5919" s="15">
        <f t="shared" si="277"/>
        <v>20.02</v>
      </c>
      <c r="J5919" s="14">
        <f t="shared" si="278"/>
        <v>0</v>
      </c>
    </row>
    <row r="5920" spans="1:10" x14ac:dyDescent="0.3">
      <c r="A5920" s="19">
        <v>20200903</v>
      </c>
      <c r="B5920" s="19" t="s">
        <v>42</v>
      </c>
      <c r="C5920" s="19">
        <v>0</v>
      </c>
      <c r="D5920" s="19">
        <v>0</v>
      </c>
      <c r="E5920" s="19">
        <v>19.75</v>
      </c>
      <c r="F5920" s="19">
        <v>2.97</v>
      </c>
      <c r="G5920" s="19">
        <v>0</v>
      </c>
      <c r="H5920" s="17">
        <f t="shared" si="279"/>
        <v>0</v>
      </c>
      <c r="I5920" s="18">
        <f t="shared" si="277"/>
        <v>19.75</v>
      </c>
      <c r="J5920" s="17">
        <f t="shared" si="278"/>
        <v>0</v>
      </c>
    </row>
    <row r="5921" spans="1:10" x14ac:dyDescent="0.3">
      <c r="A5921" s="2">
        <v>20200903</v>
      </c>
      <c r="B5921" s="2" t="s">
        <v>41</v>
      </c>
      <c r="C5921" s="2">
        <v>148</v>
      </c>
      <c r="D5921" s="2">
        <v>11.47</v>
      </c>
      <c r="E5921" s="2">
        <v>20.13</v>
      </c>
      <c r="F5921" s="2">
        <v>3.31</v>
      </c>
      <c r="G5921" s="2">
        <v>0</v>
      </c>
      <c r="H5921" s="16">
        <f t="shared" si="279"/>
        <v>744.26156829559022</v>
      </c>
      <c r="I5921" s="15">
        <f t="shared" si="277"/>
        <v>43.38817400923719</v>
      </c>
      <c r="J5921" s="14">
        <f t="shared" si="278"/>
        <v>0.68267631777765836</v>
      </c>
    </row>
    <row r="5922" spans="1:10" x14ac:dyDescent="0.3">
      <c r="A5922" s="19">
        <v>20200903</v>
      </c>
      <c r="B5922" s="19" t="s">
        <v>40</v>
      </c>
      <c r="C5922" s="19">
        <v>351</v>
      </c>
      <c r="D5922" s="19">
        <v>23.13</v>
      </c>
      <c r="E5922" s="19">
        <v>21.95</v>
      </c>
      <c r="F5922" s="19">
        <v>2.62</v>
      </c>
      <c r="G5922" s="19">
        <v>0</v>
      </c>
      <c r="H5922" s="17">
        <f t="shared" si="279"/>
        <v>893.54202761391332</v>
      </c>
      <c r="I5922" s="18">
        <f t="shared" si="277"/>
        <v>49.873188362934791</v>
      </c>
      <c r="J5922" s="17">
        <f t="shared" si="278"/>
        <v>0.79352845138023531</v>
      </c>
    </row>
    <row r="5923" spans="1:10" x14ac:dyDescent="0.3">
      <c r="A5923" s="2">
        <v>20200903</v>
      </c>
      <c r="B5923" s="2" t="s">
        <v>39</v>
      </c>
      <c r="C5923" s="2">
        <v>542</v>
      </c>
      <c r="D5923" s="2">
        <v>34.44</v>
      </c>
      <c r="E5923" s="2">
        <v>24.35</v>
      </c>
      <c r="F5923" s="2">
        <v>2.41</v>
      </c>
      <c r="G5923" s="2">
        <v>0</v>
      </c>
      <c r="H5923" s="16">
        <f t="shared" si="279"/>
        <v>958.37114489525777</v>
      </c>
      <c r="I5923" s="15">
        <f t="shared" si="277"/>
        <v>54.29909827797681</v>
      </c>
      <c r="J5923" s="14">
        <f t="shared" si="278"/>
        <v>0.83201379827047284</v>
      </c>
    </row>
    <row r="5924" spans="1:10" x14ac:dyDescent="0.3">
      <c r="A5924" s="19">
        <v>20200903</v>
      </c>
      <c r="B5924" s="19" t="s">
        <v>38</v>
      </c>
      <c r="C5924" s="19">
        <v>707</v>
      </c>
      <c r="D5924" s="19">
        <v>44.87</v>
      </c>
      <c r="E5924" s="19">
        <v>26.56</v>
      </c>
      <c r="F5924" s="19">
        <v>2.14</v>
      </c>
      <c r="G5924" s="19">
        <v>0</v>
      </c>
      <c r="H5924" s="17">
        <f t="shared" si="279"/>
        <v>1002.1253163510083</v>
      </c>
      <c r="I5924" s="18">
        <f t="shared" si="277"/>
        <v>57.876416135969009</v>
      </c>
      <c r="J5924" s="17">
        <f t="shared" si="278"/>
        <v>0.85386701620765437</v>
      </c>
    </row>
    <row r="5925" spans="1:10" x14ac:dyDescent="0.3">
      <c r="A5925" s="2">
        <v>20200903</v>
      </c>
      <c r="B5925" s="2" t="s">
        <v>37</v>
      </c>
      <c r="C5925" s="2">
        <v>822.01</v>
      </c>
      <c r="D5925" s="2">
        <v>53.41</v>
      </c>
      <c r="E5925" s="2">
        <v>28.35</v>
      </c>
      <c r="F5925" s="2">
        <v>1.79</v>
      </c>
      <c r="G5925" s="2">
        <v>0</v>
      </c>
      <c r="H5925" s="16">
        <f t="shared" si="279"/>
        <v>1023.7737756416825</v>
      </c>
      <c r="I5925" s="15">
        <f t="shared" si="277"/>
        <v>60.34293048880258</v>
      </c>
      <c r="J5925" s="14">
        <f t="shared" si="278"/>
        <v>0.86094953139224917</v>
      </c>
    </row>
    <row r="5926" spans="1:10" x14ac:dyDescent="0.3">
      <c r="A5926" s="19">
        <v>20200903</v>
      </c>
      <c r="B5926" s="19" t="s">
        <v>36</v>
      </c>
      <c r="C5926" s="19">
        <v>880.01</v>
      </c>
      <c r="D5926" s="19">
        <v>58.37</v>
      </c>
      <c r="E5926" s="19">
        <v>29.37</v>
      </c>
      <c r="F5926" s="19">
        <v>1.17</v>
      </c>
      <c r="G5926" s="19">
        <v>0</v>
      </c>
      <c r="H5926" s="17">
        <f t="shared" si="279"/>
        <v>1033.5397950565975</v>
      </c>
      <c r="I5926" s="18">
        <f t="shared" si="277"/>
        <v>61.668118595518678</v>
      </c>
      <c r="J5926" s="17">
        <f t="shared" si="278"/>
        <v>0.86299897605414222</v>
      </c>
    </row>
    <row r="5927" spans="1:10" x14ac:dyDescent="0.3">
      <c r="A5927" s="2">
        <v>20200903</v>
      </c>
      <c r="B5927" s="2" t="s">
        <v>35</v>
      </c>
      <c r="C5927" s="2">
        <v>866.01</v>
      </c>
      <c r="D5927" s="2">
        <v>57.94</v>
      </c>
      <c r="E5927" s="2">
        <v>29.63</v>
      </c>
      <c r="F5927" s="2">
        <v>1.17</v>
      </c>
      <c r="G5927" s="2">
        <v>0</v>
      </c>
      <c r="H5927" s="16">
        <f t="shared" si="279"/>
        <v>1021.8495084006543</v>
      </c>
      <c r="I5927" s="15">
        <f t="shared" si="277"/>
        <v>61.562797137520448</v>
      </c>
      <c r="J5927" s="14">
        <f t="shared" si="278"/>
        <v>0.85372196513737775</v>
      </c>
    </row>
    <row r="5928" spans="1:10" x14ac:dyDescent="0.3">
      <c r="A5928" s="19">
        <v>20200903</v>
      </c>
      <c r="B5928" s="19" t="s">
        <v>34</v>
      </c>
      <c r="C5928" s="19">
        <v>810.01</v>
      </c>
      <c r="D5928" s="19">
        <v>52.33</v>
      </c>
      <c r="E5928" s="19">
        <v>29.52</v>
      </c>
      <c r="F5928" s="19">
        <v>2.2799999999999998</v>
      </c>
      <c r="G5928" s="19">
        <v>0</v>
      </c>
      <c r="H5928" s="17">
        <f t="shared" si="279"/>
        <v>1023.3295806403204</v>
      </c>
      <c r="I5928" s="18">
        <f t="shared" si="277"/>
        <v>61.499049395010012</v>
      </c>
      <c r="J5928" s="17">
        <f t="shared" si="278"/>
        <v>0.85525207454007368</v>
      </c>
    </row>
    <row r="5929" spans="1:10" x14ac:dyDescent="0.3">
      <c r="A5929" s="2">
        <v>20200903</v>
      </c>
      <c r="B5929" s="2" t="s">
        <v>33</v>
      </c>
      <c r="C5929" s="2">
        <v>691.01</v>
      </c>
      <c r="D5929" s="2">
        <v>43.41</v>
      </c>
      <c r="E5929" s="2">
        <v>28.98</v>
      </c>
      <c r="F5929" s="2">
        <v>3.66</v>
      </c>
      <c r="G5929" s="2">
        <v>0</v>
      </c>
      <c r="H5929" s="16">
        <f t="shared" si="279"/>
        <v>1005.5232965826152</v>
      </c>
      <c r="I5929" s="15">
        <f t="shared" si="277"/>
        <v>60.402603018206726</v>
      </c>
      <c r="J5929" s="14">
        <f t="shared" si="278"/>
        <v>0.84533165715748737</v>
      </c>
    </row>
    <row r="5930" spans="1:10" x14ac:dyDescent="0.3">
      <c r="A5930" s="19">
        <v>20200903</v>
      </c>
      <c r="B5930" s="19" t="s">
        <v>32</v>
      </c>
      <c r="C5930" s="19">
        <v>519.01</v>
      </c>
      <c r="D5930" s="19">
        <v>32.81</v>
      </c>
      <c r="E5930" s="19">
        <v>28</v>
      </c>
      <c r="F5930" s="19">
        <v>4.55</v>
      </c>
      <c r="G5930" s="19">
        <v>0</v>
      </c>
      <c r="H5930" s="17">
        <f t="shared" si="279"/>
        <v>957.83943594913274</v>
      </c>
      <c r="I5930" s="18">
        <f t="shared" si="277"/>
        <v>57.932482373410394</v>
      </c>
      <c r="J5930" s="17">
        <f t="shared" si="278"/>
        <v>0.81589129941484806</v>
      </c>
    </row>
    <row r="5931" spans="1:10" x14ac:dyDescent="0.3">
      <c r="A5931" s="2">
        <v>20200903</v>
      </c>
      <c r="B5931" s="2" t="s">
        <v>31</v>
      </c>
      <c r="C5931" s="2">
        <v>314.01</v>
      </c>
      <c r="D5931" s="2">
        <v>21.41</v>
      </c>
      <c r="E5931" s="2">
        <v>27.08</v>
      </c>
      <c r="F5931" s="2">
        <v>4.9000000000000004</v>
      </c>
      <c r="G5931" s="2">
        <v>0</v>
      </c>
      <c r="H5931" s="16">
        <f t="shared" si="279"/>
        <v>860.20880037959944</v>
      </c>
      <c r="I5931" s="15">
        <f t="shared" si="277"/>
        <v>53.961525011862477</v>
      </c>
      <c r="J5931" s="14">
        <f t="shared" si="278"/>
        <v>0.74810048628531856</v>
      </c>
    </row>
    <row r="5932" spans="1:10" x14ac:dyDescent="0.3">
      <c r="A5932" s="19">
        <v>20200903</v>
      </c>
      <c r="B5932" s="19" t="s">
        <v>30</v>
      </c>
      <c r="C5932" s="19">
        <v>112</v>
      </c>
      <c r="D5932" s="19">
        <v>9.74</v>
      </c>
      <c r="E5932" s="19">
        <v>26.13</v>
      </c>
      <c r="F5932" s="19">
        <v>4.6900000000000004</v>
      </c>
      <c r="G5932" s="19">
        <v>0</v>
      </c>
      <c r="H5932" s="17">
        <f t="shared" si="279"/>
        <v>662.02661164290328</v>
      </c>
      <c r="I5932" s="18">
        <f t="shared" si="277"/>
        <v>46.818331613840726</v>
      </c>
      <c r="J5932" s="17">
        <f t="shared" si="278"/>
        <v>0.59702718896784834</v>
      </c>
    </row>
    <row r="5933" spans="1:10" x14ac:dyDescent="0.3">
      <c r="A5933" s="2">
        <v>20200903</v>
      </c>
      <c r="B5933" s="2" t="s">
        <v>29</v>
      </c>
      <c r="C5933" s="2">
        <v>0</v>
      </c>
      <c r="D5933" s="2">
        <v>0</v>
      </c>
      <c r="E5933" s="2">
        <v>25.1</v>
      </c>
      <c r="F5933" s="2">
        <v>4.6900000000000004</v>
      </c>
      <c r="G5933" s="2">
        <v>0</v>
      </c>
      <c r="H5933" s="16">
        <f t="shared" si="279"/>
        <v>0</v>
      </c>
      <c r="I5933" s="15">
        <f t="shared" si="277"/>
        <v>25.1</v>
      </c>
      <c r="J5933" s="14">
        <f t="shared" si="278"/>
        <v>0</v>
      </c>
    </row>
    <row r="5934" spans="1:10" x14ac:dyDescent="0.3">
      <c r="A5934" s="19">
        <v>20200903</v>
      </c>
      <c r="B5934" s="19" t="s">
        <v>28</v>
      </c>
      <c r="C5934" s="19">
        <v>0</v>
      </c>
      <c r="D5934" s="19">
        <v>0</v>
      </c>
      <c r="E5934" s="19">
        <v>24.19</v>
      </c>
      <c r="F5934" s="19">
        <v>4.9000000000000004</v>
      </c>
      <c r="G5934" s="19">
        <v>0</v>
      </c>
      <c r="H5934" s="17">
        <f t="shared" si="279"/>
        <v>0</v>
      </c>
      <c r="I5934" s="18">
        <f t="shared" si="277"/>
        <v>24.19</v>
      </c>
      <c r="J5934" s="17">
        <f t="shared" si="278"/>
        <v>0</v>
      </c>
    </row>
    <row r="5935" spans="1:10" x14ac:dyDescent="0.3">
      <c r="A5935" s="2">
        <v>20200903</v>
      </c>
      <c r="B5935" s="2" t="s">
        <v>27</v>
      </c>
      <c r="C5935" s="2">
        <v>0</v>
      </c>
      <c r="D5935" s="2">
        <v>0</v>
      </c>
      <c r="E5935" s="2">
        <v>23.84</v>
      </c>
      <c r="F5935" s="2">
        <v>4.97</v>
      </c>
      <c r="G5935" s="2">
        <v>0</v>
      </c>
      <c r="H5935" s="16">
        <f t="shared" si="279"/>
        <v>0</v>
      </c>
      <c r="I5935" s="15">
        <f t="shared" si="277"/>
        <v>23.84</v>
      </c>
      <c r="J5935" s="14">
        <f t="shared" si="278"/>
        <v>0</v>
      </c>
    </row>
    <row r="5936" spans="1:10" x14ac:dyDescent="0.3">
      <c r="A5936" s="19">
        <v>20200903</v>
      </c>
      <c r="B5936" s="19" t="s">
        <v>26</v>
      </c>
      <c r="C5936" s="19">
        <v>0</v>
      </c>
      <c r="D5936" s="19">
        <v>0</v>
      </c>
      <c r="E5936" s="19">
        <v>23.59</v>
      </c>
      <c r="F5936" s="19">
        <v>5.03</v>
      </c>
      <c r="G5936" s="19">
        <v>0</v>
      </c>
      <c r="H5936" s="17">
        <f t="shared" si="279"/>
        <v>0</v>
      </c>
      <c r="I5936" s="18">
        <f t="shared" si="277"/>
        <v>23.59</v>
      </c>
      <c r="J5936" s="17">
        <f t="shared" si="278"/>
        <v>0</v>
      </c>
    </row>
    <row r="5937" spans="1:10" x14ac:dyDescent="0.3">
      <c r="A5937" s="2">
        <v>20200903</v>
      </c>
      <c r="B5937" s="2" t="s">
        <v>25</v>
      </c>
      <c r="C5937" s="2">
        <v>0</v>
      </c>
      <c r="D5937" s="2">
        <v>0</v>
      </c>
      <c r="E5937" s="2">
        <v>23.4</v>
      </c>
      <c r="F5937" s="2">
        <v>4.76</v>
      </c>
      <c r="G5937" s="2">
        <v>0</v>
      </c>
      <c r="H5937" s="16">
        <f t="shared" si="279"/>
        <v>0</v>
      </c>
      <c r="I5937" s="15">
        <f t="shared" si="277"/>
        <v>23.4</v>
      </c>
      <c r="J5937" s="14">
        <f t="shared" si="278"/>
        <v>0</v>
      </c>
    </row>
    <row r="5938" spans="1:10" x14ac:dyDescent="0.3">
      <c r="A5938" s="19">
        <v>20200904</v>
      </c>
      <c r="B5938" s="19" t="s">
        <v>48</v>
      </c>
      <c r="C5938" s="19">
        <v>0</v>
      </c>
      <c r="D5938" s="19">
        <v>0</v>
      </c>
      <c r="E5938" s="19">
        <v>23.18</v>
      </c>
      <c r="F5938" s="19">
        <v>3.93</v>
      </c>
      <c r="G5938" s="19">
        <v>0</v>
      </c>
      <c r="H5938" s="17">
        <f t="shared" si="279"/>
        <v>0</v>
      </c>
      <c r="I5938" s="18">
        <f t="shared" si="277"/>
        <v>23.18</v>
      </c>
      <c r="J5938" s="17">
        <f t="shared" si="278"/>
        <v>0</v>
      </c>
    </row>
    <row r="5939" spans="1:10" x14ac:dyDescent="0.3">
      <c r="A5939" s="2">
        <v>20200904</v>
      </c>
      <c r="B5939" s="2" t="s">
        <v>47</v>
      </c>
      <c r="C5939" s="2">
        <v>0</v>
      </c>
      <c r="D5939" s="2">
        <v>0</v>
      </c>
      <c r="E5939" s="2">
        <v>22.92</v>
      </c>
      <c r="F5939" s="2">
        <v>2.41</v>
      </c>
      <c r="G5939" s="2">
        <v>0</v>
      </c>
      <c r="H5939" s="16">
        <f t="shared" si="279"/>
        <v>0</v>
      </c>
      <c r="I5939" s="15">
        <f t="shared" si="277"/>
        <v>22.92</v>
      </c>
      <c r="J5939" s="14">
        <f t="shared" si="278"/>
        <v>0</v>
      </c>
    </row>
    <row r="5940" spans="1:10" x14ac:dyDescent="0.3">
      <c r="A5940" s="19">
        <v>20200904</v>
      </c>
      <c r="B5940" s="19" t="s">
        <v>46</v>
      </c>
      <c r="C5940" s="19">
        <v>0</v>
      </c>
      <c r="D5940" s="19">
        <v>0</v>
      </c>
      <c r="E5940" s="19">
        <v>22.6</v>
      </c>
      <c r="F5940" s="19">
        <v>0.83</v>
      </c>
      <c r="G5940" s="19">
        <v>0</v>
      </c>
      <c r="H5940" s="17">
        <f t="shared" si="279"/>
        <v>0</v>
      </c>
      <c r="I5940" s="18">
        <f t="shared" si="277"/>
        <v>22.6</v>
      </c>
      <c r="J5940" s="17">
        <f t="shared" si="278"/>
        <v>0</v>
      </c>
    </row>
    <row r="5941" spans="1:10" x14ac:dyDescent="0.3">
      <c r="A5941" s="2">
        <v>20200904</v>
      </c>
      <c r="B5941" s="2" t="s">
        <v>45</v>
      </c>
      <c r="C5941" s="2">
        <v>0</v>
      </c>
      <c r="D5941" s="2">
        <v>0</v>
      </c>
      <c r="E5941" s="2">
        <v>22.49</v>
      </c>
      <c r="F5941" s="2">
        <v>0.41</v>
      </c>
      <c r="G5941" s="2">
        <v>0</v>
      </c>
      <c r="H5941" s="16">
        <f t="shared" si="279"/>
        <v>0</v>
      </c>
      <c r="I5941" s="15">
        <f t="shared" si="277"/>
        <v>22.49</v>
      </c>
      <c r="J5941" s="14">
        <f t="shared" si="278"/>
        <v>0</v>
      </c>
    </row>
    <row r="5942" spans="1:10" x14ac:dyDescent="0.3">
      <c r="A5942" s="19">
        <v>20200904</v>
      </c>
      <c r="B5942" s="19" t="s">
        <v>44</v>
      </c>
      <c r="C5942" s="19">
        <v>0</v>
      </c>
      <c r="D5942" s="19">
        <v>0</v>
      </c>
      <c r="E5942" s="19">
        <v>21.49</v>
      </c>
      <c r="F5942" s="19">
        <v>0.97</v>
      </c>
      <c r="G5942" s="19">
        <v>0</v>
      </c>
      <c r="H5942" s="17">
        <f t="shared" si="279"/>
        <v>0</v>
      </c>
      <c r="I5942" s="18">
        <f t="shared" si="277"/>
        <v>21.49</v>
      </c>
      <c r="J5942" s="17">
        <f t="shared" si="278"/>
        <v>0</v>
      </c>
    </row>
    <row r="5943" spans="1:10" x14ac:dyDescent="0.3">
      <c r="A5943" s="2">
        <v>20200904</v>
      </c>
      <c r="B5943" s="2" t="s">
        <v>43</v>
      </c>
      <c r="C5943" s="2">
        <v>0</v>
      </c>
      <c r="D5943" s="2">
        <v>0</v>
      </c>
      <c r="E5943" s="2">
        <v>19.27</v>
      </c>
      <c r="F5943" s="2">
        <v>1.31</v>
      </c>
      <c r="G5943" s="2">
        <v>0</v>
      </c>
      <c r="H5943" s="16">
        <f t="shared" si="279"/>
        <v>0</v>
      </c>
      <c r="I5943" s="15">
        <f t="shared" si="277"/>
        <v>19.27</v>
      </c>
      <c r="J5943" s="14">
        <f t="shared" si="278"/>
        <v>0</v>
      </c>
    </row>
    <row r="5944" spans="1:10" x14ac:dyDescent="0.3">
      <c r="A5944" s="19">
        <v>20200904</v>
      </c>
      <c r="B5944" s="19" t="s">
        <v>42</v>
      </c>
      <c r="C5944" s="19">
        <v>0</v>
      </c>
      <c r="D5944" s="19">
        <v>0</v>
      </c>
      <c r="E5944" s="19">
        <v>18.68</v>
      </c>
      <c r="F5944" s="19">
        <v>1.31</v>
      </c>
      <c r="G5944" s="19">
        <v>0</v>
      </c>
      <c r="H5944" s="17">
        <f t="shared" si="279"/>
        <v>0</v>
      </c>
      <c r="I5944" s="18">
        <f t="shared" si="277"/>
        <v>18.68</v>
      </c>
      <c r="J5944" s="17">
        <f t="shared" si="278"/>
        <v>0</v>
      </c>
    </row>
    <row r="5945" spans="1:10" x14ac:dyDescent="0.3">
      <c r="A5945" s="2">
        <v>20200904</v>
      </c>
      <c r="B5945" s="2" t="s">
        <v>41</v>
      </c>
      <c r="C5945" s="2">
        <v>137</v>
      </c>
      <c r="D5945" s="2">
        <v>11.31</v>
      </c>
      <c r="E5945" s="2">
        <v>18.8</v>
      </c>
      <c r="F5945" s="2">
        <v>2.41</v>
      </c>
      <c r="G5945" s="2">
        <v>0</v>
      </c>
      <c r="H5945" s="16">
        <f t="shared" si="279"/>
        <v>698.56155691171432</v>
      </c>
      <c r="I5945" s="15">
        <f t="shared" si="277"/>
        <v>40.630048653491073</v>
      </c>
      <c r="J5945" s="14">
        <f t="shared" si="278"/>
        <v>0.64942807686276571</v>
      </c>
    </row>
    <row r="5946" spans="1:10" x14ac:dyDescent="0.3">
      <c r="A5946" s="19">
        <v>20200904</v>
      </c>
      <c r="B5946" s="19" t="s">
        <v>40</v>
      </c>
      <c r="C5946" s="19">
        <v>339</v>
      </c>
      <c r="D5946" s="19">
        <v>22.96</v>
      </c>
      <c r="E5946" s="19">
        <v>21.46</v>
      </c>
      <c r="F5946" s="19">
        <v>2.0699999999999998</v>
      </c>
      <c r="G5946" s="19">
        <v>0</v>
      </c>
      <c r="H5946" s="17">
        <f t="shared" si="279"/>
        <v>869.0337888987732</v>
      </c>
      <c r="I5946" s="18">
        <f t="shared" si="277"/>
        <v>48.61730590308666</v>
      </c>
      <c r="J5946" s="17">
        <f t="shared" si="278"/>
        <v>0.77667472315233965</v>
      </c>
    </row>
    <row r="5947" spans="1:10" x14ac:dyDescent="0.3">
      <c r="A5947" s="2">
        <v>20200904</v>
      </c>
      <c r="B5947" s="2" t="s">
        <v>39</v>
      </c>
      <c r="C5947" s="2">
        <v>508</v>
      </c>
      <c r="D5947" s="2">
        <v>34.26</v>
      </c>
      <c r="E5947" s="2">
        <v>23.79</v>
      </c>
      <c r="F5947" s="2">
        <v>1.79</v>
      </c>
      <c r="G5947" s="2">
        <v>0</v>
      </c>
      <c r="H5947" s="16">
        <f t="shared" si="279"/>
        <v>902.39050416735233</v>
      </c>
      <c r="I5947" s="15">
        <f t="shared" si="277"/>
        <v>51.989703255229756</v>
      </c>
      <c r="J5947" s="14">
        <f t="shared" si="278"/>
        <v>0.79279187049218924</v>
      </c>
    </row>
    <row r="5948" spans="1:10" x14ac:dyDescent="0.3">
      <c r="A5948" s="19">
        <v>20200904</v>
      </c>
      <c r="B5948" s="19" t="s">
        <v>38</v>
      </c>
      <c r="C5948" s="19">
        <v>649</v>
      </c>
      <c r="D5948" s="19">
        <v>44.64</v>
      </c>
      <c r="E5948" s="19">
        <v>25.88</v>
      </c>
      <c r="F5948" s="19">
        <v>1.03</v>
      </c>
      <c r="G5948" s="19">
        <v>0</v>
      </c>
      <c r="H5948" s="17">
        <f t="shared" si="279"/>
        <v>923.64623624162709</v>
      </c>
      <c r="I5948" s="18">
        <f t="shared" si="277"/>
        <v>54.743944882550849</v>
      </c>
      <c r="J5948" s="17">
        <f t="shared" si="278"/>
        <v>0.80001826390376785</v>
      </c>
    </row>
    <row r="5949" spans="1:10" x14ac:dyDescent="0.3">
      <c r="A5949" s="2">
        <v>20200904</v>
      </c>
      <c r="B5949" s="2" t="s">
        <v>37</v>
      </c>
      <c r="C5949" s="2">
        <v>817.01</v>
      </c>
      <c r="D5949" s="2">
        <v>53.13</v>
      </c>
      <c r="E5949" s="2">
        <v>27.34</v>
      </c>
      <c r="F5949" s="2">
        <v>0.48</v>
      </c>
      <c r="G5949" s="2">
        <v>0</v>
      </c>
      <c r="H5949" s="16">
        <f t="shared" si="279"/>
        <v>1021.2638683040004</v>
      </c>
      <c r="I5949" s="15">
        <f t="shared" si="277"/>
        <v>59.254495884500017</v>
      </c>
      <c r="J5949" s="14">
        <f t="shared" si="278"/>
        <v>0.86384091292186471</v>
      </c>
    </row>
    <row r="5950" spans="1:10" x14ac:dyDescent="0.3">
      <c r="A5950" s="19">
        <v>20200904</v>
      </c>
      <c r="B5950" s="19" t="s">
        <v>36</v>
      </c>
      <c r="C5950" s="19">
        <v>823.01</v>
      </c>
      <c r="D5950" s="19">
        <v>58.02</v>
      </c>
      <c r="E5950" s="19">
        <v>28.36</v>
      </c>
      <c r="F5950" s="19">
        <v>1.31</v>
      </c>
      <c r="G5950" s="19">
        <v>0</v>
      </c>
      <c r="H5950" s="17">
        <f t="shared" si="279"/>
        <v>970.26404233898029</v>
      </c>
      <c r="I5950" s="18">
        <f t="shared" si="277"/>
        <v>58.680751323093133</v>
      </c>
      <c r="J5950" s="17">
        <f t="shared" si="278"/>
        <v>0.82320754366406801</v>
      </c>
    </row>
    <row r="5951" spans="1:10" x14ac:dyDescent="0.3">
      <c r="A5951" s="2">
        <v>20200904</v>
      </c>
      <c r="B5951" s="2" t="s">
        <v>35</v>
      </c>
      <c r="C5951" s="2">
        <v>823.01</v>
      </c>
      <c r="D5951" s="2">
        <v>57.56</v>
      </c>
      <c r="E5951" s="2">
        <v>29.08</v>
      </c>
      <c r="F5951" s="2">
        <v>2.21</v>
      </c>
      <c r="G5951" s="2">
        <v>0</v>
      </c>
      <c r="H5951" s="16">
        <f t="shared" si="279"/>
        <v>975.18389511192538</v>
      </c>
      <c r="I5951" s="15">
        <f t="shared" si="277"/>
        <v>59.554496722247663</v>
      </c>
      <c r="J5951" s="14">
        <f t="shared" si="278"/>
        <v>0.82354744592937357</v>
      </c>
    </row>
    <row r="5952" spans="1:10" x14ac:dyDescent="0.3">
      <c r="A5952" s="19">
        <v>20200904</v>
      </c>
      <c r="B5952" s="19" t="s">
        <v>34</v>
      </c>
      <c r="C5952" s="19">
        <v>790.01</v>
      </c>
      <c r="D5952" s="19">
        <v>51.97</v>
      </c>
      <c r="E5952" s="19">
        <v>29.37</v>
      </c>
      <c r="F5952" s="19">
        <v>3.24</v>
      </c>
      <c r="G5952" s="19">
        <v>0</v>
      </c>
      <c r="H5952" s="17">
        <f t="shared" si="279"/>
        <v>1002.9475035153656</v>
      </c>
      <c r="I5952" s="18">
        <f t="shared" si="277"/>
        <v>60.712109484855176</v>
      </c>
      <c r="J5952" s="17">
        <f t="shared" si="278"/>
        <v>0.84176933377640262</v>
      </c>
    </row>
    <row r="5953" spans="1:10" x14ac:dyDescent="0.3">
      <c r="A5953" s="2">
        <v>20200904</v>
      </c>
      <c r="B5953" s="2" t="s">
        <v>33</v>
      </c>
      <c r="C5953" s="2">
        <v>677.01</v>
      </c>
      <c r="D5953" s="2">
        <v>43.08</v>
      </c>
      <c r="E5953" s="2">
        <v>29.02</v>
      </c>
      <c r="F5953" s="2">
        <v>4.4800000000000004</v>
      </c>
      <c r="G5953" s="2">
        <v>0</v>
      </c>
      <c r="H5953" s="16">
        <f t="shared" si="279"/>
        <v>991.20250154451389</v>
      </c>
      <c r="I5953" s="15">
        <f t="shared" si="277"/>
        <v>59.995078173266059</v>
      </c>
      <c r="J5953" s="14">
        <f t="shared" si="278"/>
        <v>0.83511006092262174</v>
      </c>
    </row>
    <row r="5954" spans="1:10" x14ac:dyDescent="0.3">
      <c r="A5954" s="19">
        <v>20200904</v>
      </c>
      <c r="B5954" s="19" t="s">
        <v>32</v>
      </c>
      <c r="C5954" s="19">
        <v>510.01</v>
      </c>
      <c r="D5954" s="19">
        <v>32.5</v>
      </c>
      <c r="E5954" s="19">
        <v>28.12</v>
      </c>
      <c r="F5954" s="19">
        <v>5.38</v>
      </c>
      <c r="G5954" s="19">
        <v>0</v>
      </c>
      <c r="H5954" s="17">
        <f t="shared" si="279"/>
        <v>949.20969990879166</v>
      </c>
      <c r="I5954" s="18">
        <f t="shared" si="277"/>
        <v>57.782803122149744</v>
      </c>
      <c r="J5954" s="17">
        <f t="shared" si="278"/>
        <v>0.8091798036969402</v>
      </c>
    </row>
    <row r="5955" spans="1:10" x14ac:dyDescent="0.3">
      <c r="A5955" s="2">
        <v>20200904</v>
      </c>
      <c r="B5955" s="2" t="s">
        <v>31</v>
      </c>
      <c r="C5955" s="2">
        <v>310.01</v>
      </c>
      <c r="D5955" s="2">
        <v>21.12</v>
      </c>
      <c r="E5955" s="2">
        <v>26.86</v>
      </c>
      <c r="F5955" s="2">
        <v>6</v>
      </c>
      <c r="G5955" s="2">
        <v>0</v>
      </c>
      <c r="H5955" s="16">
        <f t="shared" si="279"/>
        <v>860.36826563657542</v>
      </c>
      <c r="I5955" s="15">
        <f t="shared" si="277"/>
        <v>53.746508301142981</v>
      </c>
      <c r="J5955" s="14">
        <f t="shared" si="278"/>
        <v>0.74907163993084724</v>
      </c>
    </row>
    <row r="5956" spans="1:10" x14ac:dyDescent="0.3">
      <c r="A5956" s="19">
        <v>20200904</v>
      </c>
      <c r="B5956" s="19" t="s">
        <v>30</v>
      </c>
      <c r="C5956" s="19">
        <v>108</v>
      </c>
      <c r="D5956" s="19">
        <v>9.44</v>
      </c>
      <c r="E5956" s="19">
        <v>25.21</v>
      </c>
      <c r="F5956" s="19">
        <v>6.28</v>
      </c>
      <c r="G5956" s="19">
        <v>0</v>
      </c>
      <c r="H5956" s="17">
        <f t="shared" si="279"/>
        <v>658.4776448500952</v>
      </c>
      <c r="I5956" s="18">
        <f t="shared" si="277"/>
        <v>45.787426401565476</v>
      </c>
      <c r="J5956" s="17">
        <f t="shared" si="278"/>
        <v>0.59688139474280633</v>
      </c>
    </row>
    <row r="5957" spans="1:10" x14ac:dyDescent="0.3">
      <c r="A5957" s="2">
        <v>20200904</v>
      </c>
      <c r="B5957" s="2" t="s">
        <v>29</v>
      </c>
      <c r="C5957" s="2">
        <v>0</v>
      </c>
      <c r="D5957" s="2">
        <v>0</v>
      </c>
      <c r="E5957" s="2">
        <v>23.38</v>
      </c>
      <c r="F5957" s="2">
        <v>6.28</v>
      </c>
      <c r="G5957" s="2">
        <v>0</v>
      </c>
      <c r="H5957" s="16">
        <f t="shared" si="279"/>
        <v>0</v>
      </c>
      <c r="I5957" s="15">
        <f t="shared" si="277"/>
        <v>23.38</v>
      </c>
      <c r="J5957" s="14">
        <f t="shared" si="278"/>
        <v>0</v>
      </c>
    </row>
    <row r="5958" spans="1:10" x14ac:dyDescent="0.3">
      <c r="A5958" s="19">
        <v>20200904</v>
      </c>
      <c r="B5958" s="19" t="s">
        <v>28</v>
      </c>
      <c r="C5958" s="19">
        <v>0</v>
      </c>
      <c r="D5958" s="19">
        <v>0</v>
      </c>
      <c r="E5958" s="19">
        <v>22.11</v>
      </c>
      <c r="F5958" s="19">
        <v>6.41</v>
      </c>
      <c r="G5958" s="19">
        <v>0</v>
      </c>
      <c r="H5958" s="17">
        <f t="shared" si="279"/>
        <v>0</v>
      </c>
      <c r="I5958" s="18">
        <f t="shared" si="277"/>
        <v>22.11</v>
      </c>
      <c r="J5958" s="17">
        <f t="shared" si="278"/>
        <v>0</v>
      </c>
    </row>
    <row r="5959" spans="1:10" x14ac:dyDescent="0.3">
      <c r="A5959" s="2">
        <v>20200904</v>
      </c>
      <c r="B5959" s="2" t="s">
        <v>27</v>
      </c>
      <c r="C5959" s="2">
        <v>0</v>
      </c>
      <c r="D5959" s="2">
        <v>0</v>
      </c>
      <c r="E5959" s="2">
        <v>21.25</v>
      </c>
      <c r="F5959" s="2">
        <v>6.28</v>
      </c>
      <c r="G5959" s="2">
        <v>0</v>
      </c>
      <c r="H5959" s="16">
        <f t="shared" si="279"/>
        <v>0</v>
      </c>
      <c r="I5959" s="15">
        <f t="shared" si="277"/>
        <v>21.25</v>
      </c>
      <c r="J5959" s="14">
        <f t="shared" si="278"/>
        <v>0</v>
      </c>
    </row>
    <row r="5960" spans="1:10" x14ac:dyDescent="0.3">
      <c r="A5960" s="19">
        <v>20200904</v>
      </c>
      <c r="B5960" s="19" t="s">
        <v>26</v>
      </c>
      <c r="C5960" s="19">
        <v>0</v>
      </c>
      <c r="D5960" s="19">
        <v>0</v>
      </c>
      <c r="E5960" s="19">
        <v>20.57</v>
      </c>
      <c r="F5960" s="19">
        <v>6</v>
      </c>
      <c r="G5960" s="19">
        <v>0</v>
      </c>
      <c r="H5960" s="17">
        <f t="shared" si="279"/>
        <v>0</v>
      </c>
      <c r="I5960" s="18">
        <f t="shared" si="277"/>
        <v>20.57</v>
      </c>
      <c r="J5960" s="17">
        <f t="shared" si="278"/>
        <v>0</v>
      </c>
    </row>
    <row r="5961" spans="1:10" x14ac:dyDescent="0.3">
      <c r="A5961" s="2">
        <v>20200904</v>
      </c>
      <c r="B5961" s="2" t="s">
        <v>25</v>
      </c>
      <c r="C5961" s="2">
        <v>0</v>
      </c>
      <c r="D5961" s="2">
        <v>0</v>
      </c>
      <c r="E5961" s="2">
        <v>20.13</v>
      </c>
      <c r="F5961" s="2">
        <v>5.66</v>
      </c>
      <c r="G5961" s="2">
        <v>0</v>
      </c>
      <c r="H5961" s="16">
        <f t="shared" si="279"/>
        <v>0</v>
      </c>
      <c r="I5961" s="15">
        <f t="shared" si="277"/>
        <v>20.13</v>
      </c>
      <c r="J5961" s="14">
        <f t="shared" si="278"/>
        <v>0</v>
      </c>
    </row>
    <row r="5962" spans="1:10" x14ac:dyDescent="0.3">
      <c r="A5962" s="19">
        <v>20200905</v>
      </c>
      <c r="B5962" s="19" t="s">
        <v>48</v>
      </c>
      <c r="C5962" s="19">
        <v>0</v>
      </c>
      <c r="D5962" s="19">
        <v>0</v>
      </c>
      <c r="E5962" s="19">
        <v>19.78</v>
      </c>
      <c r="F5962" s="19">
        <v>5.0999999999999996</v>
      </c>
      <c r="G5962" s="19">
        <v>0</v>
      </c>
      <c r="H5962" s="17">
        <f t="shared" si="279"/>
        <v>0</v>
      </c>
      <c r="I5962" s="18">
        <f t="shared" ref="I5962:I6025" si="280">E5962+H5962*((NOCT-20)/(800))</f>
        <v>19.78</v>
      </c>
      <c r="J5962" s="17">
        <f t="shared" ref="J5962:J6025" si="281">P_STC__W*(H5962/1000)*(1+(alpha_p/100)*(I5962-25))</f>
        <v>0</v>
      </c>
    </row>
    <row r="5963" spans="1:10" x14ac:dyDescent="0.3">
      <c r="A5963" s="2">
        <v>20200905</v>
      </c>
      <c r="B5963" s="2" t="s">
        <v>47</v>
      </c>
      <c r="C5963" s="2">
        <v>0</v>
      </c>
      <c r="D5963" s="2">
        <v>0</v>
      </c>
      <c r="E5963" s="2">
        <v>19.52</v>
      </c>
      <c r="F5963" s="2">
        <v>4.83</v>
      </c>
      <c r="G5963" s="2">
        <v>0</v>
      </c>
      <c r="H5963" s="16">
        <f t="shared" si="279"/>
        <v>0</v>
      </c>
      <c r="I5963" s="15">
        <f t="shared" si="280"/>
        <v>19.52</v>
      </c>
      <c r="J5963" s="14">
        <f t="shared" si="281"/>
        <v>0</v>
      </c>
    </row>
    <row r="5964" spans="1:10" x14ac:dyDescent="0.3">
      <c r="A5964" s="19">
        <v>20200905</v>
      </c>
      <c r="B5964" s="19" t="s">
        <v>46</v>
      </c>
      <c r="C5964" s="19">
        <v>0</v>
      </c>
      <c r="D5964" s="19">
        <v>0</v>
      </c>
      <c r="E5964" s="19">
        <v>19.29</v>
      </c>
      <c r="F5964" s="19">
        <v>4.4800000000000004</v>
      </c>
      <c r="G5964" s="19">
        <v>0</v>
      </c>
      <c r="H5964" s="17">
        <f t="shared" si="279"/>
        <v>0</v>
      </c>
      <c r="I5964" s="18">
        <f t="shared" si="280"/>
        <v>19.29</v>
      </c>
      <c r="J5964" s="17">
        <f t="shared" si="281"/>
        <v>0</v>
      </c>
    </row>
    <row r="5965" spans="1:10" x14ac:dyDescent="0.3">
      <c r="A5965" s="2">
        <v>20200905</v>
      </c>
      <c r="B5965" s="2" t="s">
        <v>45</v>
      </c>
      <c r="C5965" s="2">
        <v>0</v>
      </c>
      <c r="D5965" s="2">
        <v>0</v>
      </c>
      <c r="E5965" s="2">
        <v>18.899999999999999</v>
      </c>
      <c r="F5965" s="2">
        <v>4.34</v>
      </c>
      <c r="G5965" s="2">
        <v>0</v>
      </c>
      <c r="H5965" s="16">
        <f t="shared" si="279"/>
        <v>0</v>
      </c>
      <c r="I5965" s="15">
        <f t="shared" si="280"/>
        <v>18.899999999999999</v>
      </c>
      <c r="J5965" s="14">
        <f t="shared" si="281"/>
        <v>0</v>
      </c>
    </row>
    <row r="5966" spans="1:10" x14ac:dyDescent="0.3">
      <c r="A5966" s="19">
        <v>20200905</v>
      </c>
      <c r="B5966" s="19" t="s">
        <v>44</v>
      </c>
      <c r="C5966" s="19">
        <v>0</v>
      </c>
      <c r="D5966" s="19">
        <v>0</v>
      </c>
      <c r="E5966" s="19">
        <v>18.7</v>
      </c>
      <c r="F5966" s="19">
        <v>4.34</v>
      </c>
      <c r="G5966" s="19">
        <v>0</v>
      </c>
      <c r="H5966" s="17">
        <f t="shared" si="279"/>
        <v>0</v>
      </c>
      <c r="I5966" s="18">
        <f t="shared" si="280"/>
        <v>18.7</v>
      </c>
      <c r="J5966" s="17">
        <f t="shared" si="281"/>
        <v>0</v>
      </c>
    </row>
    <row r="5967" spans="1:10" x14ac:dyDescent="0.3">
      <c r="A5967" s="2">
        <v>20200905</v>
      </c>
      <c r="B5967" s="2" t="s">
        <v>43</v>
      </c>
      <c r="C5967" s="2">
        <v>0</v>
      </c>
      <c r="D5967" s="2">
        <v>0</v>
      </c>
      <c r="E5967" s="2">
        <v>18.36</v>
      </c>
      <c r="F5967" s="2">
        <v>4.41</v>
      </c>
      <c r="G5967" s="2">
        <v>0</v>
      </c>
      <c r="H5967" s="16">
        <f t="shared" si="279"/>
        <v>0</v>
      </c>
      <c r="I5967" s="15">
        <f t="shared" si="280"/>
        <v>18.36</v>
      </c>
      <c r="J5967" s="14">
        <f t="shared" si="281"/>
        <v>0</v>
      </c>
    </row>
    <row r="5968" spans="1:10" x14ac:dyDescent="0.3">
      <c r="A5968" s="19">
        <v>20200905</v>
      </c>
      <c r="B5968" s="19" t="s">
        <v>42</v>
      </c>
      <c r="C5968" s="19">
        <v>0</v>
      </c>
      <c r="D5968" s="19">
        <v>0</v>
      </c>
      <c r="E5968" s="19">
        <v>18.02</v>
      </c>
      <c r="F5968" s="19">
        <v>4.28</v>
      </c>
      <c r="G5968" s="19">
        <v>0</v>
      </c>
      <c r="H5968" s="17">
        <f t="shared" si="279"/>
        <v>0</v>
      </c>
      <c r="I5968" s="18">
        <f t="shared" si="280"/>
        <v>18.02</v>
      </c>
      <c r="J5968" s="17">
        <f t="shared" si="281"/>
        <v>0</v>
      </c>
    </row>
    <row r="5969" spans="1:10" x14ac:dyDescent="0.3">
      <c r="A5969" s="2">
        <v>20200905</v>
      </c>
      <c r="B5969" s="2" t="s">
        <v>41</v>
      </c>
      <c r="C5969" s="2">
        <v>137</v>
      </c>
      <c r="D5969" s="2">
        <v>11.15</v>
      </c>
      <c r="E5969" s="2">
        <v>18.05</v>
      </c>
      <c r="F5969" s="2">
        <v>4.1399999999999997</v>
      </c>
      <c r="G5969" s="2">
        <v>0</v>
      </c>
      <c r="H5969" s="16">
        <f t="shared" si="279"/>
        <v>708.45615985146924</v>
      </c>
      <c r="I5969" s="15">
        <f t="shared" si="280"/>
        <v>40.189254995358411</v>
      </c>
      <c r="J5969" s="14">
        <f t="shared" si="281"/>
        <v>0.66003201415889567</v>
      </c>
    </row>
    <row r="5970" spans="1:10" x14ac:dyDescent="0.3">
      <c r="A5970" s="19">
        <v>20200905</v>
      </c>
      <c r="B5970" s="19" t="s">
        <v>40</v>
      </c>
      <c r="C5970" s="19">
        <v>333</v>
      </c>
      <c r="D5970" s="19">
        <v>22.79</v>
      </c>
      <c r="E5970" s="19">
        <v>19.190000000000001</v>
      </c>
      <c r="F5970" s="19">
        <v>3.66</v>
      </c>
      <c r="G5970" s="19">
        <v>0</v>
      </c>
      <c r="H5970" s="17">
        <f t="shared" si="279"/>
        <v>859.6772230410462</v>
      </c>
      <c r="I5970" s="18">
        <f t="shared" si="280"/>
        <v>46.054913220032695</v>
      </c>
      <c r="J5970" s="17">
        <f t="shared" si="281"/>
        <v>0.77822529106339056</v>
      </c>
    </row>
    <row r="5971" spans="1:10" x14ac:dyDescent="0.3">
      <c r="A5971" s="2">
        <v>20200905</v>
      </c>
      <c r="B5971" s="2" t="s">
        <v>39</v>
      </c>
      <c r="C5971" s="2">
        <v>526</v>
      </c>
      <c r="D5971" s="2">
        <v>34.07</v>
      </c>
      <c r="E5971" s="2">
        <v>21.09</v>
      </c>
      <c r="F5971" s="2">
        <v>3.17</v>
      </c>
      <c r="G5971" s="2">
        <v>0</v>
      </c>
      <c r="H5971" s="16">
        <f t="shared" ref="H5971:H6034" si="282">IF(D5971&gt;0,C5971/SIN(D5971*PI()/180),0)</f>
        <v>938.94141393485575</v>
      </c>
      <c r="I5971" s="15">
        <f t="shared" si="280"/>
        <v>50.431919185464238</v>
      </c>
      <c r="J5971" s="14">
        <f t="shared" si="281"/>
        <v>0.83148554421901022</v>
      </c>
    </row>
    <row r="5972" spans="1:10" x14ac:dyDescent="0.3">
      <c r="A5972" s="19">
        <v>20200905</v>
      </c>
      <c r="B5972" s="19" t="s">
        <v>38</v>
      </c>
      <c r="C5972" s="19">
        <v>682</v>
      </c>
      <c r="D5972" s="19">
        <v>44.42</v>
      </c>
      <c r="E5972" s="19">
        <v>23.37</v>
      </c>
      <c r="F5972" s="19">
        <v>2.9</v>
      </c>
      <c r="G5972" s="19">
        <v>0</v>
      </c>
      <c r="H5972" s="17">
        <f t="shared" si="282"/>
        <v>974.40724250194137</v>
      </c>
      <c r="I5972" s="18">
        <f t="shared" si="280"/>
        <v>53.820226328185669</v>
      </c>
      <c r="J5972" s="17">
        <f t="shared" si="281"/>
        <v>0.84803537481065971</v>
      </c>
    </row>
    <row r="5973" spans="1:10" x14ac:dyDescent="0.3">
      <c r="A5973" s="2">
        <v>20200905</v>
      </c>
      <c r="B5973" s="2" t="s">
        <v>37</v>
      </c>
      <c r="C5973" s="2">
        <v>807.01</v>
      </c>
      <c r="D5973" s="2">
        <v>52.85</v>
      </c>
      <c r="E5973" s="2">
        <v>25.51</v>
      </c>
      <c r="F5973" s="2">
        <v>2.62</v>
      </c>
      <c r="G5973" s="2">
        <v>0</v>
      </c>
      <c r="H5973" s="16">
        <f t="shared" si="282"/>
        <v>1012.4868989857252</v>
      </c>
      <c r="I5973" s="15">
        <f t="shared" si="280"/>
        <v>57.150215593303912</v>
      </c>
      <c r="J5973" s="14">
        <f t="shared" si="281"/>
        <v>0.86600437459068458</v>
      </c>
    </row>
    <row r="5974" spans="1:10" x14ac:dyDescent="0.3">
      <c r="A5974" s="19">
        <v>20200905</v>
      </c>
      <c r="B5974" s="19" t="s">
        <v>36</v>
      </c>
      <c r="C5974" s="19">
        <v>860.01</v>
      </c>
      <c r="D5974" s="19">
        <v>57.67</v>
      </c>
      <c r="E5974" s="19">
        <v>27.01</v>
      </c>
      <c r="F5974" s="19">
        <v>2.62</v>
      </c>
      <c r="G5974" s="19">
        <v>0</v>
      </c>
      <c r="H5974" s="17">
        <f t="shared" si="282"/>
        <v>1017.7850771882975</v>
      </c>
      <c r="I5974" s="18">
        <f t="shared" si="280"/>
        <v>58.815783662134294</v>
      </c>
      <c r="J5974" s="17">
        <f t="shared" si="281"/>
        <v>0.86290767725693096</v>
      </c>
    </row>
    <row r="5975" spans="1:10" x14ac:dyDescent="0.3">
      <c r="A5975" s="2">
        <v>20200905</v>
      </c>
      <c r="B5975" s="2" t="s">
        <v>35</v>
      </c>
      <c r="C5975" s="2">
        <v>855.01</v>
      </c>
      <c r="D5975" s="2">
        <v>57.19</v>
      </c>
      <c r="E5975" s="2">
        <v>27.95</v>
      </c>
      <c r="F5975" s="2">
        <v>3.1</v>
      </c>
      <c r="G5975" s="2">
        <v>0</v>
      </c>
      <c r="H5975" s="16">
        <f t="shared" si="282"/>
        <v>1017.2973691573922</v>
      </c>
      <c r="I5975" s="15">
        <f t="shared" si="280"/>
        <v>59.740542786168504</v>
      </c>
      <c r="J5975" s="14">
        <f t="shared" si="281"/>
        <v>0.85826078664978134</v>
      </c>
    </row>
    <row r="5976" spans="1:10" x14ac:dyDescent="0.3">
      <c r="A5976" s="19">
        <v>20200905</v>
      </c>
      <c r="B5976" s="19" t="s">
        <v>34</v>
      </c>
      <c r="C5976" s="19">
        <v>801.01</v>
      </c>
      <c r="D5976" s="19">
        <v>51.6</v>
      </c>
      <c r="E5976" s="19">
        <v>28.4</v>
      </c>
      <c r="F5976" s="19">
        <v>3.66</v>
      </c>
      <c r="G5976" s="19">
        <v>0</v>
      </c>
      <c r="H5976" s="17">
        <f t="shared" si="282"/>
        <v>1022.0960664049035</v>
      </c>
      <c r="I5976" s="18">
        <f t="shared" si="280"/>
        <v>60.340502075153232</v>
      </c>
      <c r="J5976" s="17">
        <f t="shared" si="281"/>
        <v>0.85954981970385547</v>
      </c>
    </row>
    <row r="5977" spans="1:10" x14ac:dyDescent="0.3">
      <c r="A5977" s="2">
        <v>20200905</v>
      </c>
      <c r="B5977" s="2" t="s">
        <v>33</v>
      </c>
      <c r="C5977" s="2">
        <v>666.01</v>
      </c>
      <c r="D5977" s="2">
        <v>42.75</v>
      </c>
      <c r="E5977" s="2">
        <v>28.26</v>
      </c>
      <c r="F5977" s="2">
        <v>4.21</v>
      </c>
      <c r="G5977" s="2">
        <v>0</v>
      </c>
      <c r="H5977" s="16">
        <f t="shared" si="282"/>
        <v>981.15684813678365</v>
      </c>
      <c r="I5977" s="15">
        <f t="shared" si="280"/>
        <v>58.921151504274491</v>
      </c>
      <c r="J5977" s="14">
        <f t="shared" si="281"/>
        <v>0.83138798270881431</v>
      </c>
    </row>
    <row r="5978" spans="1:10" x14ac:dyDescent="0.3">
      <c r="A5978" s="19">
        <v>20200905</v>
      </c>
      <c r="B5978" s="19" t="s">
        <v>32</v>
      </c>
      <c r="C5978" s="19">
        <v>500.01</v>
      </c>
      <c r="D5978" s="19">
        <v>32.19</v>
      </c>
      <c r="E5978" s="19">
        <v>27.57</v>
      </c>
      <c r="F5978" s="19">
        <v>4.83</v>
      </c>
      <c r="G5978" s="19">
        <v>0</v>
      </c>
      <c r="H5978" s="17">
        <f t="shared" si="282"/>
        <v>938.58302210028535</v>
      </c>
      <c r="I5978" s="18">
        <f t="shared" si="280"/>
        <v>56.900719440633921</v>
      </c>
      <c r="J5978" s="17">
        <f t="shared" si="281"/>
        <v>0.80384639063134955</v>
      </c>
    </row>
    <row r="5979" spans="1:10" x14ac:dyDescent="0.3">
      <c r="A5979" s="2">
        <v>20200905</v>
      </c>
      <c r="B5979" s="2" t="s">
        <v>31</v>
      </c>
      <c r="C5979" s="2">
        <v>306.01</v>
      </c>
      <c r="D5979" s="2">
        <v>20.82</v>
      </c>
      <c r="E5979" s="2">
        <v>26.4</v>
      </c>
      <c r="F5979" s="2">
        <v>5.17</v>
      </c>
      <c r="G5979" s="2">
        <v>0</v>
      </c>
      <c r="H5979" s="16">
        <f t="shared" si="282"/>
        <v>860.9492623865101</v>
      </c>
      <c r="I5979" s="15">
        <f t="shared" si="280"/>
        <v>53.304664449578439</v>
      </c>
      <c r="J5979" s="14">
        <f t="shared" si="281"/>
        <v>0.75128930247668002</v>
      </c>
    </row>
    <row r="5980" spans="1:10" x14ac:dyDescent="0.3">
      <c r="A5980" s="19">
        <v>20200905</v>
      </c>
      <c r="B5980" s="19" t="s">
        <v>30</v>
      </c>
      <c r="C5980" s="19">
        <v>105</v>
      </c>
      <c r="D5980" s="19">
        <v>9.15</v>
      </c>
      <c r="E5980" s="19">
        <v>24.95</v>
      </c>
      <c r="F5980" s="19">
        <v>5.0999999999999996</v>
      </c>
      <c r="G5980" s="19">
        <v>0</v>
      </c>
      <c r="H5980" s="17">
        <f t="shared" si="282"/>
        <v>660.29559801785501</v>
      </c>
      <c r="I5980" s="18">
        <f t="shared" si="280"/>
        <v>45.584237438057968</v>
      </c>
      <c r="J5980" s="17">
        <f t="shared" si="281"/>
        <v>0.59913303185778699</v>
      </c>
    </row>
    <row r="5981" spans="1:10" x14ac:dyDescent="0.3">
      <c r="A5981" s="2">
        <v>20200905</v>
      </c>
      <c r="B5981" s="2" t="s">
        <v>29</v>
      </c>
      <c r="C5981" s="2">
        <v>0</v>
      </c>
      <c r="D5981" s="2">
        <v>0</v>
      </c>
      <c r="E5981" s="2">
        <v>23.27</v>
      </c>
      <c r="F5981" s="2">
        <v>5.0999999999999996</v>
      </c>
      <c r="G5981" s="2">
        <v>0</v>
      </c>
      <c r="H5981" s="16">
        <f t="shared" si="282"/>
        <v>0</v>
      </c>
      <c r="I5981" s="15">
        <f t="shared" si="280"/>
        <v>23.27</v>
      </c>
      <c r="J5981" s="14">
        <f t="shared" si="281"/>
        <v>0</v>
      </c>
    </row>
    <row r="5982" spans="1:10" x14ac:dyDescent="0.3">
      <c r="A5982" s="19">
        <v>20200905</v>
      </c>
      <c r="B5982" s="19" t="s">
        <v>28</v>
      </c>
      <c r="C5982" s="19">
        <v>0</v>
      </c>
      <c r="D5982" s="19">
        <v>0</v>
      </c>
      <c r="E5982" s="19">
        <v>22.38</v>
      </c>
      <c r="F5982" s="19">
        <v>4.97</v>
      </c>
      <c r="G5982" s="19">
        <v>0</v>
      </c>
      <c r="H5982" s="17">
        <f t="shared" si="282"/>
        <v>0</v>
      </c>
      <c r="I5982" s="18">
        <f t="shared" si="280"/>
        <v>22.38</v>
      </c>
      <c r="J5982" s="17">
        <f t="shared" si="281"/>
        <v>0</v>
      </c>
    </row>
    <row r="5983" spans="1:10" x14ac:dyDescent="0.3">
      <c r="A5983" s="2">
        <v>20200905</v>
      </c>
      <c r="B5983" s="2" t="s">
        <v>27</v>
      </c>
      <c r="C5983" s="2">
        <v>0</v>
      </c>
      <c r="D5983" s="2">
        <v>0</v>
      </c>
      <c r="E5983" s="2">
        <v>21.99</v>
      </c>
      <c r="F5983" s="2">
        <v>5.03</v>
      </c>
      <c r="G5983" s="2">
        <v>0</v>
      </c>
      <c r="H5983" s="16">
        <f t="shared" si="282"/>
        <v>0</v>
      </c>
      <c r="I5983" s="15">
        <f t="shared" si="280"/>
        <v>21.99</v>
      </c>
      <c r="J5983" s="14">
        <f t="shared" si="281"/>
        <v>0</v>
      </c>
    </row>
    <row r="5984" spans="1:10" x14ac:dyDescent="0.3">
      <c r="A5984" s="19">
        <v>20200905</v>
      </c>
      <c r="B5984" s="19" t="s">
        <v>26</v>
      </c>
      <c r="C5984" s="19">
        <v>0</v>
      </c>
      <c r="D5984" s="19">
        <v>0</v>
      </c>
      <c r="E5984" s="19">
        <v>21.71</v>
      </c>
      <c r="F5984" s="19">
        <v>4.6900000000000004</v>
      </c>
      <c r="G5984" s="19">
        <v>0</v>
      </c>
      <c r="H5984" s="17">
        <f t="shared" si="282"/>
        <v>0</v>
      </c>
      <c r="I5984" s="18">
        <f t="shared" si="280"/>
        <v>21.71</v>
      </c>
      <c r="J5984" s="17">
        <f t="shared" si="281"/>
        <v>0</v>
      </c>
    </row>
    <row r="5985" spans="1:10" x14ac:dyDescent="0.3">
      <c r="A5985" s="2">
        <v>20200905</v>
      </c>
      <c r="B5985" s="2" t="s">
        <v>25</v>
      </c>
      <c r="C5985" s="2">
        <v>0</v>
      </c>
      <c r="D5985" s="2">
        <v>0</v>
      </c>
      <c r="E5985" s="2">
        <v>21.46</v>
      </c>
      <c r="F5985" s="2">
        <v>4.41</v>
      </c>
      <c r="G5985" s="2">
        <v>0</v>
      </c>
      <c r="H5985" s="16">
        <f t="shared" si="282"/>
        <v>0</v>
      </c>
      <c r="I5985" s="15">
        <f t="shared" si="280"/>
        <v>21.46</v>
      </c>
      <c r="J5985" s="14">
        <f t="shared" si="281"/>
        <v>0</v>
      </c>
    </row>
    <row r="5986" spans="1:10" x14ac:dyDescent="0.3">
      <c r="A5986" s="19">
        <v>20200906</v>
      </c>
      <c r="B5986" s="19" t="s">
        <v>48</v>
      </c>
      <c r="C5986" s="19">
        <v>0</v>
      </c>
      <c r="D5986" s="19">
        <v>0</v>
      </c>
      <c r="E5986" s="19">
        <v>21.15</v>
      </c>
      <c r="F5986" s="19">
        <v>4.21</v>
      </c>
      <c r="G5986" s="19">
        <v>0</v>
      </c>
      <c r="H5986" s="17">
        <f t="shared" si="282"/>
        <v>0</v>
      </c>
      <c r="I5986" s="18">
        <f t="shared" si="280"/>
        <v>21.15</v>
      </c>
      <c r="J5986" s="17">
        <f t="shared" si="281"/>
        <v>0</v>
      </c>
    </row>
    <row r="5987" spans="1:10" x14ac:dyDescent="0.3">
      <c r="A5987" s="2">
        <v>20200906</v>
      </c>
      <c r="B5987" s="2" t="s">
        <v>47</v>
      </c>
      <c r="C5987" s="2">
        <v>0</v>
      </c>
      <c r="D5987" s="2">
        <v>0</v>
      </c>
      <c r="E5987" s="2">
        <v>20.91</v>
      </c>
      <c r="F5987" s="2">
        <v>3.93</v>
      </c>
      <c r="G5987" s="2">
        <v>0</v>
      </c>
      <c r="H5987" s="16">
        <f t="shared" si="282"/>
        <v>0</v>
      </c>
      <c r="I5987" s="15">
        <f t="shared" si="280"/>
        <v>20.91</v>
      </c>
      <c r="J5987" s="14">
        <f t="shared" si="281"/>
        <v>0</v>
      </c>
    </row>
    <row r="5988" spans="1:10" x14ac:dyDescent="0.3">
      <c r="A5988" s="19">
        <v>20200906</v>
      </c>
      <c r="B5988" s="19" t="s">
        <v>46</v>
      </c>
      <c r="C5988" s="19">
        <v>0</v>
      </c>
      <c r="D5988" s="19">
        <v>0</v>
      </c>
      <c r="E5988" s="19">
        <v>20.64</v>
      </c>
      <c r="F5988" s="19">
        <v>3.66</v>
      </c>
      <c r="G5988" s="19">
        <v>0</v>
      </c>
      <c r="H5988" s="17">
        <f t="shared" si="282"/>
        <v>0</v>
      </c>
      <c r="I5988" s="18">
        <f t="shared" si="280"/>
        <v>20.64</v>
      </c>
      <c r="J5988" s="17">
        <f t="shared" si="281"/>
        <v>0</v>
      </c>
    </row>
    <row r="5989" spans="1:10" x14ac:dyDescent="0.3">
      <c r="A5989" s="2">
        <v>20200906</v>
      </c>
      <c r="B5989" s="2" t="s">
        <v>45</v>
      </c>
      <c r="C5989" s="2">
        <v>0</v>
      </c>
      <c r="D5989" s="2">
        <v>0</v>
      </c>
      <c r="E5989" s="2">
        <v>20.34</v>
      </c>
      <c r="F5989" s="2">
        <v>3.52</v>
      </c>
      <c r="G5989" s="2">
        <v>0</v>
      </c>
      <c r="H5989" s="16">
        <f t="shared" si="282"/>
        <v>0</v>
      </c>
      <c r="I5989" s="15">
        <f t="shared" si="280"/>
        <v>20.34</v>
      </c>
      <c r="J5989" s="14">
        <f t="shared" si="281"/>
        <v>0</v>
      </c>
    </row>
    <row r="5990" spans="1:10" x14ac:dyDescent="0.3">
      <c r="A5990" s="19">
        <v>20200906</v>
      </c>
      <c r="B5990" s="19" t="s">
        <v>44</v>
      </c>
      <c r="C5990" s="19">
        <v>0</v>
      </c>
      <c r="D5990" s="19">
        <v>0</v>
      </c>
      <c r="E5990" s="19">
        <v>20.079999999999998</v>
      </c>
      <c r="F5990" s="19">
        <v>3.38</v>
      </c>
      <c r="G5990" s="19">
        <v>0</v>
      </c>
      <c r="H5990" s="17">
        <f t="shared" si="282"/>
        <v>0</v>
      </c>
      <c r="I5990" s="18">
        <f t="shared" si="280"/>
        <v>20.079999999999998</v>
      </c>
      <c r="J5990" s="17">
        <f t="shared" si="281"/>
        <v>0</v>
      </c>
    </row>
    <row r="5991" spans="1:10" x14ac:dyDescent="0.3">
      <c r="A5991" s="2">
        <v>20200906</v>
      </c>
      <c r="B5991" s="2" t="s">
        <v>43</v>
      </c>
      <c r="C5991" s="2">
        <v>0</v>
      </c>
      <c r="D5991" s="2">
        <v>0</v>
      </c>
      <c r="E5991" s="2">
        <v>19.829999999999998</v>
      </c>
      <c r="F5991" s="2">
        <v>3.17</v>
      </c>
      <c r="G5991" s="2">
        <v>0</v>
      </c>
      <c r="H5991" s="16">
        <f t="shared" si="282"/>
        <v>0</v>
      </c>
      <c r="I5991" s="15">
        <f t="shared" si="280"/>
        <v>19.829999999999998</v>
      </c>
      <c r="J5991" s="14">
        <f t="shared" si="281"/>
        <v>0</v>
      </c>
    </row>
    <row r="5992" spans="1:10" x14ac:dyDescent="0.3">
      <c r="A5992" s="19">
        <v>20200906</v>
      </c>
      <c r="B5992" s="19" t="s">
        <v>42</v>
      </c>
      <c r="C5992" s="19">
        <v>0</v>
      </c>
      <c r="D5992" s="19">
        <v>0</v>
      </c>
      <c r="E5992" s="19">
        <v>19.62</v>
      </c>
      <c r="F5992" s="19">
        <v>2.83</v>
      </c>
      <c r="G5992" s="19">
        <v>0</v>
      </c>
      <c r="H5992" s="17">
        <f t="shared" si="282"/>
        <v>0</v>
      </c>
      <c r="I5992" s="18">
        <f t="shared" si="280"/>
        <v>19.62</v>
      </c>
      <c r="J5992" s="17">
        <f t="shared" si="281"/>
        <v>0</v>
      </c>
    </row>
    <row r="5993" spans="1:10" x14ac:dyDescent="0.3">
      <c r="A5993" s="2">
        <v>20200906</v>
      </c>
      <c r="B5993" s="2" t="s">
        <v>41</v>
      </c>
      <c r="C5993" s="2">
        <v>126</v>
      </c>
      <c r="D5993" s="2">
        <v>10.99</v>
      </c>
      <c r="E5993" s="2">
        <v>19.48</v>
      </c>
      <c r="F5993" s="2">
        <v>2.21</v>
      </c>
      <c r="G5993" s="2">
        <v>0</v>
      </c>
      <c r="H5993" s="16">
        <f t="shared" si="282"/>
        <v>660.93968997129525</v>
      </c>
      <c r="I5993" s="15">
        <f t="shared" si="280"/>
        <v>40.134365311602977</v>
      </c>
      <c r="J5993" s="14">
        <f t="shared" si="281"/>
        <v>0.61592662774496088</v>
      </c>
    </row>
    <row r="5994" spans="1:10" x14ac:dyDescent="0.3">
      <c r="A5994" s="19">
        <v>20200906</v>
      </c>
      <c r="B5994" s="19" t="s">
        <v>40</v>
      </c>
      <c r="C5994" s="19">
        <v>324</v>
      </c>
      <c r="D5994" s="19">
        <v>22.63</v>
      </c>
      <c r="E5994" s="19">
        <v>21.09</v>
      </c>
      <c r="F5994" s="19">
        <v>1.59</v>
      </c>
      <c r="G5994" s="19">
        <v>0</v>
      </c>
      <c r="H5994" s="17">
        <f t="shared" si="282"/>
        <v>842.04253575203052</v>
      </c>
      <c r="I5994" s="18">
        <f t="shared" si="280"/>
        <v>47.40382924225095</v>
      </c>
      <c r="J5994" s="17">
        <f t="shared" si="281"/>
        <v>0.75715013841637835</v>
      </c>
    </row>
    <row r="5995" spans="1:10" x14ac:dyDescent="0.3">
      <c r="A5995" s="2">
        <v>20200906</v>
      </c>
      <c r="B5995" s="2" t="s">
        <v>39</v>
      </c>
      <c r="C5995" s="2">
        <v>475</v>
      </c>
      <c r="D5995" s="2">
        <v>33.880000000000003</v>
      </c>
      <c r="E5995" s="2">
        <v>23.33</v>
      </c>
      <c r="F5995" s="2">
        <v>1.31</v>
      </c>
      <c r="G5995" s="2">
        <v>0</v>
      </c>
      <c r="H5995" s="16">
        <f t="shared" si="282"/>
        <v>852.08618655432133</v>
      </c>
      <c r="I5995" s="15">
        <f t="shared" si="280"/>
        <v>49.95769332982254</v>
      </c>
      <c r="J5995" s="14">
        <f t="shared" si="281"/>
        <v>0.75638871074861813</v>
      </c>
    </row>
    <row r="5996" spans="1:10" x14ac:dyDescent="0.3">
      <c r="A5996" s="19">
        <v>20200906</v>
      </c>
      <c r="B5996" s="19" t="s">
        <v>38</v>
      </c>
      <c r="C5996" s="19">
        <v>616</v>
      </c>
      <c r="D5996" s="19">
        <v>44.19</v>
      </c>
      <c r="E5996" s="19">
        <v>25.46</v>
      </c>
      <c r="F5996" s="19">
        <v>0.83</v>
      </c>
      <c r="G5996" s="19">
        <v>0</v>
      </c>
      <c r="H5996" s="17">
        <f t="shared" si="282"/>
        <v>883.73698570675481</v>
      </c>
      <c r="I5996" s="18">
        <f t="shared" si="280"/>
        <v>53.076780803336092</v>
      </c>
      <c r="J5996" s="17">
        <f t="shared" si="281"/>
        <v>0.77208078234705202</v>
      </c>
    </row>
    <row r="5997" spans="1:10" x14ac:dyDescent="0.3">
      <c r="A5997" s="2">
        <v>20200906</v>
      </c>
      <c r="B5997" s="2" t="s">
        <v>37</v>
      </c>
      <c r="C5997" s="2">
        <v>787.01</v>
      </c>
      <c r="D5997" s="2">
        <v>52.56</v>
      </c>
      <c r="E5997" s="2">
        <v>27</v>
      </c>
      <c r="F5997" s="2">
        <v>0.41</v>
      </c>
      <c r="G5997" s="2">
        <v>0</v>
      </c>
      <c r="H5997" s="16">
        <f t="shared" si="282"/>
        <v>991.20845962404201</v>
      </c>
      <c r="I5997" s="15">
        <f t="shared" si="280"/>
        <v>57.975264363251313</v>
      </c>
      <c r="J5997" s="14">
        <f t="shared" si="281"/>
        <v>0.84412433514566942</v>
      </c>
    </row>
    <row r="5998" spans="1:10" x14ac:dyDescent="0.3">
      <c r="A5998" s="19">
        <v>20200906</v>
      </c>
      <c r="B5998" s="19" t="s">
        <v>36</v>
      </c>
      <c r="C5998" s="19">
        <v>783.01</v>
      </c>
      <c r="D5998" s="19">
        <v>57.31</v>
      </c>
      <c r="E5998" s="19">
        <v>28.06</v>
      </c>
      <c r="F5998" s="19">
        <v>1.03</v>
      </c>
      <c r="G5998" s="19">
        <v>0</v>
      </c>
      <c r="H5998" s="17">
        <f t="shared" si="282"/>
        <v>930.3770120734506</v>
      </c>
      <c r="I5998" s="18">
        <f t="shared" si="280"/>
        <v>57.13428162729533</v>
      </c>
      <c r="J5998" s="17">
        <f t="shared" si="281"/>
        <v>0.79584052590856647</v>
      </c>
    </row>
    <row r="5999" spans="1:10" x14ac:dyDescent="0.3">
      <c r="A5999" s="2">
        <v>20200906</v>
      </c>
      <c r="B5999" s="2" t="s">
        <v>35</v>
      </c>
      <c r="C5999" s="2">
        <v>778.01</v>
      </c>
      <c r="D5999" s="2">
        <v>56.8</v>
      </c>
      <c r="E5999" s="2">
        <v>28.56</v>
      </c>
      <c r="F5999" s="2">
        <v>1.86</v>
      </c>
      <c r="G5999" s="2">
        <v>0</v>
      </c>
      <c r="H5999" s="16">
        <f t="shared" si="282"/>
        <v>929.78391583636392</v>
      </c>
      <c r="I5999" s="15">
        <f t="shared" si="280"/>
        <v>57.615747369886371</v>
      </c>
      <c r="J5999" s="14">
        <f t="shared" si="281"/>
        <v>0.7933187279526025</v>
      </c>
    </row>
    <row r="6000" spans="1:10" x14ac:dyDescent="0.3">
      <c r="A6000" s="19">
        <v>20200906</v>
      </c>
      <c r="B6000" s="19" t="s">
        <v>34</v>
      </c>
      <c r="C6000" s="19">
        <v>738.01</v>
      </c>
      <c r="D6000" s="19">
        <v>51.24</v>
      </c>
      <c r="E6000" s="19">
        <v>28.55</v>
      </c>
      <c r="F6000" s="19">
        <v>2.48</v>
      </c>
      <c r="G6000" s="19">
        <v>0</v>
      </c>
      <c r="H6000" s="17">
        <f t="shared" si="282"/>
        <v>946.43940264252922</v>
      </c>
      <c r="I6000" s="18">
        <f t="shared" si="280"/>
        <v>58.126231332579039</v>
      </c>
      <c r="J6000" s="17">
        <f t="shared" si="281"/>
        <v>0.80535553496860979</v>
      </c>
    </row>
    <row r="6001" spans="1:10" x14ac:dyDescent="0.3">
      <c r="A6001" s="2">
        <v>20200906</v>
      </c>
      <c r="B6001" s="2" t="s">
        <v>33</v>
      </c>
      <c r="C6001" s="2">
        <v>640.01</v>
      </c>
      <c r="D6001" s="2">
        <v>42.41</v>
      </c>
      <c r="E6001" s="2">
        <v>28.18</v>
      </c>
      <c r="F6001" s="2">
        <v>3.03</v>
      </c>
      <c r="G6001" s="2">
        <v>0</v>
      </c>
      <c r="H6001" s="16">
        <f t="shared" si="282"/>
        <v>948.96253477745961</v>
      </c>
      <c r="I6001" s="15">
        <f t="shared" si="280"/>
        <v>57.835079211795616</v>
      </c>
      <c r="J6001" s="14">
        <f t="shared" si="281"/>
        <v>0.80874586478446053</v>
      </c>
    </row>
    <row r="6002" spans="1:10" x14ac:dyDescent="0.3">
      <c r="A6002" s="19">
        <v>20200906</v>
      </c>
      <c r="B6002" s="19" t="s">
        <v>32</v>
      </c>
      <c r="C6002" s="19">
        <v>479.01</v>
      </c>
      <c r="D6002" s="19">
        <v>31.87</v>
      </c>
      <c r="E6002" s="19">
        <v>27.42</v>
      </c>
      <c r="F6002" s="19">
        <v>3.52</v>
      </c>
      <c r="G6002" s="19">
        <v>0</v>
      </c>
      <c r="H6002" s="17">
        <f t="shared" si="282"/>
        <v>907.22666218510528</v>
      </c>
      <c r="I6002" s="18">
        <f t="shared" si="280"/>
        <v>55.770833193284545</v>
      </c>
      <c r="J6002" s="17">
        <f t="shared" si="281"/>
        <v>0.78160412087741338</v>
      </c>
    </row>
    <row r="6003" spans="1:10" x14ac:dyDescent="0.3">
      <c r="A6003" s="2">
        <v>20200906</v>
      </c>
      <c r="B6003" s="2" t="s">
        <v>31</v>
      </c>
      <c r="C6003" s="2">
        <v>285</v>
      </c>
      <c r="D6003" s="2">
        <v>20.51</v>
      </c>
      <c r="E6003" s="2">
        <v>26.56</v>
      </c>
      <c r="F6003" s="2">
        <v>3.79</v>
      </c>
      <c r="G6003" s="2">
        <v>0</v>
      </c>
      <c r="H6003" s="16">
        <f t="shared" si="282"/>
        <v>813.42381955911583</v>
      </c>
      <c r="I6003" s="15">
        <f t="shared" si="280"/>
        <v>51.979494361222365</v>
      </c>
      <c r="J6003" s="14">
        <f t="shared" si="281"/>
        <v>0.71466788447025975</v>
      </c>
    </row>
    <row r="6004" spans="1:10" x14ac:dyDescent="0.3">
      <c r="A6004" s="19">
        <v>20200906</v>
      </c>
      <c r="B6004" s="19" t="s">
        <v>30</v>
      </c>
      <c r="C6004" s="19">
        <v>94</v>
      </c>
      <c r="D6004" s="19">
        <v>8.85</v>
      </c>
      <c r="E6004" s="19">
        <v>25.47</v>
      </c>
      <c r="F6004" s="19">
        <v>3.79</v>
      </c>
      <c r="G6004" s="19">
        <v>0</v>
      </c>
      <c r="H6004" s="17">
        <f t="shared" si="282"/>
        <v>610.99199345513352</v>
      </c>
      <c r="I6004" s="18">
        <f t="shared" si="280"/>
        <v>44.563499795472922</v>
      </c>
      <c r="J6004" s="17">
        <f t="shared" si="281"/>
        <v>0.55720285562965555</v>
      </c>
    </row>
    <row r="6005" spans="1:10" x14ac:dyDescent="0.3">
      <c r="A6005" s="2">
        <v>20200906</v>
      </c>
      <c r="B6005" s="2" t="s">
        <v>29</v>
      </c>
      <c r="C6005" s="2">
        <v>0</v>
      </c>
      <c r="D6005" s="2">
        <v>0</v>
      </c>
      <c r="E6005" s="2">
        <v>24.3</v>
      </c>
      <c r="F6005" s="2">
        <v>3.66</v>
      </c>
      <c r="G6005" s="2">
        <v>0</v>
      </c>
      <c r="H6005" s="16">
        <f t="shared" si="282"/>
        <v>0</v>
      </c>
      <c r="I6005" s="15">
        <f t="shared" si="280"/>
        <v>24.3</v>
      </c>
      <c r="J6005" s="14">
        <f t="shared" si="281"/>
        <v>0</v>
      </c>
    </row>
    <row r="6006" spans="1:10" x14ac:dyDescent="0.3">
      <c r="A6006" s="19">
        <v>20200906</v>
      </c>
      <c r="B6006" s="19" t="s">
        <v>28</v>
      </c>
      <c r="C6006" s="19">
        <v>0</v>
      </c>
      <c r="D6006" s="19">
        <v>0</v>
      </c>
      <c r="E6006" s="19">
        <v>23.39</v>
      </c>
      <c r="F6006" s="19">
        <v>3.72</v>
      </c>
      <c r="G6006" s="19">
        <v>0</v>
      </c>
      <c r="H6006" s="17">
        <f t="shared" si="282"/>
        <v>0</v>
      </c>
      <c r="I6006" s="18">
        <f t="shared" si="280"/>
        <v>23.39</v>
      </c>
      <c r="J6006" s="17">
        <f t="shared" si="281"/>
        <v>0</v>
      </c>
    </row>
    <row r="6007" spans="1:10" x14ac:dyDescent="0.3">
      <c r="A6007" s="2">
        <v>20200906</v>
      </c>
      <c r="B6007" s="2" t="s">
        <v>27</v>
      </c>
      <c r="C6007" s="2">
        <v>0</v>
      </c>
      <c r="D6007" s="2">
        <v>0</v>
      </c>
      <c r="E6007" s="2">
        <v>22.9</v>
      </c>
      <c r="F6007" s="2">
        <v>3.86</v>
      </c>
      <c r="G6007" s="2">
        <v>0</v>
      </c>
      <c r="H6007" s="16">
        <f t="shared" si="282"/>
        <v>0</v>
      </c>
      <c r="I6007" s="15">
        <f t="shared" si="280"/>
        <v>22.9</v>
      </c>
      <c r="J6007" s="14">
        <f t="shared" si="281"/>
        <v>0</v>
      </c>
    </row>
    <row r="6008" spans="1:10" x14ac:dyDescent="0.3">
      <c r="A6008" s="19">
        <v>20200906</v>
      </c>
      <c r="B6008" s="19" t="s">
        <v>26</v>
      </c>
      <c r="C6008" s="19">
        <v>0</v>
      </c>
      <c r="D6008" s="19">
        <v>0</v>
      </c>
      <c r="E6008" s="19">
        <v>22.48</v>
      </c>
      <c r="F6008" s="19">
        <v>4.07</v>
      </c>
      <c r="G6008" s="19">
        <v>0</v>
      </c>
      <c r="H6008" s="17">
        <f t="shared" si="282"/>
        <v>0</v>
      </c>
      <c r="I6008" s="18">
        <f t="shared" si="280"/>
        <v>22.48</v>
      </c>
      <c r="J6008" s="17">
        <f t="shared" si="281"/>
        <v>0</v>
      </c>
    </row>
    <row r="6009" spans="1:10" x14ac:dyDescent="0.3">
      <c r="A6009" s="2">
        <v>20200906</v>
      </c>
      <c r="B6009" s="2" t="s">
        <v>25</v>
      </c>
      <c r="C6009" s="2">
        <v>0</v>
      </c>
      <c r="D6009" s="2">
        <v>0</v>
      </c>
      <c r="E6009" s="2">
        <v>22.34</v>
      </c>
      <c r="F6009" s="2">
        <v>3.93</v>
      </c>
      <c r="G6009" s="2">
        <v>0</v>
      </c>
      <c r="H6009" s="16">
        <f t="shared" si="282"/>
        <v>0</v>
      </c>
      <c r="I6009" s="15">
        <f t="shared" si="280"/>
        <v>22.34</v>
      </c>
      <c r="J6009" s="14">
        <f t="shared" si="281"/>
        <v>0</v>
      </c>
    </row>
    <row r="6010" spans="1:10" x14ac:dyDescent="0.3">
      <c r="A6010" s="19">
        <v>20200907</v>
      </c>
      <c r="B6010" s="19" t="s">
        <v>48</v>
      </c>
      <c r="C6010" s="19">
        <v>0</v>
      </c>
      <c r="D6010" s="19">
        <v>0</v>
      </c>
      <c r="E6010" s="19">
        <v>22.18</v>
      </c>
      <c r="F6010" s="19">
        <v>3.59</v>
      </c>
      <c r="G6010" s="19">
        <v>0</v>
      </c>
      <c r="H6010" s="17">
        <f t="shared" si="282"/>
        <v>0</v>
      </c>
      <c r="I6010" s="18">
        <f t="shared" si="280"/>
        <v>22.18</v>
      </c>
      <c r="J6010" s="17">
        <f t="shared" si="281"/>
        <v>0</v>
      </c>
    </row>
    <row r="6011" spans="1:10" x14ac:dyDescent="0.3">
      <c r="A6011" s="2">
        <v>20200907</v>
      </c>
      <c r="B6011" s="2" t="s">
        <v>47</v>
      </c>
      <c r="C6011" s="2">
        <v>0</v>
      </c>
      <c r="D6011" s="2">
        <v>0</v>
      </c>
      <c r="E6011" s="2">
        <v>21.93</v>
      </c>
      <c r="F6011" s="2">
        <v>3.45</v>
      </c>
      <c r="G6011" s="2">
        <v>0</v>
      </c>
      <c r="H6011" s="16">
        <f t="shared" si="282"/>
        <v>0</v>
      </c>
      <c r="I6011" s="15">
        <f t="shared" si="280"/>
        <v>21.93</v>
      </c>
      <c r="J6011" s="14">
        <f t="shared" si="281"/>
        <v>0</v>
      </c>
    </row>
    <row r="6012" spans="1:10" x14ac:dyDescent="0.3">
      <c r="A6012" s="19">
        <v>20200907</v>
      </c>
      <c r="B6012" s="19" t="s">
        <v>46</v>
      </c>
      <c r="C6012" s="19">
        <v>0</v>
      </c>
      <c r="D6012" s="19">
        <v>0</v>
      </c>
      <c r="E6012" s="19">
        <v>21.63</v>
      </c>
      <c r="F6012" s="19">
        <v>3.31</v>
      </c>
      <c r="G6012" s="19">
        <v>0</v>
      </c>
      <c r="H6012" s="17">
        <f t="shared" si="282"/>
        <v>0</v>
      </c>
      <c r="I6012" s="18">
        <f t="shared" si="280"/>
        <v>21.63</v>
      </c>
      <c r="J6012" s="17">
        <f t="shared" si="281"/>
        <v>0</v>
      </c>
    </row>
    <row r="6013" spans="1:10" x14ac:dyDescent="0.3">
      <c r="A6013" s="2">
        <v>20200907</v>
      </c>
      <c r="B6013" s="2" t="s">
        <v>45</v>
      </c>
      <c r="C6013" s="2">
        <v>0</v>
      </c>
      <c r="D6013" s="2">
        <v>0</v>
      </c>
      <c r="E6013" s="2">
        <v>21.27</v>
      </c>
      <c r="F6013" s="2">
        <v>3.31</v>
      </c>
      <c r="G6013" s="2">
        <v>0</v>
      </c>
      <c r="H6013" s="16">
        <f t="shared" si="282"/>
        <v>0</v>
      </c>
      <c r="I6013" s="15">
        <f t="shared" si="280"/>
        <v>21.27</v>
      </c>
      <c r="J6013" s="14">
        <f t="shared" si="281"/>
        <v>0</v>
      </c>
    </row>
    <row r="6014" spans="1:10" x14ac:dyDescent="0.3">
      <c r="A6014" s="19">
        <v>20200907</v>
      </c>
      <c r="B6014" s="19" t="s">
        <v>44</v>
      </c>
      <c r="C6014" s="19">
        <v>0</v>
      </c>
      <c r="D6014" s="19">
        <v>0</v>
      </c>
      <c r="E6014" s="19">
        <v>20.9</v>
      </c>
      <c r="F6014" s="19">
        <v>3.31</v>
      </c>
      <c r="G6014" s="19">
        <v>0</v>
      </c>
      <c r="H6014" s="17">
        <f t="shared" si="282"/>
        <v>0</v>
      </c>
      <c r="I6014" s="18">
        <f t="shared" si="280"/>
        <v>20.9</v>
      </c>
      <c r="J6014" s="17">
        <f t="shared" si="281"/>
        <v>0</v>
      </c>
    </row>
    <row r="6015" spans="1:10" x14ac:dyDescent="0.3">
      <c r="A6015" s="2">
        <v>20200907</v>
      </c>
      <c r="B6015" s="2" t="s">
        <v>43</v>
      </c>
      <c r="C6015" s="2">
        <v>0</v>
      </c>
      <c r="D6015" s="2">
        <v>0</v>
      </c>
      <c r="E6015" s="2">
        <v>20.56</v>
      </c>
      <c r="F6015" s="2">
        <v>3.17</v>
      </c>
      <c r="G6015" s="2">
        <v>0</v>
      </c>
      <c r="H6015" s="16">
        <f t="shared" si="282"/>
        <v>0</v>
      </c>
      <c r="I6015" s="15">
        <f t="shared" si="280"/>
        <v>20.56</v>
      </c>
      <c r="J6015" s="14">
        <f t="shared" si="281"/>
        <v>0</v>
      </c>
    </row>
    <row r="6016" spans="1:10" x14ac:dyDescent="0.3">
      <c r="A6016" s="19">
        <v>20200907</v>
      </c>
      <c r="B6016" s="19" t="s">
        <v>42</v>
      </c>
      <c r="C6016" s="19">
        <v>0</v>
      </c>
      <c r="D6016" s="19">
        <v>0</v>
      </c>
      <c r="E6016" s="19">
        <v>20.21</v>
      </c>
      <c r="F6016" s="19">
        <v>2.9</v>
      </c>
      <c r="G6016" s="19">
        <v>0</v>
      </c>
      <c r="H6016" s="17">
        <f t="shared" si="282"/>
        <v>0</v>
      </c>
      <c r="I6016" s="18">
        <f t="shared" si="280"/>
        <v>20.21</v>
      </c>
      <c r="J6016" s="17">
        <f t="shared" si="281"/>
        <v>0</v>
      </c>
    </row>
    <row r="6017" spans="1:10" x14ac:dyDescent="0.3">
      <c r="A6017" s="2">
        <v>20200907</v>
      </c>
      <c r="B6017" s="2" t="s">
        <v>41</v>
      </c>
      <c r="C6017" s="2">
        <v>133</v>
      </c>
      <c r="D6017" s="2">
        <v>10.83</v>
      </c>
      <c r="E6017" s="2">
        <v>19.88</v>
      </c>
      <c r="F6017" s="2">
        <v>2.97</v>
      </c>
      <c r="G6017" s="2">
        <v>0</v>
      </c>
      <c r="H6017" s="16">
        <f t="shared" si="282"/>
        <v>707.83983553199289</v>
      </c>
      <c r="I6017" s="15">
        <f t="shared" si="280"/>
        <v>41.999994860374777</v>
      </c>
      <c r="J6017" s="14">
        <f t="shared" si="281"/>
        <v>0.65369010448493703</v>
      </c>
    </row>
    <row r="6018" spans="1:10" x14ac:dyDescent="0.3">
      <c r="A6018" s="19">
        <v>20200907</v>
      </c>
      <c r="B6018" s="19" t="s">
        <v>40</v>
      </c>
      <c r="C6018" s="19">
        <v>335</v>
      </c>
      <c r="D6018" s="19">
        <v>22.46</v>
      </c>
      <c r="E6018" s="19">
        <v>21.51</v>
      </c>
      <c r="F6018" s="19">
        <v>2.76</v>
      </c>
      <c r="G6018" s="19">
        <v>0</v>
      </c>
      <c r="H6018" s="17">
        <f t="shared" si="282"/>
        <v>876.87531991651099</v>
      </c>
      <c r="I6018" s="18">
        <f t="shared" si="280"/>
        <v>48.912353747390966</v>
      </c>
      <c r="J6018" s="17">
        <f t="shared" si="281"/>
        <v>0.78251863212660999</v>
      </c>
    </row>
    <row r="6019" spans="1:10" x14ac:dyDescent="0.3">
      <c r="A6019" s="2">
        <v>20200907</v>
      </c>
      <c r="B6019" s="2" t="s">
        <v>39</v>
      </c>
      <c r="C6019" s="2">
        <v>525</v>
      </c>
      <c r="D6019" s="2">
        <v>33.69</v>
      </c>
      <c r="E6019" s="2">
        <v>23.93</v>
      </c>
      <c r="F6019" s="2">
        <v>2.41</v>
      </c>
      <c r="G6019" s="2">
        <v>0</v>
      </c>
      <c r="H6019" s="16">
        <f t="shared" si="282"/>
        <v>946.45888298459192</v>
      </c>
      <c r="I6019" s="15">
        <f t="shared" si="280"/>
        <v>53.506840093268494</v>
      </c>
      <c r="J6019" s="14">
        <f t="shared" si="281"/>
        <v>0.82504639884016318</v>
      </c>
    </row>
    <row r="6020" spans="1:10" x14ac:dyDescent="0.3">
      <c r="A6020" s="19">
        <v>20200907</v>
      </c>
      <c r="B6020" s="19" t="s">
        <v>38</v>
      </c>
      <c r="C6020" s="19">
        <v>695</v>
      </c>
      <c r="D6020" s="19">
        <v>43.96</v>
      </c>
      <c r="E6020" s="19">
        <v>26.35</v>
      </c>
      <c r="F6020" s="19">
        <v>1.86</v>
      </c>
      <c r="G6020" s="19">
        <v>0</v>
      </c>
      <c r="H6020" s="17">
        <f t="shared" si="282"/>
        <v>1001.2158544961414</v>
      </c>
      <c r="I6020" s="18">
        <f t="shared" si="280"/>
        <v>57.637995453004422</v>
      </c>
      <c r="J6020" s="17">
        <f t="shared" si="281"/>
        <v>0.85416630121679682</v>
      </c>
    </row>
    <row r="6021" spans="1:10" x14ac:dyDescent="0.3">
      <c r="A6021" s="2">
        <v>20200907</v>
      </c>
      <c r="B6021" s="2" t="s">
        <v>37</v>
      </c>
      <c r="C6021" s="2">
        <v>805.01</v>
      </c>
      <c r="D6021" s="2">
        <v>52.27</v>
      </c>
      <c r="E6021" s="2">
        <v>28.14</v>
      </c>
      <c r="F6021" s="2">
        <v>1.1000000000000001</v>
      </c>
      <c r="G6021" s="2">
        <v>0</v>
      </c>
      <c r="H6021" s="16">
        <f t="shared" si="282"/>
        <v>1017.8362785187853</v>
      </c>
      <c r="I6021" s="15">
        <f t="shared" si="280"/>
        <v>59.947383703712042</v>
      </c>
      <c r="J6021" s="14">
        <f t="shared" si="281"/>
        <v>0.85776806114049087</v>
      </c>
    </row>
    <row r="6022" spans="1:10" x14ac:dyDescent="0.3">
      <c r="A6022" s="19">
        <v>20200907</v>
      </c>
      <c r="B6022" s="19" t="s">
        <v>36</v>
      </c>
      <c r="C6022" s="19">
        <v>857.01</v>
      </c>
      <c r="D6022" s="19">
        <v>56.96</v>
      </c>
      <c r="E6022" s="19">
        <v>29.27</v>
      </c>
      <c r="F6022" s="19">
        <v>1.86</v>
      </c>
      <c r="G6022" s="19">
        <v>0</v>
      </c>
      <c r="H6022" s="17">
        <f t="shared" si="282"/>
        <v>1022.3310109748154</v>
      </c>
      <c r="I6022" s="18">
        <f t="shared" si="280"/>
        <v>61.217844092962977</v>
      </c>
      <c r="J6022" s="17">
        <f t="shared" si="281"/>
        <v>0.85571119772382354</v>
      </c>
    </row>
    <row r="6023" spans="1:10" x14ac:dyDescent="0.3">
      <c r="A6023" s="2">
        <v>20200907</v>
      </c>
      <c r="B6023" s="2" t="s">
        <v>35</v>
      </c>
      <c r="C6023" s="2">
        <v>861.01</v>
      </c>
      <c r="D6023" s="2">
        <v>56.42</v>
      </c>
      <c r="E6023" s="2">
        <v>29.75</v>
      </c>
      <c r="F6023" s="2">
        <v>3.17</v>
      </c>
      <c r="G6023" s="2">
        <v>0</v>
      </c>
      <c r="H6023" s="16">
        <f t="shared" si="282"/>
        <v>1033.483566343469</v>
      </c>
      <c r="I6023" s="15">
        <f t="shared" si="280"/>
        <v>62.046361448233405</v>
      </c>
      <c r="J6023" s="14">
        <f t="shared" si="281"/>
        <v>0.8611929404704064</v>
      </c>
    </row>
    <row r="6024" spans="1:10" x14ac:dyDescent="0.3">
      <c r="A6024" s="19">
        <v>20200907</v>
      </c>
      <c r="B6024" s="19" t="s">
        <v>34</v>
      </c>
      <c r="C6024" s="19">
        <v>802.01</v>
      </c>
      <c r="D6024" s="19">
        <v>50.87</v>
      </c>
      <c r="E6024" s="19">
        <v>29.39</v>
      </c>
      <c r="F6024" s="19">
        <v>4.1399999999999997</v>
      </c>
      <c r="G6024" s="19">
        <v>0</v>
      </c>
      <c r="H6024" s="17">
        <f t="shared" si="282"/>
        <v>1033.8963198887154</v>
      </c>
      <c r="I6024" s="18">
        <f t="shared" si="280"/>
        <v>61.699259996522358</v>
      </c>
      <c r="J6024" s="17">
        <f t="shared" si="281"/>
        <v>0.86315178555001915</v>
      </c>
    </row>
    <row r="6025" spans="1:10" x14ac:dyDescent="0.3">
      <c r="A6025" s="2">
        <v>20200907</v>
      </c>
      <c r="B6025" s="2" t="s">
        <v>33</v>
      </c>
      <c r="C6025" s="2">
        <v>661.01</v>
      </c>
      <c r="D6025" s="2">
        <v>42.07</v>
      </c>
      <c r="E6025" s="2">
        <v>28.86</v>
      </c>
      <c r="F6025" s="2">
        <v>4.55</v>
      </c>
      <c r="G6025" s="2">
        <v>0</v>
      </c>
      <c r="H6025" s="16">
        <f t="shared" si="282"/>
        <v>986.52609398650441</v>
      </c>
      <c r="I6025" s="15">
        <f t="shared" si="280"/>
        <v>59.688940437078259</v>
      </c>
      <c r="J6025" s="14">
        <f t="shared" si="281"/>
        <v>0.8325291418738584</v>
      </c>
    </row>
    <row r="6026" spans="1:10" x14ac:dyDescent="0.3">
      <c r="A6026" s="19">
        <v>20200907</v>
      </c>
      <c r="B6026" s="19" t="s">
        <v>32</v>
      </c>
      <c r="C6026" s="19">
        <v>488.01</v>
      </c>
      <c r="D6026" s="19">
        <v>31.55</v>
      </c>
      <c r="E6026" s="19">
        <v>28.08</v>
      </c>
      <c r="F6026" s="19">
        <v>4.62</v>
      </c>
      <c r="G6026" s="19">
        <v>0</v>
      </c>
      <c r="H6026" s="17">
        <f t="shared" si="282"/>
        <v>932.66518108894797</v>
      </c>
      <c r="I6026" s="18">
        <f t="shared" ref="I6026:I6089" si="283">E6026+H6026*((NOCT-20)/(800))</f>
        <v>57.225786909029623</v>
      </c>
      <c r="J6026" s="17">
        <f t="shared" ref="J6026:J6089" si="284">P_STC__W*(H6026/1000)*(1+(alpha_p/100)*(I6026-25))</f>
        <v>0.79741376886435011</v>
      </c>
    </row>
    <row r="6027" spans="1:10" x14ac:dyDescent="0.3">
      <c r="A6027" s="2">
        <v>20200907</v>
      </c>
      <c r="B6027" s="2" t="s">
        <v>31</v>
      </c>
      <c r="C6027" s="2">
        <v>298.01</v>
      </c>
      <c r="D6027" s="2">
        <v>20.21</v>
      </c>
      <c r="E6027" s="2">
        <v>27.1</v>
      </c>
      <c r="F6027" s="2">
        <v>4.6900000000000004</v>
      </c>
      <c r="G6027" s="2">
        <v>0</v>
      </c>
      <c r="H6027" s="16">
        <f t="shared" si="282"/>
        <v>862.64193220933009</v>
      </c>
      <c r="I6027" s="15">
        <f t="shared" si="283"/>
        <v>54.057560381541563</v>
      </c>
      <c r="J6027" s="14">
        <f t="shared" si="284"/>
        <v>0.74984371706162978</v>
      </c>
    </row>
    <row r="6028" spans="1:10" x14ac:dyDescent="0.3">
      <c r="A6028" s="19">
        <v>20200907</v>
      </c>
      <c r="B6028" s="19" t="s">
        <v>30</v>
      </c>
      <c r="C6028" s="19">
        <v>99</v>
      </c>
      <c r="D6028" s="19">
        <v>8.5500000000000007</v>
      </c>
      <c r="E6028" s="19">
        <v>25.71</v>
      </c>
      <c r="F6028" s="19">
        <v>4.55</v>
      </c>
      <c r="G6028" s="19">
        <v>0</v>
      </c>
      <c r="H6028" s="17">
        <f t="shared" si="282"/>
        <v>665.89345048752148</v>
      </c>
      <c r="I6028" s="18">
        <f t="shared" si="283"/>
        <v>46.519170327735047</v>
      </c>
      <c r="J6028" s="17">
        <f t="shared" si="284"/>
        <v>0.60141081487228265</v>
      </c>
    </row>
    <row r="6029" spans="1:10" x14ac:dyDescent="0.3">
      <c r="A6029" s="2">
        <v>20200907</v>
      </c>
      <c r="B6029" s="2" t="s">
        <v>29</v>
      </c>
      <c r="C6029" s="2">
        <v>0</v>
      </c>
      <c r="D6029" s="2">
        <v>0</v>
      </c>
      <c r="E6029" s="2">
        <v>25.05</v>
      </c>
      <c r="F6029" s="2">
        <v>4.28</v>
      </c>
      <c r="G6029" s="2">
        <v>0</v>
      </c>
      <c r="H6029" s="16">
        <f t="shared" si="282"/>
        <v>0</v>
      </c>
      <c r="I6029" s="15">
        <f t="shared" si="283"/>
        <v>25.05</v>
      </c>
      <c r="J6029" s="14">
        <f t="shared" si="284"/>
        <v>0</v>
      </c>
    </row>
    <row r="6030" spans="1:10" x14ac:dyDescent="0.3">
      <c r="A6030" s="19">
        <v>20200907</v>
      </c>
      <c r="B6030" s="19" t="s">
        <v>28</v>
      </c>
      <c r="C6030" s="19">
        <v>0</v>
      </c>
      <c r="D6030" s="19">
        <v>0</v>
      </c>
      <c r="E6030" s="19">
        <v>23.88</v>
      </c>
      <c r="F6030" s="19">
        <v>4.1399999999999997</v>
      </c>
      <c r="G6030" s="19">
        <v>0</v>
      </c>
      <c r="H6030" s="17">
        <f t="shared" si="282"/>
        <v>0</v>
      </c>
      <c r="I6030" s="18">
        <f t="shared" si="283"/>
        <v>23.88</v>
      </c>
      <c r="J6030" s="17">
        <f t="shared" si="284"/>
        <v>0</v>
      </c>
    </row>
    <row r="6031" spans="1:10" x14ac:dyDescent="0.3">
      <c r="A6031" s="2">
        <v>20200907</v>
      </c>
      <c r="B6031" s="2" t="s">
        <v>27</v>
      </c>
      <c r="C6031" s="2">
        <v>0</v>
      </c>
      <c r="D6031" s="2">
        <v>0</v>
      </c>
      <c r="E6031" s="2">
        <v>23.06</v>
      </c>
      <c r="F6031" s="2">
        <v>4.1399999999999997</v>
      </c>
      <c r="G6031" s="2">
        <v>0</v>
      </c>
      <c r="H6031" s="16">
        <f t="shared" si="282"/>
        <v>0</v>
      </c>
      <c r="I6031" s="15">
        <f t="shared" si="283"/>
        <v>23.06</v>
      </c>
      <c r="J6031" s="14">
        <f t="shared" si="284"/>
        <v>0</v>
      </c>
    </row>
    <row r="6032" spans="1:10" x14ac:dyDescent="0.3">
      <c r="A6032" s="19">
        <v>20200907</v>
      </c>
      <c r="B6032" s="19" t="s">
        <v>26</v>
      </c>
      <c r="C6032" s="19">
        <v>0</v>
      </c>
      <c r="D6032" s="19">
        <v>0</v>
      </c>
      <c r="E6032" s="19">
        <v>22.45</v>
      </c>
      <c r="F6032" s="19">
        <v>4.07</v>
      </c>
      <c r="G6032" s="19">
        <v>0</v>
      </c>
      <c r="H6032" s="17">
        <f t="shared" si="282"/>
        <v>0</v>
      </c>
      <c r="I6032" s="18">
        <f t="shared" si="283"/>
        <v>22.45</v>
      </c>
      <c r="J6032" s="17">
        <f t="shared" si="284"/>
        <v>0</v>
      </c>
    </row>
    <row r="6033" spans="1:10" x14ac:dyDescent="0.3">
      <c r="A6033" s="2">
        <v>20200907</v>
      </c>
      <c r="B6033" s="2" t="s">
        <v>25</v>
      </c>
      <c r="C6033" s="2">
        <v>0</v>
      </c>
      <c r="D6033" s="2">
        <v>0</v>
      </c>
      <c r="E6033" s="2">
        <v>21.95</v>
      </c>
      <c r="F6033" s="2">
        <v>3.79</v>
      </c>
      <c r="G6033" s="2">
        <v>0</v>
      </c>
      <c r="H6033" s="16">
        <f t="shared" si="282"/>
        <v>0</v>
      </c>
      <c r="I6033" s="15">
        <f t="shared" si="283"/>
        <v>21.95</v>
      </c>
      <c r="J6033" s="14">
        <f t="shared" si="284"/>
        <v>0</v>
      </c>
    </row>
    <row r="6034" spans="1:10" x14ac:dyDescent="0.3">
      <c r="A6034" s="19">
        <v>20200908</v>
      </c>
      <c r="B6034" s="19" t="s">
        <v>48</v>
      </c>
      <c r="C6034" s="19">
        <v>0</v>
      </c>
      <c r="D6034" s="19">
        <v>0</v>
      </c>
      <c r="E6034" s="19">
        <v>21.44</v>
      </c>
      <c r="F6034" s="19">
        <v>3.59</v>
      </c>
      <c r="G6034" s="19">
        <v>0</v>
      </c>
      <c r="H6034" s="17">
        <f t="shared" si="282"/>
        <v>0</v>
      </c>
      <c r="I6034" s="18">
        <f t="shared" si="283"/>
        <v>21.44</v>
      </c>
      <c r="J6034" s="17">
        <f t="shared" si="284"/>
        <v>0</v>
      </c>
    </row>
    <row r="6035" spans="1:10" x14ac:dyDescent="0.3">
      <c r="A6035" s="2">
        <v>20200908</v>
      </c>
      <c r="B6035" s="2" t="s">
        <v>47</v>
      </c>
      <c r="C6035" s="2">
        <v>0</v>
      </c>
      <c r="D6035" s="2">
        <v>0</v>
      </c>
      <c r="E6035" s="2">
        <v>20.96</v>
      </c>
      <c r="F6035" s="2">
        <v>3.45</v>
      </c>
      <c r="G6035" s="2">
        <v>0</v>
      </c>
      <c r="H6035" s="16">
        <f t="shared" ref="H6035:H6098" si="285">IF(D6035&gt;0,C6035/SIN(D6035*PI()/180),0)</f>
        <v>0</v>
      </c>
      <c r="I6035" s="15">
        <f t="shared" si="283"/>
        <v>20.96</v>
      </c>
      <c r="J6035" s="14">
        <f t="shared" si="284"/>
        <v>0</v>
      </c>
    </row>
    <row r="6036" spans="1:10" x14ac:dyDescent="0.3">
      <c r="A6036" s="19">
        <v>20200908</v>
      </c>
      <c r="B6036" s="19" t="s">
        <v>46</v>
      </c>
      <c r="C6036" s="19">
        <v>0</v>
      </c>
      <c r="D6036" s="19">
        <v>0</v>
      </c>
      <c r="E6036" s="19">
        <v>20.68</v>
      </c>
      <c r="F6036" s="19">
        <v>3.31</v>
      </c>
      <c r="G6036" s="19">
        <v>0</v>
      </c>
      <c r="H6036" s="17">
        <f t="shared" si="285"/>
        <v>0</v>
      </c>
      <c r="I6036" s="18">
        <f t="shared" si="283"/>
        <v>20.68</v>
      </c>
      <c r="J6036" s="17">
        <f t="shared" si="284"/>
        <v>0</v>
      </c>
    </row>
    <row r="6037" spans="1:10" x14ac:dyDescent="0.3">
      <c r="A6037" s="2">
        <v>20200908</v>
      </c>
      <c r="B6037" s="2" t="s">
        <v>45</v>
      </c>
      <c r="C6037" s="2">
        <v>0</v>
      </c>
      <c r="D6037" s="2">
        <v>0</v>
      </c>
      <c r="E6037" s="2">
        <v>20.74</v>
      </c>
      <c r="F6037" s="2">
        <v>3.24</v>
      </c>
      <c r="G6037" s="2">
        <v>0</v>
      </c>
      <c r="H6037" s="16">
        <f t="shared" si="285"/>
        <v>0</v>
      </c>
      <c r="I6037" s="15">
        <f t="shared" si="283"/>
        <v>20.74</v>
      </c>
      <c r="J6037" s="14">
        <f t="shared" si="284"/>
        <v>0</v>
      </c>
    </row>
    <row r="6038" spans="1:10" x14ac:dyDescent="0.3">
      <c r="A6038" s="19">
        <v>20200908</v>
      </c>
      <c r="B6038" s="19" t="s">
        <v>44</v>
      </c>
      <c r="C6038" s="19">
        <v>0</v>
      </c>
      <c r="D6038" s="19">
        <v>0</v>
      </c>
      <c r="E6038" s="19">
        <v>20.94</v>
      </c>
      <c r="F6038" s="19">
        <v>3.17</v>
      </c>
      <c r="G6038" s="19">
        <v>0</v>
      </c>
      <c r="H6038" s="17">
        <f t="shared" si="285"/>
        <v>0</v>
      </c>
      <c r="I6038" s="18">
        <f t="shared" si="283"/>
        <v>20.94</v>
      </c>
      <c r="J6038" s="17">
        <f t="shared" si="284"/>
        <v>0</v>
      </c>
    </row>
    <row r="6039" spans="1:10" x14ac:dyDescent="0.3">
      <c r="A6039" s="2">
        <v>20200908</v>
      </c>
      <c r="B6039" s="2" t="s">
        <v>43</v>
      </c>
      <c r="C6039" s="2">
        <v>0</v>
      </c>
      <c r="D6039" s="2">
        <v>0</v>
      </c>
      <c r="E6039" s="2">
        <v>20.98</v>
      </c>
      <c r="F6039" s="2">
        <v>3.17</v>
      </c>
      <c r="G6039" s="2">
        <v>0</v>
      </c>
      <c r="H6039" s="16">
        <f t="shared" si="285"/>
        <v>0</v>
      </c>
      <c r="I6039" s="15">
        <f t="shared" si="283"/>
        <v>20.98</v>
      </c>
      <c r="J6039" s="14">
        <f t="shared" si="284"/>
        <v>0</v>
      </c>
    </row>
    <row r="6040" spans="1:10" x14ac:dyDescent="0.3">
      <c r="A6040" s="19">
        <v>20200908</v>
      </c>
      <c r="B6040" s="19" t="s">
        <v>42</v>
      </c>
      <c r="C6040" s="19">
        <v>0</v>
      </c>
      <c r="D6040" s="19">
        <v>0</v>
      </c>
      <c r="E6040" s="19">
        <v>21.02</v>
      </c>
      <c r="F6040" s="19">
        <v>3.17</v>
      </c>
      <c r="G6040" s="19">
        <v>0</v>
      </c>
      <c r="H6040" s="17">
        <f t="shared" si="285"/>
        <v>0</v>
      </c>
      <c r="I6040" s="18">
        <f t="shared" si="283"/>
        <v>21.02</v>
      </c>
      <c r="J6040" s="17">
        <f t="shared" si="284"/>
        <v>0</v>
      </c>
    </row>
    <row r="6041" spans="1:10" x14ac:dyDescent="0.3">
      <c r="A6041" s="2">
        <v>20200908</v>
      </c>
      <c r="B6041" s="2" t="s">
        <v>41</v>
      </c>
      <c r="C6041" s="2">
        <v>136</v>
      </c>
      <c r="D6041" s="2">
        <v>10.67</v>
      </c>
      <c r="E6041" s="2">
        <v>21.31</v>
      </c>
      <c r="F6041" s="2">
        <v>3.24</v>
      </c>
      <c r="G6041" s="2">
        <v>0</v>
      </c>
      <c r="H6041" s="16">
        <f t="shared" si="285"/>
        <v>734.53125078439837</v>
      </c>
      <c r="I6041" s="15">
        <f t="shared" si="283"/>
        <v>44.264101587012448</v>
      </c>
      <c r="J6041" s="14">
        <f t="shared" si="284"/>
        <v>0.67085586993164148</v>
      </c>
    </row>
    <row r="6042" spans="1:10" x14ac:dyDescent="0.3">
      <c r="A6042" s="19">
        <v>20200908</v>
      </c>
      <c r="B6042" s="19" t="s">
        <v>40</v>
      </c>
      <c r="C6042" s="19">
        <v>338</v>
      </c>
      <c r="D6042" s="19">
        <v>22.29</v>
      </c>
      <c r="E6042" s="19">
        <v>23.15</v>
      </c>
      <c r="F6042" s="19">
        <v>3.59</v>
      </c>
      <c r="G6042" s="19">
        <v>0</v>
      </c>
      <c r="H6042" s="17">
        <f t="shared" si="285"/>
        <v>891.12772469111405</v>
      </c>
      <c r="I6042" s="18">
        <f t="shared" si="283"/>
        <v>50.997741396597313</v>
      </c>
      <c r="J6042" s="17">
        <f t="shared" si="284"/>
        <v>0.78687483807075409</v>
      </c>
    </row>
    <row r="6043" spans="1:10" x14ac:dyDescent="0.3">
      <c r="A6043" s="2">
        <v>20200908</v>
      </c>
      <c r="B6043" s="2" t="s">
        <v>39</v>
      </c>
      <c r="C6043" s="2">
        <v>503</v>
      </c>
      <c r="D6043" s="2">
        <v>33.5</v>
      </c>
      <c r="E6043" s="2">
        <v>25.55</v>
      </c>
      <c r="F6043" s="2">
        <v>4.4800000000000004</v>
      </c>
      <c r="G6043" s="2">
        <v>0</v>
      </c>
      <c r="H6043" s="16">
        <f t="shared" si="285"/>
        <v>911.33591947205753</v>
      </c>
      <c r="I6043" s="15">
        <f t="shared" si="283"/>
        <v>54.029247483501798</v>
      </c>
      <c r="J6043" s="14">
        <f t="shared" si="284"/>
        <v>0.79228663771074181</v>
      </c>
    </row>
    <row r="6044" spans="1:10" x14ac:dyDescent="0.3">
      <c r="A6044" s="19">
        <v>20200908</v>
      </c>
      <c r="B6044" s="19" t="s">
        <v>38</v>
      </c>
      <c r="C6044" s="19">
        <v>687</v>
      </c>
      <c r="D6044" s="19">
        <v>43.73</v>
      </c>
      <c r="E6044" s="19">
        <v>27.68</v>
      </c>
      <c r="F6044" s="19">
        <v>4.34</v>
      </c>
      <c r="G6044" s="19">
        <v>0</v>
      </c>
      <c r="H6044" s="17">
        <f t="shared" si="285"/>
        <v>993.83610253774043</v>
      </c>
      <c r="I6044" s="18">
        <f t="shared" si="283"/>
        <v>58.737378204304392</v>
      </c>
      <c r="J6044" s="17">
        <f t="shared" si="284"/>
        <v>0.8429536924479063</v>
      </c>
    </row>
    <row r="6045" spans="1:10" x14ac:dyDescent="0.3">
      <c r="A6045" s="2">
        <v>20200908</v>
      </c>
      <c r="B6045" s="2" t="s">
        <v>37</v>
      </c>
      <c r="C6045" s="2">
        <v>770.01</v>
      </c>
      <c r="D6045" s="2">
        <v>51.98</v>
      </c>
      <c r="E6045" s="2">
        <v>29.39</v>
      </c>
      <c r="F6045" s="2">
        <v>3.66</v>
      </c>
      <c r="G6045" s="2">
        <v>0</v>
      </c>
      <c r="H6045" s="16">
        <f t="shared" si="285"/>
        <v>977.42333835214254</v>
      </c>
      <c r="I6045" s="15">
        <f t="shared" si="283"/>
        <v>59.934479323504455</v>
      </c>
      <c r="J6045" s="14">
        <f t="shared" si="284"/>
        <v>0.82376734903426119</v>
      </c>
    </row>
    <row r="6046" spans="1:10" x14ac:dyDescent="0.3">
      <c r="A6046" s="19">
        <v>20200908</v>
      </c>
      <c r="B6046" s="19" t="s">
        <v>36</v>
      </c>
      <c r="C6046" s="19">
        <v>801.01</v>
      </c>
      <c r="D6046" s="19">
        <v>56.6</v>
      </c>
      <c r="E6046" s="19">
        <v>30.51</v>
      </c>
      <c r="F6046" s="19">
        <v>2.76</v>
      </c>
      <c r="G6046" s="19">
        <v>0</v>
      </c>
      <c r="H6046" s="17">
        <f t="shared" si="285"/>
        <v>959.46822798212008</v>
      </c>
      <c r="I6046" s="18">
        <f t="shared" si="283"/>
        <v>60.493382124441254</v>
      </c>
      <c r="J6046" s="17">
        <f t="shared" si="284"/>
        <v>0.80622175194798551</v>
      </c>
    </row>
    <row r="6047" spans="1:10" x14ac:dyDescent="0.3">
      <c r="A6047" s="2">
        <v>20200908</v>
      </c>
      <c r="B6047" s="2" t="s">
        <v>35</v>
      </c>
      <c r="C6047" s="2">
        <v>795.01</v>
      </c>
      <c r="D6047" s="2">
        <v>56.04</v>
      </c>
      <c r="E6047" s="2">
        <v>30.88</v>
      </c>
      <c r="F6047" s="2">
        <v>1.86</v>
      </c>
      <c r="G6047" s="2">
        <v>0</v>
      </c>
      <c r="H6047" s="16">
        <f t="shared" si="285"/>
        <v>958.50420927300286</v>
      </c>
      <c r="I6047" s="15">
        <f t="shared" si="283"/>
        <v>60.833256539781338</v>
      </c>
      <c r="J6047" s="14">
        <f t="shared" si="284"/>
        <v>0.80394573675897385</v>
      </c>
    </row>
    <row r="6048" spans="1:10" x14ac:dyDescent="0.3">
      <c r="A6048" s="19">
        <v>20200908</v>
      </c>
      <c r="B6048" s="19" t="s">
        <v>34</v>
      </c>
      <c r="C6048" s="19">
        <v>774.01</v>
      </c>
      <c r="D6048" s="19">
        <v>50.5</v>
      </c>
      <c r="E6048" s="19">
        <v>30.78</v>
      </c>
      <c r="F6048" s="19">
        <v>1.59</v>
      </c>
      <c r="G6048" s="19">
        <v>0</v>
      </c>
      <c r="H6048" s="17">
        <f t="shared" si="285"/>
        <v>1003.0914212217127</v>
      </c>
      <c r="I6048" s="18">
        <f t="shared" si="283"/>
        <v>62.12660691317852</v>
      </c>
      <c r="J6048" s="17">
        <f t="shared" si="284"/>
        <v>0.83550520720015231</v>
      </c>
    </row>
    <row r="6049" spans="1:10" x14ac:dyDescent="0.3">
      <c r="A6049" s="2">
        <v>20200908</v>
      </c>
      <c r="B6049" s="2" t="s">
        <v>33</v>
      </c>
      <c r="C6049" s="2">
        <v>659.01</v>
      </c>
      <c r="D6049" s="2">
        <v>41.73</v>
      </c>
      <c r="E6049" s="2">
        <v>30.23</v>
      </c>
      <c r="F6049" s="2">
        <v>2.41</v>
      </c>
      <c r="G6049" s="2">
        <v>0</v>
      </c>
      <c r="H6049" s="16">
        <f t="shared" si="285"/>
        <v>990.06762064743066</v>
      </c>
      <c r="I6049" s="15">
        <f t="shared" si="283"/>
        <v>61.169613145232205</v>
      </c>
      <c r="J6049" s="14">
        <f t="shared" si="284"/>
        <v>0.82892098792845936</v>
      </c>
    </row>
    <row r="6050" spans="1:10" x14ac:dyDescent="0.3">
      <c r="A6050" s="19">
        <v>20200908</v>
      </c>
      <c r="B6050" s="19" t="s">
        <v>32</v>
      </c>
      <c r="C6050" s="19">
        <v>466.01</v>
      </c>
      <c r="D6050" s="19">
        <v>31.24</v>
      </c>
      <c r="E6050" s="19">
        <v>29.02</v>
      </c>
      <c r="F6050" s="19">
        <v>3.24</v>
      </c>
      <c r="G6050" s="19">
        <v>0</v>
      </c>
      <c r="H6050" s="17">
        <f t="shared" si="285"/>
        <v>898.55071124100857</v>
      </c>
      <c r="I6050" s="18">
        <f t="shared" si="283"/>
        <v>57.099709726281517</v>
      </c>
      <c r="J6050" s="17">
        <f t="shared" si="284"/>
        <v>0.76875623471769783</v>
      </c>
    </row>
    <row r="6051" spans="1:10" x14ac:dyDescent="0.3">
      <c r="A6051" s="2">
        <v>20200908</v>
      </c>
      <c r="B6051" s="2" t="s">
        <v>31</v>
      </c>
      <c r="C6051" s="2">
        <v>280</v>
      </c>
      <c r="D6051" s="2">
        <v>19.899999999999999</v>
      </c>
      <c r="E6051" s="2">
        <v>27.5</v>
      </c>
      <c r="F6051" s="2">
        <v>3.31</v>
      </c>
      <c r="G6051" s="2">
        <v>0</v>
      </c>
      <c r="H6051" s="16">
        <f t="shared" si="285"/>
        <v>822.61111111035495</v>
      </c>
      <c r="I6051" s="15">
        <f t="shared" si="283"/>
        <v>53.206597222198596</v>
      </c>
      <c r="J6051" s="14">
        <f t="shared" si="284"/>
        <v>0.71819733984317724</v>
      </c>
    </row>
    <row r="6052" spans="1:10" x14ac:dyDescent="0.3">
      <c r="A6052" s="19">
        <v>20200908</v>
      </c>
      <c r="B6052" s="19" t="s">
        <v>30</v>
      </c>
      <c r="C6052" s="19">
        <v>64</v>
      </c>
      <c r="D6052" s="19">
        <v>8.24</v>
      </c>
      <c r="E6052" s="19">
        <v>26.03</v>
      </c>
      <c r="F6052" s="19">
        <v>2.62</v>
      </c>
      <c r="G6052" s="19">
        <v>0</v>
      </c>
      <c r="H6052" s="17">
        <f t="shared" si="285"/>
        <v>446.5535009533437</v>
      </c>
      <c r="I6052" s="18">
        <f t="shared" si="283"/>
        <v>39.984796904791992</v>
      </c>
      <c r="J6052" s="17">
        <f t="shared" si="284"/>
        <v>0.41644169011825005</v>
      </c>
    </row>
    <row r="6053" spans="1:10" x14ac:dyDescent="0.3">
      <c r="A6053" s="2">
        <v>20200908</v>
      </c>
      <c r="B6053" s="2" t="s">
        <v>29</v>
      </c>
      <c r="C6053" s="2">
        <v>0</v>
      </c>
      <c r="D6053" s="2">
        <v>0</v>
      </c>
      <c r="E6053" s="2">
        <v>24.8</v>
      </c>
      <c r="F6053" s="2">
        <v>2.48</v>
      </c>
      <c r="G6053" s="2">
        <v>0</v>
      </c>
      <c r="H6053" s="16">
        <f t="shared" si="285"/>
        <v>0</v>
      </c>
      <c r="I6053" s="15">
        <f t="shared" si="283"/>
        <v>24.8</v>
      </c>
      <c r="J6053" s="14">
        <f t="shared" si="284"/>
        <v>0</v>
      </c>
    </row>
    <row r="6054" spans="1:10" x14ac:dyDescent="0.3">
      <c r="A6054" s="19">
        <v>20200908</v>
      </c>
      <c r="B6054" s="19" t="s">
        <v>28</v>
      </c>
      <c r="C6054" s="19">
        <v>0</v>
      </c>
      <c r="D6054" s="19">
        <v>0</v>
      </c>
      <c r="E6054" s="19">
        <v>23.72</v>
      </c>
      <c r="F6054" s="19">
        <v>1.86</v>
      </c>
      <c r="G6054" s="19">
        <v>0</v>
      </c>
      <c r="H6054" s="17">
        <f t="shared" si="285"/>
        <v>0</v>
      </c>
      <c r="I6054" s="18">
        <f t="shared" si="283"/>
        <v>23.72</v>
      </c>
      <c r="J6054" s="17">
        <f t="shared" si="284"/>
        <v>0</v>
      </c>
    </row>
    <row r="6055" spans="1:10" x14ac:dyDescent="0.3">
      <c r="A6055" s="2">
        <v>20200908</v>
      </c>
      <c r="B6055" s="2" t="s">
        <v>27</v>
      </c>
      <c r="C6055" s="2">
        <v>0</v>
      </c>
      <c r="D6055" s="2">
        <v>0</v>
      </c>
      <c r="E6055" s="2">
        <v>22.74</v>
      </c>
      <c r="F6055" s="2">
        <v>1.52</v>
      </c>
      <c r="G6055" s="2">
        <v>0</v>
      </c>
      <c r="H6055" s="16">
        <f t="shared" si="285"/>
        <v>0</v>
      </c>
      <c r="I6055" s="15">
        <f t="shared" si="283"/>
        <v>22.74</v>
      </c>
      <c r="J6055" s="14">
        <f t="shared" si="284"/>
        <v>0</v>
      </c>
    </row>
    <row r="6056" spans="1:10" x14ac:dyDescent="0.3">
      <c r="A6056" s="19">
        <v>20200908</v>
      </c>
      <c r="B6056" s="19" t="s">
        <v>26</v>
      </c>
      <c r="C6056" s="19">
        <v>0</v>
      </c>
      <c r="D6056" s="19">
        <v>0</v>
      </c>
      <c r="E6056" s="19">
        <v>21.54</v>
      </c>
      <c r="F6056" s="19">
        <v>1.31</v>
      </c>
      <c r="G6056" s="19">
        <v>0</v>
      </c>
      <c r="H6056" s="17">
        <f t="shared" si="285"/>
        <v>0</v>
      </c>
      <c r="I6056" s="18">
        <f t="shared" si="283"/>
        <v>21.54</v>
      </c>
      <c r="J6056" s="17">
        <f t="shared" si="284"/>
        <v>0</v>
      </c>
    </row>
    <row r="6057" spans="1:10" x14ac:dyDescent="0.3">
      <c r="A6057" s="2">
        <v>20200908</v>
      </c>
      <c r="B6057" s="2" t="s">
        <v>25</v>
      </c>
      <c r="C6057" s="2">
        <v>0</v>
      </c>
      <c r="D6057" s="2">
        <v>0</v>
      </c>
      <c r="E6057" s="2">
        <v>21.06</v>
      </c>
      <c r="F6057" s="2">
        <v>0.83</v>
      </c>
      <c r="G6057" s="2">
        <v>0</v>
      </c>
      <c r="H6057" s="16">
        <f t="shared" si="285"/>
        <v>0</v>
      </c>
      <c r="I6057" s="15">
        <f t="shared" si="283"/>
        <v>21.06</v>
      </c>
      <c r="J6057" s="14">
        <f t="shared" si="284"/>
        <v>0</v>
      </c>
    </row>
    <row r="6058" spans="1:10" x14ac:dyDescent="0.3">
      <c r="A6058" s="19">
        <v>20200909</v>
      </c>
      <c r="B6058" s="19" t="s">
        <v>48</v>
      </c>
      <c r="C6058" s="19">
        <v>0</v>
      </c>
      <c r="D6058" s="19">
        <v>0</v>
      </c>
      <c r="E6058" s="19">
        <v>21.43</v>
      </c>
      <c r="F6058" s="19">
        <v>0.62</v>
      </c>
      <c r="G6058" s="19">
        <v>0</v>
      </c>
      <c r="H6058" s="17">
        <f t="shared" si="285"/>
        <v>0</v>
      </c>
      <c r="I6058" s="18">
        <f t="shared" si="283"/>
        <v>21.43</v>
      </c>
      <c r="J6058" s="17">
        <f t="shared" si="284"/>
        <v>0</v>
      </c>
    </row>
    <row r="6059" spans="1:10" x14ac:dyDescent="0.3">
      <c r="A6059" s="2">
        <v>20200909</v>
      </c>
      <c r="B6059" s="2" t="s">
        <v>47</v>
      </c>
      <c r="C6059" s="2">
        <v>0</v>
      </c>
      <c r="D6059" s="2">
        <v>0</v>
      </c>
      <c r="E6059" s="2">
        <v>19.32</v>
      </c>
      <c r="F6059" s="2">
        <v>1.24</v>
      </c>
      <c r="G6059" s="2">
        <v>0</v>
      </c>
      <c r="H6059" s="16">
        <f t="shared" si="285"/>
        <v>0</v>
      </c>
      <c r="I6059" s="15">
        <f t="shared" si="283"/>
        <v>19.32</v>
      </c>
      <c r="J6059" s="14">
        <f t="shared" si="284"/>
        <v>0</v>
      </c>
    </row>
    <row r="6060" spans="1:10" x14ac:dyDescent="0.3">
      <c r="A6060" s="19">
        <v>20200909</v>
      </c>
      <c r="B6060" s="19" t="s">
        <v>46</v>
      </c>
      <c r="C6060" s="19">
        <v>0</v>
      </c>
      <c r="D6060" s="19">
        <v>0</v>
      </c>
      <c r="E6060" s="19">
        <v>18.62</v>
      </c>
      <c r="F6060" s="19">
        <v>1.79</v>
      </c>
      <c r="G6060" s="19">
        <v>0</v>
      </c>
      <c r="H6060" s="17">
        <f t="shared" si="285"/>
        <v>0</v>
      </c>
      <c r="I6060" s="18">
        <f t="shared" si="283"/>
        <v>18.62</v>
      </c>
      <c r="J6060" s="17">
        <f t="shared" si="284"/>
        <v>0</v>
      </c>
    </row>
    <row r="6061" spans="1:10" x14ac:dyDescent="0.3">
      <c r="A6061" s="2">
        <v>20200909</v>
      </c>
      <c r="B6061" s="2" t="s">
        <v>45</v>
      </c>
      <c r="C6061" s="2">
        <v>0</v>
      </c>
      <c r="D6061" s="2">
        <v>0</v>
      </c>
      <c r="E6061" s="2">
        <v>18.75</v>
      </c>
      <c r="F6061" s="2">
        <v>2.5499999999999998</v>
      </c>
      <c r="G6061" s="2">
        <v>0</v>
      </c>
      <c r="H6061" s="16">
        <f t="shared" si="285"/>
        <v>0</v>
      </c>
      <c r="I6061" s="15">
        <f t="shared" si="283"/>
        <v>18.75</v>
      </c>
      <c r="J6061" s="14">
        <f t="shared" si="284"/>
        <v>0</v>
      </c>
    </row>
    <row r="6062" spans="1:10" x14ac:dyDescent="0.3">
      <c r="A6062" s="19">
        <v>20200909</v>
      </c>
      <c r="B6062" s="19" t="s">
        <v>44</v>
      </c>
      <c r="C6062" s="19">
        <v>0</v>
      </c>
      <c r="D6062" s="19">
        <v>0</v>
      </c>
      <c r="E6062" s="19">
        <v>18.98</v>
      </c>
      <c r="F6062" s="19">
        <v>2.97</v>
      </c>
      <c r="G6062" s="19">
        <v>0</v>
      </c>
      <c r="H6062" s="17">
        <f t="shared" si="285"/>
        <v>0</v>
      </c>
      <c r="I6062" s="18">
        <f t="shared" si="283"/>
        <v>18.98</v>
      </c>
      <c r="J6062" s="17">
        <f t="shared" si="284"/>
        <v>0</v>
      </c>
    </row>
    <row r="6063" spans="1:10" x14ac:dyDescent="0.3">
      <c r="A6063" s="2">
        <v>20200909</v>
      </c>
      <c r="B6063" s="2" t="s">
        <v>43</v>
      </c>
      <c r="C6063" s="2">
        <v>0</v>
      </c>
      <c r="D6063" s="2">
        <v>0</v>
      </c>
      <c r="E6063" s="2">
        <v>19.239999999999998</v>
      </c>
      <c r="F6063" s="2">
        <v>3.03</v>
      </c>
      <c r="G6063" s="2">
        <v>0</v>
      </c>
      <c r="H6063" s="16">
        <f t="shared" si="285"/>
        <v>0</v>
      </c>
      <c r="I6063" s="15">
        <f t="shared" si="283"/>
        <v>19.239999999999998</v>
      </c>
      <c r="J6063" s="14">
        <f t="shared" si="284"/>
        <v>0</v>
      </c>
    </row>
    <row r="6064" spans="1:10" x14ac:dyDescent="0.3">
      <c r="A6064" s="19">
        <v>20200909</v>
      </c>
      <c r="B6064" s="19" t="s">
        <v>42</v>
      </c>
      <c r="C6064" s="19">
        <v>0</v>
      </c>
      <c r="D6064" s="19">
        <v>0</v>
      </c>
      <c r="E6064" s="19">
        <v>19.38</v>
      </c>
      <c r="F6064" s="19">
        <v>2.83</v>
      </c>
      <c r="G6064" s="19">
        <v>0</v>
      </c>
      <c r="H6064" s="17">
        <f t="shared" si="285"/>
        <v>0</v>
      </c>
      <c r="I6064" s="18">
        <f t="shared" si="283"/>
        <v>19.38</v>
      </c>
      <c r="J6064" s="17">
        <f t="shared" si="284"/>
        <v>0</v>
      </c>
    </row>
    <row r="6065" spans="1:10" x14ac:dyDescent="0.3">
      <c r="A6065" s="2">
        <v>20200909</v>
      </c>
      <c r="B6065" s="2" t="s">
        <v>41</v>
      </c>
      <c r="C6065" s="2">
        <v>81</v>
      </c>
      <c r="D6065" s="2">
        <v>10.51</v>
      </c>
      <c r="E6065" s="2">
        <v>19.43</v>
      </c>
      <c r="F6065" s="2">
        <v>2.21</v>
      </c>
      <c r="G6065" s="2">
        <v>0</v>
      </c>
      <c r="H6065" s="16">
        <f t="shared" si="285"/>
        <v>444.06158156388631</v>
      </c>
      <c r="I6065" s="15">
        <f t="shared" si="283"/>
        <v>33.30692442387145</v>
      </c>
      <c r="J6065" s="14">
        <f t="shared" si="284"/>
        <v>0.42746204457470416</v>
      </c>
    </row>
    <row r="6066" spans="1:10" x14ac:dyDescent="0.3">
      <c r="A6066" s="19">
        <v>20200909</v>
      </c>
      <c r="B6066" s="19" t="s">
        <v>40</v>
      </c>
      <c r="C6066" s="19">
        <v>168</v>
      </c>
      <c r="D6066" s="19">
        <v>22.12</v>
      </c>
      <c r="E6066" s="19">
        <v>20.96</v>
      </c>
      <c r="F6066" s="19">
        <v>2.21</v>
      </c>
      <c r="G6066" s="19">
        <v>0</v>
      </c>
      <c r="H6066" s="17">
        <f t="shared" si="285"/>
        <v>446.15866189833395</v>
      </c>
      <c r="I6066" s="18">
        <f t="shared" si="283"/>
        <v>34.902458184322938</v>
      </c>
      <c r="J6066" s="17">
        <f t="shared" si="284"/>
        <v>0.42627735817973617</v>
      </c>
    </row>
    <row r="6067" spans="1:10" x14ac:dyDescent="0.3">
      <c r="A6067" s="2">
        <v>20200909</v>
      </c>
      <c r="B6067" s="2" t="s">
        <v>39</v>
      </c>
      <c r="C6067" s="2">
        <v>268</v>
      </c>
      <c r="D6067" s="2">
        <v>33.31</v>
      </c>
      <c r="E6067" s="2">
        <v>22.45</v>
      </c>
      <c r="F6067" s="2">
        <v>2.48</v>
      </c>
      <c r="G6067" s="2">
        <v>0</v>
      </c>
      <c r="H6067" s="16">
        <f t="shared" si="285"/>
        <v>488.01034555889333</v>
      </c>
      <c r="I6067" s="15">
        <f t="shared" si="283"/>
        <v>37.700323298715418</v>
      </c>
      <c r="J6067" s="14">
        <f t="shared" si="284"/>
        <v>0.46011984433117237</v>
      </c>
    </row>
    <row r="6068" spans="1:10" x14ac:dyDescent="0.3">
      <c r="A6068" s="19">
        <v>20200909</v>
      </c>
      <c r="B6068" s="19" t="s">
        <v>38</v>
      </c>
      <c r="C6068" s="19">
        <v>644</v>
      </c>
      <c r="D6068" s="19">
        <v>43.5</v>
      </c>
      <c r="E6068" s="19">
        <v>23.79</v>
      </c>
      <c r="F6068" s="19">
        <v>2.76</v>
      </c>
      <c r="G6068" s="19">
        <v>0</v>
      </c>
      <c r="H6068" s="17">
        <f t="shared" si="285"/>
        <v>935.56434828801503</v>
      </c>
      <c r="I6068" s="18">
        <f t="shared" si="283"/>
        <v>53.026385884000469</v>
      </c>
      <c r="J6068" s="17">
        <f t="shared" si="284"/>
        <v>0.81757215478806511</v>
      </c>
    </row>
    <row r="6069" spans="1:10" x14ac:dyDescent="0.3">
      <c r="A6069" s="2">
        <v>20200909</v>
      </c>
      <c r="B6069" s="2" t="s">
        <v>37</v>
      </c>
      <c r="C6069" s="2">
        <v>790.01</v>
      </c>
      <c r="D6069" s="2">
        <v>51.68</v>
      </c>
      <c r="E6069" s="2">
        <v>24.86</v>
      </c>
      <c r="F6069" s="2">
        <v>3.03</v>
      </c>
      <c r="G6069" s="2">
        <v>0</v>
      </c>
      <c r="H6069" s="16">
        <f t="shared" si="285"/>
        <v>1006.9465956896697</v>
      </c>
      <c r="I6069" s="15">
        <f t="shared" si="283"/>
        <v>56.327081115302178</v>
      </c>
      <c r="J6069" s="14">
        <f t="shared" si="284"/>
        <v>0.86499545612090512</v>
      </c>
    </row>
    <row r="6070" spans="1:10" x14ac:dyDescent="0.3">
      <c r="A6070" s="19">
        <v>20200909</v>
      </c>
      <c r="B6070" s="19" t="s">
        <v>36</v>
      </c>
      <c r="C6070" s="19">
        <v>822.01</v>
      </c>
      <c r="D6070" s="19">
        <v>56.24</v>
      </c>
      <c r="E6070" s="19">
        <v>25.71</v>
      </c>
      <c r="F6070" s="19">
        <v>3.24</v>
      </c>
      <c r="G6070" s="19">
        <v>0</v>
      </c>
      <c r="H6070" s="17">
        <f t="shared" si="285"/>
        <v>988.73834192470292</v>
      </c>
      <c r="I6070" s="18">
        <f t="shared" si="283"/>
        <v>56.608073185146964</v>
      </c>
      <c r="J6070" s="17">
        <f t="shared" si="284"/>
        <v>0.84810382949837693</v>
      </c>
    </row>
    <row r="6071" spans="1:10" x14ac:dyDescent="0.3">
      <c r="A6071" s="2">
        <v>20200909</v>
      </c>
      <c r="B6071" s="2" t="s">
        <v>35</v>
      </c>
      <c r="C6071" s="2">
        <v>816.01</v>
      </c>
      <c r="D6071" s="2">
        <v>55.65</v>
      </c>
      <c r="E6071" s="2">
        <v>26.2</v>
      </c>
      <c r="F6071" s="2">
        <v>3.38</v>
      </c>
      <c r="G6071" s="2">
        <v>0</v>
      </c>
      <c r="H6071" s="16">
        <f t="shared" si="285"/>
        <v>988.3767701483481</v>
      </c>
      <c r="I6071" s="15">
        <f t="shared" si="283"/>
        <v>57.086774067135877</v>
      </c>
      <c r="J6071" s="14">
        <f t="shared" si="284"/>
        <v>0.84566457062204825</v>
      </c>
    </row>
    <row r="6072" spans="1:10" x14ac:dyDescent="0.3">
      <c r="A6072" s="19">
        <v>20200909</v>
      </c>
      <c r="B6072" s="19" t="s">
        <v>34</v>
      </c>
      <c r="C6072" s="19">
        <v>762.01</v>
      </c>
      <c r="D6072" s="19">
        <v>50.13</v>
      </c>
      <c r="E6072" s="19">
        <v>26.32</v>
      </c>
      <c r="F6072" s="19">
        <v>3.59</v>
      </c>
      <c r="G6072" s="19">
        <v>0</v>
      </c>
      <c r="H6072" s="17">
        <f t="shared" si="285"/>
        <v>992.84572980073381</v>
      </c>
      <c r="I6072" s="18">
        <f t="shared" si="283"/>
        <v>57.346429056272932</v>
      </c>
      <c r="J6072" s="17">
        <f t="shared" si="284"/>
        <v>0.84832816696803048</v>
      </c>
    </row>
    <row r="6073" spans="1:10" x14ac:dyDescent="0.3">
      <c r="A6073" s="2">
        <v>20200909</v>
      </c>
      <c r="B6073" s="2" t="s">
        <v>33</v>
      </c>
      <c r="C6073" s="2">
        <v>647.01</v>
      </c>
      <c r="D6073" s="2">
        <v>41.39</v>
      </c>
      <c r="E6073" s="2">
        <v>26.06</v>
      </c>
      <c r="F6073" s="2">
        <v>3.79</v>
      </c>
      <c r="G6073" s="2">
        <v>0</v>
      </c>
      <c r="H6073" s="16">
        <f t="shared" si="285"/>
        <v>978.56723417528906</v>
      </c>
      <c r="I6073" s="15">
        <f t="shared" si="283"/>
        <v>56.640226067977778</v>
      </c>
      <c r="J6073" s="14">
        <f t="shared" si="284"/>
        <v>0.8392378358711905</v>
      </c>
    </row>
    <row r="6074" spans="1:10" x14ac:dyDescent="0.3">
      <c r="A6074" s="19">
        <v>20200909</v>
      </c>
      <c r="B6074" s="19" t="s">
        <v>32</v>
      </c>
      <c r="C6074" s="19">
        <v>471.01</v>
      </c>
      <c r="D6074" s="19">
        <v>30.91</v>
      </c>
      <c r="E6074" s="19">
        <v>25.36</v>
      </c>
      <c r="F6074" s="19">
        <v>3.86</v>
      </c>
      <c r="G6074" s="19">
        <v>0</v>
      </c>
      <c r="H6074" s="17">
        <f t="shared" si="285"/>
        <v>916.9130772900877</v>
      </c>
      <c r="I6074" s="18">
        <f t="shared" si="283"/>
        <v>54.013533665315236</v>
      </c>
      <c r="J6074" s="17">
        <f t="shared" si="284"/>
        <v>0.79720007932753079</v>
      </c>
    </row>
    <row r="6075" spans="1:10" x14ac:dyDescent="0.3">
      <c r="A6075" s="2">
        <v>20200909</v>
      </c>
      <c r="B6075" s="2" t="s">
        <v>31</v>
      </c>
      <c r="C6075" s="2">
        <v>277.01</v>
      </c>
      <c r="D6075" s="2">
        <v>19.59</v>
      </c>
      <c r="E6075" s="2">
        <v>24.7</v>
      </c>
      <c r="F6075" s="2">
        <v>3.72</v>
      </c>
      <c r="G6075" s="2">
        <v>0</v>
      </c>
      <c r="H6075" s="16">
        <f t="shared" si="285"/>
        <v>826.18735750026906</v>
      </c>
      <c r="I6075" s="15">
        <f t="shared" si="283"/>
        <v>50.518354921883407</v>
      </c>
      <c r="J6075" s="14">
        <f t="shared" si="284"/>
        <v>0.73131411750727726</v>
      </c>
    </row>
    <row r="6076" spans="1:10" x14ac:dyDescent="0.3">
      <c r="A6076" s="19">
        <v>20200909</v>
      </c>
      <c r="B6076" s="19" t="s">
        <v>30</v>
      </c>
      <c r="C6076" s="19">
        <v>78</v>
      </c>
      <c r="D6076" s="19">
        <v>7.94</v>
      </c>
      <c r="E6076" s="19">
        <v>23.67</v>
      </c>
      <c r="F6076" s="19">
        <v>3.45</v>
      </c>
      <c r="G6076" s="19">
        <v>0</v>
      </c>
      <c r="H6076" s="17">
        <f t="shared" si="285"/>
        <v>564.66083808425549</v>
      </c>
      <c r="I6076" s="18">
        <f t="shared" si="283"/>
        <v>41.315651190132982</v>
      </c>
      <c r="J6076" s="17">
        <f t="shared" si="284"/>
        <v>0.52320319634715662</v>
      </c>
    </row>
    <row r="6077" spans="1:10" x14ac:dyDescent="0.3">
      <c r="A6077" s="2">
        <v>20200909</v>
      </c>
      <c r="B6077" s="2" t="s">
        <v>29</v>
      </c>
      <c r="C6077" s="2">
        <v>0</v>
      </c>
      <c r="D6077" s="2">
        <v>0</v>
      </c>
      <c r="E6077" s="2">
        <v>22.04</v>
      </c>
      <c r="F6077" s="2">
        <v>2.83</v>
      </c>
      <c r="G6077" s="2">
        <v>0</v>
      </c>
      <c r="H6077" s="16">
        <f t="shared" si="285"/>
        <v>0</v>
      </c>
      <c r="I6077" s="15">
        <f t="shared" si="283"/>
        <v>22.04</v>
      </c>
      <c r="J6077" s="14">
        <f t="shared" si="284"/>
        <v>0</v>
      </c>
    </row>
    <row r="6078" spans="1:10" x14ac:dyDescent="0.3">
      <c r="A6078" s="19">
        <v>20200909</v>
      </c>
      <c r="B6078" s="19" t="s">
        <v>28</v>
      </c>
      <c r="C6078" s="19">
        <v>0</v>
      </c>
      <c r="D6078" s="19">
        <v>0</v>
      </c>
      <c r="E6078" s="19">
        <v>21.11</v>
      </c>
      <c r="F6078" s="19">
        <v>2.5499999999999998</v>
      </c>
      <c r="G6078" s="19">
        <v>0</v>
      </c>
      <c r="H6078" s="17">
        <f t="shared" si="285"/>
        <v>0</v>
      </c>
      <c r="I6078" s="18">
        <f t="shared" si="283"/>
        <v>21.11</v>
      </c>
      <c r="J6078" s="17">
        <f t="shared" si="284"/>
        <v>0</v>
      </c>
    </row>
    <row r="6079" spans="1:10" x14ac:dyDescent="0.3">
      <c r="A6079" s="2">
        <v>20200909</v>
      </c>
      <c r="B6079" s="2" t="s">
        <v>27</v>
      </c>
      <c r="C6079" s="2">
        <v>0</v>
      </c>
      <c r="D6079" s="2">
        <v>0</v>
      </c>
      <c r="E6079" s="2">
        <v>20.28</v>
      </c>
      <c r="F6079" s="2">
        <v>2.34</v>
      </c>
      <c r="G6079" s="2">
        <v>0</v>
      </c>
      <c r="H6079" s="16">
        <f t="shared" si="285"/>
        <v>0</v>
      </c>
      <c r="I6079" s="15">
        <f t="shared" si="283"/>
        <v>20.28</v>
      </c>
      <c r="J6079" s="14">
        <f t="shared" si="284"/>
        <v>0</v>
      </c>
    </row>
    <row r="6080" spans="1:10" x14ac:dyDescent="0.3">
      <c r="A6080" s="19">
        <v>20200909</v>
      </c>
      <c r="B6080" s="19" t="s">
        <v>26</v>
      </c>
      <c r="C6080" s="19">
        <v>0</v>
      </c>
      <c r="D6080" s="19">
        <v>0</v>
      </c>
      <c r="E6080" s="19">
        <v>19.61</v>
      </c>
      <c r="F6080" s="19">
        <v>2.2799999999999998</v>
      </c>
      <c r="G6080" s="19">
        <v>0</v>
      </c>
      <c r="H6080" s="17">
        <f t="shared" si="285"/>
        <v>0</v>
      </c>
      <c r="I6080" s="18">
        <f t="shared" si="283"/>
        <v>19.61</v>
      </c>
      <c r="J6080" s="17">
        <f t="shared" si="284"/>
        <v>0</v>
      </c>
    </row>
    <row r="6081" spans="1:10" x14ac:dyDescent="0.3">
      <c r="A6081" s="2">
        <v>20200909</v>
      </c>
      <c r="B6081" s="2" t="s">
        <v>25</v>
      </c>
      <c r="C6081" s="2">
        <v>0</v>
      </c>
      <c r="D6081" s="2">
        <v>0</v>
      </c>
      <c r="E6081" s="2">
        <v>19.3</v>
      </c>
      <c r="F6081" s="2">
        <v>2.2799999999999998</v>
      </c>
      <c r="G6081" s="2">
        <v>0</v>
      </c>
      <c r="H6081" s="16">
        <f t="shared" si="285"/>
        <v>0</v>
      </c>
      <c r="I6081" s="15">
        <f t="shared" si="283"/>
        <v>19.3</v>
      </c>
      <c r="J6081" s="14">
        <f t="shared" si="284"/>
        <v>0</v>
      </c>
    </row>
    <row r="6082" spans="1:10" x14ac:dyDescent="0.3">
      <c r="A6082" s="19">
        <v>20200910</v>
      </c>
      <c r="B6082" s="19" t="s">
        <v>48</v>
      </c>
      <c r="C6082" s="19">
        <v>0</v>
      </c>
      <c r="D6082" s="19">
        <v>0</v>
      </c>
      <c r="E6082" s="19">
        <v>18.899999999999999</v>
      </c>
      <c r="F6082" s="19">
        <v>2.0699999999999998</v>
      </c>
      <c r="G6082" s="19">
        <v>0</v>
      </c>
      <c r="H6082" s="17">
        <f t="shared" si="285"/>
        <v>0</v>
      </c>
      <c r="I6082" s="18">
        <f t="shared" si="283"/>
        <v>18.899999999999999</v>
      </c>
      <c r="J6082" s="17">
        <f t="shared" si="284"/>
        <v>0</v>
      </c>
    </row>
    <row r="6083" spans="1:10" x14ac:dyDescent="0.3">
      <c r="A6083" s="2">
        <v>20200910</v>
      </c>
      <c r="B6083" s="2" t="s">
        <v>47</v>
      </c>
      <c r="C6083" s="2">
        <v>0</v>
      </c>
      <c r="D6083" s="2">
        <v>0</v>
      </c>
      <c r="E6083" s="2">
        <v>18.54</v>
      </c>
      <c r="F6083" s="2">
        <v>1.72</v>
      </c>
      <c r="G6083" s="2">
        <v>0</v>
      </c>
      <c r="H6083" s="16">
        <f t="shared" si="285"/>
        <v>0</v>
      </c>
      <c r="I6083" s="15">
        <f t="shared" si="283"/>
        <v>18.54</v>
      </c>
      <c r="J6083" s="14">
        <f t="shared" si="284"/>
        <v>0</v>
      </c>
    </row>
    <row r="6084" spans="1:10" x14ac:dyDescent="0.3">
      <c r="A6084" s="19">
        <v>20200910</v>
      </c>
      <c r="B6084" s="19" t="s">
        <v>46</v>
      </c>
      <c r="C6084" s="19">
        <v>0</v>
      </c>
      <c r="D6084" s="19">
        <v>0</v>
      </c>
      <c r="E6084" s="19">
        <v>17.95</v>
      </c>
      <c r="F6084" s="19">
        <v>1.66</v>
      </c>
      <c r="G6084" s="19">
        <v>0</v>
      </c>
      <c r="H6084" s="17">
        <f t="shared" si="285"/>
        <v>0</v>
      </c>
      <c r="I6084" s="18">
        <f t="shared" si="283"/>
        <v>17.95</v>
      </c>
      <c r="J6084" s="17">
        <f t="shared" si="284"/>
        <v>0</v>
      </c>
    </row>
    <row r="6085" spans="1:10" x14ac:dyDescent="0.3">
      <c r="A6085" s="2">
        <v>20200910</v>
      </c>
      <c r="B6085" s="2" t="s">
        <v>45</v>
      </c>
      <c r="C6085" s="2">
        <v>0</v>
      </c>
      <c r="D6085" s="2">
        <v>0</v>
      </c>
      <c r="E6085" s="2">
        <v>17.48</v>
      </c>
      <c r="F6085" s="2">
        <v>1.66</v>
      </c>
      <c r="G6085" s="2">
        <v>0</v>
      </c>
      <c r="H6085" s="16">
        <f t="shared" si="285"/>
        <v>0</v>
      </c>
      <c r="I6085" s="15">
        <f t="shared" si="283"/>
        <v>17.48</v>
      </c>
      <c r="J6085" s="14">
        <f t="shared" si="284"/>
        <v>0</v>
      </c>
    </row>
    <row r="6086" spans="1:10" x14ac:dyDescent="0.3">
      <c r="A6086" s="19">
        <v>20200910</v>
      </c>
      <c r="B6086" s="19" t="s">
        <v>44</v>
      </c>
      <c r="C6086" s="19">
        <v>0</v>
      </c>
      <c r="D6086" s="19">
        <v>0</v>
      </c>
      <c r="E6086" s="19">
        <v>17.22</v>
      </c>
      <c r="F6086" s="19">
        <v>1.79</v>
      </c>
      <c r="G6086" s="19">
        <v>0</v>
      </c>
      <c r="H6086" s="17">
        <f t="shared" si="285"/>
        <v>0</v>
      </c>
      <c r="I6086" s="18">
        <f t="shared" si="283"/>
        <v>17.22</v>
      </c>
      <c r="J6086" s="17">
        <f t="shared" si="284"/>
        <v>0</v>
      </c>
    </row>
    <row r="6087" spans="1:10" x14ac:dyDescent="0.3">
      <c r="A6087" s="2">
        <v>20200910</v>
      </c>
      <c r="B6087" s="2" t="s">
        <v>43</v>
      </c>
      <c r="C6087" s="2">
        <v>0</v>
      </c>
      <c r="D6087" s="2">
        <v>0</v>
      </c>
      <c r="E6087" s="2">
        <v>17.32</v>
      </c>
      <c r="F6087" s="2">
        <v>2.21</v>
      </c>
      <c r="G6087" s="2">
        <v>0</v>
      </c>
      <c r="H6087" s="16">
        <f t="shared" si="285"/>
        <v>0</v>
      </c>
      <c r="I6087" s="15">
        <f t="shared" si="283"/>
        <v>17.32</v>
      </c>
      <c r="J6087" s="14">
        <f t="shared" si="284"/>
        <v>0</v>
      </c>
    </row>
    <row r="6088" spans="1:10" x14ac:dyDescent="0.3">
      <c r="A6088" s="19">
        <v>20200910</v>
      </c>
      <c r="B6088" s="19" t="s">
        <v>42</v>
      </c>
      <c r="C6088" s="19">
        <v>0</v>
      </c>
      <c r="D6088" s="19">
        <v>0</v>
      </c>
      <c r="E6088" s="19">
        <v>17.57</v>
      </c>
      <c r="F6088" s="19">
        <v>2.48</v>
      </c>
      <c r="G6088" s="19">
        <v>0</v>
      </c>
      <c r="H6088" s="17">
        <f t="shared" si="285"/>
        <v>0</v>
      </c>
      <c r="I6088" s="18">
        <f t="shared" si="283"/>
        <v>17.57</v>
      </c>
      <c r="J6088" s="17">
        <f t="shared" si="284"/>
        <v>0</v>
      </c>
    </row>
    <row r="6089" spans="1:10" x14ac:dyDescent="0.3">
      <c r="A6089" s="2">
        <v>20200910</v>
      </c>
      <c r="B6089" s="2" t="s">
        <v>41</v>
      </c>
      <c r="C6089" s="2">
        <v>119</v>
      </c>
      <c r="D6089" s="2">
        <v>10.34</v>
      </c>
      <c r="E6089" s="2">
        <v>17.84</v>
      </c>
      <c r="F6089" s="2">
        <v>1.93</v>
      </c>
      <c r="G6089" s="2">
        <v>0</v>
      </c>
      <c r="H6089" s="16">
        <f t="shared" si="285"/>
        <v>662.99308023931007</v>
      </c>
      <c r="I6089" s="15">
        <f t="shared" si="283"/>
        <v>38.558533757478443</v>
      </c>
      <c r="J6089" s="14">
        <f t="shared" si="284"/>
        <v>0.62254161697201316</v>
      </c>
    </row>
    <row r="6090" spans="1:10" x14ac:dyDescent="0.3">
      <c r="A6090" s="19">
        <v>20200910</v>
      </c>
      <c r="B6090" s="19" t="s">
        <v>40</v>
      </c>
      <c r="C6090" s="19">
        <v>297</v>
      </c>
      <c r="D6090" s="19">
        <v>21.95</v>
      </c>
      <c r="E6090" s="19">
        <v>20</v>
      </c>
      <c r="F6090" s="19">
        <v>1.66</v>
      </c>
      <c r="G6090" s="19">
        <v>0</v>
      </c>
      <c r="H6090" s="17">
        <f t="shared" si="285"/>
        <v>794.54821076417295</v>
      </c>
      <c r="I6090" s="18">
        <f t="shared" ref="I6090:I6153" si="286">E6090+H6090*((NOCT-20)/(800))</f>
        <v>44.829631586380401</v>
      </c>
      <c r="J6090" s="17">
        <f t="shared" ref="J6090:J6153" si="287">P_STC__W*(H6090/1000)*(1+(alpha_p/100)*(I6090-25))</f>
        <v>0.72364801842735216</v>
      </c>
    </row>
    <row r="6091" spans="1:10" x14ac:dyDescent="0.3">
      <c r="A6091" s="2">
        <v>20200910</v>
      </c>
      <c r="B6091" s="2" t="s">
        <v>39</v>
      </c>
      <c r="C6091" s="2">
        <v>516</v>
      </c>
      <c r="D6091" s="2">
        <v>33.11</v>
      </c>
      <c r="E6091" s="2">
        <v>22.61</v>
      </c>
      <c r="F6091" s="2">
        <v>1.66</v>
      </c>
      <c r="G6091" s="2">
        <v>0</v>
      </c>
      <c r="H6091" s="16">
        <f t="shared" si="285"/>
        <v>944.62560373167639</v>
      </c>
      <c r="I6091" s="15">
        <f t="shared" si="286"/>
        <v>52.129550116614887</v>
      </c>
      <c r="J6091" s="14">
        <f t="shared" si="287"/>
        <v>0.82930289927123391</v>
      </c>
    </row>
    <row r="6092" spans="1:10" x14ac:dyDescent="0.3">
      <c r="A6092" s="19">
        <v>20200910</v>
      </c>
      <c r="B6092" s="19" t="s">
        <v>38</v>
      </c>
      <c r="C6092" s="19">
        <v>680</v>
      </c>
      <c r="D6092" s="19">
        <v>43.26</v>
      </c>
      <c r="E6092" s="19">
        <v>24.82</v>
      </c>
      <c r="F6092" s="19">
        <v>1.52</v>
      </c>
      <c r="G6092" s="19">
        <v>0</v>
      </c>
      <c r="H6092" s="17">
        <f t="shared" si="285"/>
        <v>992.2515302633127</v>
      </c>
      <c r="I6092" s="18">
        <f t="shared" si="286"/>
        <v>55.827860320728519</v>
      </c>
      <c r="J6092" s="17">
        <f t="shared" si="287"/>
        <v>0.85460106816237325</v>
      </c>
    </row>
    <row r="6093" spans="1:10" x14ac:dyDescent="0.3">
      <c r="A6093" s="2">
        <v>20200910</v>
      </c>
      <c r="B6093" s="2" t="s">
        <v>37</v>
      </c>
      <c r="C6093" s="2">
        <v>798.01</v>
      </c>
      <c r="D6093" s="2">
        <v>51.38</v>
      </c>
      <c r="E6093" s="2">
        <v>26.41</v>
      </c>
      <c r="F6093" s="2">
        <v>1.38</v>
      </c>
      <c r="G6093" s="2">
        <v>0</v>
      </c>
      <c r="H6093" s="16">
        <f t="shared" si="285"/>
        <v>1021.3839672207205</v>
      </c>
      <c r="I6093" s="15">
        <f t="shared" si="286"/>
        <v>58.328248975647512</v>
      </c>
      <c r="J6093" s="14">
        <f t="shared" si="287"/>
        <v>0.86819974100401998</v>
      </c>
    </row>
    <row r="6094" spans="1:10" x14ac:dyDescent="0.3">
      <c r="A6094" s="19">
        <v>20200910</v>
      </c>
      <c r="B6094" s="19" t="s">
        <v>36</v>
      </c>
      <c r="C6094" s="19">
        <v>799.01</v>
      </c>
      <c r="D6094" s="19">
        <v>55.88</v>
      </c>
      <c r="E6094" s="19">
        <v>27.58</v>
      </c>
      <c r="F6094" s="19">
        <v>1.52</v>
      </c>
      <c r="G6094" s="19">
        <v>0</v>
      </c>
      <c r="H6094" s="17">
        <f t="shared" si="285"/>
        <v>965.14576804024125</v>
      </c>
      <c r="I6094" s="18">
        <f t="shared" si="286"/>
        <v>57.740805251257541</v>
      </c>
      <c r="J6094" s="17">
        <f t="shared" si="287"/>
        <v>0.82294734470307707</v>
      </c>
    </row>
    <row r="6095" spans="1:10" x14ac:dyDescent="0.3">
      <c r="A6095" s="2">
        <v>20200910</v>
      </c>
      <c r="B6095" s="2" t="s">
        <v>35</v>
      </c>
      <c r="C6095" s="2">
        <v>856.01</v>
      </c>
      <c r="D6095" s="2">
        <v>55.26</v>
      </c>
      <c r="E6095" s="2">
        <v>28.17</v>
      </c>
      <c r="F6095" s="2">
        <v>2.48</v>
      </c>
      <c r="G6095" s="2">
        <v>0</v>
      </c>
      <c r="H6095" s="16">
        <f t="shared" si="285"/>
        <v>1041.6960646381776</v>
      </c>
      <c r="I6095" s="15">
        <f t="shared" si="286"/>
        <v>60.723002019943053</v>
      </c>
      <c r="J6095" s="14">
        <f t="shared" si="287"/>
        <v>0.87423976684261406</v>
      </c>
    </row>
    <row r="6096" spans="1:10" x14ac:dyDescent="0.3">
      <c r="A6096" s="19">
        <v>20200910</v>
      </c>
      <c r="B6096" s="19" t="s">
        <v>34</v>
      </c>
      <c r="C6096" s="19">
        <v>765.01</v>
      </c>
      <c r="D6096" s="19">
        <v>49.76</v>
      </c>
      <c r="E6096" s="19">
        <v>27.99</v>
      </c>
      <c r="F6096" s="19">
        <v>3.72</v>
      </c>
      <c r="G6096" s="19">
        <v>0</v>
      </c>
      <c r="H6096" s="17">
        <f t="shared" si="285"/>
        <v>1002.1808899477231</v>
      </c>
      <c r="I6096" s="18">
        <f t="shared" si="286"/>
        <v>59.308152810866346</v>
      </c>
      <c r="J6096" s="17">
        <f t="shared" si="287"/>
        <v>0.84745750192366875</v>
      </c>
    </row>
    <row r="6097" spans="1:10" x14ac:dyDescent="0.3">
      <c r="A6097" s="2">
        <v>20200910</v>
      </c>
      <c r="B6097" s="2" t="s">
        <v>33</v>
      </c>
      <c r="C6097" s="2">
        <v>616.01</v>
      </c>
      <c r="D6097" s="2">
        <v>41.04</v>
      </c>
      <c r="E6097" s="2">
        <v>27.13</v>
      </c>
      <c r="F6097" s="2">
        <v>4.4800000000000004</v>
      </c>
      <c r="G6097" s="2">
        <v>0</v>
      </c>
      <c r="H6097" s="16">
        <f t="shared" si="285"/>
        <v>938.20189457746437</v>
      </c>
      <c r="I6097" s="15">
        <f t="shared" si="286"/>
        <v>56.448809205545757</v>
      </c>
      <c r="J6097" s="14">
        <f t="shared" si="287"/>
        <v>0.80542789887264732</v>
      </c>
    </row>
    <row r="6098" spans="1:10" x14ac:dyDescent="0.3">
      <c r="A6098" s="19">
        <v>20200910</v>
      </c>
      <c r="B6098" s="19" t="s">
        <v>32</v>
      </c>
      <c r="C6098" s="19">
        <v>463.01</v>
      </c>
      <c r="D6098" s="19">
        <v>30.59</v>
      </c>
      <c r="E6098" s="19">
        <v>26.19</v>
      </c>
      <c r="F6098" s="19">
        <v>4.76</v>
      </c>
      <c r="G6098" s="19">
        <v>0</v>
      </c>
      <c r="H6098" s="17">
        <f t="shared" si="285"/>
        <v>909.840881584013</v>
      </c>
      <c r="I6098" s="18">
        <f t="shared" si="286"/>
        <v>54.622527549500404</v>
      </c>
      <c r="J6098" s="17">
        <f t="shared" si="287"/>
        <v>0.78855784197228429</v>
      </c>
    </row>
    <row r="6099" spans="1:10" x14ac:dyDescent="0.3">
      <c r="A6099" s="2">
        <v>20200910</v>
      </c>
      <c r="B6099" s="2" t="s">
        <v>31</v>
      </c>
      <c r="C6099" s="2">
        <v>272.01</v>
      </c>
      <c r="D6099" s="2">
        <v>19.28</v>
      </c>
      <c r="E6099" s="2">
        <v>25.23</v>
      </c>
      <c r="F6099" s="2">
        <v>4.6900000000000004</v>
      </c>
      <c r="G6099" s="2">
        <v>0</v>
      </c>
      <c r="H6099" s="16">
        <f t="shared" ref="H6099:H6162" si="288">IF(D6099&gt;0,C6099/SIN(D6099*PI()/180),0)</f>
        <v>823.81108375708038</v>
      </c>
      <c r="I6099" s="15">
        <f t="shared" si="286"/>
        <v>50.974096367408762</v>
      </c>
      <c r="J6099" s="14">
        <f t="shared" si="287"/>
        <v>0.72752121560587402</v>
      </c>
    </row>
    <row r="6100" spans="1:10" x14ac:dyDescent="0.3">
      <c r="A6100" s="19">
        <v>20200910</v>
      </c>
      <c r="B6100" s="19" t="s">
        <v>30</v>
      </c>
      <c r="C6100" s="19">
        <v>85</v>
      </c>
      <c r="D6100" s="19">
        <v>7.63</v>
      </c>
      <c r="E6100" s="19">
        <v>24.03</v>
      </c>
      <c r="F6100" s="19">
        <v>4.41</v>
      </c>
      <c r="G6100" s="19">
        <v>0</v>
      </c>
      <c r="H6100" s="17">
        <f t="shared" si="288"/>
        <v>640.17896645695191</v>
      </c>
      <c r="I6100" s="18">
        <f t="shared" si="286"/>
        <v>44.035592701779748</v>
      </c>
      <c r="J6100" s="17">
        <f t="shared" si="287"/>
        <v>0.58534112917920811</v>
      </c>
    </row>
    <row r="6101" spans="1:10" x14ac:dyDescent="0.3">
      <c r="A6101" s="2">
        <v>20200910</v>
      </c>
      <c r="B6101" s="2" t="s">
        <v>29</v>
      </c>
      <c r="C6101" s="2">
        <v>0</v>
      </c>
      <c r="D6101" s="2">
        <v>0</v>
      </c>
      <c r="E6101" s="2">
        <v>22.48</v>
      </c>
      <c r="F6101" s="2">
        <v>3.72</v>
      </c>
      <c r="G6101" s="2">
        <v>0</v>
      </c>
      <c r="H6101" s="16">
        <f t="shared" si="288"/>
        <v>0</v>
      </c>
      <c r="I6101" s="15">
        <f t="shared" si="286"/>
        <v>22.48</v>
      </c>
      <c r="J6101" s="14">
        <f t="shared" si="287"/>
        <v>0</v>
      </c>
    </row>
    <row r="6102" spans="1:10" x14ac:dyDescent="0.3">
      <c r="A6102" s="19">
        <v>20200910</v>
      </c>
      <c r="B6102" s="19" t="s">
        <v>28</v>
      </c>
      <c r="C6102" s="19">
        <v>0</v>
      </c>
      <c r="D6102" s="19">
        <v>0</v>
      </c>
      <c r="E6102" s="19">
        <v>21.49</v>
      </c>
      <c r="F6102" s="19">
        <v>3.59</v>
      </c>
      <c r="G6102" s="19">
        <v>0</v>
      </c>
      <c r="H6102" s="17">
        <f t="shared" si="288"/>
        <v>0</v>
      </c>
      <c r="I6102" s="18">
        <f t="shared" si="286"/>
        <v>21.49</v>
      </c>
      <c r="J6102" s="17">
        <f t="shared" si="287"/>
        <v>0</v>
      </c>
    </row>
    <row r="6103" spans="1:10" x14ac:dyDescent="0.3">
      <c r="A6103" s="2">
        <v>20200910</v>
      </c>
      <c r="B6103" s="2" t="s">
        <v>27</v>
      </c>
      <c r="C6103" s="2">
        <v>0</v>
      </c>
      <c r="D6103" s="2">
        <v>0</v>
      </c>
      <c r="E6103" s="2">
        <v>20.8</v>
      </c>
      <c r="F6103" s="2">
        <v>3.38</v>
      </c>
      <c r="G6103" s="2">
        <v>0</v>
      </c>
      <c r="H6103" s="16">
        <f t="shared" si="288"/>
        <v>0</v>
      </c>
      <c r="I6103" s="15">
        <f t="shared" si="286"/>
        <v>20.8</v>
      </c>
      <c r="J6103" s="14">
        <f t="shared" si="287"/>
        <v>0</v>
      </c>
    </row>
    <row r="6104" spans="1:10" x14ac:dyDescent="0.3">
      <c r="A6104" s="19">
        <v>20200910</v>
      </c>
      <c r="B6104" s="19" t="s">
        <v>26</v>
      </c>
      <c r="C6104" s="19">
        <v>0</v>
      </c>
      <c r="D6104" s="19">
        <v>0</v>
      </c>
      <c r="E6104" s="19">
        <v>20.34</v>
      </c>
      <c r="F6104" s="19">
        <v>2.9</v>
      </c>
      <c r="G6104" s="19">
        <v>0</v>
      </c>
      <c r="H6104" s="17">
        <f t="shared" si="288"/>
        <v>0</v>
      </c>
      <c r="I6104" s="18">
        <f t="shared" si="286"/>
        <v>20.34</v>
      </c>
      <c r="J6104" s="17">
        <f t="shared" si="287"/>
        <v>0</v>
      </c>
    </row>
    <row r="6105" spans="1:10" x14ac:dyDescent="0.3">
      <c r="A6105" s="2">
        <v>20200910</v>
      </c>
      <c r="B6105" s="2" t="s">
        <v>25</v>
      </c>
      <c r="C6105" s="2">
        <v>0</v>
      </c>
      <c r="D6105" s="2">
        <v>0</v>
      </c>
      <c r="E6105" s="2">
        <v>20.12</v>
      </c>
      <c r="F6105" s="2">
        <v>2.5499999999999998</v>
      </c>
      <c r="G6105" s="2">
        <v>0</v>
      </c>
      <c r="H6105" s="16">
        <f t="shared" si="288"/>
        <v>0</v>
      </c>
      <c r="I6105" s="15">
        <f t="shared" si="286"/>
        <v>20.12</v>
      </c>
      <c r="J6105" s="14">
        <f t="shared" si="287"/>
        <v>0</v>
      </c>
    </row>
    <row r="6106" spans="1:10" x14ac:dyDescent="0.3">
      <c r="A6106" s="19">
        <v>20200911</v>
      </c>
      <c r="B6106" s="19" t="s">
        <v>48</v>
      </c>
      <c r="C6106" s="19">
        <v>0</v>
      </c>
      <c r="D6106" s="19">
        <v>0</v>
      </c>
      <c r="E6106" s="19">
        <v>20</v>
      </c>
      <c r="F6106" s="19">
        <v>2.2799999999999998</v>
      </c>
      <c r="G6106" s="19">
        <v>0</v>
      </c>
      <c r="H6106" s="17">
        <f t="shared" si="288"/>
        <v>0</v>
      </c>
      <c r="I6106" s="18">
        <f t="shared" si="286"/>
        <v>20</v>
      </c>
      <c r="J6106" s="17">
        <f t="shared" si="287"/>
        <v>0</v>
      </c>
    </row>
    <row r="6107" spans="1:10" x14ac:dyDescent="0.3">
      <c r="A6107" s="2">
        <v>20200911</v>
      </c>
      <c r="B6107" s="2" t="s">
        <v>47</v>
      </c>
      <c r="C6107" s="2">
        <v>0</v>
      </c>
      <c r="D6107" s="2">
        <v>0</v>
      </c>
      <c r="E6107" s="2">
        <v>19.79</v>
      </c>
      <c r="F6107" s="2">
        <v>2</v>
      </c>
      <c r="G6107" s="2">
        <v>0</v>
      </c>
      <c r="H6107" s="16">
        <f t="shared" si="288"/>
        <v>0</v>
      </c>
      <c r="I6107" s="15">
        <f t="shared" si="286"/>
        <v>19.79</v>
      </c>
      <c r="J6107" s="14">
        <f t="shared" si="287"/>
        <v>0</v>
      </c>
    </row>
    <row r="6108" spans="1:10" x14ac:dyDescent="0.3">
      <c r="A6108" s="19">
        <v>20200911</v>
      </c>
      <c r="B6108" s="19" t="s">
        <v>46</v>
      </c>
      <c r="C6108" s="19">
        <v>0</v>
      </c>
      <c r="D6108" s="19">
        <v>0</v>
      </c>
      <c r="E6108" s="19">
        <v>19.52</v>
      </c>
      <c r="F6108" s="19">
        <v>1.86</v>
      </c>
      <c r="G6108" s="19">
        <v>0</v>
      </c>
      <c r="H6108" s="17">
        <f t="shared" si="288"/>
        <v>0</v>
      </c>
      <c r="I6108" s="18">
        <f t="shared" si="286"/>
        <v>19.52</v>
      </c>
      <c r="J6108" s="17">
        <f t="shared" si="287"/>
        <v>0</v>
      </c>
    </row>
    <row r="6109" spans="1:10" x14ac:dyDescent="0.3">
      <c r="A6109" s="2">
        <v>20200911</v>
      </c>
      <c r="B6109" s="2" t="s">
        <v>45</v>
      </c>
      <c r="C6109" s="2">
        <v>0</v>
      </c>
      <c r="D6109" s="2">
        <v>0</v>
      </c>
      <c r="E6109" s="2">
        <v>19.21</v>
      </c>
      <c r="F6109" s="2">
        <v>2</v>
      </c>
      <c r="G6109" s="2">
        <v>0</v>
      </c>
      <c r="H6109" s="16">
        <f t="shared" si="288"/>
        <v>0</v>
      </c>
      <c r="I6109" s="15">
        <f t="shared" si="286"/>
        <v>19.21</v>
      </c>
      <c r="J6109" s="14">
        <f t="shared" si="287"/>
        <v>0</v>
      </c>
    </row>
    <row r="6110" spans="1:10" x14ac:dyDescent="0.3">
      <c r="A6110" s="19">
        <v>20200911</v>
      </c>
      <c r="B6110" s="19" t="s">
        <v>44</v>
      </c>
      <c r="C6110" s="19">
        <v>0</v>
      </c>
      <c r="D6110" s="19">
        <v>0</v>
      </c>
      <c r="E6110" s="19">
        <v>18.96</v>
      </c>
      <c r="F6110" s="19">
        <v>2</v>
      </c>
      <c r="G6110" s="19">
        <v>0</v>
      </c>
      <c r="H6110" s="17">
        <f t="shared" si="288"/>
        <v>0</v>
      </c>
      <c r="I6110" s="18">
        <f t="shared" si="286"/>
        <v>18.96</v>
      </c>
      <c r="J6110" s="17">
        <f t="shared" si="287"/>
        <v>0</v>
      </c>
    </row>
    <row r="6111" spans="1:10" x14ac:dyDescent="0.3">
      <c r="A6111" s="2">
        <v>20200911</v>
      </c>
      <c r="B6111" s="2" t="s">
        <v>43</v>
      </c>
      <c r="C6111" s="2">
        <v>0</v>
      </c>
      <c r="D6111" s="2">
        <v>0</v>
      </c>
      <c r="E6111" s="2">
        <v>18.5</v>
      </c>
      <c r="F6111" s="2">
        <v>1.93</v>
      </c>
      <c r="G6111" s="2">
        <v>0</v>
      </c>
      <c r="H6111" s="16">
        <f t="shared" si="288"/>
        <v>0</v>
      </c>
      <c r="I6111" s="15">
        <f t="shared" si="286"/>
        <v>18.5</v>
      </c>
      <c r="J6111" s="14">
        <f t="shared" si="287"/>
        <v>0</v>
      </c>
    </row>
    <row r="6112" spans="1:10" x14ac:dyDescent="0.3">
      <c r="A6112" s="19">
        <v>20200911</v>
      </c>
      <c r="B6112" s="19" t="s">
        <v>42</v>
      </c>
      <c r="C6112" s="19">
        <v>0</v>
      </c>
      <c r="D6112" s="19">
        <v>0</v>
      </c>
      <c r="E6112" s="19">
        <v>18.34</v>
      </c>
      <c r="F6112" s="19">
        <v>2.0699999999999998</v>
      </c>
      <c r="G6112" s="19">
        <v>0</v>
      </c>
      <c r="H6112" s="17">
        <f t="shared" si="288"/>
        <v>0</v>
      </c>
      <c r="I6112" s="18">
        <f t="shared" si="286"/>
        <v>18.34</v>
      </c>
      <c r="J6112" s="17">
        <f t="shared" si="287"/>
        <v>0</v>
      </c>
    </row>
    <row r="6113" spans="1:10" x14ac:dyDescent="0.3">
      <c r="A6113" s="2">
        <v>20200911</v>
      </c>
      <c r="B6113" s="2" t="s">
        <v>41</v>
      </c>
      <c r="C6113" s="2">
        <v>97</v>
      </c>
      <c r="D6113" s="2">
        <v>10.18</v>
      </c>
      <c r="E6113" s="2">
        <v>17.850000000000001</v>
      </c>
      <c r="F6113" s="2">
        <v>1.79</v>
      </c>
      <c r="G6113" s="2">
        <v>0</v>
      </c>
      <c r="H6113" s="16">
        <f t="shared" si="288"/>
        <v>548.82512240183257</v>
      </c>
      <c r="I6113" s="15">
        <f t="shared" si="286"/>
        <v>35.000785075057266</v>
      </c>
      <c r="J6113" s="14">
        <f t="shared" si="287"/>
        <v>0.52412605298363535</v>
      </c>
    </row>
    <row r="6114" spans="1:10" x14ac:dyDescent="0.3">
      <c r="A6114" s="19">
        <v>20200911</v>
      </c>
      <c r="B6114" s="19" t="s">
        <v>40</v>
      </c>
      <c r="C6114" s="19">
        <v>293</v>
      </c>
      <c r="D6114" s="19">
        <v>21.78</v>
      </c>
      <c r="E6114" s="19">
        <v>19.3</v>
      </c>
      <c r="F6114" s="19">
        <v>1.52</v>
      </c>
      <c r="G6114" s="19">
        <v>0</v>
      </c>
      <c r="H6114" s="17">
        <f t="shared" si="288"/>
        <v>789.6643762342967</v>
      </c>
      <c r="I6114" s="18">
        <f t="shared" si="286"/>
        <v>43.977011757321776</v>
      </c>
      <c r="J6114" s="17">
        <f t="shared" si="287"/>
        <v>0.72222976054968291</v>
      </c>
    </row>
    <row r="6115" spans="1:10" x14ac:dyDescent="0.3">
      <c r="A6115" s="2">
        <v>20200911</v>
      </c>
      <c r="B6115" s="2" t="s">
        <v>39</v>
      </c>
      <c r="C6115" s="2">
        <v>436</v>
      </c>
      <c r="D6115" s="2">
        <v>32.92</v>
      </c>
      <c r="E6115" s="2">
        <v>21.79</v>
      </c>
      <c r="F6115" s="2">
        <v>1.17</v>
      </c>
      <c r="G6115" s="2">
        <v>0</v>
      </c>
      <c r="H6115" s="16">
        <f t="shared" si="288"/>
        <v>802.25588544200593</v>
      </c>
      <c r="I6115" s="15">
        <f t="shared" si="286"/>
        <v>46.860496420062688</v>
      </c>
      <c r="J6115" s="14">
        <f t="shared" si="287"/>
        <v>0.72333618183944948</v>
      </c>
    </row>
    <row r="6116" spans="1:10" x14ac:dyDescent="0.3">
      <c r="A6116" s="19">
        <v>20200911</v>
      </c>
      <c r="B6116" s="19" t="s">
        <v>38</v>
      </c>
      <c r="C6116" s="19">
        <v>590</v>
      </c>
      <c r="D6116" s="19">
        <v>43.02</v>
      </c>
      <c r="E6116" s="19">
        <v>23.75</v>
      </c>
      <c r="F6116" s="19">
        <v>0.9</v>
      </c>
      <c r="G6116" s="19">
        <v>0</v>
      </c>
      <c r="H6116" s="17">
        <f t="shared" si="288"/>
        <v>864.78106106346149</v>
      </c>
      <c r="I6116" s="18">
        <f t="shared" si="286"/>
        <v>50.774408158233172</v>
      </c>
      <c r="J6116" s="17">
        <f t="shared" si="287"/>
        <v>0.76447957090434326</v>
      </c>
    </row>
    <row r="6117" spans="1:10" x14ac:dyDescent="0.3">
      <c r="A6117" s="2">
        <v>20200911</v>
      </c>
      <c r="B6117" s="2" t="s">
        <v>37</v>
      </c>
      <c r="C6117" s="2">
        <v>755.01</v>
      </c>
      <c r="D6117" s="2">
        <v>51.08</v>
      </c>
      <c r="E6117" s="2">
        <v>25.15</v>
      </c>
      <c r="F6117" s="2">
        <v>1.31</v>
      </c>
      <c r="G6117" s="2">
        <v>0</v>
      </c>
      <c r="H6117" s="16">
        <f t="shared" si="288"/>
        <v>970.42005953933494</v>
      </c>
      <c r="I6117" s="15">
        <f t="shared" si="286"/>
        <v>55.475626860604216</v>
      </c>
      <c r="J6117" s="14">
        <f t="shared" si="287"/>
        <v>0.83733634119278755</v>
      </c>
    </row>
    <row r="6118" spans="1:10" x14ac:dyDescent="0.3">
      <c r="A6118" s="19">
        <v>20200911</v>
      </c>
      <c r="B6118" s="19" t="s">
        <v>36</v>
      </c>
      <c r="C6118" s="19">
        <v>746.01</v>
      </c>
      <c r="D6118" s="19">
        <v>55.52</v>
      </c>
      <c r="E6118" s="19">
        <v>25.5</v>
      </c>
      <c r="F6118" s="19">
        <v>2.34</v>
      </c>
      <c r="G6118" s="19">
        <v>0</v>
      </c>
      <c r="H6118" s="17">
        <f t="shared" si="288"/>
        <v>904.99625681929706</v>
      </c>
      <c r="I6118" s="18">
        <f t="shared" si="286"/>
        <v>53.781133025603033</v>
      </c>
      <c r="J6118" s="17">
        <f t="shared" si="287"/>
        <v>0.78778557737094668</v>
      </c>
    </row>
    <row r="6119" spans="1:10" x14ac:dyDescent="0.3">
      <c r="A6119" s="2">
        <v>20200911</v>
      </c>
      <c r="B6119" s="2" t="s">
        <v>35</v>
      </c>
      <c r="C6119" s="2">
        <v>677.01</v>
      </c>
      <c r="D6119" s="2">
        <v>54.87</v>
      </c>
      <c r="E6119" s="2">
        <v>25.73</v>
      </c>
      <c r="F6119" s="2">
        <v>2.97</v>
      </c>
      <c r="G6119" s="2">
        <v>0</v>
      </c>
      <c r="H6119" s="16">
        <f t="shared" si="288"/>
        <v>827.79386705720424</v>
      </c>
      <c r="I6119" s="15">
        <f t="shared" si="286"/>
        <v>51.598558345537633</v>
      </c>
      <c r="J6119" s="14">
        <f t="shared" si="287"/>
        <v>0.72871231143770754</v>
      </c>
    </row>
    <row r="6120" spans="1:10" x14ac:dyDescent="0.3">
      <c r="A6120" s="19">
        <v>20200911</v>
      </c>
      <c r="B6120" s="19" t="s">
        <v>34</v>
      </c>
      <c r="C6120" s="19">
        <v>719.01</v>
      </c>
      <c r="D6120" s="19">
        <v>49.38</v>
      </c>
      <c r="E6120" s="19">
        <v>26.01</v>
      </c>
      <c r="F6120" s="19">
        <v>3.31</v>
      </c>
      <c r="G6120" s="19">
        <v>0</v>
      </c>
      <c r="H6120" s="17">
        <f t="shared" si="288"/>
        <v>947.25721716226644</v>
      </c>
      <c r="I6120" s="18">
        <f t="shared" si="286"/>
        <v>55.611788036320831</v>
      </c>
      <c r="J6120" s="17">
        <f t="shared" si="287"/>
        <v>0.81676964999785751</v>
      </c>
    </row>
    <row r="6121" spans="1:10" x14ac:dyDescent="0.3">
      <c r="A6121" s="2">
        <v>20200911</v>
      </c>
      <c r="B6121" s="2" t="s">
        <v>33</v>
      </c>
      <c r="C6121" s="2">
        <v>615.01</v>
      </c>
      <c r="D6121" s="2">
        <v>40.700000000000003</v>
      </c>
      <c r="E6121" s="2">
        <v>25.94</v>
      </c>
      <c r="F6121" s="2">
        <v>3.45</v>
      </c>
      <c r="G6121" s="2">
        <v>0</v>
      </c>
      <c r="H6121" s="16">
        <f t="shared" si="288"/>
        <v>943.12452903957922</v>
      </c>
      <c r="I6121" s="15">
        <f t="shared" si="286"/>
        <v>55.412641532486852</v>
      </c>
      <c r="J6121" s="14">
        <f t="shared" si="287"/>
        <v>0.8140514420397863</v>
      </c>
    </row>
    <row r="6122" spans="1:10" x14ac:dyDescent="0.3">
      <c r="A6122" s="19">
        <v>20200911</v>
      </c>
      <c r="B6122" s="19" t="s">
        <v>32</v>
      </c>
      <c r="C6122" s="19">
        <v>445.01</v>
      </c>
      <c r="D6122" s="19">
        <v>30.27</v>
      </c>
      <c r="E6122" s="19">
        <v>25.74</v>
      </c>
      <c r="F6122" s="19">
        <v>3.59</v>
      </c>
      <c r="G6122" s="19">
        <v>0</v>
      </c>
      <c r="H6122" s="17">
        <f t="shared" si="288"/>
        <v>882.82413258951124</v>
      </c>
      <c r="I6122" s="18">
        <f t="shared" si="286"/>
        <v>53.328254143422228</v>
      </c>
      <c r="J6122" s="17">
        <f t="shared" si="287"/>
        <v>0.77028423382577238</v>
      </c>
    </row>
    <row r="6123" spans="1:10" x14ac:dyDescent="0.3">
      <c r="A6123" s="2">
        <v>20200911</v>
      </c>
      <c r="B6123" s="2" t="s">
        <v>31</v>
      </c>
      <c r="C6123" s="2">
        <v>268.01</v>
      </c>
      <c r="D6123" s="2">
        <v>18.97</v>
      </c>
      <c r="E6123" s="2">
        <v>24.98</v>
      </c>
      <c r="F6123" s="2">
        <v>3.72</v>
      </c>
      <c r="G6123" s="2">
        <v>0</v>
      </c>
      <c r="H6123" s="16">
        <f t="shared" si="288"/>
        <v>824.46087216299713</v>
      </c>
      <c r="I6123" s="15">
        <f t="shared" si="286"/>
        <v>50.744402255093661</v>
      </c>
      <c r="J6123" s="14">
        <f t="shared" si="287"/>
        <v>0.72894723664852412</v>
      </c>
    </row>
    <row r="6124" spans="1:10" x14ac:dyDescent="0.3">
      <c r="A6124" s="19">
        <v>20200911</v>
      </c>
      <c r="B6124" s="19" t="s">
        <v>30</v>
      </c>
      <c r="C6124" s="19">
        <v>68</v>
      </c>
      <c r="D6124" s="19">
        <v>7.32</v>
      </c>
      <c r="E6124" s="19">
        <v>23.72</v>
      </c>
      <c r="F6124" s="19">
        <v>3.52</v>
      </c>
      <c r="G6124" s="19">
        <v>0</v>
      </c>
      <c r="H6124" s="17">
        <f t="shared" si="288"/>
        <v>533.70656236851482</v>
      </c>
      <c r="I6124" s="18">
        <f t="shared" si="286"/>
        <v>40.398330074016087</v>
      </c>
      <c r="J6124" s="17">
        <f t="shared" si="287"/>
        <v>0.49672470822342996</v>
      </c>
    </row>
    <row r="6125" spans="1:10" x14ac:dyDescent="0.3">
      <c r="A6125" s="2">
        <v>20200911</v>
      </c>
      <c r="B6125" s="2" t="s">
        <v>29</v>
      </c>
      <c r="C6125" s="2">
        <v>0</v>
      </c>
      <c r="D6125" s="2">
        <v>0</v>
      </c>
      <c r="E6125" s="2">
        <v>22.48</v>
      </c>
      <c r="F6125" s="2">
        <v>3.31</v>
      </c>
      <c r="G6125" s="2">
        <v>0</v>
      </c>
      <c r="H6125" s="16">
        <f t="shared" si="288"/>
        <v>0</v>
      </c>
      <c r="I6125" s="15">
        <f t="shared" si="286"/>
        <v>22.48</v>
      </c>
      <c r="J6125" s="14">
        <f t="shared" si="287"/>
        <v>0</v>
      </c>
    </row>
    <row r="6126" spans="1:10" x14ac:dyDescent="0.3">
      <c r="A6126" s="19">
        <v>20200911</v>
      </c>
      <c r="B6126" s="19" t="s">
        <v>28</v>
      </c>
      <c r="C6126" s="19">
        <v>0</v>
      </c>
      <c r="D6126" s="19">
        <v>0</v>
      </c>
      <c r="E6126" s="19">
        <v>21.75</v>
      </c>
      <c r="F6126" s="19">
        <v>3.03</v>
      </c>
      <c r="G6126" s="19">
        <v>0</v>
      </c>
      <c r="H6126" s="17">
        <f t="shared" si="288"/>
        <v>0</v>
      </c>
      <c r="I6126" s="18">
        <f t="shared" si="286"/>
        <v>21.75</v>
      </c>
      <c r="J6126" s="17">
        <f t="shared" si="287"/>
        <v>0</v>
      </c>
    </row>
    <row r="6127" spans="1:10" x14ac:dyDescent="0.3">
      <c r="A6127" s="2">
        <v>20200911</v>
      </c>
      <c r="B6127" s="2" t="s">
        <v>27</v>
      </c>
      <c r="C6127" s="2">
        <v>0</v>
      </c>
      <c r="D6127" s="2">
        <v>0</v>
      </c>
      <c r="E6127" s="2">
        <v>21.38</v>
      </c>
      <c r="F6127" s="2">
        <v>2.62</v>
      </c>
      <c r="G6127" s="2">
        <v>0</v>
      </c>
      <c r="H6127" s="16">
        <f t="shared" si="288"/>
        <v>0</v>
      </c>
      <c r="I6127" s="15">
        <f t="shared" si="286"/>
        <v>21.38</v>
      </c>
      <c r="J6127" s="14">
        <f t="shared" si="287"/>
        <v>0</v>
      </c>
    </row>
    <row r="6128" spans="1:10" x14ac:dyDescent="0.3">
      <c r="A6128" s="19">
        <v>20200911</v>
      </c>
      <c r="B6128" s="19" t="s">
        <v>26</v>
      </c>
      <c r="C6128" s="19">
        <v>0</v>
      </c>
      <c r="D6128" s="19">
        <v>0</v>
      </c>
      <c r="E6128" s="19">
        <v>21.14</v>
      </c>
      <c r="F6128" s="19">
        <v>2.14</v>
      </c>
      <c r="G6128" s="19">
        <v>0</v>
      </c>
      <c r="H6128" s="17">
        <f t="shared" si="288"/>
        <v>0</v>
      </c>
      <c r="I6128" s="18">
        <f t="shared" si="286"/>
        <v>21.14</v>
      </c>
      <c r="J6128" s="17">
        <f t="shared" si="287"/>
        <v>0</v>
      </c>
    </row>
    <row r="6129" spans="1:10" x14ac:dyDescent="0.3">
      <c r="A6129" s="2">
        <v>20200911</v>
      </c>
      <c r="B6129" s="2" t="s">
        <v>25</v>
      </c>
      <c r="C6129" s="2">
        <v>0</v>
      </c>
      <c r="D6129" s="2">
        <v>0</v>
      </c>
      <c r="E6129" s="2">
        <v>20.77</v>
      </c>
      <c r="F6129" s="2">
        <v>2</v>
      </c>
      <c r="G6129" s="2">
        <v>0</v>
      </c>
      <c r="H6129" s="16">
        <f t="shared" si="288"/>
        <v>0</v>
      </c>
      <c r="I6129" s="15">
        <f t="shared" si="286"/>
        <v>20.77</v>
      </c>
      <c r="J6129" s="14">
        <f t="shared" si="287"/>
        <v>0</v>
      </c>
    </row>
    <row r="6130" spans="1:10" x14ac:dyDescent="0.3">
      <c r="A6130" s="19">
        <v>20200912</v>
      </c>
      <c r="B6130" s="19" t="s">
        <v>48</v>
      </c>
      <c r="C6130" s="19">
        <v>0</v>
      </c>
      <c r="D6130" s="19">
        <v>0</v>
      </c>
      <c r="E6130" s="19">
        <v>20.350000000000001</v>
      </c>
      <c r="F6130" s="19">
        <v>2.0699999999999998</v>
      </c>
      <c r="G6130" s="19">
        <v>0</v>
      </c>
      <c r="H6130" s="17">
        <f t="shared" si="288"/>
        <v>0</v>
      </c>
      <c r="I6130" s="18">
        <f t="shared" si="286"/>
        <v>20.350000000000001</v>
      </c>
      <c r="J6130" s="17">
        <f t="shared" si="287"/>
        <v>0</v>
      </c>
    </row>
    <row r="6131" spans="1:10" x14ac:dyDescent="0.3">
      <c r="A6131" s="2">
        <v>20200912</v>
      </c>
      <c r="B6131" s="2" t="s">
        <v>47</v>
      </c>
      <c r="C6131" s="2">
        <v>0</v>
      </c>
      <c r="D6131" s="2">
        <v>0</v>
      </c>
      <c r="E6131" s="2">
        <v>20.11</v>
      </c>
      <c r="F6131" s="2">
        <v>1.93</v>
      </c>
      <c r="G6131" s="2">
        <v>0</v>
      </c>
      <c r="H6131" s="16">
        <f t="shared" si="288"/>
        <v>0</v>
      </c>
      <c r="I6131" s="15">
        <f t="shared" si="286"/>
        <v>20.11</v>
      </c>
      <c r="J6131" s="14">
        <f t="shared" si="287"/>
        <v>0</v>
      </c>
    </row>
    <row r="6132" spans="1:10" x14ac:dyDescent="0.3">
      <c r="A6132" s="19">
        <v>20200912</v>
      </c>
      <c r="B6132" s="19" t="s">
        <v>46</v>
      </c>
      <c r="C6132" s="19">
        <v>0</v>
      </c>
      <c r="D6132" s="19">
        <v>0</v>
      </c>
      <c r="E6132" s="19">
        <v>19.920000000000002</v>
      </c>
      <c r="F6132" s="19">
        <v>1.93</v>
      </c>
      <c r="G6132" s="19">
        <v>0</v>
      </c>
      <c r="H6132" s="17">
        <f t="shared" si="288"/>
        <v>0</v>
      </c>
      <c r="I6132" s="18">
        <f t="shared" si="286"/>
        <v>19.920000000000002</v>
      </c>
      <c r="J6132" s="17">
        <f t="shared" si="287"/>
        <v>0</v>
      </c>
    </row>
    <row r="6133" spans="1:10" x14ac:dyDescent="0.3">
      <c r="A6133" s="2">
        <v>20200912</v>
      </c>
      <c r="B6133" s="2" t="s">
        <v>45</v>
      </c>
      <c r="C6133" s="2">
        <v>0</v>
      </c>
      <c r="D6133" s="2">
        <v>0</v>
      </c>
      <c r="E6133" s="2">
        <v>19.850000000000001</v>
      </c>
      <c r="F6133" s="2">
        <v>2</v>
      </c>
      <c r="G6133" s="2">
        <v>0</v>
      </c>
      <c r="H6133" s="16">
        <f t="shared" si="288"/>
        <v>0</v>
      </c>
      <c r="I6133" s="15">
        <f t="shared" si="286"/>
        <v>19.850000000000001</v>
      </c>
      <c r="J6133" s="14">
        <f t="shared" si="287"/>
        <v>0</v>
      </c>
    </row>
    <row r="6134" spans="1:10" x14ac:dyDescent="0.3">
      <c r="A6134" s="19">
        <v>20200912</v>
      </c>
      <c r="B6134" s="19" t="s">
        <v>44</v>
      </c>
      <c r="C6134" s="19">
        <v>0</v>
      </c>
      <c r="D6134" s="19">
        <v>0</v>
      </c>
      <c r="E6134" s="19">
        <v>19.760000000000002</v>
      </c>
      <c r="F6134" s="19">
        <v>2.14</v>
      </c>
      <c r="G6134" s="19">
        <v>0</v>
      </c>
      <c r="H6134" s="17">
        <f t="shared" si="288"/>
        <v>0</v>
      </c>
      <c r="I6134" s="18">
        <f t="shared" si="286"/>
        <v>19.760000000000002</v>
      </c>
      <c r="J6134" s="17">
        <f t="shared" si="287"/>
        <v>0</v>
      </c>
    </row>
    <row r="6135" spans="1:10" x14ac:dyDescent="0.3">
      <c r="A6135" s="2">
        <v>20200912</v>
      </c>
      <c r="B6135" s="2" t="s">
        <v>43</v>
      </c>
      <c r="C6135" s="2">
        <v>0</v>
      </c>
      <c r="D6135" s="2">
        <v>0</v>
      </c>
      <c r="E6135" s="2">
        <v>19.8</v>
      </c>
      <c r="F6135" s="2">
        <v>2.14</v>
      </c>
      <c r="G6135" s="2">
        <v>0</v>
      </c>
      <c r="H6135" s="16">
        <f t="shared" si="288"/>
        <v>0</v>
      </c>
      <c r="I6135" s="15">
        <f t="shared" si="286"/>
        <v>19.8</v>
      </c>
      <c r="J6135" s="14">
        <f t="shared" si="287"/>
        <v>0</v>
      </c>
    </row>
    <row r="6136" spans="1:10" x14ac:dyDescent="0.3">
      <c r="A6136" s="19">
        <v>20200912</v>
      </c>
      <c r="B6136" s="19" t="s">
        <v>42</v>
      </c>
      <c r="C6136" s="19">
        <v>0</v>
      </c>
      <c r="D6136" s="19">
        <v>0</v>
      </c>
      <c r="E6136" s="19">
        <v>19.760000000000002</v>
      </c>
      <c r="F6136" s="19">
        <v>2.21</v>
      </c>
      <c r="G6136" s="19">
        <v>0</v>
      </c>
      <c r="H6136" s="17">
        <f t="shared" si="288"/>
        <v>0</v>
      </c>
      <c r="I6136" s="18">
        <f t="shared" si="286"/>
        <v>19.760000000000002</v>
      </c>
      <c r="J6136" s="17">
        <f t="shared" si="287"/>
        <v>0</v>
      </c>
    </row>
    <row r="6137" spans="1:10" x14ac:dyDescent="0.3">
      <c r="A6137" s="2">
        <v>20200912</v>
      </c>
      <c r="B6137" s="2" t="s">
        <v>41</v>
      </c>
      <c r="C6137" s="2">
        <v>106</v>
      </c>
      <c r="D6137" s="2">
        <v>10.01</v>
      </c>
      <c r="E6137" s="2">
        <v>19.670000000000002</v>
      </c>
      <c r="F6137" s="2">
        <v>1.24</v>
      </c>
      <c r="G6137" s="2">
        <v>0</v>
      </c>
      <c r="H6137" s="16">
        <f t="shared" si="288"/>
        <v>609.82605917809542</v>
      </c>
      <c r="I6137" s="15">
        <f t="shared" si="286"/>
        <v>38.727064349315484</v>
      </c>
      <c r="J6137" s="14">
        <f t="shared" si="287"/>
        <v>0.57215601217507306</v>
      </c>
    </row>
    <row r="6138" spans="1:10" x14ac:dyDescent="0.3">
      <c r="A6138" s="19">
        <v>20200912</v>
      </c>
      <c r="B6138" s="19" t="s">
        <v>40</v>
      </c>
      <c r="C6138" s="19">
        <v>206</v>
      </c>
      <c r="D6138" s="19">
        <v>21.6</v>
      </c>
      <c r="E6138" s="19">
        <v>20.92</v>
      </c>
      <c r="F6138" s="19">
        <v>0.69</v>
      </c>
      <c r="G6138" s="19">
        <v>0</v>
      </c>
      <c r="H6138" s="17">
        <f t="shared" si="288"/>
        <v>559.59320968316968</v>
      </c>
      <c r="I6138" s="18">
        <f t="shared" si="286"/>
        <v>38.407287802599058</v>
      </c>
      <c r="J6138" s="17">
        <f t="shared" si="287"/>
        <v>0.52583138721745881</v>
      </c>
    </row>
    <row r="6139" spans="1:10" x14ac:dyDescent="0.3">
      <c r="A6139" s="2">
        <v>20200912</v>
      </c>
      <c r="B6139" s="2" t="s">
        <v>39</v>
      </c>
      <c r="C6139" s="2">
        <v>376</v>
      </c>
      <c r="D6139" s="2">
        <v>32.72</v>
      </c>
      <c r="E6139" s="2">
        <v>22.99</v>
      </c>
      <c r="F6139" s="2">
        <v>0.21</v>
      </c>
      <c r="G6139" s="2">
        <v>0</v>
      </c>
      <c r="H6139" s="16">
        <f t="shared" si="288"/>
        <v>695.60837795258033</v>
      </c>
      <c r="I6139" s="15">
        <f t="shared" si="286"/>
        <v>44.727761811018134</v>
      </c>
      <c r="J6139" s="14">
        <f t="shared" si="287"/>
        <v>0.63385579417959304</v>
      </c>
    </row>
    <row r="6140" spans="1:10" x14ac:dyDescent="0.3">
      <c r="A6140" s="19">
        <v>20200912</v>
      </c>
      <c r="B6140" s="19" t="s">
        <v>38</v>
      </c>
      <c r="C6140" s="19">
        <v>619</v>
      </c>
      <c r="D6140" s="19">
        <v>42.78</v>
      </c>
      <c r="E6140" s="19">
        <v>24.56</v>
      </c>
      <c r="F6140" s="19">
        <v>0.41</v>
      </c>
      <c r="G6140" s="19">
        <v>0</v>
      </c>
      <c r="H6140" s="17">
        <f t="shared" si="288"/>
        <v>911.38624943624529</v>
      </c>
      <c r="I6140" s="18">
        <f t="shared" si="286"/>
        <v>53.040820294882664</v>
      </c>
      <c r="J6140" s="17">
        <f t="shared" si="287"/>
        <v>0.79638416825773528</v>
      </c>
    </row>
    <row r="6141" spans="1:10" x14ac:dyDescent="0.3">
      <c r="A6141" s="2">
        <v>20200912</v>
      </c>
      <c r="B6141" s="2" t="s">
        <v>37</v>
      </c>
      <c r="C6141" s="2">
        <v>593</v>
      </c>
      <c r="D6141" s="2">
        <v>50.78</v>
      </c>
      <c r="E6141" s="2">
        <v>25.76</v>
      </c>
      <c r="F6141" s="2">
        <v>0.21</v>
      </c>
      <c r="G6141" s="2">
        <v>0</v>
      </c>
      <c r="H6141" s="16">
        <f t="shared" si="288"/>
        <v>765.43405976181396</v>
      </c>
      <c r="I6141" s="15">
        <f t="shared" si="286"/>
        <v>49.679814367556688</v>
      </c>
      <c r="J6141" s="14">
        <f t="shared" si="287"/>
        <v>0.68042559248694312</v>
      </c>
    </row>
    <row r="6142" spans="1:10" x14ac:dyDescent="0.3">
      <c r="A6142" s="19">
        <v>20200912</v>
      </c>
      <c r="B6142" s="19" t="s">
        <v>36</v>
      </c>
      <c r="C6142" s="19">
        <v>719.01</v>
      </c>
      <c r="D6142" s="19">
        <v>55.15</v>
      </c>
      <c r="E6142" s="19">
        <v>26.61</v>
      </c>
      <c r="F6142" s="19">
        <v>0.48</v>
      </c>
      <c r="G6142" s="19">
        <v>0</v>
      </c>
      <c r="H6142" s="17">
        <f t="shared" si="288"/>
        <v>876.1460438783887</v>
      </c>
      <c r="I6142" s="18">
        <f t="shared" si="286"/>
        <v>53.98956387119965</v>
      </c>
      <c r="J6142" s="17">
        <f t="shared" si="287"/>
        <v>0.7618501312305872</v>
      </c>
    </row>
    <row r="6143" spans="1:10" x14ac:dyDescent="0.3">
      <c r="A6143" s="2">
        <v>20200912</v>
      </c>
      <c r="B6143" s="2" t="s">
        <v>35</v>
      </c>
      <c r="C6143" s="2">
        <v>566</v>
      </c>
      <c r="D6143" s="2">
        <v>54.48</v>
      </c>
      <c r="E6143" s="2">
        <v>27.02</v>
      </c>
      <c r="F6143" s="2">
        <v>0.76</v>
      </c>
      <c r="G6143" s="2">
        <v>0</v>
      </c>
      <c r="H6143" s="16">
        <f t="shared" si="288"/>
        <v>695.40622067457446</v>
      </c>
      <c r="I6143" s="15">
        <f t="shared" si="286"/>
        <v>48.751444396080451</v>
      </c>
      <c r="J6143" s="14">
        <f t="shared" si="287"/>
        <v>0.62108016085089168</v>
      </c>
    </row>
    <row r="6144" spans="1:10" x14ac:dyDescent="0.3">
      <c r="A6144" s="19">
        <v>20200912</v>
      </c>
      <c r="B6144" s="19" t="s">
        <v>34</v>
      </c>
      <c r="C6144" s="19">
        <v>734.01</v>
      </c>
      <c r="D6144" s="19">
        <v>49.01</v>
      </c>
      <c r="E6144" s="19">
        <v>27.34</v>
      </c>
      <c r="F6144" s="19">
        <v>1.03</v>
      </c>
      <c r="G6144" s="19">
        <v>0</v>
      </c>
      <c r="H6144" s="17">
        <f t="shared" si="288"/>
        <v>972.42526651772926</v>
      </c>
      <c r="I6144" s="18">
        <f t="shared" si="286"/>
        <v>57.728289578679039</v>
      </c>
      <c r="J6144" s="17">
        <f t="shared" si="287"/>
        <v>0.82920909579475544</v>
      </c>
    </row>
    <row r="6145" spans="1:10" x14ac:dyDescent="0.3">
      <c r="A6145" s="2">
        <v>20200912</v>
      </c>
      <c r="B6145" s="2" t="s">
        <v>33</v>
      </c>
      <c r="C6145" s="2">
        <v>562.01</v>
      </c>
      <c r="D6145" s="2">
        <v>40.35</v>
      </c>
      <c r="E6145" s="2">
        <v>27.73</v>
      </c>
      <c r="F6145" s="2">
        <v>1.93</v>
      </c>
      <c r="G6145" s="2">
        <v>0</v>
      </c>
      <c r="H6145" s="16">
        <f t="shared" si="288"/>
        <v>868.02932194239497</v>
      </c>
      <c r="I6145" s="15">
        <f t="shared" si="286"/>
        <v>54.85591631069984</v>
      </c>
      <c r="J6145" s="14">
        <f t="shared" si="287"/>
        <v>0.75140817338223942</v>
      </c>
    </row>
    <row r="6146" spans="1:10" x14ac:dyDescent="0.3">
      <c r="A6146" s="19">
        <v>20200912</v>
      </c>
      <c r="B6146" s="19" t="s">
        <v>32</v>
      </c>
      <c r="C6146" s="19">
        <v>365</v>
      </c>
      <c r="D6146" s="19">
        <v>29.94</v>
      </c>
      <c r="E6146" s="19">
        <v>27.16</v>
      </c>
      <c r="F6146" s="19">
        <v>2.9</v>
      </c>
      <c r="G6146" s="19">
        <v>0</v>
      </c>
      <c r="H6146" s="17">
        <f t="shared" si="288"/>
        <v>731.32688098413189</v>
      </c>
      <c r="I6146" s="18">
        <f t="shared" si="286"/>
        <v>50.013965030754122</v>
      </c>
      <c r="J6146" s="17">
        <f t="shared" si="287"/>
        <v>0.64900664836268784</v>
      </c>
    </row>
    <row r="6147" spans="1:10" x14ac:dyDescent="0.3">
      <c r="A6147" s="2">
        <v>20200912</v>
      </c>
      <c r="B6147" s="2" t="s">
        <v>31</v>
      </c>
      <c r="C6147" s="2">
        <v>229</v>
      </c>
      <c r="D6147" s="2">
        <v>18.66</v>
      </c>
      <c r="E6147" s="2">
        <v>26.36</v>
      </c>
      <c r="F6147" s="2">
        <v>3.24</v>
      </c>
      <c r="G6147" s="2">
        <v>0</v>
      </c>
      <c r="H6147" s="16">
        <f t="shared" si="288"/>
        <v>715.73317639151139</v>
      </c>
      <c r="I6147" s="15">
        <f t="shared" si="286"/>
        <v>48.726661762234727</v>
      </c>
      <c r="J6147" s="14">
        <f t="shared" si="287"/>
        <v>0.63931436094438066</v>
      </c>
    </row>
    <row r="6148" spans="1:10" x14ac:dyDescent="0.3">
      <c r="A6148" s="19">
        <v>20200912</v>
      </c>
      <c r="B6148" s="19" t="s">
        <v>30</v>
      </c>
      <c r="C6148" s="19">
        <v>72</v>
      </c>
      <c r="D6148" s="19">
        <v>7.02</v>
      </c>
      <c r="E6148" s="19">
        <v>25.16</v>
      </c>
      <c r="F6148" s="19">
        <v>2.69</v>
      </c>
      <c r="G6148" s="19">
        <v>0</v>
      </c>
      <c r="H6148" s="17">
        <f t="shared" si="288"/>
        <v>589.12186505682939</v>
      </c>
      <c r="I6148" s="18">
        <f t="shared" si="286"/>
        <v>43.570058283025915</v>
      </c>
      <c r="J6148" s="17">
        <f t="shared" si="287"/>
        <v>0.53989174189223332</v>
      </c>
    </row>
    <row r="6149" spans="1:10" x14ac:dyDescent="0.3">
      <c r="A6149" s="2">
        <v>20200912</v>
      </c>
      <c r="B6149" s="2" t="s">
        <v>29</v>
      </c>
      <c r="C6149" s="2">
        <v>0</v>
      </c>
      <c r="D6149" s="2">
        <v>0</v>
      </c>
      <c r="E6149" s="2">
        <v>23.45</v>
      </c>
      <c r="F6149" s="2">
        <v>2.34</v>
      </c>
      <c r="G6149" s="2">
        <v>0</v>
      </c>
      <c r="H6149" s="16">
        <f t="shared" si="288"/>
        <v>0</v>
      </c>
      <c r="I6149" s="15">
        <f t="shared" si="286"/>
        <v>23.45</v>
      </c>
      <c r="J6149" s="14">
        <f t="shared" si="287"/>
        <v>0</v>
      </c>
    </row>
    <row r="6150" spans="1:10" x14ac:dyDescent="0.3">
      <c r="A6150" s="19">
        <v>20200912</v>
      </c>
      <c r="B6150" s="19" t="s">
        <v>28</v>
      </c>
      <c r="C6150" s="19">
        <v>0</v>
      </c>
      <c r="D6150" s="19">
        <v>0</v>
      </c>
      <c r="E6150" s="19">
        <v>22.69</v>
      </c>
      <c r="F6150" s="19">
        <v>2</v>
      </c>
      <c r="G6150" s="19">
        <v>0</v>
      </c>
      <c r="H6150" s="17">
        <f t="shared" si="288"/>
        <v>0</v>
      </c>
      <c r="I6150" s="18">
        <f t="shared" si="286"/>
        <v>22.69</v>
      </c>
      <c r="J6150" s="17">
        <f t="shared" si="287"/>
        <v>0</v>
      </c>
    </row>
    <row r="6151" spans="1:10" x14ac:dyDescent="0.3">
      <c r="A6151" s="2">
        <v>20200912</v>
      </c>
      <c r="B6151" s="2" t="s">
        <v>27</v>
      </c>
      <c r="C6151" s="2">
        <v>0</v>
      </c>
      <c r="D6151" s="2">
        <v>0</v>
      </c>
      <c r="E6151" s="2">
        <v>22.27</v>
      </c>
      <c r="F6151" s="2">
        <v>1.86</v>
      </c>
      <c r="G6151" s="2">
        <v>0</v>
      </c>
      <c r="H6151" s="16">
        <f t="shared" si="288"/>
        <v>0</v>
      </c>
      <c r="I6151" s="15">
        <f t="shared" si="286"/>
        <v>22.27</v>
      </c>
      <c r="J6151" s="14">
        <f t="shared" si="287"/>
        <v>0</v>
      </c>
    </row>
    <row r="6152" spans="1:10" x14ac:dyDescent="0.3">
      <c r="A6152" s="19">
        <v>20200912</v>
      </c>
      <c r="B6152" s="19" t="s">
        <v>26</v>
      </c>
      <c r="C6152" s="19">
        <v>0</v>
      </c>
      <c r="D6152" s="19">
        <v>0</v>
      </c>
      <c r="E6152" s="19">
        <v>22.09</v>
      </c>
      <c r="F6152" s="19">
        <v>1.72</v>
      </c>
      <c r="G6152" s="19">
        <v>0</v>
      </c>
      <c r="H6152" s="17">
        <f t="shared" si="288"/>
        <v>0</v>
      </c>
      <c r="I6152" s="18">
        <f t="shared" si="286"/>
        <v>22.09</v>
      </c>
      <c r="J6152" s="17">
        <f t="shared" si="287"/>
        <v>0</v>
      </c>
    </row>
    <row r="6153" spans="1:10" x14ac:dyDescent="0.3">
      <c r="A6153" s="2">
        <v>20200912</v>
      </c>
      <c r="B6153" s="2" t="s">
        <v>25</v>
      </c>
      <c r="C6153" s="2">
        <v>0</v>
      </c>
      <c r="D6153" s="2">
        <v>0</v>
      </c>
      <c r="E6153" s="2">
        <v>21.79</v>
      </c>
      <c r="F6153" s="2">
        <v>1.17</v>
      </c>
      <c r="G6153" s="2">
        <v>0</v>
      </c>
      <c r="H6153" s="16">
        <f t="shared" si="288"/>
        <v>0</v>
      </c>
      <c r="I6153" s="15">
        <f t="shared" si="286"/>
        <v>21.79</v>
      </c>
      <c r="J6153" s="14">
        <f t="shared" si="287"/>
        <v>0</v>
      </c>
    </row>
    <row r="6154" spans="1:10" x14ac:dyDescent="0.3">
      <c r="A6154" s="19">
        <v>20200913</v>
      </c>
      <c r="B6154" s="19" t="s">
        <v>48</v>
      </c>
      <c r="C6154" s="19">
        <v>0</v>
      </c>
      <c r="D6154" s="19">
        <v>0</v>
      </c>
      <c r="E6154" s="19">
        <v>22.38</v>
      </c>
      <c r="F6154" s="19">
        <v>0.62</v>
      </c>
      <c r="G6154" s="19">
        <v>0</v>
      </c>
      <c r="H6154" s="17">
        <f t="shared" si="288"/>
        <v>0</v>
      </c>
      <c r="I6154" s="18">
        <f t="shared" ref="I6154:I6217" si="289">E6154+H6154*((NOCT-20)/(800))</f>
        <v>22.38</v>
      </c>
      <c r="J6154" s="17">
        <f t="shared" ref="J6154:J6217" si="290">P_STC__W*(H6154/1000)*(1+(alpha_p/100)*(I6154-25))</f>
        <v>0</v>
      </c>
    </row>
    <row r="6155" spans="1:10" x14ac:dyDescent="0.3">
      <c r="A6155" s="2">
        <v>20200913</v>
      </c>
      <c r="B6155" s="2" t="s">
        <v>47</v>
      </c>
      <c r="C6155" s="2">
        <v>0</v>
      </c>
      <c r="D6155" s="2">
        <v>0</v>
      </c>
      <c r="E6155" s="2">
        <v>22.48</v>
      </c>
      <c r="F6155" s="2">
        <v>0.48</v>
      </c>
      <c r="G6155" s="2">
        <v>0</v>
      </c>
      <c r="H6155" s="16">
        <f t="shared" si="288"/>
        <v>0</v>
      </c>
      <c r="I6155" s="15">
        <f t="shared" si="289"/>
        <v>22.48</v>
      </c>
      <c r="J6155" s="14">
        <f t="shared" si="290"/>
        <v>0</v>
      </c>
    </row>
    <row r="6156" spans="1:10" x14ac:dyDescent="0.3">
      <c r="A6156" s="19">
        <v>20200913</v>
      </c>
      <c r="B6156" s="19" t="s">
        <v>46</v>
      </c>
      <c r="C6156" s="19">
        <v>0</v>
      </c>
      <c r="D6156" s="19">
        <v>0</v>
      </c>
      <c r="E6156" s="19">
        <v>21.15</v>
      </c>
      <c r="F6156" s="19">
        <v>1.17</v>
      </c>
      <c r="G6156" s="19">
        <v>0</v>
      </c>
      <c r="H6156" s="17">
        <f t="shared" si="288"/>
        <v>0</v>
      </c>
      <c r="I6156" s="18">
        <f t="shared" si="289"/>
        <v>21.15</v>
      </c>
      <c r="J6156" s="17">
        <f t="shared" si="290"/>
        <v>0</v>
      </c>
    </row>
    <row r="6157" spans="1:10" x14ac:dyDescent="0.3">
      <c r="A6157" s="2">
        <v>20200913</v>
      </c>
      <c r="B6157" s="2" t="s">
        <v>45</v>
      </c>
      <c r="C6157" s="2">
        <v>0</v>
      </c>
      <c r="D6157" s="2">
        <v>0</v>
      </c>
      <c r="E6157" s="2">
        <v>20.84</v>
      </c>
      <c r="F6157" s="2">
        <v>1.52</v>
      </c>
      <c r="G6157" s="2">
        <v>0</v>
      </c>
      <c r="H6157" s="16">
        <f t="shared" si="288"/>
        <v>0</v>
      </c>
      <c r="I6157" s="15">
        <f t="shared" si="289"/>
        <v>20.84</v>
      </c>
      <c r="J6157" s="14">
        <f t="shared" si="290"/>
        <v>0</v>
      </c>
    </row>
    <row r="6158" spans="1:10" x14ac:dyDescent="0.3">
      <c r="A6158" s="19">
        <v>20200913</v>
      </c>
      <c r="B6158" s="19" t="s">
        <v>44</v>
      </c>
      <c r="C6158" s="19">
        <v>0</v>
      </c>
      <c r="D6158" s="19">
        <v>0</v>
      </c>
      <c r="E6158" s="19">
        <v>20.8</v>
      </c>
      <c r="F6158" s="19">
        <v>1.79</v>
      </c>
      <c r="G6158" s="19">
        <v>0</v>
      </c>
      <c r="H6158" s="17">
        <f t="shared" si="288"/>
        <v>0</v>
      </c>
      <c r="I6158" s="18">
        <f t="shared" si="289"/>
        <v>20.8</v>
      </c>
      <c r="J6158" s="17">
        <f t="shared" si="290"/>
        <v>0</v>
      </c>
    </row>
    <row r="6159" spans="1:10" x14ac:dyDescent="0.3">
      <c r="A6159" s="2">
        <v>20200913</v>
      </c>
      <c r="B6159" s="2" t="s">
        <v>43</v>
      </c>
      <c r="C6159" s="2">
        <v>0</v>
      </c>
      <c r="D6159" s="2">
        <v>0</v>
      </c>
      <c r="E6159" s="2">
        <v>20.98</v>
      </c>
      <c r="F6159" s="2">
        <v>2.0699999999999998</v>
      </c>
      <c r="G6159" s="2">
        <v>0</v>
      </c>
      <c r="H6159" s="16">
        <f t="shared" si="288"/>
        <v>0</v>
      </c>
      <c r="I6159" s="15">
        <f t="shared" si="289"/>
        <v>20.98</v>
      </c>
      <c r="J6159" s="14">
        <f t="shared" si="290"/>
        <v>0</v>
      </c>
    </row>
    <row r="6160" spans="1:10" x14ac:dyDescent="0.3">
      <c r="A6160" s="19">
        <v>20200913</v>
      </c>
      <c r="B6160" s="19" t="s">
        <v>42</v>
      </c>
      <c r="C6160" s="19">
        <v>0</v>
      </c>
      <c r="D6160" s="19">
        <v>0</v>
      </c>
      <c r="E6160" s="19">
        <v>21.25</v>
      </c>
      <c r="F6160" s="19">
        <v>2.34</v>
      </c>
      <c r="G6160" s="19">
        <v>0</v>
      </c>
      <c r="H6160" s="17">
        <f t="shared" si="288"/>
        <v>0</v>
      </c>
      <c r="I6160" s="18">
        <f t="shared" si="289"/>
        <v>21.25</v>
      </c>
      <c r="J6160" s="17">
        <f t="shared" si="290"/>
        <v>0</v>
      </c>
    </row>
    <row r="6161" spans="1:10" x14ac:dyDescent="0.3">
      <c r="A6161" s="2">
        <v>20200913</v>
      </c>
      <c r="B6161" s="2" t="s">
        <v>41</v>
      </c>
      <c r="C6161" s="2">
        <v>85</v>
      </c>
      <c r="D6161" s="2">
        <v>9.85</v>
      </c>
      <c r="E6161" s="2">
        <v>21.66</v>
      </c>
      <c r="F6161" s="2">
        <v>3.1</v>
      </c>
      <c r="G6161" s="2">
        <v>0</v>
      </c>
      <c r="H6161" s="16">
        <f t="shared" si="288"/>
        <v>496.87447000820163</v>
      </c>
      <c r="I6161" s="15">
        <f t="shared" si="289"/>
        <v>37.187327187756303</v>
      </c>
      <c r="J6161" s="14">
        <f t="shared" si="290"/>
        <v>0.4696243971906533</v>
      </c>
    </row>
    <row r="6162" spans="1:10" x14ac:dyDescent="0.3">
      <c r="A6162" s="19">
        <v>20200913</v>
      </c>
      <c r="B6162" s="19" t="s">
        <v>40</v>
      </c>
      <c r="C6162" s="19">
        <v>279</v>
      </c>
      <c r="D6162" s="19">
        <v>21.43</v>
      </c>
      <c r="E6162" s="19">
        <v>23.34</v>
      </c>
      <c r="F6162" s="19">
        <v>3.72</v>
      </c>
      <c r="G6162" s="19">
        <v>0</v>
      </c>
      <c r="H6162" s="17">
        <f t="shared" si="288"/>
        <v>763.62154269374844</v>
      </c>
      <c r="I6162" s="18">
        <f t="shared" si="289"/>
        <v>47.203173209179639</v>
      </c>
      <c r="J6162" s="17">
        <f t="shared" si="290"/>
        <v>0.68732484648964232</v>
      </c>
    </row>
    <row r="6163" spans="1:10" x14ac:dyDescent="0.3">
      <c r="A6163" s="2">
        <v>20200913</v>
      </c>
      <c r="B6163" s="2" t="s">
        <v>39</v>
      </c>
      <c r="C6163" s="2">
        <v>456</v>
      </c>
      <c r="D6163" s="2">
        <v>32.520000000000003</v>
      </c>
      <c r="E6163" s="2">
        <v>24.8</v>
      </c>
      <c r="F6163" s="2">
        <v>5.24</v>
      </c>
      <c r="G6163" s="2">
        <v>0</v>
      </c>
      <c r="H6163" s="16">
        <f t="shared" ref="H6163:H6226" si="291">IF(D6163&gt;0,C6163/SIN(D6163*PI()/180),0)</f>
        <v>848.22379232296726</v>
      </c>
      <c r="I6163" s="15">
        <f t="shared" si="289"/>
        <v>51.306993510092724</v>
      </c>
      <c r="J6163" s="14">
        <f t="shared" si="290"/>
        <v>0.74780981222410781</v>
      </c>
    </row>
    <row r="6164" spans="1:10" x14ac:dyDescent="0.3">
      <c r="A6164" s="19">
        <v>20200913</v>
      </c>
      <c r="B6164" s="19" t="s">
        <v>38</v>
      </c>
      <c r="C6164" s="19">
        <v>600</v>
      </c>
      <c r="D6164" s="19">
        <v>42.54</v>
      </c>
      <c r="E6164" s="19">
        <v>25.83</v>
      </c>
      <c r="F6164" s="19">
        <v>6.41</v>
      </c>
      <c r="G6164" s="19">
        <v>0</v>
      </c>
      <c r="H6164" s="17">
        <f t="shared" si="291"/>
        <v>887.43643860641339</v>
      </c>
      <c r="I6164" s="18">
        <f t="shared" si="289"/>
        <v>53.56238870645042</v>
      </c>
      <c r="J6164" s="17">
        <f t="shared" si="290"/>
        <v>0.77337356830356363</v>
      </c>
    </row>
    <row r="6165" spans="1:10" x14ac:dyDescent="0.3">
      <c r="A6165" s="2">
        <v>20200913</v>
      </c>
      <c r="B6165" s="2" t="s">
        <v>37</v>
      </c>
      <c r="C6165" s="2">
        <v>698</v>
      </c>
      <c r="D6165" s="2">
        <v>50.48</v>
      </c>
      <c r="E6165" s="2">
        <v>26.31</v>
      </c>
      <c r="F6165" s="2">
        <v>6.62</v>
      </c>
      <c r="G6165" s="2">
        <v>0</v>
      </c>
      <c r="H6165" s="16">
        <f t="shared" si="291"/>
        <v>904.84539148751367</v>
      </c>
      <c r="I6165" s="15">
        <f t="shared" si="289"/>
        <v>54.586418483984801</v>
      </c>
      <c r="J6165" s="14">
        <f t="shared" si="290"/>
        <v>0.78437528661616773</v>
      </c>
    </row>
    <row r="6166" spans="1:10" x14ac:dyDescent="0.3">
      <c r="A6166" s="19">
        <v>20200913</v>
      </c>
      <c r="B6166" s="19" t="s">
        <v>36</v>
      </c>
      <c r="C6166" s="19">
        <v>707.01</v>
      </c>
      <c r="D6166" s="19">
        <v>54.79</v>
      </c>
      <c r="E6166" s="19">
        <v>26.43</v>
      </c>
      <c r="F6166" s="19">
        <v>6.41</v>
      </c>
      <c r="G6166" s="19">
        <v>0</v>
      </c>
      <c r="H6166" s="17">
        <f t="shared" si="291"/>
        <v>865.32641836417179</v>
      </c>
      <c r="I6166" s="18">
        <f t="shared" si="289"/>
        <v>53.471450573880368</v>
      </c>
      <c r="J6166" s="17">
        <f t="shared" si="290"/>
        <v>0.75445947578589379</v>
      </c>
    </row>
    <row r="6167" spans="1:10" x14ac:dyDescent="0.3">
      <c r="A6167" s="2">
        <v>20200913</v>
      </c>
      <c r="B6167" s="2" t="s">
        <v>35</v>
      </c>
      <c r="C6167" s="2">
        <v>545</v>
      </c>
      <c r="D6167" s="2">
        <v>54.08</v>
      </c>
      <c r="E6167" s="2">
        <v>25.55</v>
      </c>
      <c r="F6167" s="2">
        <v>6.07</v>
      </c>
      <c r="G6167" s="2">
        <v>0</v>
      </c>
      <c r="H6167" s="16">
        <f t="shared" si="291"/>
        <v>672.97500800075227</v>
      </c>
      <c r="I6167" s="15">
        <f t="shared" si="289"/>
        <v>46.580469000023513</v>
      </c>
      <c r="J6167" s="14">
        <f t="shared" si="290"/>
        <v>0.60762098465997361</v>
      </c>
    </row>
    <row r="6168" spans="1:10" x14ac:dyDescent="0.3">
      <c r="A6168" s="19">
        <v>20200913</v>
      </c>
      <c r="B6168" s="19" t="s">
        <v>34</v>
      </c>
      <c r="C6168" s="19">
        <v>688.01</v>
      </c>
      <c r="D6168" s="19">
        <v>48.63</v>
      </c>
      <c r="E6168" s="19">
        <v>24.22</v>
      </c>
      <c r="F6168" s="19">
        <v>5.52</v>
      </c>
      <c r="G6168" s="19">
        <v>0</v>
      </c>
      <c r="H6168" s="17">
        <f t="shared" si="291"/>
        <v>916.78775755454535</v>
      </c>
      <c r="I6168" s="18">
        <f t="shared" si="289"/>
        <v>52.869617423579541</v>
      </c>
      <c r="J6168" s="17">
        <f t="shared" si="290"/>
        <v>0.80181039927704578</v>
      </c>
    </row>
    <row r="6169" spans="1:10" x14ac:dyDescent="0.3">
      <c r="A6169" s="2">
        <v>20200913</v>
      </c>
      <c r="B6169" s="2" t="s">
        <v>33</v>
      </c>
      <c r="C6169" s="2">
        <v>527.01</v>
      </c>
      <c r="D6169" s="2">
        <v>40</v>
      </c>
      <c r="E6169" s="2">
        <v>23.28</v>
      </c>
      <c r="F6169" s="2">
        <v>4.9000000000000004</v>
      </c>
      <c r="G6169" s="2">
        <v>0</v>
      </c>
      <c r="H6169" s="16">
        <f t="shared" si="291"/>
        <v>819.88201399370598</v>
      </c>
      <c r="I6169" s="15">
        <f t="shared" si="289"/>
        <v>48.901312937303317</v>
      </c>
      <c r="J6169" s="14">
        <f t="shared" si="290"/>
        <v>0.73169885934712064</v>
      </c>
    </row>
    <row r="6170" spans="1:10" x14ac:dyDescent="0.3">
      <c r="A6170" s="19">
        <v>20200913</v>
      </c>
      <c r="B6170" s="19" t="s">
        <v>32</v>
      </c>
      <c r="C6170" s="19">
        <v>396.01</v>
      </c>
      <c r="D6170" s="19">
        <v>29.61</v>
      </c>
      <c r="E6170" s="19">
        <v>23.35</v>
      </c>
      <c r="F6170" s="19">
        <v>4.83</v>
      </c>
      <c r="G6170" s="19">
        <v>0</v>
      </c>
      <c r="H6170" s="17">
        <f t="shared" si="291"/>
        <v>801.48779165590543</v>
      </c>
      <c r="I6170" s="18">
        <f t="shared" si="289"/>
        <v>48.39649348924705</v>
      </c>
      <c r="J6170" s="17">
        <f t="shared" si="290"/>
        <v>0.71710377410955772</v>
      </c>
    </row>
    <row r="6171" spans="1:10" x14ac:dyDescent="0.3">
      <c r="A6171" s="2">
        <v>20200913</v>
      </c>
      <c r="B6171" s="2" t="s">
        <v>31</v>
      </c>
      <c r="C6171" s="2">
        <v>193</v>
      </c>
      <c r="D6171" s="2">
        <v>18.34</v>
      </c>
      <c r="E6171" s="2">
        <v>22.83</v>
      </c>
      <c r="F6171" s="2">
        <v>4.55</v>
      </c>
      <c r="G6171" s="2">
        <v>0</v>
      </c>
      <c r="H6171" s="16">
        <f t="shared" si="291"/>
        <v>613.36980257402854</v>
      </c>
      <c r="I6171" s="15">
        <f t="shared" si="289"/>
        <v>41.997806330438394</v>
      </c>
      <c r="J6171" s="14">
        <f t="shared" si="290"/>
        <v>0.56645306756511193</v>
      </c>
    </row>
    <row r="6172" spans="1:10" x14ac:dyDescent="0.3">
      <c r="A6172" s="19">
        <v>20200913</v>
      </c>
      <c r="B6172" s="19" t="s">
        <v>30</v>
      </c>
      <c r="C6172" s="19">
        <v>63</v>
      </c>
      <c r="D6172" s="19">
        <v>6.7</v>
      </c>
      <c r="E6172" s="19">
        <v>22.07</v>
      </c>
      <c r="F6172" s="19">
        <v>4</v>
      </c>
      <c r="G6172" s="19">
        <v>0</v>
      </c>
      <c r="H6172" s="17">
        <f t="shared" si="291"/>
        <v>539.9811603689617</v>
      </c>
      <c r="I6172" s="18">
        <f t="shared" si="289"/>
        <v>38.94441126153005</v>
      </c>
      <c r="J6172" s="17">
        <f t="shared" si="290"/>
        <v>0.50609742318747819</v>
      </c>
    </row>
    <row r="6173" spans="1:10" x14ac:dyDescent="0.3">
      <c r="A6173" s="2">
        <v>20200913</v>
      </c>
      <c r="B6173" s="2" t="s">
        <v>29</v>
      </c>
      <c r="C6173" s="2">
        <v>0</v>
      </c>
      <c r="D6173" s="2">
        <v>0</v>
      </c>
      <c r="E6173" s="2">
        <v>21.13</v>
      </c>
      <c r="F6173" s="2">
        <v>3.1</v>
      </c>
      <c r="G6173" s="2">
        <v>0</v>
      </c>
      <c r="H6173" s="16">
        <f t="shared" si="291"/>
        <v>0</v>
      </c>
      <c r="I6173" s="15">
        <f t="shared" si="289"/>
        <v>21.13</v>
      </c>
      <c r="J6173" s="14">
        <f t="shared" si="290"/>
        <v>0</v>
      </c>
    </row>
    <row r="6174" spans="1:10" x14ac:dyDescent="0.3">
      <c r="A6174" s="19">
        <v>20200913</v>
      </c>
      <c r="B6174" s="19" t="s">
        <v>28</v>
      </c>
      <c r="C6174" s="19">
        <v>0</v>
      </c>
      <c r="D6174" s="19">
        <v>0</v>
      </c>
      <c r="E6174" s="19">
        <v>20.55</v>
      </c>
      <c r="F6174" s="19">
        <v>2.5499999999999998</v>
      </c>
      <c r="G6174" s="19">
        <v>0</v>
      </c>
      <c r="H6174" s="17">
        <f t="shared" si="291"/>
        <v>0</v>
      </c>
      <c r="I6174" s="18">
        <f t="shared" si="289"/>
        <v>20.55</v>
      </c>
      <c r="J6174" s="17">
        <f t="shared" si="290"/>
        <v>0</v>
      </c>
    </row>
    <row r="6175" spans="1:10" x14ac:dyDescent="0.3">
      <c r="A6175" s="2">
        <v>20200913</v>
      </c>
      <c r="B6175" s="2" t="s">
        <v>27</v>
      </c>
      <c r="C6175" s="2">
        <v>0</v>
      </c>
      <c r="D6175" s="2">
        <v>0</v>
      </c>
      <c r="E6175" s="2">
        <v>20.329999999999998</v>
      </c>
      <c r="F6175" s="2">
        <v>1.79</v>
      </c>
      <c r="G6175" s="2">
        <v>0</v>
      </c>
      <c r="H6175" s="16">
        <f t="shared" si="291"/>
        <v>0</v>
      </c>
      <c r="I6175" s="15">
        <f t="shared" si="289"/>
        <v>20.329999999999998</v>
      </c>
      <c r="J6175" s="14">
        <f t="shared" si="290"/>
        <v>0</v>
      </c>
    </row>
    <row r="6176" spans="1:10" x14ac:dyDescent="0.3">
      <c r="A6176" s="19">
        <v>20200913</v>
      </c>
      <c r="B6176" s="19" t="s">
        <v>26</v>
      </c>
      <c r="C6176" s="19">
        <v>0</v>
      </c>
      <c r="D6176" s="19">
        <v>0</v>
      </c>
      <c r="E6176" s="19">
        <v>20.100000000000001</v>
      </c>
      <c r="F6176" s="19">
        <v>1.31</v>
      </c>
      <c r="G6176" s="19">
        <v>0</v>
      </c>
      <c r="H6176" s="17">
        <f t="shared" si="291"/>
        <v>0</v>
      </c>
      <c r="I6176" s="18">
        <f t="shared" si="289"/>
        <v>20.100000000000001</v>
      </c>
      <c r="J6176" s="17">
        <f t="shared" si="290"/>
        <v>0</v>
      </c>
    </row>
    <row r="6177" spans="1:10" x14ac:dyDescent="0.3">
      <c r="A6177" s="2">
        <v>20200913</v>
      </c>
      <c r="B6177" s="2" t="s">
        <v>25</v>
      </c>
      <c r="C6177" s="2">
        <v>0</v>
      </c>
      <c r="D6177" s="2">
        <v>0</v>
      </c>
      <c r="E6177" s="2">
        <v>19.87</v>
      </c>
      <c r="F6177" s="2">
        <v>1.03</v>
      </c>
      <c r="G6177" s="2">
        <v>0</v>
      </c>
      <c r="H6177" s="16">
        <f t="shared" si="291"/>
        <v>0</v>
      </c>
      <c r="I6177" s="15">
        <f t="shared" si="289"/>
        <v>19.87</v>
      </c>
      <c r="J6177" s="14">
        <f t="shared" si="290"/>
        <v>0</v>
      </c>
    </row>
    <row r="6178" spans="1:10" x14ac:dyDescent="0.3">
      <c r="A6178" s="19">
        <v>20200914</v>
      </c>
      <c r="B6178" s="19" t="s">
        <v>48</v>
      </c>
      <c r="C6178" s="19">
        <v>0</v>
      </c>
      <c r="D6178" s="19">
        <v>0</v>
      </c>
      <c r="E6178" s="19">
        <v>19.34</v>
      </c>
      <c r="F6178" s="19">
        <v>0.9</v>
      </c>
      <c r="G6178" s="19">
        <v>0</v>
      </c>
      <c r="H6178" s="17">
        <f t="shared" si="291"/>
        <v>0</v>
      </c>
      <c r="I6178" s="18">
        <f t="shared" si="289"/>
        <v>19.34</v>
      </c>
      <c r="J6178" s="17">
        <f t="shared" si="290"/>
        <v>0</v>
      </c>
    </row>
    <row r="6179" spans="1:10" x14ac:dyDescent="0.3">
      <c r="A6179" s="2">
        <v>20200914</v>
      </c>
      <c r="B6179" s="2" t="s">
        <v>47</v>
      </c>
      <c r="C6179" s="2">
        <v>0</v>
      </c>
      <c r="D6179" s="2">
        <v>0</v>
      </c>
      <c r="E6179" s="2">
        <v>18.68</v>
      </c>
      <c r="F6179" s="2">
        <v>0.83</v>
      </c>
      <c r="G6179" s="2">
        <v>0</v>
      </c>
      <c r="H6179" s="16">
        <f t="shared" si="291"/>
        <v>0</v>
      </c>
      <c r="I6179" s="15">
        <f t="shared" si="289"/>
        <v>18.68</v>
      </c>
      <c r="J6179" s="14">
        <f t="shared" si="290"/>
        <v>0</v>
      </c>
    </row>
    <row r="6180" spans="1:10" x14ac:dyDescent="0.3">
      <c r="A6180" s="19">
        <v>20200914</v>
      </c>
      <c r="B6180" s="19" t="s">
        <v>46</v>
      </c>
      <c r="C6180" s="19">
        <v>0</v>
      </c>
      <c r="D6180" s="19">
        <v>0</v>
      </c>
      <c r="E6180" s="19">
        <v>18.04</v>
      </c>
      <c r="F6180" s="19">
        <v>0.97</v>
      </c>
      <c r="G6180" s="19">
        <v>0</v>
      </c>
      <c r="H6180" s="17">
        <f t="shared" si="291"/>
        <v>0</v>
      </c>
      <c r="I6180" s="18">
        <f t="shared" si="289"/>
        <v>18.04</v>
      </c>
      <c r="J6180" s="17">
        <f t="shared" si="290"/>
        <v>0</v>
      </c>
    </row>
    <row r="6181" spans="1:10" x14ac:dyDescent="0.3">
      <c r="A6181" s="2">
        <v>20200914</v>
      </c>
      <c r="B6181" s="2" t="s">
        <v>45</v>
      </c>
      <c r="C6181" s="2">
        <v>0</v>
      </c>
      <c r="D6181" s="2">
        <v>0</v>
      </c>
      <c r="E6181" s="2">
        <v>17.52</v>
      </c>
      <c r="F6181" s="2">
        <v>1.1000000000000001</v>
      </c>
      <c r="G6181" s="2">
        <v>0</v>
      </c>
      <c r="H6181" s="16">
        <f t="shared" si="291"/>
        <v>0</v>
      </c>
      <c r="I6181" s="15">
        <f t="shared" si="289"/>
        <v>17.52</v>
      </c>
      <c r="J6181" s="14">
        <f t="shared" si="290"/>
        <v>0</v>
      </c>
    </row>
    <row r="6182" spans="1:10" x14ac:dyDescent="0.3">
      <c r="A6182" s="19">
        <v>20200914</v>
      </c>
      <c r="B6182" s="19" t="s">
        <v>44</v>
      </c>
      <c r="C6182" s="19">
        <v>0</v>
      </c>
      <c r="D6182" s="19">
        <v>0</v>
      </c>
      <c r="E6182" s="19">
        <v>17.170000000000002</v>
      </c>
      <c r="F6182" s="19">
        <v>1.17</v>
      </c>
      <c r="G6182" s="19">
        <v>0</v>
      </c>
      <c r="H6182" s="17">
        <f t="shared" si="291"/>
        <v>0</v>
      </c>
      <c r="I6182" s="18">
        <f t="shared" si="289"/>
        <v>17.170000000000002</v>
      </c>
      <c r="J6182" s="17">
        <f t="shared" si="290"/>
        <v>0</v>
      </c>
    </row>
    <row r="6183" spans="1:10" x14ac:dyDescent="0.3">
      <c r="A6183" s="2">
        <v>20200914</v>
      </c>
      <c r="B6183" s="2" t="s">
        <v>43</v>
      </c>
      <c r="C6183" s="2">
        <v>0</v>
      </c>
      <c r="D6183" s="2">
        <v>0</v>
      </c>
      <c r="E6183" s="2">
        <v>17.149999999999999</v>
      </c>
      <c r="F6183" s="2">
        <v>1.17</v>
      </c>
      <c r="G6183" s="2">
        <v>0</v>
      </c>
      <c r="H6183" s="16">
        <f t="shared" si="291"/>
        <v>0</v>
      </c>
      <c r="I6183" s="15">
        <f t="shared" si="289"/>
        <v>17.149999999999999</v>
      </c>
      <c r="J6183" s="14">
        <f t="shared" si="290"/>
        <v>0</v>
      </c>
    </row>
    <row r="6184" spans="1:10" x14ac:dyDescent="0.3">
      <c r="A6184" s="19">
        <v>20200914</v>
      </c>
      <c r="B6184" s="19" t="s">
        <v>42</v>
      </c>
      <c r="C6184" s="19">
        <v>0</v>
      </c>
      <c r="D6184" s="19">
        <v>0</v>
      </c>
      <c r="E6184" s="19">
        <v>16.41</v>
      </c>
      <c r="F6184" s="19">
        <v>1.31</v>
      </c>
      <c r="G6184" s="19">
        <v>0</v>
      </c>
      <c r="H6184" s="17">
        <f t="shared" si="291"/>
        <v>0</v>
      </c>
      <c r="I6184" s="18">
        <f t="shared" si="289"/>
        <v>16.41</v>
      </c>
      <c r="J6184" s="17">
        <f t="shared" si="290"/>
        <v>0</v>
      </c>
    </row>
    <row r="6185" spans="1:10" x14ac:dyDescent="0.3">
      <c r="A6185" s="2">
        <v>20200914</v>
      </c>
      <c r="B6185" s="2" t="s">
        <v>41</v>
      </c>
      <c r="C6185" s="2">
        <v>107</v>
      </c>
      <c r="D6185" s="2">
        <v>9.68</v>
      </c>
      <c r="E6185" s="2">
        <v>17.350000000000001</v>
      </c>
      <c r="F6185" s="2">
        <v>1.03</v>
      </c>
      <c r="G6185" s="2">
        <v>0</v>
      </c>
      <c r="H6185" s="16">
        <f t="shared" si="291"/>
        <v>636.35441424655266</v>
      </c>
      <c r="I6185" s="15">
        <f t="shared" si="289"/>
        <v>37.236075445204776</v>
      </c>
      <c r="J6185" s="14">
        <f t="shared" si="290"/>
        <v>0.60131525144480802</v>
      </c>
    </row>
    <row r="6186" spans="1:10" x14ac:dyDescent="0.3">
      <c r="A6186" s="19">
        <v>20200914</v>
      </c>
      <c r="B6186" s="19" t="s">
        <v>40</v>
      </c>
      <c r="C6186" s="19">
        <v>309</v>
      </c>
      <c r="D6186" s="19">
        <v>21.25</v>
      </c>
      <c r="E6186" s="19">
        <v>18.86</v>
      </c>
      <c r="F6186" s="19">
        <v>0.97</v>
      </c>
      <c r="G6186" s="19">
        <v>0</v>
      </c>
      <c r="H6186" s="17">
        <f t="shared" si="291"/>
        <v>852.55952014100535</v>
      </c>
      <c r="I6186" s="18">
        <f t="shared" si="289"/>
        <v>45.502485004406417</v>
      </c>
      <c r="J6186" s="17">
        <f t="shared" si="290"/>
        <v>0.77390137064425835</v>
      </c>
    </row>
    <row r="6187" spans="1:10" x14ac:dyDescent="0.3">
      <c r="A6187" s="2">
        <v>20200914</v>
      </c>
      <c r="B6187" s="2" t="s">
        <v>39</v>
      </c>
      <c r="C6187" s="2">
        <v>499</v>
      </c>
      <c r="D6187" s="2">
        <v>32.31</v>
      </c>
      <c r="E6187" s="2">
        <v>19.84</v>
      </c>
      <c r="F6187" s="2">
        <v>1.17</v>
      </c>
      <c r="G6187" s="2">
        <v>0</v>
      </c>
      <c r="H6187" s="16">
        <f t="shared" si="291"/>
        <v>933.5830194832289</v>
      </c>
      <c r="I6187" s="15">
        <f t="shared" si="289"/>
        <v>49.014469358850903</v>
      </c>
      <c r="J6187" s="14">
        <f t="shared" si="290"/>
        <v>0.83269526581427311</v>
      </c>
    </row>
    <row r="6188" spans="1:10" x14ac:dyDescent="0.3">
      <c r="A6188" s="19">
        <v>20200914</v>
      </c>
      <c r="B6188" s="19" t="s">
        <v>38</v>
      </c>
      <c r="C6188" s="19">
        <v>664</v>
      </c>
      <c r="D6188" s="19">
        <v>42.29</v>
      </c>
      <c r="E6188" s="19">
        <v>21.32</v>
      </c>
      <c r="F6188" s="19">
        <v>1.59</v>
      </c>
      <c r="G6188" s="19">
        <v>0</v>
      </c>
      <c r="H6188" s="17">
        <f t="shared" si="291"/>
        <v>986.79799040079263</v>
      </c>
      <c r="I6188" s="18">
        <f t="shared" si="289"/>
        <v>52.157437200024773</v>
      </c>
      <c r="J6188" s="17">
        <f t="shared" si="290"/>
        <v>0.86620292036040181</v>
      </c>
    </row>
    <row r="6189" spans="1:10" x14ac:dyDescent="0.3">
      <c r="A6189" s="2">
        <v>20200914</v>
      </c>
      <c r="B6189" s="2" t="s">
        <v>37</v>
      </c>
      <c r="C6189" s="2">
        <v>768.01</v>
      </c>
      <c r="D6189" s="2">
        <v>50.17</v>
      </c>
      <c r="E6189" s="2">
        <v>22.55</v>
      </c>
      <c r="F6189" s="2">
        <v>2.14</v>
      </c>
      <c r="G6189" s="2">
        <v>0</v>
      </c>
      <c r="H6189" s="16">
        <f t="shared" si="291"/>
        <v>1000.080399115552</v>
      </c>
      <c r="I6189" s="15">
        <f t="shared" si="289"/>
        <v>53.802512472361002</v>
      </c>
      <c r="J6189" s="14">
        <f t="shared" si="290"/>
        <v>0.87045867235554941</v>
      </c>
    </row>
    <row r="6190" spans="1:10" x14ac:dyDescent="0.3">
      <c r="A6190" s="19">
        <v>20200914</v>
      </c>
      <c r="B6190" s="19" t="s">
        <v>36</v>
      </c>
      <c r="C6190" s="19">
        <v>817.01</v>
      </c>
      <c r="D6190" s="19">
        <v>54.42</v>
      </c>
      <c r="E6190" s="19">
        <v>23.49</v>
      </c>
      <c r="F6190" s="19">
        <v>3.03</v>
      </c>
      <c r="G6190" s="19">
        <v>0</v>
      </c>
      <c r="H6190" s="17">
        <f t="shared" si="291"/>
        <v>1004.556831948554</v>
      </c>
      <c r="I6190" s="18">
        <f t="shared" si="289"/>
        <v>54.882400998392313</v>
      </c>
      <c r="J6190" s="17">
        <f t="shared" si="290"/>
        <v>0.86947326659772828</v>
      </c>
    </row>
    <row r="6191" spans="1:10" x14ac:dyDescent="0.3">
      <c r="A6191" s="2">
        <v>20200914</v>
      </c>
      <c r="B6191" s="2" t="s">
        <v>35</v>
      </c>
      <c r="C6191" s="2">
        <v>708.01</v>
      </c>
      <c r="D6191" s="2">
        <v>53.69</v>
      </c>
      <c r="E6191" s="2">
        <v>23.91</v>
      </c>
      <c r="F6191" s="2">
        <v>3.72</v>
      </c>
      <c r="G6191" s="2">
        <v>0</v>
      </c>
      <c r="H6191" s="16">
        <f t="shared" si="291"/>
        <v>878.61514478002789</v>
      </c>
      <c r="I6191" s="15">
        <f t="shared" si="289"/>
        <v>51.366723274375872</v>
      </c>
      <c r="J6191" s="14">
        <f t="shared" si="290"/>
        <v>0.77436723403811969</v>
      </c>
    </row>
    <row r="6192" spans="1:10" x14ac:dyDescent="0.3">
      <c r="A6192" s="19">
        <v>20200914</v>
      </c>
      <c r="B6192" s="19" t="s">
        <v>34</v>
      </c>
      <c r="C6192" s="19">
        <v>756.01</v>
      </c>
      <c r="D6192" s="19">
        <v>48.25</v>
      </c>
      <c r="E6192" s="19">
        <v>23.9</v>
      </c>
      <c r="F6192" s="19">
        <v>4</v>
      </c>
      <c r="G6192" s="19">
        <v>0</v>
      </c>
      <c r="H6192" s="17">
        <f t="shared" si="291"/>
        <v>1013.3402942869876</v>
      </c>
      <c r="I6192" s="18">
        <f t="shared" si="289"/>
        <v>55.566884196468365</v>
      </c>
      <c r="J6192" s="17">
        <f t="shared" si="290"/>
        <v>0.87395434486510271</v>
      </c>
    </row>
    <row r="6193" spans="1:10" x14ac:dyDescent="0.3">
      <c r="A6193" s="2">
        <v>20200914</v>
      </c>
      <c r="B6193" s="2" t="s">
        <v>33</v>
      </c>
      <c r="C6193" s="2">
        <v>632.01</v>
      </c>
      <c r="D6193" s="2">
        <v>39.64</v>
      </c>
      <c r="E6193" s="2">
        <v>23.58</v>
      </c>
      <c r="F6193" s="2">
        <v>4.21</v>
      </c>
      <c r="G6193" s="2">
        <v>0</v>
      </c>
      <c r="H6193" s="16">
        <f t="shared" si="291"/>
        <v>990.67067257377892</v>
      </c>
      <c r="I6193" s="15">
        <f t="shared" si="289"/>
        <v>54.538458517930593</v>
      </c>
      <c r="J6193" s="14">
        <f t="shared" si="290"/>
        <v>0.85898769202339953</v>
      </c>
    </row>
    <row r="6194" spans="1:10" x14ac:dyDescent="0.3">
      <c r="A6194" s="19">
        <v>20200914</v>
      </c>
      <c r="B6194" s="19" t="s">
        <v>32</v>
      </c>
      <c r="C6194" s="19">
        <v>455.01</v>
      </c>
      <c r="D6194" s="19">
        <v>29.28</v>
      </c>
      <c r="E6194" s="19">
        <v>23.17</v>
      </c>
      <c r="F6194" s="19">
        <v>4.21</v>
      </c>
      <c r="G6194" s="19">
        <v>0</v>
      </c>
      <c r="H6194" s="17">
        <f t="shared" si="291"/>
        <v>930.34237590215957</v>
      </c>
      <c r="I6194" s="18">
        <f t="shared" si="289"/>
        <v>52.243199246942488</v>
      </c>
      <c r="J6194" s="17">
        <f t="shared" si="290"/>
        <v>0.81628761368656577</v>
      </c>
    </row>
    <row r="6195" spans="1:10" x14ac:dyDescent="0.3">
      <c r="A6195" s="2">
        <v>20200914</v>
      </c>
      <c r="B6195" s="2" t="s">
        <v>31</v>
      </c>
      <c r="C6195" s="2">
        <v>258.01</v>
      </c>
      <c r="D6195" s="2">
        <v>18.03</v>
      </c>
      <c r="E6195" s="2">
        <v>22.64</v>
      </c>
      <c r="F6195" s="2">
        <v>4</v>
      </c>
      <c r="G6195" s="2">
        <v>0</v>
      </c>
      <c r="H6195" s="16">
        <f t="shared" si="291"/>
        <v>833.59469924333303</v>
      </c>
      <c r="I6195" s="15">
        <f t="shared" si="289"/>
        <v>48.689834351354158</v>
      </c>
      <c r="J6195" s="14">
        <f t="shared" si="290"/>
        <v>0.74472995770774653</v>
      </c>
    </row>
    <row r="6196" spans="1:10" x14ac:dyDescent="0.3">
      <c r="A6196" s="19">
        <v>20200914</v>
      </c>
      <c r="B6196" s="19" t="s">
        <v>30</v>
      </c>
      <c r="C6196" s="19">
        <v>61</v>
      </c>
      <c r="D6196" s="19">
        <v>6.39</v>
      </c>
      <c r="E6196" s="19">
        <v>21.83</v>
      </c>
      <c r="F6196" s="19">
        <v>3.45</v>
      </c>
      <c r="G6196" s="19">
        <v>0</v>
      </c>
      <c r="H6196" s="17">
        <f t="shared" si="291"/>
        <v>548.09051636195204</v>
      </c>
      <c r="I6196" s="18">
        <f t="shared" si="289"/>
        <v>38.957828636311</v>
      </c>
      <c r="J6196" s="17">
        <f t="shared" si="290"/>
        <v>0.51366482559139903</v>
      </c>
    </row>
    <row r="6197" spans="1:10" x14ac:dyDescent="0.3">
      <c r="A6197" s="2">
        <v>20200914</v>
      </c>
      <c r="B6197" s="2" t="s">
        <v>29</v>
      </c>
      <c r="C6197" s="2">
        <v>0</v>
      </c>
      <c r="D6197" s="2">
        <v>0</v>
      </c>
      <c r="E6197" s="2">
        <v>21.32</v>
      </c>
      <c r="F6197" s="2">
        <v>3.1</v>
      </c>
      <c r="G6197" s="2">
        <v>0</v>
      </c>
      <c r="H6197" s="16">
        <f t="shared" si="291"/>
        <v>0</v>
      </c>
      <c r="I6197" s="15">
        <f t="shared" si="289"/>
        <v>21.32</v>
      </c>
      <c r="J6197" s="14">
        <f t="shared" si="290"/>
        <v>0</v>
      </c>
    </row>
    <row r="6198" spans="1:10" x14ac:dyDescent="0.3">
      <c r="A6198" s="19">
        <v>20200914</v>
      </c>
      <c r="B6198" s="19" t="s">
        <v>28</v>
      </c>
      <c r="C6198" s="19">
        <v>0</v>
      </c>
      <c r="D6198" s="19">
        <v>0</v>
      </c>
      <c r="E6198" s="19">
        <v>20.77</v>
      </c>
      <c r="F6198" s="19">
        <v>2.34</v>
      </c>
      <c r="G6198" s="19">
        <v>0</v>
      </c>
      <c r="H6198" s="17">
        <f t="shared" si="291"/>
        <v>0</v>
      </c>
      <c r="I6198" s="18">
        <f t="shared" si="289"/>
        <v>20.77</v>
      </c>
      <c r="J6198" s="17">
        <f t="shared" si="290"/>
        <v>0</v>
      </c>
    </row>
    <row r="6199" spans="1:10" x14ac:dyDescent="0.3">
      <c r="A6199" s="2">
        <v>20200914</v>
      </c>
      <c r="B6199" s="2" t="s">
        <v>27</v>
      </c>
      <c r="C6199" s="2">
        <v>0</v>
      </c>
      <c r="D6199" s="2">
        <v>0</v>
      </c>
      <c r="E6199" s="2">
        <v>20.41</v>
      </c>
      <c r="F6199" s="2">
        <v>2.14</v>
      </c>
      <c r="G6199" s="2">
        <v>0</v>
      </c>
      <c r="H6199" s="16">
        <f t="shared" si="291"/>
        <v>0</v>
      </c>
      <c r="I6199" s="15">
        <f t="shared" si="289"/>
        <v>20.41</v>
      </c>
      <c r="J6199" s="14">
        <f t="shared" si="290"/>
        <v>0</v>
      </c>
    </row>
    <row r="6200" spans="1:10" x14ac:dyDescent="0.3">
      <c r="A6200" s="19">
        <v>20200914</v>
      </c>
      <c r="B6200" s="19" t="s">
        <v>26</v>
      </c>
      <c r="C6200" s="19">
        <v>0</v>
      </c>
      <c r="D6200" s="19">
        <v>0</v>
      </c>
      <c r="E6200" s="19">
        <v>20.13</v>
      </c>
      <c r="F6200" s="19">
        <v>2.2799999999999998</v>
      </c>
      <c r="G6200" s="19">
        <v>0</v>
      </c>
      <c r="H6200" s="17">
        <f t="shared" si="291"/>
        <v>0</v>
      </c>
      <c r="I6200" s="18">
        <f t="shared" si="289"/>
        <v>20.13</v>
      </c>
      <c r="J6200" s="17">
        <f t="shared" si="290"/>
        <v>0</v>
      </c>
    </row>
    <row r="6201" spans="1:10" x14ac:dyDescent="0.3">
      <c r="A6201" s="2">
        <v>20200914</v>
      </c>
      <c r="B6201" s="2" t="s">
        <v>25</v>
      </c>
      <c r="C6201" s="2">
        <v>0</v>
      </c>
      <c r="D6201" s="2">
        <v>0</v>
      </c>
      <c r="E6201" s="2">
        <v>19.87</v>
      </c>
      <c r="F6201" s="2">
        <v>2.21</v>
      </c>
      <c r="G6201" s="2">
        <v>0</v>
      </c>
      <c r="H6201" s="16">
        <f t="shared" si="291"/>
        <v>0</v>
      </c>
      <c r="I6201" s="15">
        <f t="shared" si="289"/>
        <v>19.87</v>
      </c>
      <c r="J6201" s="14">
        <f t="shared" si="290"/>
        <v>0</v>
      </c>
    </row>
    <row r="6202" spans="1:10" x14ac:dyDescent="0.3">
      <c r="A6202" s="19">
        <v>20200915</v>
      </c>
      <c r="B6202" s="19" t="s">
        <v>48</v>
      </c>
      <c r="C6202" s="19">
        <v>0</v>
      </c>
      <c r="D6202" s="19">
        <v>0</v>
      </c>
      <c r="E6202" s="19">
        <v>19.73</v>
      </c>
      <c r="F6202" s="19">
        <v>1.93</v>
      </c>
      <c r="G6202" s="19">
        <v>0</v>
      </c>
      <c r="H6202" s="17">
        <f t="shared" si="291"/>
        <v>0</v>
      </c>
      <c r="I6202" s="18">
        <f t="shared" si="289"/>
        <v>19.73</v>
      </c>
      <c r="J6202" s="17">
        <f t="shared" si="290"/>
        <v>0</v>
      </c>
    </row>
    <row r="6203" spans="1:10" x14ac:dyDescent="0.3">
      <c r="A6203" s="2">
        <v>20200915</v>
      </c>
      <c r="B6203" s="2" t="s">
        <v>47</v>
      </c>
      <c r="C6203" s="2">
        <v>0</v>
      </c>
      <c r="D6203" s="2">
        <v>0</v>
      </c>
      <c r="E6203" s="2">
        <v>19.559999999999999</v>
      </c>
      <c r="F6203" s="2">
        <v>1.59</v>
      </c>
      <c r="G6203" s="2">
        <v>0</v>
      </c>
      <c r="H6203" s="16">
        <f t="shared" si="291"/>
        <v>0</v>
      </c>
      <c r="I6203" s="15">
        <f t="shared" si="289"/>
        <v>19.559999999999999</v>
      </c>
      <c r="J6203" s="14">
        <f t="shared" si="290"/>
        <v>0</v>
      </c>
    </row>
    <row r="6204" spans="1:10" x14ac:dyDescent="0.3">
      <c r="A6204" s="19">
        <v>20200915</v>
      </c>
      <c r="B6204" s="19" t="s">
        <v>46</v>
      </c>
      <c r="C6204" s="19">
        <v>0</v>
      </c>
      <c r="D6204" s="19">
        <v>0</v>
      </c>
      <c r="E6204" s="19">
        <v>19.260000000000002</v>
      </c>
      <c r="F6204" s="19">
        <v>1.52</v>
      </c>
      <c r="G6204" s="19">
        <v>0</v>
      </c>
      <c r="H6204" s="17">
        <f t="shared" si="291"/>
        <v>0</v>
      </c>
      <c r="I6204" s="18">
        <f t="shared" si="289"/>
        <v>19.260000000000002</v>
      </c>
      <c r="J6204" s="17">
        <f t="shared" si="290"/>
        <v>0</v>
      </c>
    </row>
    <row r="6205" spans="1:10" x14ac:dyDescent="0.3">
      <c r="A6205" s="2">
        <v>20200915</v>
      </c>
      <c r="B6205" s="2" t="s">
        <v>45</v>
      </c>
      <c r="C6205" s="2">
        <v>0</v>
      </c>
      <c r="D6205" s="2">
        <v>0</v>
      </c>
      <c r="E6205" s="2">
        <v>19.07</v>
      </c>
      <c r="F6205" s="2">
        <v>1.52</v>
      </c>
      <c r="G6205" s="2">
        <v>0</v>
      </c>
      <c r="H6205" s="16">
        <f t="shared" si="291"/>
        <v>0</v>
      </c>
      <c r="I6205" s="15">
        <f t="shared" si="289"/>
        <v>19.07</v>
      </c>
      <c r="J6205" s="14">
        <f t="shared" si="290"/>
        <v>0</v>
      </c>
    </row>
    <row r="6206" spans="1:10" x14ac:dyDescent="0.3">
      <c r="A6206" s="19">
        <v>20200915</v>
      </c>
      <c r="B6206" s="19" t="s">
        <v>44</v>
      </c>
      <c r="C6206" s="19">
        <v>0</v>
      </c>
      <c r="D6206" s="19">
        <v>0</v>
      </c>
      <c r="E6206" s="19">
        <v>19.05</v>
      </c>
      <c r="F6206" s="19">
        <v>1.66</v>
      </c>
      <c r="G6206" s="19">
        <v>0</v>
      </c>
      <c r="H6206" s="17">
        <f t="shared" si="291"/>
        <v>0</v>
      </c>
      <c r="I6206" s="18">
        <f t="shared" si="289"/>
        <v>19.05</v>
      </c>
      <c r="J6206" s="17">
        <f t="shared" si="290"/>
        <v>0</v>
      </c>
    </row>
    <row r="6207" spans="1:10" x14ac:dyDescent="0.3">
      <c r="A6207" s="2">
        <v>20200915</v>
      </c>
      <c r="B6207" s="2" t="s">
        <v>43</v>
      </c>
      <c r="C6207" s="2">
        <v>0</v>
      </c>
      <c r="D6207" s="2">
        <v>0</v>
      </c>
      <c r="E6207" s="2">
        <v>19.329999999999998</v>
      </c>
      <c r="F6207" s="2">
        <v>1.72</v>
      </c>
      <c r="G6207" s="2">
        <v>0</v>
      </c>
      <c r="H6207" s="16">
        <f t="shared" si="291"/>
        <v>0</v>
      </c>
      <c r="I6207" s="15">
        <f t="shared" si="289"/>
        <v>19.329999999999998</v>
      </c>
      <c r="J6207" s="14">
        <f t="shared" si="290"/>
        <v>0</v>
      </c>
    </row>
    <row r="6208" spans="1:10" x14ac:dyDescent="0.3">
      <c r="A6208" s="19">
        <v>20200915</v>
      </c>
      <c r="B6208" s="19" t="s">
        <v>42</v>
      </c>
      <c r="C6208" s="19">
        <v>0</v>
      </c>
      <c r="D6208" s="19">
        <v>0</v>
      </c>
      <c r="E6208" s="19">
        <v>19.34</v>
      </c>
      <c r="F6208" s="19">
        <v>1.72</v>
      </c>
      <c r="G6208" s="19">
        <v>0</v>
      </c>
      <c r="H6208" s="17">
        <f t="shared" si="291"/>
        <v>0</v>
      </c>
      <c r="I6208" s="18">
        <f t="shared" si="289"/>
        <v>19.34</v>
      </c>
      <c r="J6208" s="17">
        <f t="shared" si="290"/>
        <v>0</v>
      </c>
    </row>
    <row r="6209" spans="1:10" x14ac:dyDescent="0.3">
      <c r="A6209" s="2">
        <v>20200915</v>
      </c>
      <c r="B6209" s="2" t="s">
        <v>41</v>
      </c>
      <c r="C6209" s="2">
        <v>92</v>
      </c>
      <c r="D6209" s="2">
        <v>9.51</v>
      </c>
      <c r="E6209" s="2">
        <v>19.71</v>
      </c>
      <c r="F6209" s="2">
        <v>2</v>
      </c>
      <c r="G6209" s="2">
        <v>0</v>
      </c>
      <c r="H6209" s="16">
        <f t="shared" si="291"/>
        <v>556.83418047040914</v>
      </c>
      <c r="I6209" s="15">
        <f t="shared" si="289"/>
        <v>37.111068139700286</v>
      </c>
      <c r="J6209" s="14">
        <f t="shared" si="290"/>
        <v>0.52648682531054836</v>
      </c>
    </row>
    <row r="6210" spans="1:10" x14ac:dyDescent="0.3">
      <c r="A6210" s="19">
        <v>20200915</v>
      </c>
      <c r="B6210" s="19" t="s">
        <v>40</v>
      </c>
      <c r="C6210" s="19">
        <v>285</v>
      </c>
      <c r="D6210" s="19">
        <v>21.07</v>
      </c>
      <c r="E6210" s="19">
        <v>20.170000000000002</v>
      </c>
      <c r="F6210" s="19">
        <v>2.2799999999999998</v>
      </c>
      <c r="G6210" s="19">
        <v>0</v>
      </c>
      <c r="H6210" s="17">
        <f t="shared" si="291"/>
        <v>792.74950641362773</v>
      </c>
      <c r="I6210" s="18">
        <f t="shared" si="289"/>
        <v>44.943422075425872</v>
      </c>
      <c r="J6210" s="17">
        <f t="shared" si="290"/>
        <v>0.72160388538441145</v>
      </c>
    </row>
    <row r="6211" spans="1:10" x14ac:dyDescent="0.3">
      <c r="A6211" s="2">
        <v>20200915</v>
      </c>
      <c r="B6211" s="2" t="s">
        <v>39</v>
      </c>
      <c r="C6211" s="2">
        <v>406</v>
      </c>
      <c r="D6211" s="2">
        <v>32.11</v>
      </c>
      <c r="E6211" s="2">
        <v>20.69</v>
      </c>
      <c r="F6211" s="2">
        <v>2.5499999999999998</v>
      </c>
      <c r="G6211" s="2">
        <v>0</v>
      </c>
      <c r="H6211" s="16">
        <f t="shared" si="291"/>
        <v>763.80911078880797</v>
      </c>
      <c r="I6211" s="15">
        <f t="shared" si="289"/>
        <v>44.55903471215025</v>
      </c>
      <c r="J6211" s="14">
        <f t="shared" si="290"/>
        <v>0.69658195068762085</v>
      </c>
    </row>
    <row r="6212" spans="1:10" x14ac:dyDescent="0.3">
      <c r="A6212" s="19">
        <v>20200915</v>
      </c>
      <c r="B6212" s="19" t="s">
        <v>38</v>
      </c>
      <c r="C6212" s="19">
        <v>610</v>
      </c>
      <c r="D6212" s="19">
        <v>42.04</v>
      </c>
      <c r="E6212" s="19">
        <v>21.48</v>
      </c>
      <c r="F6212" s="19">
        <v>3.1</v>
      </c>
      <c r="G6212" s="19">
        <v>0</v>
      </c>
      <c r="H6212" s="17">
        <f t="shared" si="291"/>
        <v>910.92462858573856</v>
      </c>
      <c r="I6212" s="18">
        <f t="shared" si="289"/>
        <v>49.94639464330433</v>
      </c>
      <c r="J6212" s="17">
        <f t="shared" si="290"/>
        <v>0.80866534484821484</v>
      </c>
    </row>
    <row r="6213" spans="1:10" x14ac:dyDescent="0.3">
      <c r="A6213" s="2">
        <v>20200915</v>
      </c>
      <c r="B6213" s="2" t="s">
        <v>37</v>
      </c>
      <c r="C6213" s="2">
        <v>750.01</v>
      </c>
      <c r="D6213" s="2">
        <v>49.86</v>
      </c>
      <c r="E6213" s="2">
        <v>22.58</v>
      </c>
      <c r="F6213" s="2">
        <v>3.52</v>
      </c>
      <c r="G6213" s="2">
        <v>0</v>
      </c>
      <c r="H6213" s="16">
        <f t="shared" si="291"/>
        <v>981.08296930799906</v>
      </c>
      <c r="I6213" s="15">
        <f t="shared" si="289"/>
        <v>53.238842790874969</v>
      </c>
      <c r="J6213" s="14">
        <f t="shared" si="290"/>
        <v>0.85641205450007873</v>
      </c>
    </row>
    <row r="6214" spans="1:10" x14ac:dyDescent="0.3">
      <c r="A6214" s="19">
        <v>20200915</v>
      </c>
      <c r="B6214" s="19" t="s">
        <v>36</v>
      </c>
      <c r="C6214" s="19">
        <v>789.01</v>
      </c>
      <c r="D6214" s="19">
        <v>54.05</v>
      </c>
      <c r="E6214" s="19">
        <v>23.07</v>
      </c>
      <c r="F6214" s="19">
        <v>3.66</v>
      </c>
      <c r="G6214" s="19">
        <v>0</v>
      </c>
      <c r="H6214" s="17">
        <f t="shared" si="291"/>
        <v>974.6524092435202</v>
      </c>
      <c r="I6214" s="18">
        <f t="shared" si="289"/>
        <v>53.527887788860006</v>
      </c>
      <c r="J6214" s="17">
        <f t="shared" si="290"/>
        <v>0.84953092370533478</v>
      </c>
    </row>
    <row r="6215" spans="1:10" x14ac:dyDescent="0.3">
      <c r="A6215" s="2">
        <v>20200915</v>
      </c>
      <c r="B6215" s="2" t="s">
        <v>35</v>
      </c>
      <c r="C6215" s="2">
        <v>816.01</v>
      </c>
      <c r="D6215" s="2">
        <v>53.3</v>
      </c>
      <c r="E6215" s="2">
        <v>23.65</v>
      </c>
      <c r="F6215" s="2">
        <v>3.86</v>
      </c>
      <c r="G6215" s="2">
        <v>0</v>
      </c>
      <c r="H6215" s="16">
        <f t="shared" si="291"/>
        <v>1017.7535397320183</v>
      </c>
      <c r="I6215" s="15">
        <f t="shared" si="289"/>
        <v>55.454798116625568</v>
      </c>
      <c r="J6215" s="14">
        <f t="shared" si="290"/>
        <v>0.87827388609942969</v>
      </c>
    </row>
    <row r="6216" spans="1:10" x14ac:dyDescent="0.3">
      <c r="A6216" s="19">
        <v>20200915</v>
      </c>
      <c r="B6216" s="19" t="s">
        <v>34</v>
      </c>
      <c r="C6216" s="19">
        <v>733.01</v>
      </c>
      <c r="D6216" s="19">
        <v>47.87</v>
      </c>
      <c r="E6216" s="19">
        <v>23.63</v>
      </c>
      <c r="F6216" s="19">
        <v>3.93</v>
      </c>
      <c r="G6216" s="19">
        <v>0</v>
      </c>
      <c r="H6216" s="17">
        <f t="shared" si="291"/>
        <v>988.38401057637861</v>
      </c>
      <c r="I6216" s="18">
        <f t="shared" si="289"/>
        <v>54.517000330511834</v>
      </c>
      <c r="J6216" s="17">
        <f t="shared" si="290"/>
        <v>0.85710042032552847</v>
      </c>
    </row>
    <row r="6217" spans="1:10" x14ac:dyDescent="0.3">
      <c r="A6217" s="2">
        <v>20200915</v>
      </c>
      <c r="B6217" s="2" t="s">
        <v>33</v>
      </c>
      <c r="C6217" s="2">
        <v>616.01</v>
      </c>
      <c r="D6217" s="2">
        <v>39.29</v>
      </c>
      <c r="E6217" s="2">
        <v>23.43</v>
      </c>
      <c r="F6217" s="2">
        <v>3.93</v>
      </c>
      <c r="G6217" s="2">
        <v>0</v>
      </c>
      <c r="H6217" s="16">
        <f t="shared" si="291"/>
        <v>972.78181344287736</v>
      </c>
      <c r="I6217" s="15">
        <f t="shared" si="289"/>
        <v>53.829431670089917</v>
      </c>
      <c r="J6217" s="14">
        <f t="shared" si="290"/>
        <v>0.84658045275036831</v>
      </c>
    </row>
    <row r="6218" spans="1:10" x14ac:dyDescent="0.3">
      <c r="A6218" s="19">
        <v>20200915</v>
      </c>
      <c r="B6218" s="19" t="s">
        <v>32</v>
      </c>
      <c r="C6218" s="19">
        <v>440.01</v>
      </c>
      <c r="D6218" s="19">
        <v>28.95</v>
      </c>
      <c r="E6218" s="19">
        <v>23.17</v>
      </c>
      <c r="F6218" s="19">
        <v>3.66</v>
      </c>
      <c r="G6218" s="19">
        <v>0</v>
      </c>
      <c r="H6218" s="17">
        <f t="shared" si="291"/>
        <v>909.02482587444138</v>
      </c>
      <c r="I6218" s="18">
        <f t="shared" ref="I6218:I6281" si="292">E6218+H6218*((NOCT-20)/(800))</f>
        <v>51.577025808576295</v>
      </c>
      <c r="J6218" s="17">
        <f t="shared" ref="J6218:J6281" si="293">P_STC__W*(H6218/1000)*(1+(alpha_p/100)*(I6218-25))</f>
        <v>0.80030853271388414</v>
      </c>
    </row>
    <row r="6219" spans="1:10" x14ac:dyDescent="0.3">
      <c r="A6219" s="2">
        <v>20200915</v>
      </c>
      <c r="B6219" s="2" t="s">
        <v>31</v>
      </c>
      <c r="C6219" s="2">
        <v>234</v>
      </c>
      <c r="D6219" s="2">
        <v>17.71</v>
      </c>
      <c r="E6219" s="2">
        <v>22.6</v>
      </c>
      <c r="F6219" s="2">
        <v>3.38</v>
      </c>
      <c r="G6219" s="2">
        <v>0</v>
      </c>
      <c r="H6219" s="16">
        <f t="shared" si="291"/>
        <v>769.23247082507123</v>
      </c>
      <c r="I6219" s="15">
        <f t="shared" si="292"/>
        <v>46.638514713283477</v>
      </c>
      <c r="J6219" s="14">
        <f t="shared" si="293"/>
        <v>0.69432975420459453</v>
      </c>
    </row>
    <row r="6220" spans="1:10" x14ac:dyDescent="0.3">
      <c r="A6220" s="19">
        <v>20200915</v>
      </c>
      <c r="B6220" s="19" t="s">
        <v>30</v>
      </c>
      <c r="C6220" s="19">
        <v>56</v>
      </c>
      <c r="D6220" s="19">
        <v>6.08</v>
      </c>
      <c r="E6220" s="19">
        <v>21.71</v>
      </c>
      <c r="F6220" s="19">
        <v>3.24</v>
      </c>
      <c r="G6220" s="19">
        <v>0</v>
      </c>
      <c r="H6220" s="17">
        <f t="shared" si="291"/>
        <v>528.71600385559941</v>
      </c>
      <c r="I6220" s="18">
        <f t="shared" si="292"/>
        <v>38.232375120487482</v>
      </c>
      <c r="J6220" s="17">
        <f t="shared" si="293"/>
        <v>0.49723324562709859</v>
      </c>
    </row>
    <row r="6221" spans="1:10" x14ac:dyDescent="0.3">
      <c r="A6221" s="2">
        <v>20200915</v>
      </c>
      <c r="B6221" s="2" t="s">
        <v>29</v>
      </c>
      <c r="C6221" s="2">
        <v>0</v>
      </c>
      <c r="D6221" s="2">
        <v>0</v>
      </c>
      <c r="E6221" s="2">
        <v>20.81</v>
      </c>
      <c r="F6221" s="2">
        <v>3.31</v>
      </c>
      <c r="G6221" s="2">
        <v>0</v>
      </c>
      <c r="H6221" s="16">
        <f t="shared" si="291"/>
        <v>0</v>
      </c>
      <c r="I6221" s="15">
        <f t="shared" si="292"/>
        <v>20.81</v>
      </c>
      <c r="J6221" s="14">
        <f t="shared" si="293"/>
        <v>0</v>
      </c>
    </row>
    <row r="6222" spans="1:10" x14ac:dyDescent="0.3">
      <c r="A6222" s="19">
        <v>20200915</v>
      </c>
      <c r="B6222" s="19" t="s">
        <v>28</v>
      </c>
      <c r="C6222" s="19">
        <v>0</v>
      </c>
      <c r="D6222" s="19">
        <v>0</v>
      </c>
      <c r="E6222" s="19">
        <v>20.12</v>
      </c>
      <c r="F6222" s="19">
        <v>3.1</v>
      </c>
      <c r="G6222" s="19">
        <v>0</v>
      </c>
      <c r="H6222" s="17">
        <f t="shared" si="291"/>
        <v>0</v>
      </c>
      <c r="I6222" s="18">
        <f t="shared" si="292"/>
        <v>20.12</v>
      </c>
      <c r="J6222" s="17">
        <f t="shared" si="293"/>
        <v>0</v>
      </c>
    </row>
    <row r="6223" spans="1:10" x14ac:dyDescent="0.3">
      <c r="A6223" s="2">
        <v>20200915</v>
      </c>
      <c r="B6223" s="2" t="s">
        <v>27</v>
      </c>
      <c r="C6223" s="2">
        <v>0</v>
      </c>
      <c r="D6223" s="2">
        <v>0</v>
      </c>
      <c r="E6223" s="2">
        <v>19.760000000000002</v>
      </c>
      <c r="F6223" s="2">
        <v>2.76</v>
      </c>
      <c r="G6223" s="2">
        <v>0</v>
      </c>
      <c r="H6223" s="16">
        <f t="shared" si="291"/>
        <v>0</v>
      </c>
      <c r="I6223" s="15">
        <f t="shared" si="292"/>
        <v>19.760000000000002</v>
      </c>
      <c r="J6223" s="14">
        <f t="shared" si="293"/>
        <v>0</v>
      </c>
    </row>
    <row r="6224" spans="1:10" x14ac:dyDescent="0.3">
      <c r="A6224" s="19">
        <v>20200915</v>
      </c>
      <c r="B6224" s="19" t="s">
        <v>26</v>
      </c>
      <c r="C6224" s="19">
        <v>0</v>
      </c>
      <c r="D6224" s="19">
        <v>0</v>
      </c>
      <c r="E6224" s="19">
        <v>19.47</v>
      </c>
      <c r="F6224" s="19">
        <v>2.41</v>
      </c>
      <c r="G6224" s="19">
        <v>0</v>
      </c>
      <c r="H6224" s="17">
        <f t="shared" si="291"/>
        <v>0</v>
      </c>
      <c r="I6224" s="18">
        <f t="shared" si="292"/>
        <v>19.47</v>
      </c>
      <c r="J6224" s="17">
        <f t="shared" si="293"/>
        <v>0</v>
      </c>
    </row>
    <row r="6225" spans="1:10" x14ac:dyDescent="0.3">
      <c r="A6225" s="2">
        <v>20200915</v>
      </c>
      <c r="B6225" s="2" t="s">
        <v>25</v>
      </c>
      <c r="C6225" s="2">
        <v>0</v>
      </c>
      <c r="D6225" s="2">
        <v>0</v>
      </c>
      <c r="E6225" s="2">
        <v>19.18</v>
      </c>
      <c r="F6225" s="2">
        <v>2.14</v>
      </c>
      <c r="G6225" s="2">
        <v>0</v>
      </c>
      <c r="H6225" s="16">
        <f t="shared" si="291"/>
        <v>0</v>
      </c>
      <c r="I6225" s="15">
        <f t="shared" si="292"/>
        <v>19.18</v>
      </c>
      <c r="J6225" s="14">
        <f t="shared" si="293"/>
        <v>0</v>
      </c>
    </row>
    <row r="6226" spans="1:10" x14ac:dyDescent="0.3">
      <c r="A6226" s="19">
        <v>20200916</v>
      </c>
      <c r="B6226" s="19" t="s">
        <v>48</v>
      </c>
      <c r="C6226" s="19">
        <v>0</v>
      </c>
      <c r="D6226" s="19">
        <v>0</v>
      </c>
      <c r="E6226" s="19">
        <v>18.88</v>
      </c>
      <c r="F6226" s="19">
        <v>1.79</v>
      </c>
      <c r="G6226" s="19">
        <v>0</v>
      </c>
      <c r="H6226" s="17">
        <f t="shared" si="291"/>
        <v>0</v>
      </c>
      <c r="I6226" s="18">
        <f t="shared" si="292"/>
        <v>18.88</v>
      </c>
      <c r="J6226" s="17">
        <f t="shared" si="293"/>
        <v>0</v>
      </c>
    </row>
    <row r="6227" spans="1:10" x14ac:dyDescent="0.3">
      <c r="A6227" s="2">
        <v>20200916</v>
      </c>
      <c r="B6227" s="2" t="s">
        <v>47</v>
      </c>
      <c r="C6227" s="2">
        <v>0</v>
      </c>
      <c r="D6227" s="2">
        <v>0</v>
      </c>
      <c r="E6227" s="2">
        <v>18.14</v>
      </c>
      <c r="F6227" s="2">
        <v>1.38</v>
      </c>
      <c r="G6227" s="2">
        <v>0</v>
      </c>
      <c r="H6227" s="16">
        <f t="shared" ref="H6227:H6290" si="294">IF(D6227&gt;0,C6227/SIN(D6227*PI()/180),0)</f>
        <v>0</v>
      </c>
      <c r="I6227" s="15">
        <f t="shared" si="292"/>
        <v>18.14</v>
      </c>
      <c r="J6227" s="14">
        <f t="shared" si="293"/>
        <v>0</v>
      </c>
    </row>
    <row r="6228" spans="1:10" x14ac:dyDescent="0.3">
      <c r="A6228" s="19">
        <v>20200916</v>
      </c>
      <c r="B6228" s="19" t="s">
        <v>46</v>
      </c>
      <c r="C6228" s="19">
        <v>0</v>
      </c>
      <c r="D6228" s="19">
        <v>0</v>
      </c>
      <c r="E6228" s="19">
        <v>17.510000000000002</v>
      </c>
      <c r="F6228" s="19">
        <v>1.59</v>
      </c>
      <c r="G6228" s="19">
        <v>0</v>
      </c>
      <c r="H6228" s="17">
        <f t="shared" si="294"/>
        <v>0</v>
      </c>
      <c r="I6228" s="18">
        <f t="shared" si="292"/>
        <v>17.510000000000002</v>
      </c>
      <c r="J6228" s="17">
        <f t="shared" si="293"/>
        <v>0</v>
      </c>
    </row>
    <row r="6229" spans="1:10" x14ac:dyDescent="0.3">
      <c r="A6229" s="2">
        <v>20200916</v>
      </c>
      <c r="B6229" s="2" t="s">
        <v>45</v>
      </c>
      <c r="C6229" s="2">
        <v>0</v>
      </c>
      <c r="D6229" s="2">
        <v>0</v>
      </c>
      <c r="E6229" s="2">
        <v>17.440000000000001</v>
      </c>
      <c r="F6229" s="2">
        <v>1.93</v>
      </c>
      <c r="G6229" s="2">
        <v>0</v>
      </c>
      <c r="H6229" s="16">
        <f t="shared" si="294"/>
        <v>0</v>
      </c>
      <c r="I6229" s="15">
        <f t="shared" si="292"/>
        <v>17.440000000000001</v>
      </c>
      <c r="J6229" s="14">
        <f t="shared" si="293"/>
        <v>0</v>
      </c>
    </row>
    <row r="6230" spans="1:10" x14ac:dyDescent="0.3">
      <c r="A6230" s="19">
        <v>20200916</v>
      </c>
      <c r="B6230" s="19" t="s">
        <v>44</v>
      </c>
      <c r="C6230" s="19">
        <v>0</v>
      </c>
      <c r="D6230" s="19">
        <v>0</v>
      </c>
      <c r="E6230" s="19">
        <v>17.559999999999999</v>
      </c>
      <c r="F6230" s="19">
        <v>2</v>
      </c>
      <c r="G6230" s="19">
        <v>0</v>
      </c>
      <c r="H6230" s="17">
        <f t="shared" si="294"/>
        <v>0</v>
      </c>
      <c r="I6230" s="18">
        <f t="shared" si="292"/>
        <v>17.559999999999999</v>
      </c>
      <c r="J6230" s="17">
        <f t="shared" si="293"/>
        <v>0</v>
      </c>
    </row>
    <row r="6231" spans="1:10" x14ac:dyDescent="0.3">
      <c r="A6231" s="2">
        <v>20200916</v>
      </c>
      <c r="B6231" s="2" t="s">
        <v>43</v>
      </c>
      <c r="C6231" s="2">
        <v>0</v>
      </c>
      <c r="D6231" s="2">
        <v>0</v>
      </c>
      <c r="E6231" s="2">
        <v>17.87</v>
      </c>
      <c r="F6231" s="2">
        <v>2.0699999999999998</v>
      </c>
      <c r="G6231" s="2">
        <v>0</v>
      </c>
      <c r="H6231" s="16">
        <f t="shared" si="294"/>
        <v>0</v>
      </c>
      <c r="I6231" s="15">
        <f t="shared" si="292"/>
        <v>17.87</v>
      </c>
      <c r="J6231" s="14">
        <f t="shared" si="293"/>
        <v>0</v>
      </c>
    </row>
    <row r="6232" spans="1:10" x14ac:dyDescent="0.3">
      <c r="A6232" s="19">
        <v>20200916</v>
      </c>
      <c r="B6232" s="19" t="s">
        <v>42</v>
      </c>
      <c r="C6232" s="19">
        <v>0</v>
      </c>
      <c r="D6232" s="19">
        <v>0</v>
      </c>
      <c r="E6232" s="19">
        <v>18.04</v>
      </c>
      <c r="F6232" s="19">
        <v>2.48</v>
      </c>
      <c r="G6232" s="19">
        <v>0</v>
      </c>
      <c r="H6232" s="17">
        <f t="shared" si="294"/>
        <v>0</v>
      </c>
      <c r="I6232" s="18">
        <f t="shared" si="292"/>
        <v>18.04</v>
      </c>
      <c r="J6232" s="17">
        <f t="shared" si="293"/>
        <v>0</v>
      </c>
    </row>
    <row r="6233" spans="1:10" x14ac:dyDescent="0.3">
      <c r="A6233" s="2">
        <v>20200916</v>
      </c>
      <c r="B6233" s="2" t="s">
        <v>41</v>
      </c>
      <c r="C6233" s="2">
        <v>104</v>
      </c>
      <c r="D6233" s="2">
        <v>9.35</v>
      </c>
      <c r="E6233" s="2">
        <v>18.61</v>
      </c>
      <c r="F6233" s="2">
        <v>3.03</v>
      </c>
      <c r="G6233" s="2">
        <v>0</v>
      </c>
      <c r="H6233" s="16">
        <f t="shared" si="294"/>
        <v>640.13805893145491</v>
      </c>
      <c r="I6233" s="15">
        <f t="shared" si="292"/>
        <v>38.614314341607965</v>
      </c>
      <c r="J6233" s="14">
        <f t="shared" si="293"/>
        <v>0.6009203755280168</v>
      </c>
    </row>
    <row r="6234" spans="1:10" x14ac:dyDescent="0.3">
      <c r="A6234" s="19">
        <v>20200916</v>
      </c>
      <c r="B6234" s="19" t="s">
        <v>40</v>
      </c>
      <c r="C6234" s="19">
        <v>253</v>
      </c>
      <c r="D6234" s="19">
        <v>20.89</v>
      </c>
      <c r="E6234" s="19">
        <v>18.91</v>
      </c>
      <c r="F6234" s="19">
        <v>3.59</v>
      </c>
      <c r="G6234" s="19">
        <v>0</v>
      </c>
      <c r="H6234" s="17">
        <f t="shared" si="294"/>
        <v>709.52826029909647</v>
      </c>
      <c r="I6234" s="18">
        <f t="shared" si="292"/>
        <v>41.082758134346761</v>
      </c>
      <c r="J6234" s="17">
        <f t="shared" si="293"/>
        <v>0.65817798899966251</v>
      </c>
    </row>
    <row r="6235" spans="1:10" x14ac:dyDescent="0.3">
      <c r="A6235" s="2">
        <v>20200916</v>
      </c>
      <c r="B6235" s="2" t="s">
        <v>39</v>
      </c>
      <c r="C6235" s="2">
        <v>338</v>
      </c>
      <c r="D6235" s="2">
        <v>31.9</v>
      </c>
      <c r="E6235" s="2">
        <v>19.920000000000002</v>
      </c>
      <c r="F6235" s="2">
        <v>3.31</v>
      </c>
      <c r="G6235" s="2">
        <v>0</v>
      </c>
      <c r="H6235" s="16">
        <f t="shared" si="294"/>
        <v>639.620515376865</v>
      </c>
      <c r="I6235" s="15">
        <f t="shared" si="292"/>
        <v>39.908141105527037</v>
      </c>
      <c r="J6235" s="14">
        <f t="shared" si="293"/>
        <v>0.59671052733933805</v>
      </c>
    </row>
    <row r="6236" spans="1:10" x14ac:dyDescent="0.3">
      <c r="A6236" s="19">
        <v>20200916</v>
      </c>
      <c r="B6236" s="19" t="s">
        <v>38</v>
      </c>
      <c r="C6236" s="19">
        <v>544</v>
      </c>
      <c r="D6236" s="19">
        <v>41.79</v>
      </c>
      <c r="E6236" s="19">
        <v>20.85</v>
      </c>
      <c r="F6236" s="19">
        <v>3.38</v>
      </c>
      <c r="G6236" s="19">
        <v>0</v>
      </c>
      <c r="H6236" s="17">
        <f t="shared" si="294"/>
        <v>816.32365193048815</v>
      </c>
      <c r="I6236" s="18">
        <f t="shared" si="292"/>
        <v>46.360114122827753</v>
      </c>
      <c r="J6236" s="17">
        <f t="shared" si="293"/>
        <v>0.73785820328169383</v>
      </c>
    </row>
    <row r="6237" spans="1:10" x14ac:dyDescent="0.3">
      <c r="A6237" s="2">
        <v>20200916</v>
      </c>
      <c r="B6237" s="2" t="s">
        <v>37</v>
      </c>
      <c r="C6237" s="2">
        <v>653</v>
      </c>
      <c r="D6237" s="2">
        <v>49.55</v>
      </c>
      <c r="E6237" s="2">
        <v>21.94</v>
      </c>
      <c r="F6237" s="2">
        <v>3.1</v>
      </c>
      <c r="G6237" s="2">
        <v>0</v>
      </c>
      <c r="H6237" s="16">
        <f t="shared" si="294"/>
        <v>858.1125641482223</v>
      </c>
      <c r="I6237" s="15">
        <f t="shared" si="292"/>
        <v>48.756017629631948</v>
      </c>
      <c r="J6237" s="14">
        <f t="shared" si="293"/>
        <v>0.76637854673871009</v>
      </c>
    </row>
    <row r="6238" spans="1:10" x14ac:dyDescent="0.3">
      <c r="A6238" s="19">
        <v>20200916</v>
      </c>
      <c r="B6238" s="19" t="s">
        <v>36</v>
      </c>
      <c r="C6238" s="19">
        <v>703.01</v>
      </c>
      <c r="D6238" s="19">
        <v>53.68</v>
      </c>
      <c r="E6238" s="19">
        <v>23.08</v>
      </c>
      <c r="F6238" s="19">
        <v>3.1</v>
      </c>
      <c r="G6238" s="19">
        <v>0</v>
      </c>
      <c r="H6238" s="17">
        <f t="shared" si="294"/>
        <v>872.52224103389358</v>
      </c>
      <c r="I6238" s="18">
        <f t="shared" si="292"/>
        <v>50.346320032309173</v>
      </c>
      <c r="J6238" s="17">
        <f t="shared" si="293"/>
        <v>0.77300371522940658</v>
      </c>
    </row>
    <row r="6239" spans="1:10" x14ac:dyDescent="0.3">
      <c r="A6239" s="2">
        <v>20200916</v>
      </c>
      <c r="B6239" s="2" t="s">
        <v>35</v>
      </c>
      <c r="C6239" s="2">
        <v>563</v>
      </c>
      <c r="D6239" s="2">
        <v>52.9</v>
      </c>
      <c r="E6239" s="2">
        <v>23.83</v>
      </c>
      <c r="F6239" s="2">
        <v>3.31</v>
      </c>
      <c r="G6239" s="2">
        <v>0</v>
      </c>
      <c r="H6239" s="16">
        <f t="shared" si="294"/>
        <v>705.88182591548696</v>
      </c>
      <c r="I6239" s="15">
        <f t="shared" si="292"/>
        <v>45.888807059858962</v>
      </c>
      <c r="J6239" s="14">
        <f t="shared" si="293"/>
        <v>0.63952919420674392</v>
      </c>
    </row>
    <row r="6240" spans="1:10" x14ac:dyDescent="0.3">
      <c r="A6240" s="19">
        <v>20200916</v>
      </c>
      <c r="B6240" s="19" t="s">
        <v>34</v>
      </c>
      <c r="C6240" s="19">
        <v>646.01</v>
      </c>
      <c r="D6240" s="19">
        <v>47.48</v>
      </c>
      <c r="E6240" s="19">
        <v>24.08</v>
      </c>
      <c r="F6240" s="19">
        <v>3.59</v>
      </c>
      <c r="G6240" s="19">
        <v>0</v>
      </c>
      <c r="H6240" s="17">
        <f t="shared" si="294"/>
        <v>876.49071243120488</v>
      </c>
      <c r="I6240" s="18">
        <f t="shared" si="292"/>
        <v>51.470334763475151</v>
      </c>
      <c r="J6240" s="17">
        <f t="shared" si="293"/>
        <v>0.77208620084311619</v>
      </c>
    </row>
    <row r="6241" spans="1:10" x14ac:dyDescent="0.3">
      <c r="A6241" s="2">
        <v>20200916</v>
      </c>
      <c r="B6241" s="2" t="s">
        <v>33</v>
      </c>
      <c r="C6241" s="2">
        <v>612.01</v>
      </c>
      <c r="D6241" s="2">
        <v>38.93</v>
      </c>
      <c r="E6241" s="2">
        <v>23.85</v>
      </c>
      <c r="F6241" s="2">
        <v>4.1399999999999997</v>
      </c>
      <c r="G6241" s="2">
        <v>0</v>
      </c>
      <c r="H6241" s="16">
        <f t="shared" si="294"/>
        <v>973.96367304701209</v>
      </c>
      <c r="I6241" s="15">
        <f t="shared" si="292"/>
        <v>54.286364782719133</v>
      </c>
      <c r="J6241" s="14">
        <f t="shared" si="293"/>
        <v>0.84560632368413902</v>
      </c>
    </row>
    <row r="6242" spans="1:10" x14ac:dyDescent="0.3">
      <c r="A6242" s="19">
        <v>20200916</v>
      </c>
      <c r="B6242" s="19" t="s">
        <v>32</v>
      </c>
      <c r="C6242" s="19">
        <v>428.01</v>
      </c>
      <c r="D6242" s="19">
        <v>28.62</v>
      </c>
      <c r="E6242" s="19">
        <v>23.22</v>
      </c>
      <c r="F6242" s="19">
        <v>4.07</v>
      </c>
      <c r="G6242" s="19">
        <v>0</v>
      </c>
      <c r="H6242" s="17">
        <f t="shared" si="294"/>
        <v>893.55222688007018</v>
      </c>
      <c r="I6242" s="18">
        <f t="shared" si="292"/>
        <v>51.143507090002188</v>
      </c>
      <c r="J6242" s="17">
        <f t="shared" si="293"/>
        <v>0.78842957647580159</v>
      </c>
    </row>
    <row r="6243" spans="1:10" x14ac:dyDescent="0.3">
      <c r="A6243" s="2">
        <v>20200916</v>
      </c>
      <c r="B6243" s="2" t="s">
        <v>31</v>
      </c>
      <c r="C6243" s="2">
        <v>235</v>
      </c>
      <c r="D6243" s="2">
        <v>17.39</v>
      </c>
      <c r="E6243" s="2">
        <v>22.48</v>
      </c>
      <c r="F6243" s="2">
        <v>3.72</v>
      </c>
      <c r="G6243" s="2">
        <v>0</v>
      </c>
      <c r="H6243" s="16">
        <f t="shared" si="294"/>
        <v>786.28388629728136</v>
      </c>
      <c r="I6243" s="15">
        <f t="shared" si="292"/>
        <v>47.051371446790043</v>
      </c>
      <c r="J6243" s="14">
        <f t="shared" si="293"/>
        <v>0.70826001512013004</v>
      </c>
    </row>
    <row r="6244" spans="1:10" x14ac:dyDescent="0.3">
      <c r="A6244" s="19">
        <v>20200916</v>
      </c>
      <c r="B6244" s="19" t="s">
        <v>30</v>
      </c>
      <c r="C6244" s="19">
        <v>53</v>
      </c>
      <c r="D6244" s="19">
        <v>5.77</v>
      </c>
      <c r="E6244" s="19">
        <v>21.53</v>
      </c>
      <c r="F6244" s="19">
        <v>3.1</v>
      </c>
      <c r="G6244" s="19">
        <v>0</v>
      </c>
      <c r="H6244" s="17">
        <f t="shared" si="294"/>
        <v>527.17767506507141</v>
      </c>
      <c r="I6244" s="18">
        <f t="shared" si="292"/>
        <v>38.004302345783486</v>
      </c>
      <c r="J6244" s="17">
        <f t="shared" si="293"/>
        <v>0.49632757462085114</v>
      </c>
    </row>
    <row r="6245" spans="1:10" x14ac:dyDescent="0.3">
      <c r="A6245" s="2">
        <v>20200916</v>
      </c>
      <c r="B6245" s="2" t="s">
        <v>29</v>
      </c>
      <c r="C6245" s="2">
        <v>0</v>
      </c>
      <c r="D6245" s="2">
        <v>0</v>
      </c>
      <c r="E6245" s="2">
        <v>20.56</v>
      </c>
      <c r="F6245" s="2">
        <v>2.2799999999999998</v>
      </c>
      <c r="G6245" s="2">
        <v>0</v>
      </c>
      <c r="H6245" s="16">
        <f t="shared" si="294"/>
        <v>0</v>
      </c>
      <c r="I6245" s="15">
        <f t="shared" si="292"/>
        <v>20.56</v>
      </c>
      <c r="J6245" s="14">
        <f t="shared" si="293"/>
        <v>0</v>
      </c>
    </row>
    <row r="6246" spans="1:10" x14ac:dyDescent="0.3">
      <c r="A6246" s="19">
        <v>20200916</v>
      </c>
      <c r="B6246" s="19" t="s">
        <v>28</v>
      </c>
      <c r="C6246" s="19">
        <v>0</v>
      </c>
      <c r="D6246" s="19">
        <v>0</v>
      </c>
      <c r="E6246" s="19">
        <v>20</v>
      </c>
      <c r="F6246" s="19">
        <v>1.59</v>
      </c>
      <c r="G6246" s="19">
        <v>0</v>
      </c>
      <c r="H6246" s="17">
        <f t="shared" si="294"/>
        <v>0</v>
      </c>
      <c r="I6246" s="18">
        <f t="shared" si="292"/>
        <v>20</v>
      </c>
      <c r="J6246" s="17">
        <f t="shared" si="293"/>
        <v>0</v>
      </c>
    </row>
    <row r="6247" spans="1:10" x14ac:dyDescent="0.3">
      <c r="A6247" s="2">
        <v>20200916</v>
      </c>
      <c r="B6247" s="2" t="s">
        <v>27</v>
      </c>
      <c r="C6247" s="2">
        <v>0</v>
      </c>
      <c r="D6247" s="2">
        <v>0</v>
      </c>
      <c r="E6247" s="2">
        <v>19.43</v>
      </c>
      <c r="F6247" s="2">
        <v>1.38</v>
      </c>
      <c r="G6247" s="2">
        <v>0</v>
      </c>
      <c r="H6247" s="16">
        <f t="shared" si="294"/>
        <v>0</v>
      </c>
      <c r="I6247" s="15">
        <f t="shared" si="292"/>
        <v>19.43</v>
      </c>
      <c r="J6247" s="14">
        <f t="shared" si="293"/>
        <v>0</v>
      </c>
    </row>
    <row r="6248" spans="1:10" x14ac:dyDescent="0.3">
      <c r="A6248" s="19">
        <v>20200916</v>
      </c>
      <c r="B6248" s="19" t="s">
        <v>26</v>
      </c>
      <c r="C6248" s="19">
        <v>0</v>
      </c>
      <c r="D6248" s="19">
        <v>0</v>
      </c>
      <c r="E6248" s="19">
        <v>18.78</v>
      </c>
      <c r="F6248" s="19">
        <v>0.9</v>
      </c>
      <c r="G6248" s="19">
        <v>0</v>
      </c>
      <c r="H6248" s="17">
        <f t="shared" si="294"/>
        <v>0</v>
      </c>
      <c r="I6248" s="18">
        <f t="shared" si="292"/>
        <v>18.78</v>
      </c>
      <c r="J6248" s="17">
        <f t="shared" si="293"/>
        <v>0</v>
      </c>
    </row>
    <row r="6249" spans="1:10" x14ac:dyDescent="0.3">
      <c r="A6249" s="2">
        <v>20200916</v>
      </c>
      <c r="B6249" s="2" t="s">
        <v>25</v>
      </c>
      <c r="C6249" s="2">
        <v>0</v>
      </c>
      <c r="D6249" s="2">
        <v>0</v>
      </c>
      <c r="E6249" s="2">
        <v>19.399999999999999</v>
      </c>
      <c r="F6249" s="2">
        <v>0.55000000000000004</v>
      </c>
      <c r="G6249" s="2">
        <v>0</v>
      </c>
      <c r="H6249" s="16">
        <f t="shared" si="294"/>
        <v>0</v>
      </c>
      <c r="I6249" s="15">
        <f t="shared" si="292"/>
        <v>19.399999999999999</v>
      </c>
      <c r="J6249" s="14">
        <f t="shared" si="293"/>
        <v>0</v>
      </c>
    </row>
    <row r="6250" spans="1:10" x14ac:dyDescent="0.3">
      <c r="A6250" s="19">
        <v>20200917</v>
      </c>
      <c r="B6250" s="19" t="s">
        <v>48</v>
      </c>
      <c r="C6250" s="19">
        <v>0</v>
      </c>
      <c r="D6250" s="19">
        <v>0</v>
      </c>
      <c r="E6250" s="19">
        <v>19.03</v>
      </c>
      <c r="F6250" s="19">
        <v>0.76</v>
      </c>
      <c r="G6250" s="19">
        <v>0</v>
      </c>
      <c r="H6250" s="17">
        <f t="shared" si="294"/>
        <v>0</v>
      </c>
      <c r="I6250" s="18">
        <f t="shared" si="292"/>
        <v>19.03</v>
      </c>
      <c r="J6250" s="17">
        <f t="shared" si="293"/>
        <v>0</v>
      </c>
    </row>
    <row r="6251" spans="1:10" x14ac:dyDescent="0.3">
      <c r="A6251" s="2">
        <v>20200917</v>
      </c>
      <c r="B6251" s="2" t="s">
        <v>47</v>
      </c>
      <c r="C6251" s="2">
        <v>0</v>
      </c>
      <c r="D6251" s="2">
        <v>0</v>
      </c>
      <c r="E6251" s="2">
        <v>18.29</v>
      </c>
      <c r="F6251" s="2">
        <v>1.31</v>
      </c>
      <c r="G6251" s="2">
        <v>0</v>
      </c>
      <c r="H6251" s="16">
        <f t="shared" si="294"/>
        <v>0</v>
      </c>
      <c r="I6251" s="15">
        <f t="shared" si="292"/>
        <v>18.29</v>
      </c>
      <c r="J6251" s="14">
        <f t="shared" si="293"/>
        <v>0</v>
      </c>
    </row>
    <row r="6252" spans="1:10" x14ac:dyDescent="0.3">
      <c r="A6252" s="19">
        <v>20200917</v>
      </c>
      <c r="B6252" s="19" t="s">
        <v>46</v>
      </c>
      <c r="C6252" s="19">
        <v>0</v>
      </c>
      <c r="D6252" s="19">
        <v>0</v>
      </c>
      <c r="E6252" s="19">
        <v>18.87</v>
      </c>
      <c r="F6252" s="19">
        <v>2.14</v>
      </c>
      <c r="G6252" s="19">
        <v>0</v>
      </c>
      <c r="H6252" s="17">
        <f t="shared" si="294"/>
        <v>0</v>
      </c>
      <c r="I6252" s="18">
        <f t="shared" si="292"/>
        <v>18.87</v>
      </c>
      <c r="J6252" s="17">
        <f t="shared" si="293"/>
        <v>0</v>
      </c>
    </row>
    <row r="6253" spans="1:10" x14ac:dyDescent="0.3">
      <c r="A6253" s="2">
        <v>20200917</v>
      </c>
      <c r="B6253" s="2" t="s">
        <v>45</v>
      </c>
      <c r="C6253" s="2">
        <v>0</v>
      </c>
      <c r="D6253" s="2">
        <v>0</v>
      </c>
      <c r="E6253" s="2">
        <v>18.95</v>
      </c>
      <c r="F6253" s="2">
        <v>3.17</v>
      </c>
      <c r="G6253" s="2">
        <v>0</v>
      </c>
      <c r="H6253" s="16">
        <f t="shared" si="294"/>
        <v>0</v>
      </c>
      <c r="I6253" s="15">
        <f t="shared" si="292"/>
        <v>18.95</v>
      </c>
      <c r="J6253" s="14">
        <f t="shared" si="293"/>
        <v>0</v>
      </c>
    </row>
    <row r="6254" spans="1:10" x14ac:dyDescent="0.3">
      <c r="A6254" s="19">
        <v>20200917</v>
      </c>
      <c r="B6254" s="19" t="s">
        <v>44</v>
      </c>
      <c r="C6254" s="19">
        <v>0</v>
      </c>
      <c r="D6254" s="19">
        <v>0</v>
      </c>
      <c r="E6254" s="19">
        <v>18.86</v>
      </c>
      <c r="F6254" s="19">
        <v>3.66</v>
      </c>
      <c r="G6254" s="19">
        <v>0</v>
      </c>
      <c r="H6254" s="17">
        <f t="shared" si="294"/>
        <v>0</v>
      </c>
      <c r="I6254" s="18">
        <f t="shared" si="292"/>
        <v>18.86</v>
      </c>
      <c r="J6254" s="17">
        <f t="shared" si="293"/>
        <v>0</v>
      </c>
    </row>
    <row r="6255" spans="1:10" x14ac:dyDescent="0.3">
      <c r="A6255" s="2">
        <v>20200917</v>
      </c>
      <c r="B6255" s="2" t="s">
        <v>43</v>
      </c>
      <c r="C6255" s="2">
        <v>0</v>
      </c>
      <c r="D6255" s="2">
        <v>0</v>
      </c>
      <c r="E6255" s="2">
        <v>18.84</v>
      </c>
      <c r="F6255" s="2">
        <v>3.86</v>
      </c>
      <c r="G6255" s="2">
        <v>0</v>
      </c>
      <c r="H6255" s="16">
        <f t="shared" si="294"/>
        <v>0</v>
      </c>
      <c r="I6255" s="15">
        <f t="shared" si="292"/>
        <v>18.84</v>
      </c>
      <c r="J6255" s="14">
        <f t="shared" si="293"/>
        <v>0</v>
      </c>
    </row>
    <row r="6256" spans="1:10" x14ac:dyDescent="0.3">
      <c r="A6256" s="19">
        <v>20200917</v>
      </c>
      <c r="B6256" s="19" t="s">
        <v>42</v>
      </c>
      <c r="C6256" s="19">
        <v>0</v>
      </c>
      <c r="D6256" s="19">
        <v>0</v>
      </c>
      <c r="E6256" s="19">
        <v>18.73</v>
      </c>
      <c r="F6256" s="19">
        <v>4.1399999999999997</v>
      </c>
      <c r="G6256" s="19">
        <v>0</v>
      </c>
      <c r="H6256" s="17">
        <f t="shared" si="294"/>
        <v>0</v>
      </c>
      <c r="I6256" s="18">
        <f t="shared" si="292"/>
        <v>18.73</v>
      </c>
      <c r="J6256" s="17">
        <f t="shared" si="293"/>
        <v>0</v>
      </c>
    </row>
    <row r="6257" spans="1:10" x14ac:dyDescent="0.3">
      <c r="A6257" s="2">
        <v>20200917</v>
      </c>
      <c r="B6257" s="2" t="s">
        <v>41</v>
      </c>
      <c r="C6257" s="2">
        <v>65</v>
      </c>
      <c r="D6257" s="2">
        <v>9.18</v>
      </c>
      <c r="E6257" s="2">
        <v>18.89</v>
      </c>
      <c r="F6257" s="2">
        <v>4.1399999999999997</v>
      </c>
      <c r="G6257" s="2">
        <v>0</v>
      </c>
      <c r="H6257" s="16">
        <f t="shared" si="294"/>
        <v>407.43001306775182</v>
      </c>
      <c r="I6257" s="15">
        <f t="shared" si="292"/>
        <v>31.622187908367245</v>
      </c>
      <c r="J6257" s="14">
        <f t="shared" si="293"/>
        <v>0.39528866159055753</v>
      </c>
    </row>
    <row r="6258" spans="1:10" x14ac:dyDescent="0.3">
      <c r="A6258" s="19">
        <v>20200917</v>
      </c>
      <c r="B6258" s="19" t="s">
        <v>40</v>
      </c>
      <c r="C6258" s="19">
        <v>140</v>
      </c>
      <c r="D6258" s="19">
        <v>20.71</v>
      </c>
      <c r="E6258" s="19">
        <v>19.510000000000002</v>
      </c>
      <c r="F6258" s="19">
        <v>5.31</v>
      </c>
      <c r="G6258" s="19">
        <v>0</v>
      </c>
      <c r="H6258" s="17">
        <f t="shared" si="294"/>
        <v>395.88494097804477</v>
      </c>
      <c r="I6258" s="18">
        <f t="shared" si="292"/>
        <v>31.881404405563899</v>
      </c>
      <c r="J6258" s="17">
        <f t="shared" si="293"/>
        <v>0.38362584128180255</v>
      </c>
    </row>
    <row r="6259" spans="1:10" x14ac:dyDescent="0.3">
      <c r="A6259" s="2">
        <v>20200917</v>
      </c>
      <c r="B6259" s="2" t="s">
        <v>39</v>
      </c>
      <c r="C6259" s="2">
        <v>269</v>
      </c>
      <c r="D6259" s="2">
        <v>31.7</v>
      </c>
      <c r="E6259" s="2">
        <v>20.170000000000002</v>
      </c>
      <c r="F6259" s="2">
        <v>6.21</v>
      </c>
      <c r="G6259" s="2">
        <v>0</v>
      </c>
      <c r="H6259" s="16">
        <f t="shared" si="294"/>
        <v>511.92105121386385</v>
      </c>
      <c r="I6259" s="15">
        <f t="shared" si="292"/>
        <v>36.167532850433247</v>
      </c>
      <c r="J6259" s="14">
        <f t="shared" si="293"/>
        <v>0.48619502301069772</v>
      </c>
    </row>
    <row r="6260" spans="1:10" x14ac:dyDescent="0.3">
      <c r="A6260" s="19">
        <v>20200917</v>
      </c>
      <c r="B6260" s="19" t="s">
        <v>38</v>
      </c>
      <c r="C6260" s="19">
        <v>213</v>
      </c>
      <c r="D6260" s="19">
        <v>41.54</v>
      </c>
      <c r="E6260" s="19">
        <v>20.65</v>
      </c>
      <c r="F6260" s="19">
        <v>6.55</v>
      </c>
      <c r="G6260" s="19">
        <v>0</v>
      </c>
      <c r="H6260" s="17">
        <f t="shared" si="294"/>
        <v>321.19780836833911</v>
      </c>
      <c r="I6260" s="18">
        <f t="shared" si="292"/>
        <v>30.687431511510596</v>
      </c>
      <c r="J6260" s="17">
        <f t="shared" si="293"/>
        <v>0.31297725095299905</v>
      </c>
    </row>
    <row r="6261" spans="1:10" x14ac:dyDescent="0.3">
      <c r="A6261" s="2">
        <v>20200917</v>
      </c>
      <c r="B6261" s="2" t="s">
        <v>37</v>
      </c>
      <c r="C6261" s="2">
        <v>631</v>
      </c>
      <c r="D6261" s="2">
        <v>49.24</v>
      </c>
      <c r="E6261" s="2">
        <v>20.09</v>
      </c>
      <c r="F6261" s="2">
        <v>6.76</v>
      </c>
      <c r="G6261" s="2">
        <v>0</v>
      </c>
      <c r="H6261" s="16">
        <f t="shared" si="294"/>
        <v>833.05713861098707</v>
      </c>
      <c r="I6261" s="15">
        <f t="shared" si="292"/>
        <v>46.123035581593342</v>
      </c>
      <c r="J6261" s="14">
        <f t="shared" si="293"/>
        <v>0.75387200849927605</v>
      </c>
    </row>
    <row r="6262" spans="1:10" x14ac:dyDescent="0.3">
      <c r="A6262" s="19">
        <v>20200917</v>
      </c>
      <c r="B6262" s="19" t="s">
        <v>36</v>
      </c>
      <c r="C6262" s="19">
        <v>553</v>
      </c>
      <c r="D6262" s="19">
        <v>53.31</v>
      </c>
      <c r="E6262" s="19">
        <v>19.55</v>
      </c>
      <c r="F6262" s="19">
        <v>6.28</v>
      </c>
      <c r="G6262" s="19">
        <v>0</v>
      </c>
      <c r="H6262" s="17">
        <f t="shared" si="294"/>
        <v>689.629424904149</v>
      </c>
      <c r="I6262" s="18">
        <f t="shared" si="292"/>
        <v>41.100919528254657</v>
      </c>
      <c r="J6262" s="17">
        <f t="shared" si="293"/>
        <v>0.63966291946800691</v>
      </c>
    </row>
    <row r="6263" spans="1:10" x14ac:dyDescent="0.3">
      <c r="A6263" s="2">
        <v>20200917</v>
      </c>
      <c r="B6263" s="2" t="s">
        <v>35</v>
      </c>
      <c r="C6263" s="2">
        <v>797.01</v>
      </c>
      <c r="D6263" s="2">
        <v>52.5</v>
      </c>
      <c r="E6263" s="2">
        <v>20.260000000000002</v>
      </c>
      <c r="F6263" s="2">
        <v>6</v>
      </c>
      <c r="G6263" s="2">
        <v>0</v>
      </c>
      <c r="H6263" s="16">
        <f t="shared" si="294"/>
        <v>1004.6091186903209</v>
      </c>
      <c r="I6263" s="15">
        <f t="shared" si="292"/>
        <v>51.654034959072533</v>
      </c>
      <c r="J6263" s="14">
        <f t="shared" si="293"/>
        <v>0.88411312912633411</v>
      </c>
    </row>
    <row r="6264" spans="1:10" x14ac:dyDescent="0.3">
      <c r="A6264" s="19">
        <v>20200917</v>
      </c>
      <c r="B6264" s="19" t="s">
        <v>34</v>
      </c>
      <c r="C6264" s="19">
        <v>726.01</v>
      </c>
      <c r="D6264" s="19">
        <v>47.1</v>
      </c>
      <c r="E6264" s="19">
        <v>21.01</v>
      </c>
      <c r="F6264" s="19">
        <v>5.38</v>
      </c>
      <c r="G6264" s="19">
        <v>0</v>
      </c>
      <c r="H6264" s="17">
        <f t="shared" si="294"/>
        <v>991.08188913141748</v>
      </c>
      <c r="I6264" s="18">
        <f t="shared" si="292"/>
        <v>51.981309035356801</v>
      </c>
      <c r="J6264" s="17">
        <f t="shared" si="293"/>
        <v>0.87074879884641743</v>
      </c>
    </row>
    <row r="6265" spans="1:10" x14ac:dyDescent="0.3">
      <c r="A6265" s="2">
        <v>20200917</v>
      </c>
      <c r="B6265" s="2" t="s">
        <v>33</v>
      </c>
      <c r="C6265" s="2">
        <v>610.01</v>
      </c>
      <c r="D6265" s="2">
        <v>38.58</v>
      </c>
      <c r="E6265" s="2">
        <v>21.24</v>
      </c>
      <c r="F6265" s="2">
        <v>5.38</v>
      </c>
      <c r="G6265" s="2">
        <v>0</v>
      </c>
      <c r="H6265" s="16">
        <f t="shared" si="294"/>
        <v>978.1965855022471</v>
      </c>
      <c r="I6265" s="15">
        <f t="shared" si="292"/>
        <v>51.80864329694522</v>
      </c>
      <c r="J6265" s="14">
        <f t="shared" si="293"/>
        <v>0.86018803049465919</v>
      </c>
    </row>
    <row r="6266" spans="1:10" x14ac:dyDescent="0.3">
      <c r="A6266" s="19">
        <v>20200917</v>
      </c>
      <c r="B6266" s="19" t="s">
        <v>32</v>
      </c>
      <c r="C6266" s="19">
        <v>428.01</v>
      </c>
      <c r="D6266" s="19">
        <v>28.28</v>
      </c>
      <c r="E6266" s="19">
        <v>21.28</v>
      </c>
      <c r="F6266" s="19">
        <v>5.38</v>
      </c>
      <c r="G6266" s="19">
        <v>0</v>
      </c>
      <c r="H6266" s="17">
        <f t="shared" si="294"/>
        <v>903.3923870375653</v>
      </c>
      <c r="I6266" s="18">
        <f t="shared" si="292"/>
        <v>49.511012094923913</v>
      </c>
      <c r="J6266" s="17">
        <f t="shared" si="293"/>
        <v>0.80374860927443548</v>
      </c>
    </row>
    <row r="6267" spans="1:10" x14ac:dyDescent="0.3">
      <c r="A6267" s="2">
        <v>20200917</v>
      </c>
      <c r="B6267" s="2" t="s">
        <v>31</v>
      </c>
      <c r="C6267" s="2">
        <v>200</v>
      </c>
      <c r="D6267" s="2">
        <v>17.07</v>
      </c>
      <c r="E6267" s="2">
        <v>20.88</v>
      </c>
      <c r="F6267" s="2">
        <v>4.9000000000000004</v>
      </c>
      <c r="G6267" s="2">
        <v>0</v>
      </c>
      <c r="H6267" s="16">
        <f t="shared" si="294"/>
        <v>681.33853598849828</v>
      </c>
      <c r="I6267" s="15">
        <f t="shared" si="292"/>
        <v>42.171829249640567</v>
      </c>
      <c r="J6267" s="14">
        <f t="shared" si="293"/>
        <v>0.62868930548312263</v>
      </c>
    </row>
    <row r="6268" spans="1:10" x14ac:dyDescent="0.3">
      <c r="A6268" s="19">
        <v>20200917</v>
      </c>
      <c r="B6268" s="19" t="s">
        <v>30</v>
      </c>
      <c r="C6268" s="19">
        <v>27.6</v>
      </c>
      <c r="D6268" s="19">
        <v>5.45</v>
      </c>
      <c r="E6268" s="19">
        <v>20.239999999999998</v>
      </c>
      <c r="F6268" s="19">
        <v>4.34</v>
      </c>
      <c r="G6268" s="19">
        <v>0</v>
      </c>
      <c r="H6268" s="17">
        <f t="shared" si="294"/>
        <v>290.59645940014491</v>
      </c>
      <c r="I6268" s="18">
        <f t="shared" si="292"/>
        <v>29.321139356254527</v>
      </c>
      <c r="J6268" s="17">
        <f t="shared" si="293"/>
        <v>0.28494577431138507</v>
      </c>
    </row>
    <row r="6269" spans="1:10" x14ac:dyDescent="0.3">
      <c r="A6269" s="2">
        <v>20200917</v>
      </c>
      <c r="B6269" s="2" t="s">
        <v>29</v>
      </c>
      <c r="C6269" s="2">
        <v>0</v>
      </c>
      <c r="D6269" s="2">
        <v>0</v>
      </c>
      <c r="E6269" s="2">
        <v>19.47</v>
      </c>
      <c r="F6269" s="2">
        <v>2.5499999999999998</v>
      </c>
      <c r="G6269" s="2">
        <v>0</v>
      </c>
      <c r="H6269" s="16">
        <f t="shared" si="294"/>
        <v>0</v>
      </c>
      <c r="I6269" s="15">
        <f t="shared" si="292"/>
        <v>19.47</v>
      </c>
      <c r="J6269" s="14">
        <f t="shared" si="293"/>
        <v>0</v>
      </c>
    </row>
    <row r="6270" spans="1:10" x14ac:dyDescent="0.3">
      <c r="A6270" s="19">
        <v>20200917</v>
      </c>
      <c r="B6270" s="19" t="s">
        <v>28</v>
      </c>
      <c r="C6270" s="19">
        <v>0</v>
      </c>
      <c r="D6270" s="19">
        <v>0</v>
      </c>
      <c r="E6270" s="19">
        <v>19.079999999999998</v>
      </c>
      <c r="F6270" s="19">
        <v>2.83</v>
      </c>
      <c r="G6270" s="19">
        <v>0</v>
      </c>
      <c r="H6270" s="17">
        <f t="shared" si="294"/>
        <v>0</v>
      </c>
      <c r="I6270" s="18">
        <f t="shared" si="292"/>
        <v>19.079999999999998</v>
      </c>
      <c r="J6270" s="17">
        <f t="shared" si="293"/>
        <v>0</v>
      </c>
    </row>
    <row r="6271" spans="1:10" x14ac:dyDescent="0.3">
      <c r="A6271" s="2">
        <v>20200917</v>
      </c>
      <c r="B6271" s="2" t="s">
        <v>27</v>
      </c>
      <c r="C6271" s="2">
        <v>0</v>
      </c>
      <c r="D6271" s="2">
        <v>0</v>
      </c>
      <c r="E6271" s="2">
        <v>18.8</v>
      </c>
      <c r="F6271" s="2">
        <v>3.1</v>
      </c>
      <c r="G6271" s="2">
        <v>0</v>
      </c>
      <c r="H6271" s="16">
        <f t="shared" si="294"/>
        <v>0</v>
      </c>
      <c r="I6271" s="15">
        <f t="shared" si="292"/>
        <v>18.8</v>
      </c>
      <c r="J6271" s="14">
        <f t="shared" si="293"/>
        <v>0</v>
      </c>
    </row>
    <row r="6272" spans="1:10" x14ac:dyDescent="0.3">
      <c r="A6272" s="19">
        <v>20200917</v>
      </c>
      <c r="B6272" s="19" t="s">
        <v>26</v>
      </c>
      <c r="C6272" s="19">
        <v>0</v>
      </c>
      <c r="D6272" s="19">
        <v>0</v>
      </c>
      <c r="E6272" s="19">
        <v>18.43</v>
      </c>
      <c r="F6272" s="19">
        <v>3.93</v>
      </c>
      <c r="G6272" s="19">
        <v>0</v>
      </c>
      <c r="H6272" s="17">
        <f t="shared" si="294"/>
        <v>0</v>
      </c>
      <c r="I6272" s="18">
        <f t="shared" si="292"/>
        <v>18.43</v>
      </c>
      <c r="J6272" s="17">
        <f t="shared" si="293"/>
        <v>0</v>
      </c>
    </row>
    <row r="6273" spans="1:10" x14ac:dyDescent="0.3">
      <c r="A6273" s="2">
        <v>20200917</v>
      </c>
      <c r="B6273" s="2" t="s">
        <v>25</v>
      </c>
      <c r="C6273" s="2">
        <v>0</v>
      </c>
      <c r="D6273" s="2">
        <v>0</v>
      </c>
      <c r="E6273" s="2">
        <v>18.16</v>
      </c>
      <c r="F6273" s="2">
        <v>4.6900000000000004</v>
      </c>
      <c r="G6273" s="2">
        <v>0</v>
      </c>
      <c r="H6273" s="16">
        <f t="shared" si="294"/>
        <v>0</v>
      </c>
      <c r="I6273" s="15">
        <f t="shared" si="292"/>
        <v>18.16</v>
      </c>
      <c r="J6273" s="14">
        <f t="shared" si="293"/>
        <v>0</v>
      </c>
    </row>
    <row r="6274" spans="1:10" x14ac:dyDescent="0.3">
      <c r="A6274" s="19">
        <v>20200918</v>
      </c>
      <c r="B6274" s="19" t="s">
        <v>48</v>
      </c>
      <c r="C6274" s="19">
        <v>0</v>
      </c>
      <c r="D6274" s="19">
        <v>0</v>
      </c>
      <c r="E6274" s="19">
        <v>18.13</v>
      </c>
      <c r="F6274" s="19">
        <v>5.52</v>
      </c>
      <c r="G6274" s="19">
        <v>0</v>
      </c>
      <c r="H6274" s="17">
        <f t="shared" si="294"/>
        <v>0</v>
      </c>
      <c r="I6274" s="18">
        <f t="shared" si="292"/>
        <v>18.13</v>
      </c>
      <c r="J6274" s="17">
        <f t="shared" si="293"/>
        <v>0</v>
      </c>
    </row>
    <row r="6275" spans="1:10" x14ac:dyDescent="0.3">
      <c r="A6275" s="2">
        <v>20200918</v>
      </c>
      <c r="B6275" s="2" t="s">
        <v>47</v>
      </c>
      <c r="C6275" s="2">
        <v>0</v>
      </c>
      <c r="D6275" s="2">
        <v>0</v>
      </c>
      <c r="E6275" s="2">
        <v>18.18</v>
      </c>
      <c r="F6275" s="2">
        <v>5.52</v>
      </c>
      <c r="G6275" s="2">
        <v>0</v>
      </c>
      <c r="H6275" s="16">
        <f t="shared" si="294"/>
        <v>0</v>
      </c>
      <c r="I6275" s="15">
        <f t="shared" si="292"/>
        <v>18.18</v>
      </c>
      <c r="J6275" s="14">
        <f t="shared" si="293"/>
        <v>0</v>
      </c>
    </row>
    <row r="6276" spans="1:10" x14ac:dyDescent="0.3">
      <c r="A6276" s="19">
        <v>20200918</v>
      </c>
      <c r="B6276" s="19" t="s">
        <v>46</v>
      </c>
      <c r="C6276" s="19">
        <v>0</v>
      </c>
      <c r="D6276" s="19">
        <v>0</v>
      </c>
      <c r="E6276" s="19">
        <v>18.149999999999999</v>
      </c>
      <c r="F6276" s="19">
        <v>5.79</v>
      </c>
      <c r="G6276" s="19">
        <v>0</v>
      </c>
      <c r="H6276" s="17">
        <f t="shared" si="294"/>
        <v>0</v>
      </c>
      <c r="I6276" s="18">
        <f t="shared" si="292"/>
        <v>18.149999999999999</v>
      </c>
      <c r="J6276" s="17">
        <f t="shared" si="293"/>
        <v>0</v>
      </c>
    </row>
    <row r="6277" spans="1:10" x14ac:dyDescent="0.3">
      <c r="A6277" s="2">
        <v>20200918</v>
      </c>
      <c r="B6277" s="2" t="s">
        <v>45</v>
      </c>
      <c r="C6277" s="2">
        <v>0</v>
      </c>
      <c r="D6277" s="2">
        <v>0</v>
      </c>
      <c r="E6277" s="2">
        <v>18.100000000000001</v>
      </c>
      <c r="F6277" s="2">
        <v>6.07</v>
      </c>
      <c r="G6277" s="2">
        <v>0</v>
      </c>
      <c r="H6277" s="16">
        <f t="shared" si="294"/>
        <v>0</v>
      </c>
      <c r="I6277" s="15">
        <f t="shared" si="292"/>
        <v>18.100000000000001</v>
      </c>
      <c r="J6277" s="14">
        <f t="shared" si="293"/>
        <v>0</v>
      </c>
    </row>
    <row r="6278" spans="1:10" x14ac:dyDescent="0.3">
      <c r="A6278" s="19">
        <v>20200918</v>
      </c>
      <c r="B6278" s="19" t="s">
        <v>44</v>
      </c>
      <c r="C6278" s="19">
        <v>0</v>
      </c>
      <c r="D6278" s="19">
        <v>0</v>
      </c>
      <c r="E6278" s="19">
        <v>18.09</v>
      </c>
      <c r="F6278" s="19">
        <v>6.55</v>
      </c>
      <c r="G6278" s="19">
        <v>0</v>
      </c>
      <c r="H6278" s="17">
        <f t="shared" si="294"/>
        <v>0</v>
      </c>
      <c r="I6278" s="18">
        <f t="shared" si="292"/>
        <v>18.09</v>
      </c>
      <c r="J6278" s="17">
        <f t="shared" si="293"/>
        <v>0</v>
      </c>
    </row>
    <row r="6279" spans="1:10" x14ac:dyDescent="0.3">
      <c r="A6279" s="2">
        <v>20200918</v>
      </c>
      <c r="B6279" s="2" t="s">
        <v>43</v>
      </c>
      <c r="C6279" s="2">
        <v>0</v>
      </c>
      <c r="D6279" s="2">
        <v>0</v>
      </c>
      <c r="E6279" s="2">
        <v>17.89</v>
      </c>
      <c r="F6279" s="2">
        <v>7.31</v>
      </c>
      <c r="G6279" s="2">
        <v>0</v>
      </c>
      <c r="H6279" s="16">
        <f t="shared" si="294"/>
        <v>0</v>
      </c>
      <c r="I6279" s="15">
        <f t="shared" si="292"/>
        <v>17.89</v>
      </c>
      <c r="J6279" s="14">
        <f t="shared" si="293"/>
        <v>0</v>
      </c>
    </row>
    <row r="6280" spans="1:10" x14ac:dyDescent="0.3">
      <c r="A6280" s="19">
        <v>20200918</v>
      </c>
      <c r="B6280" s="19" t="s">
        <v>42</v>
      </c>
      <c r="C6280" s="19">
        <v>0</v>
      </c>
      <c r="D6280" s="19">
        <v>0</v>
      </c>
      <c r="E6280" s="19">
        <v>17.690000000000001</v>
      </c>
      <c r="F6280" s="19">
        <v>8.14</v>
      </c>
      <c r="G6280" s="19">
        <v>0</v>
      </c>
      <c r="H6280" s="17">
        <f t="shared" si="294"/>
        <v>0</v>
      </c>
      <c r="I6280" s="18">
        <f t="shared" si="292"/>
        <v>17.690000000000001</v>
      </c>
      <c r="J6280" s="17">
        <f t="shared" si="293"/>
        <v>0</v>
      </c>
    </row>
    <row r="6281" spans="1:10" x14ac:dyDescent="0.3">
      <c r="A6281" s="2">
        <v>20200918</v>
      </c>
      <c r="B6281" s="2" t="s">
        <v>41</v>
      </c>
      <c r="C6281" s="2">
        <v>12</v>
      </c>
      <c r="D6281" s="2">
        <v>9.01</v>
      </c>
      <c r="E6281" s="2">
        <v>18.12</v>
      </c>
      <c r="F6281" s="2">
        <v>8.41</v>
      </c>
      <c r="G6281" s="2">
        <v>0</v>
      </c>
      <c r="H6281" s="16">
        <f t="shared" si="294"/>
        <v>76.625002327890655</v>
      </c>
      <c r="I6281" s="15">
        <f t="shared" si="292"/>
        <v>20.514531322746585</v>
      </c>
      <c r="J6281" s="14">
        <f t="shared" si="293"/>
        <v>7.8171648043153658E-2</v>
      </c>
    </row>
    <row r="6282" spans="1:10" x14ac:dyDescent="0.3">
      <c r="A6282" s="19">
        <v>20200918</v>
      </c>
      <c r="B6282" s="19" t="s">
        <v>40</v>
      </c>
      <c r="C6282" s="19">
        <v>33</v>
      </c>
      <c r="D6282" s="19">
        <v>20.53</v>
      </c>
      <c r="E6282" s="19">
        <v>17.8</v>
      </c>
      <c r="F6282" s="19">
        <v>8.6199999999999992</v>
      </c>
      <c r="G6282" s="19">
        <v>0</v>
      </c>
      <c r="H6282" s="17">
        <f t="shared" si="294"/>
        <v>94.098116612540551</v>
      </c>
      <c r="I6282" s="18">
        <f t="shared" ref="I6282:I6345" si="295">E6282+H6282*((NOCT-20)/(800))</f>
        <v>20.740566144141894</v>
      </c>
      <c r="J6282" s="17">
        <f t="shared" ref="J6282:J6345" si="296">P_STC__W*(H6282/1000)*(1+(alpha_p/100)*(I6282-25))</f>
        <v>9.5901737779064272E-2</v>
      </c>
    </row>
    <row r="6283" spans="1:10" x14ac:dyDescent="0.3">
      <c r="A6283" s="2">
        <v>20200918</v>
      </c>
      <c r="B6283" s="2" t="s">
        <v>39</v>
      </c>
      <c r="C6283" s="2">
        <v>279</v>
      </c>
      <c r="D6283" s="2">
        <v>31.49</v>
      </c>
      <c r="E6283" s="2">
        <v>18.079999999999998</v>
      </c>
      <c r="F6283" s="2">
        <v>8.5500000000000007</v>
      </c>
      <c r="G6283" s="2">
        <v>0</v>
      </c>
      <c r="H6283" s="16">
        <f t="shared" si="294"/>
        <v>534.12489189741063</v>
      </c>
      <c r="I6283" s="15">
        <f t="shared" si="295"/>
        <v>34.771402871794081</v>
      </c>
      <c r="J6283" s="14">
        <f t="shared" si="296"/>
        <v>0.51063871913578684</v>
      </c>
    </row>
    <row r="6284" spans="1:10" x14ac:dyDescent="0.3">
      <c r="A6284" s="19">
        <v>20200918</v>
      </c>
      <c r="B6284" s="19" t="s">
        <v>38</v>
      </c>
      <c r="C6284" s="19">
        <v>373</v>
      </c>
      <c r="D6284" s="19">
        <v>41.29</v>
      </c>
      <c r="E6284" s="19">
        <v>18.48</v>
      </c>
      <c r="F6284" s="19">
        <v>7.72</v>
      </c>
      <c r="G6284" s="19">
        <v>0</v>
      </c>
      <c r="H6284" s="17">
        <f t="shared" si="294"/>
        <v>565.26239429720135</v>
      </c>
      <c r="I6284" s="18">
        <f t="shared" si="295"/>
        <v>36.144449821787546</v>
      </c>
      <c r="J6284" s="17">
        <f t="shared" si="296"/>
        <v>0.53691447154495253</v>
      </c>
    </row>
    <row r="6285" spans="1:10" x14ac:dyDescent="0.3">
      <c r="A6285" s="2">
        <v>20200918</v>
      </c>
      <c r="B6285" s="2" t="s">
        <v>37</v>
      </c>
      <c r="C6285" s="2">
        <v>501</v>
      </c>
      <c r="D6285" s="2">
        <v>48.92</v>
      </c>
      <c r="E6285" s="2">
        <v>18.95</v>
      </c>
      <c r="F6285" s="2">
        <v>7.86</v>
      </c>
      <c r="G6285" s="2">
        <v>0</v>
      </c>
      <c r="H6285" s="16">
        <f t="shared" si="294"/>
        <v>664.63886486666956</v>
      </c>
      <c r="I6285" s="15">
        <f t="shared" si="295"/>
        <v>39.71996452708342</v>
      </c>
      <c r="J6285" s="14">
        <f t="shared" si="296"/>
        <v>0.62061329255295694</v>
      </c>
    </row>
    <row r="6286" spans="1:10" x14ac:dyDescent="0.3">
      <c r="A6286" s="19">
        <v>20200918</v>
      </c>
      <c r="B6286" s="19" t="s">
        <v>36</v>
      </c>
      <c r="C6286" s="19">
        <v>228</v>
      </c>
      <c r="D6286" s="19">
        <v>52.93</v>
      </c>
      <c r="E6286" s="19">
        <v>19.440000000000001</v>
      </c>
      <c r="F6286" s="19">
        <v>7.86</v>
      </c>
      <c r="G6286" s="19">
        <v>0</v>
      </c>
      <c r="H6286" s="17">
        <f t="shared" si="294"/>
        <v>285.75021631762678</v>
      </c>
      <c r="I6286" s="18">
        <f t="shared" si="295"/>
        <v>28.369694259925836</v>
      </c>
      <c r="J6286" s="17">
        <f t="shared" si="296"/>
        <v>0.28141720743098547</v>
      </c>
    </row>
    <row r="6287" spans="1:10" x14ac:dyDescent="0.3">
      <c r="A6287" s="2">
        <v>20200918</v>
      </c>
      <c r="B6287" s="2" t="s">
        <v>35</v>
      </c>
      <c r="C6287" s="2">
        <v>424</v>
      </c>
      <c r="D6287" s="2">
        <v>52.1</v>
      </c>
      <c r="E6287" s="2">
        <v>19.829999999999998</v>
      </c>
      <c r="F6287" s="2">
        <v>6.97</v>
      </c>
      <c r="G6287" s="2">
        <v>0</v>
      </c>
      <c r="H6287" s="16">
        <f t="shared" si="294"/>
        <v>537.33183592066234</v>
      </c>
      <c r="I6287" s="15">
        <f t="shared" si="295"/>
        <v>36.621619872520697</v>
      </c>
      <c r="J6287" s="14">
        <f t="shared" si="296"/>
        <v>0.50923083737953112</v>
      </c>
    </row>
    <row r="6288" spans="1:10" x14ac:dyDescent="0.3">
      <c r="A6288" s="19">
        <v>20200918</v>
      </c>
      <c r="B6288" s="19" t="s">
        <v>34</v>
      </c>
      <c r="C6288" s="19">
        <v>470</v>
      </c>
      <c r="D6288" s="19">
        <v>46.72</v>
      </c>
      <c r="E6288" s="19">
        <v>20.350000000000001</v>
      </c>
      <c r="F6288" s="19">
        <v>6.55</v>
      </c>
      <c r="G6288" s="19">
        <v>0</v>
      </c>
      <c r="H6288" s="17">
        <f t="shared" si="294"/>
        <v>645.59365721764652</v>
      </c>
      <c r="I6288" s="18">
        <f t="shared" si="295"/>
        <v>40.524801788051455</v>
      </c>
      <c r="J6288" s="17">
        <f t="shared" si="296"/>
        <v>0.60049144617997408</v>
      </c>
    </row>
    <row r="6289" spans="1:10" x14ac:dyDescent="0.3">
      <c r="A6289" s="2">
        <v>20200918</v>
      </c>
      <c r="B6289" s="2" t="s">
        <v>33</v>
      </c>
      <c r="C6289" s="2">
        <v>302</v>
      </c>
      <c r="D6289" s="2">
        <v>38.22</v>
      </c>
      <c r="E6289" s="2">
        <v>20.83</v>
      </c>
      <c r="F6289" s="2">
        <v>6.97</v>
      </c>
      <c r="G6289" s="2">
        <v>0</v>
      </c>
      <c r="H6289" s="16">
        <f t="shared" si="294"/>
        <v>488.13392219432632</v>
      </c>
      <c r="I6289" s="15">
        <f t="shared" si="295"/>
        <v>36.084185068572694</v>
      </c>
      <c r="J6289" s="14">
        <f t="shared" si="296"/>
        <v>0.46378637190100058</v>
      </c>
    </row>
    <row r="6290" spans="1:10" x14ac:dyDescent="0.3">
      <c r="A6290" s="19">
        <v>20200918</v>
      </c>
      <c r="B6290" s="19" t="s">
        <v>32</v>
      </c>
      <c r="C6290" s="19">
        <v>124</v>
      </c>
      <c r="D6290" s="19">
        <v>27.95</v>
      </c>
      <c r="E6290" s="19">
        <v>21.07</v>
      </c>
      <c r="F6290" s="19">
        <v>7.31</v>
      </c>
      <c r="G6290" s="19">
        <v>0</v>
      </c>
      <c r="H6290" s="17">
        <f t="shared" si="294"/>
        <v>264.56106385292122</v>
      </c>
      <c r="I6290" s="18">
        <f t="shared" si="295"/>
        <v>29.33753324540379</v>
      </c>
      <c r="J6290" s="17">
        <f t="shared" si="296"/>
        <v>0.25939712300836471</v>
      </c>
    </row>
    <row r="6291" spans="1:10" x14ac:dyDescent="0.3">
      <c r="A6291" s="2">
        <v>20200918</v>
      </c>
      <c r="B6291" s="2" t="s">
        <v>31</v>
      </c>
      <c r="C6291" s="2">
        <v>71</v>
      </c>
      <c r="D6291" s="2">
        <v>16.75</v>
      </c>
      <c r="E6291" s="2">
        <v>20.81</v>
      </c>
      <c r="F6291" s="2">
        <v>7.59</v>
      </c>
      <c r="G6291" s="2">
        <v>0</v>
      </c>
      <c r="H6291" s="16">
        <f t="shared" ref="H6291:H6354" si="297">IF(D6291&gt;0,C6291/SIN(D6291*PI()/180),0)</f>
        <v>246.35988682187161</v>
      </c>
      <c r="I6291" s="15">
        <f t="shared" si="295"/>
        <v>28.508746463183485</v>
      </c>
      <c r="J6291" s="14">
        <f t="shared" si="296"/>
        <v>0.24247002210486723</v>
      </c>
    </row>
    <row r="6292" spans="1:10" x14ac:dyDescent="0.3">
      <c r="A6292" s="19">
        <v>20200918</v>
      </c>
      <c r="B6292" s="19" t="s">
        <v>30</v>
      </c>
      <c r="C6292" s="19">
        <v>37.53</v>
      </c>
      <c r="D6292" s="19">
        <v>5.14</v>
      </c>
      <c r="E6292" s="19">
        <v>20.260000000000002</v>
      </c>
      <c r="F6292" s="19">
        <v>7.17</v>
      </c>
      <c r="G6292" s="19">
        <v>0</v>
      </c>
      <c r="H6292" s="17">
        <f t="shared" si="297"/>
        <v>418.91002963571026</v>
      </c>
      <c r="I6292" s="18">
        <f t="shared" si="295"/>
        <v>33.350938426115945</v>
      </c>
      <c r="J6292" s="17">
        <f t="shared" si="296"/>
        <v>0.40316771624964426</v>
      </c>
    </row>
    <row r="6293" spans="1:10" x14ac:dyDescent="0.3">
      <c r="A6293" s="2">
        <v>20200918</v>
      </c>
      <c r="B6293" s="2" t="s">
        <v>29</v>
      </c>
      <c r="C6293" s="2">
        <v>0</v>
      </c>
      <c r="D6293" s="2">
        <v>0</v>
      </c>
      <c r="E6293" s="2">
        <v>19.46</v>
      </c>
      <c r="F6293" s="2">
        <v>8.41</v>
      </c>
      <c r="G6293" s="2">
        <v>0</v>
      </c>
      <c r="H6293" s="16">
        <f t="shared" si="297"/>
        <v>0</v>
      </c>
      <c r="I6293" s="15">
        <f t="shared" si="295"/>
        <v>19.46</v>
      </c>
      <c r="J6293" s="14">
        <f t="shared" si="296"/>
        <v>0</v>
      </c>
    </row>
    <row r="6294" spans="1:10" x14ac:dyDescent="0.3">
      <c r="A6294" s="19">
        <v>20200918</v>
      </c>
      <c r="B6294" s="19" t="s">
        <v>28</v>
      </c>
      <c r="C6294" s="19">
        <v>0</v>
      </c>
      <c r="D6294" s="19">
        <v>0</v>
      </c>
      <c r="E6294" s="19">
        <v>19.55</v>
      </c>
      <c r="F6294" s="19">
        <v>7.52</v>
      </c>
      <c r="G6294" s="19">
        <v>0</v>
      </c>
      <c r="H6294" s="17">
        <f t="shared" si="297"/>
        <v>0</v>
      </c>
      <c r="I6294" s="18">
        <f t="shared" si="295"/>
        <v>19.55</v>
      </c>
      <c r="J6294" s="17">
        <f t="shared" si="296"/>
        <v>0</v>
      </c>
    </row>
    <row r="6295" spans="1:10" x14ac:dyDescent="0.3">
      <c r="A6295" s="2">
        <v>20200918</v>
      </c>
      <c r="B6295" s="2" t="s">
        <v>27</v>
      </c>
      <c r="C6295" s="2">
        <v>0</v>
      </c>
      <c r="D6295" s="2">
        <v>0</v>
      </c>
      <c r="E6295" s="2">
        <v>19.52</v>
      </c>
      <c r="F6295" s="2">
        <v>7.03</v>
      </c>
      <c r="G6295" s="2">
        <v>0</v>
      </c>
      <c r="H6295" s="16">
        <f t="shared" si="297"/>
        <v>0</v>
      </c>
      <c r="I6295" s="15">
        <f t="shared" si="295"/>
        <v>19.52</v>
      </c>
      <c r="J6295" s="14">
        <f t="shared" si="296"/>
        <v>0</v>
      </c>
    </row>
    <row r="6296" spans="1:10" x14ac:dyDescent="0.3">
      <c r="A6296" s="19">
        <v>20200918</v>
      </c>
      <c r="B6296" s="19" t="s">
        <v>26</v>
      </c>
      <c r="C6296" s="19">
        <v>0</v>
      </c>
      <c r="D6296" s="19">
        <v>0</v>
      </c>
      <c r="E6296" s="19">
        <v>19.32</v>
      </c>
      <c r="F6296" s="19">
        <v>7.17</v>
      </c>
      <c r="G6296" s="19">
        <v>0</v>
      </c>
      <c r="H6296" s="17">
        <f t="shared" si="297"/>
        <v>0</v>
      </c>
      <c r="I6296" s="18">
        <f t="shared" si="295"/>
        <v>19.32</v>
      </c>
      <c r="J6296" s="17">
        <f t="shared" si="296"/>
        <v>0</v>
      </c>
    </row>
    <row r="6297" spans="1:10" x14ac:dyDescent="0.3">
      <c r="A6297" s="2">
        <v>20200918</v>
      </c>
      <c r="B6297" s="2" t="s">
        <v>25</v>
      </c>
      <c r="C6297" s="2">
        <v>0</v>
      </c>
      <c r="D6297" s="2">
        <v>0</v>
      </c>
      <c r="E6297" s="2">
        <v>19.03</v>
      </c>
      <c r="F6297" s="2">
        <v>6.69</v>
      </c>
      <c r="G6297" s="2">
        <v>0</v>
      </c>
      <c r="H6297" s="16">
        <f t="shared" si="297"/>
        <v>0</v>
      </c>
      <c r="I6297" s="15">
        <f t="shared" si="295"/>
        <v>19.03</v>
      </c>
      <c r="J6297" s="14">
        <f t="shared" si="296"/>
        <v>0</v>
      </c>
    </row>
    <row r="6298" spans="1:10" x14ac:dyDescent="0.3">
      <c r="A6298" s="19">
        <v>20200919</v>
      </c>
      <c r="B6298" s="19" t="s">
        <v>48</v>
      </c>
      <c r="C6298" s="19">
        <v>0</v>
      </c>
      <c r="D6298" s="19">
        <v>0</v>
      </c>
      <c r="E6298" s="19">
        <v>18.97</v>
      </c>
      <c r="F6298" s="19">
        <v>5.59</v>
      </c>
      <c r="G6298" s="19">
        <v>0</v>
      </c>
      <c r="H6298" s="17">
        <f t="shared" si="297"/>
        <v>0</v>
      </c>
      <c r="I6298" s="18">
        <f t="shared" si="295"/>
        <v>18.97</v>
      </c>
      <c r="J6298" s="17">
        <f t="shared" si="296"/>
        <v>0</v>
      </c>
    </row>
    <row r="6299" spans="1:10" x14ac:dyDescent="0.3">
      <c r="A6299" s="2">
        <v>20200919</v>
      </c>
      <c r="B6299" s="2" t="s">
        <v>47</v>
      </c>
      <c r="C6299" s="2">
        <v>0</v>
      </c>
      <c r="D6299" s="2">
        <v>0</v>
      </c>
      <c r="E6299" s="2">
        <v>18.88</v>
      </c>
      <c r="F6299" s="2">
        <v>4.62</v>
      </c>
      <c r="G6299" s="2">
        <v>0</v>
      </c>
      <c r="H6299" s="16">
        <f t="shared" si="297"/>
        <v>0</v>
      </c>
      <c r="I6299" s="15">
        <f t="shared" si="295"/>
        <v>18.88</v>
      </c>
      <c r="J6299" s="14">
        <f t="shared" si="296"/>
        <v>0</v>
      </c>
    </row>
    <row r="6300" spans="1:10" x14ac:dyDescent="0.3">
      <c r="A6300" s="19">
        <v>20200919</v>
      </c>
      <c r="B6300" s="19" t="s">
        <v>46</v>
      </c>
      <c r="C6300" s="19">
        <v>0</v>
      </c>
      <c r="D6300" s="19">
        <v>0</v>
      </c>
      <c r="E6300" s="19">
        <v>18.73</v>
      </c>
      <c r="F6300" s="19">
        <v>4</v>
      </c>
      <c r="G6300" s="19">
        <v>0</v>
      </c>
      <c r="H6300" s="17">
        <f t="shared" si="297"/>
        <v>0</v>
      </c>
      <c r="I6300" s="18">
        <f t="shared" si="295"/>
        <v>18.73</v>
      </c>
      <c r="J6300" s="17">
        <f t="shared" si="296"/>
        <v>0</v>
      </c>
    </row>
    <row r="6301" spans="1:10" x14ac:dyDescent="0.3">
      <c r="A6301" s="2">
        <v>20200919</v>
      </c>
      <c r="B6301" s="2" t="s">
        <v>45</v>
      </c>
      <c r="C6301" s="2">
        <v>0</v>
      </c>
      <c r="D6301" s="2">
        <v>0</v>
      </c>
      <c r="E6301" s="2">
        <v>18.579999999999998</v>
      </c>
      <c r="F6301" s="2">
        <v>3.66</v>
      </c>
      <c r="G6301" s="2">
        <v>0</v>
      </c>
      <c r="H6301" s="16">
        <f t="shared" si="297"/>
        <v>0</v>
      </c>
      <c r="I6301" s="15">
        <f t="shared" si="295"/>
        <v>18.579999999999998</v>
      </c>
      <c r="J6301" s="14">
        <f t="shared" si="296"/>
        <v>0</v>
      </c>
    </row>
    <row r="6302" spans="1:10" x14ac:dyDescent="0.3">
      <c r="A6302" s="19">
        <v>20200919</v>
      </c>
      <c r="B6302" s="19" t="s">
        <v>44</v>
      </c>
      <c r="C6302" s="19">
        <v>0</v>
      </c>
      <c r="D6302" s="19">
        <v>0</v>
      </c>
      <c r="E6302" s="19">
        <v>18.36</v>
      </c>
      <c r="F6302" s="19">
        <v>3.31</v>
      </c>
      <c r="G6302" s="19">
        <v>0</v>
      </c>
      <c r="H6302" s="17">
        <f t="shared" si="297"/>
        <v>0</v>
      </c>
      <c r="I6302" s="18">
        <f t="shared" si="295"/>
        <v>18.36</v>
      </c>
      <c r="J6302" s="17">
        <f t="shared" si="296"/>
        <v>0</v>
      </c>
    </row>
    <row r="6303" spans="1:10" x14ac:dyDescent="0.3">
      <c r="A6303" s="2">
        <v>20200919</v>
      </c>
      <c r="B6303" s="2" t="s">
        <v>43</v>
      </c>
      <c r="C6303" s="2">
        <v>0</v>
      </c>
      <c r="D6303" s="2">
        <v>0</v>
      </c>
      <c r="E6303" s="2">
        <v>18.28</v>
      </c>
      <c r="F6303" s="2">
        <v>2.97</v>
      </c>
      <c r="G6303" s="2">
        <v>0</v>
      </c>
      <c r="H6303" s="16">
        <f t="shared" si="297"/>
        <v>0</v>
      </c>
      <c r="I6303" s="15">
        <f t="shared" si="295"/>
        <v>18.28</v>
      </c>
      <c r="J6303" s="14">
        <f t="shared" si="296"/>
        <v>0</v>
      </c>
    </row>
    <row r="6304" spans="1:10" x14ac:dyDescent="0.3">
      <c r="A6304" s="19">
        <v>20200919</v>
      </c>
      <c r="B6304" s="19" t="s">
        <v>42</v>
      </c>
      <c r="C6304" s="19">
        <v>0</v>
      </c>
      <c r="D6304" s="19">
        <v>0</v>
      </c>
      <c r="E6304" s="19">
        <v>18.2</v>
      </c>
      <c r="F6304" s="19">
        <v>2.97</v>
      </c>
      <c r="G6304" s="19">
        <v>0</v>
      </c>
      <c r="H6304" s="17">
        <f t="shared" si="297"/>
        <v>0</v>
      </c>
      <c r="I6304" s="18">
        <f t="shared" si="295"/>
        <v>18.2</v>
      </c>
      <c r="J6304" s="17">
        <f t="shared" si="296"/>
        <v>0</v>
      </c>
    </row>
    <row r="6305" spans="1:10" x14ac:dyDescent="0.3">
      <c r="A6305" s="2">
        <v>20200919</v>
      </c>
      <c r="B6305" s="2" t="s">
        <v>41</v>
      </c>
      <c r="C6305" s="2">
        <v>92</v>
      </c>
      <c r="D6305" s="2">
        <v>8.83</v>
      </c>
      <c r="E6305" s="2">
        <v>18.47</v>
      </c>
      <c r="F6305" s="2">
        <v>3.03</v>
      </c>
      <c r="G6305" s="2">
        <v>0</v>
      </c>
      <c r="H6305" s="16">
        <f t="shared" si="297"/>
        <v>599.33584288493353</v>
      </c>
      <c r="I6305" s="15">
        <f t="shared" si="295"/>
        <v>37.199245090154172</v>
      </c>
      <c r="J6305" s="14">
        <f t="shared" si="296"/>
        <v>0.56643434111093016</v>
      </c>
    </row>
    <row r="6306" spans="1:10" x14ac:dyDescent="0.3">
      <c r="A6306" s="19">
        <v>20200919</v>
      </c>
      <c r="B6306" s="19" t="s">
        <v>40</v>
      </c>
      <c r="C6306" s="19">
        <v>217</v>
      </c>
      <c r="D6306" s="19">
        <v>20.34</v>
      </c>
      <c r="E6306" s="19">
        <v>19.190000000000001</v>
      </c>
      <c r="F6306" s="19">
        <v>3.31</v>
      </c>
      <c r="G6306" s="19">
        <v>0</v>
      </c>
      <c r="H6306" s="17">
        <f t="shared" si="297"/>
        <v>624.2981375459857</v>
      </c>
      <c r="I6306" s="18">
        <f t="shared" si="295"/>
        <v>38.699316798312054</v>
      </c>
      <c r="J6306" s="17">
        <f t="shared" si="296"/>
        <v>0.58581207671321178</v>
      </c>
    </row>
    <row r="6307" spans="1:10" x14ac:dyDescent="0.3">
      <c r="A6307" s="2">
        <v>20200919</v>
      </c>
      <c r="B6307" s="2" t="s">
        <v>39</v>
      </c>
      <c r="C6307" s="2">
        <v>451</v>
      </c>
      <c r="D6307" s="2">
        <v>31.28</v>
      </c>
      <c r="E6307" s="2">
        <v>20.3</v>
      </c>
      <c r="F6307" s="2">
        <v>4.21</v>
      </c>
      <c r="G6307" s="2">
        <v>0</v>
      </c>
      <c r="H6307" s="16">
        <f t="shared" si="297"/>
        <v>868.60924005176128</v>
      </c>
      <c r="I6307" s="15">
        <f t="shared" si="295"/>
        <v>47.444038751617541</v>
      </c>
      <c r="J6307" s="14">
        <f t="shared" si="296"/>
        <v>0.78088129255495475</v>
      </c>
    </row>
    <row r="6308" spans="1:10" x14ac:dyDescent="0.3">
      <c r="A6308" s="19">
        <v>20200919</v>
      </c>
      <c r="B6308" s="19" t="s">
        <v>38</v>
      </c>
      <c r="C6308" s="19">
        <v>532</v>
      </c>
      <c r="D6308" s="19">
        <v>41.03</v>
      </c>
      <c r="E6308" s="19">
        <v>21.17</v>
      </c>
      <c r="F6308" s="19">
        <v>4.83</v>
      </c>
      <c r="G6308" s="19">
        <v>0</v>
      </c>
      <c r="H6308" s="17">
        <f t="shared" si="297"/>
        <v>810.41461499750858</v>
      </c>
      <c r="I6308" s="18">
        <f t="shared" si="295"/>
        <v>46.495456718672145</v>
      </c>
      <c r="J6308" s="17">
        <f t="shared" si="296"/>
        <v>0.73202356973364613</v>
      </c>
    </row>
    <row r="6309" spans="1:10" x14ac:dyDescent="0.3">
      <c r="A6309" s="2">
        <v>20200919</v>
      </c>
      <c r="B6309" s="2" t="s">
        <v>37</v>
      </c>
      <c r="C6309" s="2">
        <v>723.01</v>
      </c>
      <c r="D6309" s="2">
        <v>48.61</v>
      </c>
      <c r="E6309" s="2">
        <v>21.85</v>
      </c>
      <c r="F6309" s="2">
        <v>5.24</v>
      </c>
      <c r="G6309" s="2">
        <v>0</v>
      </c>
      <c r="H6309" s="16">
        <f t="shared" si="297"/>
        <v>963.72231630736144</v>
      </c>
      <c r="I6309" s="15">
        <f t="shared" si="295"/>
        <v>51.96632238460505</v>
      </c>
      <c r="J6309" s="14">
        <f t="shared" si="296"/>
        <v>0.84677610628883959</v>
      </c>
    </row>
    <row r="6310" spans="1:10" x14ac:dyDescent="0.3">
      <c r="A6310" s="19">
        <v>20200919</v>
      </c>
      <c r="B6310" s="19" t="s">
        <v>36</v>
      </c>
      <c r="C6310" s="19">
        <v>701.01</v>
      </c>
      <c r="D6310" s="19">
        <v>52.56</v>
      </c>
      <c r="E6310" s="19">
        <v>22.19</v>
      </c>
      <c r="F6310" s="19">
        <v>5.59</v>
      </c>
      <c r="G6310" s="19">
        <v>0</v>
      </c>
      <c r="H6310" s="17">
        <f t="shared" si="297"/>
        <v>882.8948072845958</v>
      </c>
      <c r="I6310" s="18">
        <f t="shared" si="295"/>
        <v>49.780462727643624</v>
      </c>
      <c r="J6310" s="17">
        <f t="shared" si="296"/>
        <v>0.78444136889503868</v>
      </c>
    </row>
    <row r="6311" spans="1:10" x14ac:dyDescent="0.3">
      <c r="A6311" s="2">
        <v>20200919</v>
      </c>
      <c r="B6311" s="2" t="s">
        <v>35</v>
      </c>
      <c r="C6311" s="2">
        <v>649.01</v>
      </c>
      <c r="D6311" s="2">
        <v>51.71</v>
      </c>
      <c r="E6311" s="2">
        <v>22.21</v>
      </c>
      <c r="F6311" s="2">
        <v>5.79</v>
      </c>
      <c r="G6311" s="2">
        <v>0</v>
      </c>
      <c r="H6311" s="16">
        <f t="shared" si="297"/>
        <v>826.88596199855647</v>
      </c>
      <c r="I6311" s="15">
        <f t="shared" si="295"/>
        <v>48.05018631245489</v>
      </c>
      <c r="J6311" s="14">
        <f t="shared" si="296"/>
        <v>0.74111652232406544</v>
      </c>
    </row>
    <row r="6312" spans="1:10" x14ac:dyDescent="0.3">
      <c r="A6312" s="19">
        <v>20200919</v>
      </c>
      <c r="B6312" s="19" t="s">
        <v>34</v>
      </c>
      <c r="C6312" s="19">
        <v>640.01</v>
      </c>
      <c r="D6312" s="19">
        <v>46.33</v>
      </c>
      <c r="E6312" s="19">
        <v>22.25</v>
      </c>
      <c r="F6312" s="19">
        <v>5.93</v>
      </c>
      <c r="G6312" s="19">
        <v>0</v>
      </c>
      <c r="H6312" s="17">
        <f t="shared" si="297"/>
        <v>884.81200679525341</v>
      </c>
      <c r="I6312" s="18">
        <f t="shared" si="295"/>
        <v>49.900375212351669</v>
      </c>
      <c r="J6312" s="17">
        <f t="shared" si="296"/>
        <v>0.78566732746807288</v>
      </c>
    </row>
    <row r="6313" spans="1:10" x14ac:dyDescent="0.3">
      <c r="A6313" s="2">
        <v>20200919</v>
      </c>
      <c r="B6313" s="2" t="s">
        <v>33</v>
      </c>
      <c r="C6313" s="2">
        <v>477.01</v>
      </c>
      <c r="D6313" s="2">
        <v>37.86</v>
      </c>
      <c r="E6313" s="2">
        <v>22.18</v>
      </c>
      <c r="F6313" s="2">
        <v>5.79</v>
      </c>
      <c r="G6313" s="2">
        <v>0</v>
      </c>
      <c r="H6313" s="16">
        <f t="shared" si="297"/>
        <v>777.22575433522468</v>
      </c>
      <c r="I6313" s="15">
        <f t="shared" si="295"/>
        <v>46.468304822975767</v>
      </c>
      <c r="J6313" s="14">
        <f t="shared" si="296"/>
        <v>0.7021400169887132</v>
      </c>
    </row>
    <row r="6314" spans="1:10" x14ac:dyDescent="0.3">
      <c r="A6314" s="19">
        <v>20200919</v>
      </c>
      <c r="B6314" s="19" t="s">
        <v>32</v>
      </c>
      <c r="C6314" s="19">
        <v>186</v>
      </c>
      <c r="D6314" s="19">
        <v>27.61</v>
      </c>
      <c r="E6314" s="19">
        <v>21.92</v>
      </c>
      <c r="F6314" s="19">
        <v>5.38</v>
      </c>
      <c r="G6314" s="19">
        <v>0</v>
      </c>
      <c r="H6314" s="17">
        <f t="shared" si="297"/>
        <v>401.33718666093597</v>
      </c>
      <c r="I6314" s="18">
        <f t="shared" si="295"/>
        <v>34.461787083154249</v>
      </c>
      <c r="J6314" s="17">
        <f t="shared" si="296"/>
        <v>0.3842490351216154</v>
      </c>
    </row>
    <row r="6315" spans="1:10" x14ac:dyDescent="0.3">
      <c r="A6315" s="2">
        <v>20200919</v>
      </c>
      <c r="B6315" s="2" t="s">
        <v>31</v>
      </c>
      <c r="C6315" s="2">
        <v>216</v>
      </c>
      <c r="D6315" s="2">
        <v>16.43</v>
      </c>
      <c r="E6315" s="2">
        <v>21.67</v>
      </c>
      <c r="F6315" s="2">
        <v>4.97</v>
      </c>
      <c r="G6315" s="2">
        <v>0</v>
      </c>
      <c r="H6315" s="16">
        <f t="shared" si="297"/>
        <v>763.67262027544996</v>
      </c>
      <c r="I6315" s="15">
        <f t="shared" si="295"/>
        <v>45.534769383607809</v>
      </c>
      <c r="J6315" s="14">
        <f t="shared" si="296"/>
        <v>0.69310433513675651</v>
      </c>
    </row>
    <row r="6316" spans="1:10" x14ac:dyDescent="0.3">
      <c r="A6316" s="19">
        <v>20200919</v>
      </c>
      <c r="B6316" s="19" t="s">
        <v>30</v>
      </c>
      <c r="C6316" s="19">
        <v>32.53</v>
      </c>
      <c r="D6316" s="19">
        <v>4.82</v>
      </c>
      <c r="E6316" s="19">
        <v>21.04</v>
      </c>
      <c r="F6316" s="19">
        <v>4.28</v>
      </c>
      <c r="G6316" s="19">
        <v>0</v>
      </c>
      <c r="H6316" s="17">
        <f t="shared" si="297"/>
        <v>387.14355011797164</v>
      </c>
      <c r="I6316" s="18">
        <f t="shared" si="295"/>
        <v>33.138235941186615</v>
      </c>
      <c r="J6316" s="17">
        <f t="shared" si="296"/>
        <v>0.37296555512511265</v>
      </c>
    </row>
    <row r="6317" spans="1:10" x14ac:dyDescent="0.3">
      <c r="A6317" s="2">
        <v>20200919</v>
      </c>
      <c r="B6317" s="2" t="s">
        <v>29</v>
      </c>
      <c r="C6317" s="2">
        <v>0</v>
      </c>
      <c r="D6317" s="2">
        <v>0</v>
      </c>
      <c r="E6317" s="2">
        <v>20.36</v>
      </c>
      <c r="F6317" s="2">
        <v>4.4800000000000004</v>
      </c>
      <c r="G6317" s="2">
        <v>0</v>
      </c>
      <c r="H6317" s="16">
        <f t="shared" si="297"/>
        <v>0</v>
      </c>
      <c r="I6317" s="15">
        <f t="shared" si="295"/>
        <v>20.36</v>
      </c>
      <c r="J6317" s="14">
        <f t="shared" si="296"/>
        <v>0</v>
      </c>
    </row>
    <row r="6318" spans="1:10" x14ac:dyDescent="0.3">
      <c r="A6318" s="19">
        <v>20200919</v>
      </c>
      <c r="B6318" s="19" t="s">
        <v>28</v>
      </c>
      <c r="C6318" s="19">
        <v>0</v>
      </c>
      <c r="D6318" s="19">
        <v>0</v>
      </c>
      <c r="E6318" s="19">
        <v>20.059999999999999</v>
      </c>
      <c r="F6318" s="19">
        <v>4.34</v>
      </c>
      <c r="G6318" s="19">
        <v>0</v>
      </c>
      <c r="H6318" s="17">
        <f t="shared" si="297"/>
        <v>0</v>
      </c>
      <c r="I6318" s="18">
        <f t="shared" si="295"/>
        <v>20.059999999999999</v>
      </c>
      <c r="J6318" s="17">
        <f t="shared" si="296"/>
        <v>0</v>
      </c>
    </row>
    <row r="6319" spans="1:10" x14ac:dyDescent="0.3">
      <c r="A6319" s="2">
        <v>20200919</v>
      </c>
      <c r="B6319" s="2" t="s">
        <v>27</v>
      </c>
      <c r="C6319" s="2">
        <v>0</v>
      </c>
      <c r="D6319" s="2">
        <v>0</v>
      </c>
      <c r="E6319" s="2">
        <v>19.82</v>
      </c>
      <c r="F6319" s="2">
        <v>4.34</v>
      </c>
      <c r="G6319" s="2">
        <v>0</v>
      </c>
      <c r="H6319" s="16">
        <f t="shared" si="297"/>
        <v>0</v>
      </c>
      <c r="I6319" s="15">
        <f t="shared" si="295"/>
        <v>19.82</v>
      </c>
      <c r="J6319" s="14">
        <f t="shared" si="296"/>
        <v>0</v>
      </c>
    </row>
    <row r="6320" spans="1:10" x14ac:dyDescent="0.3">
      <c r="A6320" s="19">
        <v>20200919</v>
      </c>
      <c r="B6320" s="19" t="s">
        <v>26</v>
      </c>
      <c r="C6320" s="19">
        <v>0</v>
      </c>
      <c r="D6320" s="19">
        <v>0</v>
      </c>
      <c r="E6320" s="19">
        <v>19.61</v>
      </c>
      <c r="F6320" s="19">
        <v>4.1399999999999997</v>
      </c>
      <c r="G6320" s="19">
        <v>0</v>
      </c>
      <c r="H6320" s="17">
        <f t="shared" si="297"/>
        <v>0</v>
      </c>
      <c r="I6320" s="18">
        <f t="shared" si="295"/>
        <v>19.61</v>
      </c>
      <c r="J6320" s="17">
        <f t="shared" si="296"/>
        <v>0</v>
      </c>
    </row>
    <row r="6321" spans="1:10" x14ac:dyDescent="0.3">
      <c r="A6321" s="2">
        <v>20200919</v>
      </c>
      <c r="B6321" s="2" t="s">
        <v>25</v>
      </c>
      <c r="C6321" s="2">
        <v>0</v>
      </c>
      <c r="D6321" s="2">
        <v>0</v>
      </c>
      <c r="E6321" s="2">
        <v>19.41</v>
      </c>
      <c r="F6321" s="2">
        <v>4.28</v>
      </c>
      <c r="G6321" s="2">
        <v>0</v>
      </c>
      <c r="H6321" s="16">
        <f t="shared" si="297"/>
        <v>0</v>
      </c>
      <c r="I6321" s="15">
        <f t="shared" si="295"/>
        <v>19.41</v>
      </c>
      <c r="J6321" s="14">
        <f t="shared" si="296"/>
        <v>0</v>
      </c>
    </row>
    <row r="6322" spans="1:10" x14ac:dyDescent="0.3">
      <c r="A6322" s="19">
        <v>20200920</v>
      </c>
      <c r="B6322" s="19" t="s">
        <v>48</v>
      </c>
      <c r="C6322" s="19">
        <v>0</v>
      </c>
      <c r="D6322" s="19">
        <v>0</v>
      </c>
      <c r="E6322" s="19">
        <v>19.48</v>
      </c>
      <c r="F6322" s="19">
        <v>4.21</v>
      </c>
      <c r="G6322" s="19">
        <v>0</v>
      </c>
      <c r="H6322" s="17">
        <f t="shared" si="297"/>
        <v>0</v>
      </c>
      <c r="I6322" s="18">
        <f t="shared" si="295"/>
        <v>19.48</v>
      </c>
      <c r="J6322" s="17">
        <f t="shared" si="296"/>
        <v>0</v>
      </c>
    </row>
    <row r="6323" spans="1:10" x14ac:dyDescent="0.3">
      <c r="A6323" s="2">
        <v>20200920</v>
      </c>
      <c r="B6323" s="2" t="s">
        <v>47</v>
      </c>
      <c r="C6323" s="2">
        <v>0</v>
      </c>
      <c r="D6323" s="2">
        <v>0</v>
      </c>
      <c r="E6323" s="2">
        <v>19.350000000000001</v>
      </c>
      <c r="F6323" s="2">
        <v>4.4800000000000004</v>
      </c>
      <c r="G6323" s="2">
        <v>0</v>
      </c>
      <c r="H6323" s="16">
        <f t="shared" si="297"/>
        <v>0</v>
      </c>
      <c r="I6323" s="15">
        <f t="shared" si="295"/>
        <v>19.350000000000001</v>
      </c>
      <c r="J6323" s="14">
        <f t="shared" si="296"/>
        <v>0</v>
      </c>
    </row>
    <row r="6324" spans="1:10" x14ac:dyDescent="0.3">
      <c r="A6324" s="19">
        <v>20200920</v>
      </c>
      <c r="B6324" s="19" t="s">
        <v>46</v>
      </c>
      <c r="C6324" s="19">
        <v>0</v>
      </c>
      <c r="D6324" s="19">
        <v>0</v>
      </c>
      <c r="E6324" s="19">
        <v>19.260000000000002</v>
      </c>
      <c r="F6324" s="19">
        <v>4.28</v>
      </c>
      <c r="G6324" s="19">
        <v>0</v>
      </c>
      <c r="H6324" s="17">
        <f t="shared" si="297"/>
        <v>0</v>
      </c>
      <c r="I6324" s="18">
        <f t="shared" si="295"/>
        <v>19.260000000000002</v>
      </c>
      <c r="J6324" s="17">
        <f t="shared" si="296"/>
        <v>0</v>
      </c>
    </row>
    <row r="6325" spans="1:10" x14ac:dyDescent="0.3">
      <c r="A6325" s="2">
        <v>20200920</v>
      </c>
      <c r="B6325" s="2" t="s">
        <v>45</v>
      </c>
      <c r="C6325" s="2">
        <v>0</v>
      </c>
      <c r="D6325" s="2">
        <v>0</v>
      </c>
      <c r="E6325" s="2">
        <v>19.170000000000002</v>
      </c>
      <c r="F6325" s="2">
        <v>3.93</v>
      </c>
      <c r="G6325" s="2">
        <v>0</v>
      </c>
      <c r="H6325" s="16">
        <f t="shared" si="297"/>
        <v>0</v>
      </c>
      <c r="I6325" s="15">
        <f t="shared" si="295"/>
        <v>19.170000000000002</v>
      </c>
      <c r="J6325" s="14">
        <f t="shared" si="296"/>
        <v>0</v>
      </c>
    </row>
    <row r="6326" spans="1:10" x14ac:dyDescent="0.3">
      <c r="A6326" s="19">
        <v>20200920</v>
      </c>
      <c r="B6326" s="19" t="s">
        <v>44</v>
      </c>
      <c r="C6326" s="19">
        <v>0</v>
      </c>
      <c r="D6326" s="19">
        <v>0</v>
      </c>
      <c r="E6326" s="19">
        <v>18.97</v>
      </c>
      <c r="F6326" s="19">
        <v>4</v>
      </c>
      <c r="G6326" s="19">
        <v>0</v>
      </c>
      <c r="H6326" s="17">
        <f t="shared" si="297"/>
        <v>0</v>
      </c>
      <c r="I6326" s="18">
        <f t="shared" si="295"/>
        <v>18.97</v>
      </c>
      <c r="J6326" s="17">
        <f t="shared" si="296"/>
        <v>0</v>
      </c>
    </row>
    <row r="6327" spans="1:10" x14ac:dyDescent="0.3">
      <c r="A6327" s="2">
        <v>20200920</v>
      </c>
      <c r="B6327" s="2" t="s">
        <v>43</v>
      </c>
      <c r="C6327" s="2">
        <v>0</v>
      </c>
      <c r="D6327" s="2">
        <v>0</v>
      </c>
      <c r="E6327" s="2">
        <v>18.920000000000002</v>
      </c>
      <c r="F6327" s="2">
        <v>3.86</v>
      </c>
      <c r="G6327" s="2">
        <v>0</v>
      </c>
      <c r="H6327" s="16">
        <f t="shared" si="297"/>
        <v>0</v>
      </c>
      <c r="I6327" s="15">
        <f t="shared" si="295"/>
        <v>18.920000000000002</v>
      </c>
      <c r="J6327" s="14">
        <f t="shared" si="296"/>
        <v>0</v>
      </c>
    </row>
    <row r="6328" spans="1:10" x14ac:dyDescent="0.3">
      <c r="A6328" s="19">
        <v>20200920</v>
      </c>
      <c r="B6328" s="19" t="s">
        <v>42</v>
      </c>
      <c r="C6328" s="19">
        <v>0</v>
      </c>
      <c r="D6328" s="19">
        <v>0</v>
      </c>
      <c r="E6328" s="19">
        <v>19</v>
      </c>
      <c r="F6328" s="19">
        <v>3.52</v>
      </c>
      <c r="G6328" s="19">
        <v>0</v>
      </c>
      <c r="H6328" s="17">
        <f t="shared" si="297"/>
        <v>0</v>
      </c>
      <c r="I6328" s="18">
        <f t="shared" si="295"/>
        <v>19</v>
      </c>
      <c r="J6328" s="17">
        <f t="shared" si="296"/>
        <v>0</v>
      </c>
    </row>
    <row r="6329" spans="1:10" x14ac:dyDescent="0.3">
      <c r="A6329" s="2">
        <v>20200920</v>
      </c>
      <c r="B6329" s="2" t="s">
        <v>41</v>
      </c>
      <c r="C6329" s="2">
        <v>90</v>
      </c>
      <c r="D6329" s="2">
        <v>8.66</v>
      </c>
      <c r="E6329" s="2">
        <v>18.78</v>
      </c>
      <c r="F6329" s="2">
        <v>2.41</v>
      </c>
      <c r="G6329" s="2">
        <v>0</v>
      </c>
      <c r="H6329" s="16">
        <f t="shared" si="297"/>
        <v>597.72591381125574</v>
      </c>
      <c r="I6329" s="15">
        <f t="shared" si="295"/>
        <v>37.458934806601746</v>
      </c>
      <c r="J6329" s="14">
        <f t="shared" si="296"/>
        <v>0.5642142869454968</v>
      </c>
    </row>
    <row r="6330" spans="1:10" x14ac:dyDescent="0.3">
      <c r="A6330" s="19">
        <v>20200920</v>
      </c>
      <c r="B6330" s="19" t="s">
        <v>40</v>
      </c>
      <c r="C6330" s="19">
        <v>271</v>
      </c>
      <c r="D6330" s="19">
        <v>20.16</v>
      </c>
      <c r="E6330" s="19">
        <v>19.5</v>
      </c>
      <c r="F6330" s="19">
        <v>2.62</v>
      </c>
      <c r="G6330" s="19">
        <v>0</v>
      </c>
      <c r="H6330" s="17">
        <f t="shared" si="297"/>
        <v>786.32109286855587</v>
      </c>
      <c r="I6330" s="18">
        <f t="shared" si="295"/>
        <v>44.072534152142367</v>
      </c>
      <c r="J6330" s="17">
        <f t="shared" si="296"/>
        <v>0.71883398132627141</v>
      </c>
    </row>
    <row r="6331" spans="1:10" x14ac:dyDescent="0.3">
      <c r="A6331" s="2">
        <v>20200920</v>
      </c>
      <c r="B6331" s="2" t="s">
        <v>39</v>
      </c>
      <c r="C6331" s="2">
        <v>424</v>
      </c>
      <c r="D6331" s="2">
        <v>31.06</v>
      </c>
      <c r="E6331" s="2">
        <v>20.39</v>
      </c>
      <c r="F6331" s="2">
        <v>2.34</v>
      </c>
      <c r="G6331" s="2">
        <v>0</v>
      </c>
      <c r="H6331" s="16">
        <f t="shared" si="297"/>
        <v>821.80828642509232</v>
      </c>
      <c r="I6331" s="15">
        <f t="shared" si="295"/>
        <v>46.071508950784136</v>
      </c>
      <c r="J6331" s="14">
        <f t="shared" si="296"/>
        <v>0.74388295344053523</v>
      </c>
    </row>
    <row r="6332" spans="1:10" x14ac:dyDescent="0.3">
      <c r="A6332" s="19">
        <v>20200920</v>
      </c>
      <c r="B6332" s="19" t="s">
        <v>38</v>
      </c>
      <c r="C6332" s="19">
        <v>599</v>
      </c>
      <c r="D6332" s="19">
        <v>40.770000000000003</v>
      </c>
      <c r="E6332" s="19">
        <v>21.31</v>
      </c>
      <c r="F6332" s="19">
        <v>2.34</v>
      </c>
      <c r="G6332" s="19">
        <v>0</v>
      </c>
      <c r="H6332" s="17">
        <f t="shared" si="297"/>
        <v>917.27081988225609</v>
      </c>
      <c r="I6332" s="18">
        <f t="shared" si="295"/>
        <v>49.974713121320505</v>
      </c>
      <c r="J6332" s="17">
        <f t="shared" si="296"/>
        <v>0.81418222976722598</v>
      </c>
    </row>
    <row r="6333" spans="1:10" x14ac:dyDescent="0.3">
      <c r="A6333" s="2">
        <v>20200920</v>
      </c>
      <c r="B6333" s="2" t="s">
        <v>37</v>
      </c>
      <c r="C6333" s="2">
        <v>230</v>
      </c>
      <c r="D6333" s="2">
        <v>48.29</v>
      </c>
      <c r="E6333" s="2">
        <v>22.06</v>
      </c>
      <c r="F6333" s="2">
        <v>2.48</v>
      </c>
      <c r="G6333" s="2">
        <v>0</v>
      </c>
      <c r="H6333" s="16">
        <f t="shared" si="297"/>
        <v>308.09538040254671</v>
      </c>
      <c r="I6333" s="15">
        <f t="shared" si="295"/>
        <v>31.687980637579585</v>
      </c>
      <c r="J6333" s="14">
        <f t="shared" si="296"/>
        <v>0.29882296867857688</v>
      </c>
    </row>
    <row r="6334" spans="1:10" x14ac:dyDescent="0.3">
      <c r="A6334" s="19">
        <v>20200920</v>
      </c>
      <c r="B6334" s="19" t="s">
        <v>36</v>
      </c>
      <c r="C6334" s="19">
        <v>444</v>
      </c>
      <c r="D6334" s="19">
        <v>52.18</v>
      </c>
      <c r="E6334" s="19">
        <v>22.67</v>
      </c>
      <c r="F6334" s="19">
        <v>2.9</v>
      </c>
      <c r="G6334" s="19">
        <v>0</v>
      </c>
      <c r="H6334" s="17">
        <f t="shared" si="297"/>
        <v>562.06727988716023</v>
      </c>
      <c r="I6334" s="18">
        <f t="shared" si="295"/>
        <v>40.234602496473755</v>
      </c>
      <c r="J6334" s="17">
        <f t="shared" si="296"/>
        <v>0.52353435775306201</v>
      </c>
    </row>
    <row r="6335" spans="1:10" x14ac:dyDescent="0.3">
      <c r="A6335" s="2">
        <v>20200920</v>
      </c>
      <c r="B6335" s="2" t="s">
        <v>35</v>
      </c>
      <c r="C6335" s="2">
        <v>710.01</v>
      </c>
      <c r="D6335" s="2">
        <v>51.31</v>
      </c>
      <c r="E6335" s="2">
        <v>23.02</v>
      </c>
      <c r="F6335" s="2">
        <v>3.17</v>
      </c>
      <c r="G6335" s="2">
        <v>0</v>
      </c>
      <c r="H6335" s="16">
        <f t="shared" si="297"/>
        <v>909.64003872435364</v>
      </c>
      <c r="I6335" s="15">
        <f t="shared" si="295"/>
        <v>51.446251210136055</v>
      </c>
      <c r="J6335" s="14">
        <f t="shared" si="296"/>
        <v>0.8013854783372939</v>
      </c>
    </row>
    <row r="6336" spans="1:10" x14ac:dyDescent="0.3">
      <c r="A6336" s="19">
        <v>20200920</v>
      </c>
      <c r="B6336" s="19" t="s">
        <v>34</v>
      </c>
      <c r="C6336" s="19">
        <v>699.01</v>
      </c>
      <c r="D6336" s="19">
        <v>45.95</v>
      </c>
      <c r="E6336" s="19">
        <v>23.11</v>
      </c>
      <c r="F6336" s="19">
        <v>3.38</v>
      </c>
      <c r="G6336" s="19">
        <v>0</v>
      </c>
      <c r="H6336" s="17">
        <f t="shared" si="297"/>
        <v>972.55821860393689</v>
      </c>
      <c r="I6336" s="18">
        <f t="shared" si="295"/>
        <v>53.502444331373027</v>
      </c>
      <c r="J6336" s="17">
        <f t="shared" si="296"/>
        <v>0.84781692942243569</v>
      </c>
    </row>
    <row r="6337" spans="1:10" x14ac:dyDescent="0.3">
      <c r="A6337" s="2">
        <v>20200920</v>
      </c>
      <c r="B6337" s="2" t="s">
        <v>33</v>
      </c>
      <c r="C6337" s="2">
        <v>553.01</v>
      </c>
      <c r="D6337" s="2">
        <v>37.5</v>
      </c>
      <c r="E6337" s="2">
        <v>23.05</v>
      </c>
      <c r="F6337" s="2">
        <v>3.45</v>
      </c>
      <c r="G6337" s="2">
        <v>0</v>
      </c>
      <c r="H6337" s="16">
        <f t="shared" si="297"/>
        <v>908.41826312895057</v>
      </c>
      <c r="I6337" s="15">
        <f t="shared" si="295"/>
        <v>51.438070722779706</v>
      </c>
      <c r="J6337" s="14">
        <f t="shared" si="296"/>
        <v>0.80034254483984502</v>
      </c>
    </row>
    <row r="6338" spans="1:10" x14ac:dyDescent="0.3">
      <c r="A6338" s="19">
        <v>20200920</v>
      </c>
      <c r="B6338" s="19" t="s">
        <v>32</v>
      </c>
      <c r="C6338" s="19">
        <v>332</v>
      </c>
      <c r="D6338" s="19">
        <v>27.28</v>
      </c>
      <c r="E6338" s="19">
        <v>22.68</v>
      </c>
      <c r="F6338" s="19">
        <v>3.59</v>
      </c>
      <c r="G6338" s="19">
        <v>0</v>
      </c>
      <c r="H6338" s="17">
        <f t="shared" si="297"/>
        <v>724.35414239651357</v>
      </c>
      <c r="I6338" s="18">
        <f t="shared" si="295"/>
        <v>45.316066949891052</v>
      </c>
      <c r="J6338" s="17">
        <f t="shared" si="296"/>
        <v>0.6581320197609003</v>
      </c>
    </row>
    <row r="6339" spans="1:10" x14ac:dyDescent="0.3">
      <c r="A6339" s="2">
        <v>20200920</v>
      </c>
      <c r="B6339" s="2" t="s">
        <v>31</v>
      </c>
      <c r="C6339" s="2">
        <v>191</v>
      </c>
      <c r="D6339" s="2">
        <v>16.11</v>
      </c>
      <c r="E6339" s="2">
        <v>22.03</v>
      </c>
      <c r="F6339" s="2">
        <v>3.52</v>
      </c>
      <c r="G6339" s="2">
        <v>0</v>
      </c>
      <c r="H6339" s="16">
        <f t="shared" si="297"/>
        <v>688.33210174518842</v>
      </c>
      <c r="I6339" s="15">
        <f t="shared" si="295"/>
        <v>43.540378179537143</v>
      </c>
      <c r="J6339" s="14">
        <f t="shared" si="296"/>
        <v>0.63090338308756699</v>
      </c>
    </row>
    <row r="6340" spans="1:10" x14ac:dyDescent="0.3">
      <c r="A6340" s="19">
        <v>20200920</v>
      </c>
      <c r="B6340" s="19" t="s">
        <v>30</v>
      </c>
      <c r="C6340" s="19">
        <v>30.54</v>
      </c>
      <c r="D6340" s="19">
        <v>4.51</v>
      </c>
      <c r="E6340" s="19">
        <v>21.21</v>
      </c>
      <c r="F6340" s="19">
        <v>3.1</v>
      </c>
      <c r="G6340" s="19">
        <v>0</v>
      </c>
      <c r="H6340" s="17">
        <f t="shared" si="297"/>
        <v>388.38611354615284</v>
      </c>
      <c r="I6340" s="18">
        <f t="shared" si="295"/>
        <v>33.347066048317274</v>
      </c>
      <c r="J6340" s="17">
        <f t="shared" si="296"/>
        <v>0.37379763310706737</v>
      </c>
    </row>
    <row r="6341" spans="1:10" x14ac:dyDescent="0.3">
      <c r="A6341" s="2">
        <v>20200920</v>
      </c>
      <c r="B6341" s="2" t="s">
        <v>29</v>
      </c>
      <c r="C6341" s="2">
        <v>0</v>
      </c>
      <c r="D6341" s="2">
        <v>0</v>
      </c>
      <c r="E6341" s="2">
        <v>20.71</v>
      </c>
      <c r="F6341" s="2">
        <v>2.83</v>
      </c>
      <c r="G6341" s="2">
        <v>0</v>
      </c>
      <c r="H6341" s="16">
        <f t="shared" si="297"/>
        <v>0</v>
      </c>
      <c r="I6341" s="15">
        <f t="shared" si="295"/>
        <v>20.71</v>
      </c>
      <c r="J6341" s="14">
        <f t="shared" si="296"/>
        <v>0</v>
      </c>
    </row>
    <row r="6342" spans="1:10" x14ac:dyDescent="0.3">
      <c r="A6342" s="19">
        <v>20200920</v>
      </c>
      <c r="B6342" s="19" t="s">
        <v>28</v>
      </c>
      <c r="C6342" s="19">
        <v>0</v>
      </c>
      <c r="D6342" s="19">
        <v>0</v>
      </c>
      <c r="E6342" s="19">
        <v>20.100000000000001</v>
      </c>
      <c r="F6342" s="19">
        <v>2.5499999999999998</v>
      </c>
      <c r="G6342" s="19">
        <v>0</v>
      </c>
      <c r="H6342" s="17">
        <f t="shared" si="297"/>
        <v>0</v>
      </c>
      <c r="I6342" s="18">
        <f t="shared" si="295"/>
        <v>20.100000000000001</v>
      </c>
      <c r="J6342" s="17">
        <f t="shared" si="296"/>
        <v>0</v>
      </c>
    </row>
    <row r="6343" spans="1:10" x14ac:dyDescent="0.3">
      <c r="A6343" s="2">
        <v>20200920</v>
      </c>
      <c r="B6343" s="2" t="s">
        <v>27</v>
      </c>
      <c r="C6343" s="2">
        <v>0</v>
      </c>
      <c r="D6343" s="2">
        <v>0</v>
      </c>
      <c r="E6343" s="2">
        <v>19.7</v>
      </c>
      <c r="F6343" s="2">
        <v>2.2799999999999998</v>
      </c>
      <c r="G6343" s="2">
        <v>0</v>
      </c>
      <c r="H6343" s="16">
        <f t="shared" si="297"/>
        <v>0</v>
      </c>
      <c r="I6343" s="15">
        <f t="shared" si="295"/>
        <v>19.7</v>
      </c>
      <c r="J6343" s="14">
        <f t="shared" si="296"/>
        <v>0</v>
      </c>
    </row>
    <row r="6344" spans="1:10" x14ac:dyDescent="0.3">
      <c r="A6344" s="19">
        <v>20200920</v>
      </c>
      <c r="B6344" s="19" t="s">
        <v>26</v>
      </c>
      <c r="C6344" s="19">
        <v>0</v>
      </c>
      <c r="D6344" s="19">
        <v>0</v>
      </c>
      <c r="E6344" s="19">
        <v>19.32</v>
      </c>
      <c r="F6344" s="19">
        <v>2.0699999999999998</v>
      </c>
      <c r="G6344" s="19">
        <v>0</v>
      </c>
      <c r="H6344" s="17">
        <f t="shared" si="297"/>
        <v>0</v>
      </c>
      <c r="I6344" s="18">
        <f t="shared" si="295"/>
        <v>19.32</v>
      </c>
      <c r="J6344" s="17">
        <f t="shared" si="296"/>
        <v>0</v>
      </c>
    </row>
    <row r="6345" spans="1:10" x14ac:dyDescent="0.3">
      <c r="A6345" s="2">
        <v>20200920</v>
      </c>
      <c r="B6345" s="2" t="s">
        <v>25</v>
      </c>
      <c r="C6345" s="2">
        <v>0</v>
      </c>
      <c r="D6345" s="2">
        <v>0</v>
      </c>
      <c r="E6345" s="2">
        <v>19</v>
      </c>
      <c r="F6345" s="2">
        <v>2</v>
      </c>
      <c r="G6345" s="2">
        <v>0</v>
      </c>
      <c r="H6345" s="16">
        <f t="shared" si="297"/>
        <v>0</v>
      </c>
      <c r="I6345" s="15">
        <f t="shared" si="295"/>
        <v>19</v>
      </c>
      <c r="J6345" s="14">
        <f t="shared" si="296"/>
        <v>0</v>
      </c>
    </row>
    <row r="6346" spans="1:10" x14ac:dyDescent="0.3">
      <c r="A6346" s="19">
        <v>20200921</v>
      </c>
      <c r="B6346" s="19" t="s">
        <v>48</v>
      </c>
      <c r="C6346" s="19">
        <v>0</v>
      </c>
      <c r="D6346" s="19">
        <v>0</v>
      </c>
      <c r="E6346" s="19">
        <v>18.670000000000002</v>
      </c>
      <c r="F6346" s="19">
        <v>1.86</v>
      </c>
      <c r="G6346" s="19">
        <v>0</v>
      </c>
      <c r="H6346" s="17">
        <f t="shared" si="297"/>
        <v>0</v>
      </c>
      <c r="I6346" s="18">
        <f t="shared" ref="I6346:I6409" si="298">E6346+H6346*((NOCT-20)/(800))</f>
        <v>18.670000000000002</v>
      </c>
      <c r="J6346" s="17">
        <f t="shared" ref="J6346:J6409" si="299">P_STC__W*(H6346/1000)*(1+(alpha_p/100)*(I6346-25))</f>
        <v>0</v>
      </c>
    </row>
    <row r="6347" spans="1:10" x14ac:dyDescent="0.3">
      <c r="A6347" s="2">
        <v>20200921</v>
      </c>
      <c r="B6347" s="2" t="s">
        <v>47</v>
      </c>
      <c r="C6347" s="2">
        <v>0</v>
      </c>
      <c r="D6347" s="2">
        <v>0</v>
      </c>
      <c r="E6347" s="2">
        <v>18.37</v>
      </c>
      <c r="F6347" s="2">
        <v>1.86</v>
      </c>
      <c r="G6347" s="2">
        <v>0</v>
      </c>
      <c r="H6347" s="16">
        <f t="shared" si="297"/>
        <v>0</v>
      </c>
      <c r="I6347" s="15">
        <f t="shared" si="298"/>
        <v>18.37</v>
      </c>
      <c r="J6347" s="14">
        <f t="shared" si="299"/>
        <v>0</v>
      </c>
    </row>
    <row r="6348" spans="1:10" x14ac:dyDescent="0.3">
      <c r="A6348" s="19">
        <v>20200921</v>
      </c>
      <c r="B6348" s="19" t="s">
        <v>46</v>
      </c>
      <c r="C6348" s="19">
        <v>0</v>
      </c>
      <c r="D6348" s="19">
        <v>0</v>
      </c>
      <c r="E6348" s="19">
        <v>18.149999999999999</v>
      </c>
      <c r="F6348" s="19">
        <v>1.93</v>
      </c>
      <c r="G6348" s="19">
        <v>0</v>
      </c>
      <c r="H6348" s="17">
        <f t="shared" si="297"/>
        <v>0</v>
      </c>
      <c r="I6348" s="18">
        <f t="shared" si="298"/>
        <v>18.149999999999999</v>
      </c>
      <c r="J6348" s="17">
        <f t="shared" si="299"/>
        <v>0</v>
      </c>
    </row>
    <row r="6349" spans="1:10" x14ac:dyDescent="0.3">
      <c r="A6349" s="2">
        <v>20200921</v>
      </c>
      <c r="B6349" s="2" t="s">
        <v>45</v>
      </c>
      <c r="C6349" s="2">
        <v>0</v>
      </c>
      <c r="D6349" s="2">
        <v>0</v>
      </c>
      <c r="E6349" s="2">
        <v>17.91</v>
      </c>
      <c r="F6349" s="2">
        <v>1.79</v>
      </c>
      <c r="G6349" s="2">
        <v>0</v>
      </c>
      <c r="H6349" s="16">
        <f t="shared" si="297"/>
        <v>0</v>
      </c>
      <c r="I6349" s="15">
        <f t="shared" si="298"/>
        <v>17.91</v>
      </c>
      <c r="J6349" s="14">
        <f t="shared" si="299"/>
        <v>0</v>
      </c>
    </row>
    <row r="6350" spans="1:10" x14ac:dyDescent="0.3">
      <c r="A6350" s="19">
        <v>20200921</v>
      </c>
      <c r="B6350" s="19" t="s">
        <v>44</v>
      </c>
      <c r="C6350" s="19">
        <v>0</v>
      </c>
      <c r="D6350" s="19">
        <v>0</v>
      </c>
      <c r="E6350" s="19">
        <v>17.71</v>
      </c>
      <c r="F6350" s="19">
        <v>1.86</v>
      </c>
      <c r="G6350" s="19">
        <v>0</v>
      </c>
      <c r="H6350" s="17">
        <f t="shared" si="297"/>
        <v>0</v>
      </c>
      <c r="I6350" s="18">
        <f t="shared" si="298"/>
        <v>17.71</v>
      </c>
      <c r="J6350" s="17">
        <f t="shared" si="299"/>
        <v>0</v>
      </c>
    </row>
    <row r="6351" spans="1:10" x14ac:dyDescent="0.3">
      <c r="A6351" s="2">
        <v>20200921</v>
      </c>
      <c r="B6351" s="2" t="s">
        <v>43</v>
      </c>
      <c r="C6351" s="2">
        <v>0</v>
      </c>
      <c r="D6351" s="2">
        <v>0</v>
      </c>
      <c r="E6351" s="2">
        <v>17.48</v>
      </c>
      <c r="F6351" s="2">
        <v>1.79</v>
      </c>
      <c r="G6351" s="2">
        <v>0</v>
      </c>
      <c r="H6351" s="16">
        <f t="shared" si="297"/>
        <v>0</v>
      </c>
      <c r="I6351" s="15">
        <f t="shared" si="298"/>
        <v>17.48</v>
      </c>
      <c r="J6351" s="14">
        <f t="shared" si="299"/>
        <v>0</v>
      </c>
    </row>
    <row r="6352" spans="1:10" x14ac:dyDescent="0.3">
      <c r="A6352" s="19">
        <v>20200921</v>
      </c>
      <c r="B6352" s="19" t="s">
        <v>42</v>
      </c>
      <c r="C6352" s="19">
        <v>0</v>
      </c>
      <c r="D6352" s="19">
        <v>0</v>
      </c>
      <c r="E6352" s="19">
        <v>17</v>
      </c>
      <c r="F6352" s="19">
        <v>1.45</v>
      </c>
      <c r="G6352" s="19">
        <v>0</v>
      </c>
      <c r="H6352" s="17">
        <f t="shared" si="297"/>
        <v>0</v>
      </c>
      <c r="I6352" s="18">
        <f t="shared" si="298"/>
        <v>17</v>
      </c>
      <c r="J6352" s="17">
        <f t="shared" si="299"/>
        <v>0</v>
      </c>
    </row>
    <row r="6353" spans="1:10" x14ac:dyDescent="0.3">
      <c r="A6353" s="2">
        <v>20200921</v>
      </c>
      <c r="B6353" s="2" t="s">
        <v>41</v>
      </c>
      <c r="C6353" s="2">
        <v>94</v>
      </c>
      <c r="D6353" s="2">
        <v>8.49</v>
      </c>
      <c r="E6353" s="2">
        <v>17.05</v>
      </c>
      <c r="F6353" s="2">
        <v>1.24</v>
      </c>
      <c r="G6353" s="2">
        <v>0</v>
      </c>
      <c r="H6353" s="16">
        <f t="shared" si="297"/>
        <v>636.69765550748798</v>
      </c>
      <c r="I6353" s="15">
        <f t="shared" si="298"/>
        <v>36.946801734608997</v>
      </c>
      <c r="J6353" s="14">
        <f t="shared" si="299"/>
        <v>0.60246840255891554</v>
      </c>
    </row>
    <row r="6354" spans="1:10" x14ac:dyDescent="0.3">
      <c r="A6354" s="19">
        <v>20200921</v>
      </c>
      <c r="B6354" s="19" t="s">
        <v>40</v>
      </c>
      <c r="C6354" s="19">
        <v>277</v>
      </c>
      <c r="D6354" s="19">
        <v>19.97</v>
      </c>
      <c r="E6354" s="19">
        <v>19.100000000000001</v>
      </c>
      <c r="F6354" s="19">
        <v>1.1000000000000001</v>
      </c>
      <c r="G6354" s="19">
        <v>0</v>
      </c>
      <c r="H6354" s="17">
        <f t="shared" si="297"/>
        <v>811.06070227932821</v>
      </c>
      <c r="I6354" s="18">
        <f t="shared" si="298"/>
        <v>44.445646946229004</v>
      </c>
      <c r="J6354" s="17">
        <f t="shared" si="299"/>
        <v>0.7400885019711485</v>
      </c>
    </row>
    <row r="6355" spans="1:10" x14ac:dyDescent="0.3">
      <c r="A6355" s="2">
        <v>20200921</v>
      </c>
      <c r="B6355" s="2" t="s">
        <v>39</v>
      </c>
      <c r="C6355" s="2">
        <v>446</v>
      </c>
      <c r="D6355" s="2">
        <v>30.85</v>
      </c>
      <c r="E6355" s="2">
        <v>20.28</v>
      </c>
      <c r="F6355" s="2">
        <v>1.17</v>
      </c>
      <c r="G6355" s="2">
        <v>0</v>
      </c>
      <c r="H6355" s="16">
        <f t="shared" ref="H6355:H6418" si="300">IF(D6355&gt;0,C6355/SIN(D6355*PI()/180),0)</f>
        <v>869.74792767151951</v>
      </c>
      <c r="I6355" s="15">
        <f t="shared" si="298"/>
        <v>47.459622739734982</v>
      </c>
      <c r="J6355" s="14">
        <f t="shared" si="299"/>
        <v>0.78184398116776066</v>
      </c>
    </row>
    <row r="6356" spans="1:10" x14ac:dyDescent="0.3">
      <c r="A6356" s="19">
        <v>20200921</v>
      </c>
      <c r="B6356" s="19" t="s">
        <v>38</v>
      </c>
      <c r="C6356" s="19">
        <v>613</v>
      </c>
      <c r="D6356" s="19">
        <v>40.51</v>
      </c>
      <c r="E6356" s="19">
        <v>21.42</v>
      </c>
      <c r="F6356" s="19">
        <v>1.03</v>
      </c>
      <c r="G6356" s="19">
        <v>0</v>
      </c>
      <c r="H6356" s="17">
        <f t="shared" si="300"/>
        <v>943.68559401991456</v>
      </c>
      <c r="I6356" s="18">
        <f t="shared" si="298"/>
        <v>50.910174813122332</v>
      </c>
      <c r="J6356" s="17">
        <f t="shared" si="299"/>
        <v>0.83365582982634934</v>
      </c>
    </row>
    <row r="6357" spans="1:10" x14ac:dyDescent="0.3">
      <c r="A6357" s="2">
        <v>20200921</v>
      </c>
      <c r="B6357" s="2" t="s">
        <v>37</v>
      </c>
      <c r="C6357" s="2">
        <v>718.01</v>
      </c>
      <c r="D6357" s="2">
        <v>47.97</v>
      </c>
      <c r="E6357" s="2">
        <v>22.32</v>
      </c>
      <c r="F6357" s="2">
        <v>1.1000000000000001</v>
      </c>
      <c r="G6357" s="2">
        <v>0</v>
      </c>
      <c r="H6357" s="16">
        <f t="shared" si="300"/>
        <v>966.63360852258381</v>
      </c>
      <c r="I6357" s="15">
        <f t="shared" si="298"/>
        <v>52.527300266330741</v>
      </c>
      <c r="J6357" s="14">
        <f t="shared" si="299"/>
        <v>0.84689394737060797</v>
      </c>
    </row>
    <row r="6358" spans="1:10" x14ac:dyDescent="0.3">
      <c r="A6358" s="19">
        <v>20200921</v>
      </c>
      <c r="B6358" s="19" t="s">
        <v>36</v>
      </c>
      <c r="C6358" s="19">
        <v>759.01</v>
      </c>
      <c r="D6358" s="19">
        <v>51.81</v>
      </c>
      <c r="E6358" s="19">
        <v>23.34</v>
      </c>
      <c r="F6358" s="19">
        <v>1.93</v>
      </c>
      <c r="G6358" s="19">
        <v>0</v>
      </c>
      <c r="H6358" s="17">
        <f t="shared" si="300"/>
        <v>965.70480846290445</v>
      </c>
      <c r="I6358" s="18">
        <f t="shared" si="298"/>
        <v>53.518275264465764</v>
      </c>
      <c r="J6358" s="17">
        <f t="shared" si="299"/>
        <v>0.84177374847906961</v>
      </c>
    </row>
    <row r="6359" spans="1:10" x14ac:dyDescent="0.3">
      <c r="A6359" s="2">
        <v>20200921</v>
      </c>
      <c r="B6359" s="2" t="s">
        <v>35</v>
      </c>
      <c r="C6359" s="2">
        <v>761.01</v>
      </c>
      <c r="D6359" s="2">
        <v>50.91</v>
      </c>
      <c r="E6359" s="2">
        <v>23.79</v>
      </c>
      <c r="F6359" s="2">
        <v>2.5499999999999998</v>
      </c>
      <c r="G6359" s="2">
        <v>0</v>
      </c>
      <c r="H6359" s="16">
        <f t="shared" si="300"/>
        <v>980.48528931242379</v>
      </c>
      <c r="I6359" s="15">
        <f t="shared" si="298"/>
        <v>54.430165291013239</v>
      </c>
      <c r="J6359" s="14">
        <f t="shared" si="299"/>
        <v>0.85063399072800172</v>
      </c>
    </row>
    <row r="6360" spans="1:10" x14ac:dyDescent="0.3">
      <c r="A6360" s="19">
        <v>20200921</v>
      </c>
      <c r="B6360" s="19" t="s">
        <v>34</v>
      </c>
      <c r="C6360" s="19">
        <v>637.01</v>
      </c>
      <c r="D6360" s="19">
        <v>45.56</v>
      </c>
      <c r="E6360" s="19">
        <v>24.07</v>
      </c>
      <c r="F6360" s="19">
        <v>3.24</v>
      </c>
      <c r="G6360" s="19">
        <v>0</v>
      </c>
      <c r="H6360" s="17">
        <f t="shared" si="300"/>
        <v>892.19080093705554</v>
      </c>
      <c r="I6360" s="18">
        <f t="shared" si="298"/>
        <v>51.95096252928299</v>
      </c>
      <c r="J6360" s="17">
        <f t="shared" si="299"/>
        <v>0.78398649713444046</v>
      </c>
    </row>
    <row r="6361" spans="1:10" x14ac:dyDescent="0.3">
      <c r="A6361" s="2">
        <v>20200921</v>
      </c>
      <c r="B6361" s="2" t="s">
        <v>33</v>
      </c>
      <c r="C6361" s="2">
        <v>566.01</v>
      </c>
      <c r="D6361" s="2">
        <v>37.14</v>
      </c>
      <c r="E6361" s="2">
        <v>23.23</v>
      </c>
      <c r="F6361" s="2">
        <v>4.07</v>
      </c>
      <c r="G6361" s="2">
        <v>0</v>
      </c>
      <c r="H6361" s="16">
        <f t="shared" si="300"/>
        <v>937.46792107906424</v>
      </c>
      <c r="I6361" s="15">
        <f t="shared" si="298"/>
        <v>52.525872533720758</v>
      </c>
      <c r="J6361" s="14">
        <f t="shared" si="299"/>
        <v>0.82134711982872899</v>
      </c>
    </row>
    <row r="6362" spans="1:10" x14ac:dyDescent="0.3">
      <c r="A6362" s="19">
        <v>20200921</v>
      </c>
      <c r="B6362" s="19" t="s">
        <v>32</v>
      </c>
      <c r="C6362" s="19">
        <v>401.01</v>
      </c>
      <c r="D6362" s="19">
        <v>26.94</v>
      </c>
      <c r="E6362" s="19">
        <v>23.07</v>
      </c>
      <c r="F6362" s="19">
        <v>4.41</v>
      </c>
      <c r="G6362" s="19">
        <v>0</v>
      </c>
      <c r="H6362" s="17">
        <f t="shared" si="300"/>
        <v>885.1200419052708</v>
      </c>
      <c r="I6362" s="18">
        <f t="shared" si="298"/>
        <v>50.730001309539716</v>
      </c>
      <c r="J6362" s="17">
        <f t="shared" si="299"/>
        <v>0.78263641263731976</v>
      </c>
    </row>
    <row r="6363" spans="1:10" x14ac:dyDescent="0.3">
      <c r="A6363" s="2">
        <v>20200921</v>
      </c>
      <c r="B6363" s="2" t="s">
        <v>31</v>
      </c>
      <c r="C6363" s="2">
        <v>210</v>
      </c>
      <c r="D6363" s="2">
        <v>15.79</v>
      </c>
      <c r="E6363" s="2">
        <v>22.38</v>
      </c>
      <c r="F6363" s="2">
        <v>4.28</v>
      </c>
      <c r="G6363" s="2">
        <v>0</v>
      </c>
      <c r="H6363" s="16">
        <f t="shared" si="300"/>
        <v>771.74018513429473</v>
      </c>
      <c r="I6363" s="15">
        <f t="shared" si="298"/>
        <v>46.496880785446706</v>
      </c>
      <c r="J6363" s="14">
        <f t="shared" si="299"/>
        <v>0.69708515472702748</v>
      </c>
    </row>
    <row r="6364" spans="1:10" x14ac:dyDescent="0.3">
      <c r="A6364" s="19">
        <v>20200921</v>
      </c>
      <c r="B6364" s="19" t="s">
        <v>30</v>
      </c>
      <c r="C6364" s="19">
        <v>23.56</v>
      </c>
      <c r="D6364" s="19">
        <v>4.1900000000000004</v>
      </c>
      <c r="E6364" s="19">
        <v>21.52</v>
      </c>
      <c r="F6364" s="19">
        <v>3.66</v>
      </c>
      <c r="G6364" s="19">
        <v>0</v>
      </c>
      <c r="H6364" s="17">
        <f t="shared" si="300"/>
        <v>322.45644230054882</v>
      </c>
      <c r="I6364" s="18">
        <f t="shared" si="298"/>
        <v>31.59676382189215</v>
      </c>
      <c r="J6364" s="17">
        <f t="shared" si="299"/>
        <v>0.3128841818333794</v>
      </c>
    </row>
    <row r="6365" spans="1:10" x14ac:dyDescent="0.3">
      <c r="A6365" s="2">
        <v>20200921</v>
      </c>
      <c r="B6365" s="2" t="s">
        <v>29</v>
      </c>
      <c r="C6365" s="2">
        <v>0</v>
      </c>
      <c r="D6365" s="2">
        <v>0</v>
      </c>
      <c r="E6365" s="2">
        <v>20.67</v>
      </c>
      <c r="F6365" s="2">
        <v>3.17</v>
      </c>
      <c r="G6365" s="2">
        <v>0</v>
      </c>
      <c r="H6365" s="16">
        <f t="shared" si="300"/>
        <v>0</v>
      </c>
      <c r="I6365" s="15">
        <f t="shared" si="298"/>
        <v>20.67</v>
      </c>
      <c r="J6365" s="14">
        <f t="shared" si="299"/>
        <v>0</v>
      </c>
    </row>
    <row r="6366" spans="1:10" x14ac:dyDescent="0.3">
      <c r="A6366" s="19">
        <v>20200921</v>
      </c>
      <c r="B6366" s="19" t="s">
        <v>28</v>
      </c>
      <c r="C6366" s="19">
        <v>0</v>
      </c>
      <c r="D6366" s="19">
        <v>0</v>
      </c>
      <c r="E6366" s="19">
        <v>20.100000000000001</v>
      </c>
      <c r="F6366" s="19">
        <v>2.83</v>
      </c>
      <c r="G6366" s="19">
        <v>0</v>
      </c>
      <c r="H6366" s="17">
        <f t="shared" si="300"/>
        <v>0</v>
      </c>
      <c r="I6366" s="18">
        <f t="shared" si="298"/>
        <v>20.100000000000001</v>
      </c>
      <c r="J6366" s="17">
        <f t="shared" si="299"/>
        <v>0</v>
      </c>
    </row>
    <row r="6367" spans="1:10" x14ac:dyDescent="0.3">
      <c r="A6367" s="2">
        <v>20200921</v>
      </c>
      <c r="B6367" s="2" t="s">
        <v>27</v>
      </c>
      <c r="C6367" s="2">
        <v>0</v>
      </c>
      <c r="D6367" s="2">
        <v>0</v>
      </c>
      <c r="E6367" s="2">
        <v>19.77</v>
      </c>
      <c r="F6367" s="2">
        <v>2.34</v>
      </c>
      <c r="G6367" s="2">
        <v>0</v>
      </c>
      <c r="H6367" s="16">
        <f t="shared" si="300"/>
        <v>0</v>
      </c>
      <c r="I6367" s="15">
        <f t="shared" si="298"/>
        <v>19.77</v>
      </c>
      <c r="J6367" s="14">
        <f t="shared" si="299"/>
        <v>0</v>
      </c>
    </row>
    <row r="6368" spans="1:10" x14ac:dyDescent="0.3">
      <c r="A6368" s="19">
        <v>20200921</v>
      </c>
      <c r="B6368" s="19" t="s">
        <v>26</v>
      </c>
      <c r="C6368" s="19">
        <v>0</v>
      </c>
      <c r="D6368" s="19">
        <v>0</v>
      </c>
      <c r="E6368" s="19">
        <v>19.46</v>
      </c>
      <c r="F6368" s="19">
        <v>2.0699999999999998</v>
      </c>
      <c r="G6368" s="19">
        <v>0</v>
      </c>
      <c r="H6368" s="17">
        <f t="shared" si="300"/>
        <v>0</v>
      </c>
      <c r="I6368" s="18">
        <f t="shared" si="298"/>
        <v>19.46</v>
      </c>
      <c r="J6368" s="17">
        <f t="shared" si="299"/>
        <v>0</v>
      </c>
    </row>
    <row r="6369" spans="1:10" x14ac:dyDescent="0.3">
      <c r="A6369" s="2">
        <v>20200921</v>
      </c>
      <c r="B6369" s="2" t="s">
        <v>25</v>
      </c>
      <c r="C6369" s="2">
        <v>0</v>
      </c>
      <c r="D6369" s="2">
        <v>0</v>
      </c>
      <c r="E6369" s="2">
        <v>19.11</v>
      </c>
      <c r="F6369" s="2">
        <v>1.79</v>
      </c>
      <c r="G6369" s="2">
        <v>0</v>
      </c>
      <c r="H6369" s="16">
        <f t="shared" si="300"/>
        <v>0</v>
      </c>
      <c r="I6369" s="15">
        <f t="shared" si="298"/>
        <v>19.11</v>
      </c>
      <c r="J6369" s="14">
        <f t="shared" si="299"/>
        <v>0</v>
      </c>
    </row>
    <row r="6370" spans="1:10" x14ac:dyDescent="0.3">
      <c r="A6370" s="19">
        <v>20200922</v>
      </c>
      <c r="B6370" s="19" t="s">
        <v>48</v>
      </c>
      <c r="C6370" s="19">
        <v>0</v>
      </c>
      <c r="D6370" s="19">
        <v>0</v>
      </c>
      <c r="E6370" s="19">
        <v>18.57</v>
      </c>
      <c r="F6370" s="19">
        <v>1.52</v>
      </c>
      <c r="G6370" s="19">
        <v>0</v>
      </c>
      <c r="H6370" s="17">
        <f t="shared" si="300"/>
        <v>0</v>
      </c>
      <c r="I6370" s="18">
        <f t="shared" si="298"/>
        <v>18.57</v>
      </c>
      <c r="J6370" s="17">
        <f t="shared" si="299"/>
        <v>0</v>
      </c>
    </row>
    <row r="6371" spans="1:10" x14ac:dyDescent="0.3">
      <c r="A6371" s="2">
        <v>20200922</v>
      </c>
      <c r="B6371" s="2" t="s">
        <v>47</v>
      </c>
      <c r="C6371" s="2">
        <v>0</v>
      </c>
      <c r="D6371" s="2">
        <v>0</v>
      </c>
      <c r="E6371" s="2">
        <v>17.920000000000002</v>
      </c>
      <c r="F6371" s="2">
        <v>1.38</v>
      </c>
      <c r="G6371" s="2">
        <v>0</v>
      </c>
      <c r="H6371" s="16">
        <f t="shared" si="300"/>
        <v>0</v>
      </c>
      <c r="I6371" s="15">
        <f t="shared" si="298"/>
        <v>17.920000000000002</v>
      </c>
      <c r="J6371" s="14">
        <f t="shared" si="299"/>
        <v>0</v>
      </c>
    </row>
    <row r="6372" spans="1:10" x14ac:dyDescent="0.3">
      <c r="A6372" s="19">
        <v>20200922</v>
      </c>
      <c r="B6372" s="19" t="s">
        <v>46</v>
      </c>
      <c r="C6372" s="19">
        <v>0</v>
      </c>
      <c r="D6372" s="19">
        <v>0</v>
      </c>
      <c r="E6372" s="19">
        <v>17.62</v>
      </c>
      <c r="F6372" s="19">
        <v>1.24</v>
      </c>
      <c r="G6372" s="19">
        <v>0</v>
      </c>
      <c r="H6372" s="17">
        <f t="shared" si="300"/>
        <v>0</v>
      </c>
      <c r="I6372" s="18">
        <f t="shared" si="298"/>
        <v>17.62</v>
      </c>
      <c r="J6372" s="17">
        <f t="shared" si="299"/>
        <v>0</v>
      </c>
    </row>
    <row r="6373" spans="1:10" x14ac:dyDescent="0.3">
      <c r="A6373" s="2">
        <v>20200922</v>
      </c>
      <c r="B6373" s="2" t="s">
        <v>45</v>
      </c>
      <c r="C6373" s="2">
        <v>0</v>
      </c>
      <c r="D6373" s="2">
        <v>0</v>
      </c>
      <c r="E6373" s="2">
        <v>17.66</v>
      </c>
      <c r="F6373" s="2">
        <v>1.17</v>
      </c>
      <c r="G6373" s="2">
        <v>0</v>
      </c>
      <c r="H6373" s="16">
        <f t="shared" si="300"/>
        <v>0</v>
      </c>
      <c r="I6373" s="15">
        <f t="shared" si="298"/>
        <v>17.66</v>
      </c>
      <c r="J6373" s="14">
        <f t="shared" si="299"/>
        <v>0</v>
      </c>
    </row>
    <row r="6374" spans="1:10" x14ac:dyDescent="0.3">
      <c r="A6374" s="19">
        <v>20200922</v>
      </c>
      <c r="B6374" s="19" t="s">
        <v>44</v>
      </c>
      <c r="C6374" s="19">
        <v>0</v>
      </c>
      <c r="D6374" s="19">
        <v>0</v>
      </c>
      <c r="E6374" s="19">
        <v>17.989999999999998</v>
      </c>
      <c r="F6374" s="19">
        <v>1.1000000000000001</v>
      </c>
      <c r="G6374" s="19">
        <v>0</v>
      </c>
      <c r="H6374" s="17">
        <f t="shared" si="300"/>
        <v>0</v>
      </c>
      <c r="I6374" s="18">
        <f t="shared" si="298"/>
        <v>17.989999999999998</v>
      </c>
      <c r="J6374" s="17">
        <f t="shared" si="299"/>
        <v>0</v>
      </c>
    </row>
    <row r="6375" spans="1:10" x14ac:dyDescent="0.3">
      <c r="A6375" s="2">
        <v>20200922</v>
      </c>
      <c r="B6375" s="2" t="s">
        <v>43</v>
      </c>
      <c r="C6375" s="2">
        <v>0</v>
      </c>
      <c r="D6375" s="2">
        <v>0</v>
      </c>
      <c r="E6375" s="2">
        <v>17.91</v>
      </c>
      <c r="F6375" s="2">
        <v>1.1000000000000001</v>
      </c>
      <c r="G6375" s="2">
        <v>0</v>
      </c>
      <c r="H6375" s="16">
        <f t="shared" si="300"/>
        <v>0</v>
      </c>
      <c r="I6375" s="15">
        <f t="shared" si="298"/>
        <v>17.91</v>
      </c>
      <c r="J6375" s="14">
        <f t="shared" si="299"/>
        <v>0</v>
      </c>
    </row>
    <row r="6376" spans="1:10" x14ac:dyDescent="0.3">
      <c r="A6376" s="19">
        <v>20200922</v>
      </c>
      <c r="B6376" s="19" t="s">
        <v>42</v>
      </c>
      <c r="C6376" s="19">
        <v>0</v>
      </c>
      <c r="D6376" s="19">
        <v>0</v>
      </c>
      <c r="E6376" s="19">
        <v>19.13</v>
      </c>
      <c r="F6376" s="19">
        <v>0.9</v>
      </c>
      <c r="G6376" s="19">
        <v>0</v>
      </c>
      <c r="H6376" s="17">
        <f t="shared" si="300"/>
        <v>0</v>
      </c>
      <c r="I6376" s="18">
        <f t="shared" si="298"/>
        <v>19.13</v>
      </c>
      <c r="J6376" s="17">
        <f t="shared" si="299"/>
        <v>0</v>
      </c>
    </row>
    <row r="6377" spans="1:10" x14ac:dyDescent="0.3">
      <c r="A6377" s="2">
        <v>20200922</v>
      </c>
      <c r="B6377" s="2" t="s">
        <v>41</v>
      </c>
      <c r="C6377" s="2">
        <v>73</v>
      </c>
      <c r="D6377" s="2">
        <v>8.32</v>
      </c>
      <c r="E6377" s="2">
        <v>17.600000000000001</v>
      </c>
      <c r="F6377" s="2">
        <v>1.24</v>
      </c>
      <c r="G6377" s="2">
        <v>0</v>
      </c>
      <c r="H6377" s="16">
        <f t="shared" si="300"/>
        <v>504.48646774803569</v>
      </c>
      <c r="I6377" s="15">
        <f t="shared" si="298"/>
        <v>33.365202117126117</v>
      </c>
      <c r="J6377" s="14">
        <f t="shared" si="299"/>
        <v>0.48549587704173264</v>
      </c>
    </row>
    <row r="6378" spans="1:10" x14ac:dyDescent="0.3">
      <c r="A6378" s="19">
        <v>20200922</v>
      </c>
      <c r="B6378" s="19" t="s">
        <v>40</v>
      </c>
      <c r="C6378" s="19">
        <v>244</v>
      </c>
      <c r="D6378" s="19">
        <v>19.78</v>
      </c>
      <c r="E6378" s="19">
        <v>19.670000000000002</v>
      </c>
      <c r="F6378" s="19">
        <v>1.24</v>
      </c>
      <c r="G6378" s="19">
        <v>0</v>
      </c>
      <c r="H6378" s="17">
        <f t="shared" si="300"/>
        <v>721.02001107106503</v>
      </c>
      <c r="I6378" s="18">
        <f t="shared" si="298"/>
        <v>42.201875345970784</v>
      </c>
      <c r="J6378" s="17">
        <f t="shared" si="299"/>
        <v>0.66520697748528779</v>
      </c>
    </row>
    <row r="6379" spans="1:10" x14ac:dyDescent="0.3">
      <c r="A6379" s="2">
        <v>20200922</v>
      </c>
      <c r="B6379" s="2" t="s">
        <v>39</v>
      </c>
      <c r="C6379" s="2">
        <v>394</v>
      </c>
      <c r="D6379" s="2">
        <v>30.63</v>
      </c>
      <c r="E6379" s="2">
        <v>20.36</v>
      </c>
      <c r="F6379" s="2">
        <v>1.52</v>
      </c>
      <c r="G6379" s="2">
        <v>0</v>
      </c>
      <c r="H6379" s="16">
        <f t="shared" si="300"/>
        <v>773.3192616305713</v>
      </c>
      <c r="I6379" s="15">
        <f t="shared" si="298"/>
        <v>44.526226925955356</v>
      </c>
      <c r="J6379" s="14">
        <f t="shared" si="299"/>
        <v>0.70536922838092275</v>
      </c>
    </row>
    <row r="6380" spans="1:10" x14ac:dyDescent="0.3">
      <c r="A6380" s="19">
        <v>20200922</v>
      </c>
      <c r="B6380" s="19" t="s">
        <v>38</v>
      </c>
      <c r="C6380" s="19">
        <v>507</v>
      </c>
      <c r="D6380" s="19">
        <v>40.25</v>
      </c>
      <c r="E6380" s="19">
        <v>21.36</v>
      </c>
      <c r="F6380" s="19">
        <v>1.93</v>
      </c>
      <c r="G6380" s="19">
        <v>0</v>
      </c>
      <c r="H6380" s="17">
        <f t="shared" si="300"/>
        <v>784.67912656663646</v>
      </c>
      <c r="I6380" s="18">
        <f t="shared" si="298"/>
        <v>45.881222705207392</v>
      </c>
      <c r="J6380" s="17">
        <f t="shared" si="299"/>
        <v>0.71094635839379139</v>
      </c>
    </row>
    <row r="6381" spans="1:10" x14ac:dyDescent="0.3">
      <c r="A6381" s="2">
        <v>20200922</v>
      </c>
      <c r="B6381" s="2" t="s">
        <v>37</v>
      </c>
      <c r="C6381" s="2">
        <v>650.01</v>
      </c>
      <c r="D6381" s="2">
        <v>47.65</v>
      </c>
      <c r="E6381" s="2">
        <v>21.91</v>
      </c>
      <c r="F6381" s="2">
        <v>2.5499999999999998</v>
      </c>
      <c r="G6381" s="2">
        <v>0</v>
      </c>
      <c r="H6381" s="16">
        <f t="shared" si="300"/>
        <v>879.5287431600301</v>
      </c>
      <c r="I6381" s="15">
        <f t="shared" si="298"/>
        <v>49.395273223750941</v>
      </c>
      <c r="J6381" s="14">
        <f t="shared" si="299"/>
        <v>0.78297519517113967</v>
      </c>
    </row>
    <row r="6382" spans="1:10" x14ac:dyDescent="0.3">
      <c r="A6382" s="19">
        <v>20200922</v>
      </c>
      <c r="B6382" s="19" t="s">
        <v>36</v>
      </c>
      <c r="C6382" s="19">
        <v>724.01</v>
      </c>
      <c r="D6382" s="19">
        <v>51.43</v>
      </c>
      <c r="E6382" s="19">
        <v>22.47</v>
      </c>
      <c r="F6382" s="19">
        <v>3.17</v>
      </c>
      <c r="G6382" s="19">
        <v>0</v>
      </c>
      <c r="H6382" s="17">
        <f t="shared" si="300"/>
        <v>926.02513560043712</v>
      </c>
      <c r="I6382" s="18">
        <f t="shared" si="298"/>
        <v>51.408285487513659</v>
      </c>
      <c r="J6382" s="17">
        <f t="shared" si="299"/>
        <v>0.8159788229274626</v>
      </c>
    </row>
    <row r="6383" spans="1:10" x14ac:dyDescent="0.3">
      <c r="A6383" s="2">
        <v>20200922</v>
      </c>
      <c r="B6383" s="2" t="s">
        <v>35</v>
      </c>
      <c r="C6383" s="2">
        <v>614.01</v>
      </c>
      <c r="D6383" s="2">
        <v>50.51</v>
      </c>
      <c r="E6383" s="2">
        <v>22.54</v>
      </c>
      <c r="F6383" s="2">
        <v>3.17</v>
      </c>
      <c r="G6383" s="2">
        <v>0</v>
      </c>
      <c r="H6383" s="16">
        <f t="shared" si="300"/>
        <v>795.62224337816599</v>
      </c>
      <c r="I6383" s="15">
        <f t="shared" si="298"/>
        <v>47.40319510556769</v>
      </c>
      <c r="J6383" s="14">
        <f t="shared" si="299"/>
        <v>0.71541208180887861</v>
      </c>
    </row>
    <row r="6384" spans="1:10" x14ac:dyDescent="0.3">
      <c r="A6384" s="19">
        <v>20200922</v>
      </c>
      <c r="B6384" s="19" t="s">
        <v>34</v>
      </c>
      <c r="C6384" s="19">
        <v>430</v>
      </c>
      <c r="D6384" s="19">
        <v>45.18</v>
      </c>
      <c r="E6384" s="19">
        <v>22.64</v>
      </c>
      <c r="F6384" s="19">
        <v>3.31</v>
      </c>
      <c r="G6384" s="19">
        <v>0</v>
      </c>
      <c r="H6384" s="17">
        <f t="shared" si="300"/>
        <v>606.21036046394715</v>
      </c>
      <c r="I6384" s="18">
        <f t="shared" si="298"/>
        <v>41.584073764498349</v>
      </c>
      <c r="J6384" s="17">
        <f t="shared" si="299"/>
        <v>0.56096989245762963</v>
      </c>
    </row>
    <row r="6385" spans="1:10" x14ac:dyDescent="0.3">
      <c r="A6385" s="2">
        <v>20200922</v>
      </c>
      <c r="B6385" s="2" t="s">
        <v>33</v>
      </c>
      <c r="C6385" s="2">
        <v>178</v>
      </c>
      <c r="D6385" s="2">
        <v>36.78</v>
      </c>
      <c r="E6385" s="2">
        <v>22.4</v>
      </c>
      <c r="F6385" s="2">
        <v>3.31</v>
      </c>
      <c r="G6385" s="2">
        <v>0</v>
      </c>
      <c r="H6385" s="16">
        <f t="shared" si="300"/>
        <v>297.28896478564423</v>
      </c>
      <c r="I6385" s="15">
        <f t="shared" si="298"/>
        <v>31.690280149551381</v>
      </c>
      <c r="J6385" s="14">
        <f t="shared" si="299"/>
        <v>0.28833870571660686</v>
      </c>
    </row>
    <row r="6386" spans="1:10" x14ac:dyDescent="0.3">
      <c r="A6386" s="19">
        <v>20200922</v>
      </c>
      <c r="B6386" s="19" t="s">
        <v>32</v>
      </c>
      <c r="C6386" s="19">
        <v>123</v>
      </c>
      <c r="D6386" s="19">
        <v>26.6</v>
      </c>
      <c r="E6386" s="19">
        <v>21.81</v>
      </c>
      <c r="F6386" s="19">
        <v>3.72</v>
      </c>
      <c r="G6386" s="19">
        <v>0</v>
      </c>
      <c r="H6386" s="17">
        <f t="shared" si="300"/>
        <v>274.70129214728559</v>
      </c>
      <c r="I6386" s="18">
        <f t="shared" si="298"/>
        <v>30.394415379602673</v>
      </c>
      <c r="J6386" s="17">
        <f t="shared" si="299"/>
        <v>0.26803295420908335</v>
      </c>
    </row>
    <row r="6387" spans="1:10" x14ac:dyDescent="0.3">
      <c r="A6387" s="2">
        <v>20200922</v>
      </c>
      <c r="B6387" s="2" t="s">
        <v>31</v>
      </c>
      <c r="C6387" s="2">
        <v>77</v>
      </c>
      <c r="D6387" s="2">
        <v>15.46</v>
      </c>
      <c r="E6387" s="2">
        <v>21.07</v>
      </c>
      <c r="F6387" s="2">
        <v>4.34</v>
      </c>
      <c r="G6387" s="2">
        <v>0</v>
      </c>
      <c r="H6387" s="16">
        <f t="shared" si="300"/>
        <v>288.85951020632979</v>
      </c>
      <c r="I6387" s="15">
        <f t="shared" si="298"/>
        <v>30.096859693947806</v>
      </c>
      <c r="J6387" s="14">
        <f t="shared" si="299"/>
        <v>0.2822342664298011</v>
      </c>
    </row>
    <row r="6388" spans="1:10" x14ac:dyDescent="0.3">
      <c r="A6388" s="19">
        <v>20200922</v>
      </c>
      <c r="B6388" s="19" t="s">
        <v>30</v>
      </c>
      <c r="C6388" s="19">
        <v>21.38</v>
      </c>
      <c r="D6388" s="19">
        <v>3.87</v>
      </c>
      <c r="E6388" s="19">
        <v>20.58</v>
      </c>
      <c r="F6388" s="19">
        <v>4.1399999999999997</v>
      </c>
      <c r="G6388" s="19">
        <v>0</v>
      </c>
      <c r="H6388" s="17">
        <f t="shared" si="300"/>
        <v>316.77408368202521</v>
      </c>
      <c r="I6388" s="18">
        <f t="shared" si="298"/>
        <v>30.479190115063286</v>
      </c>
      <c r="J6388" s="17">
        <f t="shared" si="299"/>
        <v>0.3089635892559407</v>
      </c>
    </row>
    <row r="6389" spans="1:10" x14ac:dyDescent="0.3">
      <c r="A6389" s="2">
        <v>20200922</v>
      </c>
      <c r="B6389" s="2" t="s">
        <v>29</v>
      </c>
      <c r="C6389" s="2">
        <v>0</v>
      </c>
      <c r="D6389" s="2">
        <v>0</v>
      </c>
      <c r="E6389" s="2">
        <v>20.22</v>
      </c>
      <c r="F6389" s="2">
        <v>3.79</v>
      </c>
      <c r="G6389" s="2">
        <v>0</v>
      </c>
      <c r="H6389" s="16">
        <f t="shared" si="300"/>
        <v>0</v>
      </c>
      <c r="I6389" s="15">
        <f t="shared" si="298"/>
        <v>20.22</v>
      </c>
      <c r="J6389" s="14">
        <f t="shared" si="299"/>
        <v>0</v>
      </c>
    </row>
    <row r="6390" spans="1:10" x14ac:dyDescent="0.3">
      <c r="A6390" s="19">
        <v>20200922</v>
      </c>
      <c r="B6390" s="19" t="s">
        <v>28</v>
      </c>
      <c r="C6390" s="19">
        <v>0</v>
      </c>
      <c r="D6390" s="19">
        <v>0</v>
      </c>
      <c r="E6390" s="19">
        <v>20.02</v>
      </c>
      <c r="F6390" s="19">
        <v>3.79</v>
      </c>
      <c r="G6390" s="19">
        <v>0</v>
      </c>
      <c r="H6390" s="17">
        <f t="shared" si="300"/>
        <v>0</v>
      </c>
      <c r="I6390" s="18">
        <f t="shared" si="298"/>
        <v>20.02</v>
      </c>
      <c r="J6390" s="17">
        <f t="shared" si="299"/>
        <v>0</v>
      </c>
    </row>
    <row r="6391" spans="1:10" x14ac:dyDescent="0.3">
      <c r="A6391" s="2">
        <v>20200922</v>
      </c>
      <c r="B6391" s="2" t="s">
        <v>27</v>
      </c>
      <c r="C6391" s="2">
        <v>0</v>
      </c>
      <c r="D6391" s="2">
        <v>0</v>
      </c>
      <c r="E6391" s="2">
        <v>19.88</v>
      </c>
      <c r="F6391" s="2">
        <v>2.97</v>
      </c>
      <c r="G6391" s="2">
        <v>0</v>
      </c>
      <c r="H6391" s="16">
        <f t="shared" si="300"/>
        <v>0</v>
      </c>
      <c r="I6391" s="15">
        <f t="shared" si="298"/>
        <v>19.88</v>
      </c>
      <c r="J6391" s="14">
        <f t="shared" si="299"/>
        <v>0</v>
      </c>
    </row>
    <row r="6392" spans="1:10" x14ac:dyDescent="0.3">
      <c r="A6392" s="19">
        <v>20200922</v>
      </c>
      <c r="B6392" s="19" t="s">
        <v>26</v>
      </c>
      <c r="C6392" s="19">
        <v>0</v>
      </c>
      <c r="D6392" s="19">
        <v>0</v>
      </c>
      <c r="E6392" s="19">
        <v>19.7</v>
      </c>
      <c r="F6392" s="19">
        <v>2.62</v>
      </c>
      <c r="G6392" s="19">
        <v>0</v>
      </c>
      <c r="H6392" s="17">
        <f t="shared" si="300"/>
        <v>0</v>
      </c>
      <c r="I6392" s="18">
        <f t="shared" si="298"/>
        <v>19.7</v>
      </c>
      <c r="J6392" s="17">
        <f t="shared" si="299"/>
        <v>0</v>
      </c>
    </row>
    <row r="6393" spans="1:10" x14ac:dyDescent="0.3">
      <c r="A6393" s="2">
        <v>20200922</v>
      </c>
      <c r="B6393" s="2" t="s">
        <v>25</v>
      </c>
      <c r="C6393" s="2">
        <v>0</v>
      </c>
      <c r="D6393" s="2">
        <v>0</v>
      </c>
      <c r="E6393" s="2">
        <v>19.489999999999998</v>
      </c>
      <c r="F6393" s="2">
        <v>2.21</v>
      </c>
      <c r="G6393" s="2">
        <v>0</v>
      </c>
      <c r="H6393" s="16">
        <f t="shared" si="300"/>
        <v>0</v>
      </c>
      <c r="I6393" s="15">
        <f t="shared" si="298"/>
        <v>19.489999999999998</v>
      </c>
      <c r="J6393" s="14">
        <f t="shared" si="299"/>
        <v>0</v>
      </c>
    </row>
    <row r="6394" spans="1:10" x14ac:dyDescent="0.3">
      <c r="A6394" s="19">
        <v>20200923</v>
      </c>
      <c r="B6394" s="19" t="s">
        <v>48</v>
      </c>
      <c r="C6394" s="19">
        <v>0</v>
      </c>
      <c r="D6394" s="19">
        <v>0</v>
      </c>
      <c r="E6394" s="19">
        <v>19.3</v>
      </c>
      <c r="F6394" s="19">
        <v>1.86</v>
      </c>
      <c r="G6394" s="19">
        <v>0</v>
      </c>
      <c r="H6394" s="17">
        <f t="shared" si="300"/>
        <v>0</v>
      </c>
      <c r="I6394" s="18">
        <f t="shared" si="298"/>
        <v>19.3</v>
      </c>
      <c r="J6394" s="17">
        <f t="shared" si="299"/>
        <v>0</v>
      </c>
    </row>
    <row r="6395" spans="1:10" x14ac:dyDescent="0.3">
      <c r="A6395" s="2">
        <v>20200923</v>
      </c>
      <c r="B6395" s="2" t="s">
        <v>47</v>
      </c>
      <c r="C6395" s="2">
        <v>0</v>
      </c>
      <c r="D6395" s="2">
        <v>0</v>
      </c>
      <c r="E6395" s="2">
        <v>19.11</v>
      </c>
      <c r="F6395" s="2">
        <v>1.86</v>
      </c>
      <c r="G6395" s="2">
        <v>0</v>
      </c>
      <c r="H6395" s="16">
        <f t="shared" si="300"/>
        <v>0</v>
      </c>
      <c r="I6395" s="15">
        <f t="shared" si="298"/>
        <v>19.11</v>
      </c>
      <c r="J6395" s="14">
        <f t="shared" si="299"/>
        <v>0</v>
      </c>
    </row>
    <row r="6396" spans="1:10" x14ac:dyDescent="0.3">
      <c r="A6396" s="19">
        <v>20200923</v>
      </c>
      <c r="B6396" s="19" t="s">
        <v>46</v>
      </c>
      <c r="C6396" s="19">
        <v>0</v>
      </c>
      <c r="D6396" s="19">
        <v>0</v>
      </c>
      <c r="E6396" s="19">
        <v>18.97</v>
      </c>
      <c r="F6396" s="19">
        <v>2.0699999999999998</v>
      </c>
      <c r="G6396" s="19">
        <v>0</v>
      </c>
      <c r="H6396" s="17">
        <f t="shared" si="300"/>
        <v>0</v>
      </c>
      <c r="I6396" s="18">
        <f t="shared" si="298"/>
        <v>18.97</v>
      </c>
      <c r="J6396" s="17">
        <f t="shared" si="299"/>
        <v>0</v>
      </c>
    </row>
    <row r="6397" spans="1:10" x14ac:dyDescent="0.3">
      <c r="A6397" s="2">
        <v>20200923</v>
      </c>
      <c r="B6397" s="2" t="s">
        <v>45</v>
      </c>
      <c r="C6397" s="2">
        <v>0</v>
      </c>
      <c r="D6397" s="2">
        <v>0</v>
      </c>
      <c r="E6397" s="2">
        <v>19</v>
      </c>
      <c r="F6397" s="2">
        <v>2.14</v>
      </c>
      <c r="G6397" s="2">
        <v>0</v>
      </c>
      <c r="H6397" s="16">
        <f t="shared" si="300"/>
        <v>0</v>
      </c>
      <c r="I6397" s="15">
        <f t="shared" si="298"/>
        <v>19</v>
      </c>
      <c r="J6397" s="14">
        <f t="shared" si="299"/>
        <v>0</v>
      </c>
    </row>
    <row r="6398" spans="1:10" x14ac:dyDescent="0.3">
      <c r="A6398" s="19">
        <v>20200923</v>
      </c>
      <c r="B6398" s="19" t="s">
        <v>44</v>
      </c>
      <c r="C6398" s="19">
        <v>0</v>
      </c>
      <c r="D6398" s="19">
        <v>0</v>
      </c>
      <c r="E6398" s="19">
        <v>19</v>
      </c>
      <c r="F6398" s="19">
        <v>2.34</v>
      </c>
      <c r="G6398" s="19">
        <v>0</v>
      </c>
      <c r="H6398" s="17">
        <f t="shared" si="300"/>
        <v>0</v>
      </c>
      <c r="I6398" s="18">
        <f t="shared" si="298"/>
        <v>19</v>
      </c>
      <c r="J6398" s="17">
        <f t="shared" si="299"/>
        <v>0</v>
      </c>
    </row>
    <row r="6399" spans="1:10" x14ac:dyDescent="0.3">
      <c r="A6399" s="2">
        <v>20200923</v>
      </c>
      <c r="B6399" s="2" t="s">
        <v>43</v>
      </c>
      <c r="C6399" s="2">
        <v>0</v>
      </c>
      <c r="D6399" s="2">
        <v>0</v>
      </c>
      <c r="E6399" s="2">
        <v>19.059999999999999</v>
      </c>
      <c r="F6399" s="2">
        <v>2.5499999999999998</v>
      </c>
      <c r="G6399" s="2">
        <v>0</v>
      </c>
      <c r="H6399" s="16">
        <f t="shared" si="300"/>
        <v>0</v>
      </c>
      <c r="I6399" s="15">
        <f t="shared" si="298"/>
        <v>19.059999999999999</v>
      </c>
      <c r="J6399" s="14">
        <f t="shared" si="299"/>
        <v>0</v>
      </c>
    </row>
    <row r="6400" spans="1:10" x14ac:dyDescent="0.3">
      <c r="A6400" s="19">
        <v>20200923</v>
      </c>
      <c r="B6400" s="19" t="s">
        <v>42</v>
      </c>
      <c r="C6400" s="19">
        <v>0</v>
      </c>
      <c r="D6400" s="19">
        <v>0</v>
      </c>
      <c r="E6400" s="19">
        <v>19.149999999999999</v>
      </c>
      <c r="F6400" s="19">
        <v>3.03</v>
      </c>
      <c r="G6400" s="19">
        <v>0</v>
      </c>
      <c r="H6400" s="17">
        <f t="shared" si="300"/>
        <v>0</v>
      </c>
      <c r="I6400" s="18">
        <f t="shared" si="298"/>
        <v>19.149999999999999</v>
      </c>
      <c r="J6400" s="17">
        <f t="shared" si="299"/>
        <v>0</v>
      </c>
    </row>
    <row r="6401" spans="1:10" x14ac:dyDescent="0.3">
      <c r="A6401" s="2">
        <v>20200923</v>
      </c>
      <c r="B6401" s="2" t="s">
        <v>41</v>
      </c>
      <c r="C6401" s="2">
        <v>74</v>
      </c>
      <c r="D6401" s="2">
        <v>8.14</v>
      </c>
      <c r="E6401" s="2">
        <v>19.3</v>
      </c>
      <c r="F6401" s="2">
        <v>2.62</v>
      </c>
      <c r="G6401" s="2">
        <v>0</v>
      </c>
      <c r="H6401" s="16">
        <f t="shared" si="300"/>
        <v>522.62705189109613</v>
      </c>
      <c r="I6401" s="15">
        <f t="shared" si="298"/>
        <v>35.632095371596755</v>
      </c>
      <c r="J6401" s="14">
        <f t="shared" si="299"/>
        <v>0.49762225892342454</v>
      </c>
    </row>
    <row r="6402" spans="1:10" x14ac:dyDescent="0.3">
      <c r="A6402" s="19">
        <v>20200923</v>
      </c>
      <c r="B6402" s="19" t="s">
        <v>40</v>
      </c>
      <c r="C6402" s="19">
        <v>192</v>
      </c>
      <c r="D6402" s="19">
        <v>19.59</v>
      </c>
      <c r="E6402" s="19">
        <v>19.79</v>
      </c>
      <c r="F6402" s="19">
        <v>3.45</v>
      </c>
      <c r="G6402" s="19">
        <v>0</v>
      </c>
      <c r="H6402" s="17">
        <f t="shared" si="300"/>
        <v>572.64348810530907</v>
      </c>
      <c r="I6402" s="18">
        <f t="shared" si="298"/>
        <v>37.685109003290904</v>
      </c>
      <c r="J6402" s="17">
        <f t="shared" si="299"/>
        <v>0.53995528530542658</v>
      </c>
    </row>
    <row r="6403" spans="1:10" x14ac:dyDescent="0.3">
      <c r="A6403" s="2">
        <v>20200923</v>
      </c>
      <c r="B6403" s="2" t="s">
        <v>39</v>
      </c>
      <c r="C6403" s="2">
        <v>167</v>
      </c>
      <c r="D6403" s="2">
        <v>30.41</v>
      </c>
      <c r="E6403" s="2">
        <v>20.329999999999998</v>
      </c>
      <c r="F6403" s="2">
        <v>4.07</v>
      </c>
      <c r="G6403" s="2">
        <v>0</v>
      </c>
      <c r="H6403" s="16">
        <f t="shared" si="300"/>
        <v>329.9193636824287</v>
      </c>
      <c r="I6403" s="15">
        <f t="shared" si="298"/>
        <v>30.639980115075893</v>
      </c>
      <c r="J6403" s="14">
        <f t="shared" si="299"/>
        <v>0.32154603975406543</v>
      </c>
    </row>
    <row r="6404" spans="1:10" x14ac:dyDescent="0.3">
      <c r="A6404" s="19">
        <v>20200923</v>
      </c>
      <c r="B6404" s="19" t="s">
        <v>38</v>
      </c>
      <c r="C6404" s="19">
        <v>419</v>
      </c>
      <c r="D6404" s="19">
        <v>39.979999999999997</v>
      </c>
      <c r="E6404" s="19">
        <v>21.21</v>
      </c>
      <c r="F6404" s="19">
        <v>4.4800000000000004</v>
      </c>
      <c r="G6404" s="19">
        <v>0</v>
      </c>
      <c r="H6404" s="17">
        <f t="shared" si="300"/>
        <v>652.11960524802691</v>
      </c>
      <c r="I6404" s="18">
        <f t="shared" si="298"/>
        <v>41.588737664000845</v>
      </c>
      <c r="J6404" s="17">
        <f t="shared" si="299"/>
        <v>0.60343932049147608</v>
      </c>
    </row>
    <row r="6405" spans="1:10" x14ac:dyDescent="0.3">
      <c r="A6405" s="2">
        <v>20200923</v>
      </c>
      <c r="B6405" s="2" t="s">
        <v>37</v>
      </c>
      <c r="C6405" s="2">
        <v>450</v>
      </c>
      <c r="D6405" s="2">
        <v>47.32</v>
      </c>
      <c r="E6405" s="2">
        <v>21.85</v>
      </c>
      <c r="F6405" s="2">
        <v>4.28</v>
      </c>
      <c r="G6405" s="2">
        <v>0</v>
      </c>
      <c r="H6405" s="16">
        <f t="shared" si="300"/>
        <v>612.11891576348978</v>
      </c>
      <c r="I6405" s="15">
        <f t="shared" si="298"/>
        <v>40.978716117609054</v>
      </c>
      <c r="J6405" s="14">
        <f t="shared" si="299"/>
        <v>0.56810498103007423</v>
      </c>
    </row>
    <row r="6406" spans="1:10" x14ac:dyDescent="0.3">
      <c r="A6406" s="19">
        <v>20200923</v>
      </c>
      <c r="B6406" s="19" t="s">
        <v>36</v>
      </c>
      <c r="C6406" s="19">
        <v>312</v>
      </c>
      <c r="D6406" s="19">
        <v>51.05</v>
      </c>
      <c r="E6406" s="19">
        <v>22.33</v>
      </c>
      <c r="F6406" s="19">
        <v>4.1399999999999997</v>
      </c>
      <c r="G6406" s="19">
        <v>0</v>
      </c>
      <c r="H6406" s="17">
        <f t="shared" si="300"/>
        <v>401.18563155251297</v>
      </c>
      <c r="I6406" s="18">
        <f t="shared" si="298"/>
        <v>34.867050986016025</v>
      </c>
      <c r="J6406" s="17">
        <f t="shared" si="299"/>
        <v>0.3833722956862774</v>
      </c>
    </row>
    <row r="6407" spans="1:10" x14ac:dyDescent="0.3">
      <c r="A6407" s="2">
        <v>20200923</v>
      </c>
      <c r="B6407" s="2" t="s">
        <v>35</v>
      </c>
      <c r="C6407" s="2">
        <v>538</v>
      </c>
      <c r="D6407" s="2">
        <v>50.11</v>
      </c>
      <c r="E6407" s="2">
        <v>22.63</v>
      </c>
      <c r="F6407" s="2">
        <v>4.1399999999999997</v>
      </c>
      <c r="G6407" s="2">
        <v>0</v>
      </c>
      <c r="H6407" s="16">
        <f t="shared" si="300"/>
        <v>701.18084334765592</v>
      </c>
      <c r="I6407" s="15">
        <f t="shared" si="298"/>
        <v>44.541901354614247</v>
      </c>
      <c r="J6407" s="14">
        <f t="shared" si="299"/>
        <v>0.63952001242165291</v>
      </c>
    </row>
    <row r="6408" spans="1:10" x14ac:dyDescent="0.3">
      <c r="A6408" s="19">
        <v>20200923</v>
      </c>
      <c r="B6408" s="19" t="s">
        <v>34</v>
      </c>
      <c r="C6408" s="19">
        <v>454</v>
      </c>
      <c r="D6408" s="19">
        <v>44.79</v>
      </c>
      <c r="E6408" s="19">
        <v>22.83</v>
      </c>
      <c r="F6408" s="19">
        <v>4</v>
      </c>
      <c r="G6408" s="19">
        <v>0</v>
      </c>
      <c r="H6408" s="17">
        <f t="shared" si="300"/>
        <v>644.41920019769441</v>
      </c>
      <c r="I6408" s="18">
        <f t="shared" si="298"/>
        <v>42.968100006177949</v>
      </c>
      <c r="J6408" s="17">
        <f t="shared" si="299"/>
        <v>0.59231375133995423</v>
      </c>
    </row>
    <row r="6409" spans="1:10" x14ac:dyDescent="0.3">
      <c r="A6409" s="2">
        <v>20200923</v>
      </c>
      <c r="B6409" s="2" t="s">
        <v>33</v>
      </c>
      <c r="C6409" s="2">
        <v>335</v>
      </c>
      <c r="D6409" s="2">
        <v>36.42</v>
      </c>
      <c r="E6409" s="2">
        <v>22.44</v>
      </c>
      <c r="F6409" s="2">
        <v>4.28</v>
      </c>
      <c r="G6409" s="2">
        <v>0</v>
      </c>
      <c r="H6409" s="16">
        <f t="shared" si="300"/>
        <v>564.2582220462516</v>
      </c>
      <c r="I6409" s="15">
        <f t="shared" si="298"/>
        <v>40.073069438945367</v>
      </c>
      <c r="J6409" s="14">
        <f t="shared" si="299"/>
        <v>0.52598525691545606</v>
      </c>
    </row>
    <row r="6410" spans="1:10" x14ac:dyDescent="0.3">
      <c r="A6410" s="19">
        <v>20200923</v>
      </c>
      <c r="B6410" s="19" t="s">
        <v>32</v>
      </c>
      <c r="C6410" s="19">
        <v>356.01</v>
      </c>
      <c r="D6410" s="19">
        <v>26.27</v>
      </c>
      <c r="E6410" s="19">
        <v>22.19</v>
      </c>
      <c r="F6410" s="19">
        <v>4.41</v>
      </c>
      <c r="G6410" s="19">
        <v>0</v>
      </c>
      <c r="H6410" s="17">
        <f t="shared" si="300"/>
        <v>804.35745080694198</v>
      </c>
      <c r="I6410" s="18">
        <f t="shared" ref="I6410:I6473" si="301">E6410+H6410*((NOCT-20)/(800))</f>
        <v>47.326170337716938</v>
      </c>
      <c r="J6410" s="17">
        <f t="shared" ref="J6410:J6473" si="302">P_STC__W*(H6410/1000)*(1+(alpha_p/100)*(I6410-25))</f>
        <v>0.72354545424086802</v>
      </c>
    </row>
    <row r="6411" spans="1:10" x14ac:dyDescent="0.3">
      <c r="A6411" s="2">
        <v>20200923</v>
      </c>
      <c r="B6411" s="2" t="s">
        <v>31</v>
      </c>
      <c r="C6411" s="2">
        <v>76</v>
      </c>
      <c r="D6411" s="2">
        <v>15.14</v>
      </c>
      <c r="E6411" s="2">
        <v>21.5</v>
      </c>
      <c r="F6411" s="2">
        <v>3.66</v>
      </c>
      <c r="G6411" s="2">
        <v>0</v>
      </c>
      <c r="H6411" s="16">
        <f t="shared" si="300"/>
        <v>290.98876095374186</v>
      </c>
      <c r="I6411" s="15">
        <f t="shared" si="301"/>
        <v>30.593398779804431</v>
      </c>
      <c r="J6411" s="14">
        <f t="shared" si="302"/>
        <v>0.28366448814169232</v>
      </c>
    </row>
    <row r="6412" spans="1:10" x14ac:dyDescent="0.3">
      <c r="A6412" s="19">
        <v>20200923</v>
      </c>
      <c r="B6412" s="19" t="s">
        <v>30</v>
      </c>
      <c r="C6412" s="19">
        <v>16.809999999999999</v>
      </c>
      <c r="D6412" s="19">
        <v>3.56</v>
      </c>
      <c r="E6412" s="19">
        <v>20.98</v>
      </c>
      <c r="F6412" s="19">
        <v>2.69</v>
      </c>
      <c r="G6412" s="19">
        <v>0</v>
      </c>
      <c r="H6412" s="17">
        <f t="shared" si="300"/>
        <v>270.71967709160373</v>
      </c>
      <c r="I6412" s="18">
        <f t="shared" si="301"/>
        <v>29.439989909112619</v>
      </c>
      <c r="J6412" s="17">
        <f t="shared" si="302"/>
        <v>0.26531071023642144</v>
      </c>
    </row>
    <row r="6413" spans="1:10" x14ac:dyDescent="0.3">
      <c r="A6413" s="2">
        <v>20200923</v>
      </c>
      <c r="B6413" s="2" t="s">
        <v>29</v>
      </c>
      <c r="C6413" s="2">
        <v>0</v>
      </c>
      <c r="D6413" s="2">
        <v>0</v>
      </c>
      <c r="E6413" s="2">
        <v>20.399999999999999</v>
      </c>
      <c r="F6413" s="2">
        <v>1.72</v>
      </c>
      <c r="G6413" s="2">
        <v>0</v>
      </c>
      <c r="H6413" s="16">
        <f t="shared" si="300"/>
        <v>0</v>
      </c>
      <c r="I6413" s="15">
        <f t="shared" si="301"/>
        <v>20.399999999999999</v>
      </c>
      <c r="J6413" s="14">
        <f t="shared" si="302"/>
        <v>0</v>
      </c>
    </row>
    <row r="6414" spans="1:10" x14ac:dyDescent="0.3">
      <c r="A6414" s="19">
        <v>20200923</v>
      </c>
      <c r="B6414" s="19" t="s">
        <v>28</v>
      </c>
      <c r="C6414" s="19">
        <v>0</v>
      </c>
      <c r="D6414" s="19">
        <v>0</v>
      </c>
      <c r="E6414" s="19">
        <v>19.93</v>
      </c>
      <c r="F6414" s="19">
        <v>1.31</v>
      </c>
      <c r="G6414" s="19">
        <v>0</v>
      </c>
      <c r="H6414" s="17">
        <f t="shared" si="300"/>
        <v>0</v>
      </c>
      <c r="I6414" s="18">
        <f t="shared" si="301"/>
        <v>19.93</v>
      </c>
      <c r="J6414" s="17">
        <f t="shared" si="302"/>
        <v>0</v>
      </c>
    </row>
    <row r="6415" spans="1:10" x14ac:dyDescent="0.3">
      <c r="A6415" s="2">
        <v>20200923</v>
      </c>
      <c r="B6415" s="2" t="s">
        <v>27</v>
      </c>
      <c r="C6415" s="2">
        <v>0</v>
      </c>
      <c r="D6415" s="2">
        <v>0</v>
      </c>
      <c r="E6415" s="2">
        <v>19.190000000000001</v>
      </c>
      <c r="F6415" s="2">
        <v>0.9</v>
      </c>
      <c r="G6415" s="2">
        <v>0</v>
      </c>
      <c r="H6415" s="16">
        <f t="shared" si="300"/>
        <v>0</v>
      </c>
      <c r="I6415" s="15">
        <f t="shared" si="301"/>
        <v>19.190000000000001</v>
      </c>
      <c r="J6415" s="14">
        <f t="shared" si="302"/>
        <v>0</v>
      </c>
    </row>
    <row r="6416" spans="1:10" x14ac:dyDescent="0.3">
      <c r="A6416" s="19">
        <v>20200923</v>
      </c>
      <c r="B6416" s="19" t="s">
        <v>26</v>
      </c>
      <c r="C6416" s="19">
        <v>0</v>
      </c>
      <c r="D6416" s="19">
        <v>0</v>
      </c>
      <c r="E6416" s="19">
        <v>18.82</v>
      </c>
      <c r="F6416" s="19">
        <v>0.9</v>
      </c>
      <c r="G6416" s="19">
        <v>0</v>
      </c>
      <c r="H6416" s="17">
        <f t="shared" si="300"/>
        <v>0</v>
      </c>
      <c r="I6416" s="18">
        <f t="shared" si="301"/>
        <v>18.82</v>
      </c>
      <c r="J6416" s="17">
        <f t="shared" si="302"/>
        <v>0</v>
      </c>
    </row>
    <row r="6417" spans="1:10" x14ac:dyDescent="0.3">
      <c r="A6417" s="2">
        <v>20200923</v>
      </c>
      <c r="B6417" s="2" t="s">
        <v>25</v>
      </c>
      <c r="C6417" s="2">
        <v>0</v>
      </c>
      <c r="D6417" s="2">
        <v>0</v>
      </c>
      <c r="E6417" s="2">
        <v>18.190000000000001</v>
      </c>
      <c r="F6417" s="2">
        <v>1.1000000000000001</v>
      </c>
      <c r="G6417" s="2">
        <v>0</v>
      </c>
      <c r="H6417" s="16">
        <f t="shared" si="300"/>
        <v>0</v>
      </c>
      <c r="I6417" s="15">
        <f t="shared" si="301"/>
        <v>18.190000000000001</v>
      </c>
      <c r="J6417" s="14">
        <f t="shared" si="302"/>
        <v>0</v>
      </c>
    </row>
    <row r="6418" spans="1:10" x14ac:dyDescent="0.3">
      <c r="A6418" s="19">
        <v>20200924</v>
      </c>
      <c r="B6418" s="19" t="s">
        <v>48</v>
      </c>
      <c r="C6418" s="19">
        <v>0</v>
      </c>
      <c r="D6418" s="19">
        <v>0</v>
      </c>
      <c r="E6418" s="19">
        <v>17.98</v>
      </c>
      <c r="F6418" s="19">
        <v>1.1000000000000001</v>
      </c>
      <c r="G6418" s="19">
        <v>0</v>
      </c>
      <c r="H6418" s="17">
        <f t="shared" si="300"/>
        <v>0</v>
      </c>
      <c r="I6418" s="18">
        <f t="shared" si="301"/>
        <v>17.98</v>
      </c>
      <c r="J6418" s="17">
        <f t="shared" si="302"/>
        <v>0</v>
      </c>
    </row>
    <row r="6419" spans="1:10" x14ac:dyDescent="0.3">
      <c r="A6419" s="2">
        <v>20200924</v>
      </c>
      <c r="B6419" s="2" t="s">
        <v>47</v>
      </c>
      <c r="C6419" s="2">
        <v>0</v>
      </c>
      <c r="D6419" s="2">
        <v>0</v>
      </c>
      <c r="E6419" s="2">
        <v>17.88</v>
      </c>
      <c r="F6419" s="2">
        <v>0.97</v>
      </c>
      <c r="G6419" s="2">
        <v>0</v>
      </c>
      <c r="H6419" s="16">
        <f t="shared" ref="H6419:H6482" si="303">IF(D6419&gt;0,C6419/SIN(D6419*PI()/180),0)</f>
        <v>0</v>
      </c>
      <c r="I6419" s="15">
        <f t="shared" si="301"/>
        <v>17.88</v>
      </c>
      <c r="J6419" s="14">
        <f t="shared" si="302"/>
        <v>0</v>
      </c>
    </row>
    <row r="6420" spans="1:10" x14ac:dyDescent="0.3">
      <c r="A6420" s="19">
        <v>20200924</v>
      </c>
      <c r="B6420" s="19" t="s">
        <v>46</v>
      </c>
      <c r="C6420" s="19">
        <v>0</v>
      </c>
      <c r="D6420" s="19">
        <v>0</v>
      </c>
      <c r="E6420" s="19">
        <v>18.32</v>
      </c>
      <c r="F6420" s="19">
        <v>1.59</v>
      </c>
      <c r="G6420" s="19">
        <v>0</v>
      </c>
      <c r="H6420" s="17">
        <f t="shared" si="303"/>
        <v>0</v>
      </c>
      <c r="I6420" s="18">
        <f t="shared" si="301"/>
        <v>18.32</v>
      </c>
      <c r="J6420" s="17">
        <f t="shared" si="302"/>
        <v>0</v>
      </c>
    </row>
    <row r="6421" spans="1:10" x14ac:dyDescent="0.3">
      <c r="A6421" s="2">
        <v>20200924</v>
      </c>
      <c r="B6421" s="2" t="s">
        <v>45</v>
      </c>
      <c r="C6421" s="2">
        <v>0</v>
      </c>
      <c r="D6421" s="2">
        <v>0</v>
      </c>
      <c r="E6421" s="2">
        <v>18.510000000000002</v>
      </c>
      <c r="F6421" s="2">
        <v>2</v>
      </c>
      <c r="G6421" s="2">
        <v>0</v>
      </c>
      <c r="H6421" s="16">
        <f t="shared" si="303"/>
        <v>0</v>
      </c>
      <c r="I6421" s="15">
        <f t="shared" si="301"/>
        <v>18.510000000000002</v>
      </c>
      <c r="J6421" s="14">
        <f t="shared" si="302"/>
        <v>0</v>
      </c>
    </row>
    <row r="6422" spans="1:10" x14ac:dyDescent="0.3">
      <c r="A6422" s="19">
        <v>20200924</v>
      </c>
      <c r="B6422" s="19" t="s">
        <v>44</v>
      </c>
      <c r="C6422" s="19">
        <v>0</v>
      </c>
      <c r="D6422" s="19">
        <v>0</v>
      </c>
      <c r="E6422" s="19">
        <v>18.46</v>
      </c>
      <c r="F6422" s="19">
        <v>1.86</v>
      </c>
      <c r="G6422" s="19">
        <v>0</v>
      </c>
      <c r="H6422" s="17">
        <f t="shared" si="303"/>
        <v>0</v>
      </c>
      <c r="I6422" s="18">
        <f t="shared" si="301"/>
        <v>18.46</v>
      </c>
      <c r="J6422" s="17">
        <f t="shared" si="302"/>
        <v>0</v>
      </c>
    </row>
    <row r="6423" spans="1:10" x14ac:dyDescent="0.3">
      <c r="A6423" s="2">
        <v>20200924</v>
      </c>
      <c r="B6423" s="2" t="s">
        <v>43</v>
      </c>
      <c r="C6423" s="2">
        <v>0</v>
      </c>
      <c r="D6423" s="2">
        <v>0</v>
      </c>
      <c r="E6423" s="2">
        <v>18.37</v>
      </c>
      <c r="F6423" s="2">
        <v>1.45</v>
      </c>
      <c r="G6423" s="2">
        <v>0</v>
      </c>
      <c r="H6423" s="16">
        <f t="shared" si="303"/>
        <v>0</v>
      </c>
      <c r="I6423" s="15">
        <f t="shared" si="301"/>
        <v>18.37</v>
      </c>
      <c r="J6423" s="14">
        <f t="shared" si="302"/>
        <v>0</v>
      </c>
    </row>
    <row r="6424" spans="1:10" x14ac:dyDescent="0.3">
      <c r="A6424" s="19">
        <v>20200924</v>
      </c>
      <c r="B6424" s="19" t="s">
        <v>42</v>
      </c>
      <c r="C6424" s="19">
        <v>0</v>
      </c>
      <c r="D6424" s="19">
        <v>0</v>
      </c>
      <c r="E6424" s="19">
        <v>18.46</v>
      </c>
      <c r="F6424" s="19">
        <v>1.17</v>
      </c>
      <c r="G6424" s="19">
        <v>0</v>
      </c>
      <c r="H6424" s="17">
        <f t="shared" si="303"/>
        <v>0</v>
      </c>
      <c r="I6424" s="18">
        <f t="shared" si="301"/>
        <v>18.46</v>
      </c>
      <c r="J6424" s="17">
        <f t="shared" si="302"/>
        <v>0</v>
      </c>
    </row>
    <row r="6425" spans="1:10" x14ac:dyDescent="0.3">
      <c r="A6425" s="2">
        <v>20200924</v>
      </c>
      <c r="B6425" s="2" t="s">
        <v>41</v>
      </c>
      <c r="C6425" s="2">
        <v>56</v>
      </c>
      <c r="D6425" s="2">
        <v>7.96</v>
      </c>
      <c r="E6425" s="2">
        <v>19.010000000000002</v>
      </c>
      <c r="F6425" s="2">
        <v>1.03</v>
      </c>
      <c r="G6425" s="2">
        <v>0</v>
      </c>
      <c r="H6425" s="16">
        <f t="shared" si="303"/>
        <v>404.38547506652816</v>
      </c>
      <c r="I6425" s="15">
        <f t="shared" si="301"/>
        <v>31.647046095829005</v>
      </c>
      <c r="J6425" s="14">
        <f t="shared" si="302"/>
        <v>0.39228961504689902</v>
      </c>
    </row>
    <row r="6426" spans="1:10" x14ac:dyDescent="0.3">
      <c r="A6426" s="19">
        <v>20200924</v>
      </c>
      <c r="B6426" s="19" t="s">
        <v>40</v>
      </c>
      <c r="C6426" s="19">
        <v>162</v>
      </c>
      <c r="D6426" s="19">
        <v>19.399999999999999</v>
      </c>
      <c r="E6426" s="19">
        <v>19.399999999999999</v>
      </c>
      <c r="F6426" s="19">
        <v>1.31</v>
      </c>
      <c r="G6426" s="19">
        <v>0</v>
      </c>
      <c r="H6426" s="17">
        <f t="shared" si="303"/>
        <v>487.71510104535548</v>
      </c>
      <c r="I6426" s="18">
        <f t="shared" si="301"/>
        <v>34.641096907667361</v>
      </c>
      <c r="J6426" s="17">
        <f t="shared" si="302"/>
        <v>0.46655561255905575</v>
      </c>
    </row>
    <row r="6427" spans="1:10" x14ac:dyDescent="0.3">
      <c r="A6427" s="2">
        <v>20200924</v>
      </c>
      <c r="B6427" s="2" t="s">
        <v>39</v>
      </c>
      <c r="C6427" s="2">
        <v>239</v>
      </c>
      <c r="D6427" s="2">
        <v>30.19</v>
      </c>
      <c r="E6427" s="2">
        <v>19.75</v>
      </c>
      <c r="F6427" s="2">
        <v>1.93</v>
      </c>
      <c r="G6427" s="2">
        <v>0</v>
      </c>
      <c r="H6427" s="16">
        <f t="shared" si="303"/>
        <v>475.2727948195369</v>
      </c>
      <c r="I6427" s="15">
        <f t="shared" si="301"/>
        <v>34.602274838110532</v>
      </c>
      <c r="J6427" s="14">
        <f t="shared" si="302"/>
        <v>0.45473614482433339</v>
      </c>
    </row>
    <row r="6428" spans="1:10" x14ac:dyDescent="0.3">
      <c r="A6428" s="19">
        <v>20200924</v>
      </c>
      <c r="B6428" s="19" t="s">
        <v>38</v>
      </c>
      <c r="C6428" s="19">
        <v>198</v>
      </c>
      <c r="D6428" s="19">
        <v>39.72</v>
      </c>
      <c r="E6428" s="19">
        <v>20.25</v>
      </c>
      <c r="F6428" s="19">
        <v>2.14</v>
      </c>
      <c r="G6428" s="19">
        <v>0</v>
      </c>
      <c r="H6428" s="17">
        <f t="shared" si="303"/>
        <v>309.84152950244987</v>
      </c>
      <c r="I6428" s="18">
        <f t="shared" si="301"/>
        <v>29.93254779695156</v>
      </c>
      <c r="J6428" s="17">
        <f t="shared" si="302"/>
        <v>0.30296414281056849</v>
      </c>
    </row>
    <row r="6429" spans="1:10" x14ac:dyDescent="0.3">
      <c r="A6429" s="2">
        <v>20200924</v>
      </c>
      <c r="B6429" s="2" t="s">
        <v>37</v>
      </c>
      <c r="C6429" s="2">
        <v>248</v>
      </c>
      <c r="D6429" s="2">
        <v>47</v>
      </c>
      <c r="E6429" s="2">
        <v>20.69</v>
      </c>
      <c r="F6429" s="2">
        <v>2.48</v>
      </c>
      <c r="G6429" s="2">
        <v>0</v>
      </c>
      <c r="H6429" s="16">
        <f t="shared" si="303"/>
        <v>339.09721035245167</v>
      </c>
      <c r="I6429" s="15">
        <f t="shared" si="301"/>
        <v>31.286787823514118</v>
      </c>
      <c r="J6429" s="14">
        <f t="shared" si="302"/>
        <v>0.32950396539381038</v>
      </c>
    </row>
    <row r="6430" spans="1:10" x14ac:dyDescent="0.3">
      <c r="A6430" s="19">
        <v>20200924</v>
      </c>
      <c r="B6430" s="19" t="s">
        <v>36</v>
      </c>
      <c r="C6430" s="19">
        <v>351</v>
      </c>
      <c r="D6430" s="19">
        <v>50.67</v>
      </c>
      <c r="E6430" s="19">
        <v>20.97</v>
      </c>
      <c r="F6430" s="19">
        <v>3.03</v>
      </c>
      <c r="G6430" s="19">
        <v>0</v>
      </c>
      <c r="H6430" s="17">
        <f t="shared" si="303"/>
        <v>453.77654586914252</v>
      </c>
      <c r="I6430" s="18">
        <f t="shared" si="301"/>
        <v>35.150517058410699</v>
      </c>
      <c r="J6430" s="17">
        <f t="shared" si="302"/>
        <v>0.4330492463061611</v>
      </c>
    </row>
    <row r="6431" spans="1:10" x14ac:dyDescent="0.3">
      <c r="A6431" s="2">
        <v>20200924</v>
      </c>
      <c r="B6431" s="2" t="s">
        <v>35</v>
      </c>
      <c r="C6431" s="2">
        <v>253</v>
      </c>
      <c r="D6431" s="2">
        <v>49.71</v>
      </c>
      <c r="E6431" s="2">
        <v>21.3</v>
      </c>
      <c r="F6431" s="2">
        <v>3.45</v>
      </c>
      <c r="G6431" s="2">
        <v>0</v>
      </c>
      <c r="H6431" s="16">
        <f t="shared" si="303"/>
        <v>331.6809572782501</v>
      </c>
      <c r="I6431" s="15">
        <f t="shared" si="301"/>
        <v>31.665029914945315</v>
      </c>
      <c r="J6431" s="14">
        <f t="shared" si="302"/>
        <v>0.32173297151710256</v>
      </c>
    </row>
    <row r="6432" spans="1:10" x14ac:dyDescent="0.3">
      <c r="A6432" s="19">
        <v>20200924</v>
      </c>
      <c r="B6432" s="19" t="s">
        <v>34</v>
      </c>
      <c r="C6432" s="19">
        <v>601.01</v>
      </c>
      <c r="D6432" s="19">
        <v>44.4</v>
      </c>
      <c r="E6432" s="19">
        <v>21.29</v>
      </c>
      <c r="F6432" s="19">
        <v>3.86</v>
      </c>
      <c r="G6432" s="19">
        <v>0</v>
      </c>
      <c r="H6432" s="17">
        <f t="shared" si="303"/>
        <v>858.99884301358372</v>
      </c>
      <c r="I6432" s="18">
        <f t="shared" si="301"/>
        <v>48.133713844174494</v>
      </c>
      <c r="J6432" s="17">
        <f t="shared" si="302"/>
        <v>0.76957559259319419</v>
      </c>
    </row>
    <row r="6433" spans="1:10" x14ac:dyDescent="0.3">
      <c r="A6433" s="2">
        <v>20200924</v>
      </c>
      <c r="B6433" s="2" t="s">
        <v>33</v>
      </c>
      <c r="C6433" s="2">
        <v>448.01</v>
      </c>
      <c r="D6433" s="2">
        <v>36.06</v>
      </c>
      <c r="E6433" s="2">
        <v>21.36</v>
      </c>
      <c r="F6433" s="2">
        <v>4.1399999999999997</v>
      </c>
      <c r="G6433" s="2">
        <v>0</v>
      </c>
      <c r="H6433" s="16">
        <f t="shared" si="303"/>
        <v>761.10354296674825</v>
      </c>
      <c r="I6433" s="15">
        <f t="shared" si="301"/>
        <v>45.144485717710879</v>
      </c>
      <c r="J6433" s="14">
        <f t="shared" si="302"/>
        <v>0.69210936543728052</v>
      </c>
    </row>
    <row r="6434" spans="1:10" x14ac:dyDescent="0.3">
      <c r="A6434" s="19">
        <v>20200924</v>
      </c>
      <c r="B6434" s="19" t="s">
        <v>32</v>
      </c>
      <c r="C6434" s="19">
        <v>144</v>
      </c>
      <c r="D6434" s="19">
        <v>25.93</v>
      </c>
      <c r="E6434" s="19">
        <v>21.25</v>
      </c>
      <c r="F6434" s="19">
        <v>4.9000000000000004</v>
      </c>
      <c r="G6434" s="19">
        <v>0</v>
      </c>
      <c r="H6434" s="17">
        <f t="shared" si="303"/>
        <v>329.31392287541394</v>
      </c>
      <c r="I6434" s="18">
        <f t="shared" si="301"/>
        <v>31.541060089856686</v>
      </c>
      <c r="J6434" s="17">
        <f t="shared" si="302"/>
        <v>0.31962064316461863</v>
      </c>
    </row>
    <row r="6435" spans="1:10" x14ac:dyDescent="0.3">
      <c r="A6435" s="2">
        <v>20200924</v>
      </c>
      <c r="B6435" s="2" t="s">
        <v>31</v>
      </c>
      <c r="C6435" s="2">
        <v>118</v>
      </c>
      <c r="D6435" s="2">
        <v>14.82</v>
      </c>
      <c r="E6435" s="2">
        <v>21</v>
      </c>
      <c r="F6435" s="2">
        <v>5.45</v>
      </c>
      <c r="G6435" s="2">
        <v>0</v>
      </c>
      <c r="H6435" s="16">
        <f t="shared" si="303"/>
        <v>461.32813789995134</v>
      </c>
      <c r="I6435" s="15">
        <f t="shared" si="301"/>
        <v>35.416504309373479</v>
      </c>
      <c r="J6435" s="14">
        <f t="shared" si="302"/>
        <v>0.439703718485836</v>
      </c>
    </row>
    <row r="6436" spans="1:10" x14ac:dyDescent="0.3">
      <c r="A6436" s="19">
        <v>20200924</v>
      </c>
      <c r="B6436" s="19" t="s">
        <v>30</v>
      </c>
      <c r="C6436" s="19">
        <v>15.81</v>
      </c>
      <c r="D6436" s="19">
        <v>3.24</v>
      </c>
      <c r="E6436" s="19">
        <v>20.32</v>
      </c>
      <c r="F6436" s="19">
        <v>5.24</v>
      </c>
      <c r="G6436" s="19">
        <v>0</v>
      </c>
      <c r="H6436" s="17">
        <f t="shared" si="303"/>
        <v>279.73124471279948</v>
      </c>
      <c r="I6436" s="18">
        <f t="shared" si="301"/>
        <v>29.061601397274984</v>
      </c>
      <c r="J6436" s="17">
        <f t="shared" si="302"/>
        <v>0.27461853904805805</v>
      </c>
    </row>
    <row r="6437" spans="1:10" x14ac:dyDescent="0.3">
      <c r="A6437" s="2">
        <v>20200924</v>
      </c>
      <c r="B6437" s="2" t="s">
        <v>29</v>
      </c>
      <c r="C6437" s="2">
        <v>0</v>
      </c>
      <c r="D6437" s="2">
        <v>0</v>
      </c>
      <c r="E6437" s="2">
        <v>19.760000000000002</v>
      </c>
      <c r="F6437" s="2">
        <v>5.52</v>
      </c>
      <c r="G6437" s="2">
        <v>0</v>
      </c>
      <c r="H6437" s="16">
        <f t="shared" si="303"/>
        <v>0</v>
      </c>
      <c r="I6437" s="15">
        <f t="shared" si="301"/>
        <v>19.760000000000002</v>
      </c>
      <c r="J6437" s="14">
        <f t="shared" si="302"/>
        <v>0</v>
      </c>
    </row>
    <row r="6438" spans="1:10" x14ac:dyDescent="0.3">
      <c r="A6438" s="19">
        <v>20200924</v>
      </c>
      <c r="B6438" s="19" t="s">
        <v>28</v>
      </c>
      <c r="C6438" s="19">
        <v>0</v>
      </c>
      <c r="D6438" s="19">
        <v>0</v>
      </c>
      <c r="E6438" s="19">
        <v>19.02</v>
      </c>
      <c r="F6438" s="19">
        <v>5.52</v>
      </c>
      <c r="G6438" s="19">
        <v>0</v>
      </c>
      <c r="H6438" s="17">
        <f t="shared" si="303"/>
        <v>0</v>
      </c>
      <c r="I6438" s="18">
        <f t="shared" si="301"/>
        <v>19.02</v>
      </c>
      <c r="J6438" s="17">
        <f t="shared" si="302"/>
        <v>0</v>
      </c>
    </row>
    <row r="6439" spans="1:10" x14ac:dyDescent="0.3">
      <c r="A6439" s="2">
        <v>20200924</v>
      </c>
      <c r="B6439" s="2" t="s">
        <v>27</v>
      </c>
      <c r="C6439" s="2">
        <v>0</v>
      </c>
      <c r="D6439" s="2">
        <v>0</v>
      </c>
      <c r="E6439" s="2">
        <v>18.52</v>
      </c>
      <c r="F6439" s="2">
        <v>4.62</v>
      </c>
      <c r="G6439" s="2">
        <v>0</v>
      </c>
      <c r="H6439" s="16">
        <f t="shared" si="303"/>
        <v>0</v>
      </c>
      <c r="I6439" s="15">
        <f t="shared" si="301"/>
        <v>18.52</v>
      </c>
      <c r="J6439" s="14">
        <f t="shared" si="302"/>
        <v>0</v>
      </c>
    </row>
    <row r="6440" spans="1:10" x14ac:dyDescent="0.3">
      <c r="A6440" s="19">
        <v>20200924</v>
      </c>
      <c r="B6440" s="19" t="s">
        <v>26</v>
      </c>
      <c r="C6440" s="19">
        <v>0</v>
      </c>
      <c r="D6440" s="19">
        <v>0</v>
      </c>
      <c r="E6440" s="19">
        <v>18.22</v>
      </c>
      <c r="F6440" s="19">
        <v>4.07</v>
      </c>
      <c r="G6440" s="19">
        <v>0</v>
      </c>
      <c r="H6440" s="17">
        <f t="shared" si="303"/>
        <v>0</v>
      </c>
      <c r="I6440" s="18">
        <f t="shared" si="301"/>
        <v>18.22</v>
      </c>
      <c r="J6440" s="17">
        <f t="shared" si="302"/>
        <v>0</v>
      </c>
    </row>
    <row r="6441" spans="1:10" x14ac:dyDescent="0.3">
      <c r="A6441" s="2">
        <v>20200924</v>
      </c>
      <c r="B6441" s="2" t="s">
        <v>25</v>
      </c>
      <c r="C6441" s="2">
        <v>0</v>
      </c>
      <c r="D6441" s="2">
        <v>0</v>
      </c>
      <c r="E6441" s="2">
        <v>18.03</v>
      </c>
      <c r="F6441" s="2">
        <v>4.21</v>
      </c>
      <c r="G6441" s="2">
        <v>0</v>
      </c>
      <c r="H6441" s="16">
        <f t="shared" si="303"/>
        <v>0</v>
      </c>
      <c r="I6441" s="15">
        <f t="shared" si="301"/>
        <v>18.03</v>
      </c>
      <c r="J6441" s="14">
        <f t="shared" si="302"/>
        <v>0</v>
      </c>
    </row>
    <row r="6442" spans="1:10" x14ac:dyDescent="0.3">
      <c r="A6442" s="19">
        <v>20200925</v>
      </c>
      <c r="B6442" s="19" t="s">
        <v>48</v>
      </c>
      <c r="C6442" s="19">
        <v>0</v>
      </c>
      <c r="D6442" s="19">
        <v>0</v>
      </c>
      <c r="E6442" s="19">
        <v>17.989999999999998</v>
      </c>
      <c r="F6442" s="19">
        <v>4.55</v>
      </c>
      <c r="G6442" s="19">
        <v>0</v>
      </c>
      <c r="H6442" s="17">
        <f t="shared" si="303"/>
        <v>0</v>
      </c>
      <c r="I6442" s="18">
        <f t="shared" si="301"/>
        <v>17.989999999999998</v>
      </c>
      <c r="J6442" s="17">
        <f t="shared" si="302"/>
        <v>0</v>
      </c>
    </row>
    <row r="6443" spans="1:10" x14ac:dyDescent="0.3">
      <c r="A6443" s="2">
        <v>20200925</v>
      </c>
      <c r="B6443" s="2" t="s">
        <v>47</v>
      </c>
      <c r="C6443" s="2">
        <v>0</v>
      </c>
      <c r="D6443" s="2">
        <v>0</v>
      </c>
      <c r="E6443" s="2">
        <v>17.95</v>
      </c>
      <c r="F6443" s="2">
        <v>4.62</v>
      </c>
      <c r="G6443" s="2">
        <v>0</v>
      </c>
      <c r="H6443" s="16">
        <f t="shared" si="303"/>
        <v>0</v>
      </c>
      <c r="I6443" s="15">
        <f t="shared" si="301"/>
        <v>17.95</v>
      </c>
      <c r="J6443" s="14">
        <f t="shared" si="302"/>
        <v>0</v>
      </c>
    </row>
    <row r="6444" spans="1:10" x14ac:dyDescent="0.3">
      <c r="A6444" s="19">
        <v>20200925</v>
      </c>
      <c r="B6444" s="19" t="s">
        <v>46</v>
      </c>
      <c r="C6444" s="19">
        <v>0</v>
      </c>
      <c r="D6444" s="19">
        <v>0</v>
      </c>
      <c r="E6444" s="19">
        <v>17.809999999999999</v>
      </c>
      <c r="F6444" s="19">
        <v>4.4800000000000004</v>
      </c>
      <c r="G6444" s="19">
        <v>0</v>
      </c>
      <c r="H6444" s="17">
        <f t="shared" si="303"/>
        <v>0</v>
      </c>
      <c r="I6444" s="18">
        <f t="shared" si="301"/>
        <v>17.809999999999999</v>
      </c>
      <c r="J6444" s="17">
        <f t="shared" si="302"/>
        <v>0</v>
      </c>
    </row>
    <row r="6445" spans="1:10" x14ac:dyDescent="0.3">
      <c r="A6445" s="2">
        <v>20200925</v>
      </c>
      <c r="B6445" s="2" t="s">
        <v>45</v>
      </c>
      <c r="C6445" s="2">
        <v>0</v>
      </c>
      <c r="D6445" s="2">
        <v>0</v>
      </c>
      <c r="E6445" s="2">
        <v>17.64</v>
      </c>
      <c r="F6445" s="2">
        <v>4.41</v>
      </c>
      <c r="G6445" s="2">
        <v>0</v>
      </c>
      <c r="H6445" s="16">
        <f t="shared" si="303"/>
        <v>0</v>
      </c>
      <c r="I6445" s="15">
        <f t="shared" si="301"/>
        <v>17.64</v>
      </c>
      <c r="J6445" s="14">
        <f t="shared" si="302"/>
        <v>0</v>
      </c>
    </row>
    <row r="6446" spans="1:10" x14ac:dyDescent="0.3">
      <c r="A6446" s="19">
        <v>20200925</v>
      </c>
      <c r="B6446" s="19" t="s">
        <v>44</v>
      </c>
      <c r="C6446" s="19">
        <v>0</v>
      </c>
      <c r="D6446" s="19">
        <v>0</v>
      </c>
      <c r="E6446" s="19">
        <v>17.53</v>
      </c>
      <c r="F6446" s="19">
        <v>4.76</v>
      </c>
      <c r="G6446" s="19">
        <v>0</v>
      </c>
      <c r="H6446" s="17">
        <f t="shared" si="303"/>
        <v>0</v>
      </c>
      <c r="I6446" s="18">
        <f t="shared" si="301"/>
        <v>17.53</v>
      </c>
      <c r="J6446" s="17">
        <f t="shared" si="302"/>
        <v>0</v>
      </c>
    </row>
    <row r="6447" spans="1:10" x14ac:dyDescent="0.3">
      <c r="A6447" s="2">
        <v>20200925</v>
      </c>
      <c r="B6447" s="2" t="s">
        <v>43</v>
      </c>
      <c r="C6447" s="2">
        <v>0</v>
      </c>
      <c r="D6447" s="2">
        <v>0</v>
      </c>
      <c r="E6447" s="2">
        <v>17.45</v>
      </c>
      <c r="F6447" s="2">
        <v>4.9000000000000004</v>
      </c>
      <c r="G6447" s="2">
        <v>0</v>
      </c>
      <c r="H6447" s="16">
        <f t="shared" si="303"/>
        <v>0</v>
      </c>
      <c r="I6447" s="15">
        <f t="shared" si="301"/>
        <v>17.45</v>
      </c>
      <c r="J6447" s="14">
        <f t="shared" si="302"/>
        <v>0</v>
      </c>
    </row>
    <row r="6448" spans="1:10" x14ac:dyDescent="0.3">
      <c r="A6448" s="19">
        <v>20200925</v>
      </c>
      <c r="B6448" s="19" t="s">
        <v>42</v>
      </c>
      <c r="C6448" s="19">
        <v>0</v>
      </c>
      <c r="D6448" s="19">
        <v>0</v>
      </c>
      <c r="E6448" s="19">
        <v>17.32</v>
      </c>
      <c r="F6448" s="19">
        <v>4.6900000000000004</v>
      </c>
      <c r="G6448" s="19">
        <v>0</v>
      </c>
      <c r="H6448" s="17">
        <f t="shared" si="303"/>
        <v>0</v>
      </c>
      <c r="I6448" s="18">
        <f t="shared" si="301"/>
        <v>17.32</v>
      </c>
      <c r="J6448" s="17">
        <f t="shared" si="302"/>
        <v>0</v>
      </c>
    </row>
    <row r="6449" spans="1:10" x14ac:dyDescent="0.3">
      <c r="A6449" s="2">
        <v>20200925</v>
      </c>
      <c r="B6449" s="2" t="s">
        <v>41</v>
      </c>
      <c r="C6449" s="2">
        <v>81</v>
      </c>
      <c r="D6449" s="2">
        <v>7.79</v>
      </c>
      <c r="E6449" s="2">
        <v>17.100000000000001</v>
      </c>
      <c r="F6449" s="2">
        <v>5.0999999999999996</v>
      </c>
      <c r="G6449" s="2">
        <v>0</v>
      </c>
      <c r="H6449" s="16">
        <f t="shared" si="303"/>
        <v>597.59786794616514</v>
      </c>
      <c r="I6449" s="15">
        <f t="shared" si="301"/>
        <v>35.774933373317666</v>
      </c>
      <c r="J6449" s="14">
        <f t="shared" si="302"/>
        <v>0.56862202049596033</v>
      </c>
    </row>
    <row r="6450" spans="1:10" x14ac:dyDescent="0.3">
      <c r="A6450" s="19">
        <v>20200925</v>
      </c>
      <c r="B6450" s="19" t="s">
        <v>40</v>
      </c>
      <c r="C6450" s="19">
        <v>267</v>
      </c>
      <c r="D6450" s="19">
        <v>19.21</v>
      </c>
      <c r="E6450" s="19">
        <v>17.71</v>
      </c>
      <c r="F6450" s="19">
        <v>5.86</v>
      </c>
      <c r="G6450" s="19">
        <v>0</v>
      </c>
      <c r="H6450" s="17">
        <f t="shared" si="303"/>
        <v>811.47254042537861</v>
      </c>
      <c r="I6450" s="18">
        <f t="shared" si="301"/>
        <v>43.068516888293082</v>
      </c>
      <c r="J6450" s="17">
        <f t="shared" si="302"/>
        <v>0.74549306657059944</v>
      </c>
    </row>
    <row r="6451" spans="1:10" x14ac:dyDescent="0.3">
      <c r="A6451" s="2">
        <v>20200925</v>
      </c>
      <c r="B6451" s="2" t="s">
        <v>39</v>
      </c>
      <c r="C6451" s="2">
        <v>430</v>
      </c>
      <c r="D6451" s="2">
        <v>29.97</v>
      </c>
      <c r="E6451" s="2">
        <v>18.47</v>
      </c>
      <c r="F6451" s="2">
        <v>6.97</v>
      </c>
      <c r="G6451" s="2">
        <v>0</v>
      </c>
      <c r="H6451" s="16">
        <f t="shared" si="303"/>
        <v>860.78075975568902</v>
      </c>
      <c r="I6451" s="15">
        <f t="shared" si="301"/>
        <v>45.369398742365277</v>
      </c>
      <c r="J6451" s="14">
        <f t="shared" si="302"/>
        <v>0.78187962039220005</v>
      </c>
    </row>
    <row r="6452" spans="1:10" x14ac:dyDescent="0.3">
      <c r="A6452" s="19">
        <v>20200925</v>
      </c>
      <c r="B6452" s="19" t="s">
        <v>38</v>
      </c>
      <c r="C6452" s="19">
        <v>556</v>
      </c>
      <c r="D6452" s="19">
        <v>39.450000000000003</v>
      </c>
      <c r="E6452" s="19">
        <v>18.809999999999999</v>
      </c>
      <c r="F6452" s="19">
        <v>7.66</v>
      </c>
      <c r="G6452" s="19">
        <v>0</v>
      </c>
      <c r="H6452" s="17">
        <f t="shared" si="303"/>
        <v>875.03299850377243</v>
      </c>
      <c r="I6452" s="18">
        <f t="shared" si="301"/>
        <v>46.154781203242891</v>
      </c>
      <c r="J6452" s="17">
        <f t="shared" si="302"/>
        <v>0.79173290617343051</v>
      </c>
    </row>
    <row r="6453" spans="1:10" x14ac:dyDescent="0.3">
      <c r="A6453" s="2">
        <v>20200925</v>
      </c>
      <c r="B6453" s="2" t="s">
        <v>37</v>
      </c>
      <c r="C6453" s="2">
        <v>680.01</v>
      </c>
      <c r="D6453" s="2">
        <v>46.67</v>
      </c>
      <c r="E6453" s="2">
        <v>19.27</v>
      </c>
      <c r="F6453" s="2">
        <v>7.79</v>
      </c>
      <c r="G6453" s="2">
        <v>0</v>
      </c>
      <c r="H6453" s="16">
        <f t="shared" si="303"/>
        <v>934.83271883951363</v>
      </c>
      <c r="I6453" s="15">
        <f t="shared" si="301"/>
        <v>48.483522463734801</v>
      </c>
      <c r="J6453" s="14">
        <f t="shared" si="302"/>
        <v>0.8360434756523546</v>
      </c>
    </row>
    <row r="6454" spans="1:10" x14ac:dyDescent="0.3">
      <c r="A6454" s="19">
        <v>20200925</v>
      </c>
      <c r="B6454" s="19" t="s">
        <v>36</v>
      </c>
      <c r="C6454" s="19">
        <v>688.01</v>
      </c>
      <c r="D6454" s="19">
        <v>50.29</v>
      </c>
      <c r="E6454" s="19">
        <v>19.829999999999998</v>
      </c>
      <c r="F6454" s="19">
        <v>7.59</v>
      </c>
      <c r="G6454" s="19">
        <v>0</v>
      </c>
      <c r="H6454" s="17">
        <f t="shared" si="303"/>
        <v>894.34639399316836</v>
      </c>
      <c r="I6454" s="18">
        <f t="shared" si="301"/>
        <v>47.778324812286513</v>
      </c>
      <c r="J6454" s="17">
        <f t="shared" si="302"/>
        <v>0.80267368703633735</v>
      </c>
    </row>
    <row r="6455" spans="1:10" x14ac:dyDescent="0.3">
      <c r="A6455" s="2">
        <v>20200925</v>
      </c>
      <c r="B6455" s="2" t="s">
        <v>35</v>
      </c>
      <c r="C6455" s="2">
        <v>772.01</v>
      </c>
      <c r="D6455" s="2">
        <v>49.31</v>
      </c>
      <c r="E6455" s="2">
        <v>20.39</v>
      </c>
      <c r="F6455" s="2">
        <v>7.31</v>
      </c>
      <c r="G6455" s="2">
        <v>0</v>
      </c>
      <c r="H6455" s="16">
        <f t="shared" si="303"/>
        <v>1018.1495503004901</v>
      </c>
      <c r="I6455" s="15">
        <f t="shared" si="301"/>
        <v>52.207173446890316</v>
      </c>
      <c r="J6455" s="14">
        <f t="shared" si="302"/>
        <v>0.89349517895594543</v>
      </c>
    </row>
    <row r="6456" spans="1:10" x14ac:dyDescent="0.3">
      <c r="A6456" s="19">
        <v>20200925</v>
      </c>
      <c r="B6456" s="19" t="s">
        <v>34</v>
      </c>
      <c r="C6456" s="19">
        <v>705.01</v>
      </c>
      <c r="D6456" s="19">
        <v>44.02</v>
      </c>
      <c r="E6456" s="19">
        <v>20.65</v>
      </c>
      <c r="F6456" s="19">
        <v>7.31</v>
      </c>
      <c r="G6456" s="19">
        <v>0</v>
      </c>
      <c r="H6456" s="17">
        <f t="shared" si="303"/>
        <v>1014.5350955725505</v>
      </c>
      <c r="I6456" s="18">
        <f t="shared" si="301"/>
        <v>52.354221736642202</v>
      </c>
      <c r="J6456" s="17">
        <f t="shared" si="302"/>
        <v>0.88965191473501382</v>
      </c>
    </row>
    <row r="6457" spans="1:10" x14ac:dyDescent="0.3">
      <c r="A6457" s="2">
        <v>20200925</v>
      </c>
      <c r="B6457" s="2" t="s">
        <v>33</v>
      </c>
      <c r="C6457" s="2">
        <v>571.01</v>
      </c>
      <c r="D6457" s="2">
        <v>35.700000000000003</v>
      </c>
      <c r="E6457" s="2">
        <v>20.61</v>
      </c>
      <c r="F6457" s="2">
        <v>7.59</v>
      </c>
      <c r="G6457" s="2">
        <v>0</v>
      </c>
      <c r="H6457" s="16">
        <f t="shared" si="303"/>
        <v>978.52557606514927</v>
      </c>
      <c r="I6457" s="15">
        <f t="shared" si="301"/>
        <v>51.188924252035918</v>
      </c>
      <c r="J6457" s="14">
        <f t="shared" si="302"/>
        <v>0.86320618120902426</v>
      </c>
    </row>
    <row r="6458" spans="1:10" x14ac:dyDescent="0.3">
      <c r="A6458" s="19">
        <v>20200925</v>
      </c>
      <c r="B6458" s="19" t="s">
        <v>32</v>
      </c>
      <c r="C6458" s="19">
        <v>396.01</v>
      </c>
      <c r="D6458" s="19">
        <v>25.59</v>
      </c>
      <c r="E6458" s="19">
        <v>20.18</v>
      </c>
      <c r="F6458" s="19">
        <v>7.79</v>
      </c>
      <c r="G6458" s="19">
        <v>0</v>
      </c>
      <c r="H6458" s="17">
        <f t="shared" si="303"/>
        <v>916.8418943662216</v>
      </c>
      <c r="I6458" s="18">
        <f t="shared" si="301"/>
        <v>48.831309198944425</v>
      </c>
      <c r="J6458" s="17">
        <f t="shared" si="302"/>
        <v>0.81851895234587835</v>
      </c>
    </row>
    <row r="6459" spans="1:10" x14ac:dyDescent="0.3">
      <c r="A6459" s="2">
        <v>20200925</v>
      </c>
      <c r="B6459" s="2" t="s">
        <v>31</v>
      </c>
      <c r="C6459" s="2">
        <v>198.01</v>
      </c>
      <c r="D6459" s="2">
        <v>14.5</v>
      </c>
      <c r="E6459" s="2">
        <v>19.45</v>
      </c>
      <c r="F6459" s="2">
        <v>7.93</v>
      </c>
      <c r="G6459" s="2">
        <v>0</v>
      </c>
      <c r="H6459" s="16">
        <f t="shared" si="303"/>
        <v>790.83791354578636</v>
      </c>
      <c r="I6459" s="15">
        <f t="shared" si="301"/>
        <v>44.163684798305823</v>
      </c>
      <c r="J6459" s="14">
        <f t="shared" si="302"/>
        <v>0.72263875528795052</v>
      </c>
    </row>
    <row r="6460" spans="1:10" x14ac:dyDescent="0.3">
      <c r="A6460" s="19">
        <v>20200925</v>
      </c>
      <c r="B6460" s="19" t="s">
        <v>30</v>
      </c>
      <c r="C6460" s="19">
        <v>15.6</v>
      </c>
      <c r="D6460" s="19">
        <v>2.93</v>
      </c>
      <c r="E6460" s="19">
        <v>18.47</v>
      </c>
      <c r="F6460" s="19">
        <v>7.79</v>
      </c>
      <c r="G6460" s="19">
        <v>0</v>
      </c>
      <c r="H6460" s="17">
        <f t="shared" si="303"/>
        <v>305.18902720061072</v>
      </c>
      <c r="I6460" s="18">
        <f t="shared" si="301"/>
        <v>28.007157100019086</v>
      </c>
      <c r="J6460" s="17">
        <f t="shared" si="302"/>
        <v>0.30105914612563667</v>
      </c>
    </row>
    <row r="6461" spans="1:10" x14ac:dyDescent="0.3">
      <c r="A6461" s="2">
        <v>20200925</v>
      </c>
      <c r="B6461" s="2" t="s">
        <v>29</v>
      </c>
      <c r="C6461" s="2">
        <v>0</v>
      </c>
      <c r="D6461" s="2">
        <v>0</v>
      </c>
      <c r="E6461" s="2">
        <v>17.62</v>
      </c>
      <c r="F6461" s="2">
        <v>7.72</v>
      </c>
      <c r="G6461" s="2">
        <v>0</v>
      </c>
      <c r="H6461" s="16">
        <f t="shared" si="303"/>
        <v>0</v>
      </c>
      <c r="I6461" s="15">
        <f t="shared" si="301"/>
        <v>17.62</v>
      </c>
      <c r="J6461" s="14">
        <f t="shared" si="302"/>
        <v>0</v>
      </c>
    </row>
    <row r="6462" spans="1:10" x14ac:dyDescent="0.3">
      <c r="A6462" s="19">
        <v>20200925</v>
      </c>
      <c r="B6462" s="19" t="s">
        <v>28</v>
      </c>
      <c r="C6462" s="19">
        <v>0</v>
      </c>
      <c r="D6462" s="19">
        <v>0</v>
      </c>
      <c r="E6462" s="19">
        <v>17.059999999999999</v>
      </c>
      <c r="F6462" s="19">
        <v>7.52</v>
      </c>
      <c r="G6462" s="19">
        <v>0</v>
      </c>
      <c r="H6462" s="17">
        <f t="shared" si="303"/>
        <v>0</v>
      </c>
      <c r="I6462" s="18">
        <f t="shared" si="301"/>
        <v>17.059999999999999</v>
      </c>
      <c r="J6462" s="17">
        <f t="shared" si="302"/>
        <v>0</v>
      </c>
    </row>
    <row r="6463" spans="1:10" x14ac:dyDescent="0.3">
      <c r="A6463" s="2">
        <v>20200925</v>
      </c>
      <c r="B6463" s="2" t="s">
        <v>27</v>
      </c>
      <c r="C6463" s="2">
        <v>0</v>
      </c>
      <c r="D6463" s="2">
        <v>0</v>
      </c>
      <c r="E6463" s="2">
        <v>16.82</v>
      </c>
      <c r="F6463" s="2">
        <v>7.31</v>
      </c>
      <c r="G6463" s="2">
        <v>0</v>
      </c>
      <c r="H6463" s="16">
        <f t="shared" si="303"/>
        <v>0</v>
      </c>
      <c r="I6463" s="15">
        <f t="shared" si="301"/>
        <v>16.82</v>
      </c>
      <c r="J6463" s="14">
        <f t="shared" si="302"/>
        <v>0</v>
      </c>
    </row>
    <row r="6464" spans="1:10" x14ac:dyDescent="0.3">
      <c r="A6464" s="19">
        <v>20200925</v>
      </c>
      <c r="B6464" s="19" t="s">
        <v>26</v>
      </c>
      <c r="C6464" s="19">
        <v>0</v>
      </c>
      <c r="D6464" s="19">
        <v>0</v>
      </c>
      <c r="E6464" s="19">
        <v>16.66</v>
      </c>
      <c r="F6464" s="19">
        <v>7.1</v>
      </c>
      <c r="G6464" s="19">
        <v>0</v>
      </c>
      <c r="H6464" s="17">
        <f t="shared" si="303"/>
        <v>0</v>
      </c>
      <c r="I6464" s="18">
        <f t="shared" si="301"/>
        <v>16.66</v>
      </c>
      <c r="J6464" s="17">
        <f t="shared" si="302"/>
        <v>0</v>
      </c>
    </row>
    <row r="6465" spans="1:10" x14ac:dyDescent="0.3">
      <c r="A6465" s="2">
        <v>20200925</v>
      </c>
      <c r="B6465" s="2" t="s">
        <v>25</v>
      </c>
      <c r="C6465" s="2">
        <v>0</v>
      </c>
      <c r="D6465" s="2">
        <v>0</v>
      </c>
      <c r="E6465" s="2">
        <v>16.489999999999998</v>
      </c>
      <c r="F6465" s="2">
        <v>6.97</v>
      </c>
      <c r="G6465" s="2">
        <v>0</v>
      </c>
      <c r="H6465" s="16">
        <f t="shared" si="303"/>
        <v>0</v>
      </c>
      <c r="I6465" s="15">
        <f t="shared" si="301"/>
        <v>16.489999999999998</v>
      </c>
      <c r="J6465" s="14">
        <f t="shared" si="302"/>
        <v>0</v>
      </c>
    </row>
    <row r="6466" spans="1:10" x14ac:dyDescent="0.3">
      <c r="A6466" s="19">
        <v>20200926</v>
      </c>
      <c r="B6466" s="19" t="s">
        <v>48</v>
      </c>
      <c r="C6466" s="19">
        <v>0</v>
      </c>
      <c r="D6466" s="19">
        <v>0</v>
      </c>
      <c r="E6466" s="19">
        <v>16.34</v>
      </c>
      <c r="F6466" s="19">
        <v>6.83</v>
      </c>
      <c r="G6466" s="19">
        <v>0</v>
      </c>
      <c r="H6466" s="17">
        <f t="shared" si="303"/>
        <v>0</v>
      </c>
      <c r="I6466" s="18">
        <f t="shared" si="301"/>
        <v>16.34</v>
      </c>
      <c r="J6466" s="17">
        <f t="shared" si="302"/>
        <v>0</v>
      </c>
    </row>
    <row r="6467" spans="1:10" x14ac:dyDescent="0.3">
      <c r="A6467" s="2">
        <v>20200926</v>
      </c>
      <c r="B6467" s="2" t="s">
        <v>47</v>
      </c>
      <c r="C6467" s="2">
        <v>0</v>
      </c>
      <c r="D6467" s="2">
        <v>0</v>
      </c>
      <c r="E6467" s="2">
        <v>16.07</v>
      </c>
      <c r="F6467" s="2">
        <v>6.62</v>
      </c>
      <c r="G6467" s="2">
        <v>0</v>
      </c>
      <c r="H6467" s="16">
        <f t="shared" si="303"/>
        <v>0</v>
      </c>
      <c r="I6467" s="15">
        <f t="shared" si="301"/>
        <v>16.07</v>
      </c>
      <c r="J6467" s="14">
        <f t="shared" si="302"/>
        <v>0</v>
      </c>
    </row>
    <row r="6468" spans="1:10" x14ac:dyDescent="0.3">
      <c r="A6468" s="19">
        <v>20200926</v>
      </c>
      <c r="B6468" s="19" t="s">
        <v>46</v>
      </c>
      <c r="C6468" s="19">
        <v>0</v>
      </c>
      <c r="D6468" s="19">
        <v>0</v>
      </c>
      <c r="E6468" s="19">
        <v>15.91</v>
      </c>
      <c r="F6468" s="19">
        <v>6.55</v>
      </c>
      <c r="G6468" s="19">
        <v>0</v>
      </c>
      <c r="H6468" s="17">
        <f t="shared" si="303"/>
        <v>0</v>
      </c>
      <c r="I6468" s="18">
        <f t="shared" si="301"/>
        <v>15.91</v>
      </c>
      <c r="J6468" s="17">
        <f t="shared" si="302"/>
        <v>0</v>
      </c>
    </row>
    <row r="6469" spans="1:10" x14ac:dyDescent="0.3">
      <c r="A6469" s="2">
        <v>20200926</v>
      </c>
      <c r="B6469" s="2" t="s">
        <v>45</v>
      </c>
      <c r="C6469" s="2">
        <v>0</v>
      </c>
      <c r="D6469" s="2">
        <v>0</v>
      </c>
      <c r="E6469" s="2">
        <v>15.8</v>
      </c>
      <c r="F6469" s="2">
        <v>6.55</v>
      </c>
      <c r="G6469" s="2">
        <v>0</v>
      </c>
      <c r="H6469" s="16">
        <f t="shared" si="303"/>
        <v>0</v>
      </c>
      <c r="I6469" s="15">
        <f t="shared" si="301"/>
        <v>15.8</v>
      </c>
      <c r="J6469" s="14">
        <f t="shared" si="302"/>
        <v>0</v>
      </c>
    </row>
    <row r="6470" spans="1:10" x14ac:dyDescent="0.3">
      <c r="A6470" s="19">
        <v>20200926</v>
      </c>
      <c r="B6470" s="19" t="s">
        <v>44</v>
      </c>
      <c r="C6470" s="19">
        <v>0</v>
      </c>
      <c r="D6470" s="19">
        <v>0</v>
      </c>
      <c r="E6470" s="19">
        <v>15.69</v>
      </c>
      <c r="F6470" s="19">
        <v>6.69</v>
      </c>
      <c r="G6470" s="19">
        <v>0</v>
      </c>
      <c r="H6470" s="17">
        <f t="shared" si="303"/>
        <v>0</v>
      </c>
      <c r="I6470" s="18">
        <f t="shared" si="301"/>
        <v>15.69</v>
      </c>
      <c r="J6470" s="17">
        <f t="shared" si="302"/>
        <v>0</v>
      </c>
    </row>
    <row r="6471" spans="1:10" x14ac:dyDescent="0.3">
      <c r="A6471" s="2">
        <v>20200926</v>
      </c>
      <c r="B6471" s="2" t="s">
        <v>43</v>
      </c>
      <c r="C6471" s="2">
        <v>0</v>
      </c>
      <c r="D6471" s="2">
        <v>0</v>
      </c>
      <c r="E6471" s="2">
        <v>15.61</v>
      </c>
      <c r="F6471" s="2">
        <v>6.97</v>
      </c>
      <c r="G6471" s="2">
        <v>0</v>
      </c>
      <c r="H6471" s="16">
        <f t="shared" si="303"/>
        <v>0</v>
      </c>
      <c r="I6471" s="15">
        <f t="shared" si="301"/>
        <v>15.61</v>
      </c>
      <c r="J6471" s="14">
        <f t="shared" si="302"/>
        <v>0</v>
      </c>
    </row>
    <row r="6472" spans="1:10" x14ac:dyDescent="0.3">
      <c r="A6472" s="19">
        <v>20200926</v>
      </c>
      <c r="B6472" s="19" t="s">
        <v>42</v>
      </c>
      <c r="C6472" s="19">
        <v>0</v>
      </c>
      <c r="D6472" s="19">
        <v>0</v>
      </c>
      <c r="E6472" s="19">
        <v>15.56</v>
      </c>
      <c r="F6472" s="19">
        <v>7.03</v>
      </c>
      <c r="G6472" s="19">
        <v>0</v>
      </c>
      <c r="H6472" s="17">
        <f t="shared" si="303"/>
        <v>0</v>
      </c>
      <c r="I6472" s="18">
        <f t="shared" si="301"/>
        <v>15.56</v>
      </c>
      <c r="J6472" s="17">
        <f t="shared" si="302"/>
        <v>0</v>
      </c>
    </row>
    <row r="6473" spans="1:10" x14ac:dyDescent="0.3">
      <c r="A6473" s="2">
        <v>20200926</v>
      </c>
      <c r="B6473" s="2" t="s">
        <v>41</v>
      </c>
      <c r="C6473" s="2">
        <v>83</v>
      </c>
      <c r="D6473" s="2">
        <v>7.61</v>
      </c>
      <c r="E6473" s="2">
        <v>15.55</v>
      </c>
      <c r="F6473" s="2">
        <v>6.69</v>
      </c>
      <c r="G6473" s="2">
        <v>0</v>
      </c>
      <c r="H6473" s="16">
        <f t="shared" si="303"/>
        <v>626.74910199323415</v>
      </c>
      <c r="I6473" s="15">
        <f t="shared" si="301"/>
        <v>35.135909437288568</v>
      </c>
      <c r="J6473" s="14">
        <f t="shared" si="302"/>
        <v>0.59816207737356009</v>
      </c>
    </row>
    <row r="6474" spans="1:10" x14ac:dyDescent="0.3">
      <c r="A6474" s="19">
        <v>20200926</v>
      </c>
      <c r="B6474" s="19" t="s">
        <v>40</v>
      </c>
      <c r="C6474" s="19">
        <v>271</v>
      </c>
      <c r="D6474" s="19">
        <v>19.010000000000002</v>
      </c>
      <c r="E6474" s="19">
        <v>16.3</v>
      </c>
      <c r="F6474" s="19">
        <v>7.1</v>
      </c>
      <c r="G6474" s="19">
        <v>0</v>
      </c>
      <c r="H6474" s="17">
        <f t="shared" si="303"/>
        <v>831.9692986375527</v>
      </c>
      <c r="I6474" s="18">
        <f t="shared" ref="I6474:I6537" si="304">E6474+H6474*((NOCT-20)/(800))</f>
        <v>42.299040582423522</v>
      </c>
      <c r="J6474" s="17">
        <f t="shared" ref="J6474:J6537" si="305">P_STC__W*(H6474/1000)*(1+(alpha_p/100)*(I6474-25))</f>
        <v>0.76720408066547607</v>
      </c>
    </row>
    <row r="6475" spans="1:10" x14ac:dyDescent="0.3">
      <c r="A6475" s="2">
        <v>20200926</v>
      </c>
      <c r="B6475" s="2" t="s">
        <v>39</v>
      </c>
      <c r="C6475" s="2">
        <v>451</v>
      </c>
      <c r="D6475" s="2">
        <v>29.74</v>
      </c>
      <c r="E6475" s="2">
        <v>17.47</v>
      </c>
      <c r="F6475" s="2">
        <v>7.66</v>
      </c>
      <c r="G6475" s="2">
        <v>0</v>
      </c>
      <c r="H6475" s="16">
        <f t="shared" si="303"/>
        <v>909.15511101994787</v>
      </c>
      <c r="I6475" s="15">
        <f t="shared" si="304"/>
        <v>45.881097219373373</v>
      </c>
      <c r="J6475" s="14">
        <f t="shared" si="305"/>
        <v>0.82372640784680806</v>
      </c>
    </row>
    <row r="6476" spans="1:10" x14ac:dyDescent="0.3">
      <c r="A6476" s="19">
        <v>20200926</v>
      </c>
      <c r="B6476" s="19" t="s">
        <v>38</v>
      </c>
      <c r="C6476" s="19">
        <v>626.01</v>
      </c>
      <c r="D6476" s="19">
        <v>39.18</v>
      </c>
      <c r="E6476" s="19">
        <v>18.64</v>
      </c>
      <c r="F6476" s="19">
        <v>7.93</v>
      </c>
      <c r="G6476" s="19">
        <v>0</v>
      </c>
      <c r="H6476" s="17">
        <f t="shared" si="303"/>
        <v>990.90039126543695</v>
      </c>
      <c r="I6476" s="18">
        <f t="shared" si="304"/>
        <v>49.605637227044909</v>
      </c>
      <c r="J6476" s="17">
        <f t="shared" si="305"/>
        <v>0.88118258126517301</v>
      </c>
    </row>
    <row r="6477" spans="1:10" x14ac:dyDescent="0.3">
      <c r="A6477" s="2">
        <v>20200926</v>
      </c>
      <c r="B6477" s="2" t="s">
        <v>37</v>
      </c>
      <c r="C6477" s="2">
        <v>710.01</v>
      </c>
      <c r="D6477" s="2">
        <v>46.34</v>
      </c>
      <c r="E6477" s="2">
        <v>19.48</v>
      </c>
      <c r="F6477" s="2">
        <v>8</v>
      </c>
      <c r="G6477" s="2">
        <v>0</v>
      </c>
      <c r="H6477" s="16">
        <f t="shared" si="303"/>
        <v>981.42330545687719</v>
      </c>
      <c r="I6477" s="15">
        <f t="shared" si="304"/>
        <v>50.149478295527416</v>
      </c>
      <c r="J6477" s="14">
        <f t="shared" si="305"/>
        <v>0.87035302691997085</v>
      </c>
    </row>
    <row r="6478" spans="1:10" x14ac:dyDescent="0.3">
      <c r="A6478" s="19">
        <v>20200926</v>
      </c>
      <c r="B6478" s="19" t="s">
        <v>36</v>
      </c>
      <c r="C6478" s="19">
        <v>750.01</v>
      </c>
      <c r="D6478" s="19">
        <v>49.91</v>
      </c>
      <c r="E6478" s="19">
        <v>20.34</v>
      </c>
      <c r="F6478" s="19">
        <v>7.79</v>
      </c>
      <c r="G6478" s="19">
        <v>0</v>
      </c>
      <c r="H6478" s="17">
        <f t="shared" si="303"/>
        <v>980.36190054426856</v>
      </c>
      <c r="I6478" s="18">
        <f t="shared" si="304"/>
        <v>50.976309392008389</v>
      </c>
      <c r="J6478" s="17">
        <f t="shared" si="305"/>
        <v>0.86576407234322983</v>
      </c>
    </row>
    <row r="6479" spans="1:10" x14ac:dyDescent="0.3">
      <c r="A6479" s="2">
        <v>20200926</v>
      </c>
      <c r="B6479" s="2" t="s">
        <v>35</v>
      </c>
      <c r="C6479" s="2">
        <v>771.01</v>
      </c>
      <c r="D6479" s="2">
        <v>48.91</v>
      </c>
      <c r="E6479" s="2">
        <v>20.7</v>
      </c>
      <c r="F6479" s="2">
        <v>7.59</v>
      </c>
      <c r="G6479" s="2">
        <v>0</v>
      </c>
      <c r="H6479" s="16">
        <f t="shared" si="303"/>
        <v>1022.9964028668365</v>
      </c>
      <c r="I6479" s="15">
        <f t="shared" si="304"/>
        <v>52.668637589588641</v>
      </c>
      <c r="J6479" s="14">
        <f t="shared" si="305"/>
        <v>0.89562427759814767</v>
      </c>
    </row>
    <row r="6480" spans="1:10" x14ac:dyDescent="0.3">
      <c r="A6480" s="19">
        <v>20200926</v>
      </c>
      <c r="B6480" s="19" t="s">
        <v>34</v>
      </c>
      <c r="C6480" s="19">
        <v>684.01</v>
      </c>
      <c r="D6480" s="19">
        <v>43.63</v>
      </c>
      <c r="E6480" s="19">
        <v>20.76</v>
      </c>
      <c r="F6480" s="19">
        <v>7.86</v>
      </c>
      <c r="G6480" s="19">
        <v>0</v>
      </c>
      <c r="H6480" s="17">
        <f t="shared" si="303"/>
        <v>991.32081648788846</v>
      </c>
      <c r="I6480" s="18">
        <f t="shared" si="304"/>
        <v>51.738775515246516</v>
      </c>
      <c r="J6480" s="17">
        <f t="shared" si="305"/>
        <v>0.87204064499741607</v>
      </c>
    </row>
    <row r="6481" spans="1:10" x14ac:dyDescent="0.3">
      <c r="A6481" s="2">
        <v>20200926</v>
      </c>
      <c r="B6481" s="2" t="s">
        <v>33</v>
      </c>
      <c r="C6481" s="2">
        <v>546.01</v>
      </c>
      <c r="D6481" s="2">
        <v>35.340000000000003</v>
      </c>
      <c r="E6481" s="2">
        <v>20.51</v>
      </c>
      <c r="F6481" s="2">
        <v>7.79</v>
      </c>
      <c r="G6481" s="2">
        <v>0</v>
      </c>
      <c r="H6481" s="16">
        <f t="shared" si="303"/>
        <v>943.95621098733159</v>
      </c>
      <c r="I6481" s="15">
        <f t="shared" si="304"/>
        <v>50.00863159335411</v>
      </c>
      <c r="J6481" s="14">
        <f t="shared" si="305"/>
        <v>0.83772447194354882</v>
      </c>
    </row>
    <row r="6482" spans="1:10" x14ac:dyDescent="0.3">
      <c r="A6482" s="19">
        <v>20200926</v>
      </c>
      <c r="B6482" s="19" t="s">
        <v>32</v>
      </c>
      <c r="C6482" s="19">
        <v>369.01</v>
      </c>
      <c r="D6482" s="19">
        <v>25.26</v>
      </c>
      <c r="E6482" s="19">
        <v>20.149999999999999</v>
      </c>
      <c r="F6482" s="19">
        <v>7.86</v>
      </c>
      <c r="G6482" s="19">
        <v>0</v>
      </c>
      <c r="H6482" s="17">
        <f t="shared" si="303"/>
        <v>864.74573678677507</v>
      </c>
      <c r="I6482" s="18">
        <f t="shared" si="304"/>
        <v>47.173304274586719</v>
      </c>
      <c r="J6482" s="17">
        <f t="shared" si="305"/>
        <v>0.77846152024811333</v>
      </c>
    </row>
    <row r="6483" spans="1:10" x14ac:dyDescent="0.3">
      <c r="A6483" s="2">
        <v>20200926</v>
      </c>
      <c r="B6483" s="2" t="s">
        <v>31</v>
      </c>
      <c r="C6483" s="2">
        <v>177</v>
      </c>
      <c r="D6483" s="2">
        <v>14.18</v>
      </c>
      <c r="E6483" s="2">
        <v>19.55</v>
      </c>
      <c r="F6483" s="2">
        <v>7.59</v>
      </c>
      <c r="G6483" s="2">
        <v>0</v>
      </c>
      <c r="H6483" s="16">
        <f t="shared" ref="H6483:H6546" si="306">IF(D6483&gt;0,C6483/SIN(D6483*PI()/180),0)</f>
        <v>722.54048956538327</v>
      </c>
      <c r="I6483" s="15">
        <f t="shared" si="304"/>
        <v>42.129390298918224</v>
      </c>
      <c r="J6483" s="14">
        <f t="shared" si="305"/>
        <v>0.66684543832896725</v>
      </c>
    </row>
    <row r="6484" spans="1:10" x14ac:dyDescent="0.3">
      <c r="A6484" s="19">
        <v>20200926</v>
      </c>
      <c r="B6484" s="19" t="s">
        <v>30</v>
      </c>
      <c r="C6484" s="19">
        <v>12.81</v>
      </c>
      <c r="D6484" s="19">
        <v>2.62</v>
      </c>
      <c r="E6484" s="19">
        <v>19.010000000000002</v>
      </c>
      <c r="F6484" s="19">
        <v>6.97</v>
      </c>
      <c r="G6484" s="19">
        <v>0</v>
      </c>
      <c r="H6484" s="17">
        <f t="shared" si="306"/>
        <v>280.23465061059949</v>
      </c>
      <c r="I6484" s="18">
        <f t="shared" si="304"/>
        <v>27.767332831581236</v>
      </c>
      <c r="J6484" s="17">
        <f t="shared" si="305"/>
        <v>0.27674488913928313</v>
      </c>
    </row>
    <row r="6485" spans="1:10" x14ac:dyDescent="0.3">
      <c r="A6485" s="2">
        <v>20200926</v>
      </c>
      <c r="B6485" s="2" t="s">
        <v>29</v>
      </c>
      <c r="C6485" s="2">
        <v>0</v>
      </c>
      <c r="D6485" s="2">
        <v>0</v>
      </c>
      <c r="E6485" s="2">
        <v>18.079999999999998</v>
      </c>
      <c r="F6485" s="2">
        <v>6.62</v>
      </c>
      <c r="G6485" s="2">
        <v>0</v>
      </c>
      <c r="H6485" s="16">
        <f t="shared" si="306"/>
        <v>0</v>
      </c>
      <c r="I6485" s="15">
        <f t="shared" si="304"/>
        <v>18.079999999999998</v>
      </c>
      <c r="J6485" s="14">
        <f t="shared" si="305"/>
        <v>0</v>
      </c>
    </row>
    <row r="6486" spans="1:10" x14ac:dyDescent="0.3">
      <c r="A6486" s="19">
        <v>20200926</v>
      </c>
      <c r="B6486" s="19" t="s">
        <v>28</v>
      </c>
      <c r="C6486" s="19">
        <v>0</v>
      </c>
      <c r="D6486" s="19">
        <v>0</v>
      </c>
      <c r="E6486" s="19">
        <v>17.78</v>
      </c>
      <c r="F6486" s="19">
        <v>6.28</v>
      </c>
      <c r="G6486" s="19">
        <v>0</v>
      </c>
      <c r="H6486" s="17">
        <f t="shared" si="306"/>
        <v>0</v>
      </c>
      <c r="I6486" s="18">
        <f t="shared" si="304"/>
        <v>17.78</v>
      </c>
      <c r="J6486" s="17">
        <f t="shared" si="305"/>
        <v>0</v>
      </c>
    </row>
    <row r="6487" spans="1:10" x14ac:dyDescent="0.3">
      <c r="A6487" s="2">
        <v>20200926</v>
      </c>
      <c r="B6487" s="2" t="s">
        <v>27</v>
      </c>
      <c r="C6487" s="2">
        <v>0</v>
      </c>
      <c r="D6487" s="2">
        <v>0</v>
      </c>
      <c r="E6487" s="2">
        <v>17.68</v>
      </c>
      <c r="F6487" s="2">
        <v>6</v>
      </c>
      <c r="G6487" s="2">
        <v>0</v>
      </c>
      <c r="H6487" s="16">
        <f t="shared" si="306"/>
        <v>0</v>
      </c>
      <c r="I6487" s="15">
        <f t="shared" si="304"/>
        <v>17.68</v>
      </c>
      <c r="J6487" s="14">
        <f t="shared" si="305"/>
        <v>0</v>
      </c>
    </row>
    <row r="6488" spans="1:10" x14ac:dyDescent="0.3">
      <c r="A6488" s="19">
        <v>20200926</v>
      </c>
      <c r="B6488" s="19" t="s">
        <v>26</v>
      </c>
      <c r="C6488" s="19">
        <v>0</v>
      </c>
      <c r="D6488" s="19">
        <v>0</v>
      </c>
      <c r="E6488" s="19">
        <v>17.64</v>
      </c>
      <c r="F6488" s="19">
        <v>5.66</v>
      </c>
      <c r="G6488" s="19">
        <v>0</v>
      </c>
      <c r="H6488" s="17">
        <f t="shared" si="306"/>
        <v>0</v>
      </c>
      <c r="I6488" s="18">
        <f t="shared" si="304"/>
        <v>17.64</v>
      </c>
      <c r="J6488" s="17">
        <f t="shared" si="305"/>
        <v>0</v>
      </c>
    </row>
    <row r="6489" spans="1:10" x14ac:dyDescent="0.3">
      <c r="A6489" s="2">
        <v>20200926</v>
      </c>
      <c r="B6489" s="2" t="s">
        <v>25</v>
      </c>
      <c r="C6489" s="2">
        <v>0</v>
      </c>
      <c r="D6489" s="2">
        <v>0</v>
      </c>
      <c r="E6489" s="2">
        <v>17.59</v>
      </c>
      <c r="F6489" s="2">
        <v>5.0999999999999996</v>
      </c>
      <c r="G6489" s="2">
        <v>0</v>
      </c>
      <c r="H6489" s="16">
        <f t="shared" si="306"/>
        <v>0</v>
      </c>
      <c r="I6489" s="15">
        <f t="shared" si="304"/>
        <v>17.59</v>
      </c>
      <c r="J6489" s="14">
        <f t="shared" si="305"/>
        <v>0</v>
      </c>
    </row>
    <row r="6490" spans="1:10" x14ac:dyDescent="0.3">
      <c r="A6490" s="19">
        <v>20200927</v>
      </c>
      <c r="B6490" s="19" t="s">
        <v>48</v>
      </c>
      <c r="C6490" s="19">
        <v>0</v>
      </c>
      <c r="D6490" s="19">
        <v>0</v>
      </c>
      <c r="E6490" s="19">
        <v>17.53</v>
      </c>
      <c r="F6490" s="19">
        <v>4.62</v>
      </c>
      <c r="G6490" s="19">
        <v>0</v>
      </c>
      <c r="H6490" s="17">
        <f t="shared" si="306"/>
        <v>0</v>
      </c>
      <c r="I6490" s="18">
        <f t="shared" si="304"/>
        <v>17.53</v>
      </c>
      <c r="J6490" s="17">
        <f t="shared" si="305"/>
        <v>0</v>
      </c>
    </row>
    <row r="6491" spans="1:10" x14ac:dyDescent="0.3">
      <c r="A6491" s="2">
        <v>20200927</v>
      </c>
      <c r="B6491" s="2" t="s">
        <v>47</v>
      </c>
      <c r="C6491" s="2">
        <v>0</v>
      </c>
      <c r="D6491" s="2">
        <v>0</v>
      </c>
      <c r="E6491" s="2">
        <v>17.59</v>
      </c>
      <c r="F6491" s="2">
        <v>4.34</v>
      </c>
      <c r="G6491" s="2">
        <v>0</v>
      </c>
      <c r="H6491" s="16">
        <f t="shared" si="306"/>
        <v>0</v>
      </c>
      <c r="I6491" s="15">
        <f t="shared" si="304"/>
        <v>17.59</v>
      </c>
      <c r="J6491" s="14">
        <f t="shared" si="305"/>
        <v>0</v>
      </c>
    </row>
    <row r="6492" spans="1:10" x14ac:dyDescent="0.3">
      <c r="A6492" s="19">
        <v>20200927</v>
      </c>
      <c r="B6492" s="19" t="s">
        <v>46</v>
      </c>
      <c r="C6492" s="19">
        <v>0</v>
      </c>
      <c r="D6492" s="19">
        <v>0</v>
      </c>
      <c r="E6492" s="19">
        <v>17.91</v>
      </c>
      <c r="F6492" s="19">
        <v>4.4800000000000004</v>
      </c>
      <c r="G6492" s="19">
        <v>0</v>
      </c>
      <c r="H6492" s="17">
        <f t="shared" si="306"/>
        <v>0</v>
      </c>
      <c r="I6492" s="18">
        <f t="shared" si="304"/>
        <v>17.91</v>
      </c>
      <c r="J6492" s="17">
        <f t="shared" si="305"/>
        <v>0</v>
      </c>
    </row>
    <row r="6493" spans="1:10" x14ac:dyDescent="0.3">
      <c r="A6493" s="2">
        <v>20200927</v>
      </c>
      <c r="B6493" s="2" t="s">
        <v>45</v>
      </c>
      <c r="C6493" s="2">
        <v>0</v>
      </c>
      <c r="D6493" s="2">
        <v>0</v>
      </c>
      <c r="E6493" s="2">
        <v>18.149999999999999</v>
      </c>
      <c r="F6493" s="2">
        <v>4.76</v>
      </c>
      <c r="G6493" s="2">
        <v>0</v>
      </c>
      <c r="H6493" s="16">
        <f t="shared" si="306"/>
        <v>0</v>
      </c>
      <c r="I6493" s="15">
        <f t="shared" si="304"/>
        <v>18.149999999999999</v>
      </c>
      <c r="J6493" s="14">
        <f t="shared" si="305"/>
        <v>0</v>
      </c>
    </row>
    <row r="6494" spans="1:10" x14ac:dyDescent="0.3">
      <c r="A6494" s="19">
        <v>20200927</v>
      </c>
      <c r="B6494" s="19" t="s">
        <v>44</v>
      </c>
      <c r="C6494" s="19">
        <v>0</v>
      </c>
      <c r="D6494" s="19">
        <v>0</v>
      </c>
      <c r="E6494" s="19">
        <v>18.170000000000002</v>
      </c>
      <c r="F6494" s="19">
        <v>5.03</v>
      </c>
      <c r="G6494" s="19">
        <v>0</v>
      </c>
      <c r="H6494" s="17">
        <f t="shared" si="306"/>
        <v>0</v>
      </c>
      <c r="I6494" s="18">
        <f t="shared" si="304"/>
        <v>18.170000000000002</v>
      </c>
      <c r="J6494" s="17">
        <f t="shared" si="305"/>
        <v>0</v>
      </c>
    </row>
    <row r="6495" spans="1:10" x14ac:dyDescent="0.3">
      <c r="A6495" s="2">
        <v>20200927</v>
      </c>
      <c r="B6495" s="2" t="s">
        <v>43</v>
      </c>
      <c r="C6495" s="2">
        <v>0</v>
      </c>
      <c r="D6495" s="2">
        <v>0</v>
      </c>
      <c r="E6495" s="2">
        <v>18.11</v>
      </c>
      <c r="F6495" s="2">
        <v>5.38</v>
      </c>
      <c r="G6495" s="2">
        <v>0</v>
      </c>
      <c r="H6495" s="16">
        <f t="shared" si="306"/>
        <v>0</v>
      </c>
      <c r="I6495" s="15">
        <f t="shared" si="304"/>
        <v>18.11</v>
      </c>
      <c r="J6495" s="14">
        <f t="shared" si="305"/>
        <v>0</v>
      </c>
    </row>
    <row r="6496" spans="1:10" x14ac:dyDescent="0.3">
      <c r="A6496" s="19">
        <v>20200927</v>
      </c>
      <c r="B6496" s="19" t="s">
        <v>42</v>
      </c>
      <c r="C6496" s="19">
        <v>0</v>
      </c>
      <c r="D6496" s="19">
        <v>0</v>
      </c>
      <c r="E6496" s="19">
        <v>18.059999999999999</v>
      </c>
      <c r="F6496" s="19">
        <v>5.17</v>
      </c>
      <c r="G6496" s="19">
        <v>0</v>
      </c>
      <c r="H6496" s="17">
        <f t="shared" si="306"/>
        <v>0</v>
      </c>
      <c r="I6496" s="18">
        <f t="shared" si="304"/>
        <v>18.059999999999999</v>
      </c>
      <c r="J6496" s="17">
        <f t="shared" si="305"/>
        <v>0</v>
      </c>
    </row>
    <row r="6497" spans="1:10" x14ac:dyDescent="0.3">
      <c r="A6497" s="2">
        <v>20200927</v>
      </c>
      <c r="B6497" s="2" t="s">
        <v>41</v>
      </c>
      <c r="C6497" s="2">
        <v>42</v>
      </c>
      <c r="D6497" s="2">
        <v>7.43</v>
      </c>
      <c r="E6497" s="2">
        <v>18.04</v>
      </c>
      <c r="F6497" s="2">
        <v>5.45</v>
      </c>
      <c r="G6497" s="2">
        <v>0</v>
      </c>
      <c r="H6497" s="16">
        <f t="shared" si="306"/>
        <v>324.7887679857763</v>
      </c>
      <c r="I6497" s="15">
        <f t="shared" si="304"/>
        <v>28.189648999555509</v>
      </c>
      <c r="J6497" s="14">
        <f t="shared" si="305"/>
        <v>0.3201269382258492</v>
      </c>
    </row>
    <row r="6498" spans="1:10" x14ac:dyDescent="0.3">
      <c r="A6498" s="19">
        <v>20200927</v>
      </c>
      <c r="B6498" s="19" t="s">
        <v>40</v>
      </c>
      <c r="C6498" s="19">
        <v>208</v>
      </c>
      <c r="D6498" s="19">
        <v>18.82</v>
      </c>
      <c r="E6498" s="19">
        <v>18.7</v>
      </c>
      <c r="F6498" s="19">
        <v>5.93</v>
      </c>
      <c r="G6498" s="19">
        <v>0</v>
      </c>
      <c r="H6498" s="17">
        <f t="shared" si="306"/>
        <v>644.76907209774595</v>
      </c>
      <c r="I6498" s="18">
        <f t="shared" si="304"/>
        <v>38.849033503054557</v>
      </c>
      <c r="J6498" s="17">
        <f t="shared" si="305"/>
        <v>0.60458664393227801</v>
      </c>
    </row>
    <row r="6499" spans="1:10" x14ac:dyDescent="0.3">
      <c r="A6499" s="2">
        <v>20200927</v>
      </c>
      <c r="B6499" s="2" t="s">
        <v>39</v>
      </c>
      <c r="C6499" s="2">
        <v>379</v>
      </c>
      <c r="D6499" s="2">
        <v>29.52</v>
      </c>
      <c r="E6499" s="2">
        <v>19.48</v>
      </c>
      <c r="F6499" s="2">
        <v>6.83</v>
      </c>
      <c r="G6499" s="2">
        <v>0</v>
      </c>
      <c r="H6499" s="16">
        <f t="shared" si="306"/>
        <v>769.18808444660806</v>
      </c>
      <c r="I6499" s="15">
        <f t="shared" si="304"/>
        <v>43.517127638956502</v>
      </c>
      <c r="J6499" s="14">
        <f t="shared" si="305"/>
        <v>0.70509389172532766</v>
      </c>
    </row>
    <row r="6500" spans="1:10" x14ac:dyDescent="0.3">
      <c r="A6500" s="19">
        <v>20200927</v>
      </c>
      <c r="B6500" s="19" t="s">
        <v>38</v>
      </c>
      <c r="C6500" s="19">
        <v>530</v>
      </c>
      <c r="D6500" s="19">
        <v>38.909999999999997</v>
      </c>
      <c r="E6500" s="19">
        <v>20.23</v>
      </c>
      <c r="F6500" s="19">
        <v>7.1</v>
      </c>
      <c r="G6500" s="19">
        <v>0</v>
      </c>
      <c r="H6500" s="17">
        <f t="shared" si="306"/>
        <v>843.81618769239617</v>
      </c>
      <c r="I6500" s="18">
        <f t="shared" si="304"/>
        <v>46.599255865387377</v>
      </c>
      <c r="J6500" s="17">
        <f t="shared" si="305"/>
        <v>0.76180007985643905</v>
      </c>
    </row>
    <row r="6501" spans="1:10" x14ac:dyDescent="0.3">
      <c r="A6501" s="2">
        <v>20200927</v>
      </c>
      <c r="B6501" s="2" t="s">
        <v>37</v>
      </c>
      <c r="C6501" s="2">
        <v>682.01</v>
      </c>
      <c r="D6501" s="2">
        <v>46.01</v>
      </c>
      <c r="E6501" s="2">
        <v>20.88</v>
      </c>
      <c r="F6501" s="2">
        <v>7.1</v>
      </c>
      <c r="G6501" s="2">
        <v>0</v>
      </c>
      <c r="H6501" s="16">
        <f t="shared" si="306"/>
        <v>947.94571412432924</v>
      </c>
      <c r="I6501" s="15">
        <f t="shared" si="304"/>
        <v>50.503303566385284</v>
      </c>
      <c r="J6501" s="14">
        <f t="shared" si="305"/>
        <v>0.83915485122137934</v>
      </c>
    </row>
    <row r="6502" spans="1:10" x14ac:dyDescent="0.3">
      <c r="A6502" s="19">
        <v>20200927</v>
      </c>
      <c r="B6502" s="19" t="s">
        <v>36</v>
      </c>
      <c r="C6502" s="19">
        <v>711.01</v>
      </c>
      <c r="D6502" s="19">
        <v>49.53</v>
      </c>
      <c r="E6502" s="19">
        <v>21.43</v>
      </c>
      <c r="F6502" s="19">
        <v>7.17</v>
      </c>
      <c r="G6502" s="19">
        <v>0</v>
      </c>
      <c r="H6502" s="17">
        <f t="shared" si="306"/>
        <v>934.6221770011183</v>
      </c>
      <c r="I6502" s="18">
        <f t="shared" si="304"/>
        <v>50.636943031284943</v>
      </c>
      <c r="J6502" s="17">
        <f t="shared" si="305"/>
        <v>0.82679832721712887</v>
      </c>
    </row>
    <row r="6503" spans="1:10" x14ac:dyDescent="0.3">
      <c r="A6503" s="2">
        <v>20200927</v>
      </c>
      <c r="B6503" s="2" t="s">
        <v>35</v>
      </c>
      <c r="C6503" s="2">
        <v>803.01</v>
      </c>
      <c r="D6503" s="2">
        <v>48.51</v>
      </c>
      <c r="E6503" s="2">
        <v>21.71</v>
      </c>
      <c r="F6503" s="2">
        <v>7.24</v>
      </c>
      <c r="G6503" s="2">
        <v>0</v>
      </c>
      <c r="H6503" s="16">
        <f t="shared" si="306"/>
        <v>1072.0073474962219</v>
      </c>
      <c r="I6503" s="15">
        <f t="shared" si="304"/>
        <v>55.210229609256935</v>
      </c>
      <c r="J6503" s="14">
        <f t="shared" si="305"/>
        <v>0.92627220099820085</v>
      </c>
    </row>
    <row r="6504" spans="1:10" x14ac:dyDescent="0.3">
      <c r="A6504" s="19">
        <v>20200927</v>
      </c>
      <c r="B6504" s="19" t="s">
        <v>34</v>
      </c>
      <c r="C6504" s="19">
        <v>698.01</v>
      </c>
      <c r="D6504" s="19">
        <v>43.24</v>
      </c>
      <c r="E6504" s="19">
        <v>21.78</v>
      </c>
      <c r="F6504" s="19">
        <v>7.38</v>
      </c>
      <c r="G6504" s="19">
        <v>0</v>
      </c>
      <c r="H6504" s="17">
        <f t="shared" si="306"/>
        <v>1018.9096184304893</v>
      </c>
      <c r="I6504" s="18">
        <f t="shared" si="304"/>
        <v>53.620925575952796</v>
      </c>
      <c r="J6504" s="17">
        <f t="shared" si="305"/>
        <v>0.8876800048207425</v>
      </c>
    </row>
    <row r="6505" spans="1:10" x14ac:dyDescent="0.3">
      <c r="A6505" s="2">
        <v>20200927</v>
      </c>
      <c r="B6505" s="2" t="s">
        <v>33</v>
      </c>
      <c r="C6505" s="2">
        <v>563.01</v>
      </c>
      <c r="D6505" s="2">
        <v>34.979999999999997</v>
      </c>
      <c r="E6505" s="2">
        <v>21.52</v>
      </c>
      <c r="F6505" s="2">
        <v>7.52</v>
      </c>
      <c r="G6505" s="2">
        <v>0</v>
      </c>
      <c r="H6505" s="16">
        <f t="shared" si="306"/>
        <v>982.06761831249435</v>
      </c>
      <c r="I6505" s="15">
        <f t="shared" si="304"/>
        <v>52.209613072265448</v>
      </c>
      <c r="J6505" s="14">
        <f t="shared" si="305"/>
        <v>0.86182005873961531</v>
      </c>
    </row>
    <row r="6506" spans="1:10" x14ac:dyDescent="0.3">
      <c r="A6506" s="19">
        <v>20200927</v>
      </c>
      <c r="B6506" s="19" t="s">
        <v>32</v>
      </c>
      <c r="C6506" s="19">
        <v>390.01</v>
      </c>
      <c r="D6506" s="19">
        <v>24.92</v>
      </c>
      <c r="E6506" s="19">
        <v>20.9</v>
      </c>
      <c r="F6506" s="19">
        <v>7.52</v>
      </c>
      <c r="G6506" s="19">
        <v>0</v>
      </c>
      <c r="H6506" s="17">
        <f t="shared" si="306"/>
        <v>925.61474583072356</v>
      </c>
      <c r="I6506" s="18">
        <f t="shared" si="304"/>
        <v>49.825460807210106</v>
      </c>
      <c r="J6506" s="17">
        <f t="shared" si="305"/>
        <v>0.82221008915233984</v>
      </c>
    </row>
    <row r="6507" spans="1:10" x14ac:dyDescent="0.3">
      <c r="A6507" s="2">
        <v>20200927</v>
      </c>
      <c r="B6507" s="2" t="s">
        <v>31</v>
      </c>
      <c r="C6507" s="2">
        <v>190.01</v>
      </c>
      <c r="D6507" s="2">
        <v>13.86</v>
      </c>
      <c r="E6507" s="2">
        <v>20.04</v>
      </c>
      <c r="F6507" s="2">
        <v>7.31</v>
      </c>
      <c r="G6507" s="2">
        <v>0</v>
      </c>
      <c r="H6507" s="16">
        <f t="shared" si="306"/>
        <v>793.19459478667409</v>
      </c>
      <c r="I6507" s="15">
        <f t="shared" si="304"/>
        <v>44.827331087083564</v>
      </c>
      <c r="J6507" s="14">
        <f t="shared" si="305"/>
        <v>0.72242340147373196</v>
      </c>
    </row>
    <row r="6508" spans="1:10" x14ac:dyDescent="0.3">
      <c r="A6508" s="19">
        <v>20200927</v>
      </c>
      <c r="B6508" s="19" t="s">
        <v>30</v>
      </c>
      <c r="C6508" s="19">
        <v>0</v>
      </c>
      <c r="D6508" s="19">
        <v>0</v>
      </c>
      <c r="E6508" s="19">
        <v>19.02</v>
      </c>
      <c r="F6508" s="19">
        <v>6.62</v>
      </c>
      <c r="G6508" s="19">
        <v>0</v>
      </c>
      <c r="H6508" s="17">
        <f t="shared" si="306"/>
        <v>0</v>
      </c>
      <c r="I6508" s="18">
        <f t="shared" si="304"/>
        <v>19.02</v>
      </c>
      <c r="J6508" s="17">
        <f t="shared" si="305"/>
        <v>0</v>
      </c>
    </row>
    <row r="6509" spans="1:10" x14ac:dyDescent="0.3">
      <c r="A6509" s="2">
        <v>20200927</v>
      </c>
      <c r="B6509" s="2" t="s">
        <v>29</v>
      </c>
      <c r="C6509" s="2">
        <v>0</v>
      </c>
      <c r="D6509" s="2">
        <v>0</v>
      </c>
      <c r="E6509" s="2">
        <v>18.04</v>
      </c>
      <c r="F6509" s="2">
        <v>6.48</v>
      </c>
      <c r="G6509" s="2">
        <v>0</v>
      </c>
      <c r="H6509" s="16">
        <f t="shared" si="306"/>
        <v>0</v>
      </c>
      <c r="I6509" s="15">
        <f t="shared" si="304"/>
        <v>18.04</v>
      </c>
      <c r="J6509" s="14">
        <f t="shared" si="305"/>
        <v>0</v>
      </c>
    </row>
    <row r="6510" spans="1:10" x14ac:dyDescent="0.3">
      <c r="A6510" s="19">
        <v>20200927</v>
      </c>
      <c r="B6510" s="19" t="s">
        <v>28</v>
      </c>
      <c r="C6510" s="19">
        <v>0</v>
      </c>
      <c r="D6510" s="19">
        <v>0</v>
      </c>
      <c r="E6510" s="19">
        <v>17.46</v>
      </c>
      <c r="F6510" s="19">
        <v>6.28</v>
      </c>
      <c r="G6510" s="19">
        <v>0</v>
      </c>
      <c r="H6510" s="17">
        <f t="shared" si="306"/>
        <v>0</v>
      </c>
      <c r="I6510" s="18">
        <f t="shared" si="304"/>
        <v>17.46</v>
      </c>
      <c r="J6510" s="17">
        <f t="shared" si="305"/>
        <v>0</v>
      </c>
    </row>
    <row r="6511" spans="1:10" x14ac:dyDescent="0.3">
      <c r="A6511" s="2">
        <v>20200927</v>
      </c>
      <c r="B6511" s="2" t="s">
        <v>27</v>
      </c>
      <c r="C6511" s="2">
        <v>0</v>
      </c>
      <c r="D6511" s="2">
        <v>0</v>
      </c>
      <c r="E6511" s="2">
        <v>17.13</v>
      </c>
      <c r="F6511" s="2">
        <v>6.14</v>
      </c>
      <c r="G6511" s="2">
        <v>0</v>
      </c>
      <c r="H6511" s="16">
        <f t="shared" si="306"/>
        <v>0</v>
      </c>
      <c r="I6511" s="15">
        <f t="shared" si="304"/>
        <v>17.13</v>
      </c>
      <c r="J6511" s="14">
        <f t="shared" si="305"/>
        <v>0</v>
      </c>
    </row>
    <row r="6512" spans="1:10" x14ac:dyDescent="0.3">
      <c r="A6512" s="19">
        <v>20200927</v>
      </c>
      <c r="B6512" s="19" t="s">
        <v>26</v>
      </c>
      <c r="C6512" s="19">
        <v>0</v>
      </c>
      <c r="D6512" s="19">
        <v>0</v>
      </c>
      <c r="E6512" s="19">
        <v>16.96</v>
      </c>
      <c r="F6512" s="19">
        <v>6</v>
      </c>
      <c r="G6512" s="19">
        <v>0</v>
      </c>
      <c r="H6512" s="17">
        <f t="shared" si="306"/>
        <v>0</v>
      </c>
      <c r="I6512" s="18">
        <f t="shared" si="304"/>
        <v>16.96</v>
      </c>
      <c r="J6512" s="17">
        <f t="shared" si="305"/>
        <v>0</v>
      </c>
    </row>
    <row r="6513" spans="1:10" x14ac:dyDescent="0.3">
      <c r="A6513" s="2">
        <v>20200927</v>
      </c>
      <c r="B6513" s="2" t="s">
        <v>25</v>
      </c>
      <c r="C6513" s="2">
        <v>0</v>
      </c>
      <c r="D6513" s="2">
        <v>0</v>
      </c>
      <c r="E6513" s="2">
        <v>16.809999999999999</v>
      </c>
      <c r="F6513" s="2">
        <v>5.93</v>
      </c>
      <c r="G6513" s="2">
        <v>0</v>
      </c>
      <c r="H6513" s="16">
        <f t="shared" si="306"/>
        <v>0</v>
      </c>
      <c r="I6513" s="15">
        <f t="shared" si="304"/>
        <v>16.809999999999999</v>
      </c>
      <c r="J6513" s="14">
        <f t="shared" si="305"/>
        <v>0</v>
      </c>
    </row>
    <row r="6514" spans="1:10" x14ac:dyDescent="0.3">
      <c r="A6514" s="19">
        <v>20200928</v>
      </c>
      <c r="B6514" s="19" t="s">
        <v>48</v>
      </c>
      <c r="C6514" s="19">
        <v>0</v>
      </c>
      <c r="D6514" s="19">
        <v>0</v>
      </c>
      <c r="E6514" s="19">
        <v>16.68</v>
      </c>
      <c r="F6514" s="19">
        <v>5.72</v>
      </c>
      <c r="G6514" s="19">
        <v>0</v>
      </c>
      <c r="H6514" s="17">
        <f t="shared" si="306"/>
        <v>0</v>
      </c>
      <c r="I6514" s="18">
        <f t="shared" si="304"/>
        <v>16.68</v>
      </c>
      <c r="J6514" s="17">
        <f t="shared" si="305"/>
        <v>0</v>
      </c>
    </row>
    <row r="6515" spans="1:10" x14ac:dyDescent="0.3">
      <c r="A6515" s="2">
        <v>20200928</v>
      </c>
      <c r="B6515" s="2" t="s">
        <v>47</v>
      </c>
      <c r="C6515" s="2">
        <v>0</v>
      </c>
      <c r="D6515" s="2">
        <v>0</v>
      </c>
      <c r="E6515" s="2">
        <v>16.61</v>
      </c>
      <c r="F6515" s="2">
        <v>5.59</v>
      </c>
      <c r="G6515" s="2">
        <v>0</v>
      </c>
      <c r="H6515" s="16">
        <f t="shared" si="306"/>
        <v>0</v>
      </c>
      <c r="I6515" s="15">
        <f t="shared" si="304"/>
        <v>16.61</v>
      </c>
      <c r="J6515" s="14">
        <f t="shared" si="305"/>
        <v>0</v>
      </c>
    </row>
    <row r="6516" spans="1:10" x14ac:dyDescent="0.3">
      <c r="A6516" s="19">
        <v>20200928</v>
      </c>
      <c r="B6516" s="19" t="s">
        <v>46</v>
      </c>
      <c r="C6516" s="19">
        <v>0</v>
      </c>
      <c r="D6516" s="19">
        <v>0</v>
      </c>
      <c r="E6516" s="19">
        <v>16.489999999999998</v>
      </c>
      <c r="F6516" s="19">
        <v>5.45</v>
      </c>
      <c r="G6516" s="19">
        <v>0</v>
      </c>
      <c r="H6516" s="17">
        <f t="shared" si="306"/>
        <v>0</v>
      </c>
      <c r="I6516" s="18">
        <f t="shared" si="304"/>
        <v>16.489999999999998</v>
      </c>
      <c r="J6516" s="17">
        <f t="shared" si="305"/>
        <v>0</v>
      </c>
    </row>
    <row r="6517" spans="1:10" x14ac:dyDescent="0.3">
      <c r="A6517" s="2">
        <v>20200928</v>
      </c>
      <c r="B6517" s="2" t="s">
        <v>45</v>
      </c>
      <c r="C6517" s="2">
        <v>0</v>
      </c>
      <c r="D6517" s="2">
        <v>0</v>
      </c>
      <c r="E6517" s="2">
        <v>16.39</v>
      </c>
      <c r="F6517" s="2">
        <v>5.24</v>
      </c>
      <c r="G6517" s="2">
        <v>0</v>
      </c>
      <c r="H6517" s="16">
        <f t="shared" si="306"/>
        <v>0</v>
      </c>
      <c r="I6517" s="15">
        <f t="shared" si="304"/>
        <v>16.39</v>
      </c>
      <c r="J6517" s="14">
        <f t="shared" si="305"/>
        <v>0</v>
      </c>
    </row>
    <row r="6518" spans="1:10" x14ac:dyDescent="0.3">
      <c r="A6518" s="19">
        <v>20200928</v>
      </c>
      <c r="B6518" s="19" t="s">
        <v>44</v>
      </c>
      <c r="C6518" s="19">
        <v>0</v>
      </c>
      <c r="D6518" s="19">
        <v>0</v>
      </c>
      <c r="E6518" s="19">
        <v>16.239999999999998</v>
      </c>
      <c r="F6518" s="19">
        <v>4.97</v>
      </c>
      <c r="G6518" s="19">
        <v>0</v>
      </c>
      <c r="H6518" s="17">
        <f t="shared" si="306"/>
        <v>0</v>
      </c>
      <c r="I6518" s="18">
        <f t="shared" si="304"/>
        <v>16.239999999999998</v>
      </c>
      <c r="J6518" s="17">
        <f t="shared" si="305"/>
        <v>0</v>
      </c>
    </row>
    <row r="6519" spans="1:10" x14ac:dyDescent="0.3">
      <c r="A6519" s="2">
        <v>20200928</v>
      </c>
      <c r="B6519" s="2" t="s">
        <v>43</v>
      </c>
      <c r="C6519" s="2">
        <v>0</v>
      </c>
      <c r="D6519" s="2">
        <v>0</v>
      </c>
      <c r="E6519" s="2">
        <v>16.07</v>
      </c>
      <c r="F6519" s="2">
        <v>4.6900000000000004</v>
      </c>
      <c r="G6519" s="2">
        <v>0</v>
      </c>
      <c r="H6519" s="16">
        <f t="shared" si="306"/>
        <v>0</v>
      </c>
      <c r="I6519" s="15">
        <f t="shared" si="304"/>
        <v>16.07</v>
      </c>
      <c r="J6519" s="14">
        <f t="shared" si="305"/>
        <v>0</v>
      </c>
    </row>
    <row r="6520" spans="1:10" x14ac:dyDescent="0.3">
      <c r="A6520" s="19">
        <v>20200928</v>
      </c>
      <c r="B6520" s="19" t="s">
        <v>42</v>
      </c>
      <c r="C6520" s="19">
        <v>0</v>
      </c>
      <c r="D6520" s="19">
        <v>0</v>
      </c>
      <c r="E6520" s="19">
        <v>15.93</v>
      </c>
      <c r="F6520" s="19">
        <v>4.34</v>
      </c>
      <c r="G6520" s="19">
        <v>0</v>
      </c>
      <c r="H6520" s="17">
        <f t="shared" si="306"/>
        <v>0</v>
      </c>
      <c r="I6520" s="18">
        <f t="shared" si="304"/>
        <v>15.93</v>
      </c>
      <c r="J6520" s="17">
        <f t="shared" si="305"/>
        <v>0</v>
      </c>
    </row>
    <row r="6521" spans="1:10" x14ac:dyDescent="0.3">
      <c r="A6521" s="2">
        <v>20200928</v>
      </c>
      <c r="B6521" s="2" t="s">
        <v>41</v>
      </c>
      <c r="C6521" s="2">
        <v>80</v>
      </c>
      <c r="D6521" s="2">
        <v>7.25</v>
      </c>
      <c r="E6521" s="2">
        <v>15.94</v>
      </c>
      <c r="F6521" s="2">
        <v>3.72</v>
      </c>
      <c r="G6521" s="2">
        <v>0</v>
      </c>
      <c r="H6521" s="16">
        <f t="shared" si="306"/>
        <v>633.91959972267966</v>
      </c>
      <c r="I6521" s="15">
        <f t="shared" si="304"/>
        <v>35.749987491333741</v>
      </c>
      <c r="J6521" s="14">
        <f t="shared" si="305"/>
        <v>0.60325377476879416</v>
      </c>
    </row>
    <row r="6522" spans="1:10" x14ac:dyDescent="0.3">
      <c r="A6522" s="19">
        <v>20200928</v>
      </c>
      <c r="B6522" s="19" t="s">
        <v>40</v>
      </c>
      <c r="C6522" s="19">
        <v>262</v>
      </c>
      <c r="D6522" s="19">
        <v>18.62</v>
      </c>
      <c r="E6522" s="19">
        <v>16.84</v>
      </c>
      <c r="F6522" s="19">
        <v>3.79</v>
      </c>
      <c r="G6522" s="19">
        <v>0</v>
      </c>
      <c r="H6522" s="17">
        <f t="shared" si="306"/>
        <v>820.57032385756736</v>
      </c>
      <c r="I6522" s="18">
        <f t="shared" si="304"/>
        <v>42.48282262054898</v>
      </c>
      <c r="J6522" s="17">
        <f t="shared" si="305"/>
        <v>0.75601383946897005</v>
      </c>
    </row>
    <row r="6523" spans="1:10" x14ac:dyDescent="0.3">
      <c r="A6523" s="2">
        <v>20200928</v>
      </c>
      <c r="B6523" s="2" t="s">
        <v>39</v>
      </c>
      <c r="C6523" s="2">
        <v>441</v>
      </c>
      <c r="D6523" s="2">
        <v>29.29</v>
      </c>
      <c r="E6523" s="2">
        <v>18.28</v>
      </c>
      <c r="F6523" s="2">
        <v>3.72</v>
      </c>
      <c r="G6523" s="2">
        <v>0</v>
      </c>
      <c r="H6523" s="16">
        <f t="shared" si="306"/>
        <v>901.41607038721065</v>
      </c>
      <c r="I6523" s="15">
        <f t="shared" si="304"/>
        <v>46.449252199600338</v>
      </c>
      <c r="J6523" s="14">
        <f t="shared" si="305"/>
        <v>0.81440991754992476</v>
      </c>
    </row>
    <row r="6524" spans="1:10" x14ac:dyDescent="0.3">
      <c r="A6524" s="19">
        <v>20200928</v>
      </c>
      <c r="B6524" s="19" t="s">
        <v>38</v>
      </c>
      <c r="C6524" s="19">
        <v>587</v>
      </c>
      <c r="D6524" s="19">
        <v>38.630000000000003</v>
      </c>
      <c r="E6524" s="19">
        <v>19.91</v>
      </c>
      <c r="F6524" s="19">
        <v>3.24</v>
      </c>
      <c r="G6524" s="19">
        <v>0</v>
      </c>
      <c r="H6524" s="17">
        <f t="shared" si="306"/>
        <v>940.27008101063973</v>
      </c>
      <c r="I6524" s="18">
        <f t="shared" si="304"/>
        <v>49.293440031582492</v>
      </c>
      <c r="J6524" s="17">
        <f t="shared" si="305"/>
        <v>0.83747930429128536</v>
      </c>
    </row>
    <row r="6525" spans="1:10" x14ac:dyDescent="0.3">
      <c r="A6525" s="2">
        <v>20200928</v>
      </c>
      <c r="B6525" s="2" t="s">
        <v>37</v>
      </c>
      <c r="C6525" s="2">
        <v>606</v>
      </c>
      <c r="D6525" s="2">
        <v>45.68</v>
      </c>
      <c r="E6525" s="2">
        <v>21.53</v>
      </c>
      <c r="F6525" s="2">
        <v>2.83</v>
      </c>
      <c r="G6525" s="2">
        <v>0</v>
      </c>
      <c r="H6525" s="16">
        <f t="shared" si="306"/>
        <v>847.02066407264886</v>
      </c>
      <c r="I6525" s="15">
        <f t="shared" si="304"/>
        <v>47.999395752270274</v>
      </c>
      <c r="J6525" s="14">
        <f t="shared" si="305"/>
        <v>0.75935632848753953</v>
      </c>
    </row>
    <row r="6526" spans="1:10" x14ac:dyDescent="0.3">
      <c r="A6526" s="19">
        <v>20200928</v>
      </c>
      <c r="B6526" s="19" t="s">
        <v>36</v>
      </c>
      <c r="C6526" s="19">
        <v>622.01</v>
      </c>
      <c r="D6526" s="19">
        <v>49.15</v>
      </c>
      <c r="E6526" s="19">
        <v>22.65</v>
      </c>
      <c r="F6526" s="19">
        <v>2.9</v>
      </c>
      <c r="G6526" s="19">
        <v>0</v>
      </c>
      <c r="H6526" s="17">
        <f t="shared" si="306"/>
        <v>822.30276587726314</v>
      </c>
      <c r="I6526" s="18">
        <f t="shared" si="304"/>
        <v>48.346961433664475</v>
      </c>
      <c r="J6526" s="17">
        <f t="shared" si="305"/>
        <v>0.73591054654946875</v>
      </c>
    </row>
    <row r="6527" spans="1:10" x14ac:dyDescent="0.3">
      <c r="A6527" s="2">
        <v>20200928</v>
      </c>
      <c r="B6527" s="2" t="s">
        <v>35</v>
      </c>
      <c r="C6527" s="2">
        <v>652.01</v>
      </c>
      <c r="D6527" s="2">
        <v>48.11</v>
      </c>
      <c r="E6527" s="2">
        <v>23.29</v>
      </c>
      <c r="F6527" s="2">
        <v>3.52</v>
      </c>
      <c r="G6527" s="2">
        <v>0</v>
      </c>
      <c r="H6527" s="16">
        <f t="shared" si="306"/>
        <v>875.85356537434166</v>
      </c>
      <c r="I6527" s="15">
        <f t="shared" si="304"/>
        <v>50.660423917948179</v>
      </c>
      <c r="J6527" s="14">
        <f t="shared" si="305"/>
        <v>0.77471708337535783</v>
      </c>
    </row>
    <row r="6528" spans="1:10" x14ac:dyDescent="0.3">
      <c r="A6528" s="19">
        <v>20200928</v>
      </c>
      <c r="B6528" s="19" t="s">
        <v>34</v>
      </c>
      <c r="C6528" s="19">
        <v>438</v>
      </c>
      <c r="D6528" s="19">
        <v>42.86</v>
      </c>
      <c r="E6528" s="19">
        <v>23.38</v>
      </c>
      <c r="F6528" s="19">
        <v>4.1399999999999997</v>
      </c>
      <c r="G6528" s="19">
        <v>0</v>
      </c>
      <c r="H6528" s="17">
        <f t="shared" si="306"/>
        <v>643.91946030286033</v>
      </c>
      <c r="I6528" s="18">
        <f t="shared" si="304"/>
        <v>43.502483134464384</v>
      </c>
      <c r="J6528" s="17">
        <f t="shared" si="305"/>
        <v>0.59030597000892848</v>
      </c>
    </row>
    <row r="6529" spans="1:10" x14ac:dyDescent="0.3">
      <c r="A6529" s="2">
        <v>20200928</v>
      </c>
      <c r="B6529" s="2" t="s">
        <v>33</v>
      </c>
      <c r="C6529" s="2">
        <v>412</v>
      </c>
      <c r="D6529" s="2">
        <v>34.630000000000003</v>
      </c>
      <c r="E6529" s="2">
        <v>23.09</v>
      </c>
      <c r="F6529" s="2">
        <v>4.55</v>
      </c>
      <c r="G6529" s="2">
        <v>0</v>
      </c>
      <c r="H6529" s="16">
        <f t="shared" si="306"/>
        <v>725.00153309270218</v>
      </c>
      <c r="I6529" s="15">
        <f t="shared" si="304"/>
        <v>45.746297909146946</v>
      </c>
      <c r="J6529" s="14">
        <f t="shared" si="305"/>
        <v>0.65731659303711965</v>
      </c>
    </row>
    <row r="6530" spans="1:10" x14ac:dyDescent="0.3">
      <c r="A6530" s="19">
        <v>20200928</v>
      </c>
      <c r="B6530" s="19" t="s">
        <v>32</v>
      </c>
      <c r="C6530" s="19">
        <v>224</v>
      </c>
      <c r="D6530" s="19">
        <v>24.59</v>
      </c>
      <c r="E6530" s="19">
        <v>22.51</v>
      </c>
      <c r="F6530" s="19">
        <v>4.76</v>
      </c>
      <c r="G6530" s="19">
        <v>0</v>
      </c>
      <c r="H6530" s="17">
        <f t="shared" si="306"/>
        <v>538.30354859172087</v>
      </c>
      <c r="I6530" s="18">
        <f t="shared" si="304"/>
        <v>39.331985893491279</v>
      </c>
      <c r="J6530" s="17">
        <f t="shared" si="305"/>
        <v>0.50358623369997313</v>
      </c>
    </row>
    <row r="6531" spans="1:10" x14ac:dyDescent="0.3">
      <c r="A6531" s="2">
        <v>20200928</v>
      </c>
      <c r="B6531" s="2" t="s">
        <v>31</v>
      </c>
      <c r="C6531" s="2">
        <v>72</v>
      </c>
      <c r="D6531" s="2">
        <v>13.54</v>
      </c>
      <c r="E6531" s="2">
        <v>21.59</v>
      </c>
      <c r="F6531" s="2">
        <v>4.76</v>
      </c>
      <c r="G6531" s="2">
        <v>0</v>
      </c>
      <c r="H6531" s="16">
        <f t="shared" si="306"/>
        <v>307.52914747507623</v>
      </c>
      <c r="I6531" s="15">
        <f t="shared" si="304"/>
        <v>31.200285858596132</v>
      </c>
      <c r="J6531" s="14">
        <f t="shared" si="305"/>
        <v>0.2989486886661949</v>
      </c>
    </row>
    <row r="6532" spans="1:10" x14ac:dyDescent="0.3">
      <c r="A6532" s="19">
        <v>20200928</v>
      </c>
      <c r="B6532" s="19" t="s">
        <v>30</v>
      </c>
      <c r="C6532" s="19">
        <v>0</v>
      </c>
      <c r="D6532" s="19">
        <v>0</v>
      </c>
      <c r="E6532" s="19">
        <v>20.55</v>
      </c>
      <c r="F6532" s="19">
        <v>4.55</v>
      </c>
      <c r="G6532" s="19">
        <v>0</v>
      </c>
      <c r="H6532" s="17">
        <f t="shared" si="306"/>
        <v>0</v>
      </c>
      <c r="I6532" s="18">
        <f t="shared" si="304"/>
        <v>20.55</v>
      </c>
      <c r="J6532" s="17">
        <f t="shared" si="305"/>
        <v>0</v>
      </c>
    </row>
    <row r="6533" spans="1:10" x14ac:dyDescent="0.3">
      <c r="A6533" s="2">
        <v>20200928</v>
      </c>
      <c r="B6533" s="2" t="s">
        <v>29</v>
      </c>
      <c r="C6533" s="2">
        <v>0</v>
      </c>
      <c r="D6533" s="2">
        <v>0</v>
      </c>
      <c r="E6533" s="2">
        <v>19.440000000000001</v>
      </c>
      <c r="F6533" s="2">
        <v>4.55</v>
      </c>
      <c r="G6533" s="2">
        <v>0</v>
      </c>
      <c r="H6533" s="16">
        <f t="shared" si="306"/>
        <v>0</v>
      </c>
      <c r="I6533" s="15">
        <f t="shared" si="304"/>
        <v>19.440000000000001</v>
      </c>
      <c r="J6533" s="14">
        <f t="shared" si="305"/>
        <v>0</v>
      </c>
    </row>
    <row r="6534" spans="1:10" x14ac:dyDescent="0.3">
      <c r="A6534" s="19">
        <v>20200928</v>
      </c>
      <c r="B6534" s="19" t="s">
        <v>28</v>
      </c>
      <c r="C6534" s="19">
        <v>0</v>
      </c>
      <c r="D6534" s="19">
        <v>0</v>
      </c>
      <c r="E6534" s="19">
        <v>18.829999999999998</v>
      </c>
      <c r="F6534" s="19">
        <v>4.62</v>
      </c>
      <c r="G6534" s="19">
        <v>0</v>
      </c>
      <c r="H6534" s="17">
        <f t="shared" si="306"/>
        <v>0</v>
      </c>
      <c r="I6534" s="18">
        <f t="shared" si="304"/>
        <v>18.829999999999998</v>
      </c>
      <c r="J6534" s="17">
        <f t="shared" si="305"/>
        <v>0</v>
      </c>
    </row>
    <row r="6535" spans="1:10" x14ac:dyDescent="0.3">
      <c r="A6535" s="2">
        <v>20200928</v>
      </c>
      <c r="B6535" s="2" t="s">
        <v>27</v>
      </c>
      <c r="C6535" s="2">
        <v>0</v>
      </c>
      <c r="D6535" s="2">
        <v>0</v>
      </c>
      <c r="E6535" s="2">
        <v>18.399999999999999</v>
      </c>
      <c r="F6535" s="2">
        <v>4.55</v>
      </c>
      <c r="G6535" s="2">
        <v>0</v>
      </c>
      <c r="H6535" s="16">
        <f t="shared" si="306"/>
        <v>0</v>
      </c>
      <c r="I6535" s="15">
        <f t="shared" si="304"/>
        <v>18.399999999999999</v>
      </c>
      <c r="J6535" s="14">
        <f t="shared" si="305"/>
        <v>0</v>
      </c>
    </row>
    <row r="6536" spans="1:10" x14ac:dyDescent="0.3">
      <c r="A6536" s="19">
        <v>20200928</v>
      </c>
      <c r="B6536" s="19" t="s">
        <v>26</v>
      </c>
      <c r="C6536" s="19">
        <v>0</v>
      </c>
      <c r="D6536" s="19">
        <v>0</v>
      </c>
      <c r="E6536" s="19">
        <v>18.04</v>
      </c>
      <c r="F6536" s="19">
        <v>4.62</v>
      </c>
      <c r="G6536" s="19">
        <v>0</v>
      </c>
      <c r="H6536" s="17">
        <f t="shared" si="306"/>
        <v>0</v>
      </c>
      <c r="I6536" s="18">
        <f t="shared" si="304"/>
        <v>18.04</v>
      </c>
      <c r="J6536" s="17">
        <f t="shared" si="305"/>
        <v>0</v>
      </c>
    </row>
    <row r="6537" spans="1:10" x14ac:dyDescent="0.3">
      <c r="A6537" s="2">
        <v>20200928</v>
      </c>
      <c r="B6537" s="2" t="s">
        <v>25</v>
      </c>
      <c r="C6537" s="2">
        <v>0</v>
      </c>
      <c r="D6537" s="2">
        <v>0</v>
      </c>
      <c r="E6537" s="2">
        <v>17.68</v>
      </c>
      <c r="F6537" s="2">
        <v>4.55</v>
      </c>
      <c r="G6537" s="2">
        <v>0</v>
      </c>
      <c r="H6537" s="16">
        <f t="shared" si="306"/>
        <v>0</v>
      </c>
      <c r="I6537" s="15">
        <f t="shared" si="304"/>
        <v>17.68</v>
      </c>
      <c r="J6537" s="14">
        <f t="shared" si="305"/>
        <v>0</v>
      </c>
    </row>
    <row r="6538" spans="1:10" x14ac:dyDescent="0.3">
      <c r="A6538" s="19">
        <v>20200929</v>
      </c>
      <c r="B6538" s="19" t="s">
        <v>48</v>
      </c>
      <c r="C6538" s="19">
        <v>0</v>
      </c>
      <c r="D6538" s="19">
        <v>0</v>
      </c>
      <c r="E6538" s="19">
        <v>17.41</v>
      </c>
      <c r="F6538" s="19">
        <v>4.34</v>
      </c>
      <c r="G6538" s="19">
        <v>0</v>
      </c>
      <c r="H6538" s="17">
        <f t="shared" si="306"/>
        <v>0</v>
      </c>
      <c r="I6538" s="18">
        <f t="shared" ref="I6538:I6601" si="307">E6538+H6538*((NOCT-20)/(800))</f>
        <v>17.41</v>
      </c>
      <c r="J6538" s="17">
        <f t="shared" ref="J6538:J6601" si="308">P_STC__W*(H6538/1000)*(1+(alpha_p/100)*(I6538-25))</f>
        <v>0</v>
      </c>
    </row>
    <row r="6539" spans="1:10" x14ac:dyDescent="0.3">
      <c r="A6539" s="2">
        <v>20200929</v>
      </c>
      <c r="B6539" s="2" t="s">
        <v>47</v>
      </c>
      <c r="C6539" s="2">
        <v>0</v>
      </c>
      <c r="D6539" s="2">
        <v>0</v>
      </c>
      <c r="E6539" s="2">
        <v>17.25</v>
      </c>
      <c r="F6539" s="2">
        <v>4.07</v>
      </c>
      <c r="G6539" s="2">
        <v>0</v>
      </c>
      <c r="H6539" s="16">
        <f t="shared" si="306"/>
        <v>0</v>
      </c>
      <c r="I6539" s="15">
        <f t="shared" si="307"/>
        <v>17.25</v>
      </c>
      <c r="J6539" s="14">
        <f t="shared" si="308"/>
        <v>0</v>
      </c>
    </row>
    <row r="6540" spans="1:10" x14ac:dyDescent="0.3">
      <c r="A6540" s="19">
        <v>20200929</v>
      </c>
      <c r="B6540" s="19" t="s">
        <v>46</v>
      </c>
      <c r="C6540" s="19">
        <v>0</v>
      </c>
      <c r="D6540" s="19">
        <v>0</v>
      </c>
      <c r="E6540" s="19">
        <v>17.059999999999999</v>
      </c>
      <c r="F6540" s="19">
        <v>3.93</v>
      </c>
      <c r="G6540" s="19">
        <v>0</v>
      </c>
      <c r="H6540" s="17">
        <f t="shared" si="306"/>
        <v>0</v>
      </c>
      <c r="I6540" s="18">
        <f t="shared" si="307"/>
        <v>17.059999999999999</v>
      </c>
      <c r="J6540" s="17">
        <f t="shared" si="308"/>
        <v>0</v>
      </c>
    </row>
    <row r="6541" spans="1:10" x14ac:dyDescent="0.3">
      <c r="A6541" s="2">
        <v>20200929</v>
      </c>
      <c r="B6541" s="2" t="s">
        <v>45</v>
      </c>
      <c r="C6541" s="2">
        <v>0</v>
      </c>
      <c r="D6541" s="2">
        <v>0</v>
      </c>
      <c r="E6541" s="2">
        <v>16.86</v>
      </c>
      <c r="F6541" s="2">
        <v>4</v>
      </c>
      <c r="G6541" s="2">
        <v>0</v>
      </c>
      <c r="H6541" s="16">
        <f t="shared" si="306"/>
        <v>0</v>
      </c>
      <c r="I6541" s="15">
        <f t="shared" si="307"/>
        <v>16.86</v>
      </c>
      <c r="J6541" s="14">
        <f t="shared" si="308"/>
        <v>0</v>
      </c>
    </row>
    <row r="6542" spans="1:10" x14ac:dyDescent="0.3">
      <c r="A6542" s="19">
        <v>20200929</v>
      </c>
      <c r="B6542" s="19" t="s">
        <v>44</v>
      </c>
      <c r="C6542" s="19">
        <v>0</v>
      </c>
      <c r="D6542" s="19">
        <v>0</v>
      </c>
      <c r="E6542" s="19">
        <v>16.690000000000001</v>
      </c>
      <c r="F6542" s="19">
        <v>4.07</v>
      </c>
      <c r="G6542" s="19">
        <v>0</v>
      </c>
      <c r="H6542" s="17">
        <f t="shared" si="306"/>
        <v>0</v>
      </c>
      <c r="I6542" s="18">
        <f t="shared" si="307"/>
        <v>16.690000000000001</v>
      </c>
      <c r="J6542" s="17">
        <f t="shared" si="308"/>
        <v>0</v>
      </c>
    </row>
    <row r="6543" spans="1:10" x14ac:dyDescent="0.3">
      <c r="A6543" s="2">
        <v>20200929</v>
      </c>
      <c r="B6543" s="2" t="s">
        <v>43</v>
      </c>
      <c r="C6543" s="2">
        <v>0</v>
      </c>
      <c r="D6543" s="2">
        <v>0</v>
      </c>
      <c r="E6543" s="2">
        <v>16.600000000000001</v>
      </c>
      <c r="F6543" s="2">
        <v>4.28</v>
      </c>
      <c r="G6543" s="2">
        <v>0</v>
      </c>
      <c r="H6543" s="16">
        <f t="shared" si="306"/>
        <v>0</v>
      </c>
      <c r="I6543" s="15">
        <f t="shared" si="307"/>
        <v>16.600000000000001</v>
      </c>
      <c r="J6543" s="14">
        <f t="shared" si="308"/>
        <v>0</v>
      </c>
    </row>
    <row r="6544" spans="1:10" x14ac:dyDescent="0.3">
      <c r="A6544" s="19">
        <v>20200929</v>
      </c>
      <c r="B6544" s="19" t="s">
        <v>42</v>
      </c>
      <c r="C6544" s="19">
        <v>0</v>
      </c>
      <c r="D6544" s="19">
        <v>0</v>
      </c>
      <c r="E6544" s="19">
        <v>16.57</v>
      </c>
      <c r="F6544" s="19">
        <v>4.34</v>
      </c>
      <c r="G6544" s="19">
        <v>0</v>
      </c>
      <c r="H6544" s="17">
        <f t="shared" si="306"/>
        <v>0</v>
      </c>
      <c r="I6544" s="18">
        <f t="shared" si="307"/>
        <v>16.57</v>
      </c>
      <c r="J6544" s="17">
        <f t="shared" si="308"/>
        <v>0</v>
      </c>
    </row>
    <row r="6545" spans="1:10" x14ac:dyDescent="0.3">
      <c r="A6545" s="2">
        <v>20200929</v>
      </c>
      <c r="B6545" s="2" t="s">
        <v>41</v>
      </c>
      <c r="C6545" s="2">
        <v>75</v>
      </c>
      <c r="D6545" s="2">
        <v>7.07</v>
      </c>
      <c r="E6545" s="2">
        <v>16.54</v>
      </c>
      <c r="F6545" s="2">
        <v>3.93</v>
      </c>
      <c r="G6545" s="2">
        <v>0</v>
      </c>
      <c r="H6545" s="16">
        <f t="shared" si="306"/>
        <v>609.35047804729697</v>
      </c>
      <c r="I6545" s="15">
        <f t="shared" si="307"/>
        <v>35.58220243897803</v>
      </c>
      <c r="J6545" s="14">
        <f t="shared" si="308"/>
        <v>0.58033326252986661</v>
      </c>
    </row>
    <row r="6546" spans="1:10" x14ac:dyDescent="0.3">
      <c r="A6546" s="19">
        <v>20200929</v>
      </c>
      <c r="B6546" s="19" t="s">
        <v>40</v>
      </c>
      <c r="C6546" s="19">
        <v>270</v>
      </c>
      <c r="D6546" s="19">
        <v>18.420000000000002</v>
      </c>
      <c r="E6546" s="19">
        <v>17.55</v>
      </c>
      <c r="F6546" s="19">
        <v>4</v>
      </c>
      <c r="G6546" s="19">
        <v>0</v>
      </c>
      <c r="H6546" s="17">
        <f t="shared" si="306"/>
        <v>854.48381764547253</v>
      </c>
      <c r="I6546" s="18">
        <f t="shared" si="307"/>
        <v>44.252619301421021</v>
      </c>
      <c r="J6546" s="17">
        <f t="shared" si="308"/>
        <v>0.78045408526388338</v>
      </c>
    </row>
    <row r="6547" spans="1:10" x14ac:dyDescent="0.3">
      <c r="A6547" s="2">
        <v>20200929</v>
      </c>
      <c r="B6547" s="2" t="s">
        <v>39</v>
      </c>
      <c r="C6547" s="2">
        <v>467</v>
      </c>
      <c r="D6547" s="2">
        <v>29.06</v>
      </c>
      <c r="E6547" s="2">
        <v>19.21</v>
      </c>
      <c r="F6547" s="2">
        <v>4</v>
      </c>
      <c r="G6547" s="2">
        <v>0</v>
      </c>
      <c r="H6547" s="16">
        <f t="shared" ref="H6547:H6610" si="309">IF(D6547&gt;0,C6547/SIN(D6547*PI()/180),0)</f>
        <v>961.44887728448305</v>
      </c>
      <c r="I6547" s="15">
        <f t="shared" si="307"/>
        <v>49.2552774151401</v>
      </c>
      <c r="J6547" s="14">
        <f t="shared" si="308"/>
        <v>0.85650793570893746</v>
      </c>
    </row>
    <row r="6548" spans="1:10" x14ac:dyDescent="0.3">
      <c r="A6548" s="19">
        <v>20200929</v>
      </c>
      <c r="B6548" s="19" t="s">
        <v>38</v>
      </c>
      <c r="C6548" s="19">
        <v>622.01</v>
      </c>
      <c r="D6548" s="19">
        <v>38.36</v>
      </c>
      <c r="E6548" s="19">
        <v>21.08</v>
      </c>
      <c r="F6548" s="19">
        <v>3.72</v>
      </c>
      <c r="G6548" s="19">
        <v>0</v>
      </c>
      <c r="H6548" s="17">
        <f t="shared" si="309"/>
        <v>1002.2711748958492</v>
      </c>
      <c r="I6548" s="18">
        <f t="shared" si="307"/>
        <v>52.400974215495282</v>
      </c>
      <c r="J6548" s="17">
        <f t="shared" si="308"/>
        <v>0.87868674510470035</v>
      </c>
    </row>
    <row r="6549" spans="1:10" x14ac:dyDescent="0.3">
      <c r="A6549" s="2">
        <v>20200929</v>
      </c>
      <c r="B6549" s="2" t="s">
        <v>37</v>
      </c>
      <c r="C6549" s="2">
        <v>715.01</v>
      </c>
      <c r="D6549" s="2">
        <v>45.35</v>
      </c>
      <c r="E6549" s="2">
        <v>22.85</v>
      </c>
      <c r="F6549" s="2">
        <v>3.52</v>
      </c>
      <c r="G6549" s="2">
        <v>0</v>
      </c>
      <c r="H6549" s="16">
        <f t="shared" si="309"/>
        <v>1005.0560912243689</v>
      </c>
      <c r="I6549" s="15">
        <f t="shared" si="307"/>
        <v>54.258002850761528</v>
      </c>
      <c r="J6549" s="14">
        <f t="shared" si="308"/>
        <v>0.87272938830438862</v>
      </c>
    </row>
    <row r="6550" spans="1:10" x14ac:dyDescent="0.3">
      <c r="A6550" s="19">
        <v>20200929</v>
      </c>
      <c r="B6550" s="19" t="s">
        <v>36</v>
      </c>
      <c r="C6550" s="19">
        <v>788.01</v>
      </c>
      <c r="D6550" s="19">
        <v>48.77</v>
      </c>
      <c r="E6550" s="19">
        <v>24.22</v>
      </c>
      <c r="F6550" s="19">
        <v>3.38</v>
      </c>
      <c r="G6550" s="19">
        <v>0</v>
      </c>
      <c r="H6550" s="17">
        <f t="shared" si="309"/>
        <v>1047.7882207770665</v>
      </c>
      <c r="I6550" s="18">
        <f t="shared" si="307"/>
        <v>56.963381899283327</v>
      </c>
      <c r="J6550" s="17">
        <f t="shared" si="308"/>
        <v>0.89707937305086061</v>
      </c>
    </row>
    <row r="6551" spans="1:10" x14ac:dyDescent="0.3">
      <c r="A6551" s="2">
        <v>20200929</v>
      </c>
      <c r="B6551" s="2" t="s">
        <v>35</v>
      </c>
      <c r="C6551" s="2">
        <v>773.01</v>
      </c>
      <c r="D6551" s="2">
        <v>47.71</v>
      </c>
      <c r="E6551" s="2">
        <v>25.01</v>
      </c>
      <c r="F6551" s="2">
        <v>3.38</v>
      </c>
      <c r="G6551" s="2">
        <v>0</v>
      </c>
      <c r="H6551" s="16">
        <f t="shared" si="309"/>
        <v>1044.963188639452</v>
      </c>
      <c r="I6551" s="15">
        <f t="shared" si="307"/>
        <v>57.665099644982874</v>
      </c>
      <c r="J6551" s="14">
        <f t="shared" si="308"/>
        <v>0.89136096856934166</v>
      </c>
    </row>
    <row r="6552" spans="1:10" x14ac:dyDescent="0.3">
      <c r="A6552" s="19">
        <v>20200929</v>
      </c>
      <c r="B6552" s="19" t="s">
        <v>34</v>
      </c>
      <c r="C6552" s="19">
        <v>684.01</v>
      </c>
      <c r="D6552" s="19">
        <v>42.48</v>
      </c>
      <c r="E6552" s="19">
        <v>25.22</v>
      </c>
      <c r="F6552" s="19">
        <v>3.93</v>
      </c>
      <c r="G6552" s="19">
        <v>0</v>
      </c>
      <c r="H6552" s="17">
        <f t="shared" si="309"/>
        <v>1012.8487640088421</v>
      </c>
      <c r="I6552" s="18">
        <f t="shared" si="307"/>
        <v>56.87152387527631</v>
      </c>
      <c r="J6552" s="17">
        <f t="shared" si="308"/>
        <v>0.86758411297015858</v>
      </c>
    </row>
    <row r="6553" spans="1:10" x14ac:dyDescent="0.3">
      <c r="A6553" s="2">
        <v>20200929</v>
      </c>
      <c r="B6553" s="2" t="s">
        <v>33</v>
      </c>
      <c r="C6553" s="2">
        <v>556.01</v>
      </c>
      <c r="D6553" s="2">
        <v>34.270000000000003</v>
      </c>
      <c r="E6553" s="2">
        <v>24.75</v>
      </c>
      <c r="F6553" s="2">
        <v>4.6900000000000004</v>
      </c>
      <c r="G6553" s="2">
        <v>0</v>
      </c>
      <c r="H6553" s="16">
        <f t="shared" si="309"/>
        <v>987.42051086551862</v>
      </c>
      <c r="I6553" s="15">
        <f t="shared" si="307"/>
        <v>55.60689096454746</v>
      </c>
      <c r="J6553" s="14">
        <f t="shared" si="308"/>
        <v>0.85142208726053459</v>
      </c>
    </row>
    <row r="6554" spans="1:10" x14ac:dyDescent="0.3">
      <c r="A6554" s="19">
        <v>20200929</v>
      </c>
      <c r="B6554" s="19" t="s">
        <v>32</v>
      </c>
      <c r="C6554" s="19">
        <v>326.01</v>
      </c>
      <c r="D6554" s="19">
        <v>24.25</v>
      </c>
      <c r="E6554" s="19">
        <v>23.76</v>
      </c>
      <c r="F6554" s="19">
        <v>5.24</v>
      </c>
      <c r="G6554" s="19">
        <v>0</v>
      </c>
      <c r="H6554" s="17">
        <f t="shared" si="309"/>
        <v>793.75465218005036</v>
      </c>
      <c r="I6554" s="18">
        <f t="shared" si="307"/>
        <v>48.564832880626575</v>
      </c>
      <c r="J6554" s="17">
        <f t="shared" si="308"/>
        <v>0.70958352140925796</v>
      </c>
    </row>
    <row r="6555" spans="1:10" x14ac:dyDescent="0.3">
      <c r="A6555" s="2">
        <v>20200929</v>
      </c>
      <c r="B6555" s="2" t="s">
        <v>31</v>
      </c>
      <c r="C6555" s="2">
        <v>161</v>
      </c>
      <c r="D6555" s="2">
        <v>13.22</v>
      </c>
      <c r="E6555" s="2">
        <v>22.48</v>
      </c>
      <c r="F6555" s="2">
        <v>5.38</v>
      </c>
      <c r="G6555" s="2">
        <v>0</v>
      </c>
      <c r="H6555" s="16">
        <f t="shared" si="309"/>
        <v>704.00764204669076</v>
      </c>
      <c r="I6555" s="15">
        <f t="shared" si="307"/>
        <v>44.48023881395909</v>
      </c>
      <c r="J6555" s="14">
        <f t="shared" si="308"/>
        <v>0.64229357557404276</v>
      </c>
    </row>
    <row r="6556" spans="1:10" x14ac:dyDescent="0.3">
      <c r="A6556" s="19">
        <v>20200929</v>
      </c>
      <c r="B6556" s="19" t="s">
        <v>30</v>
      </c>
      <c r="C6556" s="19">
        <v>0</v>
      </c>
      <c r="D6556" s="19">
        <v>0</v>
      </c>
      <c r="E6556" s="19">
        <v>21.02</v>
      </c>
      <c r="F6556" s="19">
        <v>5.17</v>
      </c>
      <c r="G6556" s="19">
        <v>0</v>
      </c>
      <c r="H6556" s="17">
        <f t="shared" si="309"/>
        <v>0</v>
      </c>
      <c r="I6556" s="18">
        <f t="shared" si="307"/>
        <v>21.02</v>
      </c>
      <c r="J6556" s="17">
        <f t="shared" si="308"/>
        <v>0</v>
      </c>
    </row>
    <row r="6557" spans="1:10" x14ac:dyDescent="0.3">
      <c r="A6557" s="2">
        <v>20200929</v>
      </c>
      <c r="B6557" s="2" t="s">
        <v>29</v>
      </c>
      <c r="C6557" s="2">
        <v>0</v>
      </c>
      <c r="D6557" s="2">
        <v>0</v>
      </c>
      <c r="E6557" s="2">
        <v>19.73</v>
      </c>
      <c r="F6557" s="2">
        <v>5.72</v>
      </c>
      <c r="G6557" s="2">
        <v>0</v>
      </c>
      <c r="H6557" s="16">
        <f t="shared" si="309"/>
        <v>0</v>
      </c>
      <c r="I6557" s="15">
        <f t="shared" si="307"/>
        <v>19.73</v>
      </c>
      <c r="J6557" s="14">
        <f t="shared" si="308"/>
        <v>0</v>
      </c>
    </row>
    <row r="6558" spans="1:10" x14ac:dyDescent="0.3">
      <c r="A6558" s="19">
        <v>20200929</v>
      </c>
      <c r="B6558" s="19" t="s">
        <v>28</v>
      </c>
      <c r="C6558" s="19">
        <v>0</v>
      </c>
      <c r="D6558" s="19">
        <v>0</v>
      </c>
      <c r="E6558" s="19">
        <v>19</v>
      </c>
      <c r="F6558" s="19">
        <v>5.52</v>
      </c>
      <c r="G6558" s="19">
        <v>0</v>
      </c>
      <c r="H6558" s="17">
        <f t="shared" si="309"/>
        <v>0</v>
      </c>
      <c r="I6558" s="18">
        <f t="shared" si="307"/>
        <v>19</v>
      </c>
      <c r="J6558" s="17">
        <f t="shared" si="308"/>
        <v>0</v>
      </c>
    </row>
    <row r="6559" spans="1:10" x14ac:dyDescent="0.3">
      <c r="A6559" s="2">
        <v>20200929</v>
      </c>
      <c r="B6559" s="2" t="s">
        <v>27</v>
      </c>
      <c r="C6559" s="2">
        <v>0</v>
      </c>
      <c r="D6559" s="2">
        <v>0</v>
      </c>
      <c r="E6559" s="2">
        <v>18.489999999999998</v>
      </c>
      <c r="F6559" s="2">
        <v>5.31</v>
      </c>
      <c r="G6559" s="2">
        <v>0</v>
      </c>
      <c r="H6559" s="16">
        <f t="shared" si="309"/>
        <v>0</v>
      </c>
      <c r="I6559" s="15">
        <f t="shared" si="307"/>
        <v>18.489999999999998</v>
      </c>
      <c r="J6559" s="14">
        <f t="shared" si="308"/>
        <v>0</v>
      </c>
    </row>
    <row r="6560" spans="1:10" x14ac:dyDescent="0.3">
      <c r="A6560" s="19">
        <v>20200929</v>
      </c>
      <c r="B6560" s="19" t="s">
        <v>26</v>
      </c>
      <c r="C6560" s="19">
        <v>0</v>
      </c>
      <c r="D6560" s="19">
        <v>0</v>
      </c>
      <c r="E6560" s="19">
        <v>18.13</v>
      </c>
      <c r="F6560" s="19">
        <v>5.0999999999999996</v>
      </c>
      <c r="G6560" s="19">
        <v>0</v>
      </c>
      <c r="H6560" s="17">
        <f t="shared" si="309"/>
        <v>0</v>
      </c>
      <c r="I6560" s="18">
        <f t="shared" si="307"/>
        <v>18.13</v>
      </c>
      <c r="J6560" s="17">
        <f t="shared" si="308"/>
        <v>0</v>
      </c>
    </row>
    <row r="6561" spans="1:10" x14ac:dyDescent="0.3">
      <c r="A6561" s="2">
        <v>20200929</v>
      </c>
      <c r="B6561" s="2" t="s">
        <v>25</v>
      </c>
      <c r="C6561" s="2">
        <v>0</v>
      </c>
      <c r="D6561" s="2">
        <v>0</v>
      </c>
      <c r="E6561" s="2">
        <v>17.86</v>
      </c>
      <c r="F6561" s="2">
        <v>4.76</v>
      </c>
      <c r="G6561" s="2">
        <v>0</v>
      </c>
      <c r="H6561" s="16">
        <f t="shared" si="309"/>
        <v>0</v>
      </c>
      <c r="I6561" s="15">
        <f t="shared" si="307"/>
        <v>17.86</v>
      </c>
      <c r="J6561" s="14">
        <f t="shared" si="308"/>
        <v>0</v>
      </c>
    </row>
    <row r="6562" spans="1:10" x14ac:dyDescent="0.3">
      <c r="A6562" s="19">
        <v>20200930</v>
      </c>
      <c r="B6562" s="19" t="s">
        <v>48</v>
      </c>
      <c r="C6562" s="19">
        <v>0</v>
      </c>
      <c r="D6562" s="19">
        <v>0</v>
      </c>
      <c r="E6562" s="19">
        <v>17.559999999999999</v>
      </c>
      <c r="F6562" s="19">
        <v>4.4800000000000004</v>
      </c>
      <c r="G6562" s="19">
        <v>0</v>
      </c>
      <c r="H6562" s="17">
        <f t="shared" si="309"/>
        <v>0</v>
      </c>
      <c r="I6562" s="18">
        <f t="shared" si="307"/>
        <v>17.559999999999999</v>
      </c>
      <c r="J6562" s="17">
        <f t="shared" si="308"/>
        <v>0</v>
      </c>
    </row>
    <row r="6563" spans="1:10" x14ac:dyDescent="0.3">
      <c r="A6563" s="2">
        <v>20200930</v>
      </c>
      <c r="B6563" s="2" t="s">
        <v>47</v>
      </c>
      <c r="C6563" s="2">
        <v>0</v>
      </c>
      <c r="D6563" s="2">
        <v>0</v>
      </c>
      <c r="E6563" s="2">
        <v>17.18</v>
      </c>
      <c r="F6563" s="2">
        <v>4.41</v>
      </c>
      <c r="G6563" s="2">
        <v>0</v>
      </c>
      <c r="H6563" s="16">
        <f t="shared" si="309"/>
        <v>0</v>
      </c>
      <c r="I6563" s="15">
        <f t="shared" si="307"/>
        <v>17.18</v>
      </c>
      <c r="J6563" s="14">
        <f t="shared" si="308"/>
        <v>0</v>
      </c>
    </row>
    <row r="6564" spans="1:10" x14ac:dyDescent="0.3">
      <c r="A6564" s="19">
        <v>20200930</v>
      </c>
      <c r="B6564" s="19" t="s">
        <v>46</v>
      </c>
      <c r="C6564" s="19">
        <v>0</v>
      </c>
      <c r="D6564" s="19">
        <v>0</v>
      </c>
      <c r="E6564" s="19">
        <v>16.899999999999999</v>
      </c>
      <c r="F6564" s="19">
        <v>4.41</v>
      </c>
      <c r="G6564" s="19">
        <v>0</v>
      </c>
      <c r="H6564" s="17">
        <f t="shared" si="309"/>
        <v>0</v>
      </c>
      <c r="I6564" s="18">
        <f t="shared" si="307"/>
        <v>16.899999999999999</v>
      </c>
      <c r="J6564" s="17">
        <f t="shared" si="308"/>
        <v>0</v>
      </c>
    </row>
    <row r="6565" spans="1:10" x14ac:dyDescent="0.3">
      <c r="A6565" s="2">
        <v>20200930</v>
      </c>
      <c r="B6565" s="2" t="s">
        <v>45</v>
      </c>
      <c r="C6565" s="2">
        <v>0</v>
      </c>
      <c r="D6565" s="2">
        <v>0</v>
      </c>
      <c r="E6565" s="2">
        <v>16.690000000000001</v>
      </c>
      <c r="F6565" s="2">
        <v>4.34</v>
      </c>
      <c r="G6565" s="2">
        <v>0</v>
      </c>
      <c r="H6565" s="16">
        <f t="shared" si="309"/>
        <v>0</v>
      </c>
      <c r="I6565" s="15">
        <f t="shared" si="307"/>
        <v>16.690000000000001</v>
      </c>
      <c r="J6565" s="14">
        <f t="shared" si="308"/>
        <v>0</v>
      </c>
    </row>
    <row r="6566" spans="1:10" x14ac:dyDescent="0.3">
      <c r="A6566" s="19">
        <v>20200930</v>
      </c>
      <c r="B6566" s="19" t="s">
        <v>44</v>
      </c>
      <c r="C6566" s="19">
        <v>0</v>
      </c>
      <c r="D6566" s="19">
        <v>0</v>
      </c>
      <c r="E6566" s="19">
        <v>16.57</v>
      </c>
      <c r="F6566" s="19">
        <v>4.4800000000000004</v>
      </c>
      <c r="G6566" s="19">
        <v>0</v>
      </c>
      <c r="H6566" s="17">
        <f t="shared" si="309"/>
        <v>0</v>
      </c>
      <c r="I6566" s="18">
        <f t="shared" si="307"/>
        <v>16.57</v>
      </c>
      <c r="J6566" s="17">
        <f t="shared" si="308"/>
        <v>0</v>
      </c>
    </row>
    <row r="6567" spans="1:10" x14ac:dyDescent="0.3">
      <c r="A6567" s="2">
        <v>20200930</v>
      </c>
      <c r="B6567" s="2" t="s">
        <v>43</v>
      </c>
      <c r="C6567" s="2">
        <v>0</v>
      </c>
      <c r="D6567" s="2">
        <v>0</v>
      </c>
      <c r="E6567" s="2">
        <v>16.53</v>
      </c>
      <c r="F6567" s="2">
        <v>4.55</v>
      </c>
      <c r="G6567" s="2">
        <v>0</v>
      </c>
      <c r="H6567" s="16">
        <f t="shared" si="309"/>
        <v>0</v>
      </c>
      <c r="I6567" s="15">
        <f t="shared" si="307"/>
        <v>16.53</v>
      </c>
      <c r="J6567" s="14">
        <f t="shared" si="308"/>
        <v>0</v>
      </c>
    </row>
    <row r="6568" spans="1:10" x14ac:dyDescent="0.3">
      <c r="A6568" s="19">
        <v>20200930</v>
      </c>
      <c r="B6568" s="19" t="s">
        <v>42</v>
      </c>
      <c r="C6568" s="19">
        <v>0</v>
      </c>
      <c r="D6568" s="19">
        <v>0</v>
      </c>
      <c r="E6568" s="19">
        <v>16.510000000000002</v>
      </c>
      <c r="F6568" s="19">
        <v>4.34</v>
      </c>
      <c r="G6568" s="19">
        <v>0</v>
      </c>
      <c r="H6568" s="17">
        <f t="shared" si="309"/>
        <v>0</v>
      </c>
      <c r="I6568" s="18">
        <f t="shared" si="307"/>
        <v>16.510000000000002</v>
      </c>
      <c r="J6568" s="17">
        <f t="shared" si="308"/>
        <v>0</v>
      </c>
    </row>
    <row r="6569" spans="1:10" x14ac:dyDescent="0.3">
      <c r="A6569" s="2">
        <v>20200930</v>
      </c>
      <c r="B6569" s="2" t="s">
        <v>41</v>
      </c>
      <c r="C6569" s="2">
        <v>72</v>
      </c>
      <c r="D6569" s="2">
        <v>6.88</v>
      </c>
      <c r="E6569" s="2">
        <v>16.38</v>
      </c>
      <c r="F6569" s="2">
        <v>4.62</v>
      </c>
      <c r="G6569" s="2">
        <v>0</v>
      </c>
      <c r="H6569" s="16">
        <f t="shared" si="309"/>
        <v>601.05036638555873</v>
      </c>
      <c r="I6569" s="15">
        <f t="shared" si="307"/>
        <v>35.162823949548709</v>
      </c>
      <c r="J6569" s="14">
        <f t="shared" si="308"/>
        <v>0.57356270562281186</v>
      </c>
    </row>
    <row r="6570" spans="1:10" x14ac:dyDescent="0.3">
      <c r="A6570" s="19">
        <v>20200930</v>
      </c>
      <c r="B6570" s="19" t="s">
        <v>40</v>
      </c>
      <c r="C6570" s="19">
        <v>258</v>
      </c>
      <c r="D6570" s="19">
        <v>18.22</v>
      </c>
      <c r="E6570" s="19">
        <v>17.28</v>
      </c>
      <c r="F6570" s="19">
        <v>5.0999999999999996</v>
      </c>
      <c r="G6570" s="19">
        <v>0</v>
      </c>
      <c r="H6570" s="17">
        <f t="shared" si="309"/>
        <v>825.16034854859618</v>
      </c>
      <c r="I6570" s="18">
        <f t="shared" si="307"/>
        <v>43.066260892143632</v>
      </c>
      <c r="J6570" s="17">
        <f t="shared" si="308"/>
        <v>0.7580763189423062</v>
      </c>
    </row>
    <row r="6571" spans="1:10" x14ac:dyDescent="0.3">
      <c r="A6571" s="2">
        <v>20200930</v>
      </c>
      <c r="B6571" s="2" t="s">
        <v>39</v>
      </c>
      <c r="C6571" s="2">
        <v>437</v>
      </c>
      <c r="D6571" s="2">
        <v>28.83</v>
      </c>
      <c r="E6571" s="2">
        <v>18.61</v>
      </c>
      <c r="F6571" s="2">
        <v>5.45</v>
      </c>
      <c r="G6571" s="2">
        <v>0</v>
      </c>
      <c r="H6571" s="16">
        <f t="shared" si="309"/>
        <v>906.23957971696484</v>
      </c>
      <c r="I6571" s="15">
        <f t="shared" si="307"/>
        <v>46.929986866155147</v>
      </c>
      <c r="J6571" s="14">
        <f t="shared" si="308"/>
        <v>0.81680738035344136</v>
      </c>
    </row>
    <row r="6572" spans="1:10" x14ac:dyDescent="0.3">
      <c r="A6572" s="19">
        <v>20200930</v>
      </c>
      <c r="B6572" s="19" t="s">
        <v>38</v>
      </c>
      <c r="C6572" s="19">
        <v>566</v>
      </c>
      <c r="D6572" s="19">
        <v>38.08</v>
      </c>
      <c r="E6572" s="19">
        <v>19.95</v>
      </c>
      <c r="F6572" s="19">
        <v>5.59</v>
      </c>
      <c r="G6572" s="19">
        <v>0</v>
      </c>
      <c r="H6572" s="17">
        <f t="shared" si="309"/>
        <v>917.69723856742257</v>
      </c>
      <c r="I6572" s="18">
        <f t="shared" si="307"/>
        <v>48.628038705231958</v>
      </c>
      <c r="J6572" s="17">
        <f t="shared" si="308"/>
        <v>0.82012200214092257</v>
      </c>
    </row>
    <row r="6573" spans="1:10" x14ac:dyDescent="0.3">
      <c r="A6573" s="2">
        <v>20200930</v>
      </c>
      <c r="B6573" s="2" t="s">
        <v>37</v>
      </c>
      <c r="C6573" s="2">
        <v>661.01</v>
      </c>
      <c r="D6573" s="2">
        <v>45.02</v>
      </c>
      <c r="E6573" s="2">
        <v>21.04</v>
      </c>
      <c r="F6573" s="2">
        <v>5.79</v>
      </c>
      <c r="G6573" s="2">
        <v>0</v>
      </c>
      <c r="H6573" s="16">
        <f t="shared" si="309"/>
        <v>934.4831676412374</v>
      </c>
      <c r="I6573" s="15">
        <f t="shared" si="307"/>
        <v>50.242598988788671</v>
      </c>
      <c r="J6573" s="14">
        <f t="shared" si="308"/>
        <v>0.82833364025980405</v>
      </c>
    </row>
    <row r="6574" spans="1:10" x14ac:dyDescent="0.3">
      <c r="A6574" s="19">
        <v>20200930</v>
      </c>
      <c r="B6574" s="19" t="s">
        <v>36</v>
      </c>
      <c r="C6574" s="19">
        <v>772.01</v>
      </c>
      <c r="D6574" s="19">
        <v>48.39</v>
      </c>
      <c r="E6574" s="19">
        <v>21.9</v>
      </c>
      <c r="F6574" s="19">
        <v>5.79</v>
      </c>
      <c r="G6574" s="19">
        <v>0</v>
      </c>
      <c r="H6574" s="17">
        <f t="shared" si="309"/>
        <v>1032.5376179951165</v>
      </c>
      <c r="I6574" s="18">
        <f t="shared" si="307"/>
        <v>54.16680056234739</v>
      </c>
      <c r="J6574" s="17">
        <f t="shared" si="308"/>
        <v>0.89701643349778482</v>
      </c>
    </row>
    <row r="6575" spans="1:10" x14ac:dyDescent="0.3">
      <c r="A6575" s="2">
        <v>20200930</v>
      </c>
      <c r="B6575" s="2" t="s">
        <v>35</v>
      </c>
      <c r="C6575" s="2">
        <v>749.01</v>
      </c>
      <c r="D6575" s="2">
        <v>47.31</v>
      </c>
      <c r="E6575" s="2">
        <v>22.43</v>
      </c>
      <c r="F6575" s="2">
        <v>6.07</v>
      </c>
      <c r="G6575" s="2">
        <v>0</v>
      </c>
      <c r="H6575" s="16">
        <f t="shared" si="309"/>
        <v>1019.0155488204716</v>
      </c>
      <c r="I6575" s="15">
        <f t="shared" si="307"/>
        <v>54.274235900639738</v>
      </c>
      <c r="J6575" s="14">
        <f t="shared" si="308"/>
        <v>0.8847764917888149</v>
      </c>
    </row>
    <row r="6576" spans="1:10" x14ac:dyDescent="0.3">
      <c r="A6576" s="19">
        <v>20200930</v>
      </c>
      <c r="B6576" s="19" t="s">
        <v>34</v>
      </c>
      <c r="C6576" s="19">
        <v>680.01</v>
      </c>
      <c r="D6576" s="19">
        <v>42.09</v>
      </c>
      <c r="E6576" s="19">
        <v>22.39</v>
      </c>
      <c r="F6576" s="19">
        <v>6.55</v>
      </c>
      <c r="G6576" s="19">
        <v>0</v>
      </c>
      <c r="H6576" s="17">
        <f t="shared" si="309"/>
        <v>1014.4904257045437</v>
      </c>
      <c r="I6576" s="18">
        <f t="shared" si="307"/>
        <v>54.09282580326699</v>
      </c>
      <c r="J6576" s="17">
        <f t="shared" si="308"/>
        <v>0.88167565615107357</v>
      </c>
    </row>
    <row r="6577" spans="1:10" x14ac:dyDescent="0.3">
      <c r="A6577" s="2">
        <v>20200930</v>
      </c>
      <c r="B6577" s="2" t="s">
        <v>33</v>
      </c>
      <c r="C6577" s="2">
        <v>548.01</v>
      </c>
      <c r="D6577" s="2">
        <v>33.909999999999997</v>
      </c>
      <c r="E6577" s="2">
        <v>21.93</v>
      </c>
      <c r="F6577" s="2">
        <v>6.69</v>
      </c>
      <c r="G6577" s="2">
        <v>0</v>
      </c>
      <c r="H6577" s="16">
        <f t="shared" si="309"/>
        <v>982.29047737602195</v>
      </c>
      <c r="I6577" s="15">
        <f t="shared" si="307"/>
        <v>52.626577418000686</v>
      </c>
      <c r="J6577" s="14">
        <f t="shared" si="308"/>
        <v>0.86017251973515108</v>
      </c>
    </row>
    <row r="6578" spans="1:10" x14ac:dyDescent="0.3">
      <c r="A6578" s="19">
        <v>20200930</v>
      </c>
      <c r="B6578" s="19" t="s">
        <v>32</v>
      </c>
      <c r="C6578" s="19">
        <v>374.01</v>
      </c>
      <c r="D6578" s="19">
        <v>23.92</v>
      </c>
      <c r="E6578" s="19">
        <v>21.21</v>
      </c>
      <c r="F6578" s="19">
        <v>6.76</v>
      </c>
      <c r="G6578" s="19">
        <v>0</v>
      </c>
      <c r="H6578" s="17">
        <f t="shared" si="309"/>
        <v>922.43219339476843</v>
      </c>
      <c r="I6578" s="18">
        <f t="shared" si="307"/>
        <v>50.036006043586511</v>
      </c>
      <c r="J6578" s="17">
        <f t="shared" si="308"/>
        <v>0.81850911253593261</v>
      </c>
    </row>
    <row r="6579" spans="1:10" x14ac:dyDescent="0.3">
      <c r="A6579" s="2">
        <v>20200930</v>
      </c>
      <c r="B6579" s="2" t="s">
        <v>31</v>
      </c>
      <c r="C6579" s="2">
        <v>170</v>
      </c>
      <c r="D6579" s="2">
        <v>12.9</v>
      </c>
      <c r="E6579" s="2">
        <v>20.07</v>
      </c>
      <c r="F6579" s="2">
        <v>6.9</v>
      </c>
      <c r="G6579" s="2">
        <v>0</v>
      </c>
      <c r="H6579" s="16">
        <f t="shared" si="309"/>
        <v>761.47776779502669</v>
      </c>
      <c r="I6579" s="15">
        <f t="shared" si="307"/>
        <v>43.866180243594584</v>
      </c>
      <c r="J6579" s="14">
        <f t="shared" si="308"/>
        <v>0.69682997211082709</v>
      </c>
    </row>
    <row r="6580" spans="1:10" x14ac:dyDescent="0.3">
      <c r="A6580" s="19">
        <v>20200930</v>
      </c>
      <c r="B6580" s="19" t="s">
        <v>30</v>
      </c>
      <c r="C6580" s="19">
        <v>0</v>
      </c>
      <c r="D6580" s="19">
        <v>0</v>
      </c>
      <c r="E6580" s="19">
        <v>18.739999999999998</v>
      </c>
      <c r="F6580" s="19">
        <v>6.69</v>
      </c>
      <c r="G6580" s="19">
        <v>0</v>
      </c>
      <c r="H6580" s="17">
        <f t="shared" si="309"/>
        <v>0</v>
      </c>
      <c r="I6580" s="18">
        <f t="shared" si="307"/>
        <v>18.739999999999998</v>
      </c>
      <c r="J6580" s="17">
        <f t="shared" si="308"/>
        <v>0</v>
      </c>
    </row>
    <row r="6581" spans="1:10" x14ac:dyDescent="0.3">
      <c r="A6581" s="2">
        <v>20200930</v>
      </c>
      <c r="B6581" s="2" t="s">
        <v>29</v>
      </c>
      <c r="C6581" s="2">
        <v>0</v>
      </c>
      <c r="D6581" s="2">
        <v>0</v>
      </c>
      <c r="E6581" s="2">
        <v>17.54</v>
      </c>
      <c r="F6581" s="2">
        <v>6.41</v>
      </c>
      <c r="G6581" s="2">
        <v>0</v>
      </c>
      <c r="H6581" s="16">
        <f t="shared" si="309"/>
        <v>0</v>
      </c>
      <c r="I6581" s="15">
        <f t="shared" si="307"/>
        <v>17.54</v>
      </c>
      <c r="J6581" s="14">
        <f t="shared" si="308"/>
        <v>0</v>
      </c>
    </row>
    <row r="6582" spans="1:10" x14ac:dyDescent="0.3">
      <c r="A6582" s="19">
        <v>20200930</v>
      </c>
      <c r="B6582" s="19" t="s">
        <v>28</v>
      </c>
      <c r="C6582" s="19">
        <v>0</v>
      </c>
      <c r="D6582" s="19">
        <v>0</v>
      </c>
      <c r="E6582" s="19">
        <v>17.05</v>
      </c>
      <c r="F6582" s="19">
        <v>5.86</v>
      </c>
      <c r="G6582" s="19">
        <v>0</v>
      </c>
      <c r="H6582" s="17">
        <f t="shared" si="309"/>
        <v>0</v>
      </c>
      <c r="I6582" s="18">
        <f t="shared" si="307"/>
        <v>17.05</v>
      </c>
      <c r="J6582" s="17">
        <f t="shared" si="308"/>
        <v>0</v>
      </c>
    </row>
    <row r="6583" spans="1:10" x14ac:dyDescent="0.3">
      <c r="A6583" s="2">
        <v>20200930</v>
      </c>
      <c r="B6583" s="2" t="s">
        <v>27</v>
      </c>
      <c r="C6583" s="2">
        <v>0</v>
      </c>
      <c r="D6583" s="2">
        <v>0</v>
      </c>
      <c r="E6583" s="2">
        <v>16.850000000000001</v>
      </c>
      <c r="F6583" s="2">
        <v>5.59</v>
      </c>
      <c r="G6583" s="2">
        <v>0</v>
      </c>
      <c r="H6583" s="16">
        <f t="shared" si="309"/>
        <v>0</v>
      </c>
      <c r="I6583" s="15">
        <f t="shared" si="307"/>
        <v>16.850000000000001</v>
      </c>
      <c r="J6583" s="14">
        <f t="shared" si="308"/>
        <v>0</v>
      </c>
    </row>
    <row r="6584" spans="1:10" x14ac:dyDescent="0.3">
      <c r="A6584" s="19">
        <v>20200930</v>
      </c>
      <c r="B6584" s="19" t="s">
        <v>26</v>
      </c>
      <c r="C6584" s="19">
        <v>0</v>
      </c>
      <c r="D6584" s="19">
        <v>0</v>
      </c>
      <c r="E6584" s="19">
        <v>16.72</v>
      </c>
      <c r="F6584" s="19">
        <v>5.0999999999999996</v>
      </c>
      <c r="G6584" s="19">
        <v>0</v>
      </c>
      <c r="H6584" s="17">
        <f t="shared" si="309"/>
        <v>0</v>
      </c>
      <c r="I6584" s="18">
        <f t="shared" si="307"/>
        <v>16.72</v>
      </c>
      <c r="J6584" s="17">
        <f t="shared" si="308"/>
        <v>0</v>
      </c>
    </row>
    <row r="6585" spans="1:10" x14ac:dyDescent="0.3">
      <c r="A6585" s="2">
        <v>20200930</v>
      </c>
      <c r="B6585" s="2" t="s">
        <v>25</v>
      </c>
      <c r="C6585" s="2">
        <v>0</v>
      </c>
      <c r="D6585" s="2">
        <v>0</v>
      </c>
      <c r="E6585" s="2">
        <v>16.829999999999998</v>
      </c>
      <c r="F6585" s="2">
        <v>4.76</v>
      </c>
      <c r="G6585" s="2">
        <v>0</v>
      </c>
      <c r="H6585" s="16">
        <f t="shared" si="309"/>
        <v>0</v>
      </c>
      <c r="I6585" s="15">
        <f t="shared" si="307"/>
        <v>16.829999999999998</v>
      </c>
      <c r="J6585" s="14">
        <f t="shared" si="308"/>
        <v>0</v>
      </c>
    </row>
    <row r="6586" spans="1:10" x14ac:dyDescent="0.3">
      <c r="A6586" s="19">
        <v>20201001</v>
      </c>
      <c r="B6586" s="19" t="s">
        <v>48</v>
      </c>
      <c r="C6586" s="19">
        <v>0</v>
      </c>
      <c r="D6586" s="19">
        <v>0</v>
      </c>
      <c r="E6586" s="19">
        <v>16.850000000000001</v>
      </c>
      <c r="F6586" s="19">
        <v>3.79</v>
      </c>
      <c r="G6586" s="19">
        <v>0</v>
      </c>
      <c r="H6586" s="17">
        <f t="shared" si="309"/>
        <v>0</v>
      </c>
      <c r="I6586" s="18">
        <f t="shared" si="307"/>
        <v>16.850000000000001</v>
      </c>
      <c r="J6586" s="17">
        <f t="shared" si="308"/>
        <v>0</v>
      </c>
    </row>
    <row r="6587" spans="1:10" x14ac:dyDescent="0.3">
      <c r="A6587" s="2">
        <v>20201001</v>
      </c>
      <c r="B6587" s="2" t="s">
        <v>47</v>
      </c>
      <c r="C6587" s="2">
        <v>0</v>
      </c>
      <c r="D6587" s="2">
        <v>0</v>
      </c>
      <c r="E6587" s="2">
        <v>16.920000000000002</v>
      </c>
      <c r="F6587" s="2">
        <v>2.97</v>
      </c>
      <c r="G6587" s="2">
        <v>0</v>
      </c>
      <c r="H6587" s="16">
        <f t="shared" si="309"/>
        <v>0</v>
      </c>
      <c r="I6587" s="15">
        <f t="shared" si="307"/>
        <v>16.920000000000002</v>
      </c>
      <c r="J6587" s="14">
        <f t="shared" si="308"/>
        <v>0</v>
      </c>
    </row>
    <row r="6588" spans="1:10" x14ac:dyDescent="0.3">
      <c r="A6588" s="19">
        <v>20201001</v>
      </c>
      <c r="B6588" s="19" t="s">
        <v>46</v>
      </c>
      <c r="C6588" s="19">
        <v>0</v>
      </c>
      <c r="D6588" s="19">
        <v>0</v>
      </c>
      <c r="E6588" s="19">
        <v>16.850000000000001</v>
      </c>
      <c r="F6588" s="19">
        <v>2.76</v>
      </c>
      <c r="G6588" s="19">
        <v>0</v>
      </c>
      <c r="H6588" s="17">
        <f t="shared" si="309"/>
        <v>0</v>
      </c>
      <c r="I6588" s="18">
        <f t="shared" si="307"/>
        <v>16.850000000000001</v>
      </c>
      <c r="J6588" s="17">
        <f t="shared" si="308"/>
        <v>0</v>
      </c>
    </row>
    <row r="6589" spans="1:10" x14ac:dyDescent="0.3">
      <c r="A6589" s="2">
        <v>20201001</v>
      </c>
      <c r="B6589" s="2" t="s">
        <v>45</v>
      </c>
      <c r="C6589" s="2">
        <v>0</v>
      </c>
      <c r="D6589" s="2">
        <v>0</v>
      </c>
      <c r="E6589" s="2">
        <v>17.010000000000002</v>
      </c>
      <c r="F6589" s="2">
        <v>2.5499999999999998</v>
      </c>
      <c r="G6589" s="2">
        <v>0</v>
      </c>
      <c r="H6589" s="16">
        <f t="shared" si="309"/>
        <v>0</v>
      </c>
      <c r="I6589" s="15">
        <f t="shared" si="307"/>
        <v>17.010000000000002</v>
      </c>
      <c r="J6589" s="14">
        <f t="shared" si="308"/>
        <v>0</v>
      </c>
    </row>
    <row r="6590" spans="1:10" x14ac:dyDescent="0.3">
      <c r="A6590" s="19">
        <v>20201001</v>
      </c>
      <c r="B6590" s="19" t="s">
        <v>44</v>
      </c>
      <c r="C6590" s="19">
        <v>0</v>
      </c>
      <c r="D6590" s="19">
        <v>0</v>
      </c>
      <c r="E6590" s="19">
        <v>17.190000000000001</v>
      </c>
      <c r="F6590" s="19">
        <v>2.41</v>
      </c>
      <c r="G6590" s="19">
        <v>0</v>
      </c>
      <c r="H6590" s="17">
        <f t="shared" si="309"/>
        <v>0</v>
      </c>
      <c r="I6590" s="18">
        <f t="shared" si="307"/>
        <v>17.190000000000001</v>
      </c>
      <c r="J6590" s="17">
        <f t="shared" si="308"/>
        <v>0</v>
      </c>
    </row>
    <row r="6591" spans="1:10" x14ac:dyDescent="0.3">
      <c r="A6591" s="2">
        <v>20201001</v>
      </c>
      <c r="B6591" s="2" t="s">
        <v>43</v>
      </c>
      <c r="C6591" s="2">
        <v>0</v>
      </c>
      <c r="D6591" s="2">
        <v>0</v>
      </c>
      <c r="E6591" s="2">
        <v>17.329999999999998</v>
      </c>
      <c r="F6591" s="2">
        <v>3.03</v>
      </c>
      <c r="G6591" s="2">
        <v>0</v>
      </c>
      <c r="H6591" s="16">
        <f t="shared" si="309"/>
        <v>0</v>
      </c>
      <c r="I6591" s="15">
        <f t="shared" si="307"/>
        <v>17.329999999999998</v>
      </c>
      <c r="J6591" s="14">
        <f t="shared" si="308"/>
        <v>0</v>
      </c>
    </row>
    <row r="6592" spans="1:10" x14ac:dyDescent="0.3">
      <c r="A6592" s="19">
        <v>20201001</v>
      </c>
      <c r="B6592" s="19" t="s">
        <v>42</v>
      </c>
      <c r="C6592" s="19">
        <v>0</v>
      </c>
      <c r="D6592" s="19">
        <v>0</v>
      </c>
      <c r="E6592" s="19">
        <v>17.670000000000002</v>
      </c>
      <c r="F6592" s="19">
        <v>3.59</v>
      </c>
      <c r="G6592" s="19">
        <v>0</v>
      </c>
      <c r="H6592" s="17">
        <f t="shared" si="309"/>
        <v>0</v>
      </c>
      <c r="I6592" s="18">
        <f t="shared" si="307"/>
        <v>17.670000000000002</v>
      </c>
      <c r="J6592" s="17">
        <f t="shared" si="308"/>
        <v>0</v>
      </c>
    </row>
    <row r="6593" spans="1:10" x14ac:dyDescent="0.3">
      <c r="A6593" s="2">
        <v>20201001</v>
      </c>
      <c r="B6593" s="2" t="s">
        <v>41</v>
      </c>
      <c r="C6593" s="2">
        <v>64</v>
      </c>
      <c r="D6593" s="2">
        <v>6.7</v>
      </c>
      <c r="E6593" s="2">
        <v>17.86</v>
      </c>
      <c r="F6593" s="2">
        <v>3.86</v>
      </c>
      <c r="G6593" s="2">
        <v>0</v>
      </c>
      <c r="H6593" s="16">
        <f t="shared" si="309"/>
        <v>548.55228989862781</v>
      </c>
      <c r="I6593" s="15">
        <f t="shared" si="307"/>
        <v>35.002259059332118</v>
      </c>
      <c r="J6593" s="14">
        <f t="shared" si="308"/>
        <v>0.52386186039842608</v>
      </c>
    </row>
    <row r="6594" spans="1:10" x14ac:dyDescent="0.3">
      <c r="A6594" s="19">
        <v>20201001</v>
      </c>
      <c r="B6594" s="19" t="s">
        <v>40</v>
      </c>
      <c r="C6594" s="19">
        <v>197</v>
      </c>
      <c r="D6594" s="19">
        <v>18.02</v>
      </c>
      <c r="E6594" s="19">
        <v>18.420000000000002</v>
      </c>
      <c r="F6594" s="19">
        <v>4.4800000000000004</v>
      </c>
      <c r="G6594" s="19">
        <v>0</v>
      </c>
      <c r="H6594" s="17">
        <f t="shared" si="309"/>
        <v>636.82128421674986</v>
      </c>
      <c r="I6594" s="18">
        <f t="shared" si="307"/>
        <v>38.320665131773438</v>
      </c>
      <c r="J6594" s="17">
        <f t="shared" si="308"/>
        <v>0.59864831037548227</v>
      </c>
    </row>
    <row r="6595" spans="1:10" x14ac:dyDescent="0.3">
      <c r="A6595" s="2">
        <v>20201001</v>
      </c>
      <c r="B6595" s="2" t="s">
        <v>39</v>
      </c>
      <c r="C6595" s="2">
        <v>253</v>
      </c>
      <c r="D6595" s="2">
        <v>28.59</v>
      </c>
      <c r="E6595" s="2">
        <v>19.239999999999998</v>
      </c>
      <c r="F6595" s="2">
        <v>4.6900000000000004</v>
      </c>
      <c r="G6595" s="2">
        <v>0</v>
      </c>
      <c r="H6595" s="16">
        <f t="shared" si="309"/>
        <v>528.69296802757719</v>
      </c>
      <c r="I6595" s="15">
        <f t="shared" si="307"/>
        <v>35.761655250861786</v>
      </c>
      <c r="J6595" s="14">
        <f t="shared" si="308"/>
        <v>0.50308971647797263</v>
      </c>
    </row>
    <row r="6596" spans="1:10" x14ac:dyDescent="0.3">
      <c r="A6596" s="19">
        <v>20201001</v>
      </c>
      <c r="B6596" s="19" t="s">
        <v>38</v>
      </c>
      <c r="C6596" s="19">
        <v>344</v>
      </c>
      <c r="D6596" s="19">
        <v>37.799999999999997</v>
      </c>
      <c r="E6596" s="19">
        <v>20.079999999999998</v>
      </c>
      <c r="F6596" s="19">
        <v>4.9000000000000004</v>
      </c>
      <c r="G6596" s="19">
        <v>0</v>
      </c>
      <c r="H6596" s="17">
        <f t="shared" si="309"/>
        <v>561.25965258473002</v>
      </c>
      <c r="I6596" s="18">
        <f t="shared" si="307"/>
        <v>37.619364143272811</v>
      </c>
      <c r="J6596" s="17">
        <f t="shared" si="308"/>
        <v>0.52938732287770929</v>
      </c>
    </row>
    <row r="6597" spans="1:10" x14ac:dyDescent="0.3">
      <c r="A6597" s="2">
        <v>20201001</v>
      </c>
      <c r="B6597" s="2" t="s">
        <v>37</v>
      </c>
      <c r="C6597" s="2">
        <v>550</v>
      </c>
      <c r="D6597" s="2">
        <v>44.69</v>
      </c>
      <c r="E6597" s="2">
        <v>20.84</v>
      </c>
      <c r="F6597" s="2">
        <v>4.97</v>
      </c>
      <c r="G6597" s="2">
        <v>0</v>
      </c>
      <c r="H6597" s="16">
        <f t="shared" si="309"/>
        <v>782.06023863952873</v>
      </c>
      <c r="I6597" s="15">
        <f t="shared" si="307"/>
        <v>45.279382457485269</v>
      </c>
      <c r="J6597" s="14">
        <f t="shared" si="308"/>
        <v>0.71069159456079434</v>
      </c>
    </row>
    <row r="6598" spans="1:10" x14ac:dyDescent="0.3">
      <c r="A6598" s="19">
        <v>20201001</v>
      </c>
      <c r="B6598" s="19" t="s">
        <v>36</v>
      </c>
      <c r="C6598" s="19">
        <v>384</v>
      </c>
      <c r="D6598" s="19">
        <v>48.01</v>
      </c>
      <c r="E6598" s="19">
        <v>20.81</v>
      </c>
      <c r="F6598" s="19">
        <v>5.0999999999999996</v>
      </c>
      <c r="G6598" s="19">
        <v>0</v>
      </c>
      <c r="H6598" s="17">
        <f t="shared" si="309"/>
        <v>516.64178570316062</v>
      </c>
      <c r="I6598" s="18">
        <f t="shared" si="307"/>
        <v>36.955055803223772</v>
      </c>
      <c r="J6598" s="17">
        <f t="shared" si="308"/>
        <v>0.48884761950054756</v>
      </c>
    </row>
    <row r="6599" spans="1:10" x14ac:dyDescent="0.3">
      <c r="A6599" s="2">
        <v>20201001</v>
      </c>
      <c r="B6599" s="2" t="s">
        <v>35</v>
      </c>
      <c r="C6599" s="2">
        <v>325</v>
      </c>
      <c r="D6599" s="2">
        <v>46.91</v>
      </c>
      <c r="E6599" s="2">
        <v>21.01</v>
      </c>
      <c r="F6599" s="2">
        <v>5.45</v>
      </c>
      <c r="G6599" s="2">
        <v>0</v>
      </c>
      <c r="H6599" s="16">
        <f t="shared" si="309"/>
        <v>445.03385533439928</v>
      </c>
      <c r="I6599" s="15">
        <f t="shared" si="307"/>
        <v>34.917307979199975</v>
      </c>
      <c r="J6599" s="14">
        <f t="shared" si="308"/>
        <v>0.42517293521405042</v>
      </c>
    </row>
    <row r="6600" spans="1:10" x14ac:dyDescent="0.3">
      <c r="A6600" s="19">
        <v>20201001</v>
      </c>
      <c r="B6600" s="19" t="s">
        <v>34</v>
      </c>
      <c r="C6600" s="19">
        <v>501</v>
      </c>
      <c r="D6600" s="19">
        <v>41.71</v>
      </c>
      <c r="E6600" s="19">
        <v>20.85</v>
      </c>
      <c r="F6600" s="19">
        <v>5.66</v>
      </c>
      <c r="G6600" s="19">
        <v>0</v>
      </c>
      <c r="H6600" s="17">
        <f t="shared" si="309"/>
        <v>752.97508858845492</v>
      </c>
      <c r="I6600" s="18">
        <f t="shared" si="307"/>
        <v>44.380471518389214</v>
      </c>
      <c r="J6600" s="17">
        <f t="shared" si="308"/>
        <v>0.68730653342545178</v>
      </c>
    </row>
    <row r="6601" spans="1:10" x14ac:dyDescent="0.3">
      <c r="A6601" s="2">
        <v>20201001</v>
      </c>
      <c r="B6601" s="2" t="s">
        <v>33</v>
      </c>
      <c r="C6601" s="2">
        <v>382</v>
      </c>
      <c r="D6601" s="2">
        <v>33.549999999999997</v>
      </c>
      <c r="E6601" s="2">
        <v>20.52</v>
      </c>
      <c r="F6601" s="2">
        <v>5.52</v>
      </c>
      <c r="G6601" s="2">
        <v>0</v>
      </c>
      <c r="H6601" s="16">
        <f t="shared" si="309"/>
        <v>691.19694751903535</v>
      </c>
      <c r="I6601" s="15">
        <f t="shared" si="307"/>
        <v>42.119904609969851</v>
      </c>
      <c r="J6601" s="14">
        <f t="shared" si="308"/>
        <v>0.63794743138200838</v>
      </c>
    </row>
    <row r="6602" spans="1:10" x14ac:dyDescent="0.3">
      <c r="A6602" s="19">
        <v>20201001</v>
      </c>
      <c r="B6602" s="19" t="s">
        <v>32</v>
      </c>
      <c r="C6602" s="19">
        <v>352.01</v>
      </c>
      <c r="D6602" s="19">
        <v>23.58</v>
      </c>
      <c r="E6602" s="19">
        <v>20.09</v>
      </c>
      <c r="F6602" s="19">
        <v>5.66</v>
      </c>
      <c r="G6602" s="19">
        <v>0</v>
      </c>
      <c r="H6602" s="17">
        <f t="shared" si="309"/>
        <v>879.96090092611519</v>
      </c>
      <c r="I6602" s="18">
        <f t="shared" ref="I6602:I6665" si="310">E6602+H6602*((NOCT-20)/(800))</f>
        <v>47.588778153941099</v>
      </c>
      <c r="J6602" s="17">
        <f t="shared" ref="J6602:J6665" si="311">P_STC__W*(H6602/1000)*(1+(alpha_p/100)*(I6602-25))</f>
        <v>0.79051331383788548</v>
      </c>
    </row>
    <row r="6603" spans="1:10" x14ac:dyDescent="0.3">
      <c r="A6603" s="2">
        <v>20201001</v>
      </c>
      <c r="B6603" s="2" t="s">
        <v>31</v>
      </c>
      <c r="C6603" s="2">
        <v>126</v>
      </c>
      <c r="D6603" s="2">
        <v>12.59</v>
      </c>
      <c r="E6603" s="2">
        <v>19.43</v>
      </c>
      <c r="F6603" s="2">
        <v>5.79</v>
      </c>
      <c r="G6603" s="2">
        <v>0</v>
      </c>
      <c r="H6603" s="16">
        <f t="shared" si="309"/>
        <v>578.05348786581294</v>
      </c>
      <c r="I6603" s="15">
        <f t="shared" si="310"/>
        <v>37.494171495806654</v>
      </c>
      <c r="J6603" s="14">
        <f t="shared" si="311"/>
        <v>0.54555314051566195</v>
      </c>
    </row>
    <row r="6604" spans="1:10" x14ac:dyDescent="0.3">
      <c r="A6604" s="19">
        <v>20201001</v>
      </c>
      <c r="B6604" s="19" t="s">
        <v>30</v>
      </c>
      <c r="C6604" s="19">
        <v>0</v>
      </c>
      <c r="D6604" s="19">
        <v>0</v>
      </c>
      <c r="E6604" s="19">
        <v>18.82</v>
      </c>
      <c r="F6604" s="19">
        <v>5.17</v>
      </c>
      <c r="G6604" s="19">
        <v>0</v>
      </c>
      <c r="H6604" s="17">
        <f t="shared" si="309"/>
        <v>0</v>
      </c>
      <c r="I6604" s="18">
        <f t="shared" si="310"/>
        <v>18.82</v>
      </c>
      <c r="J6604" s="17">
        <f t="shared" si="311"/>
        <v>0</v>
      </c>
    </row>
    <row r="6605" spans="1:10" x14ac:dyDescent="0.3">
      <c r="A6605" s="2">
        <v>20201001</v>
      </c>
      <c r="B6605" s="2" t="s">
        <v>29</v>
      </c>
      <c r="C6605" s="2">
        <v>0</v>
      </c>
      <c r="D6605" s="2">
        <v>0</v>
      </c>
      <c r="E6605" s="2">
        <v>18.48</v>
      </c>
      <c r="F6605" s="2">
        <v>4.28</v>
      </c>
      <c r="G6605" s="2">
        <v>0</v>
      </c>
      <c r="H6605" s="16">
        <f t="shared" si="309"/>
        <v>0</v>
      </c>
      <c r="I6605" s="15">
        <f t="shared" si="310"/>
        <v>18.48</v>
      </c>
      <c r="J6605" s="14">
        <f t="shared" si="311"/>
        <v>0</v>
      </c>
    </row>
    <row r="6606" spans="1:10" x14ac:dyDescent="0.3">
      <c r="A6606" s="19">
        <v>20201001</v>
      </c>
      <c r="B6606" s="19" t="s">
        <v>28</v>
      </c>
      <c r="C6606" s="19">
        <v>0</v>
      </c>
      <c r="D6606" s="19">
        <v>0</v>
      </c>
      <c r="E6606" s="19">
        <v>18.11</v>
      </c>
      <c r="F6606" s="19">
        <v>3.79</v>
      </c>
      <c r="G6606" s="19">
        <v>0</v>
      </c>
      <c r="H6606" s="17">
        <f t="shared" si="309"/>
        <v>0</v>
      </c>
      <c r="I6606" s="18">
        <f t="shared" si="310"/>
        <v>18.11</v>
      </c>
      <c r="J6606" s="17">
        <f t="shared" si="311"/>
        <v>0</v>
      </c>
    </row>
    <row r="6607" spans="1:10" x14ac:dyDescent="0.3">
      <c r="A6607" s="2">
        <v>20201001</v>
      </c>
      <c r="B6607" s="2" t="s">
        <v>27</v>
      </c>
      <c r="C6607" s="2">
        <v>0</v>
      </c>
      <c r="D6607" s="2">
        <v>0</v>
      </c>
      <c r="E6607" s="2">
        <v>18.079999999999998</v>
      </c>
      <c r="F6607" s="2">
        <v>4</v>
      </c>
      <c r="G6607" s="2">
        <v>0</v>
      </c>
      <c r="H6607" s="16">
        <f t="shared" si="309"/>
        <v>0</v>
      </c>
      <c r="I6607" s="15">
        <f t="shared" si="310"/>
        <v>18.079999999999998</v>
      </c>
      <c r="J6607" s="14">
        <f t="shared" si="311"/>
        <v>0</v>
      </c>
    </row>
    <row r="6608" spans="1:10" x14ac:dyDescent="0.3">
      <c r="A6608" s="19">
        <v>20201001</v>
      </c>
      <c r="B6608" s="19" t="s">
        <v>26</v>
      </c>
      <c r="C6608" s="19">
        <v>0</v>
      </c>
      <c r="D6608" s="19">
        <v>0</v>
      </c>
      <c r="E6608" s="19">
        <v>18.27</v>
      </c>
      <c r="F6608" s="19">
        <v>4.34</v>
      </c>
      <c r="G6608" s="19">
        <v>0</v>
      </c>
      <c r="H6608" s="17">
        <f t="shared" si="309"/>
        <v>0</v>
      </c>
      <c r="I6608" s="18">
        <f t="shared" si="310"/>
        <v>18.27</v>
      </c>
      <c r="J6608" s="17">
        <f t="shared" si="311"/>
        <v>0</v>
      </c>
    </row>
    <row r="6609" spans="1:10" x14ac:dyDescent="0.3">
      <c r="A6609" s="2">
        <v>20201001</v>
      </c>
      <c r="B6609" s="2" t="s">
        <v>25</v>
      </c>
      <c r="C6609" s="2">
        <v>0</v>
      </c>
      <c r="D6609" s="2">
        <v>0</v>
      </c>
      <c r="E6609" s="2">
        <v>18.440000000000001</v>
      </c>
      <c r="F6609" s="2">
        <v>4.9000000000000004</v>
      </c>
      <c r="G6609" s="2">
        <v>0</v>
      </c>
      <c r="H6609" s="16">
        <f t="shared" si="309"/>
        <v>0</v>
      </c>
      <c r="I6609" s="15">
        <f t="shared" si="310"/>
        <v>18.440000000000001</v>
      </c>
      <c r="J6609" s="14">
        <f t="shared" si="311"/>
        <v>0</v>
      </c>
    </row>
    <row r="6610" spans="1:10" x14ac:dyDescent="0.3">
      <c r="A6610" s="19">
        <v>20201002</v>
      </c>
      <c r="B6610" s="19" t="s">
        <v>48</v>
      </c>
      <c r="C6610" s="19">
        <v>0</v>
      </c>
      <c r="D6610" s="19">
        <v>0</v>
      </c>
      <c r="E6610" s="19">
        <v>18.55</v>
      </c>
      <c r="F6610" s="19">
        <v>5.66</v>
      </c>
      <c r="G6610" s="19">
        <v>0</v>
      </c>
      <c r="H6610" s="17">
        <f t="shared" si="309"/>
        <v>0</v>
      </c>
      <c r="I6610" s="18">
        <f t="shared" si="310"/>
        <v>18.55</v>
      </c>
      <c r="J6610" s="17">
        <f t="shared" si="311"/>
        <v>0</v>
      </c>
    </row>
    <row r="6611" spans="1:10" x14ac:dyDescent="0.3">
      <c r="A6611" s="2">
        <v>20201002</v>
      </c>
      <c r="B6611" s="2" t="s">
        <v>47</v>
      </c>
      <c r="C6611" s="2">
        <v>0</v>
      </c>
      <c r="D6611" s="2">
        <v>0</v>
      </c>
      <c r="E6611" s="2">
        <v>18.899999999999999</v>
      </c>
      <c r="F6611" s="2">
        <v>6.21</v>
      </c>
      <c r="G6611" s="2">
        <v>0</v>
      </c>
      <c r="H6611" s="16">
        <f t="shared" ref="H6611:H6674" si="312">IF(D6611&gt;0,C6611/SIN(D6611*PI()/180),0)</f>
        <v>0</v>
      </c>
      <c r="I6611" s="15">
        <f t="shared" si="310"/>
        <v>18.899999999999999</v>
      </c>
      <c r="J6611" s="14">
        <f t="shared" si="311"/>
        <v>0</v>
      </c>
    </row>
    <row r="6612" spans="1:10" x14ac:dyDescent="0.3">
      <c r="A6612" s="19">
        <v>20201002</v>
      </c>
      <c r="B6612" s="19" t="s">
        <v>46</v>
      </c>
      <c r="C6612" s="19">
        <v>0</v>
      </c>
      <c r="D6612" s="19">
        <v>0</v>
      </c>
      <c r="E6612" s="19">
        <v>19.07</v>
      </c>
      <c r="F6612" s="19">
        <v>6.9</v>
      </c>
      <c r="G6612" s="19">
        <v>0</v>
      </c>
      <c r="H6612" s="17">
        <f t="shared" si="312"/>
        <v>0</v>
      </c>
      <c r="I6612" s="18">
        <f t="shared" si="310"/>
        <v>19.07</v>
      </c>
      <c r="J6612" s="17">
        <f t="shared" si="311"/>
        <v>0</v>
      </c>
    </row>
    <row r="6613" spans="1:10" x14ac:dyDescent="0.3">
      <c r="A6613" s="2">
        <v>20201002</v>
      </c>
      <c r="B6613" s="2" t="s">
        <v>45</v>
      </c>
      <c r="C6613" s="2">
        <v>0</v>
      </c>
      <c r="D6613" s="2">
        <v>0</v>
      </c>
      <c r="E6613" s="2">
        <v>19.149999999999999</v>
      </c>
      <c r="F6613" s="2">
        <v>7.72</v>
      </c>
      <c r="G6613" s="2">
        <v>0</v>
      </c>
      <c r="H6613" s="16">
        <f t="shared" si="312"/>
        <v>0</v>
      </c>
      <c r="I6613" s="15">
        <f t="shared" si="310"/>
        <v>19.149999999999999</v>
      </c>
      <c r="J6613" s="14">
        <f t="shared" si="311"/>
        <v>0</v>
      </c>
    </row>
    <row r="6614" spans="1:10" x14ac:dyDescent="0.3">
      <c r="A6614" s="19">
        <v>20201002</v>
      </c>
      <c r="B6614" s="19" t="s">
        <v>44</v>
      </c>
      <c r="C6614" s="19">
        <v>0</v>
      </c>
      <c r="D6614" s="19">
        <v>0</v>
      </c>
      <c r="E6614" s="19">
        <v>19.079999999999998</v>
      </c>
      <c r="F6614" s="19">
        <v>8.5500000000000007</v>
      </c>
      <c r="G6614" s="19">
        <v>0</v>
      </c>
      <c r="H6614" s="17">
        <f t="shared" si="312"/>
        <v>0</v>
      </c>
      <c r="I6614" s="18">
        <f t="shared" si="310"/>
        <v>19.079999999999998</v>
      </c>
      <c r="J6614" s="17">
        <f t="shared" si="311"/>
        <v>0</v>
      </c>
    </row>
    <row r="6615" spans="1:10" x14ac:dyDescent="0.3">
      <c r="A6615" s="2">
        <v>20201002</v>
      </c>
      <c r="B6615" s="2" t="s">
        <v>43</v>
      </c>
      <c r="C6615" s="2">
        <v>0</v>
      </c>
      <c r="D6615" s="2">
        <v>0</v>
      </c>
      <c r="E6615" s="2">
        <v>19</v>
      </c>
      <c r="F6615" s="2">
        <v>8.76</v>
      </c>
      <c r="G6615" s="2">
        <v>0</v>
      </c>
      <c r="H6615" s="16">
        <f t="shared" si="312"/>
        <v>0</v>
      </c>
      <c r="I6615" s="15">
        <f t="shared" si="310"/>
        <v>19</v>
      </c>
      <c r="J6615" s="14">
        <f t="shared" si="311"/>
        <v>0</v>
      </c>
    </row>
    <row r="6616" spans="1:10" x14ac:dyDescent="0.3">
      <c r="A6616" s="19">
        <v>20201002</v>
      </c>
      <c r="B6616" s="19" t="s">
        <v>42</v>
      </c>
      <c r="C6616" s="19">
        <v>0</v>
      </c>
      <c r="D6616" s="19">
        <v>0</v>
      </c>
      <c r="E6616" s="19">
        <v>18.78</v>
      </c>
      <c r="F6616" s="19">
        <v>8.5500000000000007</v>
      </c>
      <c r="G6616" s="19">
        <v>0</v>
      </c>
      <c r="H6616" s="17">
        <f t="shared" si="312"/>
        <v>0</v>
      </c>
      <c r="I6616" s="18">
        <f t="shared" si="310"/>
        <v>18.78</v>
      </c>
      <c r="J6616" s="17">
        <f t="shared" si="311"/>
        <v>0</v>
      </c>
    </row>
    <row r="6617" spans="1:10" x14ac:dyDescent="0.3">
      <c r="A6617" s="2">
        <v>20201002</v>
      </c>
      <c r="B6617" s="2" t="s">
        <v>41</v>
      </c>
      <c r="C6617" s="2">
        <v>36</v>
      </c>
      <c r="D6617" s="2">
        <v>6.51</v>
      </c>
      <c r="E6617" s="2">
        <v>18.920000000000002</v>
      </c>
      <c r="F6617" s="2">
        <v>8.41</v>
      </c>
      <c r="G6617" s="2">
        <v>0</v>
      </c>
      <c r="H6617" s="16">
        <f t="shared" si="312"/>
        <v>317.52577412404241</v>
      </c>
      <c r="I6617" s="15">
        <f t="shared" si="310"/>
        <v>28.842680441376327</v>
      </c>
      <c r="J6617" s="14">
        <f t="shared" si="311"/>
        <v>0.31203509875567542</v>
      </c>
    </row>
    <row r="6618" spans="1:10" x14ac:dyDescent="0.3">
      <c r="A6618" s="19">
        <v>20201002</v>
      </c>
      <c r="B6618" s="19" t="s">
        <v>40</v>
      </c>
      <c r="C6618" s="19">
        <v>171</v>
      </c>
      <c r="D6618" s="19">
        <v>17.809999999999999</v>
      </c>
      <c r="E6618" s="19">
        <v>19.09</v>
      </c>
      <c r="F6618" s="19">
        <v>8.76</v>
      </c>
      <c r="G6618" s="19">
        <v>0</v>
      </c>
      <c r="H6618" s="17">
        <f t="shared" si="312"/>
        <v>559.07661529375741</v>
      </c>
      <c r="I6618" s="18">
        <f t="shared" si="310"/>
        <v>36.561144227929915</v>
      </c>
      <c r="J6618" s="17">
        <f t="shared" si="311"/>
        <v>0.5299905710663243</v>
      </c>
    </row>
    <row r="6619" spans="1:10" x14ac:dyDescent="0.3">
      <c r="A6619" s="2">
        <v>20201002</v>
      </c>
      <c r="B6619" s="2" t="s">
        <v>39</v>
      </c>
      <c r="C6619" s="2">
        <v>153</v>
      </c>
      <c r="D6619" s="2">
        <v>28.36</v>
      </c>
      <c r="E6619" s="2">
        <v>19.399999999999999</v>
      </c>
      <c r="F6619" s="2">
        <v>8.6199999999999992</v>
      </c>
      <c r="G6619" s="2">
        <v>0</v>
      </c>
      <c r="H6619" s="16">
        <f t="shared" si="312"/>
        <v>322.09849389583741</v>
      </c>
      <c r="I6619" s="15">
        <f t="shared" si="310"/>
        <v>29.465577934244919</v>
      </c>
      <c r="J6619" s="14">
        <f t="shared" si="311"/>
        <v>0.31562589222436088</v>
      </c>
    </row>
    <row r="6620" spans="1:10" x14ac:dyDescent="0.3">
      <c r="A6620" s="19">
        <v>20201002</v>
      </c>
      <c r="B6620" s="19" t="s">
        <v>38</v>
      </c>
      <c r="C6620" s="19">
        <v>426</v>
      </c>
      <c r="D6620" s="19">
        <v>37.520000000000003</v>
      </c>
      <c r="E6620" s="19">
        <v>19.670000000000002</v>
      </c>
      <c r="F6620" s="19">
        <v>9.93</v>
      </c>
      <c r="G6620" s="19">
        <v>0</v>
      </c>
      <c r="H6620" s="17">
        <f t="shared" si="312"/>
        <v>699.46337181355477</v>
      </c>
      <c r="I6620" s="18">
        <f t="shared" si="310"/>
        <v>41.528230369173585</v>
      </c>
      <c r="J6620" s="17">
        <f t="shared" si="311"/>
        <v>0.64743935896495464</v>
      </c>
    </row>
    <row r="6621" spans="1:10" x14ac:dyDescent="0.3">
      <c r="A6621" s="2">
        <v>20201002</v>
      </c>
      <c r="B6621" s="2" t="s">
        <v>37</v>
      </c>
      <c r="C6621" s="2">
        <v>651.01</v>
      </c>
      <c r="D6621" s="2">
        <v>44.35</v>
      </c>
      <c r="E6621" s="2">
        <v>19.149999999999999</v>
      </c>
      <c r="F6621" s="2">
        <v>9.7200000000000006</v>
      </c>
      <c r="G6621" s="2">
        <v>0</v>
      </c>
      <c r="H6621" s="16">
        <f t="shared" si="312"/>
        <v>931.29204614517289</v>
      </c>
      <c r="I6621" s="15">
        <f t="shared" si="310"/>
        <v>48.252876442036651</v>
      </c>
      <c r="J6621" s="14">
        <f t="shared" si="311"/>
        <v>0.83384356118307956</v>
      </c>
    </row>
    <row r="6622" spans="1:10" x14ac:dyDescent="0.3">
      <c r="A6622" s="19">
        <v>20201002</v>
      </c>
      <c r="B6622" s="19" t="s">
        <v>36</v>
      </c>
      <c r="C6622" s="19">
        <v>427</v>
      </c>
      <c r="D6622" s="19">
        <v>47.63</v>
      </c>
      <c r="E6622" s="19">
        <v>18.55</v>
      </c>
      <c r="F6622" s="19">
        <v>9.4499999999999993</v>
      </c>
      <c r="G6622" s="19">
        <v>0</v>
      </c>
      <c r="H6622" s="17">
        <f t="shared" si="312"/>
        <v>577.95777077685239</v>
      </c>
      <c r="I6622" s="18">
        <f t="shared" si="310"/>
        <v>36.611180336776641</v>
      </c>
      <c r="J6622" s="17">
        <f t="shared" si="311"/>
        <v>0.54775929721096084</v>
      </c>
    </row>
    <row r="6623" spans="1:10" x14ac:dyDescent="0.3">
      <c r="A6623" s="2">
        <v>20201002</v>
      </c>
      <c r="B6623" s="2" t="s">
        <v>35</v>
      </c>
      <c r="C6623" s="2">
        <v>536</v>
      </c>
      <c r="D6623" s="2">
        <v>46.52</v>
      </c>
      <c r="E6623" s="2">
        <v>18.39</v>
      </c>
      <c r="F6623" s="2">
        <v>9.4499999999999993</v>
      </c>
      <c r="G6623" s="2">
        <v>0</v>
      </c>
      <c r="H6623" s="16">
        <f t="shared" si="312"/>
        <v>738.6841364154958</v>
      </c>
      <c r="I6623" s="15">
        <f t="shared" si="310"/>
        <v>41.473879262984241</v>
      </c>
      <c r="J6623" s="14">
        <f t="shared" si="311"/>
        <v>0.68392366666993787</v>
      </c>
    </row>
    <row r="6624" spans="1:10" x14ac:dyDescent="0.3">
      <c r="A6624" s="19">
        <v>20201002</v>
      </c>
      <c r="B6624" s="19" t="s">
        <v>34</v>
      </c>
      <c r="C6624" s="19">
        <v>183</v>
      </c>
      <c r="D6624" s="19">
        <v>41.33</v>
      </c>
      <c r="E6624" s="19">
        <v>17.98</v>
      </c>
      <c r="F6624" s="19">
        <v>9.1</v>
      </c>
      <c r="G6624" s="19">
        <v>0</v>
      </c>
      <c r="H6624" s="17">
        <f t="shared" si="312"/>
        <v>277.10690882793926</v>
      </c>
      <c r="I6624" s="18">
        <f t="shared" si="310"/>
        <v>26.639590900873102</v>
      </c>
      <c r="J6624" s="17">
        <f t="shared" si="311"/>
        <v>0.27506236997966416</v>
      </c>
    </row>
    <row r="6625" spans="1:10" x14ac:dyDescent="0.3">
      <c r="A6625" s="2">
        <v>20201002</v>
      </c>
      <c r="B6625" s="2" t="s">
        <v>33</v>
      </c>
      <c r="C6625" s="2">
        <v>197</v>
      </c>
      <c r="D6625" s="2">
        <v>33.200000000000003</v>
      </c>
      <c r="E6625" s="2">
        <v>17.940000000000001</v>
      </c>
      <c r="F6625" s="2">
        <v>8.76</v>
      </c>
      <c r="G6625" s="2">
        <v>0</v>
      </c>
      <c r="H6625" s="16">
        <f t="shared" si="312"/>
        <v>359.77580587583094</v>
      </c>
      <c r="I6625" s="15">
        <f t="shared" si="310"/>
        <v>29.18299393361972</v>
      </c>
      <c r="J6625" s="14">
        <f t="shared" si="311"/>
        <v>0.35300357581534314</v>
      </c>
    </row>
    <row r="6626" spans="1:10" x14ac:dyDescent="0.3">
      <c r="A6626" s="19">
        <v>20201002</v>
      </c>
      <c r="B6626" s="19" t="s">
        <v>32</v>
      </c>
      <c r="C6626" s="19">
        <v>278</v>
      </c>
      <c r="D6626" s="19">
        <v>23.25</v>
      </c>
      <c r="E6626" s="19">
        <v>17.670000000000002</v>
      </c>
      <c r="F6626" s="19">
        <v>8.76</v>
      </c>
      <c r="G6626" s="19">
        <v>0</v>
      </c>
      <c r="H6626" s="17">
        <f t="shared" si="312"/>
        <v>704.25415241770918</v>
      </c>
      <c r="I6626" s="18">
        <f t="shared" si="310"/>
        <v>39.67794226305341</v>
      </c>
      <c r="J6626" s="17">
        <f t="shared" si="311"/>
        <v>0.65773764437304683</v>
      </c>
    </row>
    <row r="6627" spans="1:10" x14ac:dyDescent="0.3">
      <c r="A6627" s="2">
        <v>20201002</v>
      </c>
      <c r="B6627" s="2" t="s">
        <v>31</v>
      </c>
      <c r="C6627" s="2">
        <v>143</v>
      </c>
      <c r="D6627" s="2">
        <v>12.27</v>
      </c>
      <c r="E6627" s="2">
        <v>17.13</v>
      </c>
      <c r="F6627" s="2">
        <v>8.5500000000000007</v>
      </c>
      <c r="G6627" s="2">
        <v>0</v>
      </c>
      <c r="H6627" s="16">
        <f t="shared" si="312"/>
        <v>672.88171832999944</v>
      </c>
      <c r="I6627" s="15">
        <f t="shared" si="310"/>
        <v>38.157553697812482</v>
      </c>
      <c r="J6627" s="14">
        <f t="shared" si="311"/>
        <v>0.63304107029458456</v>
      </c>
    </row>
    <row r="6628" spans="1:10" x14ac:dyDescent="0.3">
      <c r="A6628" s="19">
        <v>20201002</v>
      </c>
      <c r="B6628" s="19" t="s">
        <v>30</v>
      </c>
      <c r="C6628" s="19">
        <v>0</v>
      </c>
      <c r="D6628" s="19">
        <v>0</v>
      </c>
      <c r="E6628" s="19">
        <v>16.57</v>
      </c>
      <c r="F6628" s="19">
        <v>8</v>
      </c>
      <c r="G6628" s="19">
        <v>0</v>
      </c>
      <c r="H6628" s="17">
        <f t="shared" si="312"/>
        <v>0</v>
      </c>
      <c r="I6628" s="18">
        <f t="shared" si="310"/>
        <v>16.57</v>
      </c>
      <c r="J6628" s="17">
        <f t="shared" si="311"/>
        <v>0</v>
      </c>
    </row>
    <row r="6629" spans="1:10" x14ac:dyDescent="0.3">
      <c r="A6629" s="2">
        <v>20201002</v>
      </c>
      <c r="B6629" s="2" t="s">
        <v>29</v>
      </c>
      <c r="C6629" s="2">
        <v>0</v>
      </c>
      <c r="D6629" s="2">
        <v>0</v>
      </c>
      <c r="E6629" s="2">
        <v>16.32</v>
      </c>
      <c r="F6629" s="2">
        <v>6.83</v>
      </c>
      <c r="G6629" s="2">
        <v>0</v>
      </c>
      <c r="H6629" s="16">
        <f t="shared" si="312"/>
        <v>0</v>
      </c>
      <c r="I6629" s="15">
        <f t="shared" si="310"/>
        <v>16.32</v>
      </c>
      <c r="J6629" s="14">
        <f t="shared" si="311"/>
        <v>0</v>
      </c>
    </row>
    <row r="6630" spans="1:10" x14ac:dyDescent="0.3">
      <c r="A6630" s="19">
        <v>20201002</v>
      </c>
      <c r="B6630" s="19" t="s">
        <v>28</v>
      </c>
      <c r="C6630" s="19">
        <v>0</v>
      </c>
      <c r="D6630" s="19">
        <v>0</v>
      </c>
      <c r="E6630" s="19">
        <v>15.92</v>
      </c>
      <c r="F6630" s="19">
        <v>5.86</v>
      </c>
      <c r="G6630" s="19">
        <v>0</v>
      </c>
      <c r="H6630" s="17">
        <f t="shared" si="312"/>
        <v>0</v>
      </c>
      <c r="I6630" s="18">
        <f t="shared" si="310"/>
        <v>15.92</v>
      </c>
      <c r="J6630" s="17">
        <f t="shared" si="311"/>
        <v>0</v>
      </c>
    </row>
    <row r="6631" spans="1:10" x14ac:dyDescent="0.3">
      <c r="A6631" s="2">
        <v>20201002</v>
      </c>
      <c r="B6631" s="2" t="s">
        <v>27</v>
      </c>
      <c r="C6631" s="2">
        <v>0</v>
      </c>
      <c r="D6631" s="2">
        <v>0</v>
      </c>
      <c r="E6631" s="2">
        <v>15.73</v>
      </c>
      <c r="F6631" s="2">
        <v>5.38</v>
      </c>
      <c r="G6631" s="2">
        <v>0</v>
      </c>
      <c r="H6631" s="16">
        <f t="shared" si="312"/>
        <v>0</v>
      </c>
      <c r="I6631" s="15">
        <f t="shared" si="310"/>
        <v>15.73</v>
      </c>
      <c r="J6631" s="14">
        <f t="shared" si="311"/>
        <v>0</v>
      </c>
    </row>
    <row r="6632" spans="1:10" x14ac:dyDescent="0.3">
      <c r="A6632" s="19">
        <v>20201002</v>
      </c>
      <c r="B6632" s="19" t="s">
        <v>26</v>
      </c>
      <c r="C6632" s="19">
        <v>0</v>
      </c>
      <c r="D6632" s="19">
        <v>0</v>
      </c>
      <c r="E6632" s="19">
        <v>15.61</v>
      </c>
      <c r="F6632" s="19">
        <v>5.03</v>
      </c>
      <c r="G6632" s="19">
        <v>0</v>
      </c>
      <c r="H6632" s="17">
        <f t="shared" si="312"/>
        <v>0</v>
      </c>
      <c r="I6632" s="18">
        <f t="shared" si="310"/>
        <v>15.61</v>
      </c>
      <c r="J6632" s="17">
        <f t="shared" si="311"/>
        <v>0</v>
      </c>
    </row>
    <row r="6633" spans="1:10" x14ac:dyDescent="0.3">
      <c r="A6633" s="2">
        <v>20201002</v>
      </c>
      <c r="B6633" s="2" t="s">
        <v>25</v>
      </c>
      <c r="C6633" s="2">
        <v>0</v>
      </c>
      <c r="D6633" s="2">
        <v>0</v>
      </c>
      <c r="E6633" s="2">
        <v>15.68</v>
      </c>
      <c r="F6633" s="2">
        <v>5.17</v>
      </c>
      <c r="G6633" s="2">
        <v>0</v>
      </c>
      <c r="H6633" s="16">
        <f t="shared" si="312"/>
        <v>0</v>
      </c>
      <c r="I6633" s="15">
        <f t="shared" si="310"/>
        <v>15.68</v>
      </c>
      <c r="J6633" s="14">
        <f t="shared" si="311"/>
        <v>0</v>
      </c>
    </row>
    <row r="6634" spans="1:10" x14ac:dyDescent="0.3">
      <c r="A6634" s="19">
        <v>20201003</v>
      </c>
      <c r="B6634" s="19" t="s">
        <v>48</v>
      </c>
      <c r="C6634" s="19">
        <v>0</v>
      </c>
      <c r="D6634" s="19">
        <v>0</v>
      </c>
      <c r="E6634" s="19">
        <v>15.78</v>
      </c>
      <c r="F6634" s="19">
        <v>4.97</v>
      </c>
      <c r="G6634" s="19">
        <v>0</v>
      </c>
      <c r="H6634" s="17">
        <f t="shared" si="312"/>
        <v>0</v>
      </c>
      <c r="I6634" s="18">
        <f t="shared" si="310"/>
        <v>15.78</v>
      </c>
      <c r="J6634" s="17">
        <f t="shared" si="311"/>
        <v>0</v>
      </c>
    </row>
    <row r="6635" spans="1:10" x14ac:dyDescent="0.3">
      <c r="A6635" s="2">
        <v>20201003</v>
      </c>
      <c r="B6635" s="2" t="s">
        <v>47</v>
      </c>
      <c r="C6635" s="2">
        <v>0</v>
      </c>
      <c r="D6635" s="2">
        <v>0</v>
      </c>
      <c r="E6635" s="2">
        <v>15.92</v>
      </c>
      <c r="F6635" s="2">
        <v>4.83</v>
      </c>
      <c r="G6635" s="2">
        <v>0</v>
      </c>
      <c r="H6635" s="16">
        <f t="shared" si="312"/>
        <v>0</v>
      </c>
      <c r="I6635" s="15">
        <f t="shared" si="310"/>
        <v>15.92</v>
      </c>
      <c r="J6635" s="14">
        <f t="shared" si="311"/>
        <v>0</v>
      </c>
    </row>
    <row r="6636" spans="1:10" x14ac:dyDescent="0.3">
      <c r="A6636" s="19">
        <v>20201003</v>
      </c>
      <c r="B6636" s="19" t="s">
        <v>46</v>
      </c>
      <c r="C6636" s="19">
        <v>0</v>
      </c>
      <c r="D6636" s="19">
        <v>0</v>
      </c>
      <c r="E6636" s="19">
        <v>15.92</v>
      </c>
      <c r="F6636" s="19">
        <v>4.55</v>
      </c>
      <c r="G6636" s="19">
        <v>0</v>
      </c>
      <c r="H6636" s="17">
        <f t="shared" si="312"/>
        <v>0</v>
      </c>
      <c r="I6636" s="18">
        <f t="shared" si="310"/>
        <v>15.92</v>
      </c>
      <c r="J6636" s="17">
        <f t="shared" si="311"/>
        <v>0</v>
      </c>
    </row>
    <row r="6637" spans="1:10" x14ac:dyDescent="0.3">
      <c r="A6637" s="2">
        <v>20201003</v>
      </c>
      <c r="B6637" s="2" t="s">
        <v>45</v>
      </c>
      <c r="C6637" s="2">
        <v>0</v>
      </c>
      <c r="D6637" s="2">
        <v>0</v>
      </c>
      <c r="E6637" s="2">
        <v>15.79</v>
      </c>
      <c r="F6637" s="2">
        <v>4.41</v>
      </c>
      <c r="G6637" s="2">
        <v>0</v>
      </c>
      <c r="H6637" s="16">
        <f t="shared" si="312"/>
        <v>0</v>
      </c>
      <c r="I6637" s="15">
        <f t="shared" si="310"/>
        <v>15.79</v>
      </c>
      <c r="J6637" s="14">
        <f t="shared" si="311"/>
        <v>0</v>
      </c>
    </row>
    <row r="6638" spans="1:10" x14ac:dyDescent="0.3">
      <c r="A6638" s="19">
        <v>20201003</v>
      </c>
      <c r="B6638" s="19" t="s">
        <v>44</v>
      </c>
      <c r="C6638" s="19">
        <v>0</v>
      </c>
      <c r="D6638" s="19">
        <v>0</v>
      </c>
      <c r="E6638" s="19">
        <v>15.7</v>
      </c>
      <c r="F6638" s="19">
        <v>4.34</v>
      </c>
      <c r="G6638" s="19">
        <v>0</v>
      </c>
      <c r="H6638" s="17">
        <f t="shared" si="312"/>
        <v>0</v>
      </c>
      <c r="I6638" s="18">
        <f t="shared" si="310"/>
        <v>15.7</v>
      </c>
      <c r="J6638" s="17">
        <f t="shared" si="311"/>
        <v>0</v>
      </c>
    </row>
    <row r="6639" spans="1:10" x14ac:dyDescent="0.3">
      <c r="A6639" s="2">
        <v>20201003</v>
      </c>
      <c r="B6639" s="2" t="s">
        <v>43</v>
      </c>
      <c r="C6639" s="2">
        <v>0</v>
      </c>
      <c r="D6639" s="2">
        <v>0</v>
      </c>
      <c r="E6639" s="2">
        <v>15.77</v>
      </c>
      <c r="F6639" s="2">
        <v>3.79</v>
      </c>
      <c r="G6639" s="2">
        <v>0</v>
      </c>
      <c r="H6639" s="16">
        <f t="shared" si="312"/>
        <v>0</v>
      </c>
      <c r="I6639" s="15">
        <f t="shared" si="310"/>
        <v>15.77</v>
      </c>
      <c r="J6639" s="14">
        <f t="shared" si="311"/>
        <v>0</v>
      </c>
    </row>
    <row r="6640" spans="1:10" x14ac:dyDescent="0.3">
      <c r="A6640" s="19">
        <v>20201003</v>
      </c>
      <c r="B6640" s="19" t="s">
        <v>42</v>
      </c>
      <c r="C6640" s="19">
        <v>0</v>
      </c>
      <c r="D6640" s="19">
        <v>0</v>
      </c>
      <c r="E6640" s="19">
        <v>15.7</v>
      </c>
      <c r="F6640" s="19">
        <v>3.38</v>
      </c>
      <c r="G6640" s="19">
        <v>0</v>
      </c>
      <c r="H6640" s="17">
        <f t="shared" si="312"/>
        <v>0</v>
      </c>
      <c r="I6640" s="18">
        <f t="shared" si="310"/>
        <v>15.7</v>
      </c>
      <c r="J6640" s="17">
        <f t="shared" si="311"/>
        <v>0</v>
      </c>
    </row>
    <row r="6641" spans="1:10" x14ac:dyDescent="0.3">
      <c r="A6641" s="2">
        <v>20201003</v>
      </c>
      <c r="B6641" s="2" t="s">
        <v>41</v>
      </c>
      <c r="C6641" s="2">
        <v>65</v>
      </c>
      <c r="D6641" s="2">
        <v>6.33</v>
      </c>
      <c r="E6641" s="2">
        <v>15.5</v>
      </c>
      <c r="F6641" s="2">
        <v>3.1</v>
      </c>
      <c r="G6641" s="2">
        <v>0</v>
      </c>
      <c r="H6641" s="16">
        <f t="shared" si="312"/>
        <v>589.54385331377273</v>
      </c>
      <c r="I6641" s="15">
        <f t="shared" si="310"/>
        <v>33.923245416055394</v>
      </c>
      <c r="J6641" s="14">
        <f t="shared" si="311"/>
        <v>0.56587095312386682</v>
      </c>
    </row>
    <row r="6642" spans="1:10" x14ac:dyDescent="0.3">
      <c r="A6642" s="19">
        <v>20201003</v>
      </c>
      <c r="B6642" s="19" t="s">
        <v>40</v>
      </c>
      <c r="C6642" s="19">
        <v>250</v>
      </c>
      <c r="D6642" s="19">
        <v>17.61</v>
      </c>
      <c r="E6642" s="19">
        <v>15.99</v>
      </c>
      <c r="F6642" s="19">
        <v>2.5499999999999998</v>
      </c>
      <c r="G6642" s="19">
        <v>0</v>
      </c>
      <c r="H6642" s="17">
        <f t="shared" si="312"/>
        <v>826.34725781996906</v>
      </c>
      <c r="I6642" s="18">
        <f t="shared" si="310"/>
        <v>41.813351806874032</v>
      </c>
      <c r="J6642" s="17">
        <f t="shared" si="311"/>
        <v>0.76382575559829158</v>
      </c>
    </row>
    <row r="6643" spans="1:10" x14ac:dyDescent="0.3">
      <c r="A6643" s="2">
        <v>20201003</v>
      </c>
      <c r="B6643" s="2" t="s">
        <v>39</v>
      </c>
      <c r="C6643" s="2">
        <v>441</v>
      </c>
      <c r="D6643" s="2">
        <v>28.12</v>
      </c>
      <c r="E6643" s="2">
        <v>17.02</v>
      </c>
      <c r="F6643" s="2">
        <v>2.9</v>
      </c>
      <c r="G6643" s="2">
        <v>0</v>
      </c>
      <c r="H6643" s="16">
        <f t="shared" si="312"/>
        <v>935.67048397585108</v>
      </c>
      <c r="I6643" s="15">
        <f t="shared" si="310"/>
        <v>46.25970262424535</v>
      </c>
      <c r="J6643" s="14">
        <f t="shared" si="311"/>
        <v>0.84615614087960467</v>
      </c>
    </row>
    <row r="6644" spans="1:10" x14ac:dyDescent="0.3">
      <c r="A6644" s="19">
        <v>20201003</v>
      </c>
      <c r="B6644" s="19" t="s">
        <v>38</v>
      </c>
      <c r="C6644" s="19">
        <v>562</v>
      </c>
      <c r="D6644" s="19">
        <v>37.24</v>
      </c>
      <c r="E6644" s="19">
        <v>17.899999999999999</v>
      </c>
      <c r="F6644" s="19">
        <v>3.59</v>
      </c>
      <c r="G6644" s="19">
        <v>0</v>
      </c>
      <c r="H6644" s="17">
        <f t="shared" si="312"/>
        <v>928.68761444281938</v>
      </c>
      <c r="I6644" s="18">
        <f t="shared" si="310"/>
        <v>46.921487951338108</v>
      </c>
      <c r="J6644" s="17">
        <f t="shared" si="311"/>
        <v>0.83707564986527594</v>
      </c>
    </row>
    <row r="6645" spans="1:10" x14ac:dyDescent="0.3">
      <c r="A6645" s="2">
        <v>20201003</v>
      </c>
      <c r="B6645" s="2" t="s">
        <v>37</v>
      </c>
      <c r="C6645" s="2">
        <v>407</v>
      </c>
      <c r="D6645" s="2">
        <v>44.02</v>
      </c>
      <c r="E6645" s="2">
        <v>18.690000000000001</v>
      </c>
      <c r="F6645" s="2">
        <v>3.79</v>
      </c>
      <c r="G6645" s="2">
        <v>0</v>
      </c>
      <c r="H6645" s="16">
        <f t="shared" si="312"/>
        <v>585.68783974415692</v>
      </c>
      <c r="I6645" s="15">
        <f t="shared" si="310"/>
        <v>36.992744992004901</v>
      </c>
      <c r="J6645" s="14">
        <f t="shared" si="311"/>
        <v>0.55407981766279235</v>
      </c>
    </row>
    <row r="6646" spans="1:10" x14ac:dyDescent="0.3">
      <c r="A6646" s="19">
        <v>20201003</v>
      </c>
      <c r="B6646" s="19" t="s">
        <v>36</v>
      </c>
      <c r="C6646" s="19">
        <v>386</v>
      </c>
      <c r="D6646" s="19">
        <v>47.25</v>
      </c>
      <c r="E6646" s="19">
        <v>18.850000000000001</v>
      </c>
      <c r="F6646" s="19">
        <v>4.07</v>
      </c>
      <c r="G6646" s="19">
        <v>0</v>
      </c>
      <c r="H6646" s="17">
        <f t="shared" si="312"/>
        <v>525.6545932340199</v>
      </c>
      <c r="I6646" s="18">
        <f t="shared" si="310"/>
        <v>35.27670603856312</v>
      </c>
      <c r="J6646" s="17">
        <f t="shared" si="311"/>
        <v>0.50134560343783063</v>
      </c>
    </row>
    <row r="6647" spans="1:10" x14ac:dyDescent="0.3">
      <c r="A6647" s="2">
        <v>20201003</v>
      </c>
      <c r="B6647" s="2" t="s">
        <v>35</v>
      </c>
      <c r="C6647" s="2">
        <v>493</v>
      </c>
      <c r="D6647" s="2">
        <v>46.12</v>
      </c>
      <c r="E6647" s="2">
        <v>19.43</v>
      </c>
      <c r="F6647" s="2">
        <v>4.55</v>
      </c>
      <c r="G6647" s="2">
        <v>0</v>
      </c>
      <c r="H6647" s="16">
        <f t="shared" si="312"/>
        <v>683.96880144676061</v>
      </c>
      <c r="I6647" s="15">
        <f t="shared" si="310"/>
        <v>40.804025045211269</v>
      </c>
      <c r="J6647" s="14">
        <f t="shared" si="311"/>
        <v>0.63532623113982578</v>
      </c>
    </row>
    <row r="6648" spans="1:10" x14ac:dyDescent="0.3">
      <c r="A6648" s="19">
        <v>20201003</v>
      </c>
      <c r="B6648" s="19" t="s">
        <v>34</v>
      </c>
      <c r="C6648" s="19">
        <v>580.01</v>
      </c>
      <c r="D6648" s="19">
        <v>40.950000000000003</v>
      </c>
      <c r="E6648" s="19">
        <v>19.38</v>
      </c>
      <c r="F6648" s="19">
        <v>4.9000000000000004</v>
      </c>
      <c r="G6648" s="19">
        <v>0</v>
      </c>
      <c r="H6648" s="17">
        <f t="shared" si="312"/>
        <v>884.97077929212185</v>
      </c>
      <c r="I6648" s="18">
        <f t="shared" si="310"/>
        <v>47.035336852878807</v>
      </c>
      <c r="J6648" s="17">
        <f t="shared" si="311"/>
        <v>0.79721794777216737</v>
      </c>
    </row>
    <row r="6649" spans="1:10" x14ac:dyDescent="0.3">
      <c r="A6649" s="2">
        <v>20201003</v>
      </c>
      <c r="B6649" s="2" t="s">
        <v>33</v>
      </c>
      <c r="C6649" s="2">
        <v>446.01</v>
      </c>
      <c r="D6649" s="2">
        <v>32.840000000000003</v>
      </c>
      <c r="E6649" s="2">
        <v>19.05</v>
      </c>
      <c r="F6649" s="2">
        <v>4.9000000000000004</v>
      </c>
      <c r="G6649" s="2">
        <v>0</v>
      </c>
      <c r="H6649" s="16">
        <f t="shared" si="312"/>
        <v>822.44918100385701</v>
      </c>
      <c r="I6649" s="15">
        <f t="shared" si="310"/>
        <v>44.751536906370532</v>
      </c>
      <c r="J6649" s="14">
        <f t="shared" si="311"/>
        <v>0.74934832191890344</v>
      </c>
    </row>
    <row r="6650" spans="1:10" x14ac:dyDescent="0.3">
      <c r="A6650" s="19">
        <v>20201003</v>
      </c>
      <c r="B6650" s="19" t="s">
        <v>32</v>
      </c>
      <c r="C6650" s="19">
        <v>300.01</v>
      </c>
      <c r="D6650" s="19">
        <v>22.92</v>
      </c>
      <c r="E6650" s="19">
        <v>18.760000000000002</v>
      </c>
      <c r="F6650" s="19">
        <v>4.83</v>
      </c>
      <c r="G6650" s="19">
        <v>0</v>
      </c>
      <c r="H6650" s="17">
        <f t="shared" si="312"/>
        <v>770.35173033321553</v>
      </c>
      <c r="I6650" s="18">
        <f t="shared" si="310"/>
        <v>42.83349157291299</v>
      </c>
      <c r="J6650" s="17">
        <f t="shared" si="311"/>
        <v>0.70853045542337212</v>
      </c>
    </row>
    <row r="6651" spans="1:10" x14ac:dyDescent="0.3">
      <c r="A6651" s="2">
        <v>20201003</v>
      </c>
      <c r="B6651" s="2" t="s">
        <v>31</v>
      </c>
      <c r="C6651" s="2">
        <v>155</v>
      </c>
      <c r="D6651" s="2">
        <v>11.96</v>
      </c>
      <c r="E6651" s="2">
        <v>18.45</v>
      </c>
      <c r="F6651" s="2">
        <v>4.41</v>
      </c>
      <c r="G6651" s="2">
        <v>0</v>
      </c>
      <c r="H6651" s="16">
        <f t="shared" si="312"/>
        <v>747.96566239239337</v>
      </c>
      <c r="I6651" s="15">
        <f t="shared" si="310"/>
        <v>41.823926949762296</v>
      </c>
      <c r="J6651" s="14">
        <f t="shared" si="311"/>
        <v>0.69133892389980256</v>
      </c>
    </row>
    <row r="6652" spans="1:10" x14ac:dyDescent="0.3">
      <c r="A6652" s="19">
        <v>20201003</v>
      </c>
      <c r="B6652" s="19" t="s">
        <v>30</v>
      </c>
      <c r="C6652" s="19">
        <v>0</v>
      </c>
      <c r="D6652" s="19">
        <v>0</v>
      </c>
      <c r="E6652" s="19">
        <v>17.920000000000002</v>
      </c>
      <c r="F6652" s="19">
        <v>3.59</v>
      </c>
      <c r="G6652" s="19">
        <v>0</v>
      </c>
      <c r="H6652" s="17">
        <f t="shared" si="312"/>
        <v>0</v>
      </c>
      <c r="I6652" s="18">
        <f t="shared" si="310"/>
        <v>17.920000000000002</v>
      </c>
      <c r="J6652" s="17">
        <f t="shared" si="311"/>
        <v>0</v>
      </c>
    </row>
    <row r="6653" spans="1:10" x14ac:dyDescent="0.3">
      <c r="A6653" s="2">
        <v>20201003</v>
      </c>
      <c r="B6653" s="2" t="s">
        <v>29</v>
      </c>
      <c r="C6653" s="2">
        <v>0</v>
      </c>
      <c r="D6653" s="2">
        <v>0</v>
      </c>
      <c r="E6653" s="2">
        <v>17.43</v>
      </c>
      <c r="F6653" s="2">
        <v>2.97</v>
      </c>
      <c r="G6653" s="2">
        <v>0</v>
      </c>
      <c r="H6653" s="16">
        <f t="shared" si="312"/>
        <v>0</v>
      </c>
      <c r="I6653" s="15">
        <f t="shared" si="310"/>
        <v>17.43</v>
      </c>
      <c r="J6653" s="14">
        <f t="shared" si="311"/>
        <v>0</v>
      </c>
    </row>
    <row r="6654" spans="1:10" x14ac:dyDescent="0.3">
      <c r="A6654" s="19">
        <v>20201003</v>
      </c>
      <c r="B6654" s="19" t="s">
        <v>28</v>
      </c>
      <c r="C6654" s="19">
        <v>0</v>
      </c>
      <c r="D6654" s="19">
        <v>0</v>
      </c>
      <c r="E6654" s="19">
        <v>17.059999999999999</v>
      </c>
      <c r="F6654" s="19">
        <v>2.48</v>
      </c>
      <c r="G6654" s="19">
        <v>0</v>
      </c>
      <c r="H6654" s="17">
        <f t="shared" si="312"/>
        <v>0</v>
      </c>
      <c r="I6654" s="18">
        <f t="shared" si="310"/>
        <v>17.059999999999999</v>
      </c>
      <c r="J6654" s="17">
        <f t="shared" si="311"/>
        <v>0</v>
      </c>
    </row>
    <row r="6655" spans="1:10" x14ac:dyDescent="0.3">
      <c r="A6655" s="2">
        <v>20201003</v>
      </c>
      <c r="B6655" s="2" t="s">
        <v>27</v>
      </c>
      <c r="C6655" s="2">
        <v>0</v>
      </c>
      <c r="D6655" s="2">
        <v>0</v>
      </c>
      <c r="E6655" s="2">
        <v>16.7</v>
      </c>
      <c r="F6655" s="2">
        <v>2.0699999999999998</v>
      </c>
      <c r="G6655" s="2">
        <v>0</v>
      </c>
      <c r="H6655" s="16">
        <f t="shared" si="312"/>
        <v>0</v>
      </c>
      <c r="I6655" s="15">
        <f t="shared" si="310"/>
        <v>16.7</v>
      </c>
      <c r="J6655" s="14">
        <f t="shared" si="311"/>
        <v>0</v>
      </c>
    </row>
    <row r="6656" spans="1:10" x14ac:dyDescent="0.3">
      <c r="A6656" s="19">
        <v>20201003</v>
      </c>
      <c r="B6656" s="19" t="s">
        <v>26</v>
      </c>
      <c r="C6656" s="19">
        <v>0</v>
      </c>
      <c r="D6656" s="19">
        <v>0</v>
      </c>
      <c r="E6656" s="19">
        <v>16.46</v>
      </c>
      <c r="F6656" s="19">
        <v>2</v>
      </c>
      <c r="G6656" s="19">
        <v>0</v>
      </c>
      <c r="H6656" s="17">
        <f t="shared" si="312"/>
        <v>0</v>
      </c>
      <c r="I6656" s="18">
        <f t="shared" si="310"/>
        <v>16.46</v>
      </c>
      <c r="J6656" s="17">
        <f t="shared" si="311"/>
        <v>0</v>
      </c>
    </row>
    <row r="6657" spans="1:10" x14ac:dyDescent="0.3">
      <c r="A6657" s="2">
        <v>20201003</v>
      </c>
      <c r="B6657" s="2" t="s">
        <v>25</v>
      </c>
      <c r="C6657" s="2">
        <v>0</v>
      </c>
      <c r="D6657" s="2">
        <v>0</v>
      </c>
      <c r="E6657" s="2">
        <v>16.399999999999999</v>
      </c>
      <c r="F6657" s="2">
        <v>1.86</v>
      </c>
      <c r="G6657" s="2">
        <v>0</v>
      </c>
      <c r="H6657" s="16">
        <f t="shared" si="312"/>
        <v>0</v>
      </c>
      <c r="I6657" s="15">
        <f t="shared" si="310"/>
        <v>16.399999999999999</v>
      </c>
      <c r="J6657" s="14">
        <f t="shared" si="311"/>
        <v>0</v>
      </c>
    </row>
    <row r="6658" spans="1:10" x14ac:dyDescent="0.3">
      <c r="A6658" s="19">
        <v>20201004</v>
      </c>
      <c r="B6658" s="19" t="s">
        <v>48</v>
      </c>
      <c r="C6658" s="19">
        <v>0</v>
      </c>
      <c r="D6658" s="19">
        <v>0</v>
      </c>
      <c r="E6658" s="19">
        <v>16.46</v>
      </c>
      <c r="F6658" s="19">
        <v>2</v>
      </c>
      <c r="G6658" s="19">
        <v>0</v>
      </c>
      <c r="H6658" s="17">
        <f t="shared" si="312"/>
        <v>0</v>
      </c>
      <c r="I6658" s="18">
        <f t="shared" si="310"/>
        <v>16.46</v>
      </c>
      <c r="J6658" s="17">
        <f t="shared" si="311"/>
        <v>0</v>
      </c>
    </row>
    <row r="6659" spans="1:10" x14ac:dyDescent="0.3">
      <c r="A6659" s="2">
        <v>20201004</v>
      </c>
      <c r="B6659" s="2" t="s">
        <v>47</v>
      </c>
      <c r="C6659" s="2">
        <v>0</v>
      </c>
      <c r="D6659" s="2">
        <v>0</v>
      </c>
      <c r="E6659" s="2">
        <v>16.53</v>
      </c>
      <c r="F6659" s="2">
        <v>2.21</v>
      </c>
      <c r="G6659" s="2">
        <v>0</v>
      </c>
      <c r="H6659" s="16">
        <f t="shared" si="312"/>
        <v>0</v>
      </c>
      <c r="I6659" s="15">
        <f t="shared" si="310"/>
        <v>16.53</v>
      </c>
      <c r="J6659" s="14">
        <f t="shared" si="311"/>
        <v>0</v>
      </c>
    </row>
    <row r="6660" spans="1:10" x14ac:dyDescent="0.3">
      <c r="A6660" s="19">
        <v>20201004</v>
      </c>
      <c r="B6660" s="19" t="s">
        <v>46</v>
      </c>
      <c r="C6660" s="19">
        <v>0</v>
      </c>
      <c r="D6660" s="19">
        <v>0</v>
      </c>
      <c r="E6660" s="19">
        <v>16.39</v>
      </c>
      <c r="F6660" s="19">
        <v>2.41</v>
      </c>
      <c r="G6660" s="19">
        <v>0</v>
      </c>
      <c r="H6660" s="17">
        <f t="shared" si="312"/>
        <v>0</v>
      </c>
      <c r="I6660" s="18">
        <f t="shared" si="310"/>
        <v>16.39</v>
      </c>
      <c r="J6660" s="17">
        <f t="shared" si="311"/>
        <v>0</v>
      </c>
    </row>
    <row r="6661" spans="1:10" x14ac:dyDescent="0.3">
      <c r="A6661" s="2">
        <v>20201004</v>
      </c>
      <c r="B6661" s="2" t="s">
        <v>45</v>
      </c>
      <c r="C6661" s="2">
        <v>0</v>
      </c>
      <c r="D6661" s="2">
        <v>0</v>
      </c>
      <c r="E6661" s="2">
        <v>16.28</v>
      </c>
      <c r="F6661" s="2">
        <v>2.5499999999999998</v>
      </c>
      <c r="G6661" s="2">
        <v>0</v>
      </c>
      <c r="H6661" s="16">
        <f t="shared" si="312"/>
        <v>0</v>
      </c>
      <c r="I6661" s="15">
        <f t="shared" si="310"/>
        <v>16.28</v>
      </c>
      <c r="J6661" s="14">
        <f t="shared" si="311"/>
        <v>0</v>
      </c>
    </row>
    <row r="6662" spans="1:10" x14ac:dyDescent="0.3">
      <c r="A6662" s="19">
        <v>20201004</v>
      </c>
      <c r="B6662" s="19" t="s">
        <v>44</v>
      </c>
      <c r="C6662" s="19">
        <v>0</v>
      </c>
      <c r="D6662" s="19">
        <v>0</v>
      </c>
      <c r="E6662" s="19">
        <v>16.3</v>
      </c>
      <c r="F6662" s="19">
        <v>2.69</v>
      </c>
      <c r="G6662" s="19">
        <v>0</v>
      </c>
      <c r="H6662" s="17">
        <f t="shared" si="312"/>
        <v>0</v>
      </c>
      <c r="I6662" s="18">
        <f t="shared" si="310"/>
        <v>16.3</v>
      </c>
      <c r="J6662" s="17">
        <f t="shared" si="311"/>
        <v>0</v>
      </c>
    </row>
    <row r="6663" spans="1:10" x14ac:dyDescent="0.3">
      <c r="A6663" s="2">
        <v>20201004</v>
      </c>
      <c r="B6663" s="2" t="s">
        <v>43</v>
      </c>
      <c r="C6663" s="2">
        <v>0</v>
      </c>
      <c r="D6663" s="2">
        <v>0</v>
      </c>
      <c r="E6663" s="2">
        <v>16.63</v>
      </c>
      <c r="F6663" s="2">
        <v>2.83</v>
      </c>
      <c r="G6663" s="2">
        <v>0</v>
      </c>
      <c r="H6663" s="16">
        <f t="shared" si="312"/>
        <v>0</v>
      </c>
      <c r="I6663" s="15">
        <f t="shared" si="310"/>
        <v>16.63</v>
      </c>
      <c r="J6663" s="14">
        <f t="shared" si="311"/>
        <v>0</v>
      </c>
    </row>
    <row r="6664" spans="1:10" x14ac:dyDescent="0.3">
      <c r="A6664" s="19">
        <v>20201004</v>
      </c>
      <c r="B6664" s="19" t="s">
        <v>42</v>
      </c>
      <c r="C6664" s="19">
        <v>0</v>
      </c>
      <c r="D6664" s="19">
        <v>0</v>
      </c>
      <c r="E6664" s="19">
        <v>17.260000000000002</v>
      </c>
      <c r="F6664" s="19">
        <v>3.24</v>
      </c>
      <c r="G6664" s="19">
        <v>0</v>
      </c>
      <c r="H6664" s="17">
        <f t="shared" si="312"/>
        <v>0</v>
      </c>
      <c r="I6664" s="18">
        <f t="shared" si="310"/>
        <v>17.260000000000002</v>
      </c>
      <c r="J6664" s="17">
        <f t="shared" si="311"/>
        <v>0</v>
      </c>
    </row>
    <row r="6665" spans="1:10" x14ac:dyDescent="0.3">
      <c r="A6665" s="2">
        <v>20201004</v>
      </c>
      <c r="B6665" s="2" t="s">
        <v>41</v>
      </c>
      <c r="C6665" s="2">
        <v>41</v>
      </c>
      <c r="D6665" s="2">
        <v>6.14</v>
      </c>
      <c r="E6665" s="2">
        <v>17.53</v>
      </c>
      <c r="F6665" s="2">
        <v>3.72</v>
      </c>
      <c r="G6665" s="2">
        <v>0</v>
      </c>
      <c r="H6665" s="16">
        <f t="shared" si="312"/>
        <v>383.32723170608227</v>
      </c>
      <c r="I6665" s="15">
        <f t="shared" si="310"/>
        <v>29.508975990815074</v>
      </c>
      <c r="J6665" s="14">
        <f t="shared" si="311"/>
        <v>0.37554937192633481</v>
      </c>
    </row>
    <row r="6666" spans="1:10" x14ac:dyDescent="0.3">
      <c r="A6666" s="19">
        <v>20201004</v>
      </c>
      <c r="B6666" s="19" t="s">
        <v>40</v>
      </c>
      <c r="C6666" s="19">
        <v>164</v>
      </c>
      <c r="D6666" s="19">
        <v>17.399999999999999</v>
      </c>
      <c r="E6666" s="19">
        <v>17.579999999999998</v>
      </c>
      <c r="F6666" s="19">
        <v>4.97</v>
      </c>
      <c r="G6666" s="19">
        <v>0</v>
      </c>
      <c r="H6666" s="17">
        <f t="shared" si="312"/>
        <v>548.42016289054277</v>
      </c>
      <c r="I6666" s="18">
        <f t="shared" ref="I6666:I6729" si="313">E6666+H6666*((NOCT-20)/(800))</f>
        <v>34.71813009032946</v>
      </c>
      <c r="J6666" s="17">
        <f t="shared" ref="J6666:J6729" si="314">P_STC__W*(H6666/1000)*(1+(alpha_p/100)*(I6666-25))</f>
        <v>0.52443687969845787</v>
      </c>
    </row>
    <row r="6667" spans="1:10" x14ac:dyDescent="0.3">
      <c r="A6667" s="2">
        <v>20201004</v>
      </c>
      <c r="B6667" s="2" t="s">
        <v>39</v>
      </c>
      <c r="C6667" s="2">
        <v>225</v>
      </c>
      <c r="D6667" s="2">
        <v>27.88</v>
      </c>
      <c r="E6667" s="2">
        <v>17.75</v>
      </c>
      <c r="F6667" s="2">
        <v>5.72</v>
      </c>
      <c r="G6667" s="2">
        <v>0</v>
      </c>
      <c r="H6667" s="16">
        <f t="shared" si="312"/>
        <v>481.15858536811282</v>
      </c>
      <c r="I6667" s="15">
        <f t="shared" si="313"/>
        <v>32.786205792753528</v>
      </c>
      <c r="J6667" s="14">
        <f t="shared" si="314"/>
        <v>0.46429978642729453</v>
      </c>
    </row>
    <row r="6668" spans="1:10" x14ac:dyDescent="0.3">
      <c r="A6668" s="19">
        <v>20201004</v>
      </c>
      <c r="B6668" s="19" t="s">
        <v>38</v>
      </c>
      <c r="C6668" s="19">
        <v>511</v>
      </c>
      <c r="D6668" s="19">
        <v>36.96</v>
      </c>
      <c r="E6668" s="19">
        <v>18.559999999999999</v>
      </c>
      <c r="F6668" s="19">
        <v>5.86</v>
      </c>
      <c r="G6668" s="19">
        <v>0</v>
      </c>
      <c r="H6668" s="17">
        <f t="shared" si="312"/>
        <v>849.88569751543912</v>
      </c>
      <c r="I6668" s="18">
        <f t="shared" si="313"/>
        <v>45.118928047357471</v>
      </c>
      <c r="J6668" s="17">
        <f t="shared" si="314"/>
        <v>0.77294114612987808</v>
      </c>
    </row>
    <row r="6669" spans="1:10" x14ac:dyDescent="0.3">
      <c r="A6669" s="2">
        <v>20201004</v>
      </c>
      <c r="B6669" s="2" t="s">
        <v>37</v>
      </c>
      <c r="C6669" s="2">
        <v>426</v>
      </c>
      <c r="D6669" s="2">
        <v>43.68</v>
      </c>
      <c r="E6669" s="2">
        <v>19.07</v>
      </c>
      <c r="F6669" s="2">
        <v>5.86</v>
      </c>
      <c r="G6669" s="2">
        <v>0</v>
      </c>
      <c r="H6669" s="16">
        <f t="shared" si="312"/>
        <v>616.82810823727834</v>
      </c>
      <c r="I6669" s="15">
        <f t="shared" si="313"/>
        <v>38.345878382414952</v>
      </c>
      <c r="J6669" s="14">
        <f t="shared" si="314"/>
        <v>0.5797836001180241</v>
      </c>
    </row>
    <row r="6670" spans="1:10" x14ac:dyDescent="0.3">
      <c r="A6670" s="19">
        <v>20201004</v>
      </c>
      <c r="B6670" s="19" t="s">
        <v>36</v>
      </c>
      <c r="C6670" s="19">
        <v>575</v>
      </c>
      <c r="D6670" s="19">
        <v>46.87</v>
      </c>
      <c r="E6670" s="19">
        <v>19.690000000000001</v>
      </c>
      <c r="F6670" s="19">
        <v>5.93</v>
      </c>
      <c r="G6670" s="19">
        <v>0</v>
      </c>
      <c r="H6670" s="17">
        <f t="shared" si="312"/>
        <v>787.88232572350103</v>
      </c>
      <c r="I6670" s="18">
        <f t="shared" si="313"/>
        <v>44.311322678859412</v>
      </c>
      <c r="J6670" s="17">
        <f t="shared" si="314"/>
        <v>0.71941460151092562</v>
      </c>
    </row>
    <row r="6671" spans="1:10" x14ac:dyDescent="0.3">
      <c r="A6671" s="2">
        <v>20201004</v>
      </c>
      <c r="B6671" s="2" t="s">
        <v>35</v>
      </c>
      <c r="C6671" s="2">
        <v>414</v>
      </c>
      <c r="D6671" s="2">
        <v>45.73</v>
      </c>
      <c r="E6671" s="2">
        <v>20.05</v>
      </c>
      <c r="F6671" s="2">
        <v>6.14</v>
      </c>
      <c r="G6671" s="2">
        <v>0</v>
      </c>
      <c r="H6671" s="16">
        <f t="shared" si="312"/>
        <v>578.16519348127565</v>
      </c>
      <c r="I6671" s="15">
        <f t="shared" si="313"/>
        <v>38.117662296289865</v>
      </c>
      <c r="J6671" s="14">
        <f t="shared" si="314"/>
        <v>0.54403640256327157</v>
      </c>
    </row>
    <row r="6672" spans="1:10" x14ac:dyDescent="0.3">
      <c r="A6672" s="19">
        <v>20201004</v>
      </c>
      <c r="B6672" s="19" t="s">
        <v>34</v>
      </c>
      <c r="C6672" s="19">
        <v>510.01</v>
      </c>
      <c r="D6672" s="19">
        <v>40.57</v>
      </c>
      <c r="E6672" s="19">
        <v>20.2</v>
      </c>
      <c r="F6672" s="19">
        <v>6.41</v>
      </c>
      <c r="G6672" s="19">
        <v>0</v>
      </c>
      <c r="H6672" s="17">
        <f t="shared" si="312"/>
        <v>784.17646015701632</v>
      </c>
      <c r="I6672" s="18">
        <f t="shared" si="313"/>
        <v>44.705514379906759</v>
      </c>
      <c r="J6672" s="17">
        <f t="shared" si="314"/>
        <v>0.71463975785297829</v>
      </c>
    </row>
    <row r="6673" spans="1:10" x14ac:dyDescent="0.3">
      <c r="A6673" s="2">
        <v>20201004</v>
      </c>
      <c r="B6673" s="2" t="s">
        <v>33</v>
      </c>
      <c r="C6673" s="2">
        <v>493.01</v>
      </c>
      <c r="D6673" s="2">
        <v>32.49</v>
      </c>
      <c r="E6673" s="2">
        <v>19.82</v>
      </c>
      <c r="F6673" s="2">
        <v>6.48</v>
      </c>
      <c r="G6673" s="2">
        <v>0</v>
      </c>
      <c r="H6673" s="16">
        <f t="shared" si="312"/>
        <v>917.82145897590487</v>
      </c>
      <c r="I6673" s="15">
        <f t="shared" si="313"/>
        <v>48.501920592997024</v>
      </c>
      <c r="J6673" s="14">
        <f t="shared" si="314"/>
        <v>0.820753907262603</v>
      </c>
    </row>
    <row r="6674" spans="1:10" x14ac:dyDescent="0.3">
      <c r="A6674" s="19">
        <v>20201004</v>
      </c>
      <c r="B6674" s="19" t="s">
        <v>32</v>
      </c>
      <c r="C6674" s="19">
        <v>266</v>
      </c>
      <c r="D6674" s="19">
        <v>22.59</v>
      </c>
      <c r="E6674" s="19">
        <v>19.350000000000001</v>
      </c>
      <c r="F6674" s="19">
        <v>6.28</v>
      </c>
      <c r="G6674" s="19">
        <v>0</v>
      </c>
      <c r="H6674" s="17">
        <f t="shared" si="312"/>
        <v>692.46635560398579</v>
      </c>
      <c r="I6674" s="18">
        <f t="shared" si="313"/>
        <v>40.989573612624554</v>
      </c>
      <c r="J6674" s="17">
        <f t="shared" si="314"/>
        <v>0.64264126765160479</v>
      </c>
    </row>
    <row r="6675" spans="1:10" x14ac:dyDescent="0.3">
      <c r="A6675" s="2">
        <v>20201004</v>
      </c>
      <c r="B6675" s="2" t="s">
        <v>31</v>
      </c>
      <c r="C6675" s="2">
        <v>132</v>
      </c>
      <c r="D6675" s="2">
        <v>11.64</v>
      </c>
      <c r="E6675" s="2">
        <v>18.809999999999999</v>
      </c>
      <c r="F6675" s="2">
        <v>6</v>
      </c>
      <c r="G6675" s="2">
        <v>0</v>
      </c>
      <c r="H6675" s="16">
        <f t="shared" ref="H6675:H6738" si="315">IF(D6675&gt;0,C6675/SIN(D6675*PI()/180),0)</f>
        <v>654.23700734739668</v>
      </c>
      <c r="I6675" s="15">
        <f t="shared" si="313"/>
        <v>39.254906479606149</v>
      </c>
      <c r="J6675" s="14">
        <f t="shared" si="314"/>
        <v>0.61226961424884119</v>
      </c>
    </row>
    <row r="6676" spans="1:10" x14ac:dyDescent="0.3">
      <c r="A6676" s="19">
        <v>20201004</v>
      </c>
      <c r="B6676" s="19" t="s">
        <v>30</v>
      </c>
      <c r="C6676" s="19">
        <v>0</v>
      </c>
      <c r="D6676" s="19">
        <v>0</v>
      </c>
      <c r="E6676" s="19">
        <v>18.25</v>
      </c>
      <c r="F6676" s="19">
        <v>5.38</v>
      </c>
      <c r="G6676" s="19">
        <v>0</v>
      </c>
      <c r="H6676" s="17">
        <f t="shared" si="315"/>
        <v>0</v>
      </c>
      <c r="I6676" s="18">
        <f t="shared" si="313"/>
        <v>18.25</v>
      </c>
      <c r="J6676" s="17">
        <f t="shared" si="314"/>
        <v>0</v>
      </c>
    </row>
    <row r="6677" spans="1:10" x14ac:dyDescent="0.3">
      <c r="A6677" s="2">
        <v>20201004</v>
      </c>
      <c r="B6677" s="2" t="s">
        <v>29</v>
      </c>
      <c r="C6677" s="2">
        <v>0</v>
      </c>
      <c r="D6677" s="2">
        <v>0</v>
      </c>
      <c r="E6677" s="2">
        <v>17.670000000000002</v>
      </c>
      <c r="F6677" s="2">
        <v>5.38</v>
      </c>
      <c r="G6677" s="2">
        <v>0</v>
      </c>
      <c r="H6677" s="16">
        <f t="shared" si="315"/>
        <v>0</v>
      </c>
      <c r="I6677" s="15">
        <f t="shared" si="313"/>
        <v>17.670000000000002</v>
      </c>
      <c r="J6677" s="14">
        <f t="shared" si="314"/>
        <v>0</v>
      </c>
    </row>
    <row r="6678" spans="1:10" x14ac:dyDescent="0.3">
      <c r="A6678" s="19">
        <v>20201004</v>
      </c>
      <c r="B6678" s="19" t="s">
        <v>28</v>
      </c>
      <c r="C6678" s="19">
        <v>0</v>
      </c>
      <c r="D6678" s="19">
        <v>0</v>
      </c>
      <c r="E6678" s="19">
        <v>17.420000000000002</v>
      </c>
      <c r="F6678" s="19">
        <v>4.83</v>
      </c>
      <c r="G6678" s="19">
        <v>0</v>
      </c>
      <c r="H6678" s="17">
        <f t="shared" si="315"/>
        <v>0</v>
      </c>
      <c r="I6678" s="18">
        <f t="shared" si="313"/>
        <v>17.420000000000002</v>
      </c>
      <c r="J6678" s="17">
        <f t="shared" si="314"/>
        <v>0</v>
      </c>
    </row>
    <row r="6679" spans="1:10" x14ac:dyDescent="0.3">
      <c r="A6679" s="2">
        <v>20201004</v>
      </c>
      <c r="B6679" s="2" t="s">
        <v>27</v>
      </c>
      <c r="C6679" s="2">
        <v>0</v>
      </c>
      <c r="D6679" s="2">
        <v>0</v>
      </c>
      <c r="E6679" s="2">
        <v>17.13</v>
      </c>
      <c r="F6679" s="2">
        <v>4.55</v>
      </c>
      <c r="G6679" s="2">
        <v>0</v>
      </c>
      <c r="H6679" s="16">
        <f t="shared" si="315"/>
        <v>0</v>
      </c>
      <c r="I6679" s="15">
        <f t="shared" si="313"/>
        <v>17.13</v>
      </c>
      <c r="J6679" s="14">
        <f t="shared" si="314"/>
        <v>0</v>
      </c>
    </row>
    <row r="6680" spans="1:10" x14ac:dyDescent="0.3">
      <c r="A6680" s="19">
        <v>20201004</v>
      </c>
      <c r="B6680" s="19" t="s">
        <v>26</v>
      </c>
      <c r="C6680" s="19">
        <v>0</v>
      </c>
      <c r="D6680" s="19">
        <v>0</v>
      </c>
      <c r="E6680" s="19">
        <v>17.02</v>
      </c>
      <c r="F6680" s="19">
        <v>4.34</v>
      </c>
      <c r="G6680" s="19">
        <v>0</v>
      </c>
      <c r="H6680" s="17">
        <f t="shared" si="315"/>
        <v>0</v>
      </c>
      <c r="I6680" s="18">
        <f t="shared" si="313"/>
        <v>17.02</v>
      </c>
      <c r="J6680" s="17">
        <f t="shared" si="314"/>
        <v>0</v>
      </c>
    </row>
    <row r="6681" spans="1:10" x14ac:dyDescent="0.3">
      <c r="A6681" s="2">
        <v>20201004</v>
      </c>
      <c r="B6681" s="2" t="s">
        <v>25</v>
      </c>
      <c r="C6681" s="2">
        <v>0</v>
      </c>
      <c r="D6681" s="2">
        <v>0</v>
      </c>
      <c r="E6681" s="2">
        <v>16.88</v>
      </c>
      <c r="F6681" s="2">
        <v>4.07</v>
      </c>
      <c r="G6681" s="2">
        <v>0</v>
      </c>
      <c r="H6681" s="16">
        <f t="shared" si="315"/>
        <v>0</v>
      </c>
      <c r="I6681" s="15">
        <f t="shared" si="313"/>
        <v>16.88</v>
      </c>
      <c r="J6681" s="14">
        <f t="shared" si="314"/>
        <v>0</v>
      </c>
    </row>
    <row r="6682" spans="1:10" x14ac:dyDescent="0.3">
      <c r="A6682" s="19">
        <v>20201005</v>
      </c>
      <c r="B6682" s="19" t="s">
        <v>48</v>
      </c>
      <c r="C6682" s="19">
        <v>0</v>
      </c>
      <c r="D6682" s="19">
        <v>0</v>
      </c>
      <c r="E6682" s="19">
        <v>16.78</v>
      </c>
      <c r="F6682" s="19">
        <v>4</v>
      </c>
      <c r="G6682" s="19">
        <v>0</v>
      </c>
      <c r="H6682" s="17">
        <f t="shared" si="315"/>
        <v>0</v>
      </c>
      <c r="I6682" s="18">
        <f t="shared" si="313"/>
        <v>16.78</v>
      </c>
      <c r="J6682" s="17">
        <f t="shared" si="314"/>
        <v>0</v>
      </c>
    </row>
    <row r="6683" spans="1:10" x14ac:dyDescent="0.3">
      <c r="A6683" s="2">
        <v>20201005</v>
      </c>
      <c r="B6683" s="2" t="s">
        <v>47</v>
      </c>
      <c r="C6683" s="2">
        <v>0</v>
      </c>
      <c r="D6683" s="2">
        <v>0</v>
      </c>
      <c r="E6683" s="2">
        <v>16.66</v>
      </c>
      <c r="F6683" s="2">
        <v>3.93</v>
      </c>
      <c r="G6683" s="2">
        <v>0</v>
      </c>
      <c r="H6683" s="16">
        <f t="shared" si="315"/>
        <v>0</v>
      </c>
      <c r="I6683" s="15">
        <f t="shared" si="313"/>
        <v>16.66</v>
      </c>
      <c r="J6683" s="14">
        <f t="shared" si="314"/>
        <v>0</v>
      </c>
    </row>
    <row r="6684" spans="1:10" x14ac:dyDescent="0.3">
      <c r="A6684" s="19">
        <v>20201005</v>
      </c>
      <c r="B6684" s="19" t="s">
        <v>46</v>
      </c>
      <c r="C6684" s="19">
        <v>0</v>
      </c>
      <c r="D6684" s="19">
        <v>0</v>
      </c>
      <c r="E6684" s="19">
        <v>16.48</v>
      </c>
      <c r="F6684" s="19">
        <v>3.86</v>
      </c>
      <c r="G6684" s="19">
        <v>0</v>
      </c>
      <c r="H6684" s="17">
        <f t="shared" si="315"/>
        <v>0</v>
      </c>
      <c r="I6684" s="18">
        <f t="shared" si="313"/>
        <v>16.48</v>
      </c>
      <c r="J6684" s="17">
        <f t="shared" si="314"/>
        <v>0</v>
      </c>
    </row>
    <row r="6685" spans="1:10" x14ac:dyDescent="0.3">
      <c r="A6685" s="2">
        <v>20201005</v>
      </c>
      <c r="B6685" s="2" t="s">
        <v>45</v>
      </c>
      <c r="C6685" s="2">
        <v>0</v>
      </c>
      <c r="D6685" s="2">
        <v>0</v>
      </c>
      <c r="E6685" s="2">
        <v>16.329999999999998</v>
      </c>
      <c r="F6685" s="2">
        <v>3.86</v>
      </c>
      <c r="G6685" s="2">
        <v>0</v>
      </c>
      <c r="H6685" s="16">
        <f t="shared" si="315"/>
        <v>0</v>
      </c>
      <c r="I6685" s="15">
        <f t="shared" si="313"/>
        <v>16.329999999999998</v>
      </c>
      <c r="J6685" s="14">
        <f t="shared" si="314"/>
        <v>0</v>
      </c>
    </row>
    <row r="6686" spans="1:10" x14ac:dyDescent="0.3">
      <c r="A6686" s="19">
        <v>20201005</v>
      </c>
      <c r="B6686" s="19" t="s">
        <v>44</v>
      </c>
      <c r="C6686" s="19">
        <v>0</v>
      </c>
      <c r="D6686" s="19">
        <v>0</v>
      </c>
      <c r="E6686" s="19">
        <v>16.260000000000002</v>
      </c>
      <c r="F6686" s="19">
        <v>3.93</v>
      </c>
      <c r="G6686" s="19">
        <v>0</v>
      </c>
      <c r="H6686" s="17">
        <f t="shared" si="315"/>
        <v>0</v>
      </c>
      <c r="I6686" s="18">
        <f t="shared" si="313"/>
        <v>16.260000000000002</v>
      </c>
      <c r="J6686" s="17">
        <f t="shared" si="314"/>
        <v>0</v>
      </c>
    </row>
    <row r="6687" spans="1:10" x14ac:dyDescent="0.3">
      <c r="A6687" s="2">
        <v>20201005</v>
      </c>
      <c r="B6687" s="2" t="s">
        <v>43</v>
      </c>
      <c r="C6687" s="2">
        <v>0</v>
      </c>
      <c r="D6687" s="2">
        <v>0</v>
      </c>
      <c r="E6687" s="2">
        <v>16.260000000000002</v>
      </c>
      <c r="F6687" s="2">
        <v>3.79</v>
      </c>
      <c r="G6687" s="2">
        <v>0</v>
      </c>
      <c r="H6687" s="16">
        <f t="shared" si="315"/>
        <v>0</v>
      </c>
      <c r="I6687" s="15">
        <f t="shared" si="313"/>
        <v>16.260000000000002</v>
      </c>
      <c r="J6687" s="14">
        <f t="shared" si="314"/>
        <v>0</v>
      </c>
    </row>
    <row r="6688" spans="1:10" x14ac:dyDescent="0.3">
      <c r="A6688" s="19">
        <v>20201005</v>
      </c>
      <c r="B6688" s="19" t="s">
        <v>42</v>
      </c>
      <c r="C6688" s="19">
        <v>0</v>
      </c>
      <c r="D6688" s="19">
        <v>0</v>
      </c>
      <c r="E6688" s="19">
        <v>16.29</v>
      </c>
      <c r="F6688" s="19">
        <v>3.52</v>
      </c>
      <c r="G6688" s="19">
        <v>0</v>
      </c>
      <c r="H6688" s="17">
        <f t="shared" si="315"/>
        <v>0</v>
      </c>
      <c r="I6688" s="18">
        <f t="shared" si="313"/>
        <v>16.29</v>
      </c>
      <c r="J6688" s="17">
        <f t="shared" si="314"/>
        <v>0</v>
      </c>
    </row>
    <row r="6689" spans="1:10" x14ac:dyDescent="0.3">
      <c r="A6689" s="2">
        <v>20201005</v>
      </c>
      <c r="B6689" s="2" t="s">
        <v>41</v>
      </c>
      <c r="C6689" s="2">
        <v>36</v>
      </c>
      <c r="D6689" s="2">
        <v>5.95</v>
      </c>
      <c r="E6689" s="2">
        <v>16.05</v>
      </c>
      <c r="F6689" s="2">
        <v>2.5499999999999998</v>
      </c>
      <c r="G6689" s="2">
        <v>0</v>
      </c>
      <c r="H6689" s="16">
        <f t="shared" si="315"/>
        <v>347.28740728323612</v>
      </c>
      <c r="I6689" s="15">
        <f t="shared" si="313"/>
        <v>26.902731477601129</v>
      </c>
      <c r="J6689" s="14">
        <f t="shared" si="314"/>
        <v>0.34431383121598075</v>
      </c>
    </row>
    <row r="6690" spans="1:10" x14ac:dyDescent="0.3">
      <c r="A6690" s="19">
        <v>20201005</v>
      </c>
      <c r="B6690" s="19" t="s">
        <v>40</v>
      </c>
      <c r="C6690" s="19">
        <v>144</v>
      </c>
      <c r="D6690" s="19">
        <v>17.2</v>
      </c>
      <c r="E6690" s="19">
        <v>16.77</v>
      </c>
      <c r="F6690" s="19">
        <v>1.86</v>
      </c>
      <c r="G6690" s="19">
        <v>0</v>
      </c>
      <c r="H6690" s="17">
        <f t="shared" si="315"/>
        <v>486.96679031413157</v>
      </c>
      <c r="I6690" s="18">
        <f t="shared" si="313"/>
        <v>31.987712197316611</v>
      </c>
      <c r="J6690" s="17">
        <f t="shared" si="314"/>
        <v>0.47165426330248378</v>
      </c>
    </row>
    <row r="6691" spans="1:10" x14ac:dyDescent="0.3">
      <c r="A6691" s="2">
        <v>20201005</v>
      </c>
      <c r="B6691" s="2" t="s">
        <v>39</v>
      </c>
      <c r="C6691" s="2">
        <v>236</v>
      </c>
      <c r="D6691" s="2">
        <v>27.64</v>
      </c>
      <c r="E6691" s="2">
        <v>18.28</v>
      </c>
      <c r="F6691" s="2">
        <v>1.93</v>
      </c>
      <c r="G6691" s="2">
        <v>0</v>
      </c>
      <c r="H6691" s="16">
        <f t="shared" si="315"/>
        <v>508.71430955644422</v>
      </c>
      <c r="I6691" s="15">
        <f t="shared" si="313"/>
        <v>34.177322173638885</v>
      </c>
      <c r="J6691" s="14">
        <f t="shared" si="314"/>
        <v>0.48770545154731537</v>
      </c>
    </row>
    <row r="6692" spans="1:10" x14ac:dyDescent="0.3">
      <c r="A6692" s="19">
        <v>20201005</v>
      </c>
      <c r="B6692" s="19" t="s">
        <v>38</v>
      </c>
      <c r="C6692" s="19">
        <v>386</v>
      </c>
      <c r="D6692" s="19">
        <v>36.67</v>
      </c>
      <c r="E6692" s="19">
        <v>19.46</v>
      </c>
      <c r="F6692" s="19">
        <v>2.76</v>
      </c>
      <c r="G6692" s="19">
        <v>0</v>
      </c>
      <c r="H6692" s="17">
        <f t="shared" si="315"/>
        <v>646.34394273994258</v>
      </c>
      <c r="I6692" s="18">
        <f t="shared" si="313"/>
        <v>39.658248210623206</v>
      </c>
      <c r="J6692" s="17">
        <f t="shared" si="314"/>
        <v>0.60370972800042544</v>
      </c>
    </row>
    <row r="6693" spans="1:10" x14ac:dyDescent="0.3">
      <c r="A6693" s="2">
        <v>20201005</v>
      </c>
      <c r="B6693" s="2" t="s">
        <v>37</v>
      </c>
      <c r="C6693" s="2">
        <v>591.01</v>
      </c>
      <c r="D6693" s="2">
        <v>43.34</v>
      </c>
      <c r="E6693" s="2">
        <v>20.45</v>
      </c>
      <c r="F6693" s="2">
        <v>2.83</v>
      </c>
      <c r="G6693" s="2">
        <v>0</v>
      </c>
      <c r="H6693" s="16">
        <f t="shared" si="315"/>
        <v>861.12105630527753</v>
      </c>
      <c r="I6693" s="15">
        <f t="shared" si="313"/>
        <v>47.360033009539919</v>
      </c>
      <c r="J6693" s="14">
        <f t="shared" si="314"/>
        <v>0.77447492770639603</v>
      </c>
    </row>
    <row r="6694" spans="1:10" x14ac:dyDescent="0.3">
      <c r="A6694" s="19">
        <v>20201005</v>
      </c>
      <c r="B6694" s="19" t="s">
        <v>36</v>
      </c>
      <c r="C6694" s="19">
        <v>509</v>
      </c>
      <c r="D6694" s="19">
        <v>46.49</v>
      </c>
      <c r="E6694" s="19">
        <v>20.58</v>
      </c>
      <c r="F6694" s="19">
        <v>3.03</v>
      </c>
      <c r="G6694" s="19">
        <v>0</v>
      </c>
      <c r="H6694" s="17">
        <f t="shared" si="315"/>
        <v>701.82287309137405</v>
      </c>
      <c r="I6694" s="18">
        <f t="shared" si="313"/>
        <v>42.511964784105437</v>
      </c>
      <c r="J6694" s="17">
        <f t="shared" si="314"/>
        <v>0.64651653461922276</v>
      </c>
    </row>
    <row r="6695" spans="1:10" x14ac:dyDescent="0.3">
      <c r="A6695" s="2">
        <v>20201005</v>
      </c>
      <c r="B6695" s="2" t="s">
        <v>35</v>
      </c>
      <c r="C6695" s="2">
        <v>479</v>
      </c>
      <c r="D6695" s="2">
        <v>45.34</v>
      </c>
      <c r="E6695" s="2">
        <v>20.79</v>
      </c>
      <c r="F6695" s="2">
        <v>3.52</v>
      </c>
      <c r="G6695" s="2">
        <v>0</v>
      </c>
      <c r="H6695" s="16">
        <f t="shared" si="315"/>
        <v>673.4239982447989</v>
      </c>
      <c r="I6695" s="15">
        <f t="shared" si="313"/>
        <v>41.834499945149965</v>
      </c>
      <c r="J6695" s="14">
        <f t="shared" si="314"/>
        <v>0.62240859506798263</v>
      </c>
    </row>
    <row r="6696" spans="1:10" x14ac:dyDescent="0.3">
      <c r="A6696" s="19">
        <v>20201005</v>
      </c>
      <c r="B6696" s="19" t="s">
        <v>34</v>
      </c>
      <c r="C6696" s="19">
        <v>335</v>
      </c>
      <c r="D6696" s="19">
        <v>40.19</v>
      </c>
      <c r="E6696" s="19">
        <v>20.65</v>
      </c>
      <c r="F6696" s="19">
        <v>3.86</v>
      </c>
      <c r="G6696" s="19">
        <v>0</v>
      </c>
      <c r="H6696" s="17">
        <f t="shared" si="315"/>
        <v>519.11878025654073</v>
      </c>
      <c r="I6696" s="18">
        <f t="shared" si="313"/>
        <v>36.872461883016896</v>
      </c>
      <c r="J6696" s="17">
        <f t="shared" si="314"/>
        <v>0.49138429956544766</v>
      </c>
    </row>
    <row r="6697" spans="1:10" x14ac:dyDescent="0.3">
      <c r="A6697" s="2">
        <v>20201005</v>
      </c>
      <c r="B6697" s="2" t="s">
        <v>33</v>
      </c>
      <c r="C6697" s="2">
        <v>424.01</v>
      </c>
      <c r="D6697" s="2">
        <v>32.14</v>
      </c>
      <c r="E6697" s="2">
        <v>20.57</v>
      </c>
      <c r="F6697" s="2">
        <v>4.07</v>
      </c>
      <c r="G6697" s="2">
        <v>0</v>
      </c>
      <c r="H6697" s="16">
        <f t="shared" si="315"/>
        <v>797.02648066780318</v>
      </c>
      <c r="I6697" s="15">
        <f t="shared" si="313"/>
        <v>45.477077520868846</v>
      </c>
      <c r="J6697" s="14">
        <f t="shared" si="314"/>
        <v>0.72358300202911374</v>
      </c>
    </row>
    <row r="6698" spans="1:10" x14ac:dyDescent="0.3">
      <c r="A6698" s="19">
        <v>20201005</v>
      </c>
      <c r="B6698" s="19" t="s">
        <v>32</v>
      </c>
      <c r="C6698" s="19">
        <v>335.01</v>
      </c>
      <c r="D6698" s="19">
        <v>22.26</v>
      </c>
      <c r="E6698" s="19">
        <v>20.39</v>
      </c>
      <c r="F6698" s="19">
        <v>4.21</v>
      </c>
      <c r="G6698" s="19">
        <v>0</v>
      </c>
      <c r="H6698" s="17">
        <f t="shared" si="315"/>
        <v>884.37440494669409</v>
      </c>
      <c r="I6698" s="18">
        <f t="shared" si="313"/>
        <v>48.026700154584191</v>
      </c>
      <c r="J6698" s="17">
        <f t="shared" si="314"/>
        <v>0.79273539583476049</v>
      </c>
    </row>
    <row r="6699" spans="1:10" x14ac:dyDescent="0.3">
      <c r="A6699" s="2">
        <v>20201005</v>
      </c>
      <c r="B6699" s="2" t="s">
        <v>31</v>
      </c>
      <c r="C6699" s="2">
        <v>143</v>
      </c>
      <c r="D6699" s="2">
        <v>11.33</v>
      </c>
      <c r="E6699" s="2">
        <v>19.93</v>
      </c>
      <c r="F6699" s="2">
        <v>3.86</v>
      </c>
      <c r="G6699" s="2">
        <v>0</v>
      </c>
      <c r="H6699" s="16">
        <f t="shared" si="315"/>
        <v>727.885146628911</v>
      </c>
      <c r="I6699" s="15">
        <f t="shared" si="313"/>
        <v>42.676410832153465</v>
      </c>
      <c r="J6699" s="14">
        <f t="shared" si="314"/>
        <v>0.66998636062195405</v>
      </c>
    </row>
    <row r="6700" spans="1:10" x14ac:dyDescent="0.3">
      <c r="A6700" s="19">
        <v>20201005</v>
      </c>
      <c r="B6700" s="19" t="s">
        <v>30</v>
      </c>
      <c r="C6700" s="19">
        <v>0</v>
      </c>
      <c r="D6700" s="19">
        <v>0</v>
      </c>
      <c r="E6700" s="19">
        <v>19.27</v>
      </c>
      <c r="F6700" s="19">
        <v>2.9</v>
      </c>
      <c r="G6700" s="19">
        <v>0</v>
      </c>
      <c r="H6700" s="17">
        <f t="shared" si="315"/>
        <v>0</v>
      </c>
      <c r="I6700" s="18">
        <f t="shared" si="313"/>
        <v>19.27</v>
      </c>
      <c r="J6700" s="17">
        <f t="shared" si="314"/>
        <v>0</v>
      </c>
    </row>
    <row r="6701" spans="1:10" x14ac:dyDescent="0.3">
      <c r="A6701" s="2">
        <v>20201005</v>
      </c>
      <c r="B6701" s="2" t="s">
        <v>29</v>
      </c>
      <c r="C6701" s="2">
        <v>0</v>
      </c>
      <c r="D6701" s="2">
        <v>0</v>
      </c>
      <c r="E6701" s="2">
        <v>18.8</v>
      </c>
      <c r="F6701" s="2">
        <v>2.48</v>
      </c>
      <c r="G6701" s="2">
        <v>0</v>
      </c>
      <c r="H6701" s="16">
        <f t="shared" si="315"/>
        <v>0</v>
      </c>
      <c r="I6701" s="15">
        <f t="shared" si="313"/>
        <v>18.8</v>
      </c>
      <c r="J6701" s="14">
        <f t="shared" si="314"/>
        <v>0</v>
      </c>
    </row>
    <row r="6702" spans="1:10" x14ac:dyDescent="0.3">
      <c r="A6702" s="19">
        <v>20201005</v>
      </c>
      <c r="B6702" s="19" t="s">
        <v>28</v>
      </c>
      <c r="C6702" s="19">
        <v>0</v>
      </c>
      <c r="D6702" s="19">
        <v>0</v>
      </c>
      <c r="E6702" s="19">
        <v>18.55</v>
      </c>
      <c r="F6702" s="19">
        <v>2.14</v>
      </c>
      <c r="G6702" s="19">
        <v>0</v>
      </c>
      <c r="H6702" s="17">
        <f t="shared" si="315"/>
        <v>0</v>
      </c>
      <c r="I6702" s="18">
        <f t="shared" si="313"/>
        <v>18.55</v>
      </c>
      <c r="J6702" s="17">
        <f t="shared" si="314"/>
        <v>0</v>
      </c>
    </row>
    <row r="6703" spans="1:10" x14ac:dyDescent="0.3">
      <c r="A6703" s="2">
        <v>20201005</v>
      </c>
      <c r="B6703" s="2" t="s">
        <v>27</v>
      </c>
      <c r="C6703" s="2">
        <v>0</v>
      </c>
      <c r="D6703" s="2">
        <v>0</v>
      </c>
      <c r="E6703" s="2">
        <v>18.34</v>
      </c>
      <c r="F6703" s="2">
        <v>1.86</v>
      </c>
      <c r="G6703" s="2">
        <v>0</v>
      </c>
      <c r="H6703" s="16">
        <f t="shared" si="315"/>
        <v>0</v>
      </c>
      <c r="I6703" s="15">
        <f t="shared" si="313"/>
        <v>18.34</v>
      </c>
      <c r="J6703" s="14">
        <f t="shared" si="314"/>
        <v>0</v>
      </c>
    </row>
    <row r="6704" spans="1:10" x14ac:dyDescent="0.3">
      <c r="A6704" s="19">
        <v>20201005</v>
      </c>
      <c r="B6704" s="19" t="s">
        <v>26</v>
      </c>
      <c r="C6704" s="19">
        <v>0</v>
      </c>
      <c r="D6704" s="19">
        <v>0</v>
      </c>
      <c r="E6704" s="19">
        <v>18.37</v>
      </c>
      <c r="F6704" s="19">
        <v>1.72</v>
      </c>
      <c r="G6704" s="19">
        <v>0</v>
      </c>
      <c r="H6704" s="17">
        <f t="shared" si="315"/>
        <v>0</v>
      </c>
      <c r="I6704" s="18">
        <f t="shared" si="313"/>
        <v>18.37</v>
      </c>
      <c r="J6704" s="17">
        <f t="shared" si="314"/>
        <v>0</v>
      </c>
    </row>
    <row r="6705" spans="1:10" x14ac:dyDescent="0.3">
      <c r="A6705" s="2">
        <v>20201005</v>
      </c>
      <c r="B6705" s="2" t="s">
        <v>25</v>
      </c>
      <c r="C6705" s="2">
        <v>0</v>
      </c>
      <c r="D6705" s="2">
        <v>0</v>
      </c>
      <c r="E6705" s="2">
        <v>18.07</v>
      </c>
      <c r="F6705" s="2">
        <v>1.79</v>
      </c>
      <c r="G6705" s="2">
        <v>0</v>
      </c>
      <c r="H6705" s="16">
        <f t="shared" si="315"/>
        <v>0</v>
      </c>
      <c r="I6705" s="15">
        <f t="shared" si="313"/>
        <v>18.07</v>
      </c>
      <c r="J6705" s="14">
        <f t="shared" si="314"/>
        <v>0</v>
      </c>
    </row>
    <row r="6706" spans="1:10" x14ac:dyDescent="0.3">
      <c r="A6706" s="19">
        <v>20201006</v>
      </c>
      <c r="B6706" s="19" t="s">
        <v>48</v>
      </c>
      <c r="C6706" s="19">
        <v>0</v>
      </c>
      <c r="D6706" s="19">
        <v>0</v>
      </c>
      <c r="E6706" s="19">
        <v>17.79</v>
      </c>
      <c r="F6706" s="19">
        <v>1.86</v>
      </c>
      <c r="G6706" s="19">
        <v>0</v>
      </c>
      <c r="H6706" s="17">
        <f t="shared" si="315"/>
        <v>0</v>
      </c>
      <c r="I6706" s="18">
        <f t="shared" si="313"/>
        <v>17.79</v>
      </c>
      <c r="J6706" s="17">
        <f t="shared" si="314"/>
        <v>0</v>
      </c>
    </row>
    <row r="6707" spans="1:10" x14ac:dyDescent="0.3">
      <c r="A6707" s="2">
        <v>20201006</v>
      </c>
      <c r="B6707" s="2" t="s">
        <v>47</v>
      </c>
      <c r="C6707" s="2">
        <v>0</v>
      </c>
      <c r="D6707" s="2">
        <v>0</v>
      </c>
      <c r="E6707" s="2">
        <v>17.45</v>
      </c>
      <c r="F6707" s="2">
        <v>2</v>
      </c>
      <c r="G6707" s="2">
        <v>0</v>
      </c>
      <c r="H6707" s="16">
        <f t="shared" si="315"/>
        <v>0</v>
      </c>
      <c r="I6707" s="15">
        <f t="shared" si="313"/>
        <v>17.45</v>
      </c>
      <c r="J6707" s="14">
        <f t="shared" si="314"/>
        <v>0</v>
      </c>
    </row>
    <row r="6708" spans="1:10" x14ac:dyDescent="0.3">
      <c r="A6708" s="19">
        <v>20201006</v>
      </c>
      <c r="B6708" s="19" t="s">
        <v>46</v>
      </c>
      <c r="C6708" s="19">
        <v>0</v>
      </c>
      <c r="D6708" s="19">
        <v>0</v>
      </c>
      <c r="E6708" s="19">
        <v>17.309999999999999</v>
      </c>
      <c r="F6708" s="19">
        <v>2.0699999999999998</v>
      </c>
      <c r="G6708" s="19">
        <v>0</v>
      </c>
      <c r="H6708" s="17">
        <f t="shared" si="315"/>
        <v>0</v>
      </c>
      <c r="I6708" s="18">
        <f t="shared" si="313"/>
        <v>17.309999999999999</v>
      </c>
      <c r="J6708" s="17">
        <f t="shared" si="314"/>
        <v>0</v>
      </c>
    </row>
    <row r="6709" spans="1:10" x14ac:dyDescent="0.3">
      <c r="A6709" s="2">
        <v>20201006</v>
      </c>
      <c r="B6709" s="2" t="s">
        <v>45</v>
      </c>
      <c r="C6709" s="2">
        <v>0</v>
      </c>
      <c r="D6709" s="2">
        <v>0</v>
      </c>
      <c r="E6709" s="2">
        <v>17.350000000000001</v>
      </c>
      <c r="F6709" s="2">
        <v>2.14</v>
      </c>
      <c r="G6709" s="2">
        <v>0</v>
      </c>
      <c r="H6709" s="16">
        <f t="shared" si="315"/>
        <v>0</v>
      </c>
      <c r="I6709" s="15">
        <f t="shared" si="313"/>
        <v>17.350000000000001</v>
      </c>
      <c r="J6709" s="14">
        <f t="shared" si="314"/>
        <v>0</v>
      </c>
    </row>
    <row r="6710" spans="1:10" x14ac:dyDescent="0.3">
      <c r="A6710" s="19">
        <v>20201006</v>
      </c>
      <c r="B6710" s="19" t="s">
        <v>44</v>
      </c>
      <c r="C6710" s="19">
        <v>0</v>
      </c>
      <c r="D6710" s="19">
        <v>0</v>
      </c>
      <c r="E6710" s="19">
        <v>17.440000000000001</v>
      </c>
      <c r="F6710" s="19">
        <v>2.2799999999999998</v>
      </c>
      <c r="G6710" s="19">
        <v>0</v>
      </c>
      <c r="H6710" s="17">
        <f t="shared" si="315"/>
        <v>0</v>
      </c>
      <c r="I6710" s="18">
        <f t="shared" si="313"/>
        <v>17.440000000000001</v>
      </c>
      <c r="J6710" s="17">
        <f t="shared" si="314"/>
        <v>0</v>
      </c>
    </row>
    <row r="6711" spans="1:10" x14ac:dyDescent="0.3">
      <c r="A6711" s="2">
        <v>20201006</v>
      </c>
      <c r="B6711" s="2" t="s">
        <v>43</v>
      </c>
      <c r="C6711" s="2">
        <v>0</v>
      </c>
      <c r="D6711" s="2">
        <v>0</v>
      </c>
      <c r="E6711" s="2">
        <v>17.43</v>
      </c>
      <c r="F6711" s="2">
        <v>2.21</v>
      </c>
      <c r="G6711" s="2">
        <v>0</v>
      </c>
      <c r="H6711" s="16">
        <f t="shared" si="315"/>
        <v>0</v>
      </c>
      <c r="I6711" s="15">
        <f t="shared" si="313"/>
        <v>17.43</v>
      </c>
      <c r="J6711" s="14">
        <f t="shared" si="314"/>
        <v>0</v>
      </c>
    </row>
    <row r="6712" spans="1:10" x14ac:dyDescent="0.3">
      <c r="A6712" s="19">
        <v>20201006</v>
      </c>
      <c r="B6712" s="19" t="s">
        <v>42</v>
      </c>
      <c r="C6712" s="19">
        <v>0</v>
      </c>
      <c r="D6712" s="19">
        <v>0</v>
      </c>
      <c r="E6712" s="19">
        <v>17.41</v>
      </c>
      <c r="F6712" s="19">
        <v>2.14</v>
      </c>
      <c r="G6712" s="19">
        <v>0</v>
      </c>
      <c r="H6712" s="17">
        <f t="shared" si="315"/>
        <v>0</v>
      </c>
      <c r="I6712" s="18">
        <f t="shared" si="313"/>
        <v>17.41</v>
      </c>
      <c r="J6712" s="17">
        <f t="shared" si="314"/>
        <v>0</v>
      </c>
    </row>
    <row r="6713" spans="1:10" x14ac:dyDescent="0.3">
      <c r="A6713" s="2">
        <v>20201006</v>
      </c>
      <c r="B6713" s="2" t="s">
        <v>41</v>
      </c>
      <c r="C6713" s="2">
        <v>45</v>
      </c>
      <c r="D6713" s="2">
        <v>5.76</v>
      </c>
      <c r="E6713" s="2">
        <v>17.5</v>
      </c>
      <c r="F6713" s="2">
        <v>2.83</v>
      </c>
      <c r="G6713" s="2">
        <v>0</v>
      </c>
      <c r="H6713" s="16">
        <f t="shared" si="315"/>
        <v>448.37814964313822</v>
      </c>
      <c r="I6713" s="15">
        <f t="shared" si="313"/>
        <v>31.511817176348067</v>
      </c>
      <c r="J6713" s="14">
        <f t="shared" si="314"/>
        <v>0.43523924522958413</v>
      </c>
    </row>
    <row r="6714" spans="1:10" x14ac:dyDescent="0.3">
      <c r="A6714" s="19">
        <v>20201006</v>
      </c>
      <c r="B6714" s="19" t="s">
        <v>40</v>
      </c>
      <c r="C6714" s="19">
        <v>181</v>
      </c>
      <c r="D6714" s="19">
        <v>16.989999999999998</v>
      </c>
      <c r="E6714" s="19">
        <v>18.02</v>
      </c>
      <c r="F6714" s="19">
        <v>3.93</v>
      </c>
      <c r="G6714" s="19">
        <v>0</v>
      </c>
      <c r="H6714" s="17">
        <f t="shared" si="315"/>
        <v>619.42857872910724</v>
      </c>
      <c r="I6714" s="18">
        <f t="shared" si="313"/>
        <v>37.377143085284601</v>
      </c>
      <c r="J6714" s="17">
        <f t="shared" si="314"/>
        <v>0.58492817605390646</v>
      </c>
    </row>
    <row r="6715" spans="1:10" x14ac:dyDescent="0.3">
      <c r="A6715" s="2">
        <v>20201006</v>
      </c>
      <c r="B6715" s="2" t="s">
        <v>39</v>
      </c>
      <c r="C6715" s="2">
        <v>315</v>
      </c>
      <c r="D6715" s="2">
        <v>27.4</v>
      </c>
      <c r="E6715" s="2">
        <v>19.38</v>
      </c>
      <c r="F6715" s="2">
        <v>4.41</v>
      </c>
      <c r="G6715" s="2">
        <v>0</v>
      </c>
      <c r="H6715" s="16">
        <f t="shared" si="315"/>
        <v>684.48532662384969</v>
      </c>
      <c r="I6715" s="15">
        <f t="shared" si="313"/>
        <v>40.770166456995298</v>
      </c>
      <c r="J6715" s="14">
        <f t="shared" si="314"/>
        <v>0.63591031270181964</v>
      </c>
    </row>
    <row r="6716" spans="1:10" x14ac:dyDescent="0.3">
      <c r="A6716" s="19">
        <v>20201006</v>
      </c>
      <c r="B6716" s="19" t="s">
        <v>38</v>
      </c>
      <c r="C6716" s="19">
        <v>529</v>
      </c>
      <c r="D6716" s="19">
        <v>36.39</v>
      </c>
      <c r="E6716" s="19">
        <v>20.57</v>
      </c>
      <c r="F6716" s="19">
        <v>4.97</v>
      </c>
      <c r="G6716" s="19">
        <v>0</v>
      </c>
      <c r="H6716" s="17">
        <f t="shared" si="315"/>
        <v>891.65559135187993</v>
      </c>
      <c r="I6716" s="18">
        <f t="shared" si="313"/>
        <v>48.434237229746245</v>
      </c>
      <c r="J6716" s="17">
        <f t="shared" si="314"/>
        <v>0.79762688240451651</v>
      </c>
    </row>
    <row r="6717" spans="1:10" x14ac:dyDescent="0.3">
      <c r="A6717" s="2">
        <v>20201006</v>
      </c>
      <c r="B6717" s="2" t="s">
        <v>37</v>
      </c>
      <c r="C6717" s="2">
        <v>676.01</v>
      </c>
      <c r="D6717" s="2">
        <v>43.01</v>
      </c>
      <c r="E6717" s="2">
        <v>21.54</v>
      </c>
      <c r="F6717" s="2">
        <v>4.62</v>
      </c>
      <c r="G6717" s="2">
        <v>0</v>
      </c>
      <c r="H6717" s="16">
        <f t="shared" si="315"/>
        <v>991.03392185553389</v>
      </c>
      <c r="I6717" s="15">
        <f t="shared" si="313"/>
        <v>52.509810057985433</v>
      </c>
      <c r="J6717" s="14">
        <f t="shared" si="314"/>
        <v>0.86834972457483628</v>
      </c>
    </row>
    <row r="6718" spans="1:10" x14ac:dyDescent="0.3">
      <c r="A6718" s="19">
        <v>20201006</v>
      </c>
      <c r="B6718" s="19" t="s">
        <v>36</v>
      </c>
      <c r="C6718" s="19">
        <v>722.01</v>
      </c>
      <c r="D6718" s="19">
        <v>46.11</v>
      </c>
      <c r="E6718" s="19">
        <v>22.72</v>
      </c>
      <c r="F6718" s="19">
        <v>3.72</v>
      </c>
      <c r="G6718" s="19">
        <v>0</v>
      </c>
      <c r="H6718" s="17">
        <f t="shared" si="315"/>
        <v>1001.8564306906693</v>
      </c>
      <c r="I6718" s="18">
        <f t="shared" si="313"/>
        <v>54.028013459083411</v>
      </c>
      <c r="J6718" s="17">
        <f t="shared" si="314"/>
        <v>0.87098787189695814</v>
      </c>
    </row>
    <row r="6719" spans="1:10" x14ac:dyDescent="0.3">
      <c r="A6719" s="2">
        <v>20201006</v>
      </c>
      <c r="B6719" s="2" t="s">
        <v>35</v>
      </c>
      <c r="C6719" s="2">
        <v>721.01</v>
      </c>
      <c r="D6719" s="2">
        <v>44.94</v>
      </c>
      <c r="E6719" s="2">
        <v>23.49</v>
      </c>
      <c r="F6719" s="2">
        <v>3.45</v>
      </c>
      <c r="G6719" s="2">
        <v>0</v>
      </c>
      <c r="H6719" s="16">
        <f t="shared" si="315"/>
        <v>1020.731587709008</v>
      </c>
      <c r="I6719" s="15">
        <f t="shared" si="313"/>
        <v>55.387862115906501</v>
      </c>
      <c r="J6719" s="14">
        <f t="shared" si="314"/>
        <v>0.88115125935807548</v>
      </c>
    </row>
    <row r="6720" spans="1:10" x14ac:dyDescent="0.3">
      <c r="A6720" s="19">
        <v>20201006</v>
      </c>
      <c r="B6720" s="19" t="s">
        <v>34</v>
      </c>
      <c r="C6720" s="19">
        <v>570.01</v>
      </c>
      <c r="D6720" s="19">
        <v>39.81</v>
      </c>
      <c r="E6720" s="19">
        <v>23.82</v>
      </c>
      <c r="F6720" s="19">
        <v>4.6900000000000004</v>
      </c>
      <c r="G6720" s="19">
        <v>0</v>
      </c>
      <c r="H6720" s="17">
        <f t="shared" si="315"/>
        <v>890.30150288982418</v>
      </c>
      <c r="I6720" s="18">
        <f t="shared" si="313"/>
        <v>51.641921965307006</v>
      </c>
      <c r="J6720" s="17">
        <f t="shared" si="314"/>
        <v>0.78356445864468605</v>
      </c>
    </row>
    <row r="6721" spans="1:10" x14ac:dyDescent="0.3">
      <c r="A6721" s="2">
        <v>20201006</v>
      </c>
      <c r="B6721" s="2" t="s">
        <v>33</v>
      </c>
      <c r="C6721" s="2">
        <v>504.01</v>
      </c>
      <c r="D6721" s="2">
        <v>31.79</v>
      </c>
      <c r="E6721" s="2">
        <v>23.63</v>
      </c>
      <c r="F6721" s="2">
        <v>5.79</v>
      </c>
      <c r="G6721" s="2">
        <v>0</v>
      </c>
      <c r="H6721" s="16">
        <f t="shared" si="315"/>
        <v>956.725264468918</v>
      </c>
      <c r="I6721" s="15">
        <f t="shared" si="313"/>
        <v>53.527664514653686</v>
      </c>
      <c r="J6721" s="14">
        <f t="shared" si="314"/>
        <v>0.83390614627033621</v>
      </c>
    </row>
    <row r="6722" spans="1:10" x14ac:dyDescent="0.3">
      <c r="A6722" s="19">
        <v>20201006</v>
      </c>
      <c r="B6722" s="19" t="s">
        <v>32</v>
      </c>
      <c r="C6722" s="19">
        <v>332.01</v>
      </c>
      <c r="D6722" s="19">
        <v>21.94</v>
      </c>
      <c r="E6722" s="19">
        <v>22.87</v>
      </c>
      <c r="F6722" s="19">
        <v>6.48</v>
      </c>
      <c r="G6722" s="19">
        <v>0</v>
      </c>
      <c r="H6722" s="17">
        <f t="shared" si="315"/>
        <v>888.59342910022576</v>
      </c>
      <c r="I6722" s="18">
        <f t="shared" si="313"/>
        <v>50.638544659382056</v>
      </c>
      <c r="J6722" s="17">
        <f t="shared" si="314"/>
        <v>0.78607333867813756</v>
      </c>
    </row>
    <row r="6723" spans="1:10" x14ac:dyDescent="0.3">
      <c r="A6723" s="2">
        <v>20201006</v>
      </c>
      <c r="B6723" s="2" t="s">
        <v>31</v>
      </c>
      <c r="C6723" s="2">
        <v>140</v>
      </c>
      <c r="D6723" s="2">
        <v>11.03</v>
      </c>
      <c r="E6723" s="2">
        <v>21.82</v>
      </c>
      <c r="F6723" s="2">
        <v>6.21</v>
      </c>
      <c r="G6723" s="2">
        <v>0</v>
      </c>
      <c r="H6723" s="16">
        <f t="shared" si="315"/>
        <v>731.74703542751195</v>
      </c>
      <c r="I6723" s="15">
        <f t="shared" si="313"/>
        <v>44.687094857109749</v>
      </c>
      <c r="J6723" s="14">
        <f t="shared" si="314"/>
        <v>0.66692015558709572</v>
      </c>
    </row>
    <row r="6724" spans="1:10" x14ac:dyDescent="0.3">
      <c r="A6724" s="19">
        <v>20201006</v>
      </c>
      <c r="B6724" s="19" t="s">
        <v>30</v>
      </c>
      <c r="C6724" s="19">
        <v>0</v>
      </c>
      <c r="D6724" s="19">
        <v>0</v>
      </c>
      <c r="E6724" s="19">
        <v>20.52</v>
      </c>
      <c r="F6724" s="19">
        <v>5.79</v>
      </c>
      <c r="G6724" s="19">
        <v>0</v>
      </c>
      <c r="H6724" s="17">
        <f t="shared" si="315"/>
        <v>0</v>
      </c>
      <c r="I6724" s="18">
        <f t="shared" si="313"/>
        <v>20.52</v>
      </c>
      <c r="J6724" s="17">
        <f t="shared" si="314"/>
        <v>0</v>
      </c>
    </row>
    <row r="6725" spans="1:10" x14ac:dyDescent="0.3">
      <c r="A6725" s="2">
        <v>20201006</v>
      </c>
      <c r="B6725" s="2" t="s">
        <v>29</v>
      </c>
      <c r="C6725" s="2">
        <v>0</v>
      </c>
      <c r="D6725" s="2">
        <v>0</v>
      </c>
      <c r="E6725" s="2">
        <v>19.14</v>
      </c>
      <c r="F6725" s="2">
        <v>5.72</v>
      </c>
      <c r="G6725" s="2">
        <v>0</v>
      </c>
      <c r="H6725" s="16">
        <f t="shared" si="315"/>
        <v>0</v>
      </c>
      <c r="I6725" s="15">
        <f t="shared" si="313"/>
        <v>19.14</v>
      </c>
      <c r="J6725" s="14">
        <f t="shared" si="314"/>
        <v>0</v>
      </c>
    </row>
    <row r="6726" spans="1:10" x14ac:dyDescent="0.3">
      <c r="A6726" s="19">
        <v>20201006</v>
      </c>
      <c r="B6726" s="19" t="s">
        <v>28</v>
      </c>
      <c r="C6726" s="19">
        <v>0</v>
      </c>
      <c r="D6726" s="19">
        <v>0</v>
      </c>
      <c r="E6726" s="19">
        <v>18.34</v>
      </c>
      <c r="F6726" s="19">
        <v>5.45</v>
      </c>
      <c r="G6726" s="19">
        <v>0</v>
      </c>
      <c r="H6726" s="17">
        <f t="shared" si="315"/>
        <v>0</v>
      </c>
      <c r="I6726" s="18">
        <f t="shared" si="313"/>
        <v>18.34</v>
      </c>
      <c r="J6726" s="17">
        <f t="shared" si="314"/>
        <v>0</v>
      </c>
    </row>
    <row r="6727" spans="1:10" x14ac:dyDescent="0.3">
      <c r="A6727" s="2">
        <v>20201006</v>
      </c>
      <c r="B6727" s="2" t="s">
        <v>27</v>
      </c>
      <c r="C6727" s="2">
        <v>0</v>
      </c>
      <c r="D6727" s="2">
        <v>0</v>
      </c>
      <c r="E6727" s="2">
        <v>17.77</v>
      </c>
      <c r="F6727" s="2">
        <v>5.24</v>
      </c>
      <c r="G6727" s="2">
        <v>0</v>
      </c>
      <c r="H6727" s="16">
        <f t="shared" si="315"/>
        <v>0</v>
      </c>
      <c r="I6727" s="15">
        <f t="shared" si="313"/>
        <v>17.77</v>
      </c>
      <c r="J6727" s="14">
        <f t="shared" si="314"/>
        <v>0</v>
      </c>
    </row>
    <row r="6728" spans="1:10" x14ac:dyDescent="0.3">
      <c r="A6728" s="19">
        <v>20201006</v>
      </c>
      <c r="B6728" s="19" t="s">
        <v>26</v>
      </c>
      <c r="C6728" s="19">
        <v>0</v>
      </c>
      <c r="D6728" s="19">
        <v>0</v>
      </c>
      <c r="E6728" s="19">
        <v>17.260000000000002</v>
      </c>
      <c r="F6728" s="19">
        <v>5.31</v>
      </c>
      <c r="G6728" s="19">
        <v>0</v>
      </c>
      <c r="H6728" s="17">
        <f t="shared" si="315"/>
        <v>0</v>
      </c>
      <c r="I6728" s="18">
        <f t="shared" si="313"/>
        <v>17.260000000000002</v>
      </c>
      <c r="J6728" s="17">
        <f t="shared" si="314"/>
        <v>0</v>
      </c>
    </row>
    <row r="6729" spans="1:10" x14ac:dyDescent="0.3">
      <c r="A6729" s="2">
        <v>20201006</v>
      </c>
      <c r="B6729" s="2" t="s">
        <v>25</v>
      </c>
      <c r="C6729" s="2">
        <v>0</v>
      </c>
      <c r="D6729" s="2">
        <v>0</v>
      </c>
      <c r="E6729" s="2">
        <v>16.899999999999999</v>
      </c>
      <c r="F6729" s="2">
        <v>5.0999999999999996</v>
      </c>
      <c r="G6729" s="2">
        <v>0</v>
      </c>
      <c r="H6729" s="16">
        <f t="shared" si="315"/>
        <v>0</v>
      </c>
      <c r="I6729" s="15">
        <f t="shared" si="313"/>
        <v>16.899999999999999</v>
      </c>
      <c r="J6729" s="14">
        <f t="shared" si="314"/>
        <v>0</v>
      </c>
    </row>
    <row r="6730" spans="1:10" x14ac:dyDescent="0.3">
      <c r="A6730" s="19">
        <v>20201007</v>
      </c>
      <c r="B6730" s="19" t="s">
        <v>48</v>
      </c>
      <c r="C6730" s="19">
        <v>0</v>
      </c>
      <c r="D6730" s="19">
        <v>0</v>
      </c>
      <c r="E6730" s="19">
        <v>16.670000000000002</v>
      </c>
      <c r="F6730" s="19">
        <v>5.0999999999999996</v>
      </c>
      <c r="G6730" s="19">
        <v>0</v>
      </c>
      <c r="H6730" s="17">
        <f t="shared" si="315"/>
        <v>0</v>
      </c>
      <c r="I6730" s="18">
        <f t="shared" ref="I6730:I6793" si="316">E6730+H6730*((NOCT-20)/(800))</f>
        <v>16.670000000000002</v>
      </c>
      <c r="J6730" s="17">
        <f t="shared" ref="J6730:J6793" si="317">P_STC__W*(H6730/1000)*(1+(alpha_p/100)*(I6730-25))</f>
        <v>0</v>
      </c>
    </row>
    <row r="6731" spans="1:10" x14ac:dyDescent="0.3">
      <c r="A6731" s="2">
        <v>20201007</v>
      </c>
      <c r="B6731" s="2" t="s">
        <v>47</v>
      </c>
      <c r="C6731" s="2">
        <v>0</v>
      </c>
      <c r="D6731" s="2">
        <v>0</v>
      </c>
      <c r="E6731" s="2">
        <v>16.43</v>
      </c>
      <c r="F6731" s="2">
        <v>5.0999999999999996</v>
      </c>
      <c r="G6731" s="2">
        <v>0</v>
      </c>
      <c r="H6731" s="16">
        <f t="shared" si="315"/>
        <v>0</v>
      </c>
      <c r="I6731" s="15">
        <f t="shared" si="316"/>
        <v>16.43</v>
      </c>
      <c r="J6731" s="14">
        <f t="shared" si="317"/>
        <v>0</v>
      </c>
    </row>
    <row r="6732" spans="1:10" x14ac:dyDescent="0.3">
      <c r="A6732" s="19">
        <v>20201007</v>
      </c>
      <c r="B6732" s="19" t="s">
        <v>46</v>
      </c>
      <c r="C6732" s="19">
        <v>0</v>
      </c>
      <c r="D6732" s="19">
        <v>0</v>
      </c>
      <c r="E6732" s="19">
        <v>16.28</v>
      </c>
      <c r="F6732" s="19">
        <v>5.17</v>
      </c>
      <c r="G6732" s="19">
        <v>0</v>
      </c>
      <c r="H6732" s="17">
        <f t="shared" si="315"/>
        <v>0</v>
      </c>
      <c r="I6732" s="18">
        <f t="shared" si="316"/>
        <v>16.28</v>
      </c>
      <c r="J6732" s="17">
        <f t="shared" si="317"/>
        <v>0</v>
      </c>
    </row>
    <row r="6733" spans="1:10" x14ac:dyDescent="0.3">
      <c r="A6733" s="2">
        <v>20201007</v>
      </c>
      <c r="B6733" s="2" t="s">
        <v>45</v>
      </c>
      <c r="C6733" s="2">
        <v>0</v>
      </c>
      <c r="D6733" s="2">
        <v>0</v>
      </c>
      <c r="E6733" s="2">
        <v>16.13</v>
      </c>
      <c r="F6733" s="2">
        <v>5.31</v>
      </c>
      <c r="G6733" s="2">
        <v>0</v>
      </c>
      <c r="H6733" s="16">
        <f t="shared" si="315"/>
        <v>0</v>
      </c>
      <c r="I6733" s="15">
        <f t="shared" si="316"/>
        <v>16.13</v>
      </c>
      <c r="J6733" s="14">
        <f t="shared" si="317"/>
        <v>0</v>
      </c>
    </row>
    <row r="6734" spans="1:10" x14ac:dyDescent="0.3">
      <c r="A6734" s="19">
        <v>20201007</v>
      </c>
      <c r="B6734" s="19" t="s">
        <v>44</v>
      </c>
      <c r="C6734" s="19">
        <v>0</v>
      </c>
      <c r="D6734" s="19">
        <v>0</v>
      </c>
      <c r="E6734" s="19">
        <v>16</v>
      </c>
      <c r="F6734" s="19">
        <v>5.17</v>
      </c>
      <c r="G6734" s="19">
        <v>0</v>
      </c>
      <c r="H6734" s="17">
        <f t="shared" si="315"/>
        <v>0</v>
      </c>
      <c r="I6734" s="18">
        <f t="shared" si="316"/>
        <v>16</v>
      </c>
      <c r="J6734" s="17">
        <f t="shared" si="317"/>
        <v>0</v>
      </c>
    </row>
    <row r="6735" spans="1:10" x14ac:dyDescent="0.3">
      <c r="A6735" s="2">
        <v>20201007</v>
      </c>
      <c r="B6735" s="2" t="s">
        <v>43</v>
      </c>
      <c r="C6735" s="2">
        <v>0</v>
      </c>
      <c r="D6735" s="2">
        <v>0</v>
      </c>
      <c r="E6735" s="2">
        <v>15.83</v>
      </c>
      <c r="F6735" s="2">
        <v>4.9000000000000004</v>
      </c>
      <c r="G6735" s="2">
        <v>0</v>
      </c>
      <c r="H6735" s="16">
        <f t="shared" si="315"/>
        <v>0</v>
      </c>
      <c r="I6735" s="15">
        <f t="shared" si="316"/>
        <v>15.83</v>
      </c>
      <c r="J6735" s="14">
        <f t="shared" si="317"/>
        <v>0</v>
      </c>
    </row>
    <row r="6736" spans="1:10" x14ac:dyDescent="0.3">
      <c r="A6736" s="19">
        <v>20201007</v>
      </c>
      <c r="B6736" s="19" t="s">
        <v>42</v>
      </c>
      <c r="C6736" s="19">
        <v>0</v>
      </c>
      <c r="D6736" s="19">
        <v>0</v>
      </c>
      <c r="E6736" s="19">
        <v>15.65</v>
      </c>
      <c r="F6736" s="19">
        <v>4.62</v>
      </c>
      <c r="G6736" s="19">
        <v>0</v>
      </c>
      <c r="H6736" s="17">
        <f t="shared" si="315"/>
        <v>0</v>
      </c>
      <c r="I6736" s="18">
        <f t="shared" si="316"/>
        <v>15.65</v>
      </c>
      <c r="J6736" s="17">
        <f t="shared" si="317"/>
        <v>0</v>
      </c>
    </row>
    <row r="6737" spans="1:10" x14ac:dyDescent="0.3">
      <c r="A6737" s="2">
        <v>20201007</v>
      </c>
      <c r="B6737" s="2" t="s">
        <v>41</v>
      </c>
      <c r="C6737" s="2">
        <v>50.94</v>
      </c>
      <c r="D6737" s="2">
        <v>5.57</v>
      </c>
      <c r="E6737" s="2">
        <v>15.59</v>
      </c>
      <c r="F6737" s="2">
        <v>4.34</v>
      </c>
      <c r="G6737" s="2">
        <v>0</v>
      </c>
      <c r="H6737" s="16">
        <f t="shared" si="315"/>
        <v>524.82034182764824</v>
      </c>
      <c r="I6737" s="15">
        <f t="shared" si="316"/>
        <v>31.990635682114007</v>
      </c>
      <c r="J6737" s="14">
        <f t="shared" si="317"/>
        <v>0.5083106166903899</v>
      </c>
    </row>
    <row r="6738" spans="1:10" x14ac:dyDescent="0.3">
      <c r="A6738" s="19">
        <v>20201007</v>
      </c>
      <c r="B6738" s="19" t="s">
        <v>40</v>
      </c>
      <c r="C6738" s="19">
        <v>251</v>
      </c>
      <c r="D6738" s="19">
        <v>16.78</v>
      </c>
      <c r="E6738" s="19">
        <v>16.09</v>
      </c>
      <c r="F6738" s="19">
        <v>4.83</v>
      </c>
      <c r="G6738" s="19">
        <v>0</v>
      </c>
      <c r="H6738" s="17">
        <f t="shared" si="315"/>
        <v>869.42180933484417</v>
      </c>
      <c r="I6738" s="18">
        <f t="shared" si="316"/>
        <v>43.25943154171388</v>
      </c>
      <c r="J6738" s="17">
        <f t="shared" si="317"/>
        <v>0.79798364329694238</v>
      </c>
    </row>
    <row r="6739" spans="1:10" x14ac:dyDescent="0.3">
      <c r="A6739" s="2">
        <v>20201007</v>
      </c>
      <c r="B6739" s="2" t="s">
        <v>39</v>
      </c>
      <c r="C6739" s="2">
        <v>443</v>
      </c>
      <c r="D6739" s="2">
        <v>27.16</v>
      </c>
      <c r="E6739" s="2">
        <v>17.25</v>
      </c>
      <c r="F6739" s="2">
        <v>4.9000000000000004</v>
      </c>
      <c r="G6739" s="2">
        <v>0</v>
      </c>
      <c r="H6739" s="16">
        <f t="shared" ref="H6739:H6802" si="318">IF(D6739&gt;0,C6739/SIN(D6739*PI()/180),0)</f>
        <v>970.47630150288433</v>
      </c>
      <c r="I6739" s="15">
        <f t="shared" si="316"/>
        <v>47.577384421965135</v>
      </c>
      <c r="J6739" s="14">
        <f t="shared" si="317"/>
        <v>0.87187762711141525</v>
      </c>
    </row>
    <row r="6740" spans="1:10" x14ac:dyDescent="0.3">
      <c r="A6740" s="19">
        <v>20201007</v>
      </c>
      <c r="B6740" s="19" t="s">
        <v>38</v>
      </c>
      <c r="C6740" s="19">
        <v>570.01</v>
      </c>
      <c r="D6740" s="19">
        <v>36.1</v>
      </c>
      <c r="E6740" s="19">
        <v>18.940000000000001</v>
      </c>
      <c r="F6740" s="19">
        <v>4.62</v>
      </c>
      <c r="G6740" s="19">
        <v>0</v>
      </c>
      <c r="H6740" s="17">
        <f t="shared" si="318"/>
        <v>967.43639516115343</v>
      </c>
      <c r="I6740" s="18">
        <f t="shared" si="316"/>
        <v>49.172387348786046</v>
      </c>
      <c r="J6740" s="17">
        <f t="shared" si="317"/>
        <v>0.8622027824049846</v>
      </c>
    </row>
    <row r="6741" spans="1:10" x14ac:dyDescent="0.3">
      <c r="A6741" s="2">
        <v>20201007</v>
      </c>
      <c r="B6741" s="2" t="s">
        <v>37</v>
      </c>
      <c r="C6741" s="2">
        <v>704.01</v>
      </c>
      <c r="D6741" s="2">
        <v>42.67</v>
      </c>
      <c r="E6741" s="2">
        <v>20.74</v>
      </c>
      <c r="F6741" s="2">
        <v>4</v>
      </c>
      <c r="G6741" s="2">
        <v>0</v>
      </c>
      <c r="H6741" s="16">
        <f t="shared" si="318"/>
        <v>1038.7078781406078</v>
      </c>
      <c r="I6741" s="15">
        <f t="shared" si="316"/>
        <v>53.199621191893996</v>
      </c>
      <c r="J6741" s="14">
        <f t="shared" si="317"/>
        <v>0.90689761902390265</v>
      </c>
    </row>
    <row r="6742" spans="1:10" x14ac:dyDescent="0.3">
      <c r="A6742" s="19">
        <v>20201007</v>
      </c>
      <c r="B6742" s="19" t="s">
        <v>36</v>
      </c>
      <c r="C6742" s="19">
        <v>755.01</v>
      </c>
      <c r="D6742" s="19">
        <v>45.73</v>
      </c>
      <c r="E6742" s="19">
        <v>22.35</v>
      </c>
      <c r="F6742" s="19">
        <v>3.17</v>
      </c>
      <c r="G6742" s="19">
        <v>0</v>
      </c>
      <c r="H6742" s="17">
        <f t="shared" si="318"/>
        <v>1054.3973495900916</v>
      </c>
      <c r="I6742" s="18">
        <f t="shared" si="316"/>
        <v>55.299917174690364</v>
      </c>
      <c r="J6742" s="17">
        <f t="shared" si="317"/>
        <v>0.91063066396202386</v>
      </c>
    </row>
    <row r="6743" spans="1:10" x14ac:dyDescent="0.3">
      <c r="A6743" s="2">
        <v>20201007</v>
      </c>
      <c r="B6743" s="2" t="s">
        <v>35</v>
      </c>
      <c r="C6743" s="2">
        <v>694.01</v>
      </c>
      <c r="D6743" s="2">
        <v>44.55</v>
      </c>
      <c r="E6743" s="2">
        <v>23.56</v>
      </c>
      <c r="F6743" s="2">
        <v>2.83</v>
      </c>
      <c r="G6743" s="2">
        <v>0</v>
      </c>
      <c r="H6743" s="16">
        <f t="shared" si="318"/>
        <v>989.27856187968905</v>
      </c>
      <c r="I6743" s="15">
        <f t="shared" si="316"/>
        <v>54.474955058740278</v>
      </c>
      <c r="J6743" s="14">
        <f t="shared" si="317"/>
        <v>0.85806332669578333</v>
      </c>
    </row>
    <row r="6744" spans="1:10" x14ac:dyDescent="0.3">
      <c r="A6744" s="19">
        <v>20201007</v>
      </c>
      <c r="B6744" s="19" t="s">
        <v>34</v>
      </c>
      <c r="C6744" s="19">
        <v>618.01</v>
      </c>
      <c r="D6744" s="19">
        <v>39.44</v>
      </c>
      <c r="E6744" s="19">
        <v>24.32</v>
      </c>
      <c r="F6744" s="19">
        <v>3.24</v>
      </c>
      <c r="G6744" s="19">
        <v>0</v>
      </c>
      <c r="H6744" s="17">
        <f t="shared" si="318"/>
        <v>972.8307130073058</v>
      </c>
      <c r="I6744" s="18">
        <f t="shared" si="316"/>
        <v>54.720959781478307</v>
      </c>
      <c r="J6744" s="17">
        <f t="shared" si="317"/>
        <v>0.84272013177765925</v>
      </c>
    </row>
    <row r="6745" spans="1:10" x14ac:dyDescent="0.3">
      <c r="A6745" s="2">
        <v>20201007</v>
      </c>
      <c r="B6745" s="2" t="s">
        <v>33</v>
      </c>
      <c r="C6745" s="2">
        <v>506.01</v>
      </c>
      <c r="D6745" s="2">
        <v>31.44</v>
      </c>
      <c r="E6745" s="2">
        <v>24.61</v>
      </c>
      <c r="F6745" s="2">
        <v>3.86</v>
      </c>
      <c r="G6745" s="2">
        <v>0</v>
      </c>
      <c r="H6745" s="16">
        <f t="shared" si="318"/>
        <v>970.10116110028923</v>
      </c>
      <c r="I6745" s="15">
        <f t="shared" si="316"/>
        <v>54.925661284384034</v>
      </c>
      <c r="J6745" s="14">
        <f t="shared" si="317"/>
        <v>0.83946202668625203</v>
      </c>
    </row>
    <row r="6746" spans="1:10" x14ac:dyDescent="0.3">
      <c r="A6746" s="19">
        <v>20201007</v>
      </c>
      <c r="B6746" s="19" t="s">
        <v>32</v>
      </c>
      <c r="C6746" s="19">
        <v>338.01</v>
      </c>
      <c r="D6746" s="19">
        <v>21.62</v>
      </c>
      <c r="E6746" s="19">
        <v>24.38</v>
      </c>
      <c r="F6746" s="19">
        <v>4.34</v>
      </c>
      <c r="G6746" s="19">
        <v>0</v>
      </c>
      <c r="H6746" s="17">
        <f t="shared" si="318"/>
        <v>917.38591616599558</v>
      </c>
      <c r="I6746" s="18">
        <f t="shared" si="316"/>
        <v>53.048309880187361</v>
      </c>
      <c r="J6746" s="17">
        <f t="shared" si="317"/>
        <v>0.80159585611245021</v>
      </c>
    </row>
    <row r="6747" spans="1:10" x14ac:dyDescent="0.3">
      <c r="A6747" s="2">
        <v>20201007</v>
      </c>
      <c r="B6747" s="2" t="s">
        <v>31</v>
      </c>
      <c r="C6747" s="2">
        <v>140.01</v>
      </c>
      <c r="D6747" s="2">
        <v>10.72</v>
      </c>
      <c r="E6747" s="2">
        <v>23.16</v>
      </c>
      <c r="F6747" s="2">
        <v>4.55</v>
      </c>
      <c r="G6747" s="2">
        <v>0</v>
      </c>
      <c r="H6747" s="16">
        <f t="shared" si="318"/>
        <v>752.70308370820123</v>
      </c>
      <c r="I6747" s="15">
        <f t="shared" si="316"/>
        <v>46.681971365881289</v>
      </c>
      <c r="J6747" s="14">
        <f t="shared" si="317"/>
        <v>0.67926269352232826</v>
      </c>
    </row>
    <row r="6748" spans="1:10" x14ac:dyDescent="0.3">
      <c r="A6748" s="19">
        <v>20201007</v>
      </c>
      <c r="B6748" s="19" t="s">
        <v>30</v>
      </c>
      <c r="C6748" s="19">
        <v>0</v>
      </c>
      <c r="D6748" s="19">
        <v>0</v>
      </c>
      <c r="E6748" s="19">
        <v>21.38</v>
      </c>
      <c r="F6748" s="19">
        <v>4.97</v>
      </c>
      <c r="G6748" s="19">
        <v>0</v>
      </c>
      <c r="H6748" s="17">
        <f t="shared" si="318"/>
        <v>0</v>
      </c>
      <c r="I6748" s="18">
        <f t="shared" si="316"/>
        <v>21.38</v>
      </c>
      <c r="J6748" s="17">
        <f t="shared" si="317"/>
        <v>0</v>
      </c>
    </row>
    <row r="6749" spans="1:10" x14ac:dyDescent="0.3">
      <c r="A6749" s="2">
        <v>20201007</v>
      </c>
      <c r="B6749" s="2" t="s">
        <v>29</v>
      </c>
      <c r="C6749" s="2">
        <v>0</v>
      </c>
      <c r="D6749" s="2">
        <v>0</v>
      </c>
      <c r="E6749" s="2">
        <v>19.98</v>
      </c>
      <c r="F6749" s="2">
        <v>4.62</v>
      </c>
      <c r="G6749" s="2">
        <v>0</v>
      </c>
      <c r="H6749" s="16">
        <f t="shared" si="318"/>
        <v>0</v>
      </c>
      <c r="I6749" s="15">
        <f t="shared" si="316"/>
        <v>19.98</v>
      </c>
      <c r="J6749" s="14">
        <f t="shared" si="317"/>
        <v>0</v>
      </c>
    </row>
    <row r="6750" spans="1:10" x14ac:dyDescent="0.3">
      <c r="A6750" s="19">
        <v>20201007</v>
      </c>
      <c r="B6750" s="19" t="s">
        <v>28</v>
      </c>
      <c r="C6750" s="19">
        <v>0</v>
      </c>
      <c r="D6750" s="19">
        <v>0</v>
      </c>
      <c r="E6750" s="19">
        <v>18.899999999999999</v>
      </c>
      <c r="F6750" s="19">
        <v>4.76</v>
      </c>
      <c r="G6750" s="19">
        <v>0</v>
      </c>
      <c r="H6750" s="17">
        <f t="shared" si="318"/>
        <v>0</v>
      </c>
      <c r="I6750" s="18">
        <f t="shared" si="316"/>
        <v>18.899999999999999</v>
      </c>
      <c r="J6750" s="17">
        <f t="shared" si="317"/>
        <v>0</v>
      </c>
    </row>
    <row r="6751" spans="1:10" x14ac:dyDescent="0.3">
      <c r="A6751" s="2">
        <v>20201007</v>
      </c>
      <c r="B6751" s="2" t="s">
        <v>27</v>
      </c>
      <c r="C6751" s="2">
        <v>0</v>
      </c>
      <c r="D6751" s="2">
        <v>0</v>
      </c>
      <c r="E6751" s="2">
        <v>18.21</v>
      </c>
      <c r="F6751" s="2">
        <v>4.83</v>
      </c>
      <c r="G6751" s="2">
        <v>0</v>
      </c>
      <c r="H6751" s="16">
        <f t="shared" si="318"/>
        <v>0</v>
      </c>
      <c r="I6751" s="15">
        <f t="shared" si="316"/>
        <v>18.21</v>
      </c>
      <c r="J6751" s="14">
        <f t="shared" si="317"/>
        <v>0</v>
      </c>
    </row>
    <row r="6752" spans="1:10" x14ac:dyDescent="0.3">
      <c r="A6752" s="19">
        <v>20201007</v>
      </c>
      <c r="B6752" s="19" t="s">
        <v>26</v>
      </c>
      <c r="C6752" s="19">
        <v>0</v>
      </c>
      <c r="D6752" s="19">
        <v>0</v>
      </c>
      <c r="E6752" s="19">
        <v>17.850000000000001</v>
      </c>
      <c r="F6752" s="19">
        <v>4.76</v>
      </c>
      <c r="G6752" s="19">
        <v>0</v>
      </c>
      <c r="H6752" s="17">
        <f t="shared" si="318"/>
        <v>0</v>
      </c>
      <c r="I6752" s="18">
        <f t="shared" si="316"/>
        <v>17.850000000000001</v>
      </c>
      <c r="J6752" s="17">
        <f t="shared" si="317"/>
        <v>0</v>
      </c>
    </row>
    <row r="6753" spans="1:10" x14ac:dyDescent="0.3">
      <c r="A6753" s="2">
        <v>20201007</v>
      </c>
      <c r="B6753" s="2" t="s">
        <v>25</v>
      </c>
      <c r="C6753" s="2">
        <v>0</v>
      </c>
      <c r="D6753" s="2">
        <v>0</v>
      </c>
      <c r="E6753" s="2">
        <v>17.54</v>
      </c>
      <c r="F6753" s="2">
        <v>4.62</v>
      </c>
      <c r="G6753" s="2">
        <v>0</v>
      </c>
      <c r="H6753" s="16">
        <f t="shared" si="318"/>
        <v>0</v>
      </c>
      <c r="I6753" s="15">
        <f t="shared" si="316"/>
        <v>17.54</v>
      </c>
      <c r="J6753" s="14">
        <f t="shared" si="317"/>
        <v>0</v>
      </c>
    </row>
    <row r="6754" spans="1:10" x14ac:dyDescent="0.3">
      <c r="A6754" s="19">
        <v>20201008</v>
      </c>
      <c r="B6754" s="19" t="s">
        <v>48</v>
      </c>
      <c r="C6754" s="19">
        <v>0</v>
      </c>
      <c r="D6754" s="19">
        <v>0</v>
      </c>
      <c r="E6754" s="19">
        <v>17.37</v>
      </c>
      <c r="F6754" s="19">
        <v>4.55</v>
      </c>
      <c r="G6754" s="19">
        <v>0</v>
      </c>
      <c r="H6754" s="17">
        <f t="shared" si="318"/>
        <v>0</v>
      </c>
      <c r="I6754" s="18">
        <f t="shared" si="316"/>
        <v>17.37</v>
      </c>
      <c r="J6754" s="17">
        <f t="shared" si="317"/>
        <v>0</v>
      </c>
    </row>
    <row r="6755" spans="1:10" x14ac:dyDescent="0.3">
      <c r="A6755" s="2">
        <v>20201008</v>
      </c>
      <c r="B6755" s="2" t="s">
        <v>47</v>
      </c>
      <c r="C6755" s="2">
        <v>0</v>
      </c>
      <c r="D6755" s="2">
        <v>0</v>
      </c>
      <c r="E6755" s="2">
        <v>17.29</v>
      </c>
      <c r="F6755" s="2">
        <v>4.28</v>
      </c>
      <c r="G6755" s="2">
        <v>0</v>
      </c>
      <c r="H6755" s="16">
        <f t="shared" si="318"/>
        <v>0</v>
      </c>
      <c r="I6755" s="15">
        <f t="shared" si="316"/>
        <v>17.29</v>
      </c>
      <c r="J6755" s="14">
        <f t="shared" si="317"/>
        <v>0</v>
      </c>
    </row>
    <row r="6756" spans="1:10" x14ac:dyDescent="0.3">
      <c r="A6756" s="19">
        <v>20201008</v>
      </c>
      <c r="B6756" s="19" t="s">
        <v>46</v>
      </c>
      <c r="C6756" s="19">
        <v>0</v>
      </c>
      <c r="D6756" s="19">
        <v>0</v>
      </c>
      <c r="E6756" s="19">
        <v>17.14</v>
      </c>
      <c r="F6756" s="19">
        <v>3.93</v>
      </c>
      <c r="G6756" s="19">
        <v>0</v>
      </c>
      <c r="H6756" s="17">
        <f t="shared" si="318"/>
        <v>0</v>
      </c>
      <c r="I6756" s="18">
        <f t="shared" si="316"/>
        <v>17.14</v>
      </c>
      <c r="J6756" s="17">
        <f t="shared" si="317"/>
        <v>0</v>
      </c>
    </row>
    <row r="6757" spans="1:10" x14ac:dyDescent="0.3">
      <c r="A6757" s="2">
        <v>20201008</v>
      </c>
      <c r="B6757" s="2" t="s">
        <v>45</v>
      </c>
      <c r="C6757" s="2">
        <v>0</v>
      </c>
      <c r="D6757" s="2">
        <v>0</v>
      </c>
      <c r="E6757" s="2">
        <v>16.93</v>
      </c>
      <c r="F6757" s="2">
        <v>3.59</v>
      </c>
      <c r="G6757" s="2">
        <v>0</v>
      </c>
      <c r="H6757" s="16">
        <f t="shared" si="318"/>
        <v>0</v>
      </c>
      <c r="I6757" s="15">
        <f t="shared" si="316"/>
        <v>16.93</v>
      </c>
      <c r="J6757" s="14">
        <f t="shared" si="317"/>
        <v>0</v>
      </c>
    </row>
    <row r="6758" spans="1:10" x14ac:dyDescent="0.3">
      <c r="A6758" s="19">
        <v>20201008</v>
      </c>
      <c r="B6758" s="19" t="s">
        <v>44</v>
      </c>
      <c r="C6758" s="19">
        <v>0</v>
      </c>
      <c r="D6758" s="19">
        <v>0</v>
      </c>
      <c r="E6758" s="19">
        <v>16.66</v>
      </c>
      <c r="F6758" s="19">
        <v>3.31</v>
      </c>
      <c r="G6758" s="19">
        <v>0</v>
      </c>
      <c r="H6758" s="17">
        <f t="shared" si="318"/>
        <v>0</v>
      </c>
      <c r="I6758" s="18">
        <f t="shared" si="316"/>
        <v>16.66</v>
      </c>
      <c r="J6758" s="17">
        <f t="shared" si="317"/>
        <v>0</v>
      </c>
    </row>
    <row r="6759" spans="1:10" x14ac:dyDescent="0.3">
      <c r="A6759" s="2">
        <v>20201008</v>
      </c>
      <c r="B6759" s="2" t="s">
        <v>43</v>
      </c>
      <c r="C6759" s="2">
        <v>0</v>
      </c>
      <c r="D6759" s="2">
        <v>0</v>
      </c>
      <c r="E6759" s="2">
        <v>16.59</v>
      </c>
      <c r="F6759" s="2">
        <v>3.1</v>
      </c>
      <c r="G6759" s="2">
        <v>0</v>
      </c>
      <c r="H6759" s="16">
        <f t="shared" si="318"/>
        <v>0</v>
      </c>
      <c r="I6759" s="15">
        <f t="shared" si="316"/>
        <v>16.59</v>
      </c>
      <c r="J6759" s="14">
        <f t="shared" si="317"/>
        <v>0</v>
      </c>
    </row>
    <row r="6760" spans="1:10" x14ac:dyDescent="0.3">
      <c r="A6760" s="19">
        <v>20201008</v>
      </c>
      <c r="B6760" s="19" t="s">
        <v>42</v>
      </c>
      <c r="C6760" s="19">
        <v>0</v>
      </c>
      <c r="D6760" s="19">
        <v>0</v>
      </c>
      <c r="E6760" s="19">
        <v>16.420000000000002</v>
      </c>
      <c r="F6760" s="19">
        <v>3.1</v>
      </c>
      <c r="G6760" s="19">
        <v>0</v>
      </c>
      <c r="H6760" s="17">
        <f t="shared" si="318"/>
        <v>0</v>
      </c>
      <c r="I6760" s="18">
        <f t="shared" si="316"/>
        <v>16.420000000000002</v>
      </c>
      <c r="J6760" s="17">
        <f t="shared" si="317"/>
        <v>0</v>
      </c>
    </row>
    <row r="6761" spans="1:10" x14ac:dyDescent="0.3">
      <c r="A6761" s="2">
        <v>20201008</v>
      </c>
      <c r="B6761" s="2" t="s">
        <v>41</v>
      </c>
      <c r="C6761" s="2">
        <v>50.68</v>
      </c>
      <c r="D6761" s="2">
        <v>5.38</v>
      </c>
      <c r="E6761" s="2">
        <v>16.28</v>
      </c>
      <c r="F6761" s="2">
        <v>2.97</v>
      </c>
      <c r="G6761" s="2">
        <v>0</v>
      </c>
      <c r="H6761" s="16">
        <f t="shared" si="318"/>
        <v>540.5244506686189</v>
      </c>
      <c r="I6761" s="15">
        <f t="shared" si="316"/>
        <v>33.171389083394345</v>
      </c>
      <c r="J6761" s="14">
        <f t="shared" si="317"/>
        <v>0.52064869048886309</v>
      </c>
    </row>
    <row r="6762" spans="1:10" x14ac:dyDescent="0.3">
      <c r="A6762" s="19">
        <v>20201008</v>
      </c>
      <c r="B6762" s="19" t="s">
        <v>40</v>
      </c>
      <c r="C6762" s="19">
        <v>241</v>
      </c>
      <c r="D6762" s="19">
        <v>16.559999999999999</v>
      </c>
      <c r="E6762" s="19">
        <v>16.89</v>
      </c>
      <c r="F6762" s="19">
        <v>2.9</v>
      </c>
      <c r="G6762" s="19">
        <v>0</v>
      </c>
      <c r="H6762" s="17">
        <f t="shared" si="318"/>
        <v>845.55688591534022</v>
      </c>
      <c r="I6762" s="18">
        <f t="shared" si="316"/>
        <v>43.313652684854382</v>
      </c>
      <c r="J6762" s="17">
        <f t="shared" si="317"/>
        <v>0.77587332781260754</v>
      </c>
    </row>
    <row r="6763" spans="1:10" x14ac:dyDescent="0.3">
      <c r="A6763" s="2">
        <v>20201008</v>
      </c>
      <c r="B6763" s="2" t="s">
        <v>39</v>
      </c>
      <c r="C6763" s="2">
        <v>429</v>
      </c>
      <c r="D6763" s="2">
        <v>26.92</v>
      </c>
      <c r="E6763" s="2">
        <v>18.829999999999998</v>
      </c>
      <c r="F6763" s="2">
        <v>2.9</v>
      </c>
      <c r="G6763" s="2">
        <v>0</v>
      </c>
      <c r="H6763" s="16">
        <f t="shared" si="318"/>
        <v>947.55121200686767</v>
      </c>
      <c r="I6763" s="15">
        <f t="shared" si="316"/>
        <v>48.440975375214613</v>
      </c>
      <c r="J6763" s="14">
        <f t="shared" si="317"/>
        <v>0.84759935118353269</v>
      </c>
    </row>
    <row r="6764" spans="1:10" x14ac:dyDescent="0.3">
      <c r="A6764" s="19">
        <v>20201008</v>
      </c>
      <c r="B6764" s="19" t="s">
        <v>38</v>
      </c>
      <c r="C6764" s="19">
        <v>533</v>
      </c>
      <c r="D6764" s="19">
        <v>35.81</v>
      </c>
      <c r="E6764" s="19">
        <v>20.82</v>
      </c>
      <c r="F6764" s="19">
        <v>2.69</v>
      </c>
      <c r="G6764" s="19">
        <v>0</v>
      </c>
      <c r="H6764" s="17">
        <f t="shared" si="318"/>
        <v>910.95660132038938</v>
      </c>
      <c r="I6764" s="18">
        <f t="shared" si="316"/>
        <v>49.287393791262168</v>
      </c>
      <c r="J6764" s="17">
        <f t="shared" si="317"/>
        <v>0.81139517365680791</v>
      </c>
    </row>
    <row r="6765" spans="1:10" x14ac:dyDescent="0.3">
      <c r="A6765" s="2">
        <v>20201008</v>
      </c>
      <c r="B6765" s="2" t="s">
        <v>37</v>
      </c>
      <c r="C6765" s="2">
        <v>634.01</v>
      </c>
      <c r="D6765" s="2">
        <v>42.33</v>
      </c>
      <c r="E6765" s="2">
        <v>22.61</v>
      </c>
      <c r="F6765" s="2">
        <v>2.62</v>
      </c>
      <c r="G6765" s="2">
        <v>0</v>
      </c>
      <c r="H6765" s="16">
        <f t="shared" si="318"/>
        <v>941.50622328901227</v>
      </c>
      <c r="I6765" s="15">
        <f t="shared" si="316"/>
        <v>52.032069477781633</v>
      </c>
      <c r="J6765" s="14">
        <f t="shared" si="317"/>
        <v>0.82697734590130656</v>
      </c>
    </row>
    <row r="6766" spans="1:10" x14ac:dyDescent="0.3">
      <c r="A6766" s="19">
        <v>20201008</v>
      </c>
      <c r="B6766" s="19" t="s">
        <v>36</v>
      </c>
      <c r="C6766" s="19">
        <v>728.01</v>
      </c>
      <c r="D6766" s="19">
        <v>45.35</v>
      </c>
      <c r="E6766" s="19">
        <v>23.94</v>
      </c>
      <c r="F6766" s="19">
        <v>2.76</v>
      </c>
      <c r="G6766" s="19">
        <v>0</v>
      </c>
      <c r="H6766" s="17">
        <f t="shared" si="318"/>
        <v>1023.329582764231</v>
      </c>
      <c r="I6766" s="18">
        <f t="shared" si="316"/>
        <v>55.919049461382215</v>
      </c>
      <c r="J6766" s="17">
        <f t="shared" si="317"/>
        <v>0.880947881832708</v>
      </c>
    </row>
    <row r="6767" spans="1:10" x14ac:dyDescent="0.3">
      <c r="A6767" s="2">
        <v>20201008</v>
      </c>
      <c r="B6767" s="2" t="s">
        <v>35</v>
      </c>
      <c r="C6767" s="2">
        <v>691.01</v>
      </c>
      <c r="D6767" s="2">
        <v>44.17</v>
      </c>
      <c r="E6767" s="2">
        <v>24.56</v>
      </c>
      <c r="F6767" s="2">
        <v>3.31</v>
      </c>
      <c r="G6767" s="2">
        <v>0</v>
      </c>
      <c r="H6767" s="16">
        <f t="shared" si="318"/>
        <v>991.70533901599345</v>
      </c>
      <c r="I6767" s="15">
        <f t="shared" si="316"/>
        <v>55.550791844249794</v>
      </c>
      <c r="J6767" s="14">
        <f t="shared" si="317"/>
        <v>0.85536711379200381</v>
      </c>
    </row>
    <row r="6768" spans="1:10" x14ac:dyDescent="0.3">
      <c r="A6768" s="19">
        <v>20201008</v>
      </c>
      <c r="B6768" s="19" t="s">
        <v>34</v>
      </c>
      <c r="C6768" s="19">
        <v>583.01</v>
      </c>
      <c r="D6768" s="19">
        <v>39.07</v>
      </c>
      <c r="E6768" s="19">
        <v>24.64</v>
      </c>
      <c r="F6768" s="19">
        <v>4</v>
      </c>
      <c r="G6768" s="19">
        <v>0</v>
      </c>
      <c r="H6768" s="17">
        <f t="shared" si="318"/>
        <v>925.01716687239707</v>
      </c>
      <c r="I6768" s="18">
        <f t="shared" si="316"/>
        <v>53.546786464762405</v>
      </c>
      <c r="J6768" s="17">
        <f t="shared" si="317"/>
        <v>0.80618896294714093</v>
      </c>
    </row>
    <row r="6769" spans="1:10" x14ac:dyDescent="0.3">
      <c r="A6769" s="2">
        <v>20201008</v>
      </c>
      <c r="B6769" s="2" t="s">
        <v>33</v>
      </c>
      <c r="C6769" s="2">
        <v>496.01</v>
      </c>
      <c r="D6769" s="2">
        <v>31.09</v>
      </c>
      <c r="E6769" s="2">
        <v>24.27</v>
      </c>
      <c r="F6769" s="2">
        <v>4.55</v>
      </c>
      <c r="G6769" s="2">
        <v>0</v>
      </c>
      <c r="H6769" s="16">
        <f t="shared" si="318"/>
        <v>960.54509983945456</v>
      </c>
      <c r="I6769" s="15">
        <f t="shared" si="316"/>
        <v>54.287034369982955</v>
      </c>
      <c r="J6769" s="14">
        <f t="shared" si="317"/>
        <v>0.83395327175132883</v>
      </c>
    </row>
    <row r="6770" spans="1:10" x14ac:dyDescent="0.3">
      <c r="A6770" s="19">
        <v>20201008</v>
      </c>
      <c r="B6770" s="19" t="s">
        <v>32</v>
      </c>
      <c r="C6770" s="19">
        <v>313.01</v>
      </c>
      <c r="D6770" s="19">
        <v>21.29</v>
      </c>
      <c r="E6770" s="19">
        <v>23.57</v>
      </c>
      <c r="F6770" s="19">
        <v>4.9000000000000004</v>
      </c>
      <c r="G6770" s="19">
        <v>0</v>
      </c>
      <c r="H6770" s="17">
        <f t="shared" si="318"/>
        <v>862.07605472937371</v>
      </c>
      <c r="I6770" s="18">
        <f t="shared" si="316"/>
        <v>50.509876710292929</v>
      </c>
      <c r="J6770" s="17">
        <f t="shared" si="317"/>
        <v>0.76311451230968441</v>
      </c>
    </row>
    <row r="6771" spans="1:10" x14ac:dyDescent="0.3">
      <c r="A6771" s="2">
        <v>20201008</v>
      </c>
      <c r="B6771" s="2" t="s">
        <v>31</v>
      </c>
      <c r="C6771" s="2">
        <v>124</v>
      </c>
      <c r="D6771" s="2">
        <v>10.42</v>
      </c>
      <c r="E6771" s="2">
        <v>22.47</v>
      </c>
      <c r="F6771" s="2">
        <v>4.97</v>
      </c>
      <c r="G6771" s="2">
        <v>0</v>
      </c>
      <c r="H6771" s="16">
        <f t="shared" si="318"/>
        <v>685.60383541302463</v>
      </c>
      <c r="I6771" s="15">
        <f t="shared" si="316"/>
        <v>43.895119856657018</v>
      </c>
      <c r="J6771" s="14">
        <f t="shared" si="317"/>
        <v>0.62730828551361673</v>
      </c>
    </row>
    <row r="6772" spans="1:10" x14ac:dyDescent="0.3">
      <c r="A6772" s="19">
        <v>20201008</v>
      </c>
      <c r="B6772" s="19" t="s">
        <v>30</v>
      </c>
      <c r="C6772" s="19">
        <v>0</v>
      </c>
      <c r="D6772" s="19">
        <v>0</v>
      </c>
      <c r="E6772" s="19">
        <v>20.96</v>
      </c>
      <c r="F6772" s="19">
        <v>4.76</v>
      </c>
      <c r="G6772" s="19">
        <v>0</v>
      </c>
      <c r="H6772" s="17">
        <f t="shared" si="318"/>
        <v>0</v>
      </c>
      <c r="I6772" s="18">
        <f t="shared" si="316"/>
        <v>20.96</v>
      </c>
      <c r="J6772" s="17">
        <f t="shared" si="317"/>
        <v>0</v>
      </c>
    </row>
    <row r="6773" spans="1:10" x14ac:dyDescent="0.3">
      <c r="A6773" s="2">
        <v>20201008</v>
      </c>
      <c r="B6773" s="2" t="s">
        <v>29</v>
      </c>
      <c r="C6773" s="2">
        <v>0</v>
      </c>
      <c r="D6773" s="2">
        <v>0</v>
      </c>
      <c r="E6773" s="2">
        <v>19.239999999999998</v>
      </c>
      <c r="F6773" s="2">
        <v>5.03</v>
      </c>
      <c r="G6773" s="2">
        <v>0</v>
      </c>
      <c r="H6773" s="16">
        <f t="shared" si="318"/>
        <v>0</v>
      </c>
      <c r="I6773" s="15">
        <f t="shared" si="316"/>
        <v>19.239999999999998</v>
      </c>
      <c r="J6773" s="14">
        <f t="shared" si="317"/>
        <v>0</v>
      </c>
    </row>
    <row r="6774" spans="1:10" x14ac:dyDescent="0.3">
      <c r="A6774" s="19">
        <v>20201008</v>
      </c>
      <c r="B6774" s="19" t="s">
        <v>28</v>
      </c>
      <c r="C6774" s="19">
        <v>0</v>
      </c>
      <c r="D6774" s="19">
        <v>0</v>
      </c>
      <c r="E6774" s="19">
        <v>18.34</v>
      </c>
      <c r="F6774" s="19">
        <v>5.0999999999999996</v>
      </c>
      <c r="G6774" s="19">
        <v>0</v>
      </c>
      <c r="H6774" s="17">
        <f t="shared" si="318"/>
        <v>0</v>
      </c>
      <c r="I6774" s="18">
        <f t="shared" si="316"/>
        <v>18.34</v>
      </c>
      <c r="J6774" s="17">
        <f t="shared" si="317"/>
        <v>0</v>
      </c>
    </row>
    <row r="6775" spans="1:10" x14ac:dyDescent="0.3">
      <c r="A6775" s="2">
        <v>20201008</v>
      </c>
      <c r="B6775" s="2" t="s">
        <v>27</v>
      </c>
      <c r="C6775" s="2">
        <v>0</v>
      </c>
      <c r="D6775" s="2">
        <v>0</v>
      </c>
      <c r="E6775" s="2">
        <v>17.75</v>
      </c>
      <c r="F6775" s="2">
        <v>5.24</v>
      </c>
      <c r="G6775" s="2">
        <v>0</v>
      </c>
      <c r="H6775" s="16">
        <f t="shared" si="318"/>
        <v>0</v>
      </c>
      <c r="I6775" s="15">
        <f t="shared" si="316"/>
        <v>17.75</v>
      </c>
      <c r="J6775" s="14">
        <f t="shared" si="317"/>
        <v>0</v>
      </c>
    </row>
    <row r="6776" spans="1:10" x14ac:dyDescent="0.3">
      <c r="A6776" s="19">
        <v>20201008</v>
      </c>
      <c r="B6776" s="19" t="s">
        <v>26</v>
      </c>
      <c r="C6776" s="19">
        <v>0</v>
      </c>
      <c r="D6776" s="19">
        <v>0</v>
      </c>
      <c r="E6776" s="19">
        <v>17.32</v>
      </c>
      <c r="F6776" s="19">
        <v>5.17</v>
      </c>
      <c r="G6776" s="19">
        <v>0</v>
      </c>
      <c r="H6776" s="17">
        <f t="shared" si="318"/>
        <v>0</v>
      </c>
      <c r="I6776" s="18">
        <f t="shared" si="316"/>
        <v>17.32</v>
      </c>
      <c r="J6776" s="17">
        <f t="shared" si="317"/>
        <v>0</v>
      </c>
    </row>
    <row r="6777" spans="1:10" x14ac:dyDescent="0.3">
      <c r="A6777" s="2">
        <v>20201008</v>
      </c>
      <c r="B6777" s="2" t="s">
        <v>25</v>
      </c>
      <c r="C6777" s="2">
        <v>0</v>
      </c>
      <c r="D6777" s="2">
        <v>0</v>
      </c>
      <c r="E6777" s="2">
        <v>16.989999999999998</v>
      </c>
      <c r="F6777" s="2">
        <v>4.97</v>
      </c>
      <c r="G6777" s="2">
        <v>0</v>
      </c>
      <c r="H6777" s="16">
        <f t="shared" si="318"/>
        <v>0</v>
      </c>
      <c r="I6777" s="15">
        <f t="shared" si="316"/>
        <v>16.989999999999998</v>
      </c>
      <c r="J6777" s="14">
        <f t="shared" si="317"/>
        <v>0</v>
      </c>
    </row>
    <row r="6778" spans="1:10" x14ac:dyDescent="0.3">
      <c r="A6778" s="19">
        <v>20201009</v>
      </c>
      <c r="B6778" s="19" t="s">
        <v>48</v>
      </c>
      <c r="C6778" s="19">
        <v>0</v>
      </c>
      <c r="D6778" s="19">
        <v>0</v>
      </c>
      <c r="E6778" s="19">
        <v>16.77</v>
      </c>
      <c r="F6778" s="19">
        <v>5.17</v>
      </c>
      <c r="G6778" s="19">
        <v>0</v>
      </c>
      <c r="H6778" s="17">
        <f t="shared" si="318"/>
        <v>0</v>
      </c>
      <c r="I6778" s="18">
        <f t="shared" si="316"/>
        <v>16.77</v>
      </c>
      <c r="J6778" s="17">
        <f t="shared" si="317"/>
        <v>0</v>
      </c>
    </row>
    <row r="6779" spans="1:10" x14ac:dyDescent="0.3">
      <c r="A6779" s="2">
        <v>20201009</v>
      </c>
      <c r="B6779" s="2" t="s">
        <v>47</v>
      </c>
      <c r="C6779" s="2">
        <v>0</v>
      </c>
      <c r="D6779" s="2">
        <v>0</v>
      </c>
      <c r="E6779" s="2">
        <v>16.53</v>
      </c>
      <c r="F6779" s="2">
        <v>5.17</v>
      </c>
      <c r="G6779" s="2">
        <v>0</v>
      </c>
      <c r="H6779" s="16">
        <f t="shared" si="318"/>
        <v>0</v>
      </c>
      <c r="I6779" s="15">
        <f t="shared" si="316"/>
        <v>16.53</v>
      </c>
      <c r="J6779" s="14">
        <f t="shared" si="317"/>
        <v>0</v>
      </c>
    </row>
    <row r="6780" spans="1:10" x14ac:dyDescent="0.3">
      <c r="A6780" s="19">
        <v>20201009</v>
      </c>
      <c r="B6780" s="19" t="s">
        <v>46</v>
      </c>
      <c r="C6780" s="19">
        <v>0</v>
      </c>
      <c r="D6780" s="19">
        <v>0</v>
      </c>
      <c r="E6780" s="19">
        <v>16.399999999999999</v>
      </c>
      <c r="F6780" s="19">
        <v>5.0999999999999996</v>
      </c>
      <c r="G6780" s="19">
        <v>0</v>
      </c>
      <c r="H6780" s="17">
        <f t="shared" si="318"/>
        <v>0</v>
      </c>
      <c r="I6780" s="18">
        <f t="shared" si="316"/>
        <v>16.399999999999999</v>
      </c>
      <c r="J6780" s="17">
        <f t="shared" si="317"/>
        <v>0</v>
      </c>
    </row>
    <row r="6781" spans="1:10" x14ac:dyDescent="0.3">
      <c r="A6781" s="2">
        <v>20201009</v>
      </c>
      <c r="B6781" s="2" t="s">
        <v>45</v>
      </c>
      <c r="C6781" s="2">
        <v>0</v>
      </c>
      <c r="D6781" s="2">
        <v>0</v>
      </c>
      <c r="E6781" s="2">
        <v>16.27</v>
      </c>
      <c r="F6781" s="2">
        <v>4.83</v>
      </c>
      <c r="G6781" s="2">
        <v>0</v>
      </c>
      <c r="H6781" s="16">
        <f t="shared" si="318"/>
        <v>0</v>
      </c>
      <c r="I6781" s="15">
        <f t="shared" si="316"/>
        <v>16.27</v>
      </c>
      <c r="J6781" s="14">
        <f t="shared" si="317"/>
        <v>0</v>
      </c>
    </row>
    <row r="6782" spans="1:10" x14ac:dyDescent="0.3">
      <c r="A6782" s="19">
        <v>20201009</v>
      </c>
      <c r="B6782" s="19" t="s">
        <v>44</v>
      </c>
      <c r="C6782" s="19">
        <v>0</v>
      </c>
      <c r="D6782" s="19">
        <v>0</v>
      </c>
      <c r="E6782" s="19">
        <v>16.14</v>
      </c>
      <c r="F6782" s="19">
        <v>4.6900000000000004</v>
      </c>
      <c r="G6782" s="19">
        <v>0</v>
      </c>
      <c r="H6782" s="17">
        <f t="shared" si="318"/>
        <v>0</v>
      </c>
      <c r="I6782" s="18">
        <f t="shared" si="316"/>
        <v>16.14</v>
      </c>
      <c r="J6782" s="17">
        <f t="shared" si="317"/>
        <v>0</v>
      </c>
    </row>
    <row r="6783" spans="1:10" x14ac:dyDescent="0.3">
      <c r="A6783" s="2">
        <v>20201009</v>
      </c>
      <c r="B6783" s="2" t="s">
        <v>43</v>
      </c>
      <c r="C6783" s="2">
        <v>0</v>
      </c>
      <c r="D6783" s="2">
        <v>0</v>
      </c>
      <c r="E6783" s="2">
        <v>16.04</v>
      </c>
      <c r="F6783" s="2">
        <v>4.6900000000000004</v>
      </c>
      <c r="G6783" s="2">
        <v>0</v>
      </c>
      <c r="H6783" s="16">
        <f t="shared" si="318"/>
        <v>0</v>
      </c>
      <c r="I6783" s="15">
        <f t="shared" si="316"/>
        <v>16.04</v>
      </c>
      <c r="J6783" s="14">
        <f t="shared" si="317"/>
        <v>0</v>
      </c>
    </row>
    <row r="6784" spans="1:10" x14ac:dyDescent="0.3">
      <c r="A6784" s="19">
        <v>20201009</v>
      </c>
      <c r="B6784" s="19" t="s">
        <v>42</v>
      </c>
      <c r="C6784" s="19">
        <v>0</v>
      </c>
      <c r="D6784" s="19">
        <v>0</v>
      </c>
      <c r="E6784" s="19">
        <v>15.94</v>
      </c>
      <c r="F6784" s="19">
        <v>4.6900000000000004</v>
      </c>
      <c r="G6784" s="19">
        <v>0</v>
      </c>
      <c r="H6784" s="17">
        <f t="shared" si="318"/>
        <v>0</v>
      </c>
      <c r="I6784" s="18">
        <f t="shared" si="316"/>
        <v>15.94</v>
      </c>
      <c r="J6784" s="17">
        <f t="shared" si="317"/>
        <v>0</v>
      </c>
    </row>
    <row r="6785" spans="1:10" x14ac:dyDescent="0.3">
      <c r="A6785" s="2">
        <v>20201009</v>
      </c>
      <c r="B6785" s="2" t="s">
        <v>41</v>
      </c>
      <c r="C6785" s="2">
        <v>44.4</v>
      </c>
      <c r="D6785" s="2">
        <v>5.19</v>
      </c>
      <c r="E6785" s="2">
        <v>16.079999999999998</v>
      </c>
      <c r="F6785" s="2">
        <v>4.6900000000000004</v>
      </c>
      <c r="G6785" s="2">
        <v>0</v>
      </c>
      <c r="H6785" s="16">
        <f t="shared" si="318"/>
        <v>490.83137927181491</v>
      </c>
      <c r="I6785" s="15">
        <f t="shared" si="316"/>
        <v>31.418480602244216</v>
      </c>
      <c r="J6785" s="14">
        <f t="shared" si="317"/>
        <v>0.47665461668108478</v>
      </c>
    </row>
    <row r="6786" spans="1:10" x14ac:dyDescent="0.3">
      <c r="A6786" s="19">
        <v>20201009</v>
      </c>
      <c r="B6786" s="19" t="s">
        <v>40</v>
      </c>
      <c r="C6786" s="19">
        <v>239</v>
      </c>
      <c r="D6786" s="19">
        <v>16.350000000000001</v>
      </c>
      <c r="E6786" s="19">
        <v>16.739999999999998</v>
      </c>
      <c r="F6786" s="19">
        <v>4.83</v>
      </c>
      <c r="G6786" s="19">
        <v>0</v>
      </c>
      <c r="H6786" s="17">
        <f t="shared" si="318"/>
        <v>849.01045323693347</v>
      </c>
      <c r="I6786" s="18">
        <f t="shared" si="316"/>
        <v>43.271576663654173</v>
      </c>
      <c r="J6786" s="17">
        <f t="shared" si="317"/>
        <v>0.77920303510640254</v>
      </c>
    </row>
    <row r="6787" spans="1:10" x14ac:dyDescent="0.3">
      <c r="A6787" s="2">
        <v>20201009</v>
      </c>
      <c r="B6787" s="2" t="s">
        <v>39</v>
      </c>
      <c r="C6787" s="2">
        <v>387</v>
      </c>
      <c r="D6787" s="2">
        <v>26.67</v>
      </c>
      <c r="E6787" s="2">
        <v>18.13</v>
      </c>
      <c r="F6787" s="2">
        <v>5.0999999999999996</v>
      </c>
      <c r="G6787" s="2">
        <v>0</v>
      </c>
      <c r="H6787" s="16">
        <f t="shared" si="318"/>
        <v>862.2011633950392</v>
      </c>
      <c r="I6787" s="15">
        <f t="shared" si="316"/>
        <v>45.073786356094971</v>
      </c>
      <c r="J6787" s="14">
        <f t="shared" si="317"/>
        <v>0.78431677462018068</v>
      </c>
    </row>
    <row r="6788" spans="1:10" x14ac:dyDescent="0.3">
      <c r="A6788" s="19">
        <v>20201009</v>
      </c>
      <c r="B6788" s="19" t="s">
        <v>38</v>
      </c>
      <c r="C6788" s="19">
        <v>463</v>
      </c>
      <c r="D6788" s="19">
        <v>35.520000000000003</v>
      </c>
      <c r="E6788" s="19">
        <v>19.62</v>
      </c>
      <c r="F6788" s="19">
        <v>5.03</v>
      </c>
      <c r="G6788" s="19">
        <v>0</v>
      </c>
      <c r="H6788" s="17">
        <f t="shared" si="318"/>
        <v>796.91958702492673</v>
      </c>
      <c r="I6788" s="18">
        <f t="shared" si="316"/>
        <v>44.523737094528961</v>
      </c>
      <c r="J6788" s="17">
        <f t="shared" si="317"/>
        <v>0.72690476876342802</v>
      </c>
    </row>
    <row r="6789" spans="1:10" x14ac:dyDescent="0.3">
      <c r="A6789" s="2">
        <v>20201009</v>
      </c>
      <c r="B6789" s="2" t="s">
        <v>37</v>
      </c>
      <c r="C6789" s="2">
        <v>645.01</v>
      </c>
      <c r="D6789" s="2">
        <v>41.99</v>
      </c>
      <c r="E6789" s="2">
        <v>21.01</v>
      </c>
      <c r="F6789" s="2">
        <v>5.0999999999999996</v>
      </c>
      <c r="G6789" s="2">
        <v>0</v>
      </c>
      <c r="H6789" s="16">
        <f t="shared" si="318"/>
        <v>964.13922136509723</v>
      </c>
      <c r="I6789" s="15">
        <f t="shared" si="316"/>
        <v>51.139350667659286</v>
      </c>
      <c r="J6789" s="14">
        <f t="shared" si="317"/>
        <v>0.85073034196641906</v>
      </c>
    </row>
    <row r="6790" spans="1:10" x14ac:dyDescent="0.3">
      <c r="A6790" s="19">
        <v>20201009</v>
      </c>
      <c r="B6790" s="19" t="s">
        <v>36</v>
      </c>
      <c r="C6790" s="19">
        <v>732.01</v>
      </c>
      <c r="D6790" s="19">
        <v>44.98</v>
      </c>
      <c r="E6790" s="19">
        <v>22.04</v>
      </c>
      <c r="F6790" s="19">
        <v>5.45</v>
      </c>
      <c r="G6790" s="19">
        <v>0</v>
      </c>
      <c r="H6790" s="17">
        <f t="shared" si="318"/>
        <v>1035.580018496343</v>
      </c>
      <c r="I6790" s="18">
        <f t="shared" si="316"/>
        <v>54.401875578010717</v>
      </c>
      <c r="J6790" s="17">
        <f t="shared" si="317"/>
        <v>0.89856404164927717</v>
      </c>
    </row>
    <row r="6791" spans="1:10" x14ac:dyDescent="0.3">
      <c r="A6791" s="2">
        <v>20201009</v>
      </c>
      <c r="B6791" s="2" t="s">
        <v>35</v>
      </c>
      <c r="C6791" s="2">
        <v>653.01</v>
      </c>
      <c r="D6791" s="2">
        <v>43.78</v>
      </c>
      <c r="E6791" s="2">
        <v>22.65</v>
      </c>
      <c r="F6791" s="2">
        <v>5.86</v>
      </c>
      <c r="G6791" s="2">
        <v>0</v>
      </c>
      <c r="H6791" s="16">
        <f t="shared" si="318"/>
        <v>943.80447326144554</v>
      </c>
      <c r="I6791" s="15">
        <f t="shared" si="316"/>
        <v>52.143889789420172</v>
      </c>
      <c r="J6791" s="14">
        <f t="shared" si="317"/>
        <v>0.82852111253907856</v>
      </c>
    </row>
    <row r="6792" spans="1:10" x14ac:dyDescent="0.3">
      <c r="A6792" s="19">
        <v>20201009</v>
      </c>
      <c r="B6792" s="19" t="s">
        <v>34</v>
      </c>
      <c r="C6792" s="19">
        <v>610.01</v>
      </c>
      <c r="D6792" s="19">
        <v>38.69</v>
      </c>
      <c r="E6792" s="19">
        <v>22.89</v>
      </c>
      <c r="F6792" s="19">
        <v>6.34</v>
      </c>
      <c r="G6792" s="19">
        <v>0</v>
      </c>
      <c r="H6792" s="17">
        <f t="shared" si="318"/>
        <v>975.84981510057378</v>
      </c>
      <c r="I6792" s="18">
        <f t="shared" si="316"/>
        <v>53.385306721892931</v>
      </c>
      <c r="J6792" s="17">
        <f t="shared" si="317"/>
        <v>0.85120073167797849</v>
      </c>
    </row>
    <row r="6793" spans="1:10" x14ac:dyDescent="0.3">
      <c r="A6793" s="2">
        <v>20201009</v>
      </c>
      <c r="B6793" s="2" t="s">
        <v>33</v>
      </c>
      <c r="C6793" s="2">
        <v>488.01</v>
      </c>
      <c r="D6793" s="2">
        <v>30.75</v>
      </c>
      <c r="E6793" s="2">
        <v>22.77</v>
      </c>
      <c r="F6793" s="2">
        <v>6.48</v>
      </c>
      <c r="G6793" s="2">
        <v>0</v>
      </c>
      <c r="H6793" s="16">
        <f t="shared" si="318"/>
        <v>954.46234906930977</v>
      </c>
      <c r="I6793" s="15">
        <f t="shared" si="316"/>
        <v>52.596948408415926</v>
      </c>
      <c r="J6793" s="14">
        <f t="shared" si="317"/>
        <v>0.83593123214662424</v>
      </c>
    </row>
    <row r="6794" spans="1:10" x14ac:dyDescent="0.3">
      <c r="A6794" s="19">
        <v>20201009</v>
      </c>
      <c r="B6794" s="19" t="s">
        <v>32</v>
      </c>
      <c r="C6794" s="19">
        <v>305.01</v>
      </c>
      <c r="D6794" s="19">
        <v>20.97</v>
      </c>
      <c r="E6794" s="19">
        <v>22.19</v>
      </c>
      <c r="F6794" s="19">
        <v>6.48</v>
      </c>
      <c r="G6794" s="19">
        <v>0</v>
      </c>
      <c r="H6794" s="17">
        <f t="shared" si="318"/>
        <v>852.27111056260355</v>
      </c>
      <c r="I6794" s="18">
        <f t="shared" ref="I6794:I6857" si="319">E6794+H6794*((NOCT-20)/(800))</f>
        <v>48.823472205081359</v>
      </c>
      <c r="J6794" s="17">
        <f t="shared" ref="J6794:J6857" si="320">P_STC__W*(H6794/1000)*(1+(alpha_p/100)*(I6794-25))</f>
        <v>0.76090285355103449</v>
      </c>
    </row>
    <row r="6795" spans="1:10" x14ac:dyDescent="0.3">
      <c r="A6795" s="2">
        <v>20201009</v>
      </c>
      <c r="B6795" s="2" t="s">
        <v>31</v>
      </c>
      <c r="C6795" s="2">
        <v>48</v>
      </c>
      <c r="D6795" s="2">
        <v>10.11</v>
      </c>
      <c r="E6795" s="2">
        <v>21.17</v>
      </c>
      <c r="F6795" s="2">
        <v>6.28</v>
      </c>
      <c r="G6795" s="2">
        <v>0</v>
      </c>
      <c r="H6795" s="16">
        <f t="shared" si="318"/>
        <v>273.44420670874081</v>
      </c>
      <c r="I6795" s="15">
        <f t="shared" si="319"/>
        <v>29.715131459648152</v>
      </c>
      <c r="J6795" s="14">
        <f t="shared" si="320"/>
        <v>0.26764224249194168</v>
      </c>
    </row>
    <row r="6796" spans="1:10" x14ac:dyDescent="0.3">
      <c r="A6796" s="19">
        <v>20201009</v>
      </c>
      <c r="B6796" s="19" t="s">
        <v>30</v>
      </c>
      <c r="C6796" s="19">
        <v>0</v>
      </c>
      <c r="D6796" s="19">
        <v>0</v>
      </c>
      <c r="E6796" s="19">
        <v>19.809999999999999</v>
      </c>
      <c r="F6796" s="19">
        <v>6.14</v>
      </c>
      <c r="G6796" s="19">
        <v>0</v>
      </c>
      <c r="H6796" s="17">
        <f t="shared" si="318"/>
        <v>0</v>
      </c>
      <c r="I6796" s="18">
        <f t="shared" si="319"/>
        <v>19.809999999999999</v>
      </c>
      <c r="J6796" s="17">
        <f t="shared" si="320"/>
        <v>0</v>
      </c>
    </row>
    <row r="6797" spans="1:10" x14ac:dyDescent="0.3">
      <c r="A6797" s="2">
        <v>20201009</v>
      </c>
      <c r="B6797" s="2" t="s">
        <v>29</v>
      </c>
      <c r="C6797" s="2">
        <v>0</v>
      </c>
      <c r="D6797" s="2">
        <v>0</v>
      </c>
      <c r="E6797" s="2">
        <v>18.68</v>
      </c>
      <c r="F6797" s="2">
        <v>6.21</v>
      </c>
      <c r="G6797" s="2">
        <v>0</v>
      </c>
      <c r="H6797" s="16">
        <f t="shared" si="318"/>
        <v>0</v>
      </c>
      <c r="I6797" s="15">
        <f t="shared" si="319"/>
        <v>18.68</v>
      </c>
      <c r="J6797" s="14">
        <f t="shared" si="320"/>
        <v>0</v>
      </c>
    </row>
    <row r="6798" spans="1:10" x14ac:dyDescent="0.3">
      <c r="A6798" s="19">
        <v>20201009</v>
      </c>
      <c r="B6798" s="19" t="s">
        <v>28</v>
      </c>
      <c r="C6798" s="19">
        <v>0</v>
      </c>
      <c r="D6798" s="19">
        <v>0</v>
      </c>
      <c r="E6798" s="19">
        <v>17.91</v>
      </c>
      <c r="F6798" s="19">
        <v>6.34</v>
      </c>
      <c r="G6798" s="19">
        <v>0</v>
      </c>
      <c r="H6798" s="17">
        <f t="shared" si="318"/>
        <v>0</v>
      </c>
      <c r="I6798" s="18">
        <f t="shared" si="319"/>
        <v>17.91</v>
      </c>
      <c r="J6798" s="17">
        <f t="shared" si="320"/>
        <v>0</v>
      </c>
    </row>
    <row r="6799" spans="1:10" x14ac:dyDescent="0.3">
      <c r="A6799" s="2">
        <v>20201009</v>
      </c>
      <c r="B6799" s="2" t="s">
        <v>27</v>
      </c>
      <c r="C6799" s="2">
        <v>0</v>
      </c>
      <c r="D6799" s="2">
        <v>0</v>
      </c>
      <c r="E6799" s="2">
        <v>17.47</v>
      </c>
      <c r="F6799" s="2">
        <v>6.28</v>
      </c>
      <c r="G6799" s="2">
        <v>0</v>
      </c>
      <c r="H6799" s="16">
        <f t="shared" si="318"/>
        <v>0</v>
      </c>
      <c r="I6799" s="15">
        <f t="shared" si="319"/>
        <v>17.47</v>
      </c>
      <c r="J6799" s="14">
        <f t="shared" si="320"/>
        <v>0</v>
      </c>
    </row>
    <row r="6800" spans="1:10" x14ac:dyDescent="0.3">
      <c r="A6800" s="19">
        <v>20201009</v>
      </c>
      <c r="B6800" s="19" t="s">
        <v>26</v>
      </c>
      <c r="C6800" s="19">
        <v>0</v>
      </c>
      <c r="D6800" s="19">
        <v>0</v>
      </c>
      <c r="E6800" s="19">
        <v>17.14</v>
      </c>
      <c r="F6800" s="19">
        <v>5.93</v>
      </c>
      <c r="G6800" s="19">
        <v>0</v>
      </c>
      <c r="H6800" s="17">
        <f t="shared" si="318"/>
        <v>0</v>
      </c>
      <c r="I6800" s="18">
        <f t="shared" si="319"/>
        <v>17.14</v>
      </c>
      <c r="J6800" s="17">
        <f t="shared" si="320"/>
        <v>0</v>
      </c>
    </row>
    <row r="6801" spans="1:10" x14ac:dyDescent="0.3">
      <c r="A6801" s="2">
        <v>20201009</v>
      </c>
      <c r="B6801" s="2" t="s">
        <v>25</v>
      </c>
      <c r="C6801" s="2">
        <v>0</v>
      </c>
      <c r="D6801" s="2">
        <v>0</v>
      </c>
      <c r="E6801" s="2">
        <v>16.89</v>
      </c>
      <c r="F6801" s="2">
        <v>5.59</v>
      </c>
      <c r="G6801" s="2">
        <v>0</v>
      </c>
      <c r="H6801" s="16">
        <f t="shared" si="318"/>
        <v>0</v>
      </c>
      <c r="I6801" s="15">
        <f t="shared" si="319"/>
        <v>16.89</v>
      </c>
      <c r="J6801" s="14">
        <f t="shared" si="320"/>
        <v>0</v>
      </c>
    </row>
    <row r="6802" spans="1:10" x14ac:dyDescent="0.3">
      <c r="A6802" s="19">
        <v>20201010</v>
      </c>
      <c r="B6802" s="19" t="s">
        <v>48</v>
      </c>
      <c r="C6802" s="19">
        <v>0</v>
      </c>
      <c r="D6802" s="19">
        <v>0</v>
      </c>
      <c r="E6802" s="19">
        <v>16.670000000000002</v>
      </c>
      <c r="F6802" s="19">
        <v>5.17</v>
      </c>
      <c r="G6802" s="19">
        <v>0</v>
      </c>
      <c r="H6802" s="17">
        <f t="shared" si="318"/>
        <v>0</v>
      </c>
      <c r="I6802" s="18">
        <f t="shared" si="319"/>
        <v>16.670000000000002</v>
      </c>
      <c r="J6802" s="17">
        <f t="shared" si="320"/>
        <v>0</v>
      </c>
    </row>
    <row r="6803" spans="1:10" x14ac:dyDescent="0.3">
      <c r="A6803" s="2">
        <v>20201010</v>
      </c>
      <c r="B6803" s="2" t="s">
        <v>47</v>
      </c>
      <c r="C6803" s="2">
        <v>0</v>
      </c>
      <c r="D6803" s="2">
        <v>0</v>
      </c>
      <c r="E6803" s="2">
        <v>16.46</v>
      </c>
      <c r="F6803" s="2">
        <v>4.97</v>
      </c>
      <c r="G6803" s="2">
        <v>0</v>
      </c>
      <c r="H6803" s="16">
        <f t="shared" ref="H6803:H6866" si="321">IF(D6803&gt;0,C6803/SIN(D6803*PI()/180),0)</f>
        <v>0</v>
      </c>
      <c r="I6803" s="15">
        <f t="shared" si="319"/>
        <v>16.46</v>
      </c>
      <c r="J6803" s="14">
        <f t="shared" si="320"/>
        <v>0</v>
      </c>
    </row>
    <row r="6804" spans="1:10" x14ac:dyDescent="0.3">
      <c r="A6804" s="19">
        <v>20201010</v>
      </c>
      <c r="B6804" s="19" t="s">
        <v>46</v>
      </c>
      <c r="C6804" s="19">
        <v>0</v>
      </c>
      <c r="D6804" s="19">
        <v>0</v>
      </c>
      <c r="E6804" s="19">
        <v>16.350000000000001</v>
      </c>
      <c r="F6804" s="19">
        <v>5.0999999999999996</v>
      </c>
      <c r="G6804" s="19">
        <v>0</v>
      </c>
      <c r="H6804" s="17">
        <f t="shared" si="321"/>
        <v>0</v>
      </c>
      <c r="I6804" s="18">
        <f t="shared" si="319"/>
        <v>16.350000000000001</v>
      </c>
      <c r="J6804" s="17">
        <f t="shared" si="320"/>
        <v>0</v>
      </c>
    </row>
    <row r="6805" spans="1:10" x14ac:dyDescent="0.3">
      <c r="A6805" s="2">
        <v>20201010</v>
      </c>
      <c r="B6805" s="2" t="s">
        <v>45</v>
      </c>
      <c r="C6805" s="2">
        <v>0</v>
      </c>
      <c r="D6805" s="2">
        <v>0</v>
      </c>
      <c r="E6805" s="2">
        <v>16.260000000000002</v>
      </c>
      <c r="F6805" s="2">
        <v>5.03</v>
      </c>
      <c r="G6805" s="2">
        <v>0</v>
      </c>
      <c r="H6805" s="16">
        <f t="shared" si="321"/>
        <v>0</v>
      </c>
      <c r="I6805" s="15">
        <f t="shared" si="319"/>
        <v>16.260000000000002</v>
      </c>
      <c r="J6805" s="14">
        <f t="shared" si="320"/>
        <v>0</v>
      </c>
    </row>
    <row r="6806" spans="1:10" x14ac:dyDescent="0.3">
      <c r="A6806" s="19">
        <v>20201010</v>
      </c>
      <c r="B6806" s="19" t="s">
        <v>44</v>
      </c>
      <c r="C6806" s="19">
        <v>0</v>
      </c>
      <c r="D6806" s="19">
        <v>0</v>
      </c>
      <c r="E6806" s="19">
        <v>16.25</v>
      </c>
      <c r="F6806" s="19">
        <v>4.62</v>
      </c>
      <c r="G6806" s="19">
        <v>0</v>
      </c>
      <c r="H6806" s="17">
        <f t="shared" si="321"/>
        <v>0</v>
      </c>
      <c r="I6806" s="18">
        <f t="shared" si="319"/>
        <v>16.25</v>
      </c>
      <c r="J6806" s="17">
        <f t="shared" si="320"/>
        <v>0</v>
      </c>
    </row>
    <row r="6807" spans="1:10" x14ac:dyDescent="0.3">
      <c r="A6807" s="2">
        <v>20201010</v>
      </c>
      <c r="B6807" s="2" t="s">
        <v>43</v>
      </c>
      <c r="C6807" s="2">
        <v>0</v>
      </c>
      <c r="D6807" s="2">
        <v>0</v>
      </c>
      <c r="E6807" s="2">
        <v>16.32</v>
      </c>
      <c r="F6807" s="2">
        <v>4.62</v>
      </c>
      <c r="G6807" s="2">
        <v>0</v>
      </c>
      <c r="H6807" s="16">
        <f t="shared" si="321"/>
        <v>0</v>
      </c>
      <c r="I6807" s="15">
        <f t="shared" si="319"/>
        <v>16.32</v>
      </c>
      <c r="J6807" s="14">
        <f t="shared" si="320"/>
        <v>0</v>
      </c>
    </row>
    <row r="6808" spans="1:10" x14ac:dyDescent="0.3">
      <c r="A6808" s="19">
        <v>20201010</v>
      </c>
      <c r="B6808" s="19" t="s">
        <v>42</v>
      </c>
      <c r="C6808" s="19">
        <v>0</v>
      </c>
      <c r="D6808" s="19">
        <v>0</v>
      </c>
      <c r="E6808" s="19">
        <v>16.21</v>
      </c>
      <c r="F6808" s="19">
        <v>4.4800000000000004</v>
      </c>
      <c r="G6808" s="19">
        <v>0</v>
      </c>
      <c r="H6808" s="17">
        <f t="shared" si="321"/>
        <v>0</v>
      </c>
      <c r="I6808" s="18">
        <f t="shared" si="319"/>
        <v>16.21</v>
      </c>
      <c r="J6808" s="17">
        <f t="shared" si="320"/>
        <v>0</v>
      </c>
    </row>
    <row r="6809" spans="1:10" x14ac:dyDescent="0.3">
      <c r="A6809" s="2">
        <v>20201010</v>
      </c>
      <c r="B6809" s="2" t="s">
        <v>41</v>
      </c>
      <c r="C6809" s="2">
        <v>42.63</v>
      </c>
      <c r="D6809" s="2">
        <v>4.99</v>
      </c>
      <c r="E6809" s="2">
        <v>16.07</v>
      </c>
      <c r="F6809" s="2">
        <v>4.6900000000000004</v>
      </c>
      <c r="G6809" s="2">
        <v>0</v>
      </c>
      <c r="H6809" s="16">
        <f t="shared" si="321"/>
        <v>490.10211786680236</v>
      </c>
      <c r="I6809" s="15">
        <f t="shared" si="319"/>
        <v>31.385691183337574</v>
      </c>
      <c r="J6809" s="14">
        <f t="shared" si="320"/>
        <v>0.47601873438831538</v>
      </c>
    </row>
    <row r="6810" spans="1:10" x14ac:dyDescent="0.3">
      <c r="A6810" s="19">
        <v>20201010</v>
      </c>
      <c r="B6810" s="19" t="s">
        <v>40</v>
      </c>
      <c r="C6810" s="19">
        <v>244</v>
      </c>
      <c r="D6810" s="19">
        <v>16.14</v>
      </c>
      <c r="E6810" s="19">
        <v>16.39</v>
      </c>
      <c r="F6810" s="19">
        <v>5.45</v>
      </c>
      <c r="G6810" s="19">
        <v>0</v>
      </c>
      <c r="H6810" s="17">
        <f t="shared" si="321"/>
        <v>877.74414098410784</v>
      </c>
      <c r="I6810" s="18">
        <f t="shared" si="319"/>
        <v>43.819504405753371</v>
      </c>
      <c r="J6810" s="17">
        <f t="shared" si="320"/>
        <v>0.803409947206422</v>
      </c>
    </row>
    <row r="6811" spans="1:10" x14ac:dyDescent="0.3">
      <c r="A6811" s="2">
        <v>20201010</v>
      </c>
      <c r="B6811" s="2" t="s">
        <v>39</v>
      </c>
      <c r="C6811" s="2">
        <v>430</v>
      </c>
      <c r="D6811" s="2">
        <v>26.42</v>
      </c>
      <c r="E6811" s="2">
        <v>17.5</v>
      </c>
      <c r="F6811" s="2">
        <v>5.38</v>
      </c>
      <c r="G6811" s="2">
        <v>0</v>
      </c>
      <c r="H6811" s="16">
        <f t="shared" si="321"/>
        <v>966.40546601016774</v>
      </c>
      <c r="I6811" s="15">
        <f t="shared" si="319"/>
        <v>47.700170812817746</v>
      </c>
      <c r="J6811" s="14">
        <f t="shared" si="320"/>
        <v>0.86768640482224579</v>
      </c>
    </row>
    <row r="6812" spans="1:10" x14ac:dyDescent="0.3">
      <c r="A6812" s="19">
        <v>20201010</v>
      </c>
      <c r="B6812" s="19" t="s">
        <v>38</v>
      </c>
      <c r="C6812" s="19">
        <v>571.01</v>
      </c>
      <c r="D6812" s="19">
        <v>35.229999999999997</v>
      </c>
      <c r="E6812" s="19">
        <v>19.239999999999998</v>
      </c>
      <c r="F6812" s="19">
        <v>4.97</v>
      </c>
      <c r="G6812" s="19">
        <v>0</v>
      </c>
      <c r="H6812" s="17">
        <f t="shared" si="321"/>
        <v>989.85873130878724</v>
      </c>
      <c r="I6812" s="18">
        <f t="shared" si="319"/>
        <v>50.1730853533996</v>
      </c>
      <c r="J6812" s="17">
        <f t="shared" si="320"/>
        <v>0.87772863881908947</v>
      </c>
    </row>
    <row r="6813" spans="1:10" x14ac:dyDescent="0.3">
      <c r="A6813" s="2">
        <v>20201010</v>
      </c>
      <c r="B6813" s="2" t="s">
        <v>37</v>
      </c>
      <c r="C6813" s="2">
        <v>704.01</v>
      </c>
      <c r="D6813" s="2">
        <v>41.65</v>
      </c>
      <c r="E6813" s="2">
        <v>20.95</v>
      </c>
      <c r="F6813" s="2">
        <v>4.62</v>
      </c>
      <c r="G6813" s="2">
        <v>0</v>
      </c>
      <c r="H6813" s="16">
        <f t="shared" si="321"/>
        <v>1059.3330375810917</v>
      </c>
      <c r="I6813" s="15">
        <f t="shared" si="319"/>
        <v>54.054157424409112</v>
      </c>
      <c r="J6813" s="14">
        <f t="shared" si="320"/>
        <v>0.92083190780667823</v>
      </c>
    </row>
    <row r="6814" spans="1:10" x14ac:dyDescent="0.3">
      <c r="A6814" s="19">
        <v>20201010</v>
      </c>
      <c r="B6814" s="19" t="s">
        <v>36</v>
      </c>
      <c r="C6814" s="19">
        <v>743.01</v>
      </c>
      <c r="D6814" s="19">
        <v>44.6</v>
      </c>
      <c r="E6814" s="19">
        <v>22.23</v>
      </c>
      <c r="F6814" s="19">
        <v>5.03</v>
      </c>
      <c r="G6814" s="19">
        <v>0</v>
      </c>
      <c r="H6814" s="17">
        <f t="shared" si="321"/>
        <v>1058.1880927962284</v>
      </c>
      <c r="I6814" s="18">
        <f t="shared" si="319"/>
        <v>55.298377899882141</v>
      </c>
      <c r="J6814" s="17">
        <f t="shared" si="320"/>
        <v>0.91391187053509781</v>
      </c>
    </row>
    <row r="6815" spans="1:10" x14ac:dyDescent="0.3">
      <c r="A6815" s="2">
        <v>20201010</v>
      </c>
      <c r="B6815" s="2" t="s">
        <v>35</v>
      </c>
      <c r="C6815" s="2">
        <v>721.01</v>
      </c>
      <c r="D6815" s="2">
        <v>43.39</v>
      </c>
      <c r="E6815" s="2">
        <v>23.17</v>
      </c>
      <c r="F6815" s="2">
        <v>5.03</v>
      </c>
      <c r="G6815" s="2">
        <v>0</v>
      </c>
      <c r="H6815" s="16">
        <f t="shared" si="321"/>
        <v>1049.5651518361676</v>
      </c>
      <c r="I6815" s="15">
        <f t="shared" si="319"/>
        <v>55.96891099488024</v>
      </c>
      <c r="J6815" s="14">
        <f t="shared" si="320"/>
        <v>0.90329764786872768</v>
      </c>
    </row>
    <row r="6816" spans="1:10" x14ac:dyDescent="0.3">
      <c r="A6816" s="19">
        <v>20201010</v>
      </c>
      <c r="B6816" s="19" t="s">
        <v>34</v>
      </c>
      <c r="C6816" s="19">
        <v>623.01</v>
      </c>
      <c r="D6816" s="19">
        <v>38.33</v>
      </c>
      <c r="E6816" s="19">
        <v>23.84</v>
      </c>
      <c r="F6816" s="19">
        <v>4.97</v>
      </c>
      <c r="G6816" s="19">
        <v>0</v>
      </c>
      <c r="H6816" s="17">
        <f t="shared" si="321"/>
        <v>1004.5472289061261</v>
      </c>
      <c r="I6816" s="18">
        <f t="shared" si="319"/>
        <v>55.232100903316436</v>
      </c>
      <c r="J6816" s="17">
        <f t="shared" si="320"/>
        <v>0.86788414956715998</v>
      </c>
    </row>
    <row r="6817" spans="1:10" x14ac:dyDescent="0.3">
      <c r="A6817" s="2">
        <v>20201010</v>
      </c>
      <c r="B6817" s="2" t="s">
        <v>33</v>
      </c>
      <c r="C6817" s="2">
        <v>490.01</v>
      </c>
      <c r="D6817" s="2">
        <v>30.41</v>
      </c>
      <c r="E6817" s="2">
        <v>23.86</v>
      </c>
      <c r="F6817" s="2">
        <v>5.59</v>
      </c>
      <c r="G6817" s="2">
        <v>0</v>
      </c>
      <c r="H6817" s="16">
        <f t="shared" si="321"/>
        <v>968.04663112590936</v>
      </c>
      <c r="I6817" s="15">
        <f t="shared" si="319"/>
        <v>54.111457222684663</v>
      </c>
      <c r="J6817" s="14">
        <f t="shared" si="320"/>
        <v>0.84123101471377282</v>
      </c>
    </row>
    <row r="6818" spans="1:10" x14ac:dyDescent="0.3">
      <c r="A6818" s="19">
        <v>20201010</v>
      </c>
      <c r="B6818" s="19" t="s">
        <v>32</v>
      </c>
      <c r="C6818" s="19">
        <v>321.01</v>
      </c>
      <c r="D6818" s="19">
        <v>20.66</v>
      </c>
      <c r="E6818" s="19">
        <v>22.99</v>
      </c>
      <c r="F6818" s="19">
        <v>6.28</v>
      </c>
      <c r="G6818" s="19">
        <v>0</v>
      </c>
      <c r="H6818" s="17">
        <f t="shared" si="321"/>
        <v>909.83634212168704</v>
      </c>
      <c r="I6818" s="18">
        <f t="shared" si="319"/>
        <v>51.422385691302722</v>
      </c>
      <c r="J6818" s="17">
        <f t="shared" si="320"/>
        <v>0.80165613175792239</v>
      </c>
    </row>
    <row r="6819" spans="1:10" x14ac:dyDescent="0.3">
      <c r="A6819" s="2">
        <v>20201010</v>
      </c>
      <c r="B6819" s="2" t="s">
        <v>31</v>
      </c>
      <c r="C6819" s="2">
        <v>127.01</v>
      </c>
      <c r="D6819" s="2">
        <v>9.82</v>
      </c>
      <c r="E6819" s="2">
        <v>21.74</v>
      </c>
      <c r="F6819" s="2">
        <v>6.21</v>
      </c>
      <c r="G6819" s="2">
        <v>0</v>
      </c>
      <c r="H6819" s="16">
        <f t="shared" si="321"/>
        <v>744.69318434800653</v>
      </c>
      <c r="I6819" s="15">
        <f t="shared" si="319"/>
        <v>45.011662010875199</v>
      </c>
      <c r="J6819" s="14">
        <f t="shared" si="320"/>
        <v>0.6776317169666205</v>
      </c>
    </row>
    <row r="6820" spans="1:10" x14ac:dyDescent="0.3">
      <c r="A6820" s="19">
        <v>20201010</v>
      </c>
      <c r="B6820" s="19" t="s">
        <v>30</v>
      </c>
      <c r="C6820" s="19">
        <v>0</v>
      </c>
      <c r="D6820" s="19">
        <v>0</v>
      </c>
      <c r="E6820" s="19">
        <v>20.25</v>
      </c>
      <c r="F6820" s="19">
        <v>6.07</v>
      </c>
      <c r="G6820" s="19">
        <v>0</v>
      </c>
      <c r="H6820" s="17">
        <f t="shared" si="321"/>
        <v>0</v>
      </c>
      <c r="I6820" s="18">
        <f t="shared" si="319"/>
        <v>20.25</v>
      </c>
      <c r="J6820" s="17">
        <f t="shared" si="320"/>
        <v>0</v>
      </c>
    </row>
    <row r="6821" spans="1:10" x14ac:dyDescent="0.3">
      <c r="A6821" s="2">
        <v>20201010</v>
      </c>
      <c r="B6821" s="2" t="s">
        <v>29</v>
      </c>
      <c r="C6821" s="2">
        <v>0</v>
      </c>
      <c r="D6821" s="2">
        <v>0</v>
      </c>
      <c r="E6821" s="2">
        <v>19.100000000000001</v>
      </c>
      <c r="F6821" s="2">
        <v>6.28</v>
      </c>
      <c r="G6821" s="2">
        <v>0</v>
      </c>
      <c r="H6821" s="16">
        <f t="shared" si="321"/>
        <v>0</v>
      </c>
      <c r="I6821" s="15">
        <f t="shared" si="319"/>
        <v>19.100000000000001</v>
      </c>
      <c r="J6821" s="14">
        <f t="shared" si="320"/>
        <v>0</v>
      </c>
    </row>
    <row r="6822" spans="1:10" x14ac:dyDescent="0.3">
      <c r="A6822" s="19">
        <v>20201010</v>
      </c>
      <c r="B6822" s="19" t="s">
        <v>28</v>
      </c>
      <c r="C6822" s="19">
        <v>0</v>
      </c>
      <c r="D6822" s="19">
        <v>0</v>
      </c>
      <c r="E6822" s="19">
        <v>18.52</v>
      </c>
      <c r="F6822" s="19">
        <v>6.34</v>
      </c>
      <c r="G6822" s="19">
        <v>0</v>
      </c>
      <c r="H6822" s="17">
        <f t="shared" si="321"/>
        <v>0</v>
      </c>
      <c r="I6822" s="18">
        <f t="shared" si="319"/>
        <v>18.52</v>
      </c>
      <c r="J6822" s="17">
        <f t="shared" si="320"/>
        <v>0</v>
      </c>
    </row>
    <row r="6823" spans="1:10" x14ac:dyDescent="0.3">
      <c r="A6823" s="2">
        <v>20201010</v>
      </c>
      <c r="B6823" s="2" t="s">
        <v>27</v>
      </c>
      <c r="C6823" s="2">
        <v>0</v>
      </c>
      <c r="D6823" s="2">
        <v>0</v>
      </c>
      <c r="E6823" s="2">
        <v>18.29</v>
      </c>
      <c r="F6823" s="2">
        <v>6.28</v>
      </c>
      <c r="G6823" s="2">
        <v>0</v>
      </c>
      <c r="H6823" s="16">
        <f t="shared" si="321"/>
        <v>0</v>
      </c>
      <c r="I6823" s="15">
        <f t="shared" si="319"/>
        <v>18.29</v>
      </c>
      <c r="J6823" s="14">
        <f t="shared" si="320"/>
        <v>0</v>
      </c>
    </row>
    <row r="6824" spans="1:10" x14ac:dyDescent="0.3">
      <c r="A6824" s="19">
        <v>20201010</v>
      </c>
      <c r="B6824" s="19" t="s">
        <v>26</v>
      </c>
      <c r="C6824" s="19">
        <v>0</v>
      </c>
      <c r="D6824" s="19">
        <v>0</v>
      </c>
      <c r="E6824" s="19">
        <v>18.100000000000001</v>
      </c>
      <c r="F6824" s="19">
        <v>6.14</v>
      </c>
      <c r="G6824" s="19">
        <v>0</v>
      </c>
      <c r="H6824" s="17">
        <f t="shared" si="321"/>
        <v>0</v>
      </c>
      <c r="I6824" s="18">
        <f t="shared" si="319"/>
        <v>18.100000000000001</v>
      </c>
      <c r="J6824" s="17">
        <f t="shared" si="320"/>
        <v>0</v>
      </c>
    </row>
    <row r="6825" spans="1:10" x14ac:dyDescent="0.3">
      <c r="A6825" s="2">
        <v>20201010</v>
      </c>
      <c r="B6825" s="2" t="s">
        <v>25</v>
      </c>
      <c r="C6825" s="2">
        <v>0</v>
      </c>
      <c r="D6825" s="2">
        <v>0</v>
      </c>
      <c r="E6825" s="2">
        <v>17.920000000000002</v>
      </c>
      <c r="F6825" s="2">
        <v>5.93</v>
      </c>
      <c r="G6825" s="2">
        <v>0</v>
      </c>
      <c r="H6825" s="16">
        <f t="shared" si="321"/>
        <v>0</v>
      </c>
      <c r="I6825" s="15">
        <f t="shared" si="319"/>
        <v>17.920000000000002</v>
      </c>
      <c r="J6825" s="14">
        <f t="shared" si="320"/>
        <v>0</v>
      </c>
    </row>
    <row r="6826" spans="1:10" x14ac:dyDescent="0.3">
      <c r="A6826" s="19">
        <v>20201011</v>
      </c>
      <c r="B6826" s="19" t="s">
        <v>48</v>
      </c>
      <c r="C6826" s="19">
        <v>0</v>
      </c>
      <c r="D6826" s="19">
        <v>0</v>
      </c>
      <c r="E6826" s="19">
        <v>17.73</v>
      </c>
      <c r="F6826" s="19">
        <v>5.72</v>
      </c>
      <c r="G6826" s="19">
        <v>0</v>
      </c>
      <c r="H6826" s="17">
        <f t="shared" si="321"/>
        <v>0</v>
      </c>
      <c r="I6826" s="18">
        <f t="shared" si="319"/>
        <v>17.73</v>
      </c>
      <c r="J6826" s="17">
        <f t="shared" si="320"/>
        <v>0</v>
      </c>
    </row>
    <row r="6827" spans="1:10" x14ac:dyDescent="0.3">
      <c r="A6827" s="2">
        <v>20201011</v>
      </c>
      <c r="B6827" s="2" t="s">
        <v>47</v>
      </c>
      <c r="C6827" s="2">
        <v>0</v>
      </c>
      <c r="D6827" s="2">
        <v>0</v>
      </c>
      <c r="E6827" s="2">
        <v>17.62</v>
      </c>
      <c r="F6827" s="2">
        <v>5.38</v>
      </c>
      <c r="G6827" s="2">
        <v>0</v>
      </c>
      <c r="H6827" s="16">
        <f t="shared" si="321"/>
        <v>0</v>
      </c>
      <c r="I6827" s="15">
        <f t="shared" si="319"/>
        <v>17.62</v>
      </c>
      <c r="J6827" s="14">
        <f t="shared" si="320"/>
        <v>0</v>
      </c>
    </row>
    <row r="6828" spans="1:10" x14ac:dyDescent="0.3">
      <c r="A6828" s="19">
        <v>20201011</v>
      </c>
      <c r="B6828" s="19" t="s">
        <v>46</v>
      </c>
      <c r="C6828" s="19">
        <v>0</v>
      </c>
      <c r="D6828" s="19">
        <v>0</v>
      </c>
      <c r="E6828" s="19">
        <v>17.39</v>
      </c>
      <c r="F6828" s="19">
        <v>5.03</v>
      </c>
      <c r="G6828" s="19">
        <v>0</v>
      </c>
      <c r="H6828" s="17">
        <f t="shared" si="321"/>
        <v>0</v>
      </c>
      <c r="I6828" s="18">
        <f t="shared" si="319"/>
        <v>17.39</v>
      </c>
      <c r="J6828" s="17">
        <f t="shared" si="320"/>
        <v>0</v>
      </c>
    </row>
    <row r="6829" spans="1:10" x14ac:dyDescent="0.3">
      <c r="A6829" s="2">
        <v>20201011</v>
      </c>
      <c r="B6829" s="2" t="s">
        <v>45</v>
      </c>
      <c r="C6829" s="2">
        <v>0</v>
      </c>
      <c r="D6829" s="2">
        <v>0</v>
      </c>
      <c r="E6829" s="2">
        <v>17.170000000000002</v>
      </c>
      <c r="F6829" s="2">
        <v>4.83</v>
      </c>
      <c r="G6829" s="2">
        <v>0</v>
      </c>
      <c r="H6829" s="16">
        <f t="shared" si="321"/>
        <v>0</v>
      </c>
      <c r="I6829" s="15">
        <f t="shared" si="319"/>
        <v>17.170000000000002</v>
      </c>
      <c r="J6829" s="14">
        <f t="shared" si="320"/>
        <v>0</v>
      </c>
    </row>
    <row r="6830" spans="1:10" x14ac:dyDescent="0.3">
      <c r="A6830" s="19">
        <v>20201011</v>
      </c>
      <c r="B6830" s="19" t="s">
        <v>44</v>
      </c>
      <c r="C6830" s="19">
        <v>0</v>
      </c>
      <c r="D6830" s="19">
        <v>0</v>
      </c>
      <c r="E6830" s="19">
        <v>16.940000000000001</v>
      </c>
      <c r="F6830" s="19">
        <v>4.6900000000000004</v>
      </c>
      <c r="G6830" s="19">
        <v>0</v>
      </c>
      <c r="H6830" s="17">
        <f t="shared" si="321"/>
        <v>0</v>
      </c>
      <c r="I6830" s="18">
        <f t="shared" si="319"/>
        <v>16.940000000000001</v>
      </c>
      <c r="J6830" s="17">
        <f t="shared" si="320"/>
        <v>0</v>
      </c>
    </row>
    <row r="6831" spans="1:10" x14ac:dyDescent="0.3">
      <c r="A6831" s="2">
        <v>20201011</v>
      </c>
      <c r="B6831" s="2" t="s">
        <v>43</v>
      </c>
      <c r="C6831" s="2">
        <v>0</v>
      </c>
      <c r="D6831" s="2">
        <v>0</v>
      </c>
      <c r="E6831" s="2">
        <v>16.690000000000001</v>
      </c>
      <c r="F6831" s="2">
        <v>4.6900000000000004</v>
      </c>
      <c r="G6831" s="2">
        <v>0</v>
      </c>
      <c r="H6831" s="16">
        <f t="shared" si="321"/>
        <v>0</v>
      </c>
      <c r="I6831" s="15">
        <f t="shared" si="319"/>
        <v>16.690000000000001</v>
      </c>
      <c r="J6831" s="14">
        <f t="shared" si="320"/>
        <v>0</v>
      </c>
    </row>
    <row r="6832" spans="1:10" x14ac:dyDescent="0.3">
      <c r="A6832" s="19">
        <v>20201011</v>
      </c>
      <c r="B6832" s="19" t="s">
        <v>42</v>
      </c>
      <c r="C6832" s="19">
        <v>0</v>
      </c>
      <c r="D6832" s="19">
        <v>0</v>
      </c>
      <c r="E6832" s="19">
        <v>16.34</v>
      </c>
      <c r="F6832" s="19">
        <v>4.83</v>
      </c>
      <c r="G6832" s="19">
        <v>0</v>
      </c>
      <c r="H6832" s="17">
        <f t="shared" si="321"/>
        <v>0</v>
      </c>
      <c r="I6832" s="18">
        <f t="shared" si="319"/>
        <v>16.34</v>
      </c>
      <c r="J6832" s="17">
        <f t="shared" si="320"/>
        <v>0</v>
      </c>
    </row>
    <row r="6833" spans="1:10" x14ac:dyDescent="0.3">
      <c r="A6833" s="2">
        <v>20201011</v>
      </c>
      <c r="B6833" s="2" t="s">
        <v>41</v>
      </c>
      <c r="C6833" s="2">
        <v>39.340000000000003</v>
      </c>
      <c r="D6833" s="2">
        <v>4.79</v>
      </c>
      <c r="E6833" s="2">
        <v>15.94</v>
      </c>
      <c r="F6833" s="2">
        <v>4.97</v>
      </c>
      <c r="G6833" s="2">
        <v>0</v>
      </c>
      <c r="H6833" s="16">
        <f t="shared" si="321"/>
        <v>471.11560048245633</v>
      </c>
      <c r="I6833" s="15">
        <f t="shared" si="319"/>
        <v>30.662362515076758</v>
      </c>
      <c r="J6833" s="14">
        <f t="shared" si="320"/>
        <v>0.45911127755847753</v>
      </c>
    </row>
    <row r="6834" spans="1:10" x14ac:dyDescent="0.3">
      <c r="A6834" s="19">
        <v>20201011</v>
      </c>
      <c r="B6834" s="19" t="s">
        <v>40</v>
      </c>
      <c r="C6834" s="19">
        <v>236</v>
      </c>
      <c r="D6834" s="19">
        <v>15.92</v>
      </c>
      <c r="E6834" s="19">
        <v>16.45</v>
      </c>
      <c r="F6834" s="19">
        <v>4.76</v>
      </c>
      <c r="G6834" s="19">
        <v>0</v>
      </c>
      <c r="H6834" s="17">
        <f t="shared" si="321"/>
        <v>860.38781172320637</v>
      </c>
      <c r="I6834" s="18">
        <f t="shared" si="319"/>
        <v>43.337119116350195</v>
      </c>
      <c r="J6834" s="17">
        <f t="shared" si="320"/>
        <v>0.78939115966899687</v>
      </c>
    </row>
    <row r="6835" spans="1:10" x14ac:dyDescent="0.3">
      <c r="A6835" s="2">
        <v>20201011</v>
      </c>
      <c r="B6835" s="2" t="s">
        <v>39</v>
      </c>
      <c r="C6835" s="2">
        <v>410</v>
      </c>
      <c r="D6835" s="2">
        <v>26.18</v>
      </c>
      <c r="E6835" s="2">
        <v>18.02</v>
      </c>
      <c r="F6835" s="2">
        <v>5.03</v>
      </c>
      <c r="G6835" s="2">
        <v>0</v>
      </c>
      <c r="H6835" s="16">
        <f t="shared" si="321"/>
        <v>929.29930834621337</v>
      </c>
      <c r="I6835" s="15">
        <f t="shared" si="319"/>
        <v>47.060603385819164</v>
      </c>
      <c r="J6835" s="14">
        <f t="shared" si="320"/>
        <v>0.83704524273957481</v>
      </c>
    </row>
    <row r="6836" spans="1:10" x14ac:dyDescent="0.3">
      <c r="A6836" s="19">
        <v>20201011</v>
      </c>
      <c r="B6836" s="19" t="s">
        <v>38</v>
      </c>
      <c r="C6836" s="19">
        <v>551.01</v>
      </c>
      <c r="D6836" s="19">
        <v>34.94</v>
      </c>
      <c r="E6836" s="19">
        <v>19.75</v>
      </c>
      <c r="F6836" s="19">
        <v>5.31</v>
      </c>
      <c r="G6836" s="19">
        <v>0</v>
      </c>
      <c r="H6836" s="17">
        <f t="shared" si="321"/>
        <v>962.0960117888286</v>
      </c>
      <c r="I6836" s="18">
        <f t="shared" si="319"/>
        <v>49.81550036840089</v>
      </c>
      <c r="J6836" s="17">
        <f t="shared" si="320"/>
        <v>0.85465898908140647</v>
      </c>
    </row>
    <row r="6837" spans="1:10" x14ac:dyDescent="0.3">
      <c r="A6837" s="2">
        <v>20201011</v>
      </c>
      <c r="B6837" s="2" t="s">
        <v>37</v>
      </c>
      <c r="C6837" s="2">
        <v>689.01</v>
      </c>
      <c r="D6837" s="2">
        <v>41.32</v>
      </c>
      <c r="E6837" s="2">
        <v>21.36</v>
      </c>
      <c r="F6837" s="2">
        <v>5.45</v>
      </c>
      <c r="G6837" s="2">
        <v>0</v>
      </c>
      <c r="H6837" s="16">
        <f t="shared" si="321"/>
        <v>1043.5373385946878</v>
      </c>
      <c r="I6837" s="15">
        <f t="shared" si="319"/>
        <v>53.970541831083992</v>
      </c>
      <c r="J6837" s="14">
        <f t="shared" si="320"/>
        <v>0.9074940490544382</v>
      </c>
    </row>
    <row r="6838" spans="1:10" x14ac:dyDescent="0.3">
      <c r="A6838" s="19">
        <v>20201011</v>
      </c>
      <c r="B6838" s="19" t="s">
        <v>36</v>
      </c>
      <c r="C6838" s="19">
        <v>0</v>
      </c>
      <c r="D6838" s="19">
        <v>0</v>
      </c>
      <c r="E6838" s="19">
        <v>22.75</v>
      </c>
      <c r="F6838" s="19">
        <v>5.45</v>
      </c>
      <c r="G6838" s="19">
        <v>0</v>
      </c>
      <c r="H6838" s="17">
        <f t="shared" si="321"/>
        <v>0</v>
      </c>
      <c r="I6838" s="18">
        <f t="shared" si="319"/>
        <v>22.75</v>
      </c>
      <c r="J6838" s="17">
        <f t="shared" si="320"/>
        <v>0</v>
      </c>
    </row>
    <row r="6839" spans="1:10" x14ac:dyDescent="0.3">
      <c r="A6839" s="2">
        <v>20201011</v>
      </c>
      <c r="B6839" s="2" t="s">
        <v>35</v>
      </c>
      <c r="C6839" s="2">
        <v>659.01</v>
      </c>
      <c r="D6839" s="2">
        <v>43.01</v>
      </c>
      <c r="E6839" s="2">
        <v>23.88</v>
      </c>
      <c r="F6839" s="2">
        <v>5.24</v>
      </c>
      <c r="G6839" s="2">
        <v>0</v>
      </c>
      <c r="H6839" s="16">
        <f t="shared" si="321"/>
        <v>966.11183982783587</v>
      </c>
      <c r="I6839" s="15">
        <f t="shared" si="319"/>
        <v>54.070994994619866</v>
      </c>
      <c r="J6839" s="14">
        <f t="shared" si="320"/>
        <v>0.83972559375838485</v>
      </c>
    </row>
    <row r="6840" spans="1:10" x14ac:dyDescent="0.3">
      <c r="A6840" s="19">
        <v>20201011</v>
      </c>
      <c r="B6840" s="19" t="s">
        <v>34</v>
      </c>
      <c r="C6840" s="19">
        <v>591.01</v>
      </c>
      <c r="D6840" s="19">
        <v>37.96</v>
      </c>
      <c r="E6840" s="19">
        <v>24.61</v>
      </c>
      <c r="F6840" s="19">
        <v>5.03</v>
      </c>
      <c r="G6840" s="19">
        <v>0</v>
      </c>
      <c r="H6840" s="17">
        <f t="shared" si="321"/>
        <v>960.81815704283656</v>
      </c>
      <c r="I6840" s="18">
        <f t="shared" si="319"/>
        <v>54.635567407588638</v>
      </c>
      <c r="J6840" s="17">
        <f t="shared" si="320"/>
        <v>0.83268339637518518</v>
      </c>
    </row>
    <row r="6841" spans="1:10" x14ac:dyDescent="0.3">
      <c r="A6841" s="2">
        <v>20201011</v>
      </c>
      <c r="B6841" s="2" t="s">
        <v>33</v>
      </c>
      <c r="C6841" s="2">
        <v>482.01</v>
      </c>
      <c r="D6841" s="2">
        <v>30.07</v>
      </c>
      <c r="E6841" s="2">
        <v>24.88</v>
      </c>
      <c r="F6841" s="2">
        <v>5.38</v>
      </c>
      <c r="G6841" s="2">
        <v>0</v>
      </c>
      <c r="H6841" s="16">
        <f t="shared" si="321"/>
        <v>961.9850625705958</v>
      </c>
      <c r="I6841" s="15">
        <f t="shared" si="319"/>
        <v>54.942033205331114</v>
      </c>
      <c r="J6841" s="14">
        <f t="shared" si="320"/>
        <v>0.83236801348124989</v>
      </c>
    </row>
    <row r="6842" spans="1:10" x14ac:dyDescent="0.3">
      <c r="A6842" s="19">
        <v>20201011</v>
      </c>
      <c r="B6842" s="19" t="s">
        <v>32</v>
      </c>
      <c r="C6842" s="19">
        <v>315.01</v>
      </c>
      <c r="D6842" s="19">
        <v>20.34</v>
      </c>
      <c r="E6842" s="19">
        <v>24.54</v>
      </c>
      <c r="F6842" s="19">
        <v>6</v>
      </c>
      <c r="G6842" s="19">
        <v>0</v>
      </c>
      <c r="H6842" s="17">
        <f t="shared" si="321"/>
        <v>906.2680014210182</v>
      </c>
      <c r="I6842" s="18">
        <f t="shared" si="319"/>
        <v>52.860875044406818</v>
      </c>
      <c r="J6842" s="17">
        <f t="shared" si="320"/>
        <v>0.79264561347150941</v>
      </c>
    </row>
    <row r="6843" spans="1:10" x14ac:dyDescent="0.3">
      <c r="A6843" s="2">
        <v>20201011</v>
      </c>
      <c r="B6843" s="2" t="s">
        <v>31</v>
      </c>
      <c r="C6843" s="2">
        <v>120</v>
      </c>
      <c r="D6843" s="2">
        <v>9.52</v>
      </c>
      <c r="E6843" s="2">
        <v>23.09</v>
      </c>
      <c r="F6843" s="2">
        <v>6.48</v>
      </c>
      <c r="G6843" s="2">
        <v>0</v>
      </c>
      <c r="H6843" s="16">
        <f t="shared" si="321"/>
        <v>725.54954963990076</v>
      </c>
      <c r="I6843" s="15">
        <f t="shared" si="319"/>
        <v>45.763423426246902</v>
      </c>
      <c r="J6843" s="14">
        <f t="shared" si="320"/>
        <v>0.65775753331836884</v>
      </c>
    </row>
    <row r="6844" spans="1:10" x14ac:dyDescent="0.3">
      <c r="A6844" s="19">
        <v>20201011</v>
      </c>
      <c r="B6844" s="19" t="s">
        <v>30</v>
      </c>
      <c r="C6844" s="19">
        <v>0</v>
      </c>
      <c r="D6844" s="19">
        <v>0</v>
      </c>
      <c r="E6844" s="19">
        <v>21.21</v>
      </c>
      <c r="F6844" s="19">
        <v>6.62</v>
      </c>
      <c r="G6844" s="19">
        <v>0</v>
      </c>
      <c r="H6844" s="17">
        <f t="shared" si="321"/>
        <v>0</v>
      </c>
      <c r="I6844" s="18">
        <f t="shared" si="319"/>
        <v>21.21</v>
      </c>
      <c r="J6844" s="17">
        <f t="shared" si="320"/>
        <v>0</v>
      </c>
    </row>
    <row r="6845" spans="1:10" x14ac:dyDescent="0.3">
      <c r="A6845" s="2">
        <v>20201011</v>
      </c>
      <c r="B6845" s="2" t="s">
        <v>29</v>
      </c>
      <c r="C6845" s="2">
        <v>0</v>
      </c>
      <c r="D6845" s="2">
        <v>0</v>
      </c>
      <c r="E6845" s="2">
        <v>19.54</v>
      </c>
      <c r="F6845" s="2">
        <v>6.83</v>
      </c>
      <c r="G6845" s="2">
        <v>0</v>
      </c>
      <c r="H6845" s="16">
        <f t="shared" si="321"/>
        <v>0</v>
      </c>
      <c r="I6845" s="15">
        <f t="shared" si="319"/>
        <v>19.54</v>
      </c>
      <c r="J6845" s="14">
        <f t="shared" si="320"/>
        <v>0</v>
      </c>
    </row>
    <row r="6846" spans="1:10" x14ac:dyDescent="0.3">
      <c r="A6846" s="19">
        <v>20201011</v>
      </c>
      <c r="B6846" s="19" t="s">
        <v>28</v>
      </c>
      <c r="C6846" s="19">
        <v>0</v>
      </c>
      <c r="D6846" s="19">
        <v>0</v>
      </c>
      <c r="E6846" s="19">
        <v>18.75</v>
      </c>
      <c r="F6846" s="19">
        <v>6.48</v>
      </c>
      <c r="G6846" s="19">
        <v>0</v>
      </c>
      <c r="H6846" s="17">
        <f t="shared" si="321"/>
        <v>0</v>
      </c>
      <c r="I6846" s="18">
        <f t="shared" si="319"/>
        <v>18.75</v>
      </c>
      <c r="J6846" s="17">
        <f t="shared" si="320"/>
        <v>0</v>
      </c>
    </row>
    <row r="6847" spans="1:10" x14ac:dyDescent="0.3">
      <c r="A6847" s="2">
        <v>20201011</v>
      </c>
      <c r="B6847" s="2" t="s">
        <v>27</v>
      </c>
      <c r="C6847" s="2">
        <v>0</v>
      </c>
      <c r="D6847" s="2">
        <v>0</v>
      </c>
      <c r="E6847" s="2">
        <v>18.350000000000001</v>
      </c>
      <c r="F6847" s="2">
        <v>6.21</v>
      </c>
      <c r="G6847" s="2">
        <v>0</v>
      </c>
      <c r="H6847" s="16">
        <f t="shared" si="321"/>
        <v>0</v>
      </c>
      <c r="I6847" s="15">
        <f t="shared" si="319"/>
        <v>18.350000000000001</v>
      </c>
      <c r="J6847" s="14">
        <f t="shared" si="320"/>
        <v>0</v>
      </c>
    </row>
    <row r="6848" spans="1:10" x14ac:dyDescent="0.3">
      <c r="A6848" s="19">
        <v>20201011</v>
      </c>
      <c r="B6848" s="19" t="s">
        <v>26</v>
      </c>
      <c r="C6848" s="19">
        <v>0</v>
      </c>
      <c r="D6848" s="19">
        <v>0</v>
      </c>
      <c r="E6848" s="19">
        <v>18.09</v>
      </c>
      <c r="F6848" s="19">
        <v>5.93</v>
      </c>
      <c r="G6848" s="19">
        <v>0</v>
      </c>
      <c r="H6848" s="17">
        <f t="shared" si="321"/>
        <v>0</v>
      </c>
      <c r="I6848" s="18">
        <f t="shared" si="319"/>
        <v>18.09</v>
      </c>
      <c r="J6848" s="17">
        <f t="shared" si="320"/>
        <v>0</v>
      </c>
    </row>
    <row r="6849" spans="1:10" x14ac:dyDescent="0.3">
      <c r="A6849" s="2">
        <v>20201011</v>
      </c>
      <c r="B6849" s="2" t="s">
        <v>25</v>
      </c>
      <c r="C6849" s="2">
        <v>0</v>
      </c>
      <c r="D6849" s="2">
        <v>0</v>
      </c>
      <c r="E6849" s="2">
        <v>17.88</v>
      </c>
      <c r="F6849" s="2">
        <v>5.72</v>
      </c>
      <c r="G6849" s="2">
        <v>0</v>
      </c>
      <c r="H6849" s="16">
        <f t="shared" si="321"/>
        <v>0</v>
      </c>
      <c r="I6849" s="15">
        <f t="shared" si="319"/>
        <v>17.88</v>
      </c>
      <c r="J6849" s="14">
        <f t="shared" si="320"/>
        <v>0</v>
      </c>
    </row>
    <row r="6850" spans="1:10" x14ac:dyDescent="0.3">
      <c r="A6850" s="19">
        <v>20201012</v>
      </c>
      <c r="B6850" s="19" t="s">
        <v>48</v>
      </c>
      <c r="C6850" s="19">
        <v>0</v>
      </c>
      <c r="D6850" s="19">
        <v>0</v>
      </c>
      <c r="E6850" s="19">
        <v>17.62</v>
      </c>
      <c r="F6850" s="19">
        <v>5.38</v>
      </c>
      <c r="G6850" s="19">
        <v>0</v>
      </c>
      <c r="H6850" s="17">
        <f t="shared" si="321"/>
        <v>0</v>
      </c>
      <c r="I6850" s="18">
        <f t="shared" si="319"/>
        <v>17.62</v>
      </c>
      <c r="J6850" s="17">
        <f t="shared" si="320"/>
        <v>0</v>
      </c>
    </row>
    <row r="6851" spans="1:10" x14ac:dyDescent="0.3">
      <c r="A6851" s="2">
        <v>20201012</v>
      </c>
      <c r="B6851" s="2" t="s">
        <v>47</v>
      </c>
      <c r="C6851" s="2">
        <v>0</v>
      </c>
      <c r="D6851" s="2">
        <v>0</v>
      </c>
      <c r="E6851" s="2">
        <v>17.23</v>
      </c>
      <c r="F6851" s="2">
        <v>5.17</v>
      </c>
      <c r="G6851" s="2">
        <v>0</v>
      </c>
      <c r="H6851" s="16">
        <f t="shared" si="321"/>
        <v>0</v>
      </c>
      <c r="I6851" s="15">
        <f t="shared" si="319"/>
        <v>17.23</v>
      </c>
      <c r="J6851" s="14">
        <f t="shared" si="320"/>
        <v>0</v>
      </c>
    </row>
    <row r="6852" spans="1:10" x14ac:dyDescent="0.3">
      <c r="A6852" s="19">
        <v>20201012</v>
      </c>
      <c r="B6852" s="19" t="s">
        <v>46</v>
      </c>
      <c r="C6852" s="19">
        <v>0</v>
      </c>
      <c r="D6852" s="19">
        <v>0</v>
      </c>
      <c r="E6852" s="19">
        <v>16.850000000000001</v>
      </c>
      <c r="F6852" s="19">
        <v>5.0999999999999996</v>
      </c>
      <c r="G6852" s="19">
        <v>0</v>
      </c>
      <c r="H6852" s="17">
        <f t="shared" si="321"/>
        <v>0</v>
      </c>
      <c r="I6852" s="18">
        <f t="shared" si="319"/>
        <v>16.850000000000001</v>
      </c>
      <c r="J6852" s="17">
        <f t="shared" si="320"/>
        <v>0</v>
      </c>
    </row>
    <row r="6853" spans="1:10" x14ac:dyDescent="0.3">
      <c r="A6853" s="2">
        <v>20201012</v>
      </c>
      <c r="B6853" s="2" t="s">
        <v>45</v>
      </c>
      <c r="C6853" s="2">
        <v>0</v>
      </c>
      <c r="D6853" s="2">
        <v>0</v>
      </c>
      <c r="E6853" s="2">
        <v>16.5</v>
      </c>
      <c r="F6853" s="2">
        <v>5.0999999999999996</v>
      </c>
      <c r="G6853" s="2">
        <v>0</v>
      </c>
      <c r="H6853" s="16">
        <f t="shared" si="321"/>
        <v>0</v>
      </c>
      <c r="I6853" s="15">
        <f t="shared" si="319"/>
        <v>16.5</v>
      </c>
      <c r="J6853" s="14">
        <f t="shared" si="320"/>
        <v>0</v>
      </c>
    </row>
    <row r="6854" spans="1:10" x14ac:dyDescent="0.3">
      <c r="A6854" s="19">
        <v>20201012</v>
      </c>
      <c r="B6854" s="19" t="s">
        <v>44</v>
      </c>
      <c r="C6854" s="19">
        <v>0</v>
      </c>
      <c r="D6854" s="19">
        <v>0</v>
      </c>
      <c r="E6854" s="19">
        <v>16.149999999999999</v>
      </c>
      <c r="F6854" s="19">
        <v>5.0999999999999996</v>
      </c>
      <c r="G6854" s="19">
        <v>0</v>
      </c>
      <c r="H6854" s="17">
        <f t="shared" si="321"/>
        <v>0</v>
      </c>
      <c r="I6854" s="18">
        <f t="shared" si="319"/>
        <v>16.149999999999999</v>
      </c>
      <c r="J6854" s="17">
        <f t="shared" si="320"/>
        <v>0</v>
      </c>
    </row>
    <row r="6855" spans="1:10" x14ac:dyDescent="0.3">
      <c r="A6855" s="2">
        <v>20201012</v>
      </c>
      <c r="B6855" s="2" t="s">
        <v>43</v>
      </c>
      <c r="C6855" s="2">
        <v>0</v>
      </c>
      <c r="D6855" s="2">
        <v>0</v>
      </c>
      <c r="E6855" s="2">
        <v>15.85</v>
      </c>
      <c r="F6855" s="2">
        <v>5.03</v>
      </c>
      <c r="G6855" s="2">
        <v>0</v>
      </c>
      <c r="H6855" s="16">
        <f t="shared" si="321"/>
        <v>0</v>
      </c>
      <c r="I6855" s="15">
        <f t="shared" si="319"/>
        <v>15.85</v>
      </c>
      <c r="J6855" s="14">
        <f t="shared" si="320"/>
        <v>0</v>
      </c>
    </row>
    <row r="6856" spans="1:10" x14ac:dyDescent="0.3">
      <c r="A6856" s="19">
        <v>20201012</v>
      </c>
      <c r="B6856" s="19" t="s">
        <v>42</v>
      </c>
      <c r="C6856" s="19">
        <v>0</v>
      </c>
      <c r="D6856" s="19">
        <v>0</v>
      </c>
      <c r="E6856" s="19">
        <v>15.57</v>
      </c>
      <c r="F6856" s="19">
        <v>4.83</v>
      </c>
      <c r="G6856" s="19">
        <v>0</v>
      </c>
      <c r="H6856" s="17">
        <f t="shared" si="321"/>
        <v>0</v>
      </c>
      <c r="I6856" s="18">
        <f t="shared" si="319"/>
        <v>15.57</v>
      </c>
      <c r="J6856" s="17">
        <f t="shared" si="320"/>
        <v>0</v>
      </c>
    </row>
    <row r="6857" spans="1:10" x14ac:dyDescent="0.3">
      <c r="A6857" s="2">
        <v>20201012</v>
      </c>
      <c r="B6857" s="2" t="s">
        <v>41</v>
      </c>
      <c r="C6857" s="2">
        <v>37.46</v>
      </c>
      <c r="D6857" s="2">
        <v>4.5999999999999996</v>
      </c>
      <c r="E6857" s="2">
        <v>15.03</v>
      </c>
      <c r="F6857" s="2">
        <v>4.62</v>
      </c>
      <c r="G6857" s="2">
        <v>0</v>
      </c>
      <c r="H6857" s="16">
        <f t="shared" si="321"/>
        <v>467.08855902348228</v>
      </c>
      <c r="I6857" s="15">
        <f t="shared" si="319"/>
        <v>29.626517469483822</v>
      </c>
      <c r="J6857" s="14">
        <f t="shared" si="320"/>
        <v>0.45736408882195051</v>
      </c>
    </row>
    <row r="6858" spans="1:10" x14ac:dyDescent="0.3">
      <c r="A6858" s="19">
        <v>20201012</v>
      </c>
      <c r="B6858" s="19" t="s">
        <v>40</v>
      </c>
      <c r="C6858" s="19">
        <v>233</v>
      </c>
      <c r="D6858" s="19">
        <v>15.7</v>
      </c>
      <c r="E6858" s="19">
        <v>15.55</v>
      </c>
      <c r="F6858" s="19">
        <v>4.34</v>
      </c>
      <c r="G6858" s="19">
        <v>0</v>
      </c>
      <c r="H6858" s="17">
        <f t="shared" si="321"/>
        <v>861.04810049271919</v>
      </c>
      <c r="I6858" s="18">
        <f t="shared" ref="I6858:I6921" si="322">E6858+H6858*((NOCT-20)/(800))</f>
        <v>42.457753140397472</v>
      </c>
      <c r="J6858" s="17">
        <f t="shared" ref="J6858:J6921" si="323">P_STC__W*(H6858/1000)*(1+(alpha_p/100)*(I6858-25))</f>
        <v>0.79340425718087393</v>
      </c>
    </row>
    <row r="6859" spans="1:10" x14ac:dyDescent="0.3">
      <c r="A6859" s="2">
        <v>20201012</v>
      </c>
      <c r="B6859" s="2" t="s">
        <v>39</v>
      </c>
      <c r="C6859" s="2">
        <v>419</v>
      </c>
      <c r="D6859" s="2">
        <v>25.93</v>
      </c>
      <c r="E6859" s="2">
        <v>17.14</v>
      </c>
      <c r="F6859" s="2">
        <v>4.62</v>
      </c>
      <c r="G6859" s="2">
        <v>0</v>
      </c>
      <c r="H6859" s="16">
        <f t="shared" si="321"/>
        <v>958.21203947776689</v>
      </c>
      <c r="I6859" s="15">
        <f t="shared" si="322"/>
        <v>47.084126233680216</v>
      </c>
      <c r="J6859" s="14">
        <f t="shared" si="323"/>
        <v>0.86298629910470059</v>
      </c>
    </row>
    <row r="6860" spans="1:10" x14ac:dyDescent="0.3">
      <c r="A6860" s="19">
        <v>20201012</v>
      </c>
      <c r="B6860" s="19" t="s">
        <v>38</v>
      </c>
      <c r="C6860" s="19">
        <v>570.01</v>
      </c>
      <c r="D6860" s="19">
        <v>34.65</v>
      </c>
      <c r="E6860" s="19">
        <v>18.920000000000002</v>
      </c>
      <c r="F6860" s="19">
        <v>4.41</v>
      </c>
      <c r="G6860" s="19">
        <v>0</v>
      </c>
      <c r="H6860" s="17">
        <f t="shared" si="321"/>
        <v>1002.5470391020183</v>
      </c>
      <c r="I6860" s="18">
        <f t="shared" si="322"/>
        <v>50.249594971938073</v>
      </c>
      <c r="J6860" s="17">
        <f t="shared" si="323"/>
        <v>0.88863445905263061</v>
      </c>
    </row>
    <row r="6861" spans="1:10" x14ac:dyDescent="0.3">
      <c r="A6861" s="2">
        <v>20201012</v>
      </c>
      <c r="B6861" s="2" t="s">
        <v>37</v>
      </c>
      <c r="C6861" s="2">
        <v>696.01</v>
      </c>
      <c r="D6861" s="2">
        <v>40.98</v>
      </c>
      <c r="E6861" s="2">
        <v>20.57</v>
      </c>
      <c r="F6861" s="2">
        <v>3.72</v>
      </c>
      <c r="G6861" s="2">
        <v>0</v>
      </c>
      <c r="H6861" s="16">
        <f t="shared" si="321"/>
        <v>1061.3216338225682</v>
      </c>
      <c r="I6861" s="15">
        <f t="shared" si="322"/>
        <v>53.736301056955256</v>
      </c>
      <c r="J6861" s="14">
        <f t="shared" si="323"/>
        <v>0.92407857287753592</v>
      </c>
    </row>
    <row r="6862" spans="1:10" x14ac:dyDescent="0.3">
      <c r="A6862" s="19">
        <v>20201012</v>
      </c>
      <c r="B6862" s="19" t="s">
        <v>36</v>
      </c>
      <c r="C6862" s="19">
        <v>738.01</v>
      </c>
      <c r="D6862" s="19">
        <v>43.86</v>
      </c>
      <c r="E6862" s="19">
        <v>21.82</v>
      </c>
      <c r="F6862" s="19">
        <v>3.45</v>
      </c>
      <c r="G6862" s="19">
        <v>0</v>
      </c>
      <c r="H6862" s="17">
        <f t="shared" si="321"/>
        <v>1065.105311148546</v>
      </c>
      <c r="I6862" s="18">
        <f t="shared" si="322"/>
        <v>55.104540973392062</v>
      </c>
      <c r="J6862" s="17">
        <f t="shared" si="323"/>
        <v>0.92081503198652592</v>
      </c>
    </row>
    <row r="6863" spans="1:10" x14ac:dyDescent="0.3">
      <c r="A6863" s="2">
        <v>20201012</v>
      </c>
      <c r="B6863" s="2" t="s">
        <v>35</v>
      </c>
      <c r="C6863" s="2">
        <v>716.01</v>
      </c>
      <c r="D6863" s="2">
        <v>42.63</v>
      </c>
      <c r="E6863" s="2">
        <v>22.51</v>
      </c>
      <c r="F6863" s="2">
        <v>3.72</v>
      </c>
      <c r="G6863" s="2">
        <v>0</v>
      </c>
      <c r="H6863" s="16">
        <f t="shared" si="321"/>
        <v>1057.213816574608</v>
      </c>
      <c r="I6863" s="15">
        <f t="shared" si="322"/>
        <v>55.547931767956499</v>
      </c>
      <c r="J6863" s="14">
        <f t="shared" si="323"/>
        <v>0.91188318667672907</v>
      </c>
    </row>
    <row r="6864" spans="1:10" x14ac:dyDescent="0.3">
      <c r="A6864" s="19">
        <v>20201012</v>
      </c>
      <c r="B6864" s="19" t="s">
        <v>34</v>
      </c>
      <c r="C6864" s="19">
        <v>617.01</v>
      </c>
      <c r="D6864" s="19">
        <v>37.6</v>
      </c>
      <c r="E6864" s="19">
        <v>22.78</v>
      </c>
      <c r="F6864" s="19">
        <v>4.41</v>
      </c>
      <c r="G6864" s="19">
        <v>0</v>
      </c>
      <c r="H6864" s="17">
        <f t="shared" si="321"/>
        <v>1011.2511521927645</v>
      </c>
      <c r="I6864" s="18">
        <f t="shared" si="322"/>
        <v>54.381598506023892</v>
      </c>
      <c r="J6864" s="17">
        <f t="shared" si="323"/>
        <v>0.87754636315159618</v>
      </c>
    </row>
    <row r="6865" spans="1:10" x14ac:dyDescent="0.3">
      <c r="A6865" s="2">
        <v>20201012</v>
      </c>
      <c r="B6865" s="2" t="s">
        <v>33</v>
      </c>
      <c r="C6865" s="2">
        <v>480.01</v>
      </c>
      <c r="D6865" s="2">
        <v>29.73</v>
      </c>
      <c r="E6865" s="2">
        <v>22.67</v>
      </c>
      <c r="F6865" s="2">
        <v>5.17</v>
      </c>
      <c r="G6865" s="2">
        <v>0</v>
      </c>
      <c r="H6865" s="16">
        <f t="shared" si="321"/>
        <v>967.93106535326717</v>
      </c>
      <c r="I6865" s="15">
        <f t="shared" si="322"/>
        <v>52.917845792289597</v>
      </c>
      <c r="J6865" s="14">
        <f t="shared" si="323"/>
        <v>0.8463295893628211</v>
      </c>
    </row>
    <row r="6866" spans="1:10" x14ac:dyDescent="0.3">
      <c r="A6866" s="19">
        <v>20201012</v>
      </c>
      <c r="B6866" s="19" t="s">
        <v>32</v>
      </c>
      <c r="C6866" s="19">
        <v>313.01</v>
      </c>
      <c r="D6866" s="19">
        <v>20.03</v>
      </c>
      <c r="E6866" s="19">
        <v>22.11</v>
      </c>
      <c r="F6866" s="19">
        <v>5.79</v>
      </c>
      <c r="G6866" s="19">
        <v>0</v>
      </c>
      <c r="H6866" s="17">
        <f t="shared" si="321"/>
        <v>913.86547585609105</v>
      </c>
      <c r="I6866" s="18">
        <f t="shared" si="322"/>
        <v>50.668296120502845</v>
      </c>
      <c r="J6866" s="17">
        <f t="shared" si="323"/>
        <v>0.80830731243748821</v>
      </c>
    </row>
    <row r="6867" spans="1:10" x14ac:dyDescent="0.3">
      <c r="A6867" s="2">
        <v>20201012</v>
      </c>
      <c r="B6867" s="2" t="s">
        <v>31</v>
      </c>
      <c r="C6867" s="2">
        <v>116</v>
      </c>
      <c r="D6867" s="2">
        <v>9.23</v>
      </c>
      <c r="E6867" s="2">
        <v>20.88</v>
      </c>
      <c r="F6867" s="2">
        <v>5.86</v>
      </c>
      <c r="G6867" s="2">
        <v>0</v>
      </c>
      <c r="H6867" s="16">
        <f t="shared" ref="H6867:H6930" si="324">IF(D6867&gt;0,C6867/SIN(D6867*PI()/180),0)</f>
        <v>723.20090625063813</v>
      </c>
      <c r="I6867" s="15">
        <f t="shared" si="322"/>
        <v>43.480028320332437</v>
      </c>
      <c r="J6867" s="14">
        <f t="shared" si="323"/>
        <v>0.66305942672102969</v>
      </c>
    </row>
    <row r="6868" spans="1:10" x14ac:dyDescent="0.3">
      <c r="A6868" s="19">
        <v>20201012</v>
      </c>
      <c r="B6868" s="19" t="s">
        <v>30</v>
      </c>
      <c r="C6868" s="19">
        <v>0</v>
      </c>
      <c r="D6868" s="19">
        <v>0</v>
      </c>
      <c r="E6868" s="19">
        <v>19.239999999999998</v>
      </c>
      <c r="F6868" s="19">
        <v>6.07</v>
      </c>
      <c r="G6868" s="19">
        <v>0</v>
      </c>
      <c r="H6868" s="17">
        <f t="shared" si="324"/>
        <v>0</v>
      </c>
      <c r="I6868" s="18">
        <f t="shared" si="322"/>
        <v>19.239999999999998</v>
      </c>
      <c r="J6868" s="17">
        <f t="shared" si="323"/>
        <v>0</v>
      </c>
    </row>
    <row r="6869" spans="1:10" x14ac:dyDescent="0.3">
      <c r="A6869" s="2">
        <v>20201012</v>
      </c>
      <c r="B6869" s="2" t="s">
        <v>29</v>
      </c>
      <c r="C6869" s="2">
        <v>0</v>
      </c>
      <c r="D6869" s="2">
        <v>0</v>
      </c>
      <c r="E6869" s="2">
        <v>17.899999999999999</v>
      </c>
      <c r="F6869" s="2">
        <v>5.66</v>
      </c>
      <c r="G6869" s="2">
        <v>0</v>
      </c>
      <c r="H6869" s="16">
        <f t="shared" si="324"/>
        <v>0</v>
      </c>
      <c r="I6869" s="15">
        <f t="shared" si="322"/>
        <v>17.899999999999999</v>
      </c>
      <c r="J6869" s="14">
        <f t="shared" si="323"/>
        <v>0</v>
      </c>
    </row>
    <row r="6870" spans="1:10" x14ac:dyDescent="0.3">
      <c r="A6870" s="19">
        <v>20201012</v>
      </c>
      <c r="B6870" s="19" t="s">
        <v>28</v>
      </c>
      <c r="C6870" s="19">
        <v>0</v>
      </c>
      <c r="D6870" s="19">
        <v>0</v>
      </c>
      <c r="E6870" s="19">
        <v>17.04</v>
      </c>
      <c r="F6870" s="19">
        <v>5.38</v>
      </c>
      <c r="G6870" s="19">
        <v>0</v>
      </c>
      <c r="H6870" s="17">
        <f t="shared" si="324"/>
        <v>0</v>
      </c>
      <c r="I6870" s="18">
        <f t="shared" si="322"/>
        <v>17.04</v>
      </c>
      <c r="J6870" s="17">
        <f t="shared" si="323"/>
        <v>0</v>
      </c>
    </row>
    <row r="6871" spans="1:10" x14ac:dyDescent="0.3">
      <c r="A6871" s="2">
        <v>20201012</v>
      </c>
      <c r="B6871" s="2" t="s">
        <v>27</v>
      </c>
      <c r="C6871" s="2">
        <v>0</v>
      </c>
      <c r="D6871" s="2">
        <v>0</v>
      </c>
      <c r="E6871" s="2">
        <v>16.55</v>
      </c>
      <c r="F6871" s="2">
        <v>5.03</v>
      </c>
      <c r="G6871" s="2">
        <v>0</v>
      </c>
      <c r="H6871" s="16">
        <f t="shared" si="324"/>
        <v>0</v>
      </c>
      <c r="I6871" s="15">
        <f t="shared" si="322"/>
        <v>16.55</v>
      </c>
      <c r="J6871" s="14">
        <f t="shared" si="323"/>
        <v>0</v>
      </c>
    </row>
    <row r="6872" spans="1:10" x14ac:dyDescent="0.3">
      <c r="A6872" s="19">
        <v>20201012</v>
      </c>
      <c r="B6872" s="19" t="s">
        <v>26</v>
      </c>
      <c r="C6872" s="19">
        <v>0</v>
      </c>
      <c r="D6872" s="19">
        <v>0</v>
      </c>
      <c r="E6872" s="19">
        <v>16.23</v>
      </c>
      <c r="F6872" s="19">
        <v>4.9000000000000004</v>
      </c>
      <c r="G6872" s="19">
        <v>0</v>
      </c>
      <c r="H6872" s="17">
        <f t="shared" si="324"/>
        <v>0</v>
      </c>
      <c r="I6872" s="18">
        <f t="shared" si="322"/>
        <v>16.23</v>
      </c>
      <c r="J6872" s="17">
        <f t="shared" si="323"/>
        <v>0</v>
      </c>
    </row>
    <row r="6873" spans="1:10" x14ac:dyDescent="0.3">
      <c r="A6873" s="2">
        <v>20201012</v>
      </c>
      <c r="B6873" s="2" t="s">
        <v>25</v>
      </c>
      <c r="C6873" s="2">
        <v>0</v>
      </c>
      <c r="D6873" s="2">
        <v>0</v>
      </c>
      <c r="E6873" s="2">
        <v>15.9</v>
      </c>
      <c r="F6873" s="2">
        <v>4.97</v>
      </c>
      <c r="G6873" s="2">
        <v>0</v>
      </c>
      <c r="H6873" s="16">
        <f t="shared" si="324"/>
        <v>0</v>
      </c>
      <c r="I6873" s="15">
        <f t="shared" si="322"/>
        <v>15.9</v>
      </c>
      <c r="J6873" s="14">
        <f t="shared" si="323"/>
        <v>0</v>
      </c>
    </row>
    <row r="6874" spans="1:10" x14ac:dyDescent="0.3">
      <c r="A6874" s="19">
        <v>20201013</v>
      </c>
      <c r="B6874" s="19" t="s">
        <v>48</v>
      </c>
      <c r="C6874" s="19">
        <v>0</v>
      </c>
      <c r="D6874" s="19">
        <v>0</v>
      </c>
      <c r="E6874" s="19">
        <v>15.69</v>
      </c>
      <c r="F6874" s="19">
        <v>4.97</v>
      </c>
      <c r="G6874" s="19">
        <v>0</v>
      </c>
      <c r="H6874" s="17">
        <f t="shared" si="324"/>
        <v>0</v>
      </c>
      <c r="I6874" s="18">
        <f t="shared" si="322"/>
        <v>15.69</v>
      </c>
      <c r="J6874" s="17">
        <f t="shared" si="323"/>
        <v>0</v>
      </c>
    </row>
    <row r="6875" spans="1:10" x14ac:dyDescent="0.3">
      <c r="A6875" s="2">
        <v>20201013</v>
      </c>
      <c r="B6875" s="2" t="s">
        <v>47</v>
      </c>
      <c r="C6875" s="2">
        <v>0</v>
      </c>
      <c r="D6875" s="2">
        <v>0</v>
      </c>
      <c r="E6875" s="2">
        <v>15.49</v>
      </c>
      <c r="F6875" s="2">
        <v>4.76</v>
      </c>
      <c r="G6875" s="2">
        <v>0</v>
      </c>
      <c r="H6875" s="16">
        <f t="shared" si="324"/>
        <v>0</v>
      </c>
      <c r="I6875" s="15">
        <f t="shared" si="322"/>
        <v>15.49</v>
      </c>
      <c r="J6875" s="14">
        <f t="shared" si="323"/>
        <v>0</v>
      </c>
    </row>
    <row r="6876" spans="1:10" x14ac:dyDescent="0.3">
      <c r="A6876" s="19">
        <v>20201013</v>
      </c>
      <c r="B6876" s="19" t="s">
        <v>46</v>
      </c>
      <c r="C6876" s="19">
        <v>0</v>
      </c>
      <c r="D6876" s="19">
        <v>0</v>
      </c>
      <c r="E6876" s="19">
        <v>15.33</v>
      </c>
      <c r="F6876" s="19">
        <v>4.62</v>
      </c>
      <c r="G6876" s="19">
        <v>0</v>
      </c>
      <c r="H6876" s="17">
        <f t="shared" si="324"/>
        <v>0</v>
      </c>
      <c r="I6876" s="18">
        <f t="shared" si="322"/>
        <v>15.33</v>
      </c>
      <c r="J6876" s="17">
        <f t="shared" si="323"/>
        <v>0</v>
      </c>
    </row>
    <row r="6877" spans="1:10" x14ac:dyDescent="0.3">
      <c r="A6877" s="2">
        <v>20201013</v>
      </c>
      <c r="B6877" s="2" t="s">
        <v>45</v>
      </c>
      <c r="C6877" s="2">
        <v>0</v>
      </c>
      <c r="D6877" s="2">
        <v>0</v>
      </c>
      <c r="E6877" s="2">
        <v>15.3</v>
      </c>
      <c r="F6877" s="2">
        <v>4.83</v>
      </c>
      <c r="G6877" s="2">
        <v>0</v>
      </c>
      <c r="H6877" s="16">
        <f t="shared" si="324"/>
        <v>0</v>
      </c>
      <c r="I6877" s="15">
        <f t="shared" si="322"/>
        <v>15.3</v>
      </c>
      <c r="J6877" s="14">
        <f t="shared" si="323"/>
        <v>0</v>
      </c>
    </row>
    <row r="6878" spans="1:10" x14ac:dyDescent="0.3">
      <c r="A6878" s="19">
        <v>20201013</v>
      </c>
      <c r="B6878" s="19" t="s">
        <v>44</v>
      </c>
      <c r="C6878" s="19">
        <v>0</v>
      </c>
      <c r="D6878" s="19">
        <v>0</v>
      </c>
      <c r="E6878" s="19">
        <v>15.37</v>
      </c>
      <c r="F6878" s="19">
        <v>4.83</v>
      </c>
      <c r="G6878" s="19">
        <v>0</v>
      </c>
      <c r="H6878" s="17">
        <f t="shared" si="324"/>
        <v>0</v>
      </c>
      <c r="I6878" s="18">
        <f t="shared" si="322"/>
        <v>15.37</v>
      </c>
      <c r="J6878" s="17">
        <f t="shared" si="323"/>
        <v>0</v>
      </c>
    </row>
    <row r="6879" spans="1:10" x14ac:dyDescent="0.3">
      <c r="A6879" s="2">
        <v>20201013</v>
      </c>
      <c r="B6879" s="2" t="s">
        <v>43</v>
      </c>
      <c r="C6879" s="2">
        <v>0</v>
      </c>
      <c r="D6879" s="2">
        <v>0</v>
      </c>
      <c r="E6879" s="2">
        <v>15.4</v>
      </c>
      <c r="F6879" s="2">
        <v>4.97</v>
      </c>
      <c r="G6879" s="2">
        <v>0</v>
      </c>
      <c r="H6879" s="16">
        <f t="shared" si="324"/>
        <v>0</v>
      </c>
      <c r="I6879" s="15">
        <f t="shared" si="322"/>
        <v>15.4</v>
      </c>
      <c r="J6879" s="14">
        <f t="shared" si="323"/>
        <v>0</v>
      </c>
    </row>
    <row r="6880" spans="1:10" x14ac:dyDescent="0.3">
      <c r="A6880" s="19">
        <v>20201013</v>
      </c>
      <c r="B6880" s="19" t="s">
        <v>42</v>
      </c>
      <c r="C6880" s="19">
        <v>0</v>
      </c>
      <c r="D6880" s="19">
        <v>0</v>
      </c>
      <c r="E6880" s="19">
        <v>15.41</v>
      </c>
      <c r="F6880" s="19">
        <v>5.24</v>
      </c>
      <c r="G6880" s="19">
        <v>0</v>
      </c>
      <c r="H6880" s="17">
        <f t="shared" si="324"/>
        <v>0</v>
      </c>
      <c r="I6880" s="18">
        <f t="shared" si="322"/>
        <v>15.41</v>
      </c>
      <c r="J6880" s="17">
        <f t="shared" si="323"/>
        <v>0</v>
      </c>
    </row>
    <row r="6881" spans="1:10" x14ac:dyDescent="0.3">
      <c r="A6881" s="2">
        <v>20201013</v>
      </c>
      <c r="B6881" s="2" t="s">
        <v>41</v>
      </c>
      <c r="C6881" s="2">
        <v>35.04</v>
      </c>
      <c r="D6881" s="2">
        <v>4.4000000000000004</v>
      </c>
      <c r="E6881" s="2">
        <v>15.1</v>
      </c>
      <c r="F6881" s="2">
        <v>4.76</v>
      </c>
      <c r="G6881" s="2">
        <v>0</v>
      </c>
      <c r="H6881" s="16">
        <f t="shared" si="324"/>
        <v>456.73154177706635</v>
      </c>
      <c r="I6881" s="15">
        <f t="shared" si="322"/>
        <v>29.372860680533321</v>
      </c>
      <c r="J6881" s="14">
        <f t="shared" si="323"/>
        <v>0.44774403647438304</v>
      </c>
    </row>
    <row r="6882" spans="1:10" x14ac:dyDescent="0.3">
      <c r="A6882" s="19">
        <v>20201013</v>
      </c>
      <c r="B6882" s="19" t="s">
        <v>40</v>
      </c>
      <c r="C6882" s="19">
        <v>221</v>
      </c>
      <c r="D6882" s="19">
        <v>15.48</v>
      </c>
      <c r="E6882" s="19">
        <v>15.69</v>
      </c>
      <c r="F6882" s="19">
        <v>5.31</v>
      </c>
      <c r="G6882" s="19">
        <v>0</v>
      </c>
      <c r="H6882" s="17">
        <f t="shared" si="324"/>
        <v>828.0193061233532</v>
      </c>
      <c r="I6882" s="18">
        <f t="shared" si="322"/>
        <v>41.565603316354789</v>
      </c>
      <c r="J6882" s="17">
        <f t="shared" si="323"/>
        <v>0.76629442898750055</v>
      </c>
    </row>
    <row r="6883" spans="1:10" x14ac:dyDescent="0.3">
      <c r="A6883" s="2">
        <v>20201013</v>
      </c>
      <c r="B6883" s="2" t="s">
        <v>39</v>
      </c>
      <c r="C6883" s="2">
        <v>412</v>
      </c>
      <c r="D6883" s="2">
        <v>25.68</v>
      </c>
      <c r="E6883" s="2">
        <v>17.07</v>
      </c>
      <c r="F6883" s="2">
        <v>5.0999999999999996</v>
      </c>
      <c r="G6883" s="2">
        <v>0</v>
      </c>
      <c r="H6883" s="16">
        <f t="shared" si="324"/>
        <v>950.74468044148819</v>
      </c>
      <c r="I6883" s="15">
        <f t="shared" si="322"/>
        <v>46.78077126379651</v>
      </c>
      <c r="J6883" s="14">
        <f t="shared" si="323"/>
        <v>0.85755889457413503</v>
      </c>
    </row>
    <row r="6884" spans="1:10" x14ac:dyDescent="0.3">
      <c r="A6884" s="19">
        <v>20201013</v>
      </c>
      <c r="B6884" s="19" t="s">
        <v>38</v>
      </c>
      <c r="C6884" s="19">
        <v>569.01</v>
      </c>
      <c r="D6884" s="19">
        <v>34.36</v>
      </c>
      <c r="E6884" s="19">
        <v>18.77</v>
      </c>
      <c r="F6884" s="19">
        <v>4.9000000000000004</v>
      </c>
      <c r="G6884" s="19">
        <v>0</v>
      </c>
      <c r="H6884" s="17">
        <f t="shared" si="324"/>
        <v>1008.1843500440383</v>
      </c>
      <c r="I6884" s="18">
        <f t="shared" si="322"/>
        <v>50.275760938876196</v>
      </c>
      <c r="J6884" s="17">
        <f t="shared" si="323"/>
        <v>0.89351253028090616</v>
      </c>
    </row>
    <row r="6885" spans="1:10" x14ac:dyDescent="0.3">
      <c r="A6885" s="2">
        <v>20201013</v>
      </c>
      <c r="B6885" s="2" t="s">
        <v>37</v>
      </c>
      <c r="C6885" s="2">
        <v>674.01</v>
      </c>
      <c r="D6885" s="2">
        <v>40.64</v>
      </c>
      <c r="E6885" s="2">
        <v>20.350000000000001</v>
      </c>
      <c r="F6885" s="2">
        <v>5.45</v>
      </c>
      <c r="G6885" s="2">
        <v>0</v>
      </c>
      <c r="H6885" s="16">
        <f t="shared" si="324"/>
        <v>1034.8621618562393</v>
      </c>
      <c r="I6885" s="15">
        <f t="shared" si="322"/>
        <v>52.689442558007478</v>
      </c>
      <c r="J6885" s="14">
        <f t="shared" si="323"/>
        <v>0.90591575811845726</v>
      </c>
    </row>
    <row r="6886" spans="1:10" x14ac:dyDescent="0.3">
      <c r="A6886" s="19">
        <v>20201013</v>
      </c>
      <c r="B6886" s="19" t="s">
        <v>36</v>
      </c>
      <c r="C6886" s="19">
        <v>693.01</v>
      </c>
      <c r="D6886" s="19">
        <v>43.48</v>
      </c>
      <c r="E6886" s="19">
        <v>21.31</v>
      </c>
      <c r="F6886" s="19">
        <v>6</v>
      </c>
      <c r="G6886" s="19">
        <v>0</v>
      </c>
      <c r="H6886" s="17">
        <f t="shared" si="324"/>
        <v>1007.1336436122136</v>
      </c>
      <c r="I6886" s="18">
        <f t="shared" si="322"/>
        <v>52.782926362881675</v>
      </c>
      <c r="J6886" s="17">
        <f t="shared" si="323"/>
        <v>0.88121860425094878</v>
      </c>
    </row>
    <row r="6887" spans="1:10" x14ac:dyDescent="0.3">
      <c r="A6887" s="2">
        <v>20201013</v>
      </c>
      <c r="B6887" s="2" t="s">
        <v>35</v>
      </c>
      <c r="C6887" s="2">
        <v>675.01</v>
      </c>
      <c r="D6887" s="2">
        <v>42.25</v>
      </c>
      <c r="E6887" s="2">
        <v>21.59</v>
      </c>
      <c r="F6887" s="2">
        <v>6.41</v>
      </c>
      <c r="G6887" s="2">
        <v>0</v>
      </c>
      <c r="H6887" s="16">
        <f t="shared" si="324"/>
        <v>1003.9311764591961</v>
      </c>
      <c r="I6887" s="15">
        <f t="shared" si="322"/>
        <v>52.962849264349877</v>
      </c>
      <c r="J6887" s="14">
        <f t="shared" si="323"/>
        <v>0.8776036837432013</v>
      </c>
    </row>
    <row r="6888" spans="1:10" x14ac:dyDescent="0.3">
      <c r="A6888" s="19">
        <v>20201013</v>
      </c>
      <c r="B6888" s="19" t="s">
        <v>34</v>
      </c>
      <c r="C6888" s="19">
        <v>593.01</v>
      </c>
      <c r="D6888" s="19">
        <v>37.229999999999997</v>
      </c>
      <c r="E6888" s="19">
        <v>21.51</v>
      </c>
      <c r="F6888" s="19">
        <v>7.1</v>
      </c>
      <c r="G6888" s="19">
        <v>0</v>
      </c>
      <c r="H6888" s="17">
        <f t="shared" si="324"/>
        <v>980.15574432822643</v>
      </c>
      <c r="I6888" s="18">
        <f t="shared" si="322"/>
        <v>52.139867010257078</v>
      </c>
      <c r="J6888" s="17">
        <f t="shared" si="323"/>
        <v>0.86044990985139214</v>
      </c>
    </row>
    <row r="6889" spans="1:10" x14ac:dyDescent="0.3">
      <c r="A6889" s="2">
        <v>20201013</v>
      </c>
      <c r="B6889" s="2" t="s">
        <v>33</v>
      </c>
      <c r="C6889" s="2">
        <v>462.01</v>
      </c>
      <c r="D6889" s="2">
        <v>29.39</v>
      </c>
      <c r="E6889" s="2">
        <v>20.84</v>
      </c>
      <c r="F6889" s="2">
        <v>7.52</v>
      </c>
      <c r="G6889" s="2">
        <v>0</v>
      </c>
      <c r="H6889" s="16">
        <f t="shared" si="324"/>
        <v>941.43333341069138</v>
      </c>
      <c r="I6889" s="15">
        <f t="shared" si="322"/>
        <v>50.259791669084109</v>
      </c>
      <c r="J6889" s="14">
        <f t="shared" si="323"/>
        <v>0.8344214889854068</v>
      </c>
    </row>
    <row r="6890" spans="1:10" x14ac:dyDescent="0.3">
      <c r="A6890" s="19">
        <v>20201013</v>
      </c>
      <c r="B6890" s="19" t="s">
        <v>32</v>
      </c>
      <c r="C6890" s="19">
        <v>300.01</v>
      </c>
      <c r="D6890" s="19">
        <v>19.72</v>
      </c>
      <c r="E6890" s="19">
        <v>19.8</v>
      </c>
      <c r="F6890" s="19">
        <v>7.52</v>
      </c>
      <c r="G6890" s="19">
        <v>0</v>
      </c>
      <c r="H6890" s="17">
        <f t="shared" si="324"/>
        <v>889.11906928077588</v>
      </c>
      <c r="I6890" s="18">
        <f t="shared" si="322"/>
        <v>47.584970915024243</v>
      </c>
      <c r="J6890" s="17">
        <f t="shared" si="323"/>
        <v>0.79875579184212697</v>
      </c>
    </row>
    <row r="6891" spans="1:10" x14ac:dyDescent="0.3">
      <c r="A6891" s="2">
        <v>20201013</v>
      </c>
      <c r="B6891" s="2" t="s">
        <v>31</v>
      </c>
      <c r="C6891" s="2">
        <v>87</v>
      </c>
      <c r="D6891" s="2">
        <v>8.93</v>
      </c>
      <c r="E6891" s="2">
        <v>18.47</v>
      </c>
      <c r="F6891" s="2">
        <v>6.97</v>
      </c>
      <c r="G6891" s="2">
        <v>0</v>
      </c>
      <c r="H6891" s="16">
        <f t="shared" si="324"/>
        <v>560.46712421763471</v>
      </c>
      <c r="I6891" s="15">
        <f t="shared" si="322"/>
        <v>35.98459763180108</v>
      </c>
      <c r="J6891" s="14">
        <f t="shared" si="323"/>
        <v>0.53276284791340933</v>
      </c>
    </row>
    <row r="6892" spans="1:10" x14ac:dyDescent="0.3">
      <c r="A6892" s="19">
        <v>20201013</v>
      </c>
      <c r="B6892" s="19" t="s">
        <v>30</v>
      </c>
      <c r="C6892" s="19">
        <v>0</v>
      </c>
      <c r="D6892" s="19">
        <v>0</v>
      </c>
      <c r="E6892" s="19">
        <v>17.04</v>
      </c>
      <c r="F6892" s="19">
        <v>6.55</v>
      </c>
      <c r="G6892" s="19">
        <v>0</v>
      </c>
      <c r="H6892" s="17">
        <f t="shared" si="324"/>
        <v>0</v>
      </c>
      <c r="I6892" s="18">
        <f t="shared" si="322"/>
        <v>17.04</v>
      </c>
      <c r="J6892" s="17">
        <f t="shared" si="323"/>
        <v>0</v>
      </c>
    </row>
    <row r="6893" spans="1:10" x14ac:dyDescent="0.3">
      <c r="A6893" s="2">
        <v>20201013</v>
      </c>
      <c r="B6893" s="2" t="s">
        <v>29</v>
      </c>
      <c r="C6893" s="2">
        <v>0</v>
      </c>
      <c r="D6893" s="2">
        <v>0</v>
      </c>
      <c r="E6893" s="2">
        <v>15.99</v>
      </c>
      <c r="F6893" s="2">
        <v>7.03</v>
      </c>
      <c r="G6893" s="2">
        <v>0</v>
      </c>
      <c r="H6893" s="16">
        <f t="shared" si="324"/>
        <v>0</v>
      </c>
      <c r="I6893" s="15">
        <f t="shared" si="322"/>
        <v>15.99</v>
      </c>
      <c r="J6893" s="14">
        <f t="shared" si="323"/>
        <v>0</v>
      </c>
    </row>
    <row r="6894" spans="1:10" x14ac:dyDescent="0.3">
      <c r="A6894" s="19">
        <v>20201013</v>
      </c>
      <c r="B6894" s="19" t="s">
        <v>28</v>
      </c>
      <c r="C6894" s="19">
        <v>0</v>
      </c>
      <c r="D6894" s="19">
        <v>0</v>
      </c>
      <c r="E6894" s="19">
        <v>15.43</v>
      </c>
      <c r="F6894" s="19">
        <v>7.03</v>
      </c>
      <c r="G6894" s="19">
        <v>0</v>
      </c>
      <c r="H6894" s="17">
        <f t="shared" si="324"/>
        <v>0</v>
      </c>
      <c r="I6894" s="18">
        <f t="shared" si="322"/>
        <v>15.43</v>
      </c>
      <c r="J6894" s="17">
        <f t="shared" si="323"/>
        <v>0</v>
      </c>
    </row>
    <row r="6895" spans="1:10" x14ac:dyDescent="0.3">
      <c r="A6895" s="2">
        <v>20201013</v>
      </c>
      <c r="B6895" s="2" t="s">
        <v>27</v>
      </c>
      <c r="C6895" s="2">
        <v>0</v>
      </c>
      <c r="D6895" s="2">
        <v>0</v>
      </c>
      <c r="E6895" s="2">
        <v>15.13</v>
      </c>
      <c r="F6895" s="2">
        <v>6.69</v>
      </c>
      <c r="G6895" s="2">
        <v>0</v>
      </c>
      <c r="H6895" s="16">
        <f t="shared" si="324"/>
        <v>0</v>
      </c>
      <c r="I6895" s="15">
        <f t="shared" si="322"/>
        <v>15.13</v>
      </c>
      <c r="J6895" s="14">
        <f t="shared" si="323"/>
        <v>0</v>
      </c>
    </row>
    <row r="6896" spans="1:10" x14ac:dyDescent="0.3">
      <c r="A6896" s="19">
        <v>20201013</v>
      </c>
      <c r="B6896" s="19" t="s">
        <v>26</v>
      </c>
      <c r="C6896" s="19">
        <v>0</v>
      </c>
      <c r="D6896" s="19">
        <v>0</v>
      </c>
      <c r="E6896" s="19">
        <v>15.01</v>
      </c>
      <c r="F6896" s="19">
        <v>6.62</v>
      </c>
      <c r="G6896" s="19">
        <v>0</v>
      </c>
      <c r="H6896" s="17">
        <f t="shared" si="324"/>
        <v>0</v>
      </c>
      <c r="I6896" s="18">
        <f t="shared" si="322"/>
        <v>15.01</v>
      </c>
      <c r="J6896" s="17">
        <f t="shared" si="323"/>
        <v>0</v>
      </c>
    </row>
    <row r="6897" spans="1:10" x14ac:dyDescent="0.3">
      <c r="A6897" s="2">
        <v>20201013</v>
      </c>
      <c r="B6897" s="2" t="s">
        <v>25</v>
      </c>
      <c r="C6897" s="2">
        <v>0</v>
      </c>
      <c r="D6897" s="2">
        <v>0</v>
      </c>
      <c r="E6897" s="2">
        <v>14.86</v>
      </c>
      <c r="F6897" s="2">
        <v>6.34</v>
      </c>
      <c r="G6897" s="2">
        <v>0</v>
      </c>
      <c r="H6897" s="16">
        <f t="shared" si="324"/>
        <v>0</v>
      </c>
      <c r="I6897" s="15">
        <f t="shared" si="322"/>
        <v>14.86</v>
      </c>
      <c r="J6897" s="14">
        <f t="shared" si="323"/>
        <v>0</v>
      </c>
    </row>
    <row r="6898" spans="1:10" x14ac:dyDescent="0.3">
      <c r="A6898" s="19">
        <v>20201014</v>
      </c>
      <c r="B6898" s="19" t="s">
        <v>48</v>
      </c>
      <c r="C6898" s="19">
        <v>0</v>
      </c>
      <c r="D6898" s="19">
        <v>0</v>
      </c>
      <c r="E6898" s="19">
        <v>14.87</v>
      </c>
      <c r="F6898" s="19">
        <v>6.28</v>
      </c>
      <c r="G6898" s="19">
        <v>0</v>
      </c>
      <c r="H6898" s="17">
        <f t="shared" si="324"/>
        <v>0</v>
      </c>
      <c r="I6898" s="18">
        <f t="shared" si="322"/>
        <v>14.87</v>
      </c>
      <c r="J6898" s="17">
        <f t="shared" si="323"/>
        <v>0</v>
      </c>
    </row>
    <row r="6899" spans="1:10" x14ac:dyDescent="0.3">
      <c r="A6899" s="2">
        <v>20201014</v>
      </c>
      <c r="B6899" s="2" t="s">
        <v>47</v>
      </c>
      <c r="C6899" s="2">
        <v>0</v>
      </c>
      <c r="D6899" s="2">
        <v>0</v>
      </c>
      <c r="E6899" s="2">
        <v>14.78</v>
      </c>
      <c r="F6899" s="2">
        <v>6.14</v>
      </c>
      <c r="G6899" s="2">
        <v>0</v>
      </c>
      <c r="H6899" s="16">
        <f t="shared" si="324"/>
        <v>0</v>
      </c>
      <c r="I6899" s="15">
        <f t="shared" si="322"/>
        <v>14.78</v>
      </c>
      <c r="J6899" s="14">
        <f t="shared" si="323"/>
        <v>0</v>
      </c>
    </row>
    <row r="6900" spans="1:10" x14ac:dyDescent="0.3">
      <c r="A6900" s="19">
        <v>20201014</v>
      </c>
      <c r="B6900" s="19" t="s">
        <v>46</v>
      </c>
      <c r="C6900" s="19">
        <v>0</v>
      </c>
      <c r="D6900" s="19">
        <v>0</v>
      </c>
      <c r="E6900" s="19">
        <v>14.71</v>
      </c>
      <c r="F6900" s="19">
        <v>6.21</v>
      </c>
      <c r="G6900" s="19">
        <v>0</v>
      </c>
      <c r="H6900" s="17">
        <f t="shared" si="324"/>
        <v>0</v>
      </c>
      <c r="I6900" s="18">
        <f t="shared" si="322"/>
        <v>14.71</v>
      </c>
      <c r="J6900" s="17">
        <f t="shared" si="323"/>
        <v>0</v>
      </c>
    </row>
    <row r="6901" spans="1:10" x14ac:dyDescent="0.3">
      <c r="A6901" s="2">
        <v>20201014</v>
      </c>
      <c r="B6901" s="2" t="s">
        <v>45</v>
      </c>
      <c r="C6901" s="2">
        <v>0</v>
      </c>
      <c r="D6901" s="2">
        <v>0</v>
      </c>
      <c r="E6901" s="2">
        <v>14.68</v>
      </c>
      <c r="F6901" s="2">
        <v>6.21</v>
      </c>
      <c r="G6901" s="2">
        <v>0</v>
      </c>
      <c r="H6901" s="16">
        <f t="shared" si="324"/>
        <v>0</v>
      </c>
      <c r="I6901" s="15">
        <f t="shared" si="322"/>
        <v>14.68</v>
      </c>
      <c r="J6901" s="14">
        <f t="shared" si="323"/>
        <v>0</v>
      </c>
    </row>
    <row r="6902" spans="1:10" x14ac:dyDescent="0.3">
      <c r="A6902" s="19">
        <v>20201014</v>
      </c>
      <c r="B6902" s="19" t="s">
        <v>44</v>
      </c>
      <c r="C6902" s="19">
        <v>0</v>
      </c>
      <c r="D6902" s="19">
        <v>0</v>
      </c>
      <c r="E6902" s="19">
        <v>14.69</v>
      </c>
      <c r="F6902" s="19">
        <v>6.28</v>
      </c>
      <c r="G6902" s="19">
        <v>0</v>
      </c>
      <c r="H6902" s="17">
        <f t="shared" si="324"/>
        <v>0</v>
      </c>
      <c r="I6902" s="18">
        <f t="shared" si="322"/>
        <v>14.69</v>
      </c>
      <c r="J6902" s="17">
        <f t="shared" si="323"/>
        <v>0</v>
      </c>
    </row>
    <row r="6903" spans="1:10" x14ac:dyDescent="0.3">
      <c r="A6903" s="2">
        <v>20201014</v>
      </c>
      <c r="B6903" s="2" t="s">
        <v>43</v>
      </c>
      <c r="C6903" s="2">
        <v>0</v>
      </c>
      <c r="D6903" s="2">
        <v>0</v>
      </c>
      <c r="E6903" s="2">
        <v>14.62</v>
      </c>
      <c r="F6903" s="2">
        <v>6</v>
      </c>
      <c r="G6903" s="2">
        <v>0</v>
      </c>
      <c r="H6903" s="16">
        <f t="shared" si="324"/>
        <v>0</v>
      </c>
      <c r="I6903" s="15">
        <f t="shared" si="322"/>
        <v>14.62</v>
      </c>
      <c r="J6903" s="14">
        <f t="shared" si="323"/>
        <v>0</v>
      </c>
    </row>
    <row r="6904" spans="1:10" x14ac:dyDescent="0.3">
      <c r="A6904" s="19">
        <v>20201014</v>
      </c>
      <c r="B6904" s="19" t="s">
        <v>42</v>
      </c>
      <c r="C6904" s="19">
        <v>0</v>
      </c>
      <c r="D6904" s="19">
        <v>0</v>
      </c>
      <c r="E6904" s="19">
        <v>14.59</v>
      </c>
      <c r="F6904" s="19">
        <v>6.55</v>
      </c>
      <c r="G6904" s="19">
        <v>0</v>
      </c>
      <c r="H6904" s="17">
        <f t="shared" si="324"/>
        <v>0</v>
      </c>
      <c r="I6904" s="18">
        <f t="shared" si="322"/>
        <v>14.59</v>
      </c>
      <c r="J6904" s="17">
        <f t="shared" si="323"/>
        <v>0</v>
      </c>
    </row>
    <row r="6905" spans="1:10" x14ac:dyDescent="0.3">
      <c r="A6905" s="2">
        <v>20201014</v>
      </c>
      <c r="B6905" s="2" t="s">
        <v>41</v>
      </c>
      <c r="C6905" s="2">
        <v>32.380000000000003</v>
      </c>
      <c r="D6905" s="2">
        <v>4.2</v>
      </c>
      <c r="E6905" s="2">
        <v>14.42</v>
      </c>
      <c r="F6905" s="2">
        <v>5.93</v>
      </c>
      <c r="G6905" s="2">
        <v>0</v>
      </c>
      <c r="H6905" s="16">
        <f t="shared" si="324"/>
        <v>442.11902081056974</v>
      </c>
      <c r="I6905" s="15">
        <f t="shared" si="322"/>
        <v>28.236219400330306</v>
      </c>
      <c r="J6905" s="14">
        <f t="shared" si="323"/>
        <v>0.43568044712475984</v>
      </c>
    </row>
    <row r="6906" spans="1:10" x14ac:dyDescent="0.3">
      <c r="A6906" s="19">
        <v>20201014</v>
      </c>
      <c r="B6906" s="19" t="s">
        <v>40</v>
      </c>
      <c r="C6906" s="19">
        <v>220</v>
      </c>
      <c r="D6906" s="19">
        <v>15.26</v>
      </c>
      <c r="E6906" s="19">
        <v>14.92</v>
      </c>
      <c r="F6906" s="19">
        <v>5.86</v>
      </c>
      <c r="G6906" s="19">
        <v>0</v>
      </c>
      <c r="H6906" s="17">
        <f t="shared" si="324"/>
        <v>835.86753932039755</v>
      </c>
      <c r="I6906" s="18">
        <f t="shared" si="322"/>
        <v>41.040860603762425</v>
      </c>
      <c r="J6906" s="17">
        <f t="shared" si="323"/>
        <v>0.77553138325387971</v>
      </c>
    </row>
    <row r="6907" spans="1:10" x14ac:dyDescent="0.3">
      <c r="A6907" s="2">
        <v>20201014</v>
      </c>
      <c r="B6907" s="2" t="s">
        <v>39</v>
      </c>
      <c r="C6907" s="2">
        <v>404</v>
      </c>
      <c r="D6907" s="2">
        <v>25.43</v>
      </c>
      <c r="E6907" s="2">
        <v>15.91</v>
      </c>
      <c r="F6907" s="2">
        <v>6.41</v>
      </c>
      <c r="G6907" s="2">
        <v>0</v>
      </c>
      <c r="H6907" s="16">
        <f t="shared" si="324"/>
        <v>940.83003507908734</v>
      </c>
      <c r="I6907" s="15">
        <f t="shared" si="322"/>
        <v>45.310938596221476</v>
      </c>
      <c r="J6907" s="14">
        <f t="shared" si="323"/>
        <v>0.85483890025521225</v>
      </c>
    </row>
    <row r="6908" spans="1:10" x14ac:dyDescent="0.3">
      <c r="A6908" s="19">
        <v>20201014</v>
      </c>
      <c r="B6908" s="19" t="s">
        <v>38</v>
      </c>
      <c r="C6908" s="19">
        <v>490</v>
      </c>
      <c r="D6908" s="19">
        <v>34.07</v>
      </c>
      <c r="E6908" s="19">
        <v>16.98</v>
      </c>
      <c r="F6908" s="19">
        <v>6.62</v>
      </c>
      <c r="G6908" s="19">
        <v>0</v>
      </c>
      <c r="H6908" s="17">
        <f t="shared" si="324"/>
        <v>874.67926393170978</v>
      </c>
      <c r="I6908" s="18">
        <f t="shared" si="322"/>
        <v>44.313726997865928</v>
      </c>
      <c r="J6908" s="17">
        <f t="shared" si="323"/>
        <v>0.79865933961748869</v>
      </c>
    </row>
    <row r="6909" spans="1:10" x14ac:dyDescent="0.3">
      <c r="A6909" s="2">
        <v>20201014</v>
      </c>
      <c r="B6909" s="2" t="s">
        <v>37</v>
      </c>
      <c r="C6909" s="2">
        <v>610.01</v>
      </c>
      <c r="D6909" s="2">
        <v>40.299999999999997</v>
      </c>
      <c r="E6909" s="2">
        <v>17.899999999999999</v>
      </c>
      <c r="F6909" s="2">
        <v>6.83</v>
      </c>
      <c r="G6909" s="2">
        <v>0</v>
      </c>
      <c r="H6909" s="16">
        <f t="shared" si="324"/>
        <v>943.13487832430292</v>
      </c>
      <c r="I6909" s="15">
        <f t="shared" si="322"/>
        <v>47.372964947634465</v>
      </c>
      <c r="J6909" s="14">
        <f t="shared" si="323"/>
        <v>0.84818162224291782</v>
      </c>
    </row>
    <row r="6910" spans="1:10" x14ac:dyDescent="0.3">
      <c r="A6910" s="19">
        <v>20201014</v>
      </c>
      <c r="B6910" s="19" t="s">
        <v>36</v>
      </c>
      <c r="C6910" s="19">
        <v>659.01</v>
      </c>
      <c r="D6910" s="19">
        <v>43.11</v>
      </c>
      <c r="E6910" s="19">
        <v>18.52</v>
      </c>
      <c r="F6910" s="19">
        <v>7.17</v>
      </c>
      <c r="G6910" s="19">
        <v>0</v>
      </c>
      <c r="H6910" s="17">
        <f t="shared" si="324"/>
        <v>964.30910479997033</v>
      </c>
      <c r="I6910" s="18">
        <f t="shared" si="322"/>
        <v>48.654659524999076</v>
      </c>
      <c r="J6910" s="17">
        <f t="shared" si="323"/>
        <v>0.86166228882092055</v>
      </c>
    </row>
    <row r="6911" spans="1:10" x14ac:dyDescent="0.3">
      <c r="A6911" s="2">
        <v>20201014</v>
      </c>
      <c r="B6911" s="2" t="s">
        <v>35</v>
      </c>
      <c r="C6911" s="2">
        <v>663.01</v>
      </c>
      <c r="D6911" s="2">
        <v>41.87</v>
      </c>
      <c r="E6911" s="2">
        <v>18.7</v>
      </c>
      <c r="F6911" s="2">
        <v>7.59</v>
      </c>
      <c r="G6911" s="2">
        <v>0</v>
      </c>
      <c r="H6911" s="16">
        <f t="shared" si="324"/>
        <v>993.3586163399882</v>
      </c>
      <c r="I6911" s="15">
        <f t="shared" si="322"/>
        <v>49.742456760624634</v>
      </c>
      <c r="J6911" s="14">
        <f t="shared" si="323"/>
        <v>0.88275701958335084</v>
      </c>
    </row>
    <row r="6912" spans="1:10" x14ac:dyDescent="0.3">
      <c r="A6912" s="19">
        <v>20201014</v>
      </c>
      <c r="B6912" s="19" t="s">
        <v>34</v>
      </c>
      <c r="C6912" s="19">
        <v>588.01</v>
      </c>
      <c r="D6912" s="19">
        <v>36.869999999999997</v>
      </c>
      <c r="E6912" s="19">
        <v>18.57</v>
      </c>
      <c r="F6912" s="19">
        <v>7.79</v>
      </c>
      <c r="G6912" s="19">
        <v>0</v>
      </c>
      <c r="H6912" s="17">
        <f t="shared" si="324"/>
        <v>980.01433238251309</v>
      </c>
      <c r="I6912" s="18">
        <f t="shared" si="322"/>
        <v>49.195447886953531</v>
      </c>
      <c r="J6912" s="17">
        <f t="shared" si="323"/>
        <v>0.87331084669818415</v>
      </c>
    </row>
    <row r="6913" spans="1:10" x14ac:dyDescent="0.3">
      <c r="A6913" s="2">
        <v>20201014</v>
      </c>
      <c r="B6913" s="2" t="s">
        <v>33</v>
      </c>
      <c r="C6913" s="2">
        <v>458.01</v>
      </c>
      <c r="D6913" s="2">
        <v>29.06</v>
      </c>
      <c r="E6913" s="2">
        <v>18.22</v>
      </c>
      <c r="F6913" s="2">
        <v>7.79</v>
      </c>
      <c r="G6913" s="2">
        <v>0</v>
      </c>
      <c r="H6913" s="16">
        <f t="shared" si="324"/>
        <v>942.94047170249701</v>
      </c>
      <c r="I6913" s="15">
        <f t="shared" si="322"/>
        <v>47.68688974070303</v>
      </c>
      <c r="J6913" s="14">
        <f t="shared" si="323"/>
        <v>0.84667473239147228</v>
      </c>
    </row>
    <row r="6914" spans="1:10" x14ac:dyDescent="0.3">
      <c r="A6914" s="19">
        <v>20201014</v>
      </c>
      <c r="B6914" s="19" t="s">
        <v>32</v>
      </c>
      <c r="C6914" s="19">
        <v>296.01</v>
      </c>
      <c r="D6914" s="19">
        <v>19.41</v>
      </c>
      <c r="E6914" s="19">
        <v>17.66</v>
      </c>
      <c r="F6914" s="19">
        <v>7.72</v>
      </c>
      <c r="G6914" s="19">
        <v>0</v>
      </c>
      <c r="H6914" s="17">
        <f t="shared" si="324"/>
        <v>890.72243060350263</v>
      </c>
      <c r="I6914" s="18">
        <f t="shared" si="322"/>
        <v>45.495075956359457</v>
      </c>
      <c r="J6914" s="17">
        <f t="shared" si="323"/>
        <v>0.80857302318286906</v>
      </c>
    </row>
    <row r="6915" spans="1:10" x14ac:dyDescent="0.3">
      <c r="A6915" s="2">
        <v>20201014</v>
      </c>
      <c r="B6915" s="2" t="s">
        <v>31</v>
      </c>
      <c r="C6915" s="2">
        <v>103</v>
      </c>
      <c r="D6915" s="2">
        <v>8.65</v>
      </c>
      <c r="E6915" s="2">
        <v>16.899999999999999</v>
      </c>
      <c r="F6915" s="2">
        <v>7.38</v>
      </c>
      <c r="G6915" s="2">
        <v>0</v>
      </c>
      <c r="H6915" s="16">
        <f t="shared" si="324"/>
        <v>684.84889911257812</v>
      </c>
      <c r="I6915" s="15">
        <f t="shared" si="322"/>
        <v>38.301528097268061</v>
      </c>
      <c r="J6915" s="14">
        <f t="shared" si="323"/>
        <v>0.64385598317989723</v>
      </c>
    </row>
    <row r="6916" spans="1:10" x14ac:dyDescent="0.3">
      <c r="A6916" s="19">
        <v>20201014</v>
      </c>
      <c r="B6916" s="19" t="s">
        <v>30</v>
      </c>
      <c r="C6916" s="19">
        <v>0</v>
      </c>
      <c r="D6916" s="19">
        <v>0</v>
      </c>
      <c r="E6916" s="19">
        <v>16.02</v>
      </c>
      <c r="F6916" s="19">
        <v>6.55</v>
      </c>
      <c r="G6916" s="19">
        <v>0</v>
      </c>
      <c r="H6916" s="17">
        <f t="shared" si="324"/>
        <v>0</v>
      </c>
      <c r="I6916" s="18">
        <f t="shared" si="322"/>
        <v>16.02</v>
      </c>
      <c r="J6916" s="17">
        <f t="shared" si="323"/>
        <v>0</v>
      </c>
    </row>
    <row r="6917" spans="1:10" x14ac:dyDescent="0.3">
      <c r="A6917" s="2">
        <v>20201014</v>
      </c>
      <c r="B6917" s="2" t="s">
        <v>29</v>
      </c>
      <c r="C6917" s="2">
        <v>0</v>
      </c>
      <c r="D6917" s="2">
        <v>0</v>
      </c>
      <c r="E6917" s="2">
        <v>15.44</v>
      </c>
      <c r="F6917" s="2">
        <v>6.07</v>
      </c>
      <c r="G6917" s="2">
        <v>0</v>
      </c>
      <c r="H6917" s="16">
        <f t="shared" si="324"/>
        <v>0</v>
      </c>
      <c r="I6917" s="15">
        <f t="shared" si="322"/>
        <v>15.44</v>
      </c>
      <c r="J6917" s="14">
        <f t="shared" si="323"/>
        <v>0</v>
      </c>
    </row>
    <row r="6918" spans="1:10" x14ac:dyDescent="0.3">
      <c r="A6918" s="19">
        <v>20201014</v>
      </c>
      <c r="B6918" s="19" t="s">
        <v>28</v>
      </c>
      <c r="C6918" s="19">
        <v>0</v>
      </c>
      <c r="D6918" s="19">
        <v>0</v>
      </c>
      <c r="E6918" s="19">
        <v>15.02</v>
      </c>
      <c r="F6918" s="19">
        <v>5.59</v>
      </c>
      <c r="G6918" s="19">
        <v>0</v>
      </c>
      <c r="H6918" s="17">
        <f t="shared" si="324"/>
        <v>0</v>
      </c>
      <c r="I6918" s="18">
        <f t="shared" si="322"/>
        <v>15.02</v>
      </c>
      <c r="J6918" s="17">
        <f t="shared" si="323"/>
        <v>0</v>
      </c>
    </row>
    <row r="6919" spans="1:10" x14ac:dyDescent="0.3">
      <c r="A6919" s="2">
        <v>20201014</v>
      </c>
      <c r="B6919" s="2" t="s">
        <v>27</v>
      </c>
      <c r="C6919" s="2">
        <v>0</v>
      </c>
      <c r="D6919" s="2">
        <v>0</v>
      </c>
      <c r="E6919" s="2">
        <v>14.78</v>
      </c>
      <c r="F6919" s="2">
        <v>5.79</v>
      </c>
      <c r="G6919" s="2">
        <v>0</v>
      </c>
      <c r="H6919" s="16">
        <f t="shared" si="324"/>
        <v>0</v>
      </c>
      <c r="I6919" s="15">
        <f t="shared" si="322"/>
        <v>14.78</v>
      </c>
      <c r="J6919" s="14">
        <f t="shared" si="323"/>
        <v>0</v>
      </c>
    </row>
    <row r="6920" spans="1:10" x14ac:dyDescent="0.3">
      <c r="A6920" s="19">
        <v>20201014</v>
      </c>
      <c r="B6920" s="19" t="s">
        <v>26</v>
      </c>
      <c r="C6920" s="19">
        <v>0</v>
      </c>
      <c r="D6920" s="19">
        <v>0</v>
      </c>
      <c r="E6920" s="19">
        <v>14.59</v>
      </c>
      <c r="F6920" s="19">
        <v>5.52</v>
      </c>
      <c r="G6920" s="19">
        <v>0</v>
      </c>
      <c r="H6920" s="17">
        <f t="shared" si="324"/>
        <v>0</v>
      </c>
      <c r="I6920" s="18">
        <f t="shared" si="322"/>
        <v>14.59</v>
      </c>
      <c r="J6920" s="17">
        <f t="shared" si="323"/>
        <v>0</v>
      </c>
    </row>
    <row r="6921" spans="1:10" x14ac:dyDescent="0.3">
      <c r="A6921" s="2">
        <v>20201014</v>
      </c>
      <c r="B6921" s="2" t="s">
        <v>25</v>
      </c>
      <c r="C6921" s="2">
        <v>0</v>
      </c>
      <c r="D6921" s="2">
        <v>0</v>
      </c>
      <c r="E6921" s="2">
        <v>14.44</v>
      </c>
      <c r="F6921" s="2">
        <v>5.45</v>
      </c>
      <c r="G6921" s="2">
        <v>0</v>
      </c>
      <c r="H6921" s="16">
        <f t="shared" si="324"/>
        <v>0</v>
      </c>
      <c r="I6921" s="15">
        <f t="shared" si="322"/>
        <v>14.44</v>
      </c>
      <c r="J6921" s="14">
        <f t="shared" si="323"/>
        <v>0</v>
      </c>
    </row>
    <row r="6922" spans="1:10" x14ac:dyDescent="0.3">
      <c r="A6922" s="19">
        <v>20201015</v>
      </c>
      <c r="B6922" s="19" t="s">
        <v>48</v>
      </c>
      <c r="C6922" s="19">
        <v>0</v>
      </c>
      <c r="D6922" s="19">
        <v>0</v>
      </c>
      <c r="E6922" s="19">
        <v>14.35</v>
      </c>
      <c r="F6922" s="19">
        <v>5.45</v>
      </c>
      <c r="G6922" s="19">
        <v>0</v>
      </c>
      <c r="H6922" s="17">
        <f t="shared" si="324"/>
        <v>0</v>
      </c>
      <c r="I6922" s="18">
        <f t="shared" ref="I6922:I6985" si="325">E6922+H6922*((NOCT-20)/(800))</f>
        <v>14.35</v>
      </c>
      <c r="J6922" s="17">
        <f t="shared" ref="J6922:J6985" si="326">P_STC__W*(H6922/1000)*(1+(alpha_p/100)*(I6922-25))</f>
        <v>0</v>
      </c>
    </row>
    <row r="6923" spans="1:10" x14ac:dyDescent="0.3">
      <c r="A6923" s="2">
        <v>20201015</v>
      </c>
      <c r="B6923" s="2" t="s">
        <v>47</v>
      </c>
      <c r="C6923" s="2">
        <v>0</v>
      </c>
      <c r="D6923" s="2">
        <v>0</v>
      </c>
      <c r="E6923" s="2">
        <v>14.28</v>
      </c>
      <c r="F6923" s="2">
        <v>5.38</v>
      </c>
      <c r="G6923" s="2">
        <v>0</v>
      </c>
      <c r="H6923" s="16">
        <f t="shared" si="324"/>
        <v>0</v>
      </c>
      <c r="I6923" s="15">
        <f t="shared" si="325"/>
        <v>14.28</v>
      </c>
      <c r="J6923" s="14">
        <f t="shared" si="326"/>
        <v>0</v>
      </c>
    </row>
    <row r="6924" spans="1:10" x14ac:dyDescent="0.3">
      <c r="A6924" s="19">
        <v>20201015</v>
      </c>
      <c r="B6924" s="19" t="s">
        <v>46</v>
      </c>
      <c r="C6924" s="19">
        <v>0</v>
      </c>
      <c r="D6924" s="19">
        <v>0</v>
      </c>
      <c r="E6924" s="19">
        <v>14.17</v>
      </c>
      <c r="F6924" s="19">
        <v>5.31</v>
      </c>
      <c r="G6924" s="19">
        <v>0</v>
      </c>
      <c r="H6924" s="17">
        <f t="shared" si="324"/>
        <v>0</v>
      </c>
      <c r="I6924" s="18">
        <f t="shared" si="325"/>
        <v>14.17</v>
      </c>
      <c r="J6924" s="17">
        <f t="shared" si="326"/>
        <v>0</v>
      </c>
    </row>
    <row r="6925" spans="1:10" x14ac:dyDescent="0.3">
      <c r="A6925" s="2">
        <v>20201015</v>
      </c>
      <c r="B6925" s="2" t="s">
        <v>45</v>
      </c>
      <c r="C6925" s="2">
        <v>0</v>
      </c>
      <c r="D6925" s="2">
        <v>0</v>
      </c>
      <c r="E6925" s="2">
        <v>14.06</v>
      </c>
      <c r="F6925" s="2">
        <v>5.38</v>
      </c>
      <c r="G6925" s="2">
        <v>0</v>
      </c>
      <c r="H6925" s="16">
        <f t="shared" si="324"/>
        <v>0</v>
      </c>
      <c r="I6925" s="15">
        <f t="shared" si="325"/>
        <v>14.06</v>
      </c>
      <c r="J6925" s="14">
        <f t="shared" si="326"/>
        <v>0</v>
      </c>
    </row>
    <row r="6926" spans="1:10" x14ac:dyDescent="0.3">
      <c r="A6926" s="19">
        <v>20201015</v>
      </c>
      <c r="B6926" s="19" t="s">
        <v>44</v>
      </c>
      <c r="C6926" s="19">
        <v>0</v>
      </c>
      <c r="D6926" s="19">
        <v>0</v>
      </c>
      <c r="E6926" s="19">
        <v>13.93</v>
      </c>
      <c r="F6926" s="19">
        <v>5.45</v>
      </c>
      <c r="G6926" s="19">
        <v>0</v>
      </c>
      <c r="H6926" s="17">
        <f t="shared" si="324"/>
        <v>0</v>
      </c>
      <c r="I6926" s="18">
        <f t="shared" si="325"/>
        <v>13.93</v>
      </c>
      <c r="J6926" s="17">
        <f t="shared" si="326"/>
        <v>0</v>
      </c>
    </row>
    <row r="6927" spans="1:10" x14ac:dyDescent="0.3">
      <c r="A6927" s="2">
        <v>20201015</v>
      </c>
      <c r="B6927" s="2" t="s">
        <v>43</v>
      </c>
      <c r="C6927" s="2">
        <v>0</v>
      </c>
      <c r="D6927" s="2">
        <v>0</v>
      </c>
      <c r="E6927" s="2">
        <v>13.77</v>
      </c>
      <c r="F6927" s="2">
        <v>5.59</v>
      </c>
      <c r="G6927" s="2">
        <v>0</v>
      </c>
      <c r="H6927" s="16">
        <f t="shared" si="324"/>
        <v>0</v>
      </c>
      <c r="I6927" s="15">
        <f t="shared" si="325"/>
        <v>13.77</v>
      </c>
      <c r="J6927" s="14">
        <f t="shared" si="326"/>
        <v>0</v>
      </c>
    </row>
    <row r="6928" spans="1:10" x14ac:dyDescent="0.3">
      <c r="A6928" s="19">
        <v>20201015</v>
      </c>
      <c r="B6928" s="19" t="s">
        <v>42</v>
      </c>
      <c r="C6928" s="19">
        <v>0</v>
      </c>
      <c r="D6928" s="19">
        <v>0</v>
      </c>
      <c r="E6928" s="19">
        <v>13.61</v>
      </c>
      <c r="F6928" s="19">
        <v>5.52</v>
      </c>
      <c r="G6928" s="19">
        <v>0</v>
      </c>
      <c r="H6928" s="17">
        <f t="shared" si="324"/>
        <v>0</v>
      </c>
      <c r="I6928" s="18">
        <f t="shared" si="325"/>
        <v>13.61</v>
      </c>
      <c r="J6928" s="17">
        <f t="shared" si="326"/>
        <v>0</v>
      </c>
    </row>
    <row r="6929" spans="1:10" x14ac:dyDescent="0.3">
      <c r="A6929" s="2">
        <v>20201015</v>
      </c>
      <c r="B6929" s="2" t="s">
        <v>41</v>
      </c>
      <c r="C6929" s="2">
        <v>31.25</v>
      </c>
      <c r="D6929" s="2">
        <v>4</v>
      </c>
      <c r="E6929" s="2">
        <v>13.48</v>
      </c>
      <c r="F6929" s="2">
        <v>5.03</v>
      </c>
      <c r="G6929" s="2">
        <v>0</v>
      </c>
      <c r="H6929" s="16">
        <f t="shared" si="324"/>
        <v>447.98709456886485</v>
      </c>
      <c r="I6929" s="15">
        <f t="shared" si="325"/>
        <v>27.479596705277025</v>
      </c>
      <c r="J6929" s="14">
        <f t="shared" si="326"/>
        <v>0.44298837161221677</v>
      </c>
    </row>
    <row r="6930" spans="1:10" x14ac:dyDescent="0.3">
      <c r="A6930" s="19">
        <v>20201015</v>
      </c>
      <c r="B6930" s="19" t="s">
        <v>40</v>
      </c>
      <c r="C6930" s="19">
        <v>220</v>
      </c>
      <c r="D6930" s="19">
        <v>15.04</v>
      </c>
      <c r="E6930" s="19">
        <v>13.96</v>
      </c>
      <c r="F6930" s="19">
        <v>4.83</v>
      </c>
      <c r="G6930" s="19">
        <v>0</v>
      </c>
      <c r="H6930" s="17">
        <f t="shared" si="324"/>
        <v>847.80600675607002</v>
      </c>
      <c r="I6930" s="18">
        <f t="shared" si="325"/>
        <v>40.453937711127189</v>
      </c>
      <c r="J6930" s="17">
        <f t="shared" si="326"/>
        <v>0.78884727126819487</v>
      </c>
    </row>
    <row r="6931" spans="1:10" x14ac:dyDescent="0.3">
      <c r="A6931" s="2">
        <v>20201015</v>
      </c>
      <c r="B6931" s="2" t="s">
        <v>39</v>
      </c>
      <c r="C6931" s="2">
        <v>406</v>
      </c>
      <c r="D6931" s="2">
        <v>25.17</v>
      </c>
      <c r="E6931" s="2">
        <v>15.16</v>
      </c>
      <c r="F6931" s="2">
        <v>5.52</v>
      </c>
      <c r="G6931" s="2">
        <v>0</v>
      </c>
      <c r="H6931" s="16">
        <f t="shared" ref="H6931:H6994" si="327">IF(D6931&gt;0,C6931/SIN(D6931*PI()/180),0)</f>
        <v>954.60799733797842</v>
      </c>
      <c r="I6931" s="15">
        <f t="shared" si="325"/>
        <v>44.991499916811826</v>
      </c>
      <c r="J6931" s="14">
        <f t="shared" si="326"/>
        <v>0.86872979169081288</v>
      </c>
    </row>
    <row r="6932" spans="1:10" x14ac:dyDescent="0.3">
      <c r="A6932" s="19">
        <v>20201015</v>
      </c>
      <c r="B6932" s="19" t="s">
        <v>38</v>
      </c>
      <c r="C6932" s="19">
        <v>577.01</v>
      </c>
      <c r="D6932" s="19">
        <v>33.770000000000003</v>
      </c>
      <c r="E6932" s="19">
        <v>16.47</v>
      </c>
      <c r="F6932" s="19">
        <v>5.72</v>
      </c>
      <c r="G6932" s="19">
        <v>0</v>
      </c>
      <c r="H6932" s="17">
        <f t="shared" si="327"/>
        <v>1038.0483333325512</v>
      </c>
      <c r="I6932" s="18">
        <f t="shared" si="325"/>
        <v>48.909010416642225</v>
      </c>
      <c r="J6932" s="17">
        <f t="shared" si="326"/>
        <v>0.92636414546673396</v>
      </c>
    </row>
    <row r="6933" spans="1:10" x14ac:dyDescent="0.3">
      <c r="A6933" s="2">
        <v>20201015</v>
      </c>
      <c r="B6933" s="2" t="s">
        <v>37</v>
      </c>
      <c r="C6933" s="2">
        <v>670.01</v>
      </c>
      <c r="D6933" s="2">
        <v>39.97</v>
      </c>
      <c r="E6933" s="2">
        <v>17.600000000000001</v>
      </c>
      <c r="F6933" s="2">
        <v>5.66</v>
      </c>
      <c r="G6933" s="2">
        <v>0</v>
      </c>
      <c r="H6933" s="16">
        <f t="shared" si="327"/>
        <v>1043.0014978650022</v>
      </c>
      <c r="I6933" s="15">
        <f t="shared" si="325"/>
        <v>50.19379680828132</v>
      </c>
      <c r="J6933" s="14">
        <f t="shared" si="326"/>
        <v>0.92475424272925444</v>
      </c>
    </row>
    <row r="6934" spans="1:10" x14ac:dyDescent="0.3">
      <c r="A6934" s="19">
        <v>20201015</v>
      </c>
      <c r="B6934" s="19" t="s">
        <v>36</v>
      </c>
      <c r="C6934" s="19">
        <v>696.01</v>
      </c>
      <c r="D6934" s="19">
        <v>42.75</v>
      </c>
      <c r="E6934" s="19">
        <v>18.420000000000002</v>
      </c>
      <c r="F6934" s="19">
        <v>5.52</v>
      </c>
      <c r="G6934" s="19">
        <v>0</v>
      </c>
      <c r="H6934" s="17">
        <f t="shared" si="327"/>
        <v>1025.3524389598997</v>
      </c>
      <c r="I6934" s="18">
        <f t="shared" si="325"/>
        <v>50.462263717496867</v>
      </c>
      <c r="J6934" s="17">
        <f t="shared" si="326"/>
        <v>0.90786736504110965</v>
      </c>
    </row>
    <row r="6935" spans="1:10" x14ac:dyDescent="0.3">
      <c r="A6935" s="2">
        <v>20201015</v>
      </c>
      <c r="B6935" s="2" t="s">
        <v>35</v>
      </c>
      <c r="C6935" s="2">
        <v>685.01</v>
      </c>
      <c r="D6935" s="2">
        <v>41.5</v>
      </c>
      <c r="E6935" s="2">
        <v>18.920000000000002</v>
      </c>
      <c r="F6935" s="2">
        <v>5.72</v>
      </c>
      <c r="G6935" s="2">
        <v>0</v>
      </c>
      <c r="H6935" s="16">
        <f t="shared" si="327"/>
        <v>1033.7900307190414</v>
      </c>
      <c r="I6935" s="15">
        <f t="shared" si="325"/>
        <v>51.225938459970045</v>
      </c>
      <c r="J6935" s="14">
        <f t="shared" si="326"/>
        <v>0.91178551895128479</v>
      </c>
    </row>
    <row r="6936" spans="1:10" x14ac:dyDescent="0.3">
      <c r="A6936" s="19">
        <v>20201015</v>
      </c>
      <c r="B6936" s="19" t="s">
        <v>34</v>
      </c>
      <c r="C6936" s="19">
        <v>607.01</v>
      </c>
      <c r="D6936" s="19">
        <v>36.520000000000003</v>
      </c>
      <c r="E6936" s="19">
        <v>19</v>
      </c>
      <c r="F6936" s="19">
        <v>6.34</v>
      </c>
      <c r="G6936" s="19">
        <v>0</v>
      </c>
      <c r="H6936" s="17">
        <f t="shared" si="327"/>
        <v>1020.007702064985</v>
      </c>
      <c r="I6936" s="18">
        <f t="shared" si="325"/>
        <v>50.875240689530784</v>
      </c>
      <c r="J6936" s="17">
        <f t="shared" si="326"/>
        <v>0.90123945048250476</v>
      </c>
    </row>
    <row r="6937" spans="1:10" x14ac:dyDescent="0.3">
      <c r="A6937" s="2">
        <v>20201015</v>
      </c>
      <c r="B6937" s="2" t="s">
        <v>33</v>
      </c>
      <c r="C6937" s="2">
        <v>464.01</v>
      </c>
      <c r="D6937" s="2">
        <v>28.73</v>
      </c>
      <c r="E6937" s="2">
        <v>18.72</v>
      </c>
      <c r="F6937" s="2">
        <v>6.97</v>
      </c>
      <c r="G6937" s="2">
        <v>0</v>
      </c>
      <c r="H6937" s="16">
        <f t="shared" si="327"/>
        <v>965.31453263436345</v>
      </c>
      <c r="I6937" s="15">
        <f t="shared" si="325"/>
        <v>48.886079144823853</v>
      </c>
      <c r="J6937" s="14">
        <f t="shared" si="326"/>
        <v>0.86155542566667465</v>
      </c>
    </row>
    <row r="6938" spans="1:10" x14ac:dyDescent="0.3">
      <c r="A6938" s="19">
        <v>20201015</v>
      </c>
      <c r="B6938" s="19" t="s">
        <v>32</v>
      </c>
      <c r="C6938" s="19">
        <v>299.01</v>
      </c>
      <c r="D6938" s="19">
        <v>19.11</v>
      </c>
      <c r="E6938" s="19">
        <v>18.02</v>
      </c>
      <c r="F6938" s="19">
        <v>7.24</v>
      </c>
      <c r="G6938" s="19">
        <v>0</v>
      </c>
      <c r="H6938" s="17">
        <f t="shared" si="327"/>
        <v>913.33442968817883</v>
      </c>
      <c r="I6938" s="18">
        <f t="shared" si="325"/>
        <v>46.561700927755588</v>
      </c>
      <c r="J6938" s="17">
        <f t="shared" si="326"/>
        <v>0.82471573249836461</v>
      </c>
    </row>
    <row r="6939" spans="1:10" x14ac:dyDescent="0.3">
      <c r="A6939" s="2">
        <v>20201015</v>
      </c>
      <c r="B6939" s="2" t="s">
        <v>31</v>
      </c>
      <c r="C6939" s="2">
        <v>104</v>
      </c>
      <c r="D6939" s="2">
        <v>8.36</v>
      </c>
      <c r="E6939" s="2">
        <v>17.05</v>
      </c>
      <c r="F6939" s="2">
        <v>6.97</v>
      </c>
      <c r="G6939" s="2">
        <v>0</v>
      </c>
      <c r="H6939" s="16">
        <f t="shared" si="327"/>
        <v>715.30585715371058</v>
      </c>
      <c r="I6939" s="15">
        <f t="shared" si="325"/>
        <v>39.40330803605346</v>
      </c>
      <c r="J6939" s="14">
        <f t="shared" si="326"/>
        <v>0.66894338945110887</v>
      </c>
    </row>
    <row r="6940" spans="1:10" x14ac:dyDescent="0.3">
      <c r="A6940" s="19">
        <v>20201015</v>
      </c>
      <c r="B6940" s="19" t="s">
        <v>30</v>
      </c>
      <c r="C6940" s="19">
        <v>0</v>
      </c>
      <c r="D6940" s="19">
        <v>0</v>
      </c>
      <c r="E6940" s="19">
        <v>15.97</v>
      </c>
      <c r="F6940" s="19">
        <v>6.34</v>
      </c>
      <c r="G6940" s="19">
        <v>0</v>
      </c>
      <c r="H6940" s="17">
        <f t="shared" si="327"/>
        <v>0</v>
      </c>
      <c r="I6940" s="18">
        <f t="shared" si="325"/>
        <v>15.97</v>
      </c>
      <c r="J6940" s="17">
        <f t="shared" si="326"/>
        <v>0</v>
      </c>
    </row>
    <row r="6941" spans="1:10" x14ac:dyDescent="0.3">
      <c r="A6941" s="2">
        <v>20201015</v>
      </c>
      <c r="B6941" s="2" t="s">
        <v>29</v>
      </c>
      <c r="C6941" s="2">
        <v>0</v>
      </c>
      <c r="D6941" s="2">
        <v>0</v>
      </c>
      <c r="E6941" s="2">
        <v>15.4</v>
      </c>
      <c r="F6941" s="2">
        <v>5.86</v>
      </c>
      <c r="G6941" s="2">
        <v>0</v>
      </c>
      <c r="H6941" s="16">
        <f t="shared" si="327"/>
        <v>0</v>
      </c>
      <c r="I6941" s="15">
        <f t="shared" si="325"/>
        <v>15.4</v>
      </c>
      <c r="J6941" s="14">
        <f t="shared" si="326"/>
        <v>0</v>
      </c>
    </row>
    <row r="6942" spans="1:10" x14ac:dyDescent="0.3">
      <c r="A6942" s="19">
        <v>20201015</v>
      </c>
      <c r="B6942" s="19" t="s">
        <v>28</v>
      </c>
      <c r="C6942" s="19">
        <v>0</v>
      </c>
      <c r="D6942" s="19">
        <v>0</v>
      </c>
      <c r="E6942" s="19">
        <v>14.9</v>
      </c>
      <c r="F6942" s="19">
        <v>5.72</v>
      </c>
      <c r="G6942" s="19">
        <v>0</v>
      </c>
      <c r="H6942" s="17">
        <f t="shared" si="327"/>
        <v>0</v>
      </c>
      <c r="I6942" s="18">
        <f t="shared" si="325"/>
        <v>14.9</v>
      </c>
      <c r="J6942" s="17">
        <f t="shared" si="326"/>
        <v>0</v>
      </c>
    </row>
    <row r="6943" spans="1:10" x14ac:dyDescent="0.3">
      <c r="A6943" s="2">
        <v>20201015</v>
      </c>
      <c r="B6943" s="2" t="s">
        <v>27</v>
      </c>
      <c r="C6943" s="2">
        <v>0</v>
      </c>
      <c r="D6943" s="2">
        <v>0</v>
      </c>
      <c r="E6943" s="2">
        <v>14.58</v>
      </c>
      <c r="F6943" s="2">
        <v>5.52</v>
      </c>
      <c r="G6943" s="2">
        <v>0</v>
      </c>
      <c r="H6943" s="16">
        <f t="shared" si="327"/>
        <v>0</v>
      </c>
      <c r="I6943" s="15">
        <f t="shared" si="325"/>
        <v>14.58</v>
      </c>
      <c r="J6943" s="14">
        <f t="shared" si="326"/>
        <v>0</v>
      </c>
    </row>
    <row r="6944" spans="1:10" x14ac:dyDescent="0.3">
      <c r="A6944" s="19">
        <v>20201015</v>
      </c>
      <c r="B6944" s="19" t="s">
        <v>26</v>
      </c>
      <c r="C6944" s="19">
        <v>0</v>
      </c>
      <c r="D6944" s="19">
        <v>0</v>
      </c>
      <c r="E6944" s="19">
        <v>14.4</v>
      </c>
      <c r="F6944" s="19">
        <v>5.52</v>
      </c>
      <c r="G6944" s="19">
        <v>0</v>
      </c>
      <c r="H6944" s="17">
        <f t="shared" si="327"/>
        <v>0</v>
      </c>
      <c r="I6944" s="18">
        <f t="shared" si="325"/>
        <v>14.4</v>
      </c>
      <c r="J6944" s="17">
        <f t="shared" si="326"/>
        <v>0</v>
      </c>
    </row>
    <row r="6945" spans="1:10" x14ac:dyDescent="0.3">
      <c r="A6945" s="2">
        <v>20201015</v>
      </c>
      <c r="B6945" s="2" t="s">
        <v>25</v>
      </c>
      <c r="C6945" s="2">
        <v>0</v>
      </c>
      <c r="D6945" s="2">
        <v>0</v>
      </c>
      <c r="E6945" s="2">
        <v>14.27</v>
      </c>
      <c r="F6945" s="2">
        <v>5.52</v>
      </c>
      <c r="G6945" s="2">
        <v>0</v>
      </c>
      <c r="H6945" s="16">
        <f t="shared" si="327"/>
        <v>0</v>
      </c>
      <c r="I6945" s="15">
        <f t="shared" si="325"/>
        <v>14.27</v>
      </c>
      <c r="J6945" s="14">
        <f t="shared" si="326"/>
        <v>0</v>
      </c>
    </row>
    <row r="6946" spans="1:10" x14ac:dyDescent="0.3">
      <c r="A6946" s="19">
        <v>20201016</v>
      </c>
      <c r="B6946" s="19" t="s">
        <v>48</v>
      </c>
      <c r="C6946" s="19">
        <v>0</v>
      </c>
      <c r="D6946" s="19">
        <v>0</v>
      </c>
      <c r="E6946" s="19">
        <v>14.13</v>
      </c>
      <c r="F6946" s="19">
        <v>5.31</v>
      </c>
      <c r="G6946" s="19">
        <v>0</v>
      </c>
      <c r="H6946" s="17">
        <f t="shared" si="327"/>
        <v>0</v>
      </c>
      <c r="I6946" s="18">
        <f t="shared" si="325"/>
        <v>14.13</v>
      </c>
      <c r="J6946" s="17">
        <f t="shared" si="326"/>
        <v>0</v>
      </c>
    </row>
    <row r="6947" spans="1:10" x14ac:dyDescent="0.3">
      <c r="A6947" s="2">
        <v>20201016</v>
      </c>
      <c r="B6947" s="2" t="s">
        <v>47</v>
      </c>
      <c r="C6947" s="2">
        <v>0</v>
      </c>
      <c r="D6947" s="2">
        <v>0</v>
      </c>
      <c r="E6947" s="2">
        <v>14</v>
      </c>
      <c r="F6947" s="2">
        <v>5.17</v>
      </c>
      <c r="G6947" s="2">
        <v>0</v>
      </c>
      <c r="H6947" s="16">
        <f t="shared" si="327"/>
        <v>0</v>
      </c>
      <c r="I6947" s="15">
        <f t="shared" si="325"/>
        <v>14</v>
      </c>
      <c r="J6947" s="14">
        <f t="shared" si="326"/>
        <v>0</v>
      </c>
    </row>
    <row r="6948" spans="1:10" x14ac:dyDescent="0.3">
      <c r="A6948" s="19">
        <v>20201016</v>
      </c>
      <c r="B6948" s="19" t="s">
        <v>46</v>
      </c>
      <c r="C6948" s="19">
        <v>0</v>
      </c>
      <c r="D6948" s="19">
        <v>0</v>
      </c>
      <c r="E6948" s="19">
        <v>13.87</v>
      </c>
      <c r="F6948" s="19">
        <v>4.9000000000000004</v>
      </c>
      <c r="G6948" s="19">
        <v>0</v>
      </c>
      <c r="H6948" s="17">
        <f t="shared" si="327"/>
        <v>0</v>
      </c>
      <c r="I6948" s="18">
        <f t="shared" si="325"/>
        <v>13.87</v>
      </c>
      <c r="J6948" s="17">
        <f t="shared" si="326"/>
        <v>0</v>
      </c>
    </row>
    <row r="6949" spans="1:10" x14ac:dyDescent="0.3">
      <c r="A6949" s="2">
        <v>20201016</v>
      </c>
      <c r="B6949" s="2" t="s">
        <v>45</v>
      </c>
      <c r="C6949" s="2">
        <v>0</v>
      </c>
      <c r="D6949" s="2">
        <v>0</v>
      </c>
      <c r="E6949" s="2">
        <v>13.74</v>
      </c>
      <c r="F6949" s="2">
        <v>4.62</v>
      </c>
      <c r="G6949" s="2">
        <v>0</v>
      </c>
      <c r="H6949" s="16">
        <f t="shared" si="327"/>
        <v>0</v>
      </c>
      <c r="I6949" s="15">
        <f t="shared" si="325"/>
        <v>13.74</v>
      </c>
      <c r="J6949" s="14">
        <f t="shared" si="326"/>
        <v>0</v>
      </c>
    </row>
    <row r="6950" spans="1:10" x14ac:dyDescent="0.3">
      <c r="A6950" s="19">
        <v>20201016</v>
      </c>
      <c r="B6950" s="19" t="s">
        <v>44</v>
      </c>
      <c r="C6950" s="19">
        <v>0</v>
      </c>
      <c r="D6950" s="19">
        <v>0</v>
      </c>
      <c r="E6950" s="19">
        <v>13.63</v>
      </c>
      <c r="F6950" s="19">
        <v>4.28</v>
      </c>
      <c r="G6950" s="19">
        <v>0</v>
      </c>
      <c r="H6950" s="17">
        <f t="shared" si="327"/>
        <v>0</v>
      </c>
      <c r="I6950" s="18">
        <f t="shared" si="325"/>
        <v>13.63</v>
      </c>
      <c r="J6950" s="17">
        <f t="shared" si="326"/>
        <v>0</v>
      </c>
    </row>
    <row r="6951" spans="1:10" x14ac:dyDescent="0.3">
      <c r="A6951" s="2">
        <v>20201016</v>
      </c>
      <c r="B6951" s="2" t="s">
        <v>43</v>
      </c>
      <c r="C6951" s="2">
        <v>0</v>
      </c>
      <c r="D6951" s="2">
        <v>0</v>
      </c>
      <c r="E6951" s="2">
        <v>13.55</v>
      </c>
      <c r="F6951" s="2">
        <v>4.07</v>
      </c>
      <c r="G6951" s="2">
        <v>0</v>
      </c>
      <c r="H6951" s="16">
        <f t="shared" si="327"/>
        <v>0</v>
      </c>
      <c r="I6951" s="15">
        <f t="shared" si="325"/>
        <v>13.55</v>
      </c>
      <c r="J6951" s="14">
        <f t="shared" si="326"/>
        <v>0</v>
      </c>
    </row>
    <row r="6952" spans="1:10" x14ac:dyDescent="0.3">
      <c r="A6952" s="19">
        <v>20201016</v>
      </c>
      <c r="B6952" s="19" t="s">
        <v>42</v>
      </c>
      <c r="C6952" s="19">
        <v>0</v>
      </c>
      <c r="D6952" s="19">
        <v>0</v>
      </c>
      <c r="E6952" s="19">
        <v>13.48</v>
      </c>
      <c r="F6952" s="19">
        <v>3.72</v>
      </c>
      <c r="G6952" s="19">
        <v>0</v>
      </c>
      <c r="H6952" s="17">
        <f t="shared" si="327"/>
        <v>0</v>
      </c>
      <c r="I6952" s="18">
        <f t="shared" si="325"/>
        <v>13.48</v>
      </c>
      <c r="J6952" s="17">
        <f t="shared" si="326"/>
        <v>0</v>
      </c>
    </row>
    <row r="6953" spans="1:10" x14ac:dyDescent="0.3">
      <c r="A6953" s="2">
        <v>20201016</v>
      </c>
      <c r="B6953" s="2" t="s">
        <v>41</v>
      </c>
      <c r="C6953" s="2">
        <v>27.16</v>
      </c>
      <c r="D6953" s="2">
        <v>3.8</v>
      </c>
      <c r="E6953" s="2">
        <v>13.17</v>
      </c>
      <c r="F6953" s="2">
        <v>3.38</v>
      </c>
      <c r="G6953" s="2">
        <v>0</v>
      </c>
      <c r="H6953" s="16">
        <f t="shared" si="327"/>
        <v>409.81441919178098</v>
      </c>
      <c r="I6953" s="15">
        <f t="shared" si="325"/>
        <v>25.976700599743154</v>
      </c>
      <c r="J6953" s="14">
        <f t="shared" si="326"/>
        <v>0.40801322224124498</v>
      </c>
    </row>
    <row r="6954" spans="1:10" x14ac:dyDescent="0.3">
      <c r="A6954" s="19">
        <v>20201016</v>
      </c>
      <c r="B6954" s="19" t="s">
        <v>40</v>
      </c>
      <c r="C6954" s="19">
        <v>212</v>
      </c>
      <c r="D6954" s="19">
        <v>14.82</v>
      </c>
      <c r="E6954" s="19">
        <v>13.72</v>
      </c>
      <c r="F6954" s="19">
        <v>3.1</v>
      </c>
      <c r="G6954" s="19">
        <v>0</v>
      </c>
      <c r="H6954" s="17">
        <f t="shared" si="327"/>
        <v>828.82682402364139</v>
      </c>
      <c r="I6954" s="18">
        <f t="shared" si="325"/>
        <v>39.620838250738792</v>
      </c>
      <c r="J6954" s="17">
        <f t="shared" si="326"/>
        <v>0.77429518082998694</v>
      </c>
    </row>
    <row r="6955" spans="1:10" x14ac:dyDescent="0.3">
      <c r="A6955" s="2">
        <v>20201016</v>
      </c>
      <c r="B6955" s="2" t="s">
        <v>39</v>
      </c>
      <c r="C6955" s="2">
        <v>387</v>
      </c>
      <c r="D6955" s="2">
        <v>24.92</v>
      </c>
      <c r="E6955" s="2">
        <v>15.36</v>
      </c>
      <c r="F6955" s="2">
        <v>3.45</v>
      </c>
      <c r="G6955" s="2">
        <v>0</v>
      </c>
      <c r="H6955" s="16">
        <f t="shared" si="327"/>
        <v>918.47108186069602</v>
      </c>
      <c r="I6955" s="15">
        <f t="shared" si="325"/>
        <v>44.062221308146746</v>
      </c>
      <c r="J6955" s="14">
        <f t="shared" si="326"/>
        <v>0.839684636236669</v>
      </c>
    </row>
    <row r="6956" spans="1:10" x14ac:dyDescent="0.3">
      <c r="A6956" s="19">
        <v>20201016</v>
      </c>
      <c r="B6956" s="19" t="s">
        <v>38</v>
      </c>
      <c r="C6956" s="19">
        <v>556.01</v>
      </c>
      <c r="D6956" s="19">
        <v>33.479999999999997</v>
      </c>
      <c r="E6956" s="19">
        <v>16.96</v>
      </c>
      <c r="F6956" s="19">
        <v>3.45</v>
      </c>
      <c r="G6956" s="19">
        <v>0</v>
      </c>
      <c r="H6956" s="17">
        <f t="shared" si="327"/>
        <v>1007.9111067515075</v>
      </c>
      <c r="I6956" s="18">
        <f t="shared" si="325"/>
        <v>48.457222085984611</v>
      </c>
      <c r="J6956" s="17">
        <f t="shared" si="326"/>
        <v>0.90151853071850463</v>
      </c>
    </row>
    <row r="6957" spans="1:10" x14ac:dyDescent="0.3">
      <c r="A6957" s="2">
        <v>20201016</v>
      </c>
      <c r="B6957" s="2" t="s">
        <v>37</v>
      </c>
      <c r="C6957" s="2">
        <v>628.01</v>
      </c>
      <c r="D6957" s="2">
        <v>39.630000000000003</v>
      </c>
      <c r="E6957" s="2">
        <v>18.28</v>
      </c>
      <c r="F6957" s="2">
        <v>3.17</v>
      </c>
      <c r="G6957" s="2">
        <v>0</v>
      </c>
      <c r="H6957" s="16">
        <f t="shared" si="327"/>
        <v>984.60815099106082</v>
      </c>
      <c r="I6957" s="15">
        <f t="shared" si="325"/>
        <v>49.049004718470655</v>
      </c>
      <c r="J6957" s="14">
        <f t="shared" si="326"/>
        <v>0.87805334368043164</v>
      </c>
    </row>
    <row r="6958" spans="1:10" x14ac:dyDescent="0.3">
      <c r="A6958" s="19">
        <v>20201016</v>
      </c>
      <c r="B6958" s="19" t="s">
        <v>36</v>
      </c>
      <c r="C6958" s="19">
        <v>640.01</v>
      </c>
      <c r="D6958" s="19">
        <v>42.38</v>
      </c>
      <c r="E6958" s="19">
        <v>19.21</v>
      </c>
      <c r="F6958" s="19">
        <v>3.03</v>
      </c>
      <c r="G6958" s="19">
        <v>0</v>
      </c>
      <c r="H6958" s="17">
        <f t="shared" si="327"/>
        <v>949.50693451193706</v>
      </c>
      <c r="I6958" s="18">
        <f t="shared" si="325"/>
        <v>48.882091703498034</v>
      </c>
      <c r="J6958" s="17">
        <f t="shared" si="326"/>
        <v>0.84746398193789074</v>
      </c>
    </row>
    <row r="6959" spans="1:10" x14ac:dyDescent="0.3">
      <c r="A6959" s="2">
        <v>20201016</v>
      </c>
      <c r="B6959" s="2" t="s">
        <v>35</v>
      </c>
      <c r="C6959" s="2">
        <v>641.01</v>
      </c>
      <c r="D6959" s="2">
        <v>41.13</v>
      </c>
      <c r="E6959" s="2">
        <v>19.78</v>
      </c>
      <c r="F6959" s="2">
        <v>3.24</v>
      </c>
      <c r="G6959" s="2">
        <v>0</v>
      </c>
      <c r="H6959" s="16">
        <f t="shared" si="327"/>
        <v>974.5203830294455</v>
      </c>
      <c r="I6959" s="15">
        <f t="shared" si="325"/>
        <v>50.233761969670169</v>
      </c>
      <c r="J6959" s="14">
        <f t="shared" si="326"/>
        <v>0.86386171381963983</v>
      </c>
    </row>
    <row r="6960" spans="1:10" x14ac:dyDescent="0.3">
      <c r="A6960" s="19">
        <v>20201016</v>
      </c>
      <c r="B6960" s="19" t="s">
        <v>34</v>
      </c>
      <c r="C6960" s="19">
        <v>567.01</v>
      </c>
      <c r="D6960" s="19">
        <v>36.159999999999997</v>
      </c>
      <c r="E6960" s="19">
        <v>19.98</v>
      </c>
      <c r="F6960" s="19">
        <v>3.86</v>
      </c>
      <c r="G6960" s="19">
        <v>0</v>
      </c>
      <c r="H6960" s="17">
        <f t="shared" si="327"/>
        <v>960.96523137239137</v>
      </c>
      <c r="I6960" s="18">
        <f t="shared" si="325"/>
        <v>50.010163480387234</v>
      </c>
      <c r="J6960" s="17">
        <f t="shared" si="326"/>
        <v>0.85281269246222902</v>
      </c>
    </row>
    <row r="6961" spans="1:10" x14ac:dyDescent="0.3">
      <c r="A6961" s="2">
        <v>20201016</v>
      </c>
      <c r="B6961" s="2" t="s">
        <v>33</v>
      </c>
      <c r="C6961" s="2">
        <v>444.01</v>
      </c>
      <c r="D6961" s="2">
        <v>28.41</v>
      </c>
      <c r="E6961" s="2">
        <v>19.72</v>
      </c>
      <c r="F6961" s="2">
        <v>4.55</v>
      </c>
      <c r="G6961" s="2">
        <v>0</v>
      </c>
      <c r="H6961" s="16">
        <f t="shared" si="327"/>
        <v>933.22989392611862</v>
      </c>
      <c r="I6961" s="15">
        <f t="shared" si="325"/>
        <v>48.883434185191206</v>
      </c>
      <c r="J6961" s="14">
        <f t="shared" si="326"/>
        <v>0.83293058754555027</v>
      </c>
    </row>
    <row r="6962" spans="1:10" x14ac:dyDescent="0.3">
      <c r="A6962" s="19">
        <v>20201016</v>
      </c>
      <c r="B6962" s="19" t="s">
        <v>32</v>
      </c>
      <c r="C6962" s="19">
        <v>287.01</v>
      </c>
      <c r="D6962" s="19">
        <v>18.809999999999999</v>
      </c>
      <c r="E6962" s="19">
        <v>18.940000000000001</v>
      </c>
      <c r="F6962" s="19">
        <v>5.0999999999999996</v>
      </c>
      <c r="G6962" s="19">
        <v>0</v>
      </c>
      <c r="H6962" s="17">
        <f t="shared" si="327"/>
        <v>890.14418130814022</v>
      </c>
      <c r="I6962" s="18">
        <f t="shared" si="325"/>
        <v>46.757005665879383</v>
      </c>
      <c r="J6962" s="17">
        <f t="shared" si="326"/>
        <v>0.80299325732537163</v>
      </c>
    </row>
    <row r="6963" spans="1:10" x14ac:dyDescent="0.3">
      <c r="A6963" s="2">
        <v>20201016</v>
      </c>
      <c r="B6963" s="2" t="s">
        <v>31</v>
      </c>
      <c r="C6963" s="2">
        <v>97</v>
      </c>
      <c r="D6963" s="2">
        <v>8.08</v>
      </c>
      <c r="E6963" s="2">
        <v>17.77</v>
      </c>
      <c r="F6963" s="2">
        <v>5.38</v>
      </c>
      <c r="G6963" s="2">
        <v>0</v>
      </c>
      <c r="H6963" s="16">
        <f t="shared" si="327"/>
        <v>690.11816289852879</v>
      </c>
      <c r="I6963" s="15">
        <f t="shared" si="325"/>
        <v>39.336192590579024</v>
      </c>
      <c r="J6963" s="14">
        <f t="shared" si="326"/>
        <v>0.64559666187746423</v>
      </c>
    </row>
    <row r="6964" spans="1:10" x14ac:dyDescent="0.3">
      <c r="A6964" s="19">
        <v>20201016</v>
      </c>
      <c r="B6964" s="19" t="s">
        <v>30</v>
      </c>
      <c r="C6964" s="19">
        <v>0</v>
      </c>
      <c r="D6964" s="19">
        <v>0</v>
      </c>
      <c r="E6964" s="19">
        <v>16.55</v>
      </c>
      <c r="F6964" s="19">
        <v>4.83</v>
      </c>
      <c r="G6964" s="19">
        <v>0</v>
      </c>
      <c r="H6964" s="17">
        <f t="shared" si="327"/>
        <v>0</v>
      </c>
      <c r="I6964" s="18">
        <f t="shared" si="325"/>
        <v>16.55</v>
      </c>
      <c r="J6964" s="17">
        <f t="shared" si="326"/>
        <v>0</v>
      </c>
    </row>
    <row r="6965" spans="1:10" x14ac:dyDescent="0.3">
      <c r="A6965" s="2">
        <v>20201016</v>
      </c>
      <c r="B6965" s="2" t="s">
        <v>29</v>
      </c>
      <c r="C6965" s="2">
        <v>0</v>
      </c>
      <c r="D6965" s="2">
        <v>0</v>
      </c>
      <c r="E6965" s="2">
        <v>15.81</v>
      </c>
      <c r="F6965" s="2">
        <v>4.07</v>
      </c>
      <c r="G6965" s="2">
        <v>0</v>
      </c>
      <c r="H6965" s="16">
        <f t="shared" si="327"/>
        <v>0</v>
      </c>
      <c r="I6965" s="15">
        <f t="shared" si="325"/>
        <v>15.81</v>
      </c>
      <c r="J6965" s="14">
        <f t="shared" si="326"/>
        <v>0</v>
      </c>
    </row>
    <row r="6966" spans="1:10" x14ac:dyDescent="0.3">
      <c r="A6966" s="19">
        <v>20201016</v>
      </c>
      <c r="B6966" s="19" t="s">
        <v>28</v>
      </c>
      <c r="C6966" s="19">
        <v>0</v>
      </c>
      <c r="D6966" s="19">
        <v>0</v>
      </c>
      <c r="E6966" s="19">
        <v>15.15</v>
      </c>
      <c r="F6966" s="19">
        <v>3.38</v>
      </c>
      <c r="G6966" s="19">
        <v>0</v>
      </c>
      <c r="H6966" s="17">
        <f t="shared" si="327"/>
        <v>0</v>
      </c>
      <c r="I6966" s="18">
        <f t="shared" si="325"/>
        <v>15.15</v>
      </c>
      <c r="J6966" s="17">
        <f t="shared" si="326"/>
        <v>0</v>
      </c>
    </row>
    <row r="6967" spans="1:10" x14ac:dyDescent="0.3">
      <c r="A6967" s="2">
        <v>20201016</v>
      </c>
      <c r="B6967" s="2" t="s">
        <v>27</v>
      </c>
      <c r="C6967" s="2">
        <v>0</v>
      </c>
      <c r="D6967" s="2">
        <v>0</v>
      </c>
      <c r="E6967" s="2">
        <v>14.66</v>
      </c>
      <c r="F6967" s="2">
        <v>3.1</v>
      </c>
      <c r="G6967" s="2">
        <v>0</v>
      </c>
      <c r="H6967" s="16">
        <f t="shared" si="327"/>
        <v>0</v>
      </c>
      <c r="I6967" s="15">
        <f t="shared" si="325"/>
        <v>14.66</v>
      </c>
      <c r="J6967" s="14">
        <f t="shared" si="326"/>
        <v>0</v>
      </c>
    </row>
    <row r="6968" spans="1:10" x14ac:dyDescent="0.3">
      <c r="A6968" s="19">
        <v>20201016</v>
      </c>
      <c r="B6968" s="19" t="s">
        <v>26</v>
      </c>
      <c r="C6968" s="19">
        <v>0</v>
      </c>
      <c r="D6968" s="19">
        <v>0</v>
      </c>
      <c r="E6968" s="19">
        <v>14.33</v>
      </c>
      <c r="F6968" s="19">
        <v>3.03</v>
      </c>
      <c r="G6968" s="19">
        <v>0</v>
      </c>
      <c r="H6968" s="17">
        <f t="shared" si="327"/>
        <v>0</v>
      </c>
      <c r="I6968" s="18">
        <f t="shared" si="325"/>
        <v>14.33</v>
      </c>
      <c r="J6968" s="17">
        <f t="shared" si="326"/>
        <v>0</v>
      </c>
    </row>
    <row r="6969" spans="1:10" x14ac:dyDescent="0.3">
      <c r="A6969" s="2">
        <v>20201016</v>
      </c>
      <c r="B6969" s="2" t="s">
        <v>25</v>
      </c>
      <c r="C6969" s="2">
        <v>0</v>
      </c>
      <c r="D6969" s="2">
        <v>0</v>
      </c>
      <c r="E6969" s="2">
        <v>14.09</v>
      </c>
      <c r="F6969" s="2">
        <v>2.9</v>
      </c>
      <c r="G6969" s="2">
        <v>0</v>
      </c>
      <c r="H6969" s="16">
        <f t="shared" si="327"/>
        <v>0</v>
      </c>
      <c r="I6969" s="15">
        <f t="shared" si="325"/>
        <v>14.09</v>
      </c>
      <c r="J6969" s="14">
        <f t="shared" si="326"/>
        <v>0</v>
      </c>
    </row>
    <row r="6970" spans="1:10" x14ac:dyDescent="0.3">
      <c r="A6970" s="19">
        <v>20201017</v>
      </c>
      <c r="B6970" s="19" t="s">
        <v>48</v>
      </c>
      <c r="C6970" s="19">
        <v>0</v>
      </c>
      <c r="D6970" s="19">
        <v>0</v>
      </c>
      <c r="E6970" s="19">
        <v>13.9</v>
      </c>
      <c r="F6970" s="19">
        <v>2.5499999999999998</v>
      </c>
      <c r="G6970" s="19">
        <v>0</v>
      </c>
      <c r="H6970" s="17">
        <f t="shared" si="327"/>
        <v>0</v>
      </c>
      <c r="I6970" s="18">
        <f t="shared" si="325"/>
        <v>13.9</v>
      </c>
      <c r="J6970" s="17">
        <f t="shared" si="326"/>
        <v>0</v>
      </c>
    </row>
    <row r="6971" spans="1:10" x14ac:dyDescent="0.3">
      <c r="A6971" s="2">
        <v>20201017</v>
      </c>
      <c r="B6971" s="2" t="s">
        <v>47</v>
      </c>
      <c r="C6971" s="2">
        <v>0</v>
      </c>
      <c r="D6971" s="2">
        <v>0</v>
      </c>
      <c r="E6971" s="2">
        <v>13.46</v>
      </c>
      <c r="F6971" s="2">
        <v>1.86</v>
      </c>
      <c r="G6971" s="2">
        <v>0</v>
      </c>
      <c r="H6971" s="16">
        <f t="shared" si="327"/>
        <v>0</v>
      </c>
      <c r="I6971" s="15">
        <f t="shared" si="325"/>
        <v>13.46</v>
      </c>
      <c r="J6971" s="14">
        <f t="shared" si="326"/>
        <v>0</v>
      </c>
    </row>
    <row r="6972" spans="1:10" x14ac:dyDescent="0.3">
      <c r="A6972" s="19">
        <v>20201017</v>
      </c>
      <c r="B6972" s="19" t="s">
        <v>46</v>
      </c>
      <c r="C6972" s="19">
        <v>0</v>
      </c>
      <c r="D6972" s="19">
        <v>0</v>
      </c>
      <c r="E6972" s="19">
        <v>13.22</v>
      </c>
      <c r="F6972" s="19">
        <v>1.17</v>
      </c>
      <c r="G6972" s="19">
        <v>0</v>
      </c>
      <c r="H6972" s="17">
        <f t="shared" si="327"/>
        <v>0</v>
      </c>
      <c r="I6972" s="18">
        <f t="shared" si="325"/>
        <v>13.22</v>
      </c>
      <c r="J6972" s="17">
        <f t="shared" si="326"/>
        <v>0</v>
      </c>
    </row>
    <row r="6973" spans="1:10" x14ac:dyDescent="0.3">
      <c r="A6973" s="2">
        <v>20201017</v>
      </c>
      <c r="B6973" s="2" t="s">
        <v>45</v>
      </c>
      <c r="C6973" s="2">
        <v>0</v>
      </c>
      <c r="D6973" s="2">
        <v>0</v>
      </c>
      <c r="E6973" s="2">
        <v>14.37</v>
      </c>
      <c r="F6973" s="2">
        <v>0.76</v>
      </c>
      <c r="G6973" s="2">
        <v>0</v>
      </c>
      <c r="H6973" s="16">
        <f t="shared" si="327"/>
        <v>0</v>
      </c>
      <c r="I6973" s="15">
        <f t="shared" si="325"/>
        <v>14.37</v>
      </c>
      <c r="J6973" s="14">
        <f t="shared" si="326"/>
        <v>0</v>
      </c>
    </row>
    <row r="6974" spans="1:10" x14ac:dyDescent="0.3">
      <c r="A6974" s="19">
        <v>20201017</v>
      </c>
      <c r="B6974" s="19" t="s">
        <v>44</v>
      </c>
      <c r="C6974" s="19">
        <v>0</v>
      </c>
      <c r="D6974" s="19">
        <v>0</v>
      </c>
      <c r="E6974" s="19">
        <v>14.34</v>
      </c>
      <c r="F6974" s="19">
        <v>0.55000000000000004</v>
      </c>
      <c r="G6974" s="19">
        <v>0</v>
      </c>
      <c r="H6974" s="17">
        <f t="shared" si="327"/>
        <v>0</v>
      </c>
      <c r="I6974" s="18">
        <f t="shared" si="325"/>
        <v>14.34</v>
      </c>
      <c r="J6974" s="17">
        <f t="shared" si="326"/>
        <v>0</v>
      </c>
    </row>
    <row r="6975" spans="1:10" x14ac:dyDescent="0.3">
      <c r="A6975" s="2">
        <v>20201017</v>
      </c>
      <c r="B6975" s="2" t="s">
        <v>43</v>
      </c>
      <c r="C6975" s="2">
        <v>0</v>
      </c>
      <c r="D6975" s="2">
        <v>0</v>
      </c>
      <c r="E6975" s="2">
        <v>14.32</v>
      </c>
      <c r="F6975" s="2">
        <v>0.69</v>
      </c>
      <c r="G6975" s="2">
        <v>0</v>
      </c>
      <c r="H6975" s="16">
        <f t="shared" si="327"/>
        <v>0</v>
      </c>
      <c r="I6975" s="15">
        <f t="shared" si="325"/>
        <v>14.32</v>
      </c>
      <c r="J6975" s="14">
        <f t="shared" si="326"/>
        <v>0</v>
      </c>
    </row>
    <row r="6976" spans="1:10" x14ac:dyDescent="0.3">
      <c r="A6976" s="19">
        <v>20201017</v>
      </c>
      <c r="B6976" s="19" t="s">
        <v>42</v>
      </c>
      <c r="C6976" s="19">
        <v>0</v>
      </c>
      <c r="D6976" s="19">
        <v>0</v>
      </c>
      <c r="E6976" s="19">
        <v>13.19</v>
      </c>
      <c r="F6976" s="19">
        <v>1.17</v>
      </c>
      <c r="G6976" s="19">
        <v>0</v>
      </c>
      <c r="H6976" s="17">
        <f t="shared" si="327"/>
        <v>0</v>
      </c>
      <c r="I6976" s="18">
        <f t="shared" si="325"/>
        <v>13.19</v>
      </c>
      <c r="J6976" s="17">
        <f t="shared" si="326"/>
        <v>0</v>
      </c>
    </row>
    <row r="6977" spans="1:10" x14ac:dyDescent="0.3">
      <c r="A6977" s="2">
        <v>20201017</v>
      </c>
      <c r="B6977" s="2" t="s">
        <v>41</v>
      </c>
      <c r="C6977" s="2">
        <v>22.12</v>
      </c>
      <c r="D6977" s="2">
        <v>3.6</v>
      </c>
      <c r="E6977" s="2">
        <v>11.6</v>
      </c>
      <c r="F6977" s="2">
        <v>2.14</v>
      </c>
      <c r="G6977" s="2">
        <v>0</v>
      </c>
      <c r="H6977" s="16">
        <f t="shared" si="327"/>
        <v>352.28248095117948</v>
      </c>
      <c r="I6977" s="15">
        <f t="shared" si="325"/>
        <v>22.608827529724358</v>
      </c>
      <c r="J6977" s="14">
        <f t="shared" si="326"/>
        <v>0.3560731377171284</v>
      </c>
    </row>
    <row r="6978" spans="1:10" x14ac:dyDescent="0.3">
      <c r="A6978" s="19">
        <v>20201017</v>
      </c>
      <c r="B6978" s="19" t="s">
        <v>40</v>
      </c>
      <c r="C6978" s="19">
        <v>190</v>
      </c>
      <c r="D6978" s="19">
        <v>14.6</v>
      </c>
      <c r="E6978" s="19">
        <v>12.78</v>
      </c>
      <c r="F6978" s="19">
        <v>2.48</v>
      </c>
      <c r="G6978" s="19">
        <v>0</v>
      </c>
      <c r="H6978" s="17">
        <f t="shared" si="327"/>
        <v>753.76079553767295</v>
      </c>
      <c r="I6978" s="18">
        <f t="shared" si="325"/>
        <v>36.335024860552281</v>
      </c>
      <c r="J6978" s="17">
        <f t="shared" si="326"/>
        <v>0.71531325743419161</v>
      </c>
    </row>
    <row r="6979" spans="1:10" x14ac:dyDescent="0.3">
      <c r="A6979" s="2">
        <v>20201017</v>
      </c>
      <c r="B6979" s="2" t="s">
        <v>39</v>
      </c>
      <c r="C6979" s="2">
        <v>355</v>
      </c>
      <c r="D6979" s="2">
        <v>24.67</v>
      </c>
      <c r="E6979" s="2">
        <v>14.36</v>
      </c>
      <c r="F6979" s="2">
        <v>2.9</v>
      </c>
      <c r="G6979" s="2">
        <v>0</v>
      </c>
      <c r="H6979" s="16">
        <f t="shared" si="327"/>
        <v>850.52079578799123</v>
      </c>
      <c r="I6979" s="15">
        <f t="shared" si="325"/>
        <v>40.938774868374722</v>
      </c>
      <c r="J6979" s="14">
        <f t="shared" si="326"/>
        <v>0.78951762810578052</v>
      </c>
    </row>
    <row r="6980" spans="1:10" x14ac:dyDescent="0.3">
      <c r="A6980" s="19">
        <v>20201017</v>
      </c>
      <c r="B6980" s="19" t="s">
        <v>38</v>
      </c>
      <c r="C6980" s="19">
        <v>495.01</v>
      </c>
      <c r="D6980" s="19">
        <v>33.19</v>
      </c>
      <c r="E6980" s="19">
        <v>16.48</v>
      </c>
      <c r="F6980" s="19">
        <v>3.52</v>
      </c>
      <c r="G6980" s="19">
        <v>0</v>
      </c>
      <c r="H6980" s="17">
        <f t="shared" si="327"/>
        <v>904.26465429172174</v>
      </c>
      <c r="I6980" s="18">
        <f t="shared" si="325"/>
        <v>44.738270446616305</v>
      </c>
      <c r="J6980" s="17">
        <f t="shared" si="326"/>
        <v>0.82394586293395466</v>
      </c>
    </row>
    <row r="6981" spans="1:10" x14ac:dyDescent="0.3">
      <c r="A6981" s="2">
        <v>20201017</v>
      </c>
      <c r="B6981" s="2" t="s">
        <v>37</v>
      </c>
      <c r="C6981" s="2">
        <v>586.01</v>
      </c>
      <c r="D6981" s="2">
        <v>39.299999999999997</v>
      </c>
      <c r="E6981" s="2">
        <v>17.760000000000002</v>
      </c>
      <c r="F6981" s="2">
        <v>3.72</v>
      </c>
      <c r="G6981" s="2">
        <v>0</v>
      </c>
      <c r="H6981" s="16">
        <f t="shared" si="327"/>
        <v>925.20949925274124</v>
      </c>
      <c r="I6981" s="15">
        <f t="shared" si="325"/>
        <v>46.672796851648165</v>
      </c>
      <c r="J6981" s="14">
        <f t="shared" si="326"/>
        <v>0.83497605040140221</v>
      </c>
    </row>
    <row r="6982" spans="1:10" x14ac:dyDescent="0.3">
      <c r="A6982" s="19">
        <v>20201017</v>
      </c>
      <c r="B6982" s="19" t="s">
        <v>36</v>
      </c>
      <c r="C6982" s="19">
        <v>630.01</v>
      </c>
      <c r="D6982" s="19">
        <v>42.01</v>
      </c>
      <c r="E6982" s="19">
        <v>18.48</v>
      </c>
      <c r="F6982" s="19">
        <v>3.72</v>
      </c>
      <c r="G6982" s="19">
        <v>0</v>
      </c>
      <c r="H6982" s="17">
        <f t="shared" si="327"/>
        <v>941.3527151666201</v>
      </c>
      <c r="I6982" s="18">
        <f t="shared" si="325"/>
        <v>47.897272348956875</v>
      </c>
      <c r="J6982" s="17">
        <f t="shared" si="326"/>
        <v>0.84435787243641947</v>
      </c>
    </row>
    <row r="6983" spans="1:10" x14ac:dyDescent="0.3">
      <c r="A6983" s="2">
        <v>20201017</v>
      </c>
      <c r="B6983" s="2" t="s">
        <v>35</v>
      </c>
      <c r="C6983" s="2">
        <v>619.01</v>
      </c>
      <c r="D6983" s="2">
        <v>40.76</v>
      </c>
      <c r="E6983" s="2">
        <v>19.059999999999999</v>
      </c>
      <c r="F6983" s="2">
        <v>3.59</v>
      </c>
      <c r="G6983" s="2">
        <v>0</v>
      </c>
      <c r="H6983" s="16">
        <f t="shared" si="327"/>
        <v>948.10479452031893</v>
      </c>
      <c r="I6983" s="15">
        <f t="shared" si="325"/>
        <v>48.688274828759965</v>
      </c>
      <c r="J6983" s="14">
        <f t="shared" si="326"/>
        <v>0.84703944329453851</v>
      </c>
    </row>
    <row r="6984" spans="1:10" x14ac:dyDescent="0.3">
      <c r="A6984" s="19">
        <v>20201017</v>
      </c>
      <c r="B6984" s="19" t="s">
        <v>34</v>
      </c>
      <c r="C6984" s="19">
        <v>552.01</v>
      </c>
      <c r="D6984" s="19">
        <v>35.81</v>
      </c>
      <c r="E6984" s="19">
        <v>19.350000000000001</v>
      </c>
      <c r="F6984" s="19">
        <v>3.59</v>
      </c>
      <c r="G6984" s="19">
        <v>0</v>
      </c>
      <c r="H6984" s="17">
        <f t="shared" si="327"/>
        <v>943.44681706354243</v>
      </c>
      <c r="I6984" s="18">
        <f t="shared" si="325"/>
        <v>48.832713033235706</v>
      </c>
      <c r="J6984" s="17">
        <f t="shared" si="326"/>
        <v>0.84226477942416467</v>
      </c>
    </row>
    <row r="6985" spans="1:10" x14ac:dyDescent="0.3">
      <c r="A6985" s="2">
        <v>20201017</v>
      </c>
      <c r="B6985" s="2" t="s">
        <v>33</v>
      </c>
      <c r="C6985" s="2">
        <v>433.01</v>
      </c>
      <c r="D6985" s="2">
        <v>28.08</v>
      </c>
      <c r="E6985" s="2">
        <v>19.25</v>
      </c>
      <c r="F6985" s="2">
        <v>3.59</v>
      </c>
      <c r="G6985" s="2">
        <v>0</v>
      </c>
      <c r="H6985" s="16">
        <f t="shared" si="327"/>
        <v>919.92008226501764</v>
      </c>
      <c r="I6985" s="15">
        <f t="shared" si="325"/>
        <v>47.997502570781805</v>
      </c>
      <c r="J6985" s="14">
        <f t="shared" si="326"/>
        <v>0.82471869220940164</v>
      </c>
    </row>
    <row r="6986" spans="1:10" x14ac:dyDescent="0.3">
      <c r="A6986" s="19">
        <v>20201017</v>
      </c>
      <c r="B6986" s="19" t="s">
        <v>32</v>
      </c>
      <c r="C6986" s="19">
        <v>272.01</v>
      </c>
      <c r="D6986" s="19">
        <v>18.510000000000002</v>
      </c>
      <c r="E6986" s="19">
        <v>18.670000000000002</v>
      </c>
      <c r="F6986" s="19">
        <v>3.52</v>
      </c>
      <c r="G6986" s="19">
        <v>0</v>
      </c>
      <c r="H6986" s="17">
        <f t="shared" si="327"/>
        <v>856.8049213887183</v>
      </c>
      <c r="I6986" s="18">
        <f t="shared" ref="I6986:I7049" si="328">E6986+H6986*((NOCT-20)/(800))</f>
        <v>45.445153793397452</v>
      </c>
      <c r="J6986" s="17">
        <f t="shared" ref="J6986:J7049" si="329">P_STC__W*(H6986/1000)*(1+(alpha_p/100)*(I6986-25))</f>
        <v>0.77797613363942364</v>
      </c>
    </row>
    <row r="6987" spans="1:10" x14ac:dyDescent="0.3">
      <c r="A6987" s="2">
        <v>20201017</v>
      </c>
      <c r="B6987" s="2" t="s">
        <v>31</v>
      </c>
      <c r="C6987" s="2">
        <v>88</v>
      </c>
      <c r="D6987" s="2">
        <v>7.8</v>
      </c>
      <c r="E6987" s="2">
        <v>18.329999999999998</v>
      </c>
      <c r="F6987" s="2">
        <v>3.31</v>
      </c>
      <c r="G6987" s="2">
        <v>0</v>
      </c>
      <c r="H6987" s="16">
        <f t="shared" si="327"/>
        <v>648.41490494834716</v>
      </c>
      <c r="I6987" s="15">
        <f t="shared" si="328"/>
        <v>38.592965779635847</v>
      </c>
      <c r="J6987" s="14">
        <f t="shared" si="329"/>
        <v>0.60875243768548803</v>
      </c>
    </row>
    <row r="6988" spans="1:10" x14ac:dyDescent="0.3">
      <c r="A6988" s="19">
        <v>20201017</v>
      </c>
      <c r="B6988" s="19" t="s">
        <v>30</v>
      </c>
      <c r="C6988" s="19">
        <v>0</v>
      </c>
      <c r="D6988" s="19">
        <v>0</v>
      </c>
      <c r="E6988" s="19">
        <v>17.48</v>
      </c>
      <c r="F6988" s="19">
        <v>2.69</v>
      </c>
      <c r="G6988" s="19">
        <v>0</v>
      </c>
      <c r="H6988" s="17">
        <f t="shared" si="327"/>
        <v>0</v>
      </c>
      <c r="I6988" s="18">
        <f t="shared" si="328"/>
        <v>17.48</v>
      </c>
      <c r="J6988" s="17">
        <f t="shared" si="329"/>
        <v>0</v>
      </c>
    </row>
    <row r="6989" spans="1:10" x14ac:dyDescent="0.3">
      <c r="A6989" s="2">
        <v>20201017</v>
      </c>
      <c r="B6989" s="2" t="s">
        <v>29</v>
      </c>
      <c r="C6989" s="2">
        <v>0</v>
      </c>
      <c r="D6989" s="2">
        <v>0</v>
      </c>
      <c r="E6989" s="2">
        <v>16.59</v>
      </c>
      <c r="F6989" s="2">
        <v>2.48</v>
      </c>
      <c r="G6989" s="2">
        <v>0</v>
      </c>
      <c r="H6989" s="16">
        <f t="shared" si="327"/>
        <v>0</v>
      </c>
      <c r="I6989" s="15">
        <f t="shared" si="328"/>
        <v>16.59</v>
      </c>
      <c r="J6989" s="14">
        <f t="shared" si="329"/>
        <v>0</v>
      </c>
    </row>
    <row r="6990" spans="1:10" x14ac:dyDescent="0.3">
      <c r="A6990" s="19">
        <v>20201017</v>
      </c>
      <c r="B6990" s="19" t="s">
        <v>28</v>
      </c>
      <c r="C6990" s="19">
        <v>0</v>
      </c>
      <c r="D6990" s="19">
        <v>0</v>
      </c>
      <c r="E6990" s="19">
        <v>16.25</v>
      </c>
      <c r="F6990" s="19">
        <v>2.21</v>
      </c>
      <c r="G6990" s="19">
        <v>0</v>
      </c>
      <c r="H6990" s="17">
        <f t="shared" si="327"/>
        <v>0</v>
      </c>
      <c r="I6990" s="18">
        <f t="shared" si="328"/>
        <v>16.25</v>
      </c>
      <c r="J6990" s="17">
        <f t="shared" si="329"/>
        <v>0</v>
      </c>
    </row>
    <row r="6991" spans="1:10" x14ac:dyDescent="0.3">
      <c r="A6991" s="2">
        <v>20201017</v>
      </c>
      <c r="B6991" s="2" t="s">
        <v>27</v>
      </c>
      <c r="C6991" s="2">
        <v>0</v>
      </c>
      <c r="D6991" s="2">
        <v>0</v>
      </c>
      <c r="E6991" s="2">
        <v>16</v>
      </c>
      <c r="F6991" s="2">
        <v>2.0699999999999998</v>
      </c>
      <c r="G6991" s="2">
        <v>0</v>
      </c>
      <c r="H6991" s="16">
        <f t="shared" si="327"/>
        <v>0</v>
      </c>
      <c r="I6991" s="15">
        <f t="shared" si="328"/>
        <v>16</v>
      </c>
      <c r="J6991" s="14">
        <f t="shared" si="329"/>
        <v>0</v>
      </c>
    </row>
    <row r="6992" spans="1:10" x14ac:dyDescent="0.3">
      <c r="A6992" s="19">
        <v>20201017</v>
      </c>
      <c r="B6992" s="19" t="s">
        <v>26</v>
      </c>
      <c r="C6992" s="19">
        <v>0</v>
      </c>
      <c r="D6992" s="19">
        <v>0</v>
      </c>
      <c r="E6992" s="19">
        <v>15.62</v>
      </c>
      <c r="F6992" s="19">
        <v>2</v>
      </c>
      <c r="G6992" s="19">
        <v>0</v>
      </c>
      <c r="H6992" s="17">
        <f t="shared" si="327"/>
        <v>0</v>
      </c>
      <c r="I6992" s="18">
        <f t="shared" si="328"/>
        <v>15.62</v>
      </c>
      <c r="J6992" s="17">
        <f t="shared" si="329"/>
        <v>0</v>
      </c>
    </row>
    <row r="6993" spans="1:10" x14ac:dyDescent="0.3">
      <c r="A6993" s="2">
        <v>20201017</v>
      </c>
      <c r="B6993" s="2" t="s">
        <v>25</v>
      </c>
      <c r="C6993" s="2">
        <v>0</v>
      </c>
      <c r="D6993" s="2">
        <v>0</v>
      </c>
      <c r="E6993" s="2">
        <v>15.25</v>
      </c>
      <c r="F6993" s="2">
        <v>1.93</v>
      </c>
      <c r="G6993" s="2">
        <v>0</v>
      </c>
      <c r="H6993" s="16">
        <f t="shared" si="327"/>
        <v>0</v>
      </c>
      <c r="I6993" s="15">
        <f t="shared" si="328"/>
        <v>15.25</v>
      </c>
      <c r="J6993" s="14">
        <f t="shared" si="329"/>
        <v>0</v>
      </c>
    </row>
    <row r="6994" spans="1:10" x14ac:dyDescent="0.3">
      <c r="A6994" s="19">
        <v>20201018</v>
      </c>
      <c r="B6994" s="19" t="s">
        <v>48</v>
      </c>
      <c r="C6994" s="19">
        <v>0</v>
      </c>
      <c r="D6994" s="19">
        <v>0</v>
      </c>
      <c r="E6994" s="19">
        <v>14.77</v>
      </c>
      <c r="F6994" s="19">
        <v>1.93</v>
      </c>
      <c r="G6994" s="19">
        <v>0</v>
      </c>
      <c r="H6994" s="17">
        <f t="shared" si="327"/>
        <v>0</v>
      </c>
      <c r="I6994" s="18">
        <f t="shared" si="328"/>
        <v>14.77</v>
      </c>
      <c r="J6994" s="17">
        <f t="shared" si="329"/>
        <v>0</v>
      </c>
    </row>
    <row r="6995" spans="1:10" x14ac:dyDescent="0.3">
      <c r="A6995" s="2">
        <v>20201018</v>
      </c>
      <c r="B6995" s="2" t="s">
        <v>47</v>
      </c>
      <c r="C6995" s="2">
        <v>0</v>
      </c>
      <c r="D6995" s="2">
        <v>0</v>
      </c>
      <c r="E6995" s="2">
        <v>14.54</v>
      </c>
      <c r="F6995" s="2">
        <v>2.21</v>
      </c>
      <c r="G6995" s="2">
        <v>0</v>
      </c>
      <c r="H6995" s="16">
        <f t="shared" ref="H6995:H7058" si="330">IF(D6995&gt;0,C6995/SIN(D6995*PI()/180),0)</f>
        <v>0</v>
      </c>
      <c r="I6995" s="15">
        <f t="shared" si="328"/>
        <v>14.54</v>
      </c>
      <c r="J6995" s="14">
        <f t="shared" si="329"/>
        <v>0</v>
      </c>
    </row>
    <row r="6996" spans="1:10" x14ac:dyDescent="0.3">
      <c r="A6996" s="19">
        <v>20201018</v>
      </c>
      <c r="B6996" s="19" t="s">
        <v>46</v>
      </c>
      <c r="C6996" s="19">
        <v>0</v>
      </c>
      <c r="D6996" s="19">
        <v>0</v>
      </c>
      <c r="E6996" s="19">
        <v>14.4</v>
      </c>
      <c r="F6996" s="19">
        <v>2.21</v>
      </c>
      <c r="G6996" s="19">
        <v>0</v>
      </c>
      <c r="H6996" s="17">
        <f t="shared" si="330"/>
        <v>0</v>
      </c>
      <c r="I6996" s="18">
        <f t="shared" si="328"/>
        <v>14.4</v>
      </c>
      <c r="J6996" s="17">
        <f t="shared" si="329"/>
        <v>0</v>
      </c>
    </row>
    <row r="6997" spans="1:10" x14ac:dyDescent="0.3">
      <c r="A6997" s="2">
        <v>20201018</v>
      </c>
      <c r="B6997" s="2" t="s">
        <v>45</v>
      </c>
      <c r="C6997" s="2">
        <v>0</v>
      </c>
      <c r="D6997" s="2">
        <v>0</v>
      </c>
      <c r="E6997" s="2">
        <v>14.15</v>
      </c>
      <c r="F6997" s="2">
        <v>1.93</v>
      </c>
      <c r="G6997" s="2">
        <v>0</v>
      </c>
      <c r="H6997" s="16">
        <f t="shared" si="330"/>
        <v>0</v>
      </c>
      <c r="I6997" s="15">
        <f t="shared" si="328"/>
        <v>14.15</v>
      </c>
      <c r="J6997" s="14">
        <f t="shared" si="329"/>
        <v>0</v>
      </c>
    </row>
    <row r="6998" spans="1:10" x14ac:dyDescent="0.3">
      <c r="A6998" s="19">
        <v>20201018</v>
      </c>
      <c r="B6998" s="19" t="s">
        <v>44</v>
      </c>
      <c r="C6998" s="19">
        <v>0</v>
      </c>
      <c r="D6998" s="19">
        <v>0</v>
      </c>
      <c r="E6998" s="19">
        <v>13.41</v>
      </c>
      <c r="F6998" s="19">
        <v>1.38</v>
      </c>
      <c r="G6998" s="19">
        <v>0</v>
      </c>
      <c r="H6998" s="17">
        <f t="shared" si="330"/>
        <v>0</v>
      </c>
      <c r="I6998" s="18">
        <f t="shared" si="328"/>
        <v>13.41</v>
      </c>
      <c r="J6998" s="17">
        <f t="shared" si="329"/>
        <v>0</v>
      </c>
    </row>
    <row r="6999" spans="1:10" x14ac:dyDescent="0.3">
      <c r="A6999" s="2">
        <v>20201018</v>
      </c>
      <c r="B6999" s="2" t="s">
        <v>43</v>
      </c>
      <c r="C6999" s="2">
        <v>0</v>
      </c>
      <c r="D6999" s="2">
        <v>0</v>
      </c>
      <c r="E6999" s="2">
        <v>13.07</v>
      </c>
      <c r="F6999" s="2">
        <v>1.24</v>
      </c>
      <c r="G6999" s="2">
        <v>0</v>
      </c>
      <c r="H6999" s="16">
        <f t="shared" si="330"/>
        <v>0</v>
      </c>
      <c r="I6999" s="15">
        <f t="shared" si="328"/>
        <v>13.07</v>
      </c>
      <c r="J6999" s="14">
        <f t="shared" si="329"/>
        <v>0</v>
      </c>
    </row>
    <row r="7000" spans="1:10" x14ac:dyDescent="0.3">
      <c r="A7000" s="19">
        <v>20201018</v>
      </c>
      <c r="B7000" s="19" t="s">
        <v>42</v>
      </c>
      <c r="C7000" s="19">
        <v>0</v>
      </c>
      <c r="D7000" s="19">
        <v>0</v>
      </c>
      <c r="E7000" s="19">
        <v>13.25</v>
      </c>
      <c r="F7000" s="19">
        <v>1.86</v>
      </c>
      <c r="G7000" s="19">
        <v>0</v>
      </c>
      <c r="H7000" s="17">
        <f t="shared" si="330"/>
        <v>0</v>
      </c>
      <c r="I7000" s="18">
        <f t="shared" si="328"/>
        <v>13.25</v>
      </c>
      <c r="J7000" s="17">
        <f t="shared" si="329"/>
        <v>0</v>
      </c>
    </row>
    <row r="7001" spans="1:10" x14ac:dyDescent="0.3">
      <c r="A7001" s="2">
        <v>20201018</v>
      </c>
      <c r="B7001" s="2" t="s">
        <v>41</v>
      </c>
      <c r="C7001" s="2">
        <v>13.84</v>
      </c>
      <c r="D7001" s="2">
        <v>3.4</v>
      </c>
      <c r="E7001" s="2">
        <v>13.54</v>
      </c>
      <c r="F7001" s="2">
        <v>2.62</v>
      </c>
      <c r="G7001" s="2">
        <v>0</v>
      </c>
      <c r="H7001" s="16">
        <f t="shared" si="330"/>
        <v>233.36446262851086</v>
      </c>
      <c r="I7001" s="15">
        <f t="shared" si="328"/>
        <v>20.832639457140964</v>
      </c>
      <c r="J7001" s="14">
        <f t="shared" si="329"/>
        <v>0.23774077496999688</v>
      </c>
    </row>
    <row r="7002" spans="1:10" x14ac:dyDescent="0.3">
      <c r="A7002" s="19">
        <v>20201018</v>
      </c>
      <c r="B7002" s="19" t="s">
        <v>40</v>
      </c>
      <c r="C7002" s="19">
        <v>119</v>
      </c>
      <c r="D7002" s="19">
        <v>14.37</v>
      </c>
      <c r="E7002" s="19">
        <v>13.75</v>
      </c>
      <c r="F7002" s="19">
        <v>2.5499999999999998</v>
      </c>
      <c r="G7002" s="19">
        <v>0</v>
      </c>
      <c r="H7002" s="17">
        <f t="shared" si="330"/>
        <v>479.48546782062994</v>
      </c>
      <c r="I7002" s="18">
        <f t="shared" si="328"/>
        <v>28.733920869394687</v>
      </c>
      <c r="J7002" s="17">
        <f t="shared" si="329"/>
        <v>0.47142884424372877</v>
      </c>
    </row>
    <row r="7003" spans="1:10" x14ac:dyDescent="0.3">
      <c r="A7003" s="2">
        <v>20201018</v>
      </c>
      <c r="B7003" s="2" t="s">
        <v>39</v>
      </c>
      <c r="C7003" s="2">
        <v>186</v>
      </c>
      <c r="D7003" s="2">
        <v>24.41</v>
      </c>
      <c r="E7003" s="2">
        <v>14.39</v>
      </c>
      <c r="F7003" s="2">
        <v>2.83</v>
      </c>
      <c r="G7003" s="2">
        <v>0</v>
      </c>
      <c r="H7003" s="16">
        <f t="shared" si="330"/>
        <v>450.07618503279303</v>
      </c>
      <c r="I7003" s="15">
        <f t="shared" si="328"/>
        <v>28.454880782274785</v>
      </c>
      <c r="J7003" s="14">
        <f t="shared" si="329"/>
        <v>0.44307886700276095</v>
      </c>
    </row>
    <row r="7004" spans="1:10" x14ac:dyDescent="0.3">
      <c r="A7004" s="19">
        <v>20201018</v>
      </c>
      <c r="B7004" s="19" t="s">
        <v>38</v>
      </c>
      <c r="C7004" s="19">
        <v>396</v>
      </c>
      <c r="D7004" s="19">
        <v>32.89</v>
      </c>
      <c r="E7004" s="19">
        <v>16.350000000000001</v>
      </c>
      <c r="F7004" s="19">
        <v>3.45</v>
      </c>
      <c r="G7004" s="19">
        <v>0</v>
      </c>
      <c r="H7004" s="17">
        <f t="shared" si="330"/>
        <v>729.24429800400446</v>
      </c>
      <c r="I7004" s="18">
        <f t="shared" si="328"/>
        <v>39.138884312625137</v>
      </c>
      <c r="J7004" s="17">
        <f t="shared" si="329"/>
        <v>0.68284614456096382</v>
      </c>
    </row>
    <row r="7005" spans="1:10" x14ac:dyDescent="0.3">
      <c r="A7005" s="2">
        <v>20201018</v>
      </c>
      <c r="B7005" s="2" t="s">
        <v>37</v>
      </c>
      <c r="C7005" s="2">
        <v>498</v>
      </c>
      <c r="D7005" s="2">
        <v>38.96</v>
      </c>
      <c r="E7005" s="2">
        <v>18.649999999999999</v>
      </c>
      <c r="F7005" s="2">
        <v>3.38</v>
      </c>
      <c r="G7005" s="2">
        <v>0</v>
      </c>
      <c r="H7005" s="16">
        <f t="shared" si="330"/>
        <v>792.01283680982078</v>
      </c>
      <c r="I7005" s="15">
        <f t="shared" si="328"/>
        <v>43.400401150306898</v>
      </c>
      <c r="J7005" s="14">
        <f t="shared" si="329"/>
        <v>0.7264327441991012</v>
      </c>
    </row>
    <row r="7006" spans="1:10" x14ac:dyDescent="0.3">
      <c r="A7006" s="19">
        <v>20201018</v>
      </c>
      <c r="B7006" s="19" t="s">
        <v>36</v>
      </c>
      <c r="C7006" s="19">
        <v>642.01</v>
      </c>
      <c r="D7006" s="19">
        <v>41.65</v>
      </c>
      <c r="E7006" s="19">
        <v>20.420000000000002</v>
      </c>
      <c r="F7006" s="19">
        <v>3.31</v>
      </c>
      <c r="G7006" s="19">
        <v>0</v>
      </c>
      <c r="H7006" s="17">
        <f t="shared" si="330"/>
        <v>966.0408281948221</v>
      </c>
      <c r="I7006" s="18">
        <f t="shared" si="328"/>
        <v>50.608775881088192</v>
      </c>
      <c r="J7006" s="17">
        <f t="shared" si="329"/>
        <v>0.85471477441932298</v>
      </c>
    </row>
    <row r="7007" spans="1:10" x14ac:dyDescent="0.3">
      <c r="A7007" s="2">
        <v>20201018</v>
      </c>
      <c r="B7007" s="2" t="s">
        <v>35</v>
      </c>
      <c r="C7007" s="2">
        <v>545.01</v>
      </c>
      <c r="D7007" s="2">
        <v>40.39</v>
      </c>
      <c r="E7007" s="2">
        <v>21.42</v>
      </c>
      <c r="F7007" s="2">
        <v>3.45</v>
      </c>
      <c r="G7007" s="2">
        <v>0</v>
      </c>
      <c r="H7007" s="16">
        <f t="shared" si="330"/>
        <v>841.08171733330425</v>
      </c>
      <c r="I7007" s="15">
        <f t="shared" si="328"/>
        <v>47.703803666665763</v>
      </c>
      <c r="J7007" s="14">
        <f t="shared" si="329"/>
        <v>0.75515082353249585</v>
      </c>
    </row>
    <row r="7008" spans="1:10" x14ac:dyDescent="0.3">
      <c r="A7008" s="19">
        <v>20201018</v>
      </c>
      <c r="B7008" s="19" t="s">
        <v>34</v>
      </c>
      <c r="C7008" s="19">
        <v>541.01</v>
      </c>
      <c r="D7008" s="19">
        <v>35.47</v>
      </c>
      <c r="E7008" s="19">
        <v>21.84</v>
      </c>
      <c r="F7008" s="19">
        <v>3.31</v>
      </c>
      <c r="G7008" s="19">
        <v>0</v>
      </c>
      <c r="H7008" s="17">
        <f t="shared" si="330"/>
        <v>932.33122649089762</v>
      </c>
      <c r="I7008" s="18">
        <f t="shared" si="328"/>
        <v>50.97535082784055</v>
      </c>
      <c r="J7008" s="17">
        <f t="shared" si="329"/>
        <v>0.82335188835956385</v>
      </c>
    </row>
    <row r="7009" spans="1:10" x14ac:dyDescent="0.3">
      <c r="A7009" s="2">
        <v>20201018</v>
      </c>
      <c r="B7009" s="2" t="s">
        <v>33</v>
      </c>
      <c r="C7009" s="2">
        <v>421.01</v>
      </c>
      <c r="D7009" s="2">
        <v>27.76</v>
      </c>
      <c r="E7009" s="2">
        <v>21.79</v>
      </c>
      <c r="F7009" s="2">
        <v>2.9</v>
      </c>
      <c r="G7009" s="2">
        <v>0</v>
      </c>
      <c r="H7009" s="16">
        <f t="shared" si="330"/>
        <v>903.90306066769153</v>
      </c>
      <c r="I7009" s="15">
        <f t="shared" si="328"/>
        <v>50.03697064586536</v>
      </c>
      <c r="J7009" s="14">
        <f t="shared" si="329"/>
        <v>0.8020635858827897</v>
      </c>
    </row>
    <row r="7010" spans="1:10" x14ac:dyDescent="0.3">
      <c r="A7010" s="19">
        <v>20201018</v>
      </c>
      <c r="B7010" s="19" t="s">
        <v>32</v>
      </c>
      <c r="C7010" s="19">
        <v>272.01</v>
      </c>
      <c r="D7010" s="19">
        <v>18.21</v>
      </c>
      <c r="E7010" s="19">
        <v>21.4</v>
      </c>
      <c r="F7010" s="19">
        <v>2.34</v>
      </c>
      <c r="G7010" s="19">
        <v>0</v>
      </c>
      <c r="H7010" s="17">
        <f t="shared" si="330"/>
        <v>870.43000802366112</v>
      </c>
      <c r="I7010" s="18">
        <f t="shared" si="328"/>
        <v>48.600937750739405</v>
      </c>
      <c r="J7010" s="17">
        <f t="shared" si="329"/>
        <v>0.77798666806282202</v>
      </c>
    </row>
    <row r="7011" spans="1:10" x14ac:dyDescent="0.3">
      <c r="A7011" s="2">
        <v>20201018</v>
      </c>
      <c r="B7011" s="2" t="s">
        <v>31</v>
      </c>
      <c r="C7011" s="2">
        <v>90</v>
      </c>
      <c r="D7011" s="2">
        <v>7.53</v>
      </c>
      <c r="E7011" s="2">
        <v>20.43</v>
      </c>
      <c r="F7011" s="2">
        <v>2.41</v>
      </c>
      <c r="G7011" s="2">
        <v>0</v>
      </c>
      <c r="H7011" s="16">
        <f t="shared" si="330"/>
        <v>686.78544275899162</v>
      </c>
      <c r="I7011" s="15">
        <f t="shared" si="328"/>
        <v>41.892045086218488</v>
      </c>
      <c r="J7011" s="14">
        <f t="shared" si="329"/>
        <v>0.6345799947725963</v>
      </c>
    </row>
    <row r="7012" spans="1:10" x14ac:dyDescent="0.3">
      <c r="A7012" s="19">
        <v>20201018</v>
      </c>
      <c r="B7012" s="19" t="s">
        <v>30</v>
      </c>
      <c r="C7012" s="19">
        <v>0</v>
      </c>
      <c r="D7012" s="19">
        <v>0</v>
      </c>
      <c r="E7012" s="19">
        <v>18.8</v>
      </c>
      <c r="F7012" s="19">
        <v>2.5499999999999998</v>
      </c>
      <c r="G7012" s="19">
        <v>0</v>
      </c>
      <c r="H7012" s="17">
        <f t="shared" si="330"/>
        <v>0</v>
      </c>
      <c r="I7012" s="18">
        <f t="shared" si="328"/>
        <v>18.8</v>
      </c>
      <c r="J7012" s="17">
        <f t="shared" si="329"/>
        <v>0</v>
      </c>
    </row>
    <row r="7013" spans="1:10" x14ac:dyDescent="0.3">
      <c r="A7013" s="2">
        <v>20201018</v>
      </c>
      <c r="B7013" s="2" t="s">
        <v>29</v>
      </c>
      <c r="C7013" s="2">
        <v>0</v>
      </c>
      <c r="D7013" s="2">
        <v>0</v>
      </c>
      <c r="E7013" s="2">
        <v>17.46</v>
      </c>
      <c r="F7013" s="2">
        <v>2.41</v>
      </c>
      <c r="G7013" s="2">
        <v>0</v>
      </c>
      <c r="H7013" s="16">
        <f t="shared" si="330"/>
        <v>0</v>
      </c>
      <c r="I7013" s="15">
        <f t="shared" si="328"/>
        <v>17.46</v>
      </c>
      <c r="J7013" s="14">
        <f t="shared" si="329"/>
        <v>0</v>
      </c>
    </row>
    <row r="7014" spans="1:10" x14ac:dyDescent="0.3">
      <c r="A7014" s="19">
        <v>20201018</v>
      </c>
      <c r="B7014" s="19" t="s">
        <v>28</v>
      </c>
      <c r="C7014" s="19">
        <v>0</v>
      </c>
      <c r="D7014" s="19">
        <v>0</v>
      </c>
      <c r="E7014" s="19">
        <v>16.91</v>
      </c>
      <c r="F7014" s="19">
        <v>2.41</v>
      </c>
      <c r="G7014" s="19">
        <v>0</v>
      </c>
      <c r="H7014" s="17">
        <f t="shared" si="330"/>
        <v>0</v>
      </c>
      <c r="I7014" s="18">
        <f t="shared" si="328"/>
        <v>16.91</v>
      </c>
      <c r="J7014" s="17">
        <f t="shared" si="329"/>
        <v>0</v>
      </c>
    </row>
    <row r="7015" spans="1:10" x14ac:dyDescent="0.3">
      <c r="A7015" s="2">
        <v>20201018</v>
      </c>
      <c r="B7015" s="2" t="s">
        <v>27</v>
      </c>
      <c r="C7015" s="2">
        <v>0</v>
      </c>
      <c r="D7015" s="2">
        <v>0</v>
      </c>
      <c r="E7015" s="2">
        <v>16.64</v>
      </c>
      <c r="F7015" s="2">
        <v>3.17</v>
      </c>
      <c r="G7015" s="2">
        <v>0</v>
      </c>
      <c r="H7015" s="16">
        <f t="shared" si="330"/>
        <v>0</v>
      </c>
      <c r="I7015" s="15">
        <f t="shared" si="328"/>
        <v>16.64</v>
      </c>
      <c r="J7015" s="14">
        <f t="shared" si="329"/>
        <v>0</v>
      </c>
    </row>
    <row r="7016" spans="1:10" x14ac:dyDescent="0.3">
      <c r="A7016" s="19">
        <v>20201018</v>
      </c>
      <c r="B7016" s="19" t="s">
        <v>26</v>
      </c>
      <c r="C7016" s="19">
        <v>0</v>
      </c>
      <c r="D7016" s="19">
        <v>0</v>
      </c>
      <c r="E7016" s="19">
        <v>16.55</v>
      </c>
      <c r="F7016" s="19">
        <v>3.79</v>
      </c>
      <c r="G7016" s="19">
        <v>0</v>
      </c>
      <c r="H7016" s="17">
        <f t="shared" si="330"/>
        <v>0</v>
      </c>
      <c r="I7016" s="18">
        <f t="shared" si="328"/>
        <v>16.55</v>
      </c>
      <c r="J7016" s="17">
        <f t="shared" si="329"/>
        <v>0</v>
      </c>
    </row>
    <row r="7017" spans="1:10" x14ac:dyDescent="0.3">
      <c r="A7017" s="2">
        <v>20201018</v>
      </c>
      <c r="B7017" s="2" t="s">
        <v>25</v>
      </c>
      <c r="C7017" s="2">
        <v>0</v>
      </c>
      <c r="D7017" s="2">
        <v>0</v>
      </c>
      <c r="E7017" s="2">
        <v>16.579999999999998</v>
      </c>
      <c r="F7017" s="2">
        <v>4.4800000000000004</v>
      </c>
      <c r="G7017" s="2">
        <v>0</v>
      </c>
      <c r="H7017" s="16">
        <f t="shared" si="330"/>
        <v>0</v>
      </c>
      <c r="I7017" s="15">
        <f t="shared" si="328"/>
        <v>16.579999999999998</v>
      </c>
      <c r="J7017" s="14">
        <f t="shared" si="329"/>
        <v>0</v>
      </c>
    </row>
    <row r="7018" spans="1:10" x14ac:dyDescent="0.3">
      <c r="A7018" s="19">
        <v>20201019</v>
      </c>
      <c r="B7018" s="19" t="s">
        <v>48</v>
      </c>
      <c r="C7018" s="19">
        <v>0</v>
      </c>
      <c r="D7018" s="19">
        <v>0</v>
      </c>
      <c r="E7018" s="19">
        <v>16.7</v>
      </c>
      <c r="F7018" s="19">
        <v>5.17</v>
      </c>
      <c r="G7018" s="19">
        <v>0</v>
      </c>
      <c r="H7018" s="17">
        <f t="shared" si="330"/>
        <v>0</v>
      </c>
      <c r="I7018" s="18">
        <f t="shared" si="328"/>
        <v>16.7</v>
      </c>
      <c r="J7018" s="17">
        <f t="shared" si="329"/>
        <v>0</v>
      </c>
    </row>
    <row r="7019" spans="1:10" x14ac:dyDescent="0.3">
      <c r="A7019" s="2">
        <v>20201019</v>
      </c>
      <c r="B7019" s="2" t="s">
        <v>47</v>
      </c>
      <c r="C7019" s="2">
        <v>0</v>
      </c>
      <c r="D7019" s="2">
        <v>0</v>
      </c>
      <c r="E7019" s="2">
        <v>16.8</v>
      </c>
      <c r="F7019" s="2">
        <v>5.52</v>
      </c>
      <c r="G7019" s="2">
        <v>0</v>
      </c>
      <c r="H7019" s="16">
        <f t="shared" si="330"/>
        <v>0</v>
      </c>
      <c r="I7019" s="15">
        <f t="shared" si="328"/>
        <v>16.8</v>
      </c>
      <c r="J7019" s="14">
        <f t="shared" si="329"/>
        <v>0</v>
      </c>
    </row>
    <row r="7020" spans="1:10" x14ac:dyDescent="0.3">
      <c r="A7020" s="19">
        <v>20201019</v>
      </c>
      <c r="B7020" s="19" t="s">
        <v>46</v>
      </c>
      <c r="C7020" s="19">
        <v>0</v>
      </c>
      <c r="D7020" s="19">
        <v>0</v>
      </c>
      <c r="E7020" s="19">
        <v>16.850000000000001</v>
      </c>
      <c r="F7020" s="19">
        <v>5.45</v>
      </c>
      <c r="G7020" s="19">
        <v>0</v>
      </c>
      <c r="H7020" s="17">
        <f t="shared" si="330"/>
        <v>0</v>
      </c>
      <c r="I7020" s="18">
        <f t="shared" si="328"/>
        <v>16.850000000000001</v>
      </c>
      <c r="J7020" s="17">
        <f t="shared" si="329"/>
        <v>0</v>
      </c>
    </row>
    <row r="7021" spans="1:10" x14ac:dyDescent="0.3">
      <c r="A7021" s="2">
        <v>20201019</v>
      </c>
      <c r="B7021" s="2" t="s">
        <v>45</v>
      </c>
      <c r="C7021" s="2">
        <v>0</v>
      </c>
      <c r="D7021" s="2">
        <v>0</v>
      </c>
      <c r="E7021" s="2">
        <v>16.850000000000001</v>
      </c>
      <c r="F7021" s="2">
        <v>5.24</v>
      </c>
      <c r="G7021" s="2">
        <v>0</v>
      </c>
      <c r="H7021" s="16">
        <f t="shared" si="330"/>
        <v>0</v>
      </c>
      <c r="I7021" s="15">
        <f t="shared" si="328"/>
        <v>16.850000000000001</v>
      </c>
      <c r="J7021" s="14">
        <f t="shared" si="329"/>
        <v>0</v>
      </c>
    </row>
    <row r="7022" spans="1:10" x14ac:dyDescent="0.3">
      <c r="A7022" s="19">
        <v>20201019</v>
      </c>
      <c r="B7022" s="19" t="s">
        <v>44</v>
      </c>
      <c r="C7022" s="19">
        <v>0</v>
      </c>
      <c r="D7022" s="19">
        <v>0</v>
      </c>
      <c r="E7022" s="19">
        <v>16.760000000000002</v>
      </c>
      <c r="F7022" s="19">
        <v>5.0999999999999996</v>
      </c>
      <c r="G7022" s="19">
        <v>0</v>
      </c>
      <c r="H7022" s="17">
        <f t="shared" si="330"/>
        <v>0</v>
      </c>
      <c r="I7022" s="18">
        <f t="shared" si="328"/>
        <v>16.760000000000002</v>
      </c>
      <c r="J7022" s="17">
        <f t="shared" si="329"/>
        <v>0</v>
      </c>
    </row>
    <row r="7023" spans="1:10" x14ac:dyDescent="0.3">
      <c r="A7023" s="2">
        <v>20201019</v>
      </c>
      <c r="B7023" s="2" t="s">
        <v>43</v>
      </c>
      <c r="C7023" s="2">
        <v>0</v>
      </c>
      <c r="D7023" s="2">
        <v>0</v>
      </c>
      <c r="E7023" s="2">
        <v>16.54</v>
      </c>
      <c r="F7023" s="2">
        <v>5.72</v>
      </c>
      <c r="G7023" s="2">
        <v>0</v>
      </c>
      <c r="H7023" s="16">
        <f t="shared" si="330"/>
        <v>0</v>
      </c>
      <c r="I7023" s="15">
        <f t="shared" si="328"/>
        <v>16.54</v>
      </c>
      <c r="J7023" s="14">
        <f t="shared" si="329"/>
        <v>0</v>
      </c>
    </row>
    <row r="7024" spans="1:10" x14ac:dyDescent="0.3">
      <c r="A7024" s="19">
        <v>20201019</v>
      </c>
      <c r="B7024" s="19" t="s">
        <v>42</v>
      </c>
      <c r="C7024" s="19">
        <v>0</v>
      </c>
      <c r="D7024" s="19">
        <v>0</v>
      </c>
      <c r="E7024" s="19">
        <v>16.579999999999998</v>
      </c>
      <c r="F7024" s="19">
        <v>6.21</v>
      </c>
      <c r="G7024" s="19">
        <v>0</v>
      </c>
      <c r="H7024" s="17">
        <f t="shared" si="330"/>
        <v>0</v>
      </c>
      <c r="I7024" s="18">
        <f t="shared" si="328"/>
        <v>16.579999999999998</v>
      </c>
      <c r="J7024" s="17">
        <f t="shared" si="329"/>
        <v>0</v>
      </c>
    </row>
    <row r="7025" spans="1:10" x14ac:dyDescent="0.3">
      <c r="A7025" s="2">
        <v>20201019</v>
      </c>
      <c r="B7025" s="2" t="s">
        <v>41</v>
      </c>
      <c r="C7025" s="2">
        <v>3</v>
      </c>
      <c r="D7025" s="2">
        <v>3.19</v>
      </c>
      <c r="E7025" s="2">
        <v>17.010000000000002</v>
      </c>
      <c r="F7025" s="2">
        <v>6.9</v>
      </c>
      <c r="G7025" s="2">
        <v>0</v>
      </c>
      <c r="H7025" s="16">
        <f t="shared" si="330"/>
        <v>53.911026297814146</v>
      </c>
      <c r="I7025" s="15">
        <f t="shared" si="328"/>
        <v>18.694719571806694</v>
      </c>
      <c r="J7025" s="14">
        <f t="shared" si="329"/>
        <v>5.5440684923221545E-2</v>
      </c>
    </row>
    <row r="7026" spans="1:10" x14ac:dyDescent="0.3">
      <c r="A7026" s="19">
        <v>20201019</v>
      </c>
      <c r="B7026" s="19" t="s">
        <v>40</v>
      </c>
      <c r="C7026" s="19">
        <v>191</v>
      </c>
      <c r="D7026" s="19">
        <v>14.15</v>
      </c>
      <c r="E7026" s="19">
        <v>17.850000000000001</v>
      </c>
      <c r="F7026" s="19">
        <v>6.97</v>
      </c>
      <c r="G7026" s="19">
        <v>0</v>
      </c>
      <c r="H7026" s="17">
        <f t="shared" si="330"/>
        <v>781.30978733984432</v>
      </c>
      <c r="I7026" s="18">
        <f t="shared" si="328"/>
        <v>42.26593085437014</v>
      </c>
      <c r="J7026" s="17">
        <f t="shared" si="329"/>
        <v>0.72060460390160863</v>
      </c>
    </row>
    <row r="7027" spans="1:10" x14ac:dyDescent="0.3">
      <c r="A7027" s="2">
        <v>20201019</v>
      </c>
      <c r="B7027" s="2" t="s">
        <v>39</v>
      </c>
      <c r="C7027" s="2">
        <v>201</v>
      </c>
      <c r="D7027" s="2">
        <v>24.16</v>
      </c>
      <c r="E7027" s="2">
        <v>19.059999999999999</v>
      </c>
      <c r="F7027" s="2">
        <v>8</v>
      </c>
      <c r="G7027" s="2">
        <v>0</v>
      </c>
      <c r="H7027" s="16">
        <f t="shared" si="330"/>
        <v>491.09894879441094</v>
      </c>
      <c r="I7027" s="15">
        <f t="shared" si="328"/>
        <v>34.406842149825337</v>
      </c>
      <c r="J7027" s="14">
        <f t="shared" si="329"/>
        <v>0.47031034248376719</v>
      </c>
    </row>
    <row r="7028" spans="1:10" x14ac:dyDescent="0.3">
      <c r="A7028" s="19">
        <v>20201019</v>
      </c>
      <c r="B7028" s="19" t="s">
        <v>38</v>
      </c>
      <c r="C7028" s="19">
        <v>102</v>
      </c>
      <c r="D7028" s="19">
        <v>32.6</v>
      </c>
      <c r="E7028" s="19">
        <v>19.809999999999999</v>
      </c>
      <c r="F7028" s="19">
        <v>9.0299999999999994</v>
      </c>
      <c r="G7028" s="19">
        <v>0</v>
      </c>
      <c r="H7028" s="17">
        <f t="shared" si="330"/>
        <v>189.31984220098477</v>
      </c>
      <c r="I7028" s="18">
        <f t="shared" si="328"/>
        <v>25.726245068780774</v>
      </c>
      <c r="J7028" s="17">
        <f t="shared" si="329"/>
        <v>0.18870112549279108</v>
      </c>
    </row>
    <row r="7029" spans="1:10" x14ac:dyDescent="0.3">
      <c r="A7029" s="2">
        <v>20201019</v>
      </c>
      <c r="B7029" s="2" t="s">
        <v>37</v>
      </c>
      <c r="C7029" s="2">
        <v>120</v>
      </c>
      <c r="D7029" s="2">
        <v>38.630000000000003</v>
      </c>
      <c r="E7029" s="2">
        <v>20.22</v>
      </c>
      <c r="F7029" s="2">
        <v>9.4499999999999993</v>
      </c>
      <c r="G7029" s="2">
        <v>0</v>
      </c>
      <c r="H7029" s="16">
        <f t="shared" si="330"/>
        <v>192.21875591358904</v>
      </c>
      <c r="I7029" s="15">
        <f t="shared" si="328"/>
        <v>26.226836122299655</v>
      </c>
      <c r="J7029" s="14">
        <f t="shared" si="329"/>
        <v>0.19115756180446672</v>
      </c>
    </row>
    <row r="7030" spans="1:10" x14ac:dyDescent="0.3">
      <c r="A7030" s="19">
        <v>20201019</v>
      </c>
      <c r="B7030" s="19" t="s">
        <v>36</v>
      </c>
      <c r="C7030" s="19">
        <v>83</v>
      </c>
      <c r="D7030" s="19">
        <v>41.29</v>
      </c>
      <c r="E7030" s="19">
        <v>20.28</v>
      </c>
      <c r="F7030" s="19">
        <v>9.3800000000000008</v>
      </c>
      <c r="G7030" s="19">
        <v>0</v>
      </c>
      <c r="H7030" s="17">
        <f t="shared" si="330"/>
        <v>125.78224859696439</v>
      </c>
      <c r="I7030" s="18">
        <f t="shared" si="328"/>
        <v>24.210695268655137</v>
      </c>
      <c r="J7030" s="17">
        <f t="shared" si="329"/>
        <v>0.12622901095467989</v>
      </c>
    </row>
    <row r="7031" spans="1:10" x14ac:dyDescent="0.3">
      <c r="A7031" s="2">
        <v>20201019</v>
      </c>
      <c r="B7031" s="2" t="s">
        <v>35</v>
      </c>
      <c r="C7031" s="2">
        <v>64</v>
      </c>
      <c r="D7031" s="2">
        <v>40.03</v>
      </c>
      <c r="E7031" s="2">
        <v>19.13</v>
      </c>
      <c r="F7031" s="2">
        <v>8.48</v>
      </c>
      <c r="G7031" s="2">
        <v>0</v>
      </c>
      <c r="H7031" s="16">
        <f t="shared" si="330"/>
        <v>99.504247839246887</v>
      </c>
      <c r="I7031" s="15">
        <f t="shared" si="328"/>
        <v>22.239507744976464</v>
      </c>
      <c r="J7031" s="14">
        <f t="shared" si="329"/>
        <v>0.10074031101400671</v>
      </c>
    </row>
    <row r="7032" spans="1:10" x14ac:dyDescent="0.3">
      <c r="A7032" s="19">
        <v>20201019</v>
      </c>
      <c r="B7032" s="19" t="s">
        <v>34</v>
      </c>
      <c r="C7032" s="19">
        <v>63</v>
      </c>
      <c r="D7032" s="19">
        <v>35.119999999999997</v>
      </c>
      <c r="E7032" s="19">
        <v>18.52</v>
      </c>
      <c r="F7032" s="19">
        <v>8.9700000000000006</v>
      </c>
      <c r="G7032" s="19">
        <v>0</v>
      </c>
      <c r="H7032" s="17">
        <f t="shared" si="330"/>
        <v>109.50983300599202</v>
      </c>
      <c r="I7032" s="18">
        <f t="shared" si="328"/>
        <v>21.942182281437251</v>
      </c>
      <c r="J7032" s="17">
        <f t="shared" si="329"/>
        <v>0.11101670799074358</v>
      </c>
    </row>
    <row r="7033" spans="1:10" x14ac:dyDescent="0.3">
      <c r="A7033" s="2">
        <v>20201019</v>
      </c>
      <c r="B7033" s="2" t="s">
        <v>33</v>
      </c>
      <c r="C7033" s="2">
        <v>108</v>
      </c>
      <c r="D7033" s="2">
        <v>27.45</v>
      </c>
      <c r="E7033" s="2">
        <v>18.41</v>
      </c>
      <c r="F7033" s="2">
        <v>8.83</v>
      </c>
      <c r="G7033" s="2">
        <v>0</v>
      </c>
      <c r="H7033" s="16">
        <f t="shared" si="330"/>
        <v>234.28634207451299</v>
      </c>
      <c r="I7033" s="15">
        <f t="shared" si="328"/>
        <v>25.73144818982853</v>
      </c>
      <c r="J7033" s="14">
        <f t="shared" si="329"/>
        <v>0.23351518463085921</v>
      </c>
    </row>
    <row r="7034" spans="1:10" x14ac:dyDescent="0.3">
      <c r="A7034" s="19">
        <v>20201019</v>
      </c>
      <c r="B7034" s="19" t="s">
        <v>32</v>
      </c>
      <c r="C7034" s="19">
        <v>41</v>
      </c>
      <c r="D7034" s="19">
        <v>17.920000000000002</v>
      </c>
      <c r="E7034" s="19">
        <v>18.54</v>
      </c>
      <c r="F7034" s="19">
        <v>9.1</v>
      </c>
      <c r="G7034" s="19">
        <v>0</v>
      </c>
      <c r="H7034" s="17">
        <f t="shared" si="330"/>
        <v>133.25153284869918</v>
      </c>
      <c r="I7034" s="18">
        <f t="shared" si="328"/>
        <v>22.704110401521849</v>
      </c>
      <c r="J7034" s="17">
        <f t="shared" si="329"/>
        <v>0.13462822148581785</v>
      </c>
    </row>
    <row r="7035" spans="1:10" x14ac:dyDescent="0.3">
      <c r="A7035" s="2">
        <v>20201019</v>
      </c>
      <c r="B7035" s="2" t="s">
        <v>31</v>
      </c>
      <c r="C7035" s="2">
        <v>21</v>
      </c>
      <c r="D7035" s="2">
        <v>7.26</v>
      </c>
      <c r="E7035" s="2">
        <v>18.399999999999999</v>
      </c>
      <c r="F7035" s="2">
        <v>9.7200000000000006</v>
      </c>
      <c r="G7035" s="2">
        <v>0</v>
      </c>
      <c r="H7035" s="16">
        <f t="shared" si="330"/>
        <v>166.17591392857832</v>
      </c>
      <c r="I7035" s="15">
        <f t="shared" si="328"/>
        <v>23.592997310268071</v>
      </c>
      <c r="J7035" s="14">
        <f t="shared" si="329"/>
        <v>0.16722805873897612</v>
      </c>
    </row>
    <row r="7036" spans="1:10" x14ac:dyDescent="0.3">
      <c r="A7036" s="19">
        <v>20201019</v>
      </c>
      <c r="B7036" s="19" t="s">
        <v>30</v>
      </c>
      <c r="C7036" s="19">
        <v>0</v>
      </c>
      <c r="D7036" s="19">
        <v>0</v>
      </c>
      <c r="E7036" s="19">
        <v>18.36</v>
      </c>
      <c r="F7036" s="19">
        <v>10.28</v>
      </c>
      <c r="G7036" s="19">
        <v>0</v>
      </c>
      <c r="H7036" s="17">
        <f t="shared" si="330"/>
        <v>0</v>
      </c>
      <c r="I7036" s="18">
        <f t="shared" si="328"/>
        <v>18.36</v>
      </c>
      <c r="J7036" s="17">
        <f t="shared" si="329"/>
        <v>0</v>
      </c>
    </row>
    <row r="7037" spans="1:10" x14ac:dyDescent="0.3">
      <c r="A7037" s="2">
        <v>20201019</v>
      </c>
      <c r="B7037" s="2" t="s">
        <v>29</v>
      </c>
      <c r="C7037" s="2">
        <v>0</v>
      </c>
      <c r="D7037" s="2">
        <v>0</v>
      </c>
      <c r="E7037" s="2">
        <v>18.170000000000002</v>
      </c>
      <c r="F7037" s="2">
        <v>6.41</v>
      </c>
      <c r="G7037" s="2">
        <v>0</v>
      </c>
      <c r="H7037" s="16">
        <f t="shared" si="330"/>
        <v>0</v>
      </c>
      <c r="I7037" s="15">
        <f t="shared" si="328"/>
        <v>18.170000000000002</v>
      </c>
      <c r="J7037" s="14">
        <f t="shared" si="329"/>
        <v>0</v>
      </c>
    </row>
    <row r="7038" spans="1:10" x14ac:dyDescent="0.3">
      <c r="A7038" s="19">
        <v>20201019</v>
      </c>
      <c r="B7038" s="19" t="s">
        <v>28</v>
      </c>
      <c r="C7038" s="19">
        <v>0</v>
      </c>
      <c r="D7038" s="19">
        <v>0</v>
      </c>
      <c r="E7038" s="19">
        <v>18.04</v>
      </c>
      <c r="F7038" s="19">
        <v>4.97</v>
      </c>
      <c r="G7038" s="19">
        <v>0</v>
      </c>
      <c r="H7038" s="17">
        <f t="shared" si="330"/>
        <v>0</v>
      </c>
      <c r="I7038" s="18">
        <f t="shared" si="328"/>
        <v>18.04</v>
      </c>
      <c r="J7038" s="17">
        <f t="shared" si="329"/>
        <v>0</v>
      </c>
    </row>
    <row r="7039" spans="1:10" x14ac:dyDescent="0.3">
      <c r="A7039" s="2">
        <v>20201019</v>
      </c>
      <c r="B7039" s="2" t="s">
        <v>27</v>
      </c>
      <c r="C7039" s="2">
        <v>0</v>
      </c>
      <c r="D7039" s="2">
        <v>0</v>
      </c>
      <c r="E7039" s="2">
        <v>17.88</v>
      </c>
      <c r="F7039" s="2">
        <v>3.79</v>
      </c>
      <c r="G7039" s="2">
        <v>0</v>
      </c>
      <c r="H7039" s="16">
        <f t="shared" si="330"/>
        <v>0</v>
      </c>
      <c r="I7039" s="15">
        <f t="shared" si="328"/>
        <v>17.88</v>
      </c>
      <c r="J7039" s="14">
        <f t="shared" si="329"/>
        <v>0</v>
      </c>
    </row>
    <row r="7040" spans="1:10" x14ac:dyDescent="0.3">
      <c r="A7040" s="19">
        <v>20201019</v>
      </c>
      <c r="B7040" s="19" t="s">
        <v>26</v>
      </c>
      <c r="C7040" s="19">
        <v>0</v>
      </c>
      <c r="D7040" s="19">
        <v>0</v>
      </c>
      <c r="E7040" s="19">
        <v>17.510000000000002</v>
      </c>
      <c r="F7040" s="19">
        <v>2.76</v>
      </c>
      <c r="G7040" s="19">
        <v>0</v>
      </c>
      <c r="H7040" s="17">
        <f t="shared" si="330"/>
        <v>0</v>
      </c>
      <c r="I7040" s="18">
        <f t="shared" si="328"/>
        <v>17.510000000000002</v>
      </c>
      <c r="J7040" s="17">
        <f t="shared" si="329"/>
        <v>0</v>
      </c>
    </row>
    <row r="7041" spans="1:10" x14ac:dyDescent="0.3">
      <c r="A7041" s="2">
        <v>20201019</v>
      </c>
      <c r="B7041" s="2" t="s">
        <v>25</v>
      </c>
      <c r="C7041" s="2">
        <v>0</v>
      </c>
      <c r="D7041" s="2">
        <v>0</v>
      </c>
      <c r="E7041" s="2">
        <v>17.079999999999998</v>
      </c>
      <c r="F7041" s="2">
        <v>2.21</v>
      </c>
      <c r="G7041" s="2">
        <v>0</v>
      </c>
      <c r="H7041" s="16">
        <f t="shared" si="330"/>
        <v>0</v>
      </c>
      <c r="I7041" s="15">
        <f t="shared" si="328"/>
        <v>17.079999999999998</v>
      </c>
      <c r="J7041" s="14">
        <f t="shared" si="329"/>
        <v>0</v>
      </c>
    </row>
    <row r="7042" spans="1:10" x14ac:dyDescent="0.3">
      <c r="A7042" s="19">
        <v>20201020</v>
      </c>
      <c r="B7042" s="19" t="s">
        <v>48</v>
      </c>
      <c r="C7042" s="19">
        <v>0</v>
      </c>
      <c r="D7042" s="19">
        <v>0</v>
      </c>
      <c r="E7042" s="19">
        <v>16.79</v>
      </c>
      <c r="F7042" s="19">
        <v>1.72</v>
      </c>
      <c r="G7042" s="19">
        <v>0</v>
      </c>
      <c r="H7042" s="17">
        <f t="shared" si="330"/>
        <v>0</v>
      </c>
      <c r="I7042" s="18">
        <f t="shared" si="328"/>
        <v>16.79</v>
      </c>
      <c r="J7042" s="17">
        <f t="shared" si="329"/>
        <v>0</v>
      </c>
    </row>
    <row r="7043" spans="1:10" x14ac:dyDescent="0.3">
      <c r="A7043" s="2">
        <v>20201020</v>
      </c>
      <c r="B7043" s="2" t="s">
        <v>47</v>
      </c>
      <c r="C7043" s="2">
        <v>0</v>
      </c>
      <c r="D7043" s="2">
        <v>0</v>
      </c>
      <c r="E7043" s="2">
        <v>16.41</v>
      </c>
      <c r="F7043" s="2">
        <v>1.72</v>
      </c>
      <c r="G7043" s="2">
        <v>0</v>
      </c>
      <c r="H7043" s="16">
        <f t="shared" si="330"/>
        <v>0</v>
      </c>
      <c r="I7043" s="15">
        <f t="shared" si="328"/>
        <v>16.41</v>
      </c>
      <c r="J7043" s="14">
        <f t="shared" si="329"/>
        <v>0</v>
      </c>
    </row>
    <row r="7044" spans="1:10" x14ac:dyDescent="0.3">
      <c r="A7044" s="19">
        <v>20201020</v>
      </c>
      <c r="B7044" s="19" t="s">
        <v>46</v>
      </c>
      <c r="C7044" s="19">
        <v>0</v>
      </c>
      <c r="D7044" s="19">
        <v>0</v>
      </c>
      <c r="E7044" s="19">
        <v>16.21</v>
      </c>
      <c r="F7044" s="19">
        <v>1.52</v>
      </c>
      <c r="G7044" s="19">
        <v>0</v>
      </c>
      <c r="H7044" s="17">
        <f t="shared" si="330"/>
        <v>0</v>
      </c>
      <c r="I7044" s="18">
        <f t="shared" si="328"/>
        <v>16.21</v>
      </c>
      <c r="J7044" s="17">
        <f t="shared" si="329"/>
        <v>0</v>
      </c>
    </row>
    <row r="7045" spans="1:10" x14ac:dyDescent="0.3">
      <c r="A7045" s="2">
        <v>20201020</v>
      </c>
      <c r="B7045" s="2" t="s">
        <v>45</v>
      </c>
      <c r="C7045" s="2">
        <v>0</v>
      </c>
      <c r="D7045" s="2">
        <v>0</v>
      </c>
      <c r="E7045" s="2">
        <v>16.27</v>
      </c>
      <c r="F7045" s="2">
        <v>1.79</v>
      </c>
      <c r="G7045" s="2">
        <v>0</v>
      </c>
      <c r="H7045" s="16">
        <f t="shared" si="330"/>
        <v>0</v>
      </c>
      <c r="I7045" s="15">
        <f t="shared" si="328"/>
        <v>16.27</v>
      </c>
      <c r="J7045" s="14">
        <f t="shared" si="329"/>
        <v>0</v>
      </c>
    </row>
    <row r="7046" spans="1:10" x14ac:dyDescent="0.3">
      <c r="A7046" s="19">
        <v>20201020</v>
      </c>
      <c r="B7046" s="19" t="s">
        <v>44</v>
      </c>
      <c r="C7046" s="19">
        <v>0</v>
      </c>
      <c r="D7046" s="19">
        <v>0</v>
      </c>
      <c r="E7046" s="19">
        <v>16.46</v>
      </c>
      <c r="F7046" s="19">
        <v>2</v>
      </c>
      <c r="G7046" s="19">
        <v>0</v>
      </c>
      <c r="H7046" s="17">
        <f t="shared" si="330"/>
        <v>0</v>
      </c>
      <c r="I7046" s="18">
        <f t="shared" si="328"/>
        <v>16.46</v>
      </c>
      <c r="J7046" s="17">
        <f t="shared" si="329"/>
        <v>0</v>
      </c>
    </row>
    <row r="7047" spans="1:10" x14ac:dyDescent="0.3">
      <c r="A7047" s="2">
        <v>20201020</v>
      </c>
      <c r="B7047" s="2" t="s">
        <v>43</v>
      </c>
      <c r="C7047" s="2">
        <v>0</v>
      </c>
      <c r="D7047" s="2">
        <v>0</v>
      </c>
      <c r="E7047" s="2">
        <v>16.510000000000002</v>
      </c>
      <c r="F7047" s="2">
        <v>2.48</v>
      </c>
      <c r="G7047" s="2">
        <v>0</v>
      </c>
      <c r="H7047" s="16">
        <f t="shared" si="330"/>
        <v>0</v>
      </c>
      <c r="I7047" s="15">
        <f t="shared" si="328"/>
        <v>16.510000000000002</v>
      </c>
      <c r="J7047" s="14">
        <f t="shared" si="329"/>
        <v>0</v>
      </c>
    </row>
    <row r="7048" spans="1:10" x14ac:dyDescent="0.3">
      <c r="A7048" s="19">
        <v>20201020</v>
      </c>
      <c r="B7048" s="19" t="s">
        <v>42</v>
      </c>
      <c r="C7048" s="19">
        <v>0</v>
      </c>
      <c r="D7048" s="19">
        <v>0</v>
      </c>
      <c r="E7048" s="19">
        <v>16.440000000000001</v>
      </c>
      <c r="F7048" s="19">
        <v>3.31</v>
      </c>
      <c r="G7048" s="19">
        <v>0</v>
      </c>
      <c r="H7048" s="17">
        <f t="shared" si="330"/>
        <v>0</v>
      </c>
      <c r="I7048" s="18">
        <f t="shared" si="328"/>
        <v>16.440000000000001</v>
      </c>
      <c r="J7048" s="17">
        <f t="shared" si="329"/>
        <v>0</v>
      </c>
    </row>
    <row r="7049" spans="1:10" x14ac:dyDescent="0.3">
      <c r="A7049" s="2">
        <v>20201020</v>
      </c>
      <c r="B7049" s="2" t="s">
        <v>41</v>
      </c>
      <c r="C7049" s="2">
        <v>7</v>
      </c>
      <c r="D7049" s="2">
        <v>2.99</v>
      </c>
      <c r="E7049" s="2">
        <v>16.63</v>
      </c>
      <c r="F7049" s="2">
        <v>4.28</v>
      </c>
      <c r="G7049" s="2">
        <v>0</v>
      </c>
      <c r="H7049" s="16">
        <f t="shared" si="330"/>
        <v>134.19817870334862</v>
      </c>
      <c r="I7049" s="15">
        <f t="shared" si="328"/>
        <v>20.823693084479643</v>
      </c>
      <c r="J7049" s="14">
        <f t="shared" si="329"/>
        <v>0.13672021622130925</v>
      </c>
    </row>
    <row r="7050" spans="1:10" x14ac:dyDescent="0.3">
      <c r="A7050" s="19">
        <v>20201020</v>
      </c>
      <c r="B7050" s="19" t="s">
        <v>40</v>
      </c>
      <c r="C7050" s="19">
        <v>30</v>
      </c>
      <c r="D7050" s="19">
        <v>13.92</v>
      </c>
      <c r="E7050" s="19">
        <v>16.61</v>
      </c>
      <c r="F7050" s="19">
        <v>5.31</v>
      </c>
      <c r="G7050" s="19">
        <v>0</v>
      </c>
      <c r="H7050" s="17">
        <f t="shared" si="330"/>
        <v>124.705449983237</v>
      </c>
      <c r="I7050" s="18">
        <f t="shared" ref="I7050:I7113" si="331">E7050+H7050*((NOCT-20)/(800))</f>
        <v>20.507045311976157</v>
      </c>
      <c r="J7050" s="17">
        <f t="shared" ref="J7050:J7113" si="332">P_STC__W*(H7050/1000)*(1+(alpha_p/100)*(I7050-25))</f>
        <v>0.12722678169579638</v>
      </c>
    </row>
    <row r="7051" spans="1:10" x14ac:dyDescent="0.3">
      <c r="A7051" s="2">
        <v>20201020</v>
      </c>
      <c r="B7051" s="2" t="s">
        <v>39</v>
      </c>
      <c r="C7051" s="2">
        <v>51</v>
      </c>
      <c r="D7051" s="2">
        <v>23.9</v>
      </c>
      <c r="E7051" s="2">
        <v>16.77</v>
      </c>
      <c r="F7051" s="2">
        <v>6</v>
      </c>
      <c r="G7051" s="2">
        <v>0</v>
      </c>
      <c r="H7051" s="16">
        <f t="shared" si="330"/>
        <v>125.88191798664039</v>
      </c>
      <c r="I7051" s="15">
        <f t="shared" si="331"/>
        <v>20.703809937082511</v>
      </c>
      <c r="J7051" s="14">
        <f t="shared" si="332"/>
        <v>0.12831557488983877</v>
      </c>
    </row>
    <row r="7052" spans="1:10" x14ac:dyDescent="0.3">
      <c r="A7052" s="19">
        <v>20201020</v>
      </c>
      <c r="B7052" s="19" t="s">
        <v>38</v>
      </c>
      <c r="C7052" s="19">
        <v>85</v>
      </c>
      <c r="D7052" s="19">
        <v>32.31</v>
      </c>
      <c r="E7052" s="19">
        <v>17.059999999999999</v>
      </c>
      <c r="F7052" s="19">
        <v>6.21</v>
      </c>
      <c r="G7052" s="19">
        <v>0</v>
      </c>
      <c r="H7052" s="17">
        <f t="shared" si="330"/>
        <v>159.0271676474438</v>
      </c>
      <c r="I7052" s="18">
        <f t="shared" si="331"/>
        <v>22.029598988982617</v>
      </c>
      <c r="J7052" s="17">
        <f t="shared" si="332"/>
        <v>0.16115285271546018</v>
      </c>
    </row>
    <row r="7053" spans="1:10" x14ac:dyDescent="0.3">
      <c r="A7053" s="2">
        <v>20201020</v>
      </c>
      <c r="B7053" s="2" t="s">
        <v>37</v>
      </c>
      <c r="C7053" s="2">
        <v>54</v>
      </c>
      <c r="D7053" s="2">
        <v>38.299999999999997</v>
      </c>
      <c r="E7053" s="2">
        <v>17.71</v>
      </c>
      <c r="F7053" s="2">
        <v>7.66</v>
      </c>
      <c r="G7053" s="2">
        <v>0</v>
      </c>
      <c r="H7053" s="16">
        <f t="shared" si="330"/>
        <v>87.127826579730112</v>
      </c>
      <c r="I7053" s="15">
        <f t="shared" si="331"/>
        <v>20.432744580616568</v>
      </c>
      <c r="J7053" s="14">
        <f t="shared" si="332"/>
        <v>8.8918534251294298E-2</v>
      </c>
    </row>
    <row r="7054" spans="1:10" x14ac:dyDescent="0.3">
      <c r="A7054" s="19">
        <v>20201020</v>
      </c>
      <c r="B7054" s="19" t="s">
        <v>36</v>
      </c>
      <c r="C7054" s="19">
        <v>97</v>
      </c>
      <c r="D7054" s="19">
        <v>40.93</v>
      </c>
      <c r="E7054" s="19">
        <v>18.86</v>
      </c>
      <c r="F7054" s="19">
        <v>13.24</v>
      </c>
      <c r="G7054" s="19">
        <v>0</v>
      </c>
      <c r="H7054" s="17">
        <f t="shared" si="330"/>
        <v>148.06075038036519</v>
      </c>
      <c r="I7054" s="18">
        <f t="shared" si="331"/>
        <v>23.486898449386413</v>
      </c>
      <c r="J7054" s="17">
        <f t="shared" si="332"/>
        <v>0.14906888965980014</v>
      </c>
    </row>
    <row r="7055" spans="1:10" x14ac:dyDescent="0.3">
      <c r="A7055" s="2">
        <v>20201020</v>
      </c>
      <c r="B7055" s="2" t="s">
        <v>35</v>
      </c>
      <c r="C7055" s="2">
        <v>67</v>
      </c>
      <c r="D7055" s="2">
        <v>39.67</v>
      </c>
      <c r="E7055" s="2">
        <v>19.72</v>
      </c>
      <c r="F7055" s="2">
        <v>11.52</v>
      </c>
      <c r="G7055" s="2">
        <v>0</v>
      </c>
      <c r="H7055" s="16">
        <f t="shared" si="330"/>
        <v>104.95564966285409</v>
      </c>
      <c r="I7055" s="15">
        <f t="shared" si="331"/>
        <v>22.999864051964188</v>
      </c>
      <c r="J7055" s="14">
        <f t="shared" si="332"/>
        <v>0.10590031471813466</v>
      </c>
    </row>
    <row r="7056" spans="1:10" x14ac:dyDescent="0.3">
      <c r="A7056" s="19">
        <v>20201020</v>
      </c>
      <c r="B7056" s="19" t="s">
        <v>34</v>
      </c>
      <c r="C7056" s="19">
        <v>78</v>
      </c>
      <c r="D7056" s="19">
        <v>34.78</v>
      </c>
      <c r="E7056" s="19">
        <v>19.059999999999999</v>
      </c>
      <c r="F7056" s="19">
        <v>10.62</v>
      </c>
      <c r="G7056" s="19">
        <v>0</v>
      </c>
      <c r="H7056" s="17">
        <f t="shared" si="330"/>
        <v>136.73969496260455</v>
      </c>
      <c r="I7056" s="18">
        <f t="shared" si="331"/>
        <v>23.33311546758139</v>
      </c>
      <c r="J7056" s="17">
        <f t="shared" si="332"/>
        <v>0.13776537673385816</v>
      </c>
    </row>
    <row r="7057" spans="1:10" x14ac:dyDescent="0.3">
      <c r="A7057" s="2">
        <v>20201020</v>
      </c>
      <c r="B7057" s="2" t="s">
        <v>33</v>
      </c>
      <c r="C7057" s="2">
        <v>56</v>
      </c>
      <c r="D7057" s="2">
        <v>27.13</v>
      </c>
      <c r="E7057" s="2">
        <v>18.739999999999998</v>
      </c>
      <c r="F7057" s="2">
        <v>10.34</v>
      </c>
      <c r="G7057" s="2">
        <v>0</v>
      </c>
      <c r="H7057" s="16">
        <f t="shared" si="330"/>
        <v>122.80406617929586</v>
      </c>
      <c r="I7057" s="15">
        <f t="shared" si="331"/>
        <v>22.577627068102995</v>
      </c>
      <c r="J7057" s="14">
        <f t="shared" si="332"/>
        <v>0.12414271378557414</v>
      </c>
    </row>
    <row r="7058" spans="1:10" x14ac:dyDescent="0.3">
      <c r="A7058" s="19">
        <v>20201020</v>
      </c>
      <c r="B7058" s="19" t="s">
        <v>32</v>
      </c>
      <c r="C7058" s="19">
        <v>49</v>
      </c>
      <c r="D7058" s="19">
        <v>17.64</v>
      </c>
      <c r="E7058" s="19">
        <v>18.16</v>
      </c>
      <c r="F7058" s="19">
        <v>6.34</v>
      </c>
      <c r="G7058" s="19">
        <v>0</v>
      </c>
      <c r="H7058" s="17">
        <f t="shared" si="330"/>
        <v>161.69734981469148</v>
      </c>
      <c r="I7058" s="18">
        <f t="shared" si="331"/>
        <v>23.21304218170911</v>
      </c>
      <c r="J7058" s="17">
        <f t="shared" si="332"/>
        <v>0.16299760836020871</v>
      </c>
    </row>
    <row r="7059" spans="1:10" x14ac:dyDescent="0.3">
      <c r="A7059" s="2">
        <v>20201020</v>
      </c>
      <c r="B7059" s="2" t="s">
        <v>31</v>
      </c>
      <c r="C7059" s="2">
        <v>26</v>
      </c>
      <c r="D7059" s="2">
        <v>6.99</v>
      </c>
      <c r="E7059" s="2">
        <v>17.86</v>
      </c>
      <c r="F7059" s="2">
        <v>4.97</v>
      </c>
      <c r="G7059" s="2">
        <v>0</v>
      </c>
      <c r="H7059" s="16">
        <f t="shared" ref="H7059:H7122" si="333">IF(D7059&gt;0,C7059/SIN(D7059*PI()/180),0)</f>
        <v>213.64692834136261</v>
      </c>
      <c r="I7059" s="15">
        <f t="shared" si="331"/>
        <v>24.53646651066758</v>
      </c>
      <c r="J7059" s="14">
        <f t="shared" si="332"/>
        <v>0.21409257461916914</v>
      </c>
    </row>
    <row r="7060" spans="1:10" x14ac:dyDescent="0.3">
      <c r="A7060" s="19">
        <v>20201020</v>
      </c>
      <c r="B7060" s="19" t="s">
        <v>30</v>
      </c>
      <c r="C7060" s="19">
        <v>0</v>
      </c>
      <c r="D7060" s="19">
        <v>0</v>
      </c>
      <c r="E7060" s="19">
        <v>17.79</v>
      </c>
      <c r="F7060" s="19">
        <v>4.97</v>
      </c>
      <c r="G7060" s="19">
        <v>0</v>
      </c>
      <c r="H7060" s="17">
        <f t="shared" si="333"/>
        <v>0</v>
      </c>
      <c r="I7060" s="18">
        <f t="shared" si="331"/>
        <v>17.79</v>
      </c>
      <c r="J7060" s="17">
        <f t="shared" si="332"/>
        <v>0</v>
      </c>
    </row>
    <row r="7061" spans="1:10" x14ac:dyDescent="0.3">
      <c r="A7061" s="2">
        <v>20201020</v>
      </c>
      <c r="B7061" s="2" t="s">
        <v>29</v>
      </c>
      <c r="C7061" s="2">
        <v>0</v>
      </c>
      <c r="D7061" s="2">
        <v>0</v>
      </c>
      <c r="E7061" s="2">
        <v>17.46</v>
      </c>
      <c r="F7061" s="2">
        <v>5.86</v>
      </c>
      <c r="G7061" s="2">
        <v>0</v>
      </c>
      <c r="H7061" s="16">
        <f t="shared" si="333"/>
        <v>0</v>
      </c>
      <c r="I7061" s="15">
        <f t="shared" si="331"/>
        <v>17.46</v>
      </c>
      <c r="J7061" s="14">
        <f t="shared" si="332"/>
        <v>0</v>
      </c>
    </row>
    <row r="7062" spans="1:10" x14ac:dyDescent="0.3">
      <c r="A7062" s="19">
        <v>20201020</v>
      </c>
      <c r="B7062" s="19" t="s">
        <v>28</v>
      </c>
      <c r="C7062" s="19">
        <v>0</v>
      </c>
      <c r="D7062" s="19">
        <v>0</v>
      </c>
      <c r="E7062" s="19">
        <v>17.55</v>
      </c>
      <c r="F7062" s="19">
        <v>6.28</v>
      </c>
      <c r="G7062" s="19">
        <v>0</v>
      </c>
      <c r="H7062" s="17">
        <f t="shared" si="333"/>
        <v>0</v>
      </c>
      <c r="I7062" s="18">
        <f t="shared" si="331"/>
        <v>17.55</v>
      </c>
      <c r="J7062" s="17">
        <f t="shared" si="332"/>
        <v>0</v>
      </c>
    </row>
    <row r="7063" spans="1:10" x14ac:dyDescent="0.3">
      <c r="A7063" s="2">
        <v>20201020</v>
      </c>
      <c r="B7063" s="2" t="s">
        <v>27</v>
      </c>
      <c r="C7063" s="2">
        <v>0</v>
      </c>
      <c r="D7063" s="2">
        <v>0</v>
      </c>
      <c r="E7063" s="2">
        <v>17.36</v>
      </c>
      <c r="F7063" s="2">
        <v>7.52</v>
      </c>
      <c r="G7063" s="2">
        <v>0</v>
      </c>
      <c r="H7063" s="16">
        <f t="shared" si="333"/>
        <v>0</v>
      </c>
      <c r="I7063" s="15">
        <f t="shared" si="331"/>
        <v>17.36</v>
      </c>
      <c r="J7063" s="14">
        <f t="shared" si="332"/>
        <v>0</v>
      </c>
    </row>
    <row r="7064" spans="1:10" x14ac:dyDescent="0.3">
      <c r="A7064" s="19">
        <v>20201020</v>
      </c>
      <c r="B7064" s="19" t="s">
        <v>26</v>
      </c>
      <c r="C7064" s="19">
        <v>0</v>
      </c>
      <c r="D7064" s="19">
        <v>0</v>
      </c>
      <c r="E7064" s="19">
        <v>16.739999999999998</v>
      </c>
      <c r="F7064" s="19">
        <v>7.31</v>
      </c>
      <c r="G7064" s="19">
        <v>0</v>
      </c>
      <c r="H7064" s="17">
        <f t="shared" si="333"/>
        <v>0</v>
      </c>
      <c r="I7064" s="18">
        <f t="shared" si="331"/>
        <v>16.739999999999998</v>
      </c>
      <c r="J7064" s="17">
        <f t="shared" si="332"/>
        <v>0</v>
      </c>
    </row>
    <row r="7065" spans="1:10" x14ac:dyDescent="0.3">
      <c r="A7065" s="2">
        <v>20201020</v>
      </c>
      <c r="B7065" s="2" t="s">
        <v>25</v>
      </c>
      <c r="C7065" s="2">
        <v>0</v>
      </c>
      <c r="D7065" s="2">
        <v>0</v>
      </c>
      <c r="E7065" s="2">
        <v>16.760000000000002</v>
      </c>
      <c r="F7065" s="2">
        <v>6.48</v>
      </c>
      <c r="G7065" s="2">
        <v>0</v>
      </c>
      <c r="H7065" s="16">
        <f t="shared" si="333"/>
        <v>0</v>
      </c>
      <c r="I7065" s="15">
        <f t="shared" si="331"/>
        <v>16.760000000000002</v>
      </c>
      <c r="J7065" s="14">
        <f t="shared" si="332"/>
        <v>0</v>
      </c>
    </row>
    <row r="7066" spans="1:10" x14ac:dyDescent="0.3">
      <c r="A7066" s="19">
        <v>20201021</v>
      </c>
      <c r="B7066" s="19" t="s">
        <v>48</v>
      </c>
      <c r="C7066" s="19">
        <v>0</v>
      </c>
      <c r="D7066" s="19">
        <v>0</v>
      </c>
      <c r="E7066" s="19">
        <v>16.649999999999999</v>
      </c>
      <c r="F7066" s="19">
        <v>5.86</v>
      </c>
      <c r="G7066" s="19">
        <v>0</v>
      </c>
      <c r="H7066" s="17">
        <f t="shared" si="333"/>
        <v>0</v>
      </c>
      <c r="I7066" s="18">
        <f t="shared" si="331"/>
        <v>16.649999999999999</v>
      </c>
      <c r="J7066" s="17">
        <f t="shared" si="332"/>
        <v>0</v>
      </c>
    </row>
    <row r="7067" spans="1:10" x14ac:dyDescent="0.3">
      <c r="A7067" s="2">
        <v>20201021</v>
      </c>
      <c r="B7067" s="2" t="s">
        <v>47</v>
      </c>
      <c r="C7067" s="2">
        <v>0</v>
      </c>
      <c r="D7067" s="2">
        <v>0</v>
      </c>
      <c r="E7067" s="2">
        <v>16.510000000000002</v>
      </c>
      <c r="F7067" s="2">
        <v>5.24</v>
      </c>
      <c r="G7067" s="2">
        <v>0</v>
      </c>
      <c r="H7067" s="16">
        <f t="shared" si="333"/>
        <v>0</v>
      </c>
      <c r="I7067" s="15">
        <f t="shared" si="331"/>
        <v>16.510000000000002</v>
      </c>
      <c r="J7067" s="14">
        <f t="shared" si="332"/>
        <v>0</v>
      </c>
    </row>
    <row r="7068" spans="1:10" x14ac:dyDescent="0.3">
      <c r="A7068" s="19">
        <v>20201021</v>
      </c>
      <c r="B7068" s="19" t="s">
        <v>46</v>
      </c>
      <c r="C7068" s="19">
        <v>0</v>
      </c>
      <c r="D7068" s="19">
        <v>0</v>
      </c>
      <c r="E7068" s="19">
        <v>16.2</v>
      </c>
      <c r="F7068" s="19">
        <v>5.17</v>
      </c>
      <c r="G7068" s="19">
        <v>0</v>
      </c>
      <c r="H7068" s="17">
        <f t="shared" si="333"/>
        <v>0</v>
      </c>
      <c r="I7068" s="18">
        <f t="shared" si="331"/>
        <v>16.2</v>
      </c>
      <c r="J7068" s="17">
        <f t="shared" si="332"/>
        <v>0</v>
      </c>
    </row>
    <row r="7069" spans="1:10" x14ac:dyDescent="0.3">
      <c r="A7069" s="2">
        <v>20201021</v>
      </c>
      <c r="B7069" s="2" t="s">
        <v>45</v>
      </c>
      <c r="C7069" s="2">
        <v>0</v>
      </c>
      <c r="D7069" s="2">
        <v>0</v>
      </c>
      <c r="E7069" s="2">
        <v>16.07</v>
      </c>
      <c r="F7069" s="2">
        <v>5.03</v>
      </c>
      <c r="G7069" s="2">
        <v>0</v>
      </c>
      <c r="H7069" s="16">
        <f t="shared" si="333"/>
        <v>0</v>
      </c>
      <c r="I7069" s="15">
        <f t="shared" si="331"/>
        <v>16.07</v>
      </c>
      <c r="J7069" s="14">
        <f t="shared" si="332"/>
        <v>0</v>
      </c>
    </row>
    <row r="7070" spans="1:10" x14ac:dyDescent="0.3">
      <c r="A7070" s="19">
        <v>20201021</v>
      </c>
      <c r="B7070" s="19" t="s">
        <v>44</v>
      </c>
      <c r="C7070" s="19">
        <v>0</v>
      </c>
      <c r="D7070" s="19">
        <v>0</v>
      </c>
      <c r="E7070" s="19">
        <v>15.92</v>
      </c>
      <c r="F7070" s="19">
        <v>4.9000000000000004</v>
      </c>
      <c r="G7070" s="19">
        <v>0</v>
      </c>
      <c r="H7070" s="17">
        <f t="shared" si="333"/>
        <v>0</v>
      </c>
      <c r="I7070" s="18">
        <f t="shared" si="331"/>
        <v>15.92</v>
      </c>
      <c r="J7070" s="17">
        <f t="shared" si="332"/>
        <v>0</v>
      </c>
    </row>
    <row r="7071" spans="1:10" x14ac:dyDescent="0.3">
      <c r="A7071" s="2">
        <v>20201021</v>
      </c>
      <c r="B7071" s="2" t="s">
        <v>43</v>
      </c>
      <c r="C7071" s="2">
        <v>0</v>
      </c>
      <c r="D7071" s="2">
        <v>0</v>
      </c>
      <c r="E7071" s="2">
        <v>15.55</v>
      </c>
      <c r="F7071" s="2">
        <v>5.03</v>
      </c>
      <c r="G7071" s="2">
        <v>0</v>
      </c>
      <c r="H7071" s="16">
        <f t="shared" si="333"/>
        <v>0</v>
      </c>
      <c r="I7071" s="15">
        <f t="shared" si="331"/>
        <v>15.55</v>
      </c>
      <c r="J7071" s="14">
        <f t="shared" si="332"/>
        <v>0</v>
      </c>
    </row>
    <row r="7072" spans="1:10" x14ac:dyDescent="0.3">
      <c r="A7072" s="19">
        <v>20201021</v>
      </c>
      <c r="B7072" s="19" t="s">
        <v>42</v>
      </c>
      <c r="C7072" s="19">
        <v>0</v>
      </c>
      <c r="D7072" s="19">
        <v>0</v>
      </c>
      <c r="E7072" s="19">
        <v>15.52</v>
      </c>
      <c r="F7072" s="19">
        <v>4.1399999999999997</v>
      </c>
      <c r="G7072" s="19">
        <v>0</v>
      </c>
      <c r="H7072" s="17">
        <f t="shared" si="333"/>
        <v>0</v>
      </c>
      <c r="I7072" s="18">
        <f t="shared" si="331"/>
        <v>15.52</v>
      </c>
      <c r="J7072" s="17">
        <f t="shared" si="332"/>
        <v>0</v>
      </c>
    </row>
    <row r="7073" spans="1:10" x14ac:dyDescent="0.3">
      <c r="A7073" s="2">
        <v>20201021</v>
      </c>
      <c r="B7073" s="2" t="s">
        <v>41</v>
      </c>
      <c r="C7073" s="2">
        <v>3</v>
      </c>
      <c r="D7073" s="2">
        <v>2.78</v>
      </c>
      <c r="E7073" s="2">
        <v>15.82</v>
      </c>
      <c r="F7073" s="2">
        <v>3.79</v>
      </c>
      <c r="G7073" s="2">
        <v>0</v>
      </c>
      <c r="H7073" s="16">
        <f t="shared" si="333"/>
        <v>61.854244633279293</v>
      </c>
      <c r="I7073" s="15">
        <f t="shared" si="331"/>
        <v>17.75294514478998</v>
      </c>
      <c r="J7073" s="14">
        <f t="shared" si="332"/>
        <v>6.3871419600761592E-2</v>
      </c>
    </row>
    <row r="7074" spans="1:10" x14ac:dyDescent="0.3">
      <c r="A7074" s="19">
        <v>20201021</v>
      </c>
      <c r="B7074" s="19" t="s">
        <v>40</v>
      </c>
      <c r="C7074" s="19">
        <v>162</v>
      </c>
      <c r="D7074" s="19">
        <v>13.7</v>
      </c>
      <c r="E7074" s="19">
        <v>16.2</v>
      </c>
      <c r="F7074" s="19">
        <v>3.79</v>
      </c>
      <c r="G7074" s="19">
        <v>0</v>
      </c>
      <c r="H7074" s="17">
        <f t="shared" si="333"/>
        <v>684.01143435363701</v>
      </c>
      <c r="I7074" s="18">
        <f t="shared" si="331"/>
        <v>37.57535732355116</v>
      </c>
      <c r="J7074" s="17">
        <f t="shared" si="332"/>
        <v>0.64530383745187414</v>
      </c>
    </row>
    <row r="7075" spans="1:10" x14ac:dyDescent="0.3">
      <c r="A7075" s="2">
        <v>20201021</v>
      </c>
      <c r="B7075" s="2" t="s">
        <v>39</v>
      </c>
      <c r="C7075" s="2">
        <v>335</v>
      </c>
      <c r="D7075" s="2">
        <v>23.64</v>
      </c>
      <c r="E7075" s="2">
        <v>16.75</v>
      </c>
      <c r="F7075" s="2">
        <v>4.21</v>
      </c>
      <c r="G7075" s="2">
        <v>0</v>
      </c>
      <c r="H7075" s="16">
        <f t="shared" si="333"/>
        <v>835.43506181354871</v>
      </c>
      <c r="I7075" s="15">
        <f t="shared" si="331"/>
        <v>42.857345681673394</v>
      </c>
      <c r="J7075" s="14">
        <f t="shared" si="332"/>
        <v>0.7683011246932725</v>
      </c>
    </row>
    <row r="7076" spans="1:10" x14ac:dyDescent="0.3">
      <c r="A7076" s="19">
        <v>20201021</v>
      </c>
      <c r="B7076" s="19" t="s">
        <v>38</v>
      </c>
      <c r="C7076" s="19">
        <v>324</v>
      </c>
      <c r="D7076" s="19">
        <v>32.01</v>
      </c>
      <c r="E7076" s="19">
        <v>16.93</v>
      </c>
      <c r="F7076" s="19">
        <v>5.38</v>
      </c>
      <c r="G7076" s="19">
        <v>0</v>
      </c>
      <c r="H7076" s="17">
        <f t="shared" si="333"/>
        <v>611.24317472267194</v>
      </c>
      <c r="I7076" s="18">
        <f t="shared" si="331"/>
        <v>36.031349210083498</v>
      </c>
      <c r="J7076" s="17">
        <f t="shared" si="332"/>
        <v>0.58090040861576553</v>
      </c>
    </row>
    <row r="7077" spans="1:10" x14ac:dyDescent="0.3">
      <c r="A7077" s="2">
        <v>20201021</v>
      </c>
      <c r="B7077" s="2" t="s">
        <v>37</v>
      </c>
      <c r="C7077" s="2">
        <v>591.01</v>
      </c>
      <c r="D7077" s="2">
        <v>37.96</v>
      </c>
      <c r="E7077" s="2">
        <v>17.170000000000002</v>
      </c>
      <c r="F7077" s="2">
        <v>5.79</v>
      </c>
      <c r="G7077" s="2">
        <v>0</v>
      </c>
      <c r="H7077" s="16">
        <f t="shared" si="333"/>
        <v>960.81815704283656</v>
      </c>
      <c r="I7077" s="15">
        <f t="shared" si="331"/>
        <v>47.195567407588641</v>
      </c>
      <c r="J7077" s="14">
        <f t="shared" si="332"/>
        <v>0.86485158827297948</v>
      </c>
    </row>
    <row r="7078" spans="1:10" x14ac:dyDescent="0.3">
      <c r="A7078" s="19">
        <v>20201021</v>
      </c>
      <c r="B7078" s="19" t="s">
        <v>36</v>
      </c>
      <c r="C7078" s="19">
        <v>322</v>
      </c>
      <c r="D7078" s="19">
        <v>40.57</v>
      </c>
      <c r="E7078" s="19">
        <v>16.91</v>
      </c>
      <c r="F7078" s="19">
        <v>6.41</v>
      </c>
      <c r="G7078" s="19">
        <v>0</v>
      </c>
      <c r="H7078" s="17">
        <f t="shared" si="333"/>
        <v>495.09778273084697</v>
      </c>
      <c r="I7078" s="18">
        <f t="shared" si="331"/>
        <v>32.381805710338966</v>
      </c>
      <c r="J7078" s="17">
        <f t="shared" si="332"/>
        <v>0.47865156235202272</v>
      </c>
    </row>
    <row r="7079" spans="1:10" x14ac:dyDescent="0.3">
      <c r="A7079" s="2">
        <v>20201021</v>
      </c>
      <c r="B7079" s="2" t="s">
        <v>35</v>
      </c>
      <c r="C7079" s="2">
        <v>455</v>
      </c>
      <c r="D7079" s="2">
        <v>39.31</v>
      </c>
      <c r="E7079" s="2">
        <v>17.010000000000002</v>
      </c>
      <c r="F7079" s="2">
        <v>5.86</v>
      </c>
      <c r="G7079" s="2">
        <v>0</v>
      </c>
      <c r="H7079" s="16">
        <f t="shared" si="333"/>
        <v>718.21399126343113</v>
      </c>
      <c r="I7079" s="15">
        <f t="shared" si="331"/>
        <v>39.454187226982228</v>
      </c>
      <c r="J7079" s="14">
        <f t="shared" si="332"/>
        <v>0.67149859351901198</v>
      </c>
    </row>
    <row r="7080" spans="1:10" x14ac:dyDescent="0.3">
      <c r="A7080" s="19">
        <v>20201021</v>
      </c>
      <c r="B7080" s="19" t="s">
        <v>34</v>
      </c>
      <c r="C7080" s="19">
        <v>515.01</v>
      </c>
      <c r="D7080" s="19">
        <v>34.44</v>
      </c>
      <c r="E7080" s="19">
        <v>16.88</v>
      </c>
      <c r="F7080" s="19">
        <v>5.45</v>
      </c>
      <c r="G7080" s="19">
        <v>0</v>
      </c>
      <c r="H7080" s="17">
        <f t="shared" si="333"/>
        <v>910.64709101938513</v>
      </c>
      <c r="I7080" s="18">
        <f t="shared" si="331"/>
        <v>45.337721594355784</v>
      </c>
      <c r="J7080" s="17">
        <f t="shared" si="332"/>
        <v>0.8273048994840051</v>
      </c>
    </row>
    <row r="7081" spans="1:10" x14ac:dyDescent="0.3">
      <c r="A7081" s="2">
        <v>20201021</v>
      </c>
      <c r="B7081" s="2" t="s">
        <v>33</v>
      </c>
      <c r="C7081" s="2">
        <v>388.01</v>
      </c>
      <c r="D7081" s="2">
        <v>26.82</v>
      </c>
      <c r="E7081" s="2">
        <v>16.93</v>
      </c>
      <c r="F7081" s="2">
        <v>5.17</v>
      </c>
      <c r="G7081" s="2">
        <v>0</v>
      </c>
      <c r="H7081" s="16">
        <f t="shared" si="333"/>
        <v>859.97204582198094</v>
      </c>
      <c r="I7081" s="15">
        <f t="shared" si="331"/>
        <v>43.804126431936908</v>
      </c>
      <c r="J7081" s="14">
        <f t="shared" si="332"/>
        <v>0.7872024419729251</v>
      </c>
    </row>
    <row r="7082" spans="1:10" x14ac:dyDescent="0.3">
      <c r="A7082" s="19">
        <v>20201021</v>
      </c>
      <c r="B7082" s="19" t="s">
        <v>32</v>
      </c>
      <c r="C7082" s="19">
        <v>251.01</v>
      </c>
      <c r="D7082" s="19">
        <v>17.350000000000001</v>
      </c>
      <c r="E7082" s="19">
        <v>16.670000000000002</v>
      </c>
      <c r="F7082" s="19">
        <v>4.9000000000000004</v>
      </c>
      <c r="G7082" s="19">
        <v>0</v>
      </c>
      <c r="H7082" s="17">
        <f t="shared" si="333"/>
        <v>841.72807185104318</v>
      </c>
      <c r="I7082" s="18">
        <f t="shared" si="331"/>
        <v>42.974002245345105</v>
      </c>
      <c r="J7082" s="17">
        <f t="shared" si="332"/>
        <v>0.77364657171065021</v>
      </c>
    </row>
    <row r="7083" spans="1:10" x14ac:dyDescent="0.3">
      <c r="A7083" s="2">
        <v>20201021</v>
      </c>
      <c r="B7083" s="2" t="s">
        <v>31</v>
      </c>
      <c r="C7083" s="2">
        <v>57</v>
      </c>
      <c r="D7083" s="2">
        <v>6.72</v>
      </c>
      <c r="E7083" s="2">
        <v>16.75</v>
      </c>
      <c r="F7083" s="2">
        <v>4.07</v>
      </c>
      <c r="G7083" s="2">
        <v>0</v>
      </c>
      <c r="H7083" s="16">
        <f t="shared" si="333"/>
        <v>487.1069959093723</v>
      </c>
      <c r="I7083" s="15">
        <f t="shared" si="331"/>
        <v>31.972093622167883</v>
      </c>
      <c r="J7083" s="14">
        <f t="shared" si="332"/>
        <v>0.47182429580165341</v>
      </c>
    </row>
    <row r="7084" spans="1:10" x14ac:dyDescent="0.3">
      <c r="A7084" s="19">
        <v>20201021</v>
      </c>
      <c r="B7084" s="19" t="s">
        <v>30</v>
      </c>
      <c r="C7084" s="19">
        <v>0</v>
      </c>
      <c r="D7084" s="19">
        <v>0</v>
      </c>
      <c r="E7084" s="19">
        <v>16.23</v>
      </c>
      <c r="F7084" s="19">
        <v>3.03</v>
      </c>
      <c r="G7084" s="19">
        <v>0</v>
      </c>
      <c r="H7084" s="17">
        <f t="shared" si="333"/>
        <v>0</v>
      </c>
      <c r="I7084" s="18">
        <f t="shared" si="331"/>
        <v>16.23</v>
      </c>
      <c r="J7084" s="17">
        <f t="shared" si="332"/>
        <v>0</v>
      </c>
    </row>
    <row r="7085" spans="1:10" x14ac:dyDescent="0.3">
      <c r="A7085" s="2">
        <v>20201021</v>
      </c>
      <c r="B7085" s="2" t="s">
        <v>29</v>
      </c>
      <c r="C7085" s="2">
        <v>0</v>
      </c>
      <c r="D7085" s="2">
        <v>0</v>
      </c>
      <c r="E7085" s="2">
        <v>16.46</v>
      </c>
      <c r="F7085" s="2">
        <v>2.14</v>
      </c>
      <c r="G7085" s="2">
        <v>0</v>
      </c>
      <c r="H7085" s="16">
        <f t="shared" si="333"/>
        <v>0</v>
      </c>
      <c r="I7085" s="15">
        <f t="shared" si="331"/>
        <v>16.46</v>
      </c>
      <c r="J7085" s="14">
        <f t="shared" si="332"/>
        <v>0</v>
      </c>
    </row>
    <row r="7086" spans="1:10" x14ac:dyDescent="0.3">
      <c r="A7086" s="19">
        <v>20201021</v>
      </c>
      <c r="B7086" s="19" t="s">
        <v>28</v>
      </c>
      <c r="C7086" s="19">
        <v>0</v>
      </c>
      <c r="D7086" s="19">
        <v>0</v>
      </c>
      <c r="E7086" s="19">
        <v>16.010000000000002</v>
      </c>
      <c r="F7086" s="19">
        <v>2.34</v>
      </c>
      <c r="G7086" s="19">
        <v>0</v>
      </c>
      <c r="H7086" s="17">
        <f t="shared" si="333"/>
        <v>0</v>
      </c>
      <c r="I7086" s="18">
        <f t="shared" si="331"/>
        <v>16.010000000000002</v>
      </c>
      <c r="J7086" s="17">
        <f t="shared" si="332"/>
        <v>0</v>
      </c>
    </row>
    <row r="7087" spans="1:10" x14ac:dyDescent="0.3">
      <c r="A7087" s="2">
        <v>20201021</v>
      </c>
      <c r="B7087" s="2" t="s">
        <v>27</v>
      </c>
      <c r="C7087" s="2">
        <v>0</v>
      </c>
      <c r="D7087" s="2">
        <v>0</v>
      </c>
      <c r="E7087" s="2">
        <v>15.73</v>
      </c>
      <c r="F7087" s="2">
        <v>2.69</v>
      </c>
      <c r="G7087" s="2">
        <v>0</v>
      </c>
      <c r="H7087" s="16">
        <f t="shared" si="333"/>
        <v>0</v>
      </c>
      <c r="I7087" s="15">
        <f t="shared" si="331"/>
        <v>15.73</v>
      </c>
      <c r="J7087" s="14">
        <f t="shared" si="332"/>
        <v>0</v>
      </c>
    </row>
    <row r="7088" spans="1:10" x14ac:dyDescent="0.3">
      <c r="A7088" s="19">
        <v>20201021</v>
      </c>
      <c r="B7088" s="19" t="s">
        <v>26</v>
      </c>
      <c r="C7088" s="19">
        <v>0</v>
      </c>
      <c r="D7088" s="19">
        <v>0</v>
      </c>
      <c r="E7088" s="19">
        <v>15.71</v>
      </c>
      <c r="F7088" s="19">
        <v>2.97</v>
      </c>
      <c r="G7088" s="19">
        <v>0</v>
      </c>
      <c r="H7088" s="17">
        <f t="shared" si="333"/>
        <v>0</v>
      </c>
      <c r="I7088" s="18">
        <f t="shared" si="331"/>
        <v>15.71</v>
      </c>
      <c r="J7088" s="17">
        <f t="shared" si="332"/>
        <v>0</v>
      </c>
    </row>
    <row r="7089" spans="1:10" x14ac:dyDescent="0.3">
      <c r="A7089" s="2">
        <v>20201021</v>
      </c>
      <c r="B7089" s="2" t="s">
        <v>25</v>
      </c>
      <c r="C7089" s="2">
        <v>0</v>
      </c>
      <c r="D7089" s="2">
        <v>0</v>
      </c>
      <c r="E7089" s="2">
        <v>15.48</v>
      </c>
      <c r="F7089" s="2">
        <v>3.03</v>
      </c>
      <c r="G7089" s="2">
        <v>0</v>
      </c>
      <c r="H7089" s="16">
        <f t="shared" si="333"/>
        <v>0</v>
      </c>
      <c r="I7089" s="15">
        <f t="shared" si="331"/>
        <v>15.48</v>
      </c>
      <c r="J7089" s="14">
        <f t="shared" si="332"/>
        <v>0</v>
      </c>
    </row>
    <row r="7090" spans="1:10" x14ac:dyDescent="0.3">
      <c r="A7090" s="19">
        <v>20201022</v>
      </c>
      <c r="B7090" s="19" t="s">
        <v>48</v>
      </c>
      <c r="C7090" s="19">
        <v>0</v>
      </c>
      <c r="D7090" s="19">
        <v>0</v>
      </c>
      <c r="E7090" s="19">
        <v>15.07</v>
      </c>
      <c r="F7090" s="19">
        <v>3.1</v>
      </c>
      <c r="G7090" s="19">
        <v>0</v>
      </c>
      <c r="H7090" s="17">
        <f t="shared" si="333"/>
        <v>0</v>
      </c>
      <c r="I7090" s="18">
        <f t="shared" si="331"/>
        <v>15.07</v>
      </c>
      <c r="J7090" s="17">
        <f t="shared" si="332"/>
        <v>0</v>
      </c>
    </row>
    <row r="7091" spans="1:10" x14ac:dyDescent="0.3">
      <c r="A7091" s="2">
        <v>20201022</v>
      </c>
      <c r="B7091" s="2" t="s">
        <v>47</v>
      </c>
      <c r="C7091" s="2">
        <v>0</v>
      </c>
      <c r="D7091" s="2">
        <v>0</v>
      </c>
      <c r="E7091" s="2">
        <v>14.62</v>
      </c>
      <c r="F7091" s="2">
        <v>3.24</v>
      </c>
      <c r="G7091" s="2">
        <v>0</v>
      </c>
      <c r="H7091" s="16">
        <f t="shared" si="333"/>
        <v>0</v>
      </c>
      <c r="I7091" s="15">
        <f t="shared" si="331"/>
        <v>14.62</v>
      </c>
      <c r="J7091" s="14">
        <f t="shared" si="332"/>
        <v>0</v>
      </c>
    </row>
    <row r="7092" spans="1:10" x14ac:dyDescent="0.3">
      <c r="A7092" s="19">
        <v>20201022</v>
      </c>
      <c r="B7092" s="19" t="s">
        <v>46</v>
      </c>
      <c r="C7092" s="19">
        <v>0</v>
      </c>
      <c r="D7092" s="19">
        <v>0</v>
      </c>
      <c r="E7092" s="19">
        <v>14.52</v>
      </c>
      <c r="F7092" s="19">
        <v>3.1</v>
      </c>
      <c r="G7092" s="19">
        <v>0</v>
      </c>
      <c r="H7092" s="17">
        <f t="shared" si="333"/>
        <v>0</v>
      </c>
      <c r="I7092" s="18">
        <f t="shared" si="331"/>
        <v>14.52</v>
      </c>
      <c r="J7092" s="17">
        <f t="shared" si="332"/>
        <v>0</v>
      </c>
    </row>
    <row r="7093" spans="1:10" x14ac:dyDescent="0.3">
      <c r="A7093" s="2">
        <v>20201022</v>
      </c>
      <c r="B7093" s="2" t="s">
        <v>45</v>
      </c>
      <c r="C7093" s="2">
        <v>0</v>
      </c>
      <c r="D7093" s="2">
        <v>0</v>
      </c>
      <c r="E7093" s="2">
        <v>14.4</v>
      </c>
      <c r="F7093" s="2">
        <v>2.76</v>
      </c>
      <c r="G7093" s="2">
        <v>0</v>
      </c>
      <c r="H7093" s="16">
        <f t="shared" si="333"/>
        <v>0</v>
      </c>
      <c r="I7093" s="15">
        <f t="shared" si="331"/>
        <v>14.4</v>
      </c>
      <c r="J7093" s="14">
        <f t="shared" si="332"/>
        <v>0</v>
      </c>
    </row>
    <row r="7094" spans="1:10" x14ac:dyDescent="0.3">
      <c r="A7094" s="19">
        <v>20201022</v>
      </c>
      <c r="B7094" s="19" t="s">
        <v>44</v>
      </c>
      <c r="C7094" s="19">
        <v>0</v>
      </c>
      <c r="D7094" s="19">
        <v>0</v>
      </c>
      <c r="E7094" s="19">
        <v>14.35</v>
      </c>
      <c r="F7094" s="19">
        <v>2.76</v>
      </c>
      <c r="G7094" s="19">
        <v>0</v>
      </c>
      <c r="H7094" s="17">
        <f t="shared" si="333"/>
        <v>0</v>
      </c>
      <c r="I7094" s="18">
        <f t="shared" si="331"/>
        <v>14.35</v>
      </c>
      <c r="J7094" s="17">
        <f t="shared" si="332"/>
        <v>0</v>
      </c>
    </row>
    <row r="7095" spans="1:10" x14ac:dyDescent="0.3">
      <c r="A7095" s="2">
        <v>20201022</v>
      </c>
      <c r="B7095" s="2" t="s">
        <v>43</v>
      </c>
      <c r="C7095" s="2">
        <v>0</v>
      </c>
      <c r="D7095" s="2">
        <v>0</v>
      </c>
      <c r="E7095" s="2">
        <v>14.37</v>
      </c>
      <c r="F7095" s="2">
        <v>2.76</v>
      </c>
      <c r="G7095" s="2">
        <v>0</v>
      </c>
      <c r="H7095" s="16">
        <f t="shared" si="333"/>
        <v>0</v>
      </c>
      <c r="I7095" s="15">
        <f t="shared" si="331"/>
        <v>14.37</v>
      </c>
      <c r="J7095" s="14">
        <f t="shared" si="332"/>
        <v>0</v>
      </c>
    </row>
    <row r="7096" spans="1:10" x14ac:dyDescent="0.3">
      <c r="A7096" s="19">
        <v>20201022</v>
      </c>
      <c r="B7096" s="19" t="s">
        <v>42</v>
      </c>
      <c r="C7096" s="19">
        <v>0</v>
      </c>
      <c r="D7096" s="19">
        <v>0</v>
      </c>
      <c r="E7096" s="19">
        <v>14.76</v>
      </c>
      <c r="F7096" s="19">
        <v>2.69</v>
      </c>
      <c r="G7096" s="19">
        <v>0</v>
      </c>
      <c r="H7096" s="17">
        <f t="shared" si="333"/>
        <v>0</v>
      </c>
      <c r="I7096" s="18">
        <f t="shared" si="331"/>
        <v>14.76</v>
      </c>
      <c r="J7096" s="17">
        <f t="shared" si="332"/>
        <v>0</v>
      </c>
    </row>
    <row r="7097" spans="1:10" x14ac:dyDescent="0.3">
      <c r="A7097" s="2">
        <v>20201022</v>
      </c>
      <c r="B7097" s="2" t="s">
        <v>41</v>
      </c>
      <c r="C7097" s="2">
        <v>2</v>
      </c>
      <c r="D7097" s="2">
        <v>2.58</v>
      </c>
      <c r="E7097" s="2">
        <v>14.13</v>
      </c>
      <c r="F7097" s="2">
        <v>1.38</v>
      </c>
      <c r="G7097" s="2">
        <v>0</v>
      </c>
      <c r="H7097" s="16">
        <f t="shared" si="333"/>
        <v>44.430346338926917</v>
      </c>
      <c r="I7097" s="15">
        <f t="shared" si="331"/>
        <v>15.518448323091468</v>
      </c>
      <c r="J7097" s="14">
        <f t="shared" si="332"/>
        <v>4.6326055150686572E-2</v>
      </c>
    </row>
    <row r="7098" spans="1:10" x14ac:dyDescent="0.3">
      <c r="A7098" s="19">
        <v>20201022</v>
      </c>
      <c r="B7098" s="19" t="s">
        <v>40</v>
      </c>
      <c r="C7098" s="19">
        <v>183</v>
      </c>
      <c r="D7098" s="19">
        <v>13.47</v>
      </c>
      <c r="E7098" s="19">
        <v>14.3</v>
      </c>
      <c r="F7098" s="19">
        <v>1.03</v>
      </c>
      <c r="G7098" s="19">
        <v>0</v>
      </c>
      <c r="H7098" s="17">
        <f t="shared" si="333"/>
        <v>785.62284376232196</v>
      </c>
      <c r="I7098" s="18">
        <f t="shared" si="331"/>
        <v>38.850713867572566</v>
      </c>
      <c r="J7098" s="17">
        <f t="shared" si="332"/>
        <v>0.73665637628680924</v>
      </c>
    </row>
    <row r="7099" spans="1:10" x14ac:dyDescent="0.3">
      <c r="A7099" s="2">
        <v>20201022</v>
      </c>
      <c r="B7099" s="2" t="s">
        <v>39</v>
      </c>
      <c r="C7099" s="2">
        <v>317</v>
      </c>
      <c r="D7099" s="2">
        <v>23.39</v>
      </c>
      <c r="E7099" s="2">
        <v>16.09</v>
      </c>
      <c r="F7099" s="2">
        <v>1.45</v>
      </c>
      <c r="G7099" s="2">
        <v>0</v>
      </c>
      <c r="H7099" s="16">
        <f t="shared" si="333"/>
        <v>798.5133923781475</v>
      </c>
      <c r="I7099" s="15">
        <f t="shared" si="331"/>
        <v>41.043543511817106</v>
      </c>
      <c r="J7099" s="14">
        <f t="shared" si="332"/>
        <v>0.74086396277890365</v>
      </c>
    </row>
    <row r="7100" spans="1:10" x14ac:dyDescent="0.3">
      <c r="A7100" s="19">
        <v>20201022</v>
      </c>
      <c r="B7100" s="19" t="s">
        <v>38</v>
      </c>
      <c r="C7100" s="19">
        <v>412</v>
      </c>
      <c r="D7100" s="19">
        <v>31.72</v>
      </c>
      <c r="E7100" s="19">
        <v>16.739999999999998</v>
      </c>
      <c r="F7100" s="19">
        <v>2.21</v>
      </c>
      <c r="G7100" s="19">
        <v>0</v>
      </c>
      <c r="H7100" s="17">
        <f t="shared" si="333"/>
        <v>783.61468069555713</v>
      </c>
      <c r="I7100" s="18">
        <f t="shared" si="331"/>
        <v>41.227958771736155</v>
      </c>
      <c r="J7100" s="17">
        <f t="shared" si="332"/>
        <v>0.72639058040491111</v>
      </c>
    </row>
    <row r="7101" spans="1:10" x14ac:dyDescent="0.3">
      <c r="A7101" s="2">
        <v>20201022</v>
      </c>
      <c r="B7101" s="2" t="s">
        <v>37</v>
      </c>
      <c r="C7101" s="2">
        <v>398</v>
      </c>
      <c r="D7101" s="2">
        <v>37.630000000000003</v>
      </c>
      <c r="E7101" s="2">
        <v>16.93</v>
      </c>
      <c r="F7101" s="2">
        <v>2.76</v>
      </c>
      <c r="G7101" s="2">
        <v>0</v>
      </c>
      <c r="H7101" s="16">
        <f t="shared" si="333"/>
        <v>651.86067013727143</v>
      </c>
      <c r="I7101" s="15">
        <f t="shared" si="331"/>
        <v>37.300645941789732</v>
      </c>
      <c r="J7101" s="14">
        <f t="shared" si="332"/>
        <v>0.61577828725695782</v>
      </c>
    </row>
    <row r="7102" spans="1:10" x14ac:dyDescent="0.3">
      <c r="A7102" s="19">
        <v>20201022</v>
      </c>
      <c r="B7102" s="19" t="s">
        <v>36</v>
      </c>
      <c r="C7102" s="19">
        <v>601.01</v>
      </c>
      <c r="D7102" s="19">
        <v>40.22</v>
      </c>
      <c r="E7102" s="19">
        <v>17.28</v>
      </c>
      <c r="F7102" s="19">
        <v>3.24</v>
      </c>
      <c r="G7102" s="19">
        <v>0</v>
      </c>
      <c r="H7102" s="17">
        <f t="shared" si="333"/>
        <v>930.75331680655199</v>
      </c>
      <c r="I7102" s="18">
        <f t="shared" si="331"/>
        <v>46.366041150204751</v>
      </c>
      <c r="J7102" s="17">
        <f t="shared" si="332"/>
        <v>0.84126400530244949</v>
      </c>
    </row>
    <row r="7103" spans="1:10" x14ac:dyDescent="0.3">
      <c r="A7103" s="2">
        <v>20201022</v>
      </c>
      <c r="B7103" s="2" t="s">
        <v>35</v>
      </c>
      <c r="C7103" s="2">
        <v>576.01</v>
      </c>
      <c r="D7103" s="2">
        <v>38.96</v>
      </c>
      <c r="E7103" s="2">
        <v>17.43</v>
      </c>
      <c r="F7103" s="2">
        <v>3.59</v>
      </c>
      <c r="G7103" s="2">
        <v>0</v>
      </c>
      <c r="H7103" s="16">
        <f t="shared" si="333"/>
        <v>916.07894403780085</v>
      </c>
      <c r="I7103" s="15">
        <f t="shared" si="331"/>
        <v>46.05746700118128</v>
      </c>
      <c r="J7103" s="14">
        <f t="shared" si="332"/>
        <v>0.82927258443231244</v>
      </c>
    </row>
    <row r="7104" spans="1:10" x14ac:dyDescent="0.3">
      <c r="A7104" s="19">
        <v>20201022</v>
      </c>
      <c r="B7104" s="19" t="s">
        <v>34</v>
      </c>
      <c r="C7104" s="19">
        <v>503.01</v>
      </c>
      <c r="D7104" s="19">
        <v>34.11</v>
      </c>
      <c r="E7104" s="19">
        <v>17.53</v>
      </c>
      <c r="F7104" s="19">
        <v>3.86</v>
      </c>
      <c r="G7104" s="19">
        <v>0</v>
      </c>
      <c r="H7104" s="17">
        <f t="shared" si="333"/>
        <v>896.97715998301305</v>
      </c>
      <c r="I7104" s="18">
        <f t="shared" si="331"/>
        <v>45.560536249469159</v>
      </c>
      <c r="J7104" s="17">
        <f t="shared" si="332"/>
        <v>0.81398666862551816</v>
      </c>
    </row>
    <row r="7105" spans="1:10" x14ac:dyDescent="0.3">
      <c r="A7105" s="2">
        <v>20201022</v>
      </c>
      <c r="B7105" s="2" t="s">
        <v>33</v>
      </c>
      <c r="C7105" s="2">
        <v>392.01</v>
      </c>
      <c r="D7105" s="2">
        <v>26.51</v>
      </c>
      <c r="E7105" s="2">
        <v>17.489999999999998</v>
      </c>
      <c r="F7105" s="2">
        <v>4.1399999999999997</v>
      </c>
      <c r="G7105" s="2">
        <v>0</v>
      </c>
      <c r="H7105" s="16">
        <f t="shared" si="333"/>
        <v>878.249099139186</v>
      </c>
      <c r="I7105" s="15">
        <f t="shared" si="331"/>
        <v>44.935284348099557</v>
      </c>
      <c r="J7105" s="14">
        <f t="shared" si="332"/>
        <v>0.79946244430007729</v>
      </c>
    </row>
    <row r="7106" spans="1:10" x14ac:dyDescent="0.3">
      <c r="A7106" s="19">
        <v>20201022</v>
      </c>
      <c r="B7106" s="19" t="s">
        <v>32</v>
      </c>
      <c r="C7106" s="19">
        <v>245.01</v>
      </c>
      <c r="D7106" s="19">
        <v>17.07</v>
      </c>
      <c r="E7106" s="19">
        <v>17.059999999999999</v>
      </c>
      <c r="F7106" s="19">
        <v>4.4800000000000004</v>
      </c>
      <c r="G7106" s="19">
        <v>0</v>
      </c>
      <c r="H7106" s="17">
        <f t="shared" si="333"/>
        <v>834.67377351270977</v>
      </c>
      <c r="I7106" s="18">
        <f t="shared" si="331"/>
        <v>43.143555422272179</v>
      </c>
      <c r="J7106" s="17">
        <f t="shared" si="332"/>
        <v>0.76652599910110775</v>
      </c>
    </row>
    <row r="7107" spans="1:10" x14ac:dyDescent="0.3">
      <c r="A7107" s="2">
        <v>20201022</v>
      </c>
      <c r="B7107" s="2" t="s">
        <v>31</v>
      </c>
      <c r="C7107" s="2">
        <v>73</v>
      </c>
      <c r="D7107" s="2">
        <v>6.46</v>
      </c>
      <c r="E7107" s="2">
        <v>15.83</v>
      </c>
      <c r="F7107" s="2">
        <v>4.1399999999999997</v>
      </c>
      <c r="G7107" s="2">
        <v>0</v>
      </c>
      <c r="H7107" s="16">
        <f t="shared" si="333"/>
        <v>648.83385492907075</v>
      </c>
      <c r="I7107" s="15">
        <f t="shared" si="331"/>
        <v>36.106057966533463</v>
      </c>
      <c r="J7107" s="14">
        <f t="shared" si="332"/>
        <v>0.61640691611335841</v>
      </c>
    </row>
    <row r="7108" spans="1:10" x14ac:dyDescent="0.3">
      <c r="A7108" s="19">
        <v>20201022</v>
      </c>
      <c r="B7108" s="19" t="s">
        <v>30</v>
      </c>
      <c r="C7108" s="19">
        <v>0</v>
      </c>
      <c r="D7108" s="19">
        <v>0</v>
      </c>
      <c r="E7108" s="19">
        <v>15.57</v>
      </c>
      <c r="F7108" s="19">
        <v>3.17</v>
      </c>
      <c r="G7108" s="19">
        <v>0</v>
      </c>
      <c r="H7108" s="17">
        <f t="shared" si="333"/>
        <v>0</v>
      </c>
      <c r="I7108" s="18">
        <f t="shared" si="331"/>
        <v>15.57</v>
      </c>
      <c r="J7108" s="17">
        <f t="shared" si="332"/>
        <v>0</v>
      </c>
    </row>
    <row r="7109" spans="1:10" x14ac:dyDescent="0.3">
      <c r="A7109" s="2">
        <v>20201022</v>
      </c>
      <c r="B7109" s="2" t="s">
        <v>29</v>
      </c>
      <c r="C7109" s="2">
        <v>0</v>
      </c>
      <c r="D7109" s="2">
        <v>0</v>
      </c>
      <c r="E7109" s="2">
        <v>15.98</v>
      </c>
      <c r="F7109" s="2">
        <v>2.14</v>
      </c>
      <c r="G7109" s="2">
        <v>0</v>
      </c>
      <c r="H7109" s="16">
        <f t="shared" si="333"/>
        <v>0</v>
      </c>
      <c r="I7109" s="15">
        <f t="shared" si="331"/>
        <v>15.98</v>
      </c>
      <c r="J7109" s="14">
        <f t="shared" si="332"/>
        <v>0</v>
      </c>
    </row>
    <row r="7110" spans="1:10" x14ac:dyDescent="0.3">
      <c r="A7110" s="19">
        <v>20201022</v>
      </c>
      <c r="B7110" s="19" t="s">
        <v>28</v>
      </c>
      <c r="C7110" s="19">
        <v>0</v>
      </c>
      <c r="D7110" s="19">
        <v>0</v>
      </c>
      <c r="E7110" s="19">
        <v>15.56</v>
      </c>
      <c r="F7110" s="19">
        <v>2.21</v>
      </c>
      <c r="G7110" s="19">
        <v>0</v>
      </c>
      <c r="H7110" s="17">
        <f t="shared" si="333"/>
        <v>0</v>
      </c>
      <c r="I7110" s="18">
        <f t="shared" si="331"/>
        <v>15.56</v>
      </c>
      <c r="J7110" s="17">
        <f t="shared" si="332"/>
        <v>0</v>
      </c>
    </row>
    <row r="7111" spans="1:10" x14ac:dyDescent="0.3">
      <c r="A7111" s="2">
        <v>20201022</v>
      </c>
      <c r="B7111" s="2" t="s">
        <v>27</v>
      </c>
      <c r="C7111" s="2">
        <v>0</v>
      </c>
      <c r="D7111" s="2">
        <v>0</v>
      </c>
      <c r="E7111" s="2">
        <v>15.17</v>
      </c>
      <c r="F7111" s="2">
        <v>2.62</v>
      </c>
      <c r="G7111" s="2">
        <v>0</v>
      </c>
      <c r="H7111" s="16">
        <f t="shared" si="333"/>
        <v>0</v>
      </c>
      <c r="I7111" s="15">
        <f t="shared" si="331"/>
        <v>15.17</v>
      </c>
      <c r="J7111" s="14">
        <f t="shared" si="332"/>
        <v>0</v>
      </c>
    </row>
    <row r="7112" spans="1:10" x14ac:dyDescent="0.3">
      <c r="A7112" s="19">
        <v>20201022</v>
      </c>
      <c r="B7112" s="19" t="s">
        <v>26</v>
      </c>
      <c r="C7112" s="19">
        <v>0</v>
      </c>
      <c r="D7112" s="19">
        <v>0</v>
      </c>
      <c r="E7112" s="19">
        <v>14.78</v>
      </c>
      <c r="F7112" s="19">
        <v>2.48</v>
      </c>
      <c r="G7112" s="19">
        <v>0</v>
      </c>
      <c r="H7112" s="17">
        <f t="shared" si="333"/>
        <v>0</v>
      </c>
      <c r="I7112" s="18">
        <f t="shared" si="331"/>
        <v>14.78</v>
      </c>
      <c r="J7112" s="17">
        <f t="shared" si="332"/>
        <v>0</v>
      </c>
    </row>
    <row r="7113" spans="1:10" x14ac:dyDescent="0.3">
      <c r="A7113" s="2">
        <v>20201022</v>
      </c>
      <c r="B7113" s="2" t="s">
        <v>25</v>
      </c>
      <c r="C7113" s="2">
        <v>0</v>
      </c>
      <c r="D7113" s="2">
        <v>0</v>
      </c>
      <c r="E7113" s="2">
        <v>14.79</v>
      </c>
      <c r="F7113" s="2">
        <v>2</v>
      </c>
      <c r="G7113" s="2">
        <v>0</v>
      </c>
      <c r="H7113" s="16">
        <f t="shared" si="333"/>
        <v>0</v>
      </c>
      <c r="I7113" s="15">
        <f t="shared" si="331"/>
        <v>14.79</v>
      </c>
      <c r="J7113" s="14">
        <f t="shared" si="332"/>
        <v>0</v>
      </c>
    </row>
    <row r="7114" spans="1:10" x14ac:dyDescent="0.3">
      <c r="A7114" s="19">
        <v>20201023</v>
      </c>
      <c r="B7114" s="19" t="s">
        <v>48</v>
      </c>
      <c r="C7114" s="19">
        <v>0</v>
      </c>
      <c r="D7114" s="19">
        <v>0</v>
      </c>
      <c r="E7114" s="19">
        <v>14.5</v>
      </c>
      <c r="F7114" s="19">
        <v>2</v>
      </c>
      <c r="G7114" s="19">
        <v>0</v>
      </c>
      <c r="H7114" s="17">
        <f t="shared" si="333"/>
        <v>0</v>
      </c>
      <c r="I7114" s="18">
        <f t="shared" ref="I7114:I7177" si="334">E7114+H7114*((NOCT-20)/(800))</f>
        <v>14.5</v>
      </c>
      <c r="J7114" s="17">
        <f t="shared" ref="J7114:J7177" si="335">P_STC__W*(H7114/1000)*(1+(alpha_p/100)*(I7114-25))</f>
        <v>0</v>
      </c>
    </row>
    <row r="7115" spans="1:10" x14ac:dyDescent="0.3">
      <c r="A7115" s="2">
        <v>20201023</v>
      </c>
      <c r="B7115" s="2" t="s">
        <v>47</v>
      </c>
      <c r="C7115" s="2">
        <v>0</v>
      </c>
      <c r="D7115" s="2">
        <v>0</v>
      </c>
      <c r="E7115" s="2">
        <v>14</v>
      </c>
      <c r="F7115" s="2">
        <v>1.93</v>
      </c>
      <c r="G7115" s="2">
        <v>0</v>
      </c>
      <c r="H7115" s="16">
        <f t="shared" si="333"/>
        <v>0</v>
      </c>
      <c r="I7115" s="15">
        <f t="shared" si="334"/>
        <v>14</v>
      </c>
      <c r="J7115" s="14">
        <f t="shared" si="335"/>
        <v>0</v>
      </c>
    </row>
    <row r="7116" spans="1:10" x14ac:dyDescent="0.3">
      <c r="A7116" s="19">
        <v>20201023</v>
      </c>
      <c r="B7116" s="19" t="s">
        <v>46</v>
      </c>
      <c r="C7116" s="19">
        <v>0</v>
      </c>
      <c r="D7116" s="19">
        <v>0</v>
      </c>
      <c r="E7116" s="19">
        <v>13.75</v>
      </c>
      <c r="F7116" s="19">
        <v>1.79</v>
      </c>
      <c r="G7116" s="19">
        <v>0</v>
      </c>
      <c r="H7116" s="17">
        <f t="shared" si="333"/>
        <v>0</v>
      </c>
      <c r="I7116" s="18">
        <f t="shared" si="334"/>
        <v>13.75</v>
      </c>
      <c r="J7116" s="17">
        <f t="shared" si="335"/>
        <v>0</v>
      </c>
    </row>
    <row r="7117" spans="1:10" x14ac:dyDescent="0.3">
      <c r="A7117" s="2">
        <v>20201023</v>
      </c>
      <c r="B7117" s="2" t="s">
        <v>45</v>
      </c>
      <c r="C7117" s="2">
        <v>0</v>
      </c>
      <c r="D7117" s="2">
        <v>0</v>
      </c>
      <c r="E7117" s="2">
        <v>13.8</v>
      </c>
      <c r="F7117" s="2">
        <v>2.14</v>
      </c>
      <c r="G7117" s="2">
        <v>0</v>
      </c>
      <c r="H7117" s="16">
        <f t="shared" si="333"/>
        <v>0</v>
      </c>
      <c r="I7117" s="15">
        <f t="shared" si="334"/>
        <v>13.8</v>
      </c>
      <c r="J7117" s="14">
        <f t="shared" si="335"/>
        <v>0</v>
      </c>
    </row>
    <row r="7118" spans="1:10" x14ac:dyDescent="0.3">
      <c r="A7118" s="19">
        <v>20201023</v>
      </c>
      <c r="B7118" s="19" t="s">
        <v>44</v>
      </c>
      <c r="C7118" s="19">
        <v>0</v>
      </c>
      <c r="D7118" s="19">
        <v>0</v>
      </c>
      <c r="E7118" s="19">
        <v>13.88</v>
      </c>
      <c r="F7118" s="19">
        <v>2.48</v>
      </c>
      <c r="G7118" s="19">
        <v>0</v>
      </c>
      <c r="H7118" s="17">
        <f t="shared" si="333"/>
        <v>0</v>
      </c>
      <c r="I7118" s="18">
        <f t="shared" si="334"/>
        <v>13.88</v>
      </c>
      <c r="J7118" s="17">
        <f t="shared" si="335"/>
        <v>0</v>
      </c>
    </row>
    <row r="7119" spans="1:10" x14ac:dyDescent="0.3">
      <c r="A7119" s="2">
        <v>20201023</v>
      </c>
      <c r="B7119" s="2" t="s">
        <v>43</v>
      </c>
      <c r="C7119" s="2">
        <v>0</v>
      </c>
      <c r="D7119" s="2">
        <v>0</v>
      </c>
      <c r="E7119" s="2">
        <v>13.91</v>
      </c>
      <c r="F7119" s="2">
        <v>2.48</v>
      </c>
      <c r="G7119" s="2">
        <v>0</v>
      </c>
      <c r="H7119" s="16">
        <f t="shared" si="333"/>
        <v>0</v>
      </c>
      <c r="I7119" s="15">
        <f t="shared" si="334"/>
        <v>13.91</v>
      </c>
      <c r="J7119" s="14">
        <f t="shared" si="335"/>
        <v>0</v>
      </c>
    </row>
    <row r="7120" spans="1:10" x14ac:dyDescent="0.3">
      <c r="A7120" s="19">
        <v>20201023</v>
      </c>
      <c r="B7120" s="19" t="s">
        <v>42</v>
      </c>
      <c r="C7120" s="19">
        <v>0</v>
      </c>
      <c r="D7120" s="19">
        <v>0</v>
      </c>
      <c r="E7120" s="19">
        <v>13.92</v>
      </c>
      <c r="F7120" s="19">
        <v>2.41</v>
      </c>
      <c r="G7120" s="19">
        <v>0</v>
      </c>
      <c r="H7120" s="17">
        <f t="shared" si="333"/>
        <v>0</v>
      </c>
      <c r="I7120" s="18">
        <f t="shared" si="334"/>
        <v>13.92</v>
      </c>
      <c r="J7120" s="17">
        <f t="shared" si="335"/>
        <v>0</v>
      </c>
    </row>
    <row r="7121" spans="1:10" x14ac:dyDescent="0.3">
      <c r="A7121" s="2">
        <v>20201023</v>
      </c>
      <c r="B7121" s="2" t="s">
        <v>41</v>
      </c>
      <c r="C7121" s="2">
        <v>0</v>
      </c>
      <c r="D7121" s="2">
        <v>0</v>
      </c>
      <c r="E7121" s="2">
        <v>14.27</v>
      </c>
      <c r="F7121" s="2">
        <v>2.41</v>
      </c>
      <c r="G7121" s="2">
        <v>0</v>
      </c>
      <c r="H7121" s="16">
        <f t="shared" si="333"/>
        <v>0</v>
      </c>
      <c r="I7121" s="15">
        <f t="shared" si="334"/>
        <v>14.27</v>
      </c>
      <c r="J7121" s="14">
        <f t="shared" si="335"/>
        <v>0</v>
      </c>
    </row>
    <row r="7122" spans="1:10" x14ac:dyDescent="0.3">
      <c r="A7122" s="19">
        <v>20201023</v>
      </c>
      <c r="B7122" s="19" t="s">
        <v>40</v>
      </c>
      <c r="C7122" s="19">
        <v>179</v>
      </c>
      <c r="D7122" s="19">
        <v>13.24</v>
      </c>
      <c r="E7122" s="19">
        <v>14.9</v>
      </c>
      <c r="F7122" s="19">
        <v>2.0699999999999998</v>
      </c>
      <c r="G7122" s="19">
        <v>0</v>
      </c>
      <c r="H7122" s="17">
        <f t="shared" si="333"/>
        <v>781.55529263800884</v>
      </c>
      <c r="I7122" s="18">
        <f t="shared" si="334"/>
        <v>39.323602894937778</v>
      </c>
      <c r="J7122" s="17">
        <f t="shared" si="335"/>
        <v>0.731179198203182</v>
      </c>
    </row>
    <row r="7123" spans="1:10" x14ac:dyDescent="0.3">
      <c r="A7123" s="2">
        <v>20201023</v>
      </c>
      <c r="B7123" s="2" t="s">
        <v>39</v>
      </c>
      <c r="C7123" s="2">
        <v>365</v>
      </c>
      <c r="D7123" s="2">
        <v>23.13</v>
      </c>
      <c r="E7123" s="2">
        <v>15.93</v>
      </c>
      <c r="F7123" s="2">
        <v>2</v>
      </c>
      <c r="G7123" s="2">
        <v>0</v>
      </c>
      <c r="H7123" s="16">
        <f t="shared" ref="H7123:H7186" si="336">IF(D7123&gt;0,C7123/SIN(D7123*PI()/180),0)</f>
        <v>929.18188056717486</v>
      </c>
      <c r="I7123" s="15">
        <f t="shared" si="334"/>
        <v>44.966933767724214</v>
      </c>
      <c r="J7123" s="14">
        <f t="shared" si="335"/>
        <v>0.84569377176363092</v>
      </c>
    </row>
    <row r="7124" spans="1:10" x14ac:dyDescent="0.3">
      <c r="A7124" s="19">
        <v>20201023</v>
      </c>
      <c r="B7124" s="19" t="s">
        <v>38</v>
      </c>
      <c r="C7124" s="19">
        <v>520.01</v>
      </c>
      <c r="D7124" s="19">
        <v>31.43</v>
      </c>
      <c r="E7124" s="19">
        <v>16.75</v>
      </c>
      <c r="F7124" s="19">
        <v>1.93</v>
      </c>
      <c r="G7124" s="19">
        <v>0</v>
      </c>
      <c r="H7124" s="17">
        <f t="shared" si="336"/>
        <v>997.22608000257469</v>
      </c>
      <c r="I7124" s="18">
        <f t="shared" si="334"/>
        <v>47.913315000080459</v>
      </c>
      <c r="J7124" s="17">
        <f t="shared" si="335"/>
        <v>0.89440218116429981</v>
      </c>
    </row>
    <row r="7125" spans="1:10" x14ac:dyDescent="0.3">
      <c r="A7125" s="2">
        <v>20201023</v>
      </c>
      <c r="B7125" s="2" t="s">
        <v>37</v>
      </c>
      <c r="C7125" s="2">
        <v>501.01</v>
      </c>
      <c r="D7125" s="2">
        <v>37.31</v>
      </c>
      <c r="E7125" s="2">
        <v>17.38</v>
      </c>
      <c r="F7125" s="2">
        <v>1.93</v>
      </c>
      <c r="G7125" s="2">
        <v>0</v>
      </c>
      <c r="H7125" s="16">
        <f t="shared" si="336"/>
        <v>826.57563856916863</v>
      </c>
      <c r="I7125" s="15">
        <f t="shared" si="334"/>
        <v>43.210488705286522</v>
      </c>
      <c r="J7125" s="14">
        <f t="shared" si="335"/>
        <v>0.75884008008313886</v>
      </c>
    </row>
    <row r="7126" spans="1:10" x14ac:dyDescent="0.3">
      <c r="A7126" s="19">
        <v>20201023</v>
      </c>
      <c r="B7126" s="19" t="s">
        <v>36</v>
      </c>
      <c r="C7126" s="19">
        <v>382</v>
      </c>
      <c r="D7126" s="19">
        <v>39.869999999999997</v>
      </c>
      <c r="E7126" s="19">
        <v>17.79</v>
      </c>
      <c r="F7126" s="19">
        <v>2.41</v>
      </c>
      <c r="G7126" s="19">
        <v>0</v>
      </c>
      <c r="H7126" s="17">
        <f t="shared" si="336"/>
        <v>595.89934803386154</v>
      </c>
      <c r="I7126" s="18">
        <f t="shared" si="334"/>
        <v>36.411854626058172</v>
      </c>
      <c r="J7126" s="17">
        <f t="shared" si="335"/>
        <v>0.56529792274199786</v>
      </c>
    </row>
    <row r="7127" spans="1:10" x14ac:dyDescent="0.3">
      <c r="A7127" s="2">
        <v>20201023</v>
      </c>
      <c r="B7127" s="2" t="s">
        <v>35</v>
      </c>
      <c r="C7127" s="2">
        <v>380</v>
      </c>
      <c r="D7127" s="2">
        <v>38.61</v>
      </c>
      <c r="E7127" s="2">
        <v>18.16</v>
      </c>
      <c r="F7127" s="2">
        <v>3.17</v>
      </c>
      <c r="G7127" s="2">
        <v>0</v>
      </c>
      <c r="H7127" s="16">
        <f t="shared" si="336"/>
        <v>608.9587561036883</v>
      </c>
      <c r="I7127" s="15">
        <f t="shared" si="334"/>
        <v>37.189961128240256</v>
      </c>
      <c r="J7127" s="14">
        <f t="shared" si="335"/>
        <v>0.57555443005846352</v>
      </c>
    </row>
    <row r="7128" spans="1:10" x14ac:dyDescent="0.3">
      <c r="A7128" s="19">
        <v>20201023</v>
      </c>
      <c r="B7128" s="19" t="s">
        <v>34</v>
      </c>
      <c r="C7128" s="19">
        <v>396</v>
      </c>
      <c r="D7128" s="19">
        <v>33.78</v>
      </c>
      <c r="E7128" s="19">
        <v>18.260000000000002</v>
      </c>
      <c r="F7128" s="19">
        <v>3.59</v>
      </c>
      <c r="G7128" s="19">
        <v>0</v>
      </c>
      <c r="H7128" s="17">
        <f t="shared" si="336"/>
        <v>712.22315339911574</v>
      </c>
      <c r="I7128" s="18">
        <f t="shared" si="334"/>
        <v>40.516973543722372</v>
      </c>
      <c r="J7128" s="17">
        <f t="shared" si="335"/>
        <v>0.66249118817077313</v>
      </c>
    </row>
    <row r="7129" spans="1:10" x14ac:dyDescent="0.3">
      <c r="A7129" s="2">
        <v>20201023</v>
      </c>
      <c r="B7129" s="2" t="s">
        <v>33</v>
      </c>
      <c r="C7129" s="2">
        <v>205</v>
      </c>
      <c r="D7129" s="2">
        <v>26.21</v>
      </c>
      <c r="E7129" s="2">
        <v>18.14</v>
      </c>
      <c r="F7129" s="2">
        <v>3.59</v>
      </c>
      <c r="G7129" s="2">
        <v>0</v>
      </c>
      <c r="H7129" s="16">
        <f t="shared" si="336"/>
        <v>464.15537771494354</v>
      </c>
      <c r="I7129" s="15">
        <f t="shared" si="334"/>
        <v>32.644855553591988</v>
      </c>
      <c r="J7129" s="14">
        <f t="shared" si="335"/>
        <v>0.44818757403820203</v>
      </c>
    </row>
    <row r="7130" spans="1:10" x14ac:dyDescent="0.3">
      <c r="A7130" s="19">
        <v>20201023</v>
      </c>
      <c r="B7130" s="19" t="s">
        <v>32</v>
      </c>
      <c r="C7130" s="19">
        <v>192</v>
      </c>
      <c r="D7130" s="19">
        <v>16.8</v>
      </c>
      <c r="E7130" s="19">
        <v>17.79</v>
      </c>
      <c r="F7130" s="19">
        <v>3.24</v>
      </c>
      <c r="G7130" s="19">
        <v>0</v>
      </c>
      <c r="H7130" s="17">
        <f t="shared" si="336"/>
        <v>664.28677408419105</v>
      </c>
      <c r="I7130" s="18">
        <f t="shared" si="334"/>
        <v>38.548961690130966</v>
      </c>
      <c r="J7130" s="17">
        <f t="shared" si="335"/>
        <v>0.62378499184421776</v>
      </c>
    </row>
    <row r="7131" spans="1:10" x14ac:dyDescent="0.3">
      <c r="A7131" s="2">
        <v>20201023</v>
      </c>
      <c r="B7131" s="2" t="s">
        <v>31</v>
      </c>
      <c r="C7131" s="2">
        <v>64</v>
      </c>
      <c r="D7131" s="2">
        <v>6.21</v>
      </c>
      <c r="E7131" s="2">
        <v>17.23</v>
      </c>
      <c r="F7131" s="2">
        <v>2.83</v>
      </c>
      <c r="G7131" s="2">
        <v>0</v>
      </c>
      <c r="H7131" s="16">
        <f t="shared" si="336"/>
        <v>591.64559733035867</v>
      </c>
      <c r="I7131" s="15">
        <f t="shared" si="334"/>
        <v>35.718924916573712</v>
      </c>
      <c r="J7131" s="14">
        <f t="shared" si="335"/>
        <v>0.56310747602283384</v>
      </c>
    </row>
    <row r="7132" spans="1:10" x14ac:dyDescent="0.3">
      <c r="A7132" s="19">
        <v>20201023</v>
      </c>
      <c r="B7132" s="19" t="s">
        <v>30</v>
      </c>
      <c r="C7132" s="19">
        <v>0</v>
      </c>
      <c r="D7132" s="19">
        <v>0</v>
      </c>
      <c r="E7132" s="19">
        <v>16.350000000000001</v>
      </c>
      <c r="F7132" s="19">
        <v>2.5499999999999998</v>
      </c>
      <c r="G7132" s="19">
        <v>0</v>
      </c>
      <c r="H7132" s="17">
        <f t="shared" si="336"/>
        <v>0</v>
      </c>
      <c r="I7132" s="18">
        <f t="shared" si="334"/>
        <v>16.350000000000001</v>
      </c>
      <c r="J7132" s="17">
        <f t="shared" si="335"/>
        <v>0</v>
      </c>
    </row>
    <row r="7133" spans="1:10" x14ac:dyDescent="0.3">
      <c r="A7133" s="2">
        <v>20201023</v>
      </c>
      <c r="B7133" s="2" t="s">
        <v>29</v>
      </c>
      <c r="C7133" s="2">
        <v>0</v>
      </c>
      <c r="D7133" s="2">
        <v>0</v>
      </c>
      <c r="E7133" s="2">
        <v>16.02</v>
      </c>
      <c r="F7133" s="2">
        <v>2.0699999999999998</v>
      </c>
      <c r="G7133" s="2">
        <v>0</v>
      </c>
      <c r="H7133" s="16">
        <f t="shared" si="336"/>
        <v>0</v>
      </c>
      <c r="I7133" s="15">
        <f t="shared" si="334"/>
        <v>16.02</v>
      </c>
      <c r="J7133" s="14">
        <f t="shared" si="335"/>
        <v>0</v>
      </c>
    </row>
    <row r="7134" spans="1:10" x14ac:dyDescent="0.3">
      <c r="A7134" s="19">
        <v>20201023</v>
      </c>
      <c r="B7134" s="19" t="s">
        <v>28</v>
      </c>
      <c r="C7134" s="19">
        <v>0</v>
      </c>
      <c r="D7134" s="19">
        <v>0</v>
      </c>
      <c r="E7134" s="19">
        <v>15.27</v>
      </c>
      <c r="F7134" s="19">
        <v>2</v>
      </c>
      <c r="G7134" s="19">
        <v>0</v>
      </c>
      <c r="H7134" s="17">
        <f t="shared" si="336"/>
        <v>0</v>
      </c>
      <c r="I7134" s="18">
        <f t="shared" si="334"/>
        <v>15.27</v>
      </c>
      <c r="J7134" s="17">
        <f t="shared" si="335"/>
        <v>0</v>
      </c>
    </row>
    <row r="7135" spans="1:10" x14ac:dyDescent="0.3">
      <c r="A7135" s="2">
        <v>20201023</v>
      </c>
      <c r="B7135" s="2" t="s">
        <v>27</v>
      </c>
      <c r="C7135" s="2">
        <v>0</v>
      </c>
      <c r="D7135" s="2">
        <v>0</v>
      </c>
      <c r="E7135" s="2">
        <v>14.39</v>
      </c>
      <c r="F7135" s="2">
        <v>1.93</v>
      </c>
      <c r="G7135" s="2">
        <v>0</v>
      </c>
      <c r="H7135" s="16">
        <f t="shared" si="336"/>
        <v>0</v>
      </c>
      <c r="I7135" s="15">
        <f t="shared" si="334"/>
        <v>14.39</v>
      </c>
      <c r="J7135" s="14">
        <f t="shared" si="335"/>
        <v>0</v>
      </c>
    </row>
    <row r="7136" spans="1:10" x14ac:dyDescent="0.3">
      <c r="A7136" s="19">
        <v>20201023</v>
      </c>
      <c r="B7136" s="19" t="s">
        <v>26</v>
      </c>
      <c r="C7136" s="19">
        <v>0</v>
      </c>
      <c r="D7136" s="19">
        <v>0</v>
      </c>
      <c r="E7136" s="19">
        <v>13.5</v>
      </c>
      <c r="F7136" s="19">
        <v>1.66</v>
      </c>
      <c r="G7136" s="19">
        <v>0</v>
      </c>
      <c r="H7136" s="17">
        <f t="shared" si="336"/>
        <v>0</v>
      </c>
      <c r="I7136" s="18">
        <f t="shared" si="334"/>
        <v>13.5</v>
      </c>
      <c r="J7136" s="17">
        <f t="shared" si="335"/>
        <v>0</v>
      </c>
    </row>
    <row r="7137" spans="1:10" x14ac:dyDescent="0.3">
      <c r="A7137" s="2">
        <v>20201023</v>
      </c>
      <c r="B7137" s="2" t="s">
        <v>25</v>
      </c>
      <c r="C7137" s="2">
        <v>0</v>
      </c>
      <c r="D7137" s="2">
        <v>0</v>
      </c>
      <c r="E7137" s="2">
        <v>14.38</v>
      </c>
      <c r="F7137" s="2">
        <v>1.24</v>
      </c>
      <c r="G7137" s="2">
        <v>0</v>
      </c>
      <c r="H7137" s="16">
        <f t="shared" si="336"/>
        <v>0</v>
      </c>
      <c r="I7137" s="15">
        <f t="shared" si="334"/>
        <v>14.38</v>
      </c>
      <c r="J7137" s="14">
        <f t="shared" si="335"/>
        <v>0</v>
      </c>
    </row>
    <row r="7138" spans="1:10" x14ac:dyDescent="0.3">
      <c r="A7138" s="19">
        <v>20201024</v>
      </c>
      <c r="B7138" s="19" t="s">
        <v>48</v>
      </c>
      <c r="C7138" s="19">
        <v>0</v>
      </c>
      <c r="D7138" s="19">
        <v>0</v>
      </c>
      <c r="E7138" s="19">
        <v>15.63</v>
      </c>
      <c r="F7138" s="19">
        <v>0.9</v>
      </c>
      <c r="G7138" s="19">
        <v>0</v>
      </c>
      <c r="H7138" s="17">
        <f t="shared" si="336"/>
        <v>0</v>
      </c>
      <c r="I7138" s="18">
        <f t="shared" si="334"/>
        <v>15.63</v>
      </c>
      <c r="J7138" s="17">
        <f t="shared" si="335"/>
        <v>0</v>
      </c>
    </row>
    <row r="7139" spans="1:10" x14ac:dyDescent="0.3">
      <c r="A7139" s="2">
        <v>20201024</v>
      </c>
      <c r="B7139" s="2" t="s">
        <v>47</v>
      </c>
      <c r="C7139" s="2">
        <v>0</v>
      </c>
      <c r="D7139" s="2">
        <v>0</v>
      </c>
      <c r="E7139" s="2">
        <v>15.5</v>
      </c>
      <c r="F7139" s="2">
        <v>0.97</v>
      </c>
      <c r="G7139" s="2">
        <v>0</v>
      </c>
      <c r="H7139" s="16">
        <f t="shared" si="336"/>
        <v>0</v>
      </c>
      <c r="I7139" s="15">
        <f t="shared" si="334"/>
        <v>15.5</v>
      </c>
      <c r="J7139" s="14">
        <f t="shared" si="335"/>
        <v>0</v>
      </c>
    </row>
    <row r="7140" spans="1:10" x14ac:dyDescent="0.3">
      <c r="A7140" s="19">
        <v>20201024</v>
      </c>
      <c r="B7140" s="19" t="s">
        <v>46</v>
      </c>
      <c r="C7140" s="19">
        <v>0</v>
      </c>
      <c r="D7140" s="19">
        <v>0</v>
      </c>
      <c r="E7140" s="19">
        <v>14.68</v>
      </c>
      <c r="F7140" s="19">
        <v>1.24</v>
      </c>
      <c r="G7140" s="19">
        <v>0</v>
      </c>
      <c r="H7140" s="17">
        <f t="shared" si="336"/>
        <v>0</v>
      </c>
      <c r="I7140" s="18">
        <f t="shared" si="334"/>
        <v>14.68</v>
      </c>
      <c r="J7140" s="17">
        <f t="shared" si="335"/>
        <v>0</v>
      </c>
    </row>
    <row r="7141" spans="1:10" x14ac:dyDescent="0.3">
      <c r="A7141" s="2">
        <v>20201024</v>
      </c>
      <c r="B7141" s="2" t="s">
        <v>45</v>
      </c>
      <c r="C7141" s="2">
        <v>0</v>
      </c>
      <c r="D7141" s="2">
        <v>0</v>
      </c>
      <c r="E7141" s="2">
        <v>13.3</v>
      </c>
      <c r="F7141" s="2">
        <v>1.45</v>
      </c>
      <c r="G7141" s="2">
        <v>0</v>
      </c>
      <c r="H7141" s="16">
        <f t="shared" si="336"/>
        <v>0</v>
      </c>
      <c r="I7141" s="15">
        <f t="shared" si="334"/>
        <v>13.3</v>
      </c>
      <c r="J7141" s="14">
        <f t="shared" si="335"/>
        <v>0</v>
      </c>
    </row>
    <row r="7142" spans="1:10" x14ac:dyDescent="0.3">
      <c r="A7142" s="19">
        <v>20201024</v>
      </c>
      <c r="B7142" s="19" t="s">
        <v>44</v>
      </c>
      <c r="C7142" s="19">
        <v>0</v>
      </c>
      <c r="D7142" s="19">
        <v>0</v>
      </c>
      <c r="E7142" s="19">
        <v>12.24</v>
      </c>
      <c r="F7142" s="19">
        <v>1.72</v>
      </c>
      <c r="G7142" s="19">
        <v>0</v>
      </c>
      <c r="H7142" s="17">
        <f t="shared" si="336"/>
        <v>0</v>
      </c>
      <c r="I7142" s="18">
        <f t="shared" si="334"/>
        <v>12.24</v>
      </c>
      <c r="J7142" s="17">
        <f t="shared" si="335"/>
        <v>0</v>
      </c>
    </row>
    <row r="7143" spans="1:10" x14ac:dyDescent="0.3">
      <c r="A7143" s="2">
        <v>20201024</v>
      </c>
      <c r="B7143" s="2" t="s">
        <v>43</v>
      </c>
      <c r="C7143" s="2">
        <v>0</v>
      </c>
      <c r="D7143" s="2">
        <v>0</v>
      </c>
      <c r="E7143" s="2">
        <v>11.78</v>
      </c>
      <c r="F7143" s="2">
        <v>2</v>
      </c>
      <c r="G7143" s="2">
        <v>0</v>
      </c>
      <c r="H7143" s="16">
        <f t="shared" si="336"/>
        <v>0</v>
      </c>
      <c r="I7143" s="15">
        <f t="shared" si="334"/>
        <v>11.78</v>
      </c>
      <c r="J7143" s="14">
        <f t="shared" si="335"/>
        <v>0</v>
      </c>
    </row>
    <row r="7144" spans="1:10" x14ac:dyDescent="0.3">
      <c r="A7144" s="19">
        <v>20201024</v>
      </c>
      <c r="B7144" s="19" t="s">
        <v>42</v>
      </c>
      <c r="C7144" s="19">
        <v>0</v>
      </c>
      <c r="D7144" s="19">
        <v>0</v>
      </c>
      <c r="E7144" s="19">
        <v>12.32</v>
      </c>
      <c r="F7144" s="19">
        <v>2.41</v>
      </c>
      <c r="G7144" s="19">
        <v>0</v>
      </c>
      <c r="H7144" s="17">
        <f t="shared" si="336"/>
        <v>0</v>
      </c>
      <c r="I7144" s="18">
        <f t="shared" si="334"/>
        <v>12.32</v>
      </c>
      <c r="J7144" s="17">
        <f t="shared" si="335"/>
        <v>0</v>
      </c>
    </row>
    <row r="7145" spans="1:10" x14ac:dyDescent="0.3">
      <c r="A7145" s="2">
        <v>20201024</v>
      </c>
      <c r="B7145" s="2" t="s">
        <v>41</v>
      </c>
      <c r="C7145" s="2">
        <v>0</v>
      </c>
      <c r="D7145" s="2">
        <v>0</v>
      </c>
      <c r="E7145" s="2">
        <v>12.52</v>
      </c>
      <c r="F7145" s="2">
        <v>2.41</v>
      </c>
      <c r="G7145" s="2">
        <v>0</v>
      </c>
      <c r="H7145" s="16">
        <f t="shared" si="336"/>
        <v>0</v>
      </c>
      <c r="I7145" s="15">
        <f t="shared" si="334"/>
        <v>12.52</v>
      </c>
      <c r="J7145" s="14">
        <f t="shared" si="335"/>
        <v>0</v>
      </c>
    </row>
    <row r="7146" spans="1:10" x14ac:dyDescent="0.3">
      <c r="A7146" s="19">
        <v>20201024</v>
      </c>
      <c r="B7146" s="19" t="s">
        <v>40</v>
      </c>
      <c r="C7146" s="19">
        <v>172</v>
      </c>
      <c r="D7146" s="19">
        <v>13.02</v>
      </c>
      <c r="E7146" s="19">
        <v>14.09</v>
      </c>
      <c r="F7146" s="19">
        <v>2.5499999999999998</v>
      </c>
      <c r="G7146" s="19">
        <v>0</v>
      </c>
      <c r="H7146" s="17">
        <f t="shared" si="336"/>
        <v>763.45649798305374</v>
      </c>
      <c r="I7146" s="18">
        <f t="shared" si="334"/>
        <v>37.948015561970429</v>
      </c>
      <c r="J7146" s="17">
        <f t="shared" si="335"/>
        <v>0.71897288820757954</v>
      </c>
    </row>
    <row r="7147" spans="1:10" x14ac:dyDescent="0.3">
      <c r="A7147" s="2">
        <v>20201024</v>
      </c>
      <c r="B7147" s="2" t="s">
        <v>39</v>
      </c>
      <c r="C7147" s="2">
        <v>359</v>
      </c>
      <c r="D7147" s="2">
        <v>22.87</v>
      </c>
      <c r="E7147" s="2">
        <v>16.18</v>
      </c>
      <c r="F7147" s="2">
        <v>3.1</v>
      </c>
      <c r="G7147" s="2">
        <v>0</v>
      </c>
      <c r="H7147" s="16">
        <f t="shared" si="336"/>
        <v>923.73032655214286</v>
      </c>
      <c r="I7147" s="15">
        <f t="shared" si="334"/>
        <v>45.046572704754468</v>
      </c>
      <c r="J7147" s="14">
        <f t="shared" si="335"/>
        <v>0.84040100437347931</v>
      </c>
    </row>
    <row r="7148" spans="1:10" x14ac:dyDescent="0.3">
      <c r="A7148" s="19">
        <v>20201024</v>
      </c>
      <c r="B7148" s="19" t="s">
        <v>38</v>
      </c>
      <c r="C7148" s="19">
        <v>508.01</v>
      </c>
      <c r="D7148" s="19">
        <v>31.13</v>
      </c>
      <c r="E7148" s="19">
        <v>17.23</v>
      </c>
      <c r="F7148" s="19">
        <v>3.72</v>
      </c>
      <c r="G7148" s="19">
        <v>0</v>
      </c>
      <c r="H7148" s="17">
        <f t="shared" si="336"/>
        <v>982.64619385859316</v>
      </c>
      <c r="I7148" s="18">
        <f t="shared" si="334"/>
        <v>47.937693558081037</v>
      </c>
      <c r="J7148" s="17">
        <f t="shared" si="335"/>
        <v>0.88121782614024913</v>
      </c>
    </row>
    <row r="7149" spans="1:10" x14ac:dyDescent="0.3">
      <c r="A7149" s="2">
        <v>20201024</v>
      </c>
      <c r="B7149" s="2" t="s">
        <v>37</v>
      </c>
      <c r="C7149" s="2">
        <v>547.01</v>
      </c>
      <c r="D7149" s="2">
        <v>36.979999999999997</v>
      </c>
      <c r="E7149" s="2">
        <v>17.84</v>
      </c>
      <c r="F7149" s="2">
        <v>4.28</v>
      </c>
      <c r="G7149" s="2">
        <v>0</v>
      </c>
      <c r="H7149" s="16">
        <f t="shared" si="336"/>
        <v>909.35506592423292</v>
      </c>
      <c r="I7149" s="15">
        <f t="shared" si="334"/>
        <v>46.257345810132279</v>
      </c>
      <c r="J7149" s="14">
        <f t="shared" si="335"/>
        <v>0.82236792797177105</v>
      </c>
    </row>
    <row r="7150" spans="1:10" x14ac:dyDescent="0.3">
      <c r="A7150" s="19">
        <v>20201024</v>
      </c>
      <c r="B7150" s="19" t="s">
        <v>36</v>
      </c>
      <c r="C7150" s="19">
        <v>391</v>
      </c>
      <c r="D7150" s="19">
        <v>39.520000000000003</v>
      </c>
      <c r="E7150" s="19">
        <v>18.04</v>
      </c>
      <c r="F7150" s="19">
        <v>4.55</v>
      </c>
      <c r="G7150" s="19">
        <v>0</v>
      </c>
      <c r="H7150" s="17">
        <f t="shared" si="336"/>
        <v>614.44412367404698</v>
      </c>
      <c r="I7150" s="18">
        <f t="shared" si="334"/>
        <v>37.241378864813967</v>
      </c>
      <c r="J7150" s="17">
        <f t="shared" si="335"/>
        <v>0.58059672878286017</v>
      </c>
    </row>
    <row r="7151" spans="1:10" x14ac:dyDescent="0.3">
      <c r="A7151" s="2">
        <v>20201024</v>
      </c>
      <c r="B7151" s="2" t="s">
        <v>35</v>
      </c>
      <c r="C7151" s="2">
        <v>382</v>
      </c>
      <c r="D7151" s="2">
        <v>38.26</v>
      </c>
      <c r="E7151" s="2">
        <v>18.329999999999998</v>
      </c>
      <c r="F7151" s="2">
        <v>4.83</v>
      </c>
      <c r="G7151" s="2">
        <v>0</v>
      </c>
      <c r="H7151" s="16">
        <f t="shared" si="336"/>
        <v>616.89417651184544</v>
      </c>
      <c r="I7151" s="15">
        <f t="shared" si="334"/>
        <v>37.607943015995168</v>
      </c>
      <c r="J7151" s="14">
        <f t="shared" si="335"/>
        <v>0.58189422670222268</v>
      </c>
    </row>
    <row r="7152" spans="1:10" x14ac:dyDescent="0.3">
      <c r="A7152" s="19">
        <v>20201024</v>
      </c>
      <c r="B7152" s="19" t="s">
        <v>34</v>
      </c>
      <c r="C7152" s="19">
        <v>450.01</v>
      </c>
      <c r="D7152" s="19">
        <v>33.450000000000003</v>
      </c>
      <c r="E7152" s="19">
        <v>18.23</v>
      </c>
      <c r="F7152" s="19">
        <v>5.03</v>
      </c>
      <c r="G7152" s="19">
        <v>0</v>
      </c>
      <c r="H7152" s="17">
        <f t="shared" si="336"/>
        <v>816.40528500542052</v>
      </c>
      <c r="I7152" s="18">
        <f t="shared" si="334"/>
        <v>43.742665156419392</v>
      </c>
      <c r="J7152" s="17">
        <f t="shared" si="335"/>
        <v>0.74754803600587572</v>
      </c>
    </row>
    <row r="7153" spans="1:10" x14ac:dyDescent="0.3">
      <c r="A7153" s="2">
        <v>20201024</v>
      </c>
      <c r="B7153" s="2" t="s">
        <v>33</v>
      </c>
      <c r="C7153" s="2">
        <v>248</v>
      </c>
      <c r="D7153" s="2">
        <v>25.91</v>
      </c>
      <c r="E7153" s="2">
        <v>18.22</v>
      </c>
      <c r="F7153" s="2">
        <v>5.17</v>
      </c>
      <c r="G7153" s="2">
        <v>0</v>
      </c>
      <c r="H7153" s="16">
        <f t="shared" si="336"/>
        <v>567.55925040882312</v>
      </c>
      <c r="I7153" s="15">
        <f t="shared" si="334"/>
        <v>35.956226575275721</v>
      </c>
      <c r="J7153" s="14">
        <f t="shared" si="335"/>
        <v>0.53957686556814599</v>
      </c>
    </row>
    <row r="7154" spans="1:10" x14ac:dyDescent="0.3">
      <c r="A7154" s="19">
        <v>20201024</v>
      </c>
      <c r="B7154" s="19" t="s">
        <v>32</v>
      </c>
      <c r="C7154" s="19">
        <v>154</v>
      </c>
      <c r="D7154" s="19">
        <v>16.52</v>
      </c>
      <c r="E7154" s="19">
        <v>17.97</v>
      </c>
      <c r="F7154" s="19">
        <v>4.55</v>
      </c>
      <c r="G7154" s="19">
        <v>0</v>
      </c>
      <c r="H7154" s="17">
        <f t="shared" si="336"/>
        <v>541.58603803636186</v>
      </c>
      <c r="I7154" s="18">
        <f t="shared" si="334"/>
        <v>34.89456368863631</v>
      </c>
      <c r="J7154" s="17">
        <f t="shared" si="335"/>
        <v>0.51747162907834043</v>
      </c>
    </row>
    <row r="7155" spans="1:10" x14ac:dyDescent="0.3">
      <c r="A7155" s="2">
        <v>20201024</v>
      </c>
      <c r="B7155" s="2" t="s">
        <v>31</v>
      </c>
      <c r="C7155" s="2">
        <v>26</v>
      </c>
      <c r="D7155" s="2">
        <v>5.96</v>
      </c>
      <c r="E7155" s="2">
        <v>17.760000000000002</v>
      </c>
      <c r="F7155" s="2">
        <v>4.28</v>
      </c>
      <c r="G7155" s="2">
        <v>0</v>
      </c>
      <c r="H7155" s="16">
        <f t="shared" si="336"/>
        <v>250.39936148704689</v>
      </c>
      <c r="I7155" s="15">
        <f t="shared" si="334"/>
        <v>25.584980046470218</v>
      </c>
      <c r="J7155" s="14">
        <f t="shared" si="335"/>
        <v>0.24974020765151225</v>
      </c>
    </row>
    <row r="7156" spans="1:10" x14ac:dyDescent="0.3">
      <c r="A7156" s="19">
        <v>20201024</v>
      </c>
      <c r="B7156" s="19" t="s">
        <v>30</v>
      </c>
      <c r="C7156" s="19">
        <v>0</v>
      </c>
      <c r="D7156" s="19">
        <v>0</v>
      </c>
      <c r="E7156" s="19">
        <v>17.37</v>
      </c>
      <c r="F7156" s="19">
        <v>4.55</v>
      </c>
      <c r="G7156" s="19">
        <v>0</v>
      </c>
      <c r="H7156" s="17">
        <f t="shared" si="336"/>
        <v>0</v>
      </c>
      <c r="I7156" s="18">
        <f t="shared" si="334"/>
        <v>17.37</v>
      </c>
      <c r="J7156" s="17">
        <f t="shared" si="335"/>
        <v>0</v>
      </c>
    </row>
    <row r="7157" spans="1:10" x14ac:dyDescent="0.3">
      <c r="A7157" s="2">
        <v>20201024</v>
      </c>
      <c r="B7157" s="2" t="s">
        <v>29</v>
      </c>
      <c r="C7157" s="2">
        <v>0</v>
      </c>
      <c r="D7157" s="2">
        <v>0</v>
      </c>
      <c r="E7157" s="2">
        <v>17.12</v>
      </c>
      <c r="F7157" s="2">
        <v>4.1399999999999997</v>
      </c>
      <c r="G7157" s="2">
        <v>0</v>
      </c>
      <c r="H7157" s="16">
        <f t="shared" si="336"/>
        <v>0</v>
      </c>
      <c r="I7157" s="15">
        <f t="shared" si="334"/>
        <v>17.12</v>
      </c>
      <c r="J7157" s="14">
        <f t="shared" si="335"/>
        <v>0</v>
      </c>
    </row>
    <row r="7158" spans="1:10" x14ac:dyDescent="0.3">
      <c r="A7158" s="19">
        <v>20201024</v>
      </c>
      <c r="B7158" s="19" t="s">
        <v>28</v>
      </c>
      <c r="C7158" s="19">
        <v>0</v>
      </c>
      <c r="D7158" s="19">
        <v>0</v>
      </c>
      <c r="E7158" s="19">
        <v>17.079999999999998</v>
      </c>
      <c r="F7158" s="19">
        <v>4.28</v>
      </c>
      <c r="G7158" s="19">
        <v>0</v>
      </c>
      <c r="H7158" s="17">
        <f t="shared" si="336"/>
        <v>0</v>
      </c>
      <c r="I7158" s="18">
        <f t="shared" si="334"/>
        <v>17.079999999999998</v>
      </c>
      <c r="J7158" s="17">
        <f t="shared" si="335"/>
        <v>0</v>
      </c>
    </row>
    <row r="7159" spans="1:10" x14ac:dyDescent="0.3">
      <c r="A7159" s="2">
        <v>20201024</v>
      </c>
      <c r="B7159" s="2" t="s">
        <v>27</v>
      </c>
      <c r="C7159" s="2">
        <v>0</v>
      </c>
      <c r="D7159" s="2">
        <v>0</v>
      </c>
      <c r="E7159" s="2">
        <v>17.28</v>
      </c>
      <c r="F7159" s="2">
        <v>4.6900000000000004</v>
      </c>
      <c r="G7159" s="2">
        <v>0</v>
      </c>
      <c r="H7159" s="16">
        <f t="shared" si="336"/>
        <v>0</v>
      </c>
      <c r="I7159" s="15">
        <f t="shared" si="334"/>
        <v>17.28</v>
      </c>
      <c r="J7159" s="14">
        <f t="shared" si="335"/>
        <v>0</v>
      </c>
    </row>
    <row r="7160" spans="1:10" x14ac:dyDescent="0.3">
      <c r="A7160" s="19">
        <v>20201024</v>
      </c>
      <c r="B7160" s="19" t="s">
        <v>26</v>
      </c>
      <c r="C7160" s="19">
        <v>0</v>
      </c>
      <c r="D7160" s="19">
        <v>0</v>
      </c>
      <c r="E7160" s="19">
        <v>17.47</v>
      </c>
      <c r="F7160" s="19">
        <v>4.9000000000000004</v>
      </c>
      <c r="G7160" s="19">
        <v>0</v>
      </c>
      <c r="H7160" s="17">
        <f t="shared" si="336"/>
        <v>0</v>
      </c>
      <c r="I7160" s="18">
        <f t="shared" si="334"/>
        <v>17.47</v>
      </c>
      <c r="J7160" s="17">
        <f t="shared" si="335"/>
        <v>0</v>
      </c>
    </row>
    <row r="7161" spans="1:10" x14ac:dyDescent="0.3">
      <c r="A7161" s="2">
        <v>20201024</v>
      </c>
      <c r="B7161" s="2" t="s">
        <v>25</v>
      </c>
      <c r="C7161" s="2">
        <v>0</v>
      </c>
      <c r="D7161" s="2">
        <v>0</v>
      </c>
      <c r="E7161" s="2">
        <v>17.47</v>
      </c>
      <c r="F7161" s="2">
        <v>5.17</v>
      </c>
      <c r="G7161" s="2">
        <v>0</v>
      </c>
      <c r="H7161" s="16">
        <f t="shared" si="336"/>
        <v>0</v>
      </c>
      <c r="I7161" s="15">
        <f t="shared" si="334"/>
        <v>17.47</v>
      </c>
      <c r="J7161" s="14">
        <f t="shared" si="335"/>
        <v>0</v>
      </c>
    </row>
    <row r="7162" spans="1:10" x14ac:dyDescent="0.3">
      <c r="A7162" s="19">
        <v>20201025</v>
      </c>
      <c r="B7162" s="19" t="s">
        <v>48</v>
      </c>
      <c r="C7162" s="19">
        <v>0</v>
      </c>
      <c r="D7162" s="19">
        <v>0</v>
      </c>
      <c r="E7162" s="19">
        <v>17.5</v>
      </c>
      <c r="F7162" s="19">
        <v>5.45</v>
      </c>
      <c r="G7162" s="19">
        <v>0</v>
      </c>
      <c r="H7162" s="17">
        <f t="shared" si="336"/>
        <v>0</v>
      </c>
      <c r="I7162" s="18">
        <f t="shared" si="334"/>
        <v>17.5</v>
      </c>
      <c r="J7162" s="17">
        <f t="shared" si="335"/>
        <v>0</v>
      </c>
    </row>
    <row r="7163" spans="1:10" x14ac:dyDescent="0.3">
      <c r="A7163" s="2">
        <v>20201025</v>
      </c>
      <c r="B7163" s="2" t="s">
        <v>47</v>
      </c>
      <c r="C7163" s="2">
        <v>0</v>
      </c>
      <c r="D7163" s="2">
        <v>0</v>
      </c>
      <c r="E7163" s="2">
        <v>17.52</v>
      </c>
      <c r="F7163" s="2">
        <v>5.72</v>
      </c>
      <c r="G7163" s="2">
        <v>0</v>
      </c>
      <c r="H7163" s="16">
        <f t="shared" si="336"/>
        <v>0</v>
      </c>
      <c r="I7163" s="15">
        <f t="shared" si="334"/>
        <v>17.52</v>
      </c>
      <c r="J7163" s="14">
        <f t="shared" si="335"/>
        <v>0</v>
      </c>
    </row>
    <row r="7164" spans="1:10" x14ac:dyDescent="0.3">
      <c r="A7164" s="19">
        <v>20201025</v>
      </c>
      <c r="B7164" s="19" t="s">
        <v>46</v>
      </c>
      <c r="C7164" s="19">
        <v>0</v>
      </c>
      <c r="D7164" s="19">
        <v>0</v>
      </c>
      <c r="E7164" s="19">
        <v>17.64</v>
      </c>
      <c r="F7164" s="19">
        <v>6</v>
      </c>
      <c r="G7164" s="19">
        <v>0</v>
      </c>
      <c r="H7164" s="17">
        <f t="shared" si="336"/>
        <v>0</v>
      </c>
      <c r="I7164" s="18">
        <f t="shared" si="334"/>
        <v>17.64</v>
      </c>
      <c r="J7164" s="17">
        <f t="shared" si="335"/>
        <v>0</v>
      </c>
    </row>
    <row r="7165" spans="1:10" x14ac:dyDescent="0.3">
      <c r="A7165" s="2">
        <v>20201025</v>
      </c>
      <c r="B7165" s="2" t="s">
        <v>45</v>
      </c>
      <c r="C7165" s="2">
        <v>0</v>
      </c>
      <c r="D7165" s="2">
        <v>0</v>
      </c>
      <c r="E7165" s="2">
        <v>17.75</v>
      </c>
      <c r="F7165" s="2">
        <v>6.07</v>
      </c>
      <c r="G7165" s="2">
        <v>0</v>
      </c>
      <c r="H7165" s="16">
        <f t="shared" si="336"/>
        <v>0</v>
      </c>
      <c r="I7165" s="15">
        <f t="shared" si="334"/>
        <v>17.75</v>
      </c>
      <c r="J7165" s="14">
        <f t="shared" si="335"/>
        <v>0</v>
      </c>
    </row>
    <row r="7166" spans="1:10" x14ac:dyDescent="0.3">
      <c r="A7166" s="19">
        <v>20201025</v>
      </c>
      <c r="B7166" s="19" t="s">
        <v>44</v>
      </c>
      <c r="C7166" s="19">
        <v>0</v>
      </c>
      <c r="D7166" s="19">
        <v>0</v>
      </c>
      <c r="E7166" s="19">
        <v>17.71</v>
      </c>
      <c r="F7166" s="19">
        <v>6.21</v>
      </c>
      <c r="G7166" s="19">
        <v>0</v>
      </c>
      <c r="H7166" s="17">
        <f t="shared" si="336"/>
        <v>0</v>
      </c>
      <c r="I7166" s="18">
        <f t="shared" si="334"/>
        <v>17.71</v>
      </c>
      <c r="J7166" s="17">
        <f t="shared" si="335"/>
        <v>0</v>
      </c>
    </row>
    <row r="7167" spans="1:10" x14ac:dyDescent="0.3">
      <c r="A7167" s="2">
        <v>20201025</v>
      </c>
      <c r="B7167" s="2" t="s">
        <v>43</v>
      </c>
      <c r="C7167" s="2">
        <v>0</v>
      </c>
      <c r="D7167" s="2">
        <v>0</v>
      </c>
      <c r="E7167" s="2">
        <v>17.809999999999999</v>
      </c>
      <c r="F7167" s="2">
        <v>6.34</v>
      </c>
      <c r="G7167" s="2">
        <v>0</v>
      </c>
      <c r="H7167" s="16">
        <f t="shared" si="336"/>
        <v>0</v>
      </c>
      <c r="I7167" s="15">
        <f t="shared" si="334"/>
        <v>17.809999999999999</v>
      </c>
      <c r="J7167" s="14">
        <f t="shared" si="335"/>
        <v>0</v>
      </c>
    </row>
    <row r="7168" spans="1:10" x14ac:dyDescent="0.3">
      <c r="A7168" s="19">
        <v>20201025</v>
      </c>
      <c r="B7168" s="19" t="s">
        <v>42</v>
      </c>
      <c r="C7168" s="19">
        <v>0</v>
      </c>
      <c r="D7168" s="19">
        <v>0</v>
      </c>
      <c r="E7168" s="19">
        <v>17.91</v>
      </c>
      <c r="F7168" s="19">
        <v>6.55</v>
      </c>
      <c r="G7168" s="19">
        <v>0</v>
      </c>
      <c r="H7168" s="17">
        <f t="shared" si="336"/>
        <v>0</v>
      </c>
      <c r="I7168" s="18">
        <f t="shared" si="334"/>
        <v>17.91</v>
      </c>
      <c r="J7168" s="17">
        <f t="shared" si="335"/>
        <v>0</v>
      </c>
    </row>
    <row r="7169" spans="1:10" x14ac:dyDescent="0.3">
      <c r="A7169" s="2">
        <v>20201025</v>
      </c>
      <c r="B7169" s="2" t="s">
        <v>41</v>
      </c>
      <c r="C7169" s="2">
        <v>0</v>
      </c>
      <c r="D7169" s="2">
        <v>0</v>
      </c>
      <c r="E7169" s="2">
        <v>17.98</v>
      </c>
      <c r="F7169" s="2">
        <v>6.34</v>
      </c>
      <c r="G7169" s="2">
        <v>0</v>
      </c>
      <c r="H7169" s="16">
        <f t="shared" si="336"/>
        <v>0</v>
      </c>
      <c r="I7169" s="15">
        <f t="shared" si="334"/>
        <v>17.98</v>
      </c>
      <c r="J7169" s="14">
        <f t="shared" si="335"/>
        <v>0</v>
      </c>
    </row>
    <row r="7170" spans="1:10" x14ac:dyDescent="0.3">
      <c r="A7170" s="19">
        <v>20201025</v>
      </c>
      <c r="B7170" s="19" t="s">
        <v>40</v>
      </c>
      <c r="C7170" s="19">
        <v>134</v>
      </c>
      <c r="D7170" s="19">
        <v>12.79</v>
      </c>
      <c r="E7170" s="19">
        <v>18.25</v>
      </c>
      <c r="F7170" s="19">
        <v>6.62</v>
      </c>
      <c r="G7170" s="19">
        <v>0</v>
      </c>
      <c r="H7170" s="17">
        <f t="shared" si="336"/>
        <v>605.29871654790497</v>
      </c>
      <c r="I7170" s="18">
        <f t="shared" si="334"/>
        <v>37.165584892122027</v>
      </c>
      <c r="J7170" s="17">
        <f t="shared" si="335"/>
        <v>0.5721615584022528</v>
      </c>
    </row>
    <row r="7171" spans="1:10" x14ac:dyDescent="0.3">
      <c r="A7171" s="2">
        <v>20201025</v>
      </c>
      <c r="B7171" s="2" t="s">
        <v>39</v>
      </c>
      <c r="C7171" s="2">
        <v>190</v>
      </c>
      <c r="D7171" s="2">
        <v>22.62</v>
      </c>
      <c r="E7171" s="2">
        <v>18.899999999999999</v>
      </c>
      <c r="F7171" s="2">
        <v>6.97</v>
      </c>
      <c r="G7171" s="2">
        <v>0</v>
      </c>
      <c r="H7171" s="16">
        <f t="shared" si="336"/>
        <v>493.99720543781376</v>
      </c>
      <c r="I7171" s="15">
        <f t="shared" si="334"/>
        <v>34.33741266993168</v>
      </c>
      <c r="J7171" s="14">
        <f t="shared" si="335"/>
        <v>0.47324025449546731</v>
      </c>
    </row>
    <row r="7172" spans="1:10" x14ac:dyDescent="0.3">
      <c r="A7172" s="19">
        <v>20201025</v>
      </c>
      <c r="B7172" s="19" t="s">
        <v>38</v>
      </c>
      <c r="C7172" s="19">
        <v>337</v>
      </c>
      <c r="D7172" s="19">
        <v>30.84</v>
      </c>
      <c r="E7172" s="19">
        <v>19.07</v>
      </c>
      <c r="F7172" s="19">
        <v>8</v>
      </c>
      <c r="G7172" s="19">
        <v>0</v>
      </c>
      <c r="H7172" s="17">
        <f t="shared" si="336"/>
        <v>657.37831143901383</v>
      </c>
      <c r="I7172" s="18">
        <f t="shared" si="334"/>
        <v>39.613072232469179</v>
      </c>
      <c r="J7172" s="17">
        <f t="shared" si="335"/>
        <v>0.61414988606798759</v>
      </c>
    </row>
    <row r="7173" spans="1:10" x14ac:dyDescent="0.3">
      <c r="A7173" s="2">
        <v>20201025</v>
      </c>
      <c r="B7173" s="2" t="s">
        <v>37</v>
      </c>
      <c r="C7173" s="2">
        <v>106</v>
      </c>
      <c r="D7173" s="2">
        <v>36.65</v>
      </c>
      <c r="E7173" s="2">
        <v>18.41</v>
      </c>
      <c r="F7173" s="2">
        <v>8.2100000000000009</v>
      </c>
      <c r="G7173" s="2">
        <v>0</v>
      </c>
      <c r="H7173" s="16">
        <f t="shared" si="336"/>
        <v>177.57667661779513</v>
      </c>
      <c r="I7173" s="15">
        <f t="shared" si="334"/>
        <v>23.959271144306097</v>
      </c>
      <c r="J7173" s="14">
        <f t="shared" si="335"/>
        <v>0.17840831788933981</v>
      </c>
    </row>
    <row r="7174" spans="1:10" x14ac:dyDescent="0.3">
      <c r="A7174" s="19">
        <v>20201025</v>
      </c>
      <c r="B7174" s="19" t="s">
        <v>36</v>
      </c>
      <c r="C7174" s="19">
        <v>197</v>
      </c>
      <c r="D7174" s="19">
        <v>39.17</v>
      </c>
      <c r="E7174" s="19">
        <v>17.61</v>
      </c>
      <c r="F7174" s="19">
        <v>6.48</v>
      </c>
      <c r="G7174" s="19">
        <v>0</v>
      </c>
      <c r="H7174" s="17">
        <f t="shared" si="336"/>
        <v>311.89468679430348</v>
      </c>
      <c r="I7174" s="18">
        <f t="shared" si="334"/>
        <v>27.356708962321981</v>
      </c>
      <c r="J7174" s="17">
        <f t="shared" si="335"/>
        <v>0.30858698427779413</v>
      </c>
    </row>
    <row r="7175" spans="1:10" x14ac:dyDescent="0.3">
      <c r="A7175" s="2">
        <v>20201025</v>
      </c>
      <c r="B7175" s="2" t="s">
        <v>35</v>
      </c>
      <c r="C7175" s="2">
        <v>239</v>
      </c>
      <c r="D7175" s="2">
        <v>37.909999999999997</v>
      </c>
      <c r="E7175" s="2">
        <v>17.52</v>
      </c>
      <c r="F7175" s="2">
        <v>4.6900000000000004</v>
      </c>
      <c r="G7175" s="2">
        <v>0</v>
      </c>
      <c r="H7175" s="16">
        <f t="shared" si="336"/>
        <v>388.98289007909096</v>
      </c>
      <c r="I7175" s="15">
        <f t="shared" si="334"/>
        <v>29.67571531497159</v>
      </c>
      <c r="J7175" s="14">
        <f t="shared" si="335"/>
        <v>0.38079841042526974</v>
      </c>
    </row>
    <row r="7176" spans="1:10" x14ac:dyDescent="0.3">
      <c r="A7176" s="19">
        <v>20201025</v>
      </c>
      <c r="B7176" s="19" t="s">
        <v>34</v>
      </c>
      <c r="C7176" s="19">
        <v>250</v>
      </c>
      <c r="D7176" s="19">
        <v>33.130000000000003</v>
      </c>
      <c r="E7176" s="19">
        <v>17.440000000000001</v>
      </c>
      <c r="F7176" s="19">
        <v>4.28</v>
      </c>
      <c r="G7176" s="19">
        <v>0</v>
      </c>
      <c r="H7176" s="17">
        <f t="shared" si="336"/>
        <v>457.42263072508183</v>
      </c>
      <c r="I7176" s="18">
        <f t="shared" si="334"/>
        <v>31.734457210158808</v>
      </c>
      <c r="J7176" s="17">
        <f t="shared" si="335"/>
        <v>0.44356041162398829</v>
      </c>
    </row>
    <row r="7177" spans="1:10" x14ac:dyDescent="0.3">
      <c r="A7177" s="2">
        <v>20201025</v>
      </c>
      <c r="B7177" s="2" t="s">
        <v>33</v>
      </c>
      <c r="C7177" s="2">
        <v>342.01</v>
      </c>
      <c r="D7177" s="2">
        <v>25.62</v>
      </c>
      <c r="E7177" s="2">
        <v>18.010000000000002</v>
      </c>
      <c r="F7177" s="2">
        <v>5.93</v>
      </c>
      <c r="G7177" s="2">
        <v>0</v>
      </c>
      <c r="H7177" s="16">
        <f t="shared" si="336"/>
        <v>790.95649303430491</v>
      </c>
      <c r="I7177" s="15">
        <f t="shared" si="334"/>
        <v>42.727390407322034</v>
      </c>
      <c r="J7177" s="14">
        <f t="shared" si="335"/>
        <v>0.72785931757179057</v>
      </c>
    </row>
    <row r="7178" spans="1:10" x14ac:dyDescent="0.3">
      <c r="A7178" s="19">
        <v>20201025</v>
      </c>
      <c r="B7178" s="19" t="s">
        <v>32</v>
      </c>
      <c r="C7178" s="19">
        <v>162</v>
      </c>
      <c r="D7178" s="19">
        <v>16.25</v>
      </c>
      <c r="E7178" s="19">
        <v>17.3</v>
      </c>
      <c r="F7178" s="19">
        <v>6.69</v>
      </c>
      <c r="G7178" s="19">
        <v>0</v>
      </c>
      <c r="H7178" s="17">
        <f t="shared" si="336"/>
        <v>578.92495730288317</v>
      </c>
      <c r="I7178" s="18">
        <f t="shared" ref="I7178:I7241" si="337">E7178+H7178*((NOCT-20)/(800))</f>
        <v>35.3914049157151</v>
      </c>
      <c r="J7178" s="17">
        <f t="shared" ref="J7178:J7241" si="338">P_STC__W*(H7178/1000)*(1+(alpha_p/100)*(I7178-25))</f>
        <v>0.55185366089072019</v>
      </c>
    </row>
    <row r="7179" spans="1:10" x14ac:dyDescent="0.3">
      <c r="A7179" s="2">
        <v>20201025</v>
      </c>
      <c r="B7179" s="2" t="s">
        <v>31</v>
      </c>
      <c r="C7179" s="2">
        <v>44.12</v>
      </c>
      <c r="D7179" s="2">
        <v>5.71</v>
      </c>
      <c r="E7179" s="2">
        <v>16.62</v>
      </c>
      <c r="F7179" s="2">
        <v>6.41</v>
      </c>
      <c r="G7179" s="2">
        <v>0</v>
      </c>
      <c r="H7179" s="16">
        <f t="shared" si="336"/>
        <v>443.44641889792797</v>
      </c>
      <c r="I7179" s="15">
        <f t="shared" si="337"/>
        <v>30.47770059056025</v>
      </c>
      <c r="J7179" s="14">
        <f t="shared" si="338"/>
        <v>0.43251561869987243</v>
      </c>
    </row>
    <row r="7180" spans="1:10" x14ac:dyDescent="0.3">
      <c r="A7180" s="19">
        <v>20201025</v>
      </c>
      <c r="B7180" s="19" t="s">
        <v>30</v>
      </c>
      <c r="C7180" s="19">
        <v>0</v>
      </c>
      <c r="D7180" s="19">
        <v>0</v>
      </c>
      <c r="E7180" s="19">
        <v>16.13</v>
      </c>
      <c r="F7180" s="19">
        <v>6</v>
      </c>
      <c r="G7180" s="19">
        <v>0</v>
      </c>
      <c r="H7180" s="17">
        <f t="shared" si="336"/>
        <v>0</v>
      </c>
      <c r="I7180" s="18">
        <f t="shared" si="337"/>
        <v>16.13</v>
      </c>
      <c r="J7180" s="17">
        <f t="shared" si="338"/>
        <v>0</v>
      </c>
    </row>
    <row r="7181" spans="1:10" x14ac:dyDescent="0.3">
      <c r="A7181" s="2">
        <v>20201025</v>
      </c>
      <c r="B7181" s="2" t="s">
        <v>29</v>
      </c>
      <c r="C7181" s="2">
        <v>0</v>
      </c>
      <c r="D7181" s="2">
        <v>0</v>
      </c>
      <c r="E7181" s="2">
        <v>16.3</v>
      </c>
      <c r="F7181" s="2">
        <v>5.93</v>
      </c>
      <c r="G7181" s="2">
        <v>0</v>
      </c>
      <c r="H7181" s="16">
        <f t="shared" si="336"/>
        <v>0</v>
      </c>
      <c r="I7181" s="15">
        <f t="shared" si="337"/>
        <v>16.3</v>
      </c>
      <c r="J7181" s="14">
        <f t="shared" si="338"/>
        <v>0</v>
      </c>
    </row>
    <row r="7182" spans="1:10" x14ac:dyDescent="0.3">
      <c r="A7182" s="19">
        <v>20201025</v>
      </c>
      <c r="B7182" s="19" t="s">
        <v>28</v>
      </c>
      <c r="C7182" s="19">
        <v>0</v>
      </c>
      <c r="D7182" s="19">
        <v>0</v>
      </c>
      <c r="E7182" s="19">
        <v>16.059999999999999</v>
      </c>
      <c r="F7182" s="19">
        <v>6.41</v>
      </c>
      <c r="G7182" s="19">
        <v>0</v>
      </c>
      <c r="H7182" s="17">
        <f t="shared" si="336"/>
        <v>0</v>
      </c>
      <c r="I7182" s="18">
        <f t="shared" si="337"/>
        <v>16.059999999999999</v>
      </c>
      <c r="J7182" s="17">
        <f t="shared" si="338"/>
        <v>0</v>
      </c>
    </row>
    <row r="7183" spans="1:10" x14ac:dyDescent="0.3">
      <c r="A7183" s="2">
        <v>20201025</v>
      </c>
      <c r="B7183" s="2" t="s">
        <v>27</v>
      </c>
      <c r="C7183" s="2">
        <v>0</v>
      </c>
      <c r="D7183" s="2">
        <v>0</v>
      </c>
      <c r="E7183" s="2">
        <v>15.86</v>
      </c>
      <c r="F7183" s="2">
        <v>6.76</v>
      </c>
      <c r="G7183" s="2">
        <v>0</v>
      </c>
      <c r="H7183" s="16">
        <f t="shared" si="336"/>
        <v>0</v>
      </c>
      <c r="I7183" s="15">
        <f t="shared" si="337"/>
        <v>15.86</v>
      </c>
      <c r="J7183" s="14">
        <f t="shared" si="338"/>
        <v>0</v>
      </c>
    </row>
    <row r="7184" spans="1:10" x14ac:dyDescent="0.3">
      <c r="A7184" s="19">
        <v>20201025</v>
      </c>
      <c r="B7184" s="19" t="s">
        <v>26</v>
      </c>
      <c r="C7184" s="19">
        <v>0</v>
      </c>
      <c r="D7184" s="19">
        <v>0</v>
      </c>
      <c r="E7184" s="19">
        <v>15.47</v>
      </c>
      <c r="F7184" s="19">
        <v>6.62</v>
      </c>
      <c r="G7184" s="19">
        <v>0</v>
      </c>
      <c r="H7184" s="17">
        <f t="shared" si="336"/>
        <v>0</v>
      </c>
      <c r="I7184" s="18">
        <f t="shared" si="337"/>
        <v>15.47</v>
      </c>
      <c r="J7184" s="17">
        <f t="shared" si="338"/>
        <v>0</v>
      </c>
    </row>
    <row r="7185" spans="1:10" x14ac:dyDescent="0.3">
      <c r="A7185" s="2">
        <v>20201025</v>
      </c>
      <c r="B7185" s="2" t="s">
        <v>25</v>
      </c>
      <c r="C7185" s="2">
        <v>0</v>
      </c>
      <c r="D7185" s="2">
        <v>0</v>
      </c>
      <c r="E7185" s="2">
        <v>14.98</v>
      </c>
      <c r="F7185" s="2">
        <v>6.21</v>
      </c>
      <c r="G7185" s="2">
        <v>0</v>
      </c>
      <c r="H7185" s="16">
        <f t="shared" si="336"/>
        <v>0</v>
      </c>
      <c r="I7185" s="15">
        <f t="shared" si="337"/>
        <v>14.98</v>
      </c>
      <c r="J7185" s="14">
        <f t="shared" si="338"/>
        <v>0</v>
      </c>
    </row>
    <row r="7186" spans="1:10" x14ac:dyDescent="0.3">
      <c r="A7186" s="19">
        <v>20201026</v>
      </c>
      <c r="B7186" s="19" t="s">
        <v>48</v>
      </c>
      <c r="C7186" s="19">
        <v>0</v>
      </c>
      <c r="D7186" s="19">
        <v>0</v>
      </c>
      <c r="E7186" s="19">
        <v>14.61</v>
      </c>
      <c r="F7186" s="19">
        <v>5.66</v>
      </c>
      <c r="G7186" s="19">
        <v>0</v>
      </c>
      <c r="H7186" s="17">
        <f t="shared" si="336"/>
        <v>0</v>
      </c>
      <c r="I7186" s="18">
        <f t="shared" si="337"/>
        <v>14.61</v>
      </c>
      <c r="J7186" s="17">
        <f t="shared" si="338"/>
        <v>0</v>
      </c>
    </row>
    <row r="7187" spans="1:10" x14ac:dyDescent="0.3">
      <c r="A7187" s="2">
        <v>20201026</v>
      </c>
      <c r="B7187" s="2" t="s">
        <v>47</v>
      </c>
      <c r="C7187" s="2">
        <v>0</v>
      </c>
      <c r="D7187" s="2">
        <v>0</v>
      </c>
      <c r="E7187" s="2">
        <v>14.58</v>
      </c>
      <c r="F7187" s="2">
        <v>5.38</v>
      </c>
      <c r="G7187" s="2">
        <v>0</v>
      </c>
      <c r="H7187" s="16">
        <f t="shared" ref="H7187:H7250" si="339">IF(D7187&gt;0,C7187/SIN(D7187*PI()/180),0)</f>
        <v>0</v>
      </c>
      <c r="I7187" s="15">
        <f t="shared" si="337"/>
        <v>14.58</v>
      </c>
      <c r="J7187" s="14">
        <f t="shared" si="338"/>
        <v>0</v>
      </c>
    </row>
    <row r="7188" spans="1:10" x14ac:dyDescent="0.3">
      <c r="A7188" s="19">
        <v>20201026</v>
      </c>
      <c r="B7188" s="19" t="s">
        <v>46</v>
      </c>
      <c r="C7188" s="19">
        <v>0</v>
      </c>
      <c r="D7188" s="19">
        <v>0</v>
      </c>
      <c r="E7188" s="19">
        <v>14.54</v>
      </c>
      <c r="F7188" s="19">
        <v>5.38</v>
      </c>
      <c r="G7188" s="19">
        <v>0</v>
      </c>
      <c r="H7188" s="17">
        <f t="shared" si="339"/>
        <v>0</v>
      </c>
      <c r="I7188" s="18">
        <f t="shared" si="337"/>
        <v>14.54</v>
      </c>
      <c r="J7188" s="17">
        <f t="shared" si="338"/>
        <v>0</v>
      </c>
    </row>
    <row r="7189" spans="1:10" x14ac:dyDescent="0.3">
      <c r="A7189" s="2">
        <v>20201026</v>
      </c>
      <c r="B7189" s="2" t="s">
        <v>45</v>
      </c>
      <c r="C7189" s="2">
        <v>0</v>
      </c>
      <c r="D7189" s="2">
        <v>0</v>
      </c>
      <c r="E7189" s="2">
        <v>14.38</v>
      </c>
      <c r="F7189" s="2">
        <v>5.59</v>
      </c>
      <c r="G7189" s="2">
        <v>0</v>
      </c>
      <c r="H7189" s="16">
        <f t="shared" si="339"/>
        <v>0</v>
      </c>
      <c r="I7189" s="15">
        <f t="shared" si="337"/>
        <v>14.38</v>
      </c>
      <c r="J7189" s="14">
        <f t="shared" si="338"/>
        <v>0</v>
      </c>
    </row>
    <row r="7190" spans="1:10" x14ac:dyDescent="0.3">
      <c r="A7190" s="19">
        <v>20201026</v>
      </c>
      <c r="B7190" s="19" t="s">
        <v>44</v>
      </c>
      <c r="C7190" s="19">
        <v>0</v>
      </c>
      <c r="D7190" s="19">
        <v>0</v>
      </c>
      <c r="E7190" s="19">
        <v>14.35</v>
      </c>
      <c r="F7190" s="19">
        <v>5.52</v>
      </c>
      <c r="G7190" s="19">
        <v>0</v>
      </c>
      <c r="H7190" s="17">
        <f t="shared" si="339"/>
        <v>0</v>
      </c>
      <c r="I7190" s="18">
        <f t="shared" si="337"/>
        <v>14.35</v>
      </c>
      <c r="J7190" s="17">
        <f t="shared" si="338"/>
        <v>0</v>
      </c>
    </row>
    <row r="7191" spans="1:10" x14ac:dyDescent="0.3">
      <c r="A7191" s="2">
        <v>20201026</v>
      </c>
      <c r="B7191" s="2" t="s">
        <v>43</v>
      </c>
      <c r="C7191" s="2">
        <v>0</v>
      </c>
      <c r="D7191" s="2">
        <v>0</v>
      </c>
      <c r="E7191" s="2">
        <v>14.2</v>
      </c>
      <c r="F7191" s="2">
        <v>5.03</v>
      </c>
      <c r="G7191" s="2">
        <v>0</v>
      </c>
      <c r="H7191" s="16">
        <f t="shared" si="339"/>
        <v>0</v>
      </c>
      <c r="I7191" s="15">
        <f t="shared" si="337"/>
        <v>14.2</v>
      </c>
      <c r="J7191" s="14">
        <f t="shared" si="338"/>
        <v>0</v>
      </c>
    </row>
    <row r="7192" spans="1:10" x14ac:dyDescent="0.3">
      <c r="A7192" s="19">
        <v>20201026</v>
      </c>
      <c r="B7192" s="19" t="s">
        <v>42</v>
      </c>
      <c r="C7192" s="19">
        <v>0</v>
      </c>
      <c r="D7192" s="19">
        <v>0</v>
      </c>
      <c r="E7192" s="19">
        <v>14.16</v>
      </c>
      <c r="F7192" s="19">
        <v>4.4800000000000004</v>
      </c>
      <c r="G7192" s="19">
        <v>0</v>
      </c>
      <c r="H7192" s="17">
        <f t="shared" si="339"/>
        <v>0</v>
      </c>
      <c r="I7192" s="18">
        <f t="shared" si="337"/>
        <v>14.16</v>
      </c>
      <c r="J7192" s="17">
        <f t="shared" si="338"/>
        <v>0</v>
      </c>
    </row>
    <row r="7193" spans="1:10" x14ac:dyDescent="0.3">
      <c r="A7193" s="2">
        <v>20201026</v>
      </c>
      <c r="B7193" s="2" t="s">
        <v>41</v>
      </c>
      <c r="C7193" s="2">
        <v>0</v>
      </c>
      <c r="D7193" s="2">
        <v>0</v>
      </c>
      <c r="E7193" s="2">
        <v>14.05</v>
      </c>
      <c r="F7193" s="2">
        <v>4.1399999999999997</v>
      </c>
      <c r="G7193" s="2">
        <v>0</v>
      </c>
      <c r="H7193" s="16">
        <f t="shared" si="339"/>
        <v>0</v>
      </c>
      <c r="I7193" s="15">
        <f t="shared" si="337"/>
        <v>14.05</v>
      </c>
      <c r="J7193" s="14">
        <f t="shared" si="338"/>
        <v>0</v>
      </c>
    </row>
    <row r="7194" spans="1:10" x14ac:dyDescent="0.3">
      <c r="A7194" s="19">
        <v>20201026</v>
      </c>
      <c r="B7194" s="19" t="s">
        <v>40</v>
      </c>
      <c r="C7194" s="19">
        <v>179</v>
      </c>
      <c r="D7194" s="19">
        <v>12.56</v>
      </c>
      <c r="E7194" s="19">
        <v>14.22</v>
      </c>
      <c r="F7194" s="19">
        <v>3.52</v>
      </c>
      <c r="G7194" s="19">
        <v>0</v>
      </c>
      <c r="H7194" s="17">
        <f t="shared" si="339"/>
        <v>823.13280996290871</v>
      </c>
      <c r="I7194" s="18">
        <f t="shared" si="337"/>
        <v>39.9429003113409</v>
      </c>
      <c r="J7194" s="17">
        <f t="shared" si="338"/>
        <v>0.76778284811269526</v>
      </c>
    </row>
    <row r="7195" spans="1:10" x14ac:dyDescent="0.3">
      <c r="A7195" s="2">
        <v>20201026</v>
      </c>
      <c r="B7195" s="2" t="s">
        <v>39</v>
      </c>
      <c r="C7195" s="2">
        <v>342</v>
      </c>
      <c r="D7195" s="2">
        <v>22.36</v>
      </c>
      <c r="E7195" s="2">
        <v>14.96</v>
      </c>
      <c r="F7195" s="2">
        <v>3.31</v>
      </c>
      <c r="G7195" s="2">
        <v>0</v>
      </c>
      <c r="H7195" s="16">
        <f t="shared" si="339"/>
        <v>898.99495051283736</v>
      </c>
      <c r="I7195" s="15">
        <f t="shared" si="337"/>
        <v>43.053592203526165</v>
      </c>
      <c r="J7195" s="14">
        <f t="shared" si="338"/>
        <v>0.82595955347969163</v>
      </c>
    </row>
    <row r="7196" spans="1:10" x14ac:dyDescent="0.3">
      <c r="A7196" s="19">
        <v>20201026</v>
      </c>
      <c r="B7196" s="19" t="s">
        <v>38</v>
      </c>
      <c r="C7196" s="19">
        <v>437</v>
      </c>
      <c r="D7196" s="19">
        <v>30.55</v>
      </c>
      <c r="E7196" s="19">
        <v>15.69</v>
      </c>
      <c r="F7196" s="19">
        <v>3.52</v>
      </c>
      <c r="G7196" s="19">
        <v>0</v>
      </c>
      <c r="H7196" s="17">
        <f t="shared" si="339"/>
        <v>859.74528070353404</v>
      </c>
      <c r="I7196" s="18">
        <f t="shared" si="337"/>
        <v>42.557040021985436</v>
      </c>
      <c r="J7196" s="17">
        <f t="shared" si="338"/>
        <v>0.79181966034442142</v>
      </c>
    </row>
    <row r="7197" spans="1:10" x14ac:dyDescent="0.3">
      <c r="A7197" s="2">
        <v>20201026</v>
      </c>
      <c r="B7197" s="2" t="s">
        <v>37</v>
      </c>
      <c r="C7197" s="2">
        <v>570.01</v>
      </c>
      <c r="D7197" s="2">
        <v>36.33</v>
      </c>
      <c r="E7197" s="2">
        <v>16.440000000000001</v>
      </c>
      <c r="F7197" s="2">
        <v>4.28</v>
      </c>
      <c r="G7197" s="2">
        <v>0</v>
      </c>
      <c r="H7197" s="16">
        <f t="shared" si="339"/>
        <v>962.14761512139808</v>
      </c>
      <c r="I7197" s="15">
        <f t="shared" si="337"/>
        <v>46.507112972543695</v>
      </c>
      <c r="J7197" s="14">
        <f t="shared" si="338"/>
        <v>0.86902903657534081</v>
      </c>
    </row>
    <row r="7198" spans="1:10" x14ac:dyDescent="0.3">
      <c r="A7198" s="19">
        <v>20201026</v>
      </c>
      <c r="B7198" s="19" t="s">
        <v>36</v>
      </c>
      <c r="C7198" s="19">
        <v>432</v>
      </c>
      <c r="D7198" s="19">
        <v>38.83</v>
      </c>
      <c r="E7198" s="19">
        <v>16.97</v>
      </c>
      <c r="F7198" s="19">
        <v>4.34</v>
      </c>
      <c r="G7198" s="19">
        <v>0</v>
      </c>
      <c r="H7198" s="17">
        <f t="shared" si="339"/>
        <v>688.98226436024925</v>
      </c>
      <c r="I7198" s="18">
        <f t="shared" si="337"/>
        <v>38.500695761257788</v>
      </c>
      <c r="J7198" s="17">
        <f t="shared" si="338"/>
        <v>0.64712443464811331</v>
      </c>
    </row>
    <row r="7199" spans="1:10" x14ac:dyDescent="0.3">
      <c r="A7199" s="2">
        <v>20201026</v>
      </c>
      <c r="B7199" s="2" t="s">
        <v>35</v>
      </c>
      <c r="C7199" s="2">
        <v>506.01</v>
      </c>
      <c r="D7199" s="2">
        <v>37.57</v>
      </c>
      <c r="E7199" s="2">
        <v>17.190000000000001</v>
      </c>
      <c r="F7199" s="2">
        <v>4.4800000000000004</v>
      </c>
      <c r="G7199" s="2">
        <v>0</v>
      </c>
      <c r="H7199" s="16">
        <f t="shared" si="339"/>
        <v>829.89159489846656</v>
      </c>
      <c r="I7199" s="15">
        <f t="shared" si="337"/>
        <v>43.124112340577085</v>
      </c>
      <c r="J7199" s="14">
        <f t="shared" si="338"/>
        <v>0.76220687666448428</v>
      </c>
    </row>
    <row r="7200" spans="1:10" x14ac:dyDescent="0.3">
      <c r="A7200" s="19">
        <v>20201026</v>
      </c>
      <c r="B7200" s="19" t="s">
        <v>34</v>
      </c>
      <c r="C7200" s="19">
        <v>294</v>
      </c>
      <c r="D7200" s="19">
        <v>32.81</v>
      </c>
      <c r="E7200" s="19">
        <v>17.260000000000002</v>
      </c>
      <c r="F7200" s="19">
        <v>4.62</v>
      </c>
      <c r="G7200" s="19">
        <v>0</v>
      </c>
      <c r="H7200" s="17">
        <f t="shared" si="339"/>
        <v>542.58067121836768</v>
      </c>
      <c r="I7200" s="18">
        <f t="shared" si="337"/>
        <v>34.215645975573992</v>
      </c>
      <c r="J7200" s="17">
        <f t="shared" si="338"/>
        <v>0.52007963001224766</v>
      </c>
    </row>
    <row r="7201" spans="1:10" x14ac:dyDescent="0.3">
      <c r="A7201" s="2">
        <v>20201026</v>
      </c>
      <c r="B7201" s="2" t="s">
        <v>33</v>
      </c>
      <c r="C7201" s="2">
        <v>381.01</v>
      </c>
      <c r="D7201" s="2">
        <v>25.33</v>
      </c>
      <c r="E7201" s="2">
        <v>16.920000000000002</v>
      </c>
      <c r="F7201" s="2">
        <v>4.62</v>
      </c>
      <c r="G7201" s="2">
        <v>0</v>
      </c>
      <c r="H7201" s="16">
        <f t="shared" si="339"/>
        <v>890.56155010018335</v>
      </c>
      <c r="I7201" s="15">
        <f t="shared" si="337"/>
        <v>44.750048440630735</v>
      </c>
      <c r="J7201" s="14">
        <f t="shared" si="338"/>
        <v>0.81141269820789519</v>
      </c>
    </row>
    <row r="7202" spans="1:10" x14ac:dyDescent="0.3">
      <c r="A7202" s="19">
        <v>20201026</v>
      </c>
      <c r="B7202" s="19" t="s">
        <v>32</v>
      </c>
      <c r="C7202" s="19">
        <v>211.01</v>
      </c>
      <c r="D7202" s="19">
        <v>15.99</v>
      </c>
      <c r="E7202" s="19">
        <v>16.71</v>
      </c>
      <c r="F7202" s="19">
        <v>4.4800000000000004</v>
      </c>
      <c r="G7202" s="19">
        <v>0</v>
      </c>
      <c r="H7202" s="17">
        <f t="shared" si="339"/>
        <v>766.00109583842891</v>
      </c>
      <c r="I7202" s="18">
        <f t="shared" si="337"/>
        <v>40.647534244950904</v>
      </c>
      <c r="J7202" s="17">
        <f t="shared" si="338"/>
        <v>0.71206396813382111</v>
      </c>
    </row>
    <row r="7203" spans="1:10" x14ac:dyDescent="0.3">
      <c r="A7203" s="2">
        <v>20201026</v>
      </c>
      <c r="B7203" s="2" t="s">
        <v>31</v>
      </c>
      <c r="C7203" s="2">
        <v>46.02</v>
      </c>
      <c r="D7203" s="2">
        <v>5.47</v>
      </c>
      <c r="E7203" s="2">
        <v>16.190000000000001</v>
      </c>
      <c r="F7203" s="2">
        <v>3.72</v>
      </c>
      <c r="G7203" s="2">
        <v>0</v>
      </c>
      <c r="H7203" s="16">
        <f t="shared" si="339"/>
        <v>482.77174592209917</v>
      </c>
      <c r="I7203" s="15">
        <f t="shared" si="337"/>
        <v>31.2766170600656</v>
      </c>
      <c r="J7203" s="14">
        <f t="shared" si="338"/>
        <v>0.46913596572752375</v>
      </c>
    </row>
    <row r="7204" spans="1:10" x14ac:dyDescent="0.3">
      <c r="A7204" s="19">
        <v>20201026</v>
      </c>
      <c r="B7204" s="19" t="s">
        <v>30</v>
      </c>
      <c r="C7204" s="19">
        <v>0</v>
      </c>
      <c r="D7204" s="19">
        <v>0</v>
      </c>
      <c r="E7204" s="19">
        <v>15.44</v>
      </c>
      <c r="F7204" s="19">
        <v>3.1</v>
      </c>
      <c r="G7204" s="19">
        <v>0</v>
      </c>
      <c r="H7204" s="17">
        <f t="shared" si="339"/>
        <v>0</v>
      </c>
      <c r="I7204" s="18">
        <f t="shared" si="337"/>
        <v>15.44</v>
      </c>
      <c r="J7204" s="17">
        <f t="shared" si="338"/>
        <v>0</v>
      </c>
    </row>
    <row r="7205" spans="1:10" x14ac:dyDescent="0.3">
      <c r="A7205" s="2">
        <v>20201026</v>
      </c>
      <c r="B7205" s="2" t="s">
        <v>29</v>
      </c>
      <c r="C7205" s="2">
        <v>0</v>
      </c>
      <c r="D7205" s="2">
        <v>0</v>
      </c>
      <c r="E7205" s="2">
        <v>15.05</v>
      </c>
      <c r="F7205" s="2">
        <v>2.5499999999999998</v>
      </c>
      <c r="G7205" s="2">
        <v>0</v>
      </c>
      <c r="H7205" s="16">
        <f t="shared" si="339"/>
        <v>0</v>
      </c>
      <c r="I7205" s="15">
        <f t="shared" si="337"/>
        <v>15.05</v>
      </c>
      <c r="J7205" s="14">
        <f t="shared" si="338"/>
        <v>0</v>
      </c>
    </row>
    <row r="7206" spans="1:10" x14ac:dyDescent="0.3">
      <c r="A7206" s="19">
        <v>20201026</v>
      </c>
      <c r="B7206" s="19" t="s">
        <v>28</v>
      </c>
      <c r="C7206" s="19">
        <v>0</v>
      </c>
      <c r="D7206" s="19">
        <v>0</v>
      </c>
      <c r="E7206" s="19">
        <v>14.54</v>
      </c>
      <c r="F7206" s="19">
        <v>2.14</v>
      </c>
      <c r="G7206" s="19">
        <v>0</v>
      </c>
      <c r="H7206" s="17">
        <f t="shared" si="339"/>
        <v>0</v>
      </c>
      <c r="I7206" s="18">
        <f t="shared" si="337"/>
        <v>14.54</v>
      </c>
      <c r="J7206" s="17">
        <f t="shared" si="338"/>
        <v>0</v>
      </c>
    </row>
    <row r="7207" spans="1:10" x14ac:dyDescent="0.3">
      <c r="A7207" s="2">
        <v>20201026</v>
      </c>
      <c r="B7207" s="2" t="s">
        <v>27</v>
      </c>
      <c r="C7207" s="2">
        <v>0</v>
      </c>
      <c r="D7207" s="2">
        <v>0</v>
      </c>
      <c r="E7207" s="2">
        <v>13.6</v>
      </c>
      <c r="F7207" s="2">
        <v>1.66</v>
      </c>
      <c r="G7207" s="2">
        <v>0</v>
      </c>
      <c r="H7207" s="16">
        <f t="shared" si="339"/>
        <v>0</v>
      </c>
      <c r="I7207" s="15">
        <f t="shared" si="337"/>
        <v>13.6</v>
      </c>
      <c r="J7207" s="14">
        <f t="shared" si="338"/>
        <v>0</v>
      </c>
    </row>
    <row r="7208" spans="1:10" x14ac:dyDescent="0.3">
      <c r="A7208" s="19">
        <v>20201026</v>
      </c>
      <c r="B7208" s="19" t="s">
        <v>26</v>
      </c>
      <c r="C7208" s="19">
        <v>0</v>
      </c>
      <c r="D7208" s="19">
        <v>0</v>
      </c>
      <c r="E7208" s="19">
        <v>14.37</v>
      </c>
      <c r="F7208" s="19">
        <v>1.1000000000000001</v>
      </c>
      <c r="G7208" s="19">
        <v>0</v>
      </c>
      <c r="H7208" s="17">
        <f t="shared" si="339"/>
        <v>0</v>
      </c>
      <c r="I7208" s="18">
        <f t="shared" si="337"/>
        <v>14.37</v>
      </c>
      <c r="J7208" s="17">
        <f t="shared" si="338"/>
        <v>0</v>
      </c>
    </row>
    <row r="7209" spans="1:10" x14ac:dyDescent="0.3">
      <c r="A7209" s="2">
        <v>20201026</v>
      </c>
      <c r="B7209" s="2" t="s">
        <v>25</v>
      </c>
      <c r="C7209" s="2">
        <v>0</v>
      </c>
      <c r="D7209" s="2">
        <v>0</v>
      </c>
      <c r="E7209" s="2">
        <v>14.91</v>
      </c>
      <c r="F7209" s="2">
        <v>1.03</v>
      </c>
      <c r="G7209" s="2">
        <v>0</v>
      </c>
      <c r="H7209" s="16">
        <f t="shared" si="339"/>
        <v>0</v>
      </c>
      <c r="I7209" s="15">
        <f t="shared" si="337"/>
        <v>14.91</v>
      </c>
      <c r="J7209" s="14">
        <f t="shared" si="338"/>
        <v>0</v>
      </c>
    </row>
    <row r="7210" spans="1:10" x14ac:dyDescent="0.3">
      <c r="A7210" s="19">
        <v>20201027</v>
      </c>
      <c r="B7210" s="19" t="s">
        <v>48</v>
      </c>
      <c r="C7210" s="19">
        <v>0</v>
      </c>
      <c r="D7210" s="19">
        <v>0</v>
      </c>
      <c r="E7210" s="19">
        <v>13.84</v>
      </c>
      <c r="F7210" s="19">
        <v>1.24</v>
      </c>
      <c r="G7210" s="19">
        <v>0</v>
      </c>
      <c r="H7210" s="17">
        <f t="shared" si="339"/>
        <v>0</v>
      </c>
      <c r="I7210" s="18">
        <f t="shared" si="337"/>
        <v>13.84</v>
      </c>
      <c r="J7210" s="17">
        <f t="shared" si="338"/>
        <v>0</v>
      </c>
    </row>
    <row r="7211" spans="1:10" x14ac:dyDescent="0.3">
      <c r="A7211" s="2">
        <v>20201027</v>
      </c>
      <c r="B7211" s="2" t="s">
        <v>47</v>
      </c>
      <c r="C7211" s="2">
        <v>0</v>
      </c>
      <c r="D7211" s="2">
        <v>0</v>
      </c>
      <c r="E7211" s="2">
        <v>12.32</v>
      </c>
      <c r="F7211" s="2">
        <v>1.59</v>
      </c>
      <c r="G7211" s="2">
        <v>0</v>
      </c>
      <c r="H7211" s="16">
        <f t="shared" si="339"/>
        <v>0</v>
      </c>
      <c r="I7211" s="15">
        <f t="shared" si="337"/>
        <v>12.32</v>
      </c>
      <c r="J7211" s="14">
        <f t="shared" si="338"/>
        <v>0</v>
      </c>
    </row>
    <row r="7212" spans="1:10" x14ac:dyDescent="0.3">
      <c r="A7212" s="19">
        <v>20201027</v>
      </c>
      <c r="B7212" s="19" t="s">
        <v>46</v>
      </c>
      <c r="C7212" s="19">
        <v>0</v>
      </c>
      <c r="D7212" s="19">
        <v>0</v>
      </c>
      <c r="E7212" s="19">
        <v>11.97</v>
      </c>
      <c r="F7212" s="19">
        <v>1.86</v>
      </c>
      <c r="G7212" s="19">
        <v>0</v>
      </c>
      <c r="H7212" s="17">
        <f t="shared" si="339"/>
        <v>0</v>
      </c>
      <c r="I7212" s="18">
        <f t="shared" si="337"/>
        <v>11.97</v>
      </c>
      <c r="J7212" s="17">
        <f t="shared" si="338"/>
        <v>0</v>
      </c>
    </row>
    <row r="7213" spans="1:10" x14ac:dyDescent="0.3">
      <c r="A7213" s="2">
        <v>20201027</v>
      </c>
      <c r="B7213" s="2" t="s">
        <v>45</v>
      </c>
      <c r="C7213" s="2">
        <v>0</v>
      </c>
      <c r="D7213" s="2">
        <v>0</v>
      </c>
      <c r="E7213" s="2">
        <v>12.69</v>
      </c>
      <c r="F7213" s="2">
        <v>2.0699999999999998</v>
      </c>
      <c r="G7213" s="2">
        <v>0</v>
      </c>
      <c r="H7213" s="16">
        <f t="shared" si="339"/>
        <v>0</v>
      </c>
      <c r="I7213" s="15">
        <f t="shared" si="337"/>
        <v>12.69</v>
      </c>
      <c r="J7213" s="14">
        <f t="shared" si="338"/>
        <v>0</v>
      </c>
    </row>
    <row r="7214" spans="1:10" x14ac:dyDescent="0.3">
      <c r="A7214" s="19">
        <v>20201027</v>
      </c>
      <c r="B7214" s="19" t="s">
        <v>44</v>
      </c>
      <c r="C7214" s="19">
        <v>0</v>
      </c>
      <c r="D7214" s="19">
        <v>0</v>
      </c>
      <c r="E7214" s="19">
        <v>13.24</v>
      </c>
      <c r="F7214" s="19">
        <v>2.34</v>
      </c>
      <c r="G7214" s="19">
        <v>0</v>
      </c>
      <c r="H7214" s="17">
        <f t="shared" si="339"/>
        <v>0</v>
      </c>
      <c r="I7214" s="18">
        <f t="shared" si="337"/>
        <v>13.24</v>
      </c>
      <c r="J7214" s="17">
        <f t="shared" si="338"/>
        <v>0</v>
      </c>
    </row>
    <row r="7215" spans="1:10" x14ac:dyDescent="0.3">
      <c r="A7215" s="2">
        <v>20201027</v>
      </c>
      <c r="B7215" s="2" t="s">
        <v>43</v>
      </c>
      <c r="C7215" s="2">
        <v>0</v>
      </c>
      <c r="D7215" s="2">
        <v>0</v>
      </c>
      <c r="E7215" s="2">
        <v>13.93</v>
      </c>
      <c r="F7215" s="2">
        <v>2.5499999999999998</v>
      </c>
      <c r="G7215" s="2">
        <v>0</v>
      </c>
      <c r="H7215" s="16">
        <f t="shared" si="339"/>
        <v>0</v>
      </c>
      <c r="I7215" s="15">
        <f t="shared" si="337"/>
        <v>13.93</v>
      </c>
      <c r="J7215" s="14">
        <f t="shared" si="338"/>
        <v>0</v>
      </c>
    </row>
    <row r="7216" spans="1:10" x14ac:dyDescent="0.3">
      <c r="A7216" s="19">
        <v>20201027</v>
      </c>
      <c r="B7216" s="19" t="s">
        <v>42</v>
      </c>
      <c r="C7216" s="19">
        <v>0</v>
      </c>
      <c r="D7216" s="19">
        <v>0</v>
      </c>
      <c r="E7216" s="19">
        <v>14.23</v>
      </c>
      <c r="F7216" s="19">
        <v>2.83</v>
      </c>
      <c r="G7216" s="19">
        <v>0</v>
      </c>
      <c r="H7216" s="17">
        <f t="shared" si="339"/>
        <v>0</v>
      </c>
      <c r="I7216" s="18">
        <f t="shared" si="337"/>
        <v>14.23</v>
      </c>
      <c r="J7216" s="17">
        <f t="shared" si="338"/>
        <v>0</v>
      </c>
    </row>
    <row r="7217" spans="1:10" x14ac:dyDescent="0.3">
      <c r="A7217" s="2">
        <v>20201027</v>
      </c>
      <c r="B7217" s="2" t="s">
        <v>41</v>
      </c>
      <c r="C7217" s="2">
        <v>0</v>
      </c>
      <c r="D7217" s="2">
        <v>0</v>
      </c>
      <c r="E7217" s="2">
        <v>14.08</v>
      </c>
      <c r="F7217" s="2">
        <v>2.9</v>
      </c>
      <c r="G7217" s="2">
        <v>0</v>
      </c>
      <c r="H7217" s="16">
        <f t="shared" si="339"/>
        <v>0</v>
      </c>
      <c r="I7217" s="15">
        <f t="shared" si="337"/>
        <v>14.08</v>
      </c>
      <c r="J7217" s="14">
        <f t="shared" si="338"/>
        <v>0</v>
      </c>
    </row>
    <row r="7218" spans="1:10" x14ac:dyDescent="0.3">
      <c r="A7218" s="19">
        <v>20201027</v>
      </c>
      <c r="B7218" s="19" t="s">
        <v>40</v>
      </c>
      <c r="C7218" s="19">
        <v>130</v>
      </c>
      <c r="D7218" s="19">
        <v>12.33</v>
      </c>
      <c r="E7218" s="19">
        <v>14.78</v>
      </c>
      <c r="F7218" s="19">
        <v>2.83</v>
      </c>
      <c r="G7218" s="19">
        <v>0</v>
      </c>
      <c r="H7218" s="17">
        <f t="shared" si="339"/>
        <v>608.77971735797075</v>
      </c>
      <c r="I7218" s="18">
        <f t="shared" si="337"/>
        <v>33.804366167436584</v>
      </c>
      <c r="J7218" s="17">
        <f t="shared" si="338"/>
        <v>0.58466007939679421</v>
      </c>
    </row>
    <row r="7219" spans="1:10" x14ac:dyDescent="0.3">
      <c r="A7219" s="2">
        <v>20201027</v>
      </c>
      <c r="B7219" s="2" t="s">
        <v>39</v>
      </c>
      <c r="C7219" s="2">
        <v>233</v>
      </c>
      <c r="D7219" s="2">
        <v>22.1</v>
      </c>
      <c r="E7219" s="2">
        <v>16.010000000000002</v>
      </c>
      <c r="F7219" s="2">
        <v>3.31</v>
      </c>
      <c r="G7219" s="2">
        <v>0</v>
      </c>
      <c r="H7219" s="16">
        <f t="shared" si="339"/>
        <v>619.31146613393526</v>
      </c>
      <c r="I7219" s="15">
        <f t="shared" si="337"/>
        <v>35.363483316685475</v>
      </c>
      <c r="J7219" s="14">
        <f t="shared" si="338"/>
        <v>0.59042945792193546</v>
      </c>
    </row>
    <row r="7220" spans="1:10" x14ac:dyDescent="0.3">
      <c r="A7220" s="19">
        <v>20201027</v>
      </c>
      <c r="B7220" s="19" t="s">
        <v>38</v>
      </c>
      <c r="C7220" s="19">
        <v>423</v>
      </c>
      <c r="D7220" s="19">
        <v>30.26</v>
      </c>
      <c r="E7220" s="19">
        <v>17.010000000000002</v>
      </c>
      <c r="F7220" s="19">
        <v>3.86</v>
      </c>
      <c r="G7220" s="19">
        <v>0</v>
      </c>
      <c r="H7220" s="17">
        <f t="shared" si="339"/>
        <v>839.41106449020981</v>
      </c>
      <c r="I7220" s="18">
        <f t="shared" si="337"/>
        <v>43.241595765319062</v>
      </c>
      <c r="J7220" s="17">
        <f t="shared" si="338"/>
        <v>0.77050617655306031</v>
      </c>
    </row>
    <row r="7221" spans="1:10" x14ac:dyDescent="0.3">
      <c r="A7221" s="2">
        <v>20201027</v>
      </c>
      <c r="B7221" s="2" t="s">
        <v>37</v>
      </c>
      <c r="C7221" s="2">
        <v>521.01</v>
      </c>
      <c r="D7221" s="2">
        <v>36.01</v>
      </c>
      <c r="E7221" s="2">
        <v>17.559999999999999</v>
      </c>
      <c r="F7221" s="2">
        <v>4.07</v>
      </c>
      <c r="G7221" s="2">
        <v>0</v>
      </c>
      <c r="H7221" s="16">
        <f t="shared" si="339"/>
        <v>886.18228659677754</v>
      </c>
      <c r="I7221" s="15">
        <f t="shared" si="337"/>
        <v>45.253196456149297</v>
      </c>
      <c r="J7221" s="14">
        <f t="shared" si="338"/>
        <v>0.80541617883795891</v>
      </c>
    </row>
    <row r="7222" spans="1:10" x14ac:dyDescent="0.3">
      <c r="A7222" s="19">
        <v>20201027</v>
      </c>
      <c r="B7222" s="19" t="s">
        <v>36</v>
      </c>
      <c r="C7222" s="19">
        <v>525.01</v>
      </c>
      <c r="D7222" s="19">
        <v>38.49</v>
      </c>
      <c r="E7222" s="19">
        <v>18.09</v>
      </c>
      <c r="F7222" s="19">
        <v>4.07</v>
      </c>
      <c r="G7222" s="19">
        <v>0</v>
      </c>
      <c r="H7222" s="17">
        <f t="shared" si="339"/>
        <v>843.55483228466255</v>
      </c>
      <c r="I7222" s="18">
        <f t="shared" si="337"/>
        <v>44.451088508895708</v>
      </c>
      <c r="J7222" s="17">
        <f t="shared" si="338"/>
        <v>0.76971856361272217</v>
      </c>
    </row>
    <row r="7223" spans="1:10" x14ac:dyDescent="0.3">
      <c r="A7223" s="2">
        <v>20201027</v>
      </c>
      <c r="B7223" s="2" t="s">
        <v>35</v>
      </c>
      <c r="C7223" s="2">
        <v>283</v>
      </c>
      <c r="D7223" s="2">
        <v>37.24</v>
      </c>
      <c r="E7223" s="2">
        <v>18.27</v>
      </c>
      <c r="F7223" s="2">
        <v>3.93</v>
      </c>
      <c r="G7223" s="2">
        <v>0</v>
      </c>
      <c r="H7223" s="16">
        <f t="shared" si="339"/>
        <v>467.64874535109948</v>
      </c>
      <c r="I7223" s="15">
        <f t="shared" si="337"/>
        <v>32.884023292221855</v>
      </c>
      <c r="J7223" s="14">
        <f t="shared" si="338"/>
        <v>0.45105745414693066</v>
      </c>
    </row>
    <row r="7224" spans="1:10" x14ac:dyDescent="0.3">
      <c r="A7224" s="19">
        <v>20201027</v>
      </c>
      <c r="B7224" s="19" t="s">
        <v>34</v>
      </c>
      <c r="C7224" s="19">
        <v>267</v>
      </c>
      <c r="D7224" s="19">
        <v>32.49</v>
      </c>
      <c r="E7224" s="19">
        <v>18.34</v>
      </c>
      <c r="F7224" s="19">
        <v>3.72</v>
      </c>
      <c r="G7224" s="19">
        <v>0</v>
      </c>
      <c r="H7224" s="17">
        <f t="shared" si="339"/>
        <v>497.06563669411696</v>
      </c>
      <c r="I7224" s="18">
        <f t="shared" si="337"/>
        <v>33.873301146691155</v>
      </c>
      <c r="J7224" s="17">
        <f t="shared" si="338"/>
        <v>0.47721787781585295</v>
      </c>
    </row>
    <row r="7225" spans="1:10" x14ac:dyDescent="0.3">
      <c r="A7225" s="2">
        <v>20201027</v>
      </c>
      <c r="B7225" s="2" t="s">
        <v>33</v>
      </c>
      <c r="C7225" s="2">
        <v>242</v>
      </c>
      <c r="D7225" s="2">
        <v>25.04</v>
      </c>
      <c r="E7225" s="2">
        <v>18.12</v>
      </c>
      <c r="F7225" s="2">
        <v>3.66</v>
      </c>
      <c r="G7225" s="2">
        <v>0</v>
      </c>
      <c r="H7225" s="16">
        <f t="shared" si="339"/>
        <v>571.76490569222278</v>
      </c>
      <c r="I7225" s="15">
        <f t="shared" si="337"/>
        <v>35.987653302881967</v>
      </c>
      <c r="J7225" s="14">
        <f t="shared" si="338"/>
        <v>0.5434943101969677</v>
      </c>
    </row>
    <row r="7226" spans="1:10" x14ac:dyDescent="0.3">
      <c r="A7226" s="19">
        <v>20201027</v>
      </c>
      <c r="B7226" s="19" t="s">
        <v>32</v>
      </c>
      <c r="C7226" s="19">
        <v>146</v>
      </c>
      <c r="D7226" s="19">
        <v>15.73</v>
      </c>
      <c r="E7226" s="19">
        <v>17.899999999999999</v>
      </c>
      <c r="F7226" s="19">
        <v>3.45</v>
      </c>
      <c r="G7226" s="19">
        <v>0</v>
      </c>
      <c r="H7226" s="17">
        <f t="shared" si="339"/>
        <v>538.53777601574052</v>
      </c>
      <c r="I7226" s="18">
        <f t="shared" si="337"/>
        <v>34.72930550049189</v>
      </c>
      <c r="J7226" s="17">
        <f t="shared" si="338"/>
        <v>0.51495958255688368</v>
      </c>
    </row>
    <row r="7227" spans="1:10" x14ac:dyDescent="0.3">
      <c r="A7227" s="2">
        <v>20201027</v>
      </c>
      <c r="B7227" s="2" t="s">
        <v>31</v>
      </c>
      <c r="C7227" s="2">
        <v>22</v>
      </c>
      <c r="D7227" s="2">
        <v>5.23</v>
      </c>
      <c r="E7227" s="2">
        <v>17.46</v>
      </c>
      <c r="F7227" s="2">
        <v>2.83</v>
      </c>
      <c r="G7227" s="2">
        <v>0</v>
      </c>
      <c r="H7227" s="16">
        <f t="shared" si="339"/>
        <v>241.3497729102686</v>
      </c>
      <c r="I7227" s="15">
        <f t="shared" si="337"/>
        <v>25.002180403445895</v>
      </c>
      <c r="J7227" s="14">
        <f t="shared" si="338"/>
        <v>0.24134740483082426</v>
      </c>
    </row>
    <row r="7228" spans="1:10" x14ac:dyDescent="0.3">
      <c r="A7228" s="19">
        <v>20201027</v>
      </c>
      <c r="B7228" s="19" t="s">
        <v>30</v>
      </c>
      <c r="C7228" s="19">
        <v>0</v>
      </c>
      <c r="D7228" s="19">
        <v>0</v>
      </c>
      <c r="E7228" s="19">
        <v>17</v>
      </c>
      <c r="F7228" s="19">
        <v>2.62</v>
      </c>
      <c r="G7228" s="19">
        <v>0</v>
      </c>
      <c r="H7228" s="17">
        <f t="shared" si="339"/>
        <v>0</v>
      </c>
      <c r="I7228" s="18">
        <f t="shared" si="337"/>
        <v>17</v>
      </c>
      <c r="J7228" s="17">
        <f t="shared" si="338"/>
        <v>0</v>
      </c>
    </row>
    <row r="7229" spans="1:10" x14ac:dyDescent="0.3">
      <c r="A7229" s="2">
        <v>20201027</v>
      </c>
      <c r="B7229" s="2" t="s">
        <v>29</v>
      </c>
      <c r="C7229" s="2">
        <v>0</v>
      </c>
      <c r="D7229" s="2">
        <v>0</v>
      </c>
      <c r="E7229" s="2">
        <v>16.61</v>
      </c>
      <c r="F7229" s="2">
        <v>2.9</v>
      </c>
      <c r="G7229" s="2">
        <v>0</v>
      </c>
      <c r="H7229" s="16">
        <f t="shared" si="339"/>
        <v>0</v>
      </c>
      <c r="I7229" s="15">
        <f t="shared" si="337"/>
        <v>16.61</v>
      </c>
      <c r="J7229" s="14">
        <f t="shared" si="338"/>
        <v>0</v>
      </c>
    </row>
    <row r="7230" spans="1:10" x14ac:dyDescent="0.3">
      <c r="A7230" s="19">
        <v>20201027</v>
      </c>
      <c r="B7230" s="19" t="s">
        <v>28</v>
      </c>
      <c r="C7230" s="19">
        <v>0</v>
      </c>
      <c r="D7230" s="19">
        <v>0</v>
      </c>
      <c r="E7230" s="19">
        <v>16.5</v>
      </c>
      <c r="F7230" s="19">
        <v>2.83</v>
      </c>
      <c r="G7230" s="19">
        <v>0</v>
      </c>
      <c r="H7230" s="17">
        <f t="shared" si="339"/>
        <v>0</v>
      </c>
      <c r="I7230" s="18">
        <f t="shared" si="337"/>
        <v>16.5</v>
      </c>
      <c r="J7230" s="17">
        <f t="shared" si="338"/>
        <v>0</v>
      </c>
    </row>
    <row r="7231" spans="1:10" x14ac:dyDescent="0.3">
      <c r="A7231" s="2">
        <v>20201027</v>
      </c>
      <c r="B7231" s="2" t="s">
        <v>27</v>
      </c>
      <c r="C7231" s="2">
        <v>0</v>
      </c>
      <c r="D7231" s="2">
        <v>0</v>
      </c>
      <c r="E7231" s="2">
        <v>16.54</v>
      </c>
      <c r="F7231" s="2">
        <v>2.9</v>
      </c>
      <c r="G7231" s="2">
        <v>0</v>
      </c>
      <c r="H7231" s="16">
        <f t="shared" si="339"/>
        <v>0</v>
      </c>
      <c r="I7231" s="15">
        <f t="shared" si="337"/>
        <v>16.54</v>
      </c>
      <c r="J7231" s="14">
        <f t="shared" si="338"/>
        <v>0</v>
      </c>
    </row>
    <row r="7232" spans="1:10" x14ac:dyDescent="0.3">
      <c r="A7232" s="19">
        <v>20201027</v>
      </c>
      <c r="B7232" s="19" t="s">
        <v>26</v>
      </c>
      <c r="C7232" s="19">
        <v>0</v>
      </c>
      <c r="D7232" s="19">
        <v>0</v>
      </c>
      <c r="E7232" s="19">
        <v>16.66</v>
      </c>
      <c r="F7232" s="19">
        <v>2.97</v>
      </c>
      <c r="G7232" s="19">
        <v>0</v>
      </c>
      <c r="H7232" s="17">
        <f t="shared" si="339"/>
        <v>0</v>
      </c>
      <c r="I7232" s="18">
        <f t="shared" si="337"/>
        <v>16.66</v>
      </c>
      <c r="J7232" s="17">
        <f t="shared" si="338"/>
        <v>0</v>
      </c>
    </row>
    <row r="7233" spans="1:10" x14ac:dyDescent="0.3">
      <c r="A7233" s="2">
        <v>20201027</v>
      </c>
      <c r="B7233" s="2" t="s">
        <v>25</v>
      </c>
      <c r="C7233" s="2">
        <v>0</v>
      </c>
      <c r="D7233" s="2">
        <v>0</v>
      </c>
      <c r="E7233" s="2">
        <v>16.84</v>
      </c>
      <c r="F7233" s="2">
        <v>3.1</v>
      </c>
      <c r="G7233" s="2">
        <v>0</v>
      </c>
      <c r="H7233" s="16">
        <f t="shared" si="339"/>
        <v>0</v>
      </c>
      <c r="I7233" s="15">
        <f t="shared" si="337"/>
        <v>16.84</v>
      </c>
      <c r="J7233" s="14">
        <f t="shared" si="338"/>
        <v>0</v>
      </c>
    </row>
    <row r="7234" spans="1:10" x14ac:dyDescent="0.3">
      <c r="A7234" s="19">
        <v>20201028</v>
      </c>
      <c r="B7234" s="19" t="s">
        <v>48</v>
      </c>
      <c r="C7234" s="19">
        <v>0</v>
      </c>
      <c r="D7234" s="19">
        <v>0</v>
      </c>
      <c r="E7234" s="19">
        <v>17</v>
      </c>
      <c r="F7234" s="19">
        <v>3.24</v>
      </c>
      <c r="G7234" s="19">
        <v>0</v>
      </c>
      <c r="H7234" s="17">
        <f t="shared" si="339"/>
        <v>0</v>
      </c>
      <c r="I7234" s="18">
        <f t="shared" si="337"/>
        <v>17</v>
      </c>
      <c r="J7234" s="17">
        <f t="shared" si="338"/>
        <v>0</v>
      </c>
    </row>
    <row r="7235" spans="1:10" x14ac:dyDescent="0.3">
      <c r="A7235" s="2">
        <v>20201028</v>
      </c>
      <c r="B7235" s="2" t="s">
        <v>47</v>
      </c>
      <c r="C7235" s="2">
        <v>0</v>
      </c>
      <c r="D7235" s="2">
        <v>0</v>
      </c>
      <c r="E7235" s="2">
        <v>17.02</v>
      </c>
      <c r="F7235" s="2">
        <v>3.31</v>
      </c>
      <c r="G7235" s="2">
        <v>0</v>
      </c>
      <c r="H7235" s="16">
        <f t="shared" si="339"/>
        <v>0</v>
      </c>
      <c r="I7235" s="15">
        <f t="shared" si="337"/>
        <v>17.02</v>
      </c>
      <c r="J7235" s="14">
        <f t="shared" si="338"/>
        <v>0</v>
      </c>
    </row>
    <row r="7236" spans="1:10" x14ac:dyDescent="0.3">
      <c r="A7236" s="19">
        <v>20201028</v>
      </c>
      <c r="B7236" s="19" t="s">
        <v>46</v>
      </c>
      <c r="C7236" s="19">
        <v>0</v>
      </c>
      <c r="D7236" s="19">
        <v>0</v>
      </c>
      <c r="E7236" s="19">
        <v>17.11</v>
      </c>
      <c r="F7236" s="19">
        <v>3.24</v>
      </c>
      <c r="G7236" s="19">
        <v>0</v>
      </c>
      <c r="H7236" s="17">
        <f t="shared" si="339"/>
        <v>0</v>
      </c>
      <c r="I7236" s="18">
        <f t="shared" si="337"/>
        <v>17.11</v>
      </c>
      <c r="J7236" s="17">
        <f t="shared" si="338"/>
        <v>0</v>
      </c>
    </row>
    <row r="7237" spans="1:10" x14ac:dyDescent="0.3">
      <c r="A7237" s="2">
        <v>20201028</v>
      </c>
      <c r="B7237" s="2" t="s">
        <v>45</v>
      </c>
      <c r="C7237" s="2">
        <v>0</v>
      </c>
      <c r="D7237" s="2">
        <v>0</v>
      </c>
      <c r="E7237" s="2">
        <v>17.13</v>
      </c>
      <c r="F7237" s="2">
        <v>3.31</v>
      </c>
      <c r="G7237" s="2">
        <v>0</v>
      </c>
      <c r="H7237" s="16">
        <f t="shared" si="339"/>
        <v>0</v>
      </c>
      <c r="I7237" s="15">
        <f t="shared" si="337"/>
        <v>17.13</v>
      </c>
      <c r="J7237" s="14">
        <f t="shared" si="338"/>
        <v>0</v>
      </c>
    </row>
    <row r="7238" spans="1:10" x14ac:dyDescent="0.3">
      <c r="A7238" s="19">
        <v>20201028</v>
      </c>
      <c r="B7238" s="19" t="s">
        <v>44</v>
      </c>
      <c r="C7238" s="19">
        <v>0</v>
      </c>
      <c r="D7238" s="19">
        <v>0</v>
      </c>
      <c r="E7238" s="19">
        <v>17.22</v>
      </c>
      <c r="F7238" s="19">
        <v>3.45</v>
      </c>
      <c r="G7238" s="19">
        <v>0</v>
      </c>
      <c r="H7238" s="17">
        <f t="shared" si="339"/>
        <v>0</v>
      </c>
      <c r="I7238" s="18">
        <f t="shared" si="337"/>
        <v>17.22</v>
      </c>
      <c r="J7238" s="17">
        <f t="shared" si="338"/>
        <v>0</v>
      </c>
    </row>
    <row r="7239" spans="1:10" x14ac:dyDescent="0.3">
      <c r="A7239" s="2">
        <v>20201028</v>
      </c>
      <c r="B7239" s="2" t="s">
        <v>43</v>
      </c>
      <c r="C7239" s="2">
        <v>0</v>
      </c>
      <c r="D7239" s="2">
        <v>0</v>
      </c>
      <c r="E7239" s="2">
        <v>17.309999999999999</v>
      </c>
      <c r="F7239" s="2">
        <v>3.66</v>
      </c>
      <c r="G7239" s="2">
        <v>0</v>
      </c>
      <c r="H7239" s="16">
        <f t="shared" si="339"/>
        <v>0</v>
      </c>
      <c r="I7239" s="15">
        <f t="shared" si="337"/>
        <v>17.309999999999999</v>
      </c>
      <c r="J7239" s="14">
        <f t="shared" si="338"/>
        <v>0</v>
      </c>
    </row>
    <row r="7240" spans="1:10" x14ac:dyDescent="0.3">
      <c r="A7240" s="19">
        <v>20201028</v>
      </c>
      <c r="B7240" s="19" t="s">
        <v>42</v>
      </c>
      <c r="C7240" s="19">
        <v>0</v>
      </c>
      <c r="D7240" s="19">
        <v>0</v>
      </c>
      <c r="E7240" s="19">
        <v>17.34</v>
      </c>
      <c r="F7240" s="19">
        <v>3.66</v>
      </c>
      <c r="G7240" s="19">
        <v>0</v>
      </c>
      <c r="H7240" s="17">
        <f t="shared" si="339"/>
        <v>0</v>
      </c>
      <c r="I7240" s="18">
        <f t="shared" si="337"/>
        <v>17.34</v>
      </c>
      <c r="J7240" s="17">
        <f t="shared" si="338"/>
        <v>0</v>
      </c>
    </row>
    <row r="7241" spans="1:10" x14ac:dyDescent="0.3">
      <c r="A7241" s="2">
        <v>20201028</v>
      </c>
      <c r="B7241" s="2" t="s">
        <v>41</v>
      </c>
      <c r="C7241" s="2">
        <v>0</v>
      </c>
      <c r="D7241" s="2">
        <v>0</v>
      </c>
      <c r="E7241" s="2">
        <v>17.399999999999999</v>
      </c>
      <c r="F7241" s="2">
        <v>3.86</v>
      </c>
      <c r="G7241" s="2">
        <v>0</v>
      </c>
      <c r="H7241" s="16">
        <f t="shared" si="339"/>
        <v>0</v>
      </c>
      <c r="I7241" s="15">
        <f t="shared" si="337"/>
        <v>17.399999999999999</v>
      </c>
      <c r="J7241" s="14">
        <f t="shared" si="338"/>
        <v>0</v>
      </c>
    </row>
    <row r="7242" spans="1:10" x14ac:dyDescent="0.3">
      <c r="A7242" s="19">
        <v>20201028</v>
      </c>
      <c r="B7242" s="19" t="s">
        <v>40</v>
      </c>
      <c r="C7242" s="19">
        <v>92</v>
      </c>
      <c r="D7242" s="19">
        <v>12.1</v>
      </c>
      <c r="E7242" s="19">
        <v>17.45</v>
      </c>
      <c r="F7242" s="19">
        <v>3.38</v>
      </c>
      <c r="G7242" s="19">
        <v>0</v>
      </c>
      <c r="H7242" s="17">
        <f t="shared" si="339"/>
        <v>438.89242787248696</v>
      </c>
      <c r="I7242" s="18">
        <f t="shared" ref="I7242:I7305" si="340">E7242+H7242*((NOCT-20)/(800))</f>
        <v>31.165388371015219</v>
      </c>
      <c r="J7242" s="17">
        <f t="shared" ref="J7242:J7305" si="341">P_STC__W*(H7242/1000)*(1+(alpha_p/100)*(I7242-25))</f>
        <v>0.42671568765329443</v>
      </c>
    </row>
    <row r="7243" spans="1:10" x14ac:dyDescent="0.3">
      <c r="A7243" s="2">
        <v>20201028</v>
      </c>
      <c r="B7243" s="2" t="s">
        <v>39</v>
      </c>
      <c r="C7243" s="2">
        <v>138</v>
      </c>
      <c r="D7243" s="2">
        <v>21.84</v>
      </c>
      <c r="E7243" s="2">
        <v>17.62</v>
      </c>
      <c r="F7243" s="2">
        <v>2.48</v>
      </c>
      <c r="G7243" s="2">
        <v>0</v>
      </c>
      <c r="H7243" s="16">
        <f t="shared" si="339"/>
        <v>370.95183649101216</v>
      </c>
      <c r="I7243" s="15">
        <f t="shared" si="340"/>
        <v>29.212244890344131</v>
      </c>
      <c r="J7243" s="14">
        <f t="shared" si="341"/>
        <v>0.36392040659080849</v>
      </c>
    </row>
    <row r="7244" spans="1:10" x14ac:dyDescent="0.3">
      <c r="A7244" s="19">
        <v>20201028</v>
      </c>
      <c r="B7244" s="19" t="s">
        <v>38</v>
      </c>
      <c r="C7244" s="19">
        <v>188</v>
      </c>
      <c r="D7244" s="19">
        <v>29.97</v>
      </c>
      <c r="E7244" s="19">
        <v>17.91</v>
      </c>
      <c r="F7244" s="19">
        <v>1.86</v>
      </c>
      <c r="G7244" s="19">
        <v>0</v>
      </c>
      <c r="H7244" s="17">
        <f t="shared" si="339"/>
        <v>376.34135542806871</v>
      </c>
      <c r="I7244" s="18">
        <f t="shared" si="340"/>
        <v>29.670667357127147</v>
      </c>
      <c r="J7244" s="17">
        <f t="shared" si="341"/>
        <v>0.36843141165036186</v>
      </c>
    </row>
    <row r="7245" spans="1:10" x14ac:dyDescent="0.3">
      <c r="A7245" s="2">
        <v>20201028</v>
      </c>
      <c r="B7245" s="2" t="s">
        <v>37</v>
      </c>
      <c r="C7245" s="2">
        <v>336</v>
      </c>
      <c r="D7245" s="2">
        <v>35.69</v>
      </c>
      <c r="E7245" s="2">
        <v>17.989999999999998</v>
      </c>
      <c r="F7245" s="2">
        <v>1.38</v>
      </c>
      <c r="G7245" s="2">
        <v>0</v>
      </c>
      <c r="H7245" s="16">
        <f t="shared" si="339"/>
        <v>575.93470497705869</v>
      </c>
      <c r="I7245" s="15">
        <f t="shared" si="340"/>
        <v>35.987959530533082</v>
      </c>
      <c r="J7245" s="14">
        <f t="shared" si="341"/>
        <v>0.5474571424397302</v>
      </c>
    </row>
    <row r="7246" spans="1:10" x14ac:dyDescent="0.3">
      <c r="A7246" s="19">
        <v>20201028</v>
      </c>
      <c r="B7246" s="19" t="s">
        <v>36</v>
      </c>
      <c r="C7246" s="19">
        <v>242</v>
      </c>
      <c r="D7246" s="19">
        <v>38.15</v>
      </c>
      <c r="E7246" s="19">
        <v>18.8</v>
      </c>
      <c r="F7246" s="19">
        <v>1.66</v>
      </c>
      <c r="G7246" s="19">
        <v>0</v>
      </c>
      <c r="H7246" s="17">
        <f t="shared" si="339"/>
        <v>391.76175507395152</v>
      </c>
      <c r="I7246" s="18">
        <f t="shared" si="340"/>
        <v>31.042554846060987</v>
      </c>
      <c r="J7246" s="17">
        <f t="shared" si="341"/>
        <v>0.38110916656164595</v>
      </c>
    </row>
    <row r="7247" spans="1:10" x14ac:dyDescent="0.3">
      <c r="A7247" s="2">
        <v>20201028</v>
      </c>
      <c r="B7247" s="2" t="s">
        <v>35</v>
      </c>
      <c r="C7247" s="2">
        <v>442</v>
      </c>
      <c r="D7247" s="2">
        <v>36.9</v>
      </c>
      <c r="E7247" s="2">
        <v>19.149999999999999</v>
      </c>
      <c r="F7247" s="2">
        <v>1.72</v>
      </c>
      <c r="G7247" s="2">
        <v>0</v>
      </c>
      <c r="H7247" s="16">
        <f t="shared" si="339"/>
        <v>736.15108445106114</v>
      </c>
      <c r="I7247" s="15">
        <f t="shared" si="340"/>
        <v>42.154721389095656</v>
      </c>
      <c r="J7247" s="14">
        <f t="shared" si="341"/>
        <v>0.67932298405788749</v>
      </c>
    </row>
    <row r="7248" spans="1:10" x14ac:dyDescent="0.3">
      <c r="A7248" s="19">
        <v>20201028</v>
      </c>
      <c r="B7248" s="19" t="s">
        <v>34</v>
      </c>
      <c r="C7248" s="19">
        <v>496.01</v>
      </c>
      <c r="D7248" s="19">
        <v>32.18</v>
      </c>
      <c r="E7248" s="19">
        <v>19.420000000000002</v>
      </c>
      <c r="F7248" s="19">
        <v>1.66</v>
      </c>
      <c r="G7248" s="19">
        <v>0</v>
      </c>
      <c r="H7248" s="17">
        <f t="shared" si="339"/>
        <v>931.33274442063316</v>
      </c>
      <c r="I7248" s="18">
        <f t="shared" si="340"/>
        <v>48.524148263144788</v>
      </c>
      <c r="J7248" s="17">
        <f t="shared" si="341"/>
        <v>0.83274310139130681</v>
      </c>
    </row>
    <row r="7249" spans="1:10" x14ac:dyDescent="0.3">
      <c r="A7249" s="2">
        <v>20201028</v>
      </c>
      <c r="B7249" s="2" t="s">
        <v>33</v>
      </c>
      <c r="C7249" s="2">
        <v>363.01</v>
      </c>
      <c r="D7249" s="2">
        <v>24.76</v>
      </c>
      <c r="E7249" s="2">
        <v>19.5</v>
      </c>
      <c r="F7249" s="2">
        <v>1.72</v>
      </c>
      <c r="G7249" s="2">
        <v>0</v>
      </c>
      <c r="H7249" s="16">
        <f t="shared" si="339"/>
        <v>866.74832236352495</v>
      </c>
      <c r="I7249" s="15">
        <f t="shared" si="340"/>
        <v>46.585885073860155</v>
      </c>
      <c r="J7249" s="14">
        <f t="shared" si="341"/>
        <v>0.78255543882827427</v>
      </c>
    </row>
    <row r="7250" spans="1:10" x14ac:dyDescent="0.3">
      <c r="A7250" s="19">
        <v>20201028</v>
      </c>
      <c r="B7250" s="19" t="s">
        <v>32</v>
      </c>
      <c r="C7250" s="19">
        <v>142</v>
      </c>
      <c r="D7250" s="19">
        <v>15.48</v>
      </c>
      <c r="E7250" s="19">
        <v>19.399999999999999</v>
      </c>
      <c r="F7250" s="19">
        <v>2.34</v>
      </c>
      <c r="G7250" s="19">
        <v>0</v>
      </c>
      <c r="H7250" s="17">
        <f t="shared" si="339"/>
        <v>532.03050438695095</v>
      </c>
      <c r="I7250" s="18">
        <f t="shared" si="340"/>
        <v>36.025953262092216</v>
      </c>
      <c r="J7250" s="17">
        <f t="shared" si="341"/>
        <v>0.50563285874775055</v>
      </c>
    </row>
    <row r="7251" spans="1:10" x14ac:dyDescent="0.3">
      <c r="A7251" s="2">
        <v>20201028</v>
      </c>
      <c r="B7251" s="2" t="s">
        <v>31</v>
      </c>
      <c r="C7251" s="2">
        <v>27.57</v>
      </c>
      <c r="D7251" s="2">
        <v>4.99</v>
      </c>
      <c r="E7251" s="2">
        <v>18.670000000000002</v>
      </c>
      <c r="F7251" s="2">
        <v>2.9</v>
      </c>
      <c r="G7251" s="2">
        <v>0</v>
      </c>
      <c r="H7251" s="16">
        <f t="shared" ref="H7251:H7314" si="342">IF(D7251&gt;0,C7251/SIN(D7251*PI()/180),0)</f>
        <v>316.96259417282994</v>
      </c>
      <c r="I7251" s="15">
        <f t="shared" si="340"/>
        <v>28.575081067900939</v>
      </c>
      <c r="J7251" s="14">
        <f t="shared" si="341"/>
        <v>0.31186334280935973</v>
      </c>
    </row>
    <row r="7252" spans="1:10" x14ac:dyDescent="0.3">
      <c r="A7252" s="19">
        <v>20201028</v>
      </c>
      <c r="B7252" s="19" t="s">
        <v>30</v>
      </c>
      <c r="C7252" s="19">
        <v>0</v>
      </c>
      <c r="D7252" s="19">
        <v>0</v>
      </c>
      <c r="E7252" s="19">
        <v>17.649999999999999</v>
      </c>
      <c r="F7252" s="19">
        <v>3.45</v>
      </c>
      <c r="G7252" s="19">
        <v>0</v>
      </c>
      <c r="H7252" s="17">
        <f t="shared" si="342"/>
        <v>0</v>
      </c>
      <c r="I7252" s="18">
        <f t="shared" si="340"/>
        <v>17.649999999999999</v>
      </c>
      <c r="J7252" s="17">
        <f t="shared" si="341"/>
        <v>0</v>
      </c>
    </row>
    <row r="7253" spans="1:10" x14ac:dyDescent="0.3">
      <c r="A7253" s="2">
        <v>20201028</v>
      </c>
      <c r="B7253" s="2" t="s">
        <v>29</v>
      </c>
      <c r="C7253" s="2">
        <v>0</v>
      </c>
      <c r="D7253" s="2">
        <v>0</v>
      </c>
      <c r="E7253" s="2">
        <v>17.07</v>
      </c>
      <c r="F7253" s="2">
        <v>3.52</v>
      </c>
      <c r="G7253" s="2">
        <v>0</v>
      </c>
      <c r="H7253" s="16">
        <f t="shared" si="342"/>
        <v>0</v>
      </c>
      <c r="I7253" s="15">
        <f t="shared" si="340"/>
        <v>17.07</v>
      </c>
      <c r="J7253" s="14">
        <f t="shared" si="341"/>
        <v>0</v>
      </c>
    </row>
    <row r="7254" spans="1:10" x14ac:dyDescent="0.3">
      <c r="A7254" s="19">
        <v>20201028</v>
      </c>
      <c r="B7254" s="19" t="s">
        <v>28</v>
      </c>
      <c r="C7254" s="19">
        <v>0</v>
      </c>
      <c r="D7254" s="19">
        <v>0</v>
      </c>
      <c r="E7254" s="19">
        <v>16.399999999999999</v>
      </c>
      <c r="F7254" s="19">
        <v>3.24</v>
      </c>
      <c r="G7254" s="19">
        <v>0</v>
      </c>
      <c r="H7254" s="17">
        <f t="shared" si="342"/>
        <v>0</v>
      </c>
      <c r="I7254" s="18">
        <f t="shared" si="340"/>
        <v>16.399999999999999</v>
      </c>
      <c r="J7254" s="17">
        <f t="shared" si="341"/>
        <v>0</v>
      </c>
    </row>
    <row r="7255" spans="1:10" x14ac:dyDescent="0.3">
      <c r="A7255" s="2">
        <v>20201028</v>
      </c>
      <c r="B7255" s="2" t="s">
        <v>27</v>
      </c>
      <c r="C7255" s="2">
        <v>0</v>
      </c>
      <c r="D7255" s="2">
        <v>0</v>
      </c>
      <c r="E7255" s="2">
        <v>15.82</v>
      </c>
      <c r="F7255" s="2">
        <v>2.83</v>
      </c>
      <c r="G7255" s="2">
        <v>0</v>
      </c>
      <c r="H7255" s="16">
        <f t="shared" si="342"/>
        <v>0</v>
      </c>
      <c r="I7255" s="15">
        <f t="shared" si="340"/>
        <v>15.82</v>
      </c>
      <c r="J7255" s="14">
        <f t="shared" si="341"/>
        <v>0</v>
      </c>
    </row>
    <row r="7256" spans="1:10" x14ac:dyDescent="0.3">
      <c r="A7256" s="19">
        <v>20201028</v>
      </c>
      <c r="B7256" s="19" t="s">
        <v>26</v>
      </c>
      <c r="C7256" s="19">
        <v>0</v>
      </c>
      <c r="D7256" s="19">
        <v>0</v>
      </c>
      <c r="E7256" s="19">
        <v>15.31</v>
      </c>
      <c r="F7256" s="19">
        <v>2.69</v>
      </c>
      <c r="G7256" s="19">
        <v>0</v>
      </c>
      <c r="H7256" s="17">
        <f t="shared" si="342"/>
        <v>0</v>
      </c>
      <c r="I7256" s="18">
        <f t="shared" si="340"/>
        <v>15.31</v>
      </c>
      <c r="J7256" s="17">
        <f t="shared" si="341"/>
        <v>0</v>
      </c>
    </row>
    <row r="7257" spans="1:10" x14ac:dyDescent="0.3">
      <c r="A7257" s="2">
        <v>20201028</v>
      </c>
      <c r="B7257" s="2" t="s">
        <v>25</v>
      </c>
      <c r="C7257" s="2">
        <v>0</v>
      </c>
      <c r="D7257" s="2">
        <v>0</v>
      </c>
      <c r="E7257" s="2">
        <v>14.86</v>
      </c>
      <c r="F7257" s="2">
        <v>2.97</v>
      </c>
      <c r="G7257" s="2">
        <v>0</v>
      </c>
      <c r="H7257" s="16">
        <f t="shared" si="342"/>
        <v>0</v>
      </c>
      <c r="I7257" s="15">
        <f t="shared" si="340"/>
        <v>14.86</v>
      </c>
      <c r="J7257" s="14">
        <f t="shared" si="341"/>
        <v>0</v>
      </c>
    </row>
    <row r="7258" spans="1:10" x14ac:dyDescent="0.3">
      <c r="A7258" s="19">
        <v>20201029</v>
      </c>
      <c r="B7258" s="19" t="s">
        <v>48</v>
      </c>
      <c r="C7258" s="19">
        <v>0</v>
      </c>
      <c r="D7258" s="19">
        <v>0</v>
      </c>
      <c r="E7258" s="19">
        <v>14.52</v>
      </c>
      <c r="F7258" s="19">
        <v>2.97</v>
      </c>
      <c r="G7258" s="19">
        <v>0</v>
      </c>
      <c r="H7258" s="17">
        <f t="shared" si="342"/>
        <v>0</v>
      </c>
      <c r="I7258" s="18">
        <f t="shared" si="340"/>
        <v>14.52</v>
      </c>
      <c r="J7258" s="17">
        <f t="shared" si="341"/>
        <v>0</v>
      </c>
    </row>
    <row r="7259" spans="1:10" x14ac:dyDescent="0.3">
      <c r="A7259" s="2">
        <v>20201029</v>
      </c>
      <c r="B7259" s="2" t="s">
        <v>47</v>
      </c>
      <c r="C7259" s="2">
        <v>0</v>
      </c>
      <c r="D7259" s="2">
        <v>0</v>
      </c>
      <c r="E7259" s="2">
        <v>14.15</v>
      </c>
      <c r="F7259" s="2">
        <v>2.76</v>
      </c>
      <c r="G7259" s="2">
        <v>0</v>
      </c>
      <c r="H7259" s="16">
        <f t="shared" si="342"/>
        <v>0</v>
      </c>
      <c r="I7259" s="15">
        <f t="shared" si="340"/>
        <v>14.15</v>
      </c>
      <c r="J7259" s="14">
        <f t="shared" si="341"/>
        <v>0</v>
      </c>
    </row>
    <row r="7260" spans="1:10" x14ac:dyDescent="0.3">
      <c r="A7260" s="19">
        <v>20201029</v>
      </c>
      <c r="B7260" s="19" t="s">
        <v>46</v>
      </c>
      <c r="C7260" s="19">
        <v>0</v>
      </c>
      <c r="D7260" s="19">
        <v>0</v>
      </c>
      <c r="E7260" s="19">
        <v>13.83</v>
      </c>
      <c r="F7260" s="19">
        <v>2.69</v>
      </c>
      <c r="G7260" s="19">
        <v>0</v>
      </c>
      <c r="H7260" s="17">
        <f t="shared" si="342"/>
        <v>0</v>
      </c>
      <c r="I7260" s="18">
        <f t="shared" si="340"/>
        <v>13.83</v>
      </c>
      <c r="J7260" s="17">
        <f t="shared" si="341"/>
        <v>0</v>
      </c>
    </row>
    <row r="7261" spans="1:10" x14ac:dyDescent="0.3">
      <c r="A7261" s="2">
        <v>20201029</v>
      </c>
      <c r="B7261" s="2" t="s">
        <v>45</v>
      </c>
      <c r="C7261" s="2">
        <v>0</v>
      </c>
      <c r="D7261" s="2">
        <v>0</v>
      </c>
      <c r="E7261" s="2">
        <v>13.56</v>
      </c>
      <c r="F7261" s="2">
        <v>2.97</v>
      </c>
      <c r="G7261" s="2">
        <v>0</v>
      </c>
      <c r="H7261" s="16">
        <f t="shared" si="342"/>
        <v>0</v>
      </c>
      <c r="I7261" s="15">
        <f t="shared" si="340"/>
        <v>13.56</v>
      </c>
      <c r="J7261" s="14">
        <f t="shared" si="341"/>
        <v>0</v>
      </c>
    </row>
    <row r="7262" spans="1:10" x14ac:dyDescent="0.3">
      <c r="A7262" s="19">
        <v>20201029</v>
      </c>
      <c r="B7262" s="19" t="s">
        <v>44</v>
      </c>
      <c r="C7262" s="19">
        <v>0</v>
      </c>
      <c r="D7262" s="19">
        <v>0</v>
      </c>
      <c r="E7262" s="19">
        <v>13.38</v>
      </c>
      <c r="F7262" s="19">
        <v>3.03</v>
      </c>
      <c r="G7262" s="19">
        <v>0</v>
      </c>
      <c r="H7262" s="17">
        <f t="shared" si="342"/>
        <v>0</v>
      </c>
      <c r="I7262" s="18">
        <f t="shared" si="340"/>
        <v>13.38</v>
      </c>
      <c r="J7262" s="17">
        <f t="shared" si="341"/>
        <v>0</v>
      </c>
    </row>
    <row r="7263" spans="1:10" x14ac:dyDescent="0.3">
      <c r="A7263" s="2">
        <v>20201029</v>
      </c>
      <c r="B7263" s="2" t="s">
        <v>43</v>
      </c>
      <c r="C7263" s="2">
        <v>0</v>
      </c>
      <c r="D7263" s="2">
        <v>0</v>
      </c>
      <c r="E7263" s="2">
        <v>13.22</v>
      </c>
      <c r="F7263" s="2">
        <v>2.9</v>
      </c>
      <c r="G7263" s="2">
        <v>0</v>
      </c>
      <c r="H7263" s="16">
        <f t="shared" si="342"/>
        <v>0</v>
      </c>
      <c r="I7263" s="15">
        <f t="shared" si="340"/>
        <v>13.22</v>
      </c>
      <c r="J7263" s="14">
        <f t="shared" si="341"/>
        <v>0</v>
      </c>
    </row>
    <row r="7264" spans="1:10" x14ac:dyDescent="0.3">
      <c r="A7264" s="19">
        <v>20201029</v>
      </c>
      <c r="B7264" s="19" t="s">
        <v>42</v>
      </c>
      <c r="C7264" s="19">
        <v>0</v>
      </c>
      <c r="D7264" s="19">
        <v>0</v>
      </c>
      <c r="E7264" s="19">
        <v>13.03</v>
      </c>
      <c r="F7264" s="19">
        <v>2.76</v>
      </c>
      <c r="G7264" s="19">
        <v>0</v>
      </c>
      <c r="H7264" s="17">
        <f t="shared" si="342"/>
        <v>0</v>
      </c>
      <c r="I7264" s="18">
        <f t="shared" si="340"/>
        <v>13.03</v>
      </c>
      <c r="J7264" s="17">
        <f t="shared" si="341"/>
        <v>0</v>
      </c>
    </row>
    <row r="7265" spans="1:10" x14ac:dyDescent="0.3">
      <c r="A7265" s="2">
        <v>20201029</v>
      </c>
      <c r="B7265" s="2" t="s">
        <v>41</v>
      </c>
      <c r="C7265" s="2">
        <v>0</v>
      </c>
      <c r="D7265" s="2">
        <v>0</v>
      </c>
      <c r="E7265" s="2">
        <v>13.11</v>
      </c>
      <c r="F7265" s="2">
        <v>2.9</v>
      </c>
      <c r="G7265" s="2">
        <v>0</v>
      </c>
      <c r="H7265" s="16">
        <f t="shared" si="342"/>
        <v>0</v>
      </c>
      <c r="I7265" s="15">
        <f t="shared" si="340"/>
        <v>13.11</v>
      </c>
      <c r="J7265" s="14">
        <f t="shared" si="341"/>
        <v>0</v>
      </c>
    </row>
    <row r="7266" spans="1:10" x14ac:dyDescent="0.3">
      <c r="A7266" s="19">
        <v>20201029</v>
      </c>
      <c r="B7266" s="19" t="s">
        <v>40</v>
      </c>
      <c r="C7266" s="19">
        <v>153</v>
      </c>
      <c r="D7266" s="19">
        <v>11.87</v>
      </c>
      <c r="E7266" s="19">
        <v>13.47</v>
      </c>
      <c r="F7266" s="19">
        <v>2.76</v>
      </c>
      <c r="G7266" s="19">
        <v>0</v>
      </c>
      <c r="H7266" s="17">
        <f t="shared" si="342"/>
        <v>743.83126494357145</v>
      </c>
      <c r="I7266" s="18">
        <f t="shared" si="340"/>
        <v>36.71472702948661</v>
      </c>
      <c r="J7266" s="17">
        <f t="shared" si="341"/>
        <v>0.70461925393191893</v>
      </c>
    </row>
    <row r="7267" spans="1:10" x14ac:dyDescent="0.3">
      <c r="A7267" s="2">
        <v>20201029</v>
      </c>
      <c r="B7267" s="2" t="s">
        <v>39</v>
      </c>
      <c r="C7267" s="2">
        <v>340</v>
      </c>
      <c r="D7267" s="2">
        <v>21.59</v>
      </c>
      <c r="E7267" s="2">
        <v>14.87</v>
      </c>
      <c r="F7267" s="2">
        <v>2.5499999999999998</v>
      </c>
      <c r="G7267" s="2">
        <v>0</v>
      </c>
      <c r="H7267" s="16">
        <f t="shared" si="342"/>
        <v>924.00777820737744</v>
      </c>
      <c r="I7267" s="15">
        <f t="shared" si="340"/>
        <v>43.745243068980542</v>
      </c>
      <c r="J7267" s="14">
        <f t="shared" si="341"/>
        <v>0.84606440140681072</v>
      </c>
    </row>
    <row r="7268" spans="1:10" x14ac:dyDescent="0.3">
      <c r="A7268" s="19">
        <v>20201029</v>
      </c>
      <c r="B7268" s="19" t="s">
        <v>38</v>
      </c>
      <c r="C7268" s="19">
        <v>466.01</v>
      </c>
      <c r="D7268" s="19">
        <v>29.68</v>
      </c>
      <c r="E7268" s="19">
        <v>16.46</v>
      </c>
      <c r="F7268" s="19">
        <v>2.14</v>
      </c>
      <c r="G7268" s="19">
        <v>0</v>
      </c>
      <c r="H7268" s="17">
        <f t="shared" si="342"/>
        <v>941.13882839903135</v>
      </c>
      <c r="I7268" s="18">
        <f t="shared" si="340"/>
        <v>45.870588387469731</v>
      </c>
      <c r="J7268" s="17">
        <f t="shared" si="341"/>
        <v>0.85274928343561385</v>
      </c>
    </row>
    <row r="7269" spans="1:10" x14ac:dyDescent="0.3">
      <c r="A7269" s="2">
        <v>20201029</v>
      </c>
      <c r="B7269" s="2" t="s">
        <v>37</v>
      </c>
      <c r="C7269" s="2">
        <v>564.01</v>
      </c>
      <c r="D7269" s="2">
        <v>35.369999999999997</v>
      </c>
      <c r="E7269" s="2">
        <v>17.87</v>
      </c>
      <c r="F7269" s="2">
        <v>1.52</v>
      </c>
      <c r="G7269" s="2">
        <v>0</v>
      </c>
      <c r="H7269" s="16">
        <f t="shared" si="342"/>
        <v>974.35573473625163</v>
      </c>
      <c r="I7269" s="15">
        <f t="shared" si="340"/>
        <v>48.318616710507868</v>
      </c>
      <c r="J7269" s="14">
        <f t="shared" si="341"/>
        <v>0.87211290910525185</v>
      </c>
    </row>
    <row r="7270" spans="1:10" x14ac:dyDescent="0.3">
      <c r="A7270" s="19">
        <v>20201029</v>
      </c>
      <c r="B7270" s="19" t="s">
        <v>36</v>
      </c>
      <c r="C7270" s="19">
        <v>574.01</v>
      </c>
      <c r="D7270" s="19">
        <v>37.82</v>
      </c>
      <c r="E7270" s="19">
        <v>18.920000000000002</v>
      </c>
      <c r="F7270" s="19">
        <v>0.76</v>
      </c>
      <c r="G7270" s="19">
        <v>0</v>
      </c>
      <c r="H7270" s="17">
        <f t="shared" si="342"/>
        <v>936.11557537820158</v>
      </c>
      <c r="I7270" s="18">
        <f t="shared" si="340"/>
        <v>48.173611730568801</v>
      </c>
      <c r="J7270" s="17">
        <f t="shared" si="341"/>
        <v>0.83849627042381547</v>
      </c>
    </row>
    <row r="7271" spans="1:10" x14ac:dyDescent="0.3">
      <c r="A7271" s="2">
        <v>20201029</v>
      </c>
      <c r="B7271" s="2" t="s">
        <v>35</v>
      </c>
      <c r="C7271" s="2">
        <v>594.01</v>
      </c>
      <c r="D7271" s="2">
        <v>36.57</v>
      </c>
      <c r="E7271" s="2">
        <v>19.440000000000001</v>
      </c>
      <c r="F7271" s="2">
        <v>0.62</v>
      </c>
      <c r="G7271" s="2">
        <v>0</v>
      </c>
      <c r="H7271" s="16">
        <f t="shared" si="342"/>
        <v>996.98820805774062</v>
      </c>
      <c r="I7271" s="15">
        <f t="shared" si="340"/>
        <v>50.595881501804399</v>
      </c>
      <c r="J7271" s="14">
        <f t="shared" si="341"/>
        <v>0.88215364391310047</v>
      </c>
    </row>
    <row r="7272" spans="1:10" x14ac:dyDescent="0.3">
      <c r="A7272" s="19">
        <v>20201029</v>
      </c>
      <c r="B7272" s="19" t="s">
        <v>34</v>
      </c>
      <c r="C7272" s="19">
        <v>515.01</v>
      </c>
      <c r="D7272" s="19">
        <v>31.87</v>
      </c>
      <c r="E7272" s="19">
        <v>19.79</v>
      </c>
      <c r="F7272" s="19">
        <v>0.76</v>
      </c>
      <c r="G7272" s="19">
        <v>0</v>
      </c>
      <c r="H7272" s="17">
        <f t="shared" si="342"/>
        <v>975.40928851579531</v>
      </c>
      <c r="I7272" s="18">
        <f t="shared" si="340"/>
        <v>50.271540266118606</v>
      </c>
      <c r="J7272" s="17">
        <f t="shared" si="341"/>
        <v>0.86448386051776671</v>
      </c>
    </row>
    <row r="7273" spans="1:10" x14ac:dyDescent="0.3">
      <c r="A7273" s="2">
        <v>20201029</v>
      </c>
      <c r="B7273" s="2" t="s">
        <v>33</v>
      </c>
      <c r="C7273" s="2">
        <v>383.01</v>
      </c>
      <c r="D7273" s="2">
        <v>24.48</v>
      </c>
      <c r="E7273" s="2">
        <v>19.920000000000002</v>
      </c>
      <c r="F7273" s="2">
        <v>0.83</v>
      </c>
      <c r="G7273" s="2">
        <v>0</v>
      </c>
      <c r="H7273" s="16">
        <f t="shared" si="342"/>
        <v>924.3063963419396</v>
      </c>
      <c r="I7273" s="15">
        <f t="shared" si="340"/>
        <v>48.804574885685611</v>
      </c>
      <c r="J7273" s="14">
        <f t="shared" si="341"/>
        <v>0.82529415261126005</v>
      </c>
    </row>
    <row r="7274" spans="1:10" x14ac:dyDescent="0.3">
      <c r="A7274" s="19">
        <v>20201029</v>
      </c>
      <c r="B7274" s="19" t="s">
        <v>32</v>
      </c>
      <c r="C7274" s="19">
        <v>218.01</v>
      </c>
      <c r="D7274" s="19">
        <v>15.22</v>
      </c>
      <c r="E7274" s="19">
        <v>19.78</v>
      </c>
      <c r="F7274" s="19">
        <v>1.17</v>
      </c>
      <c r="G7274" s="19">
        <v>0</v>
      </c>
      <c r="H7274" s="17">
        <f t="shared" si="342"/>
        <v>830.43197973795577</v>
      </c>
      <c r="I7274" s="18">
        <f t="shared" si="340"/>
        <v>45.730999366811119</v>
      </c>
      <c r="J7274" s="17">
        <f t="shared" si="341"/>
        <v>0.75296139793038308</v>
      </c>
    </row>
    <row r="7275" spans="1:10" x14ac:dyDescent="0.3">
      <c r="A7275" s="2">
        <v>20201029</v>
      </c>
      <c r="B7275" s="2" t="s">
        <v>31</v>
      </c>
      <c r="C7275" s="2">
        <v>39.35</v>
      </c>
      <c r="D7275" s="2">
        <v>4.76</v>
      </c>
      <c r="E7275" s="2">
        <v>19.07</v>
      </c>
      <c r="F7275" s="2">
        <v>1.93</v>
      </c>
      <c r="G7275" s="2">
        <v>0</v>
      </c>
      <c r="H7275" s="16">
        <f t="shared" si="342"/>
        <v>474.19842537395556</v>
      </c>
      <c r="I7275" s="15">
        <f t="shared" si="340"/>
        <v>33.888700792936113</v>
      </c>
      <c r="J7275" s="14">
        <f t="shared" si="341"/>
        <v>0.45523088973561815</v>
      </c>
    </row>
    <row r="7276" spans="1:10" x14ac:dyDescent="0.3">
      <c r="A7276" s="19">
        <v>20201029</v>
      </c>
      <c r="B7276" s="19" t="s">
        <v>30</v>
      </c>
      <c r="C7276" s="19">
        <v>0</v>
      </c>
      <c r="D7276" s="19">
        <v>0</v>
      </c>
      <c r="E7276" s="19">
        <v>17.88</v>
      </c>
      <c r="F7276" s="19">
        <v>2.48</v>
      </c>
      <c r="G7276" s="19">
        <v>0</v>
      </c>
      <c r="H7276" s="17">
        <f t="shared" si="342"/>
        <v>0</v>
      </c>
      <c r="I7276" s="18">
        <f t="shared" si="340"/>
        <v>17.88</v>
      </c>
      <c r="J7276" s="17">
        <f t="shared" si="341"/>
        <v>0</v>
      </c>
    </row>
    <row r="7277" spans="1:10" x14ac:dyDescent="0.3">
      <c r="A7277" s="2">
        <v>20201029</v>
      </c>
      <c r="B7277" s="2" t="s">
        <v>29</v>
      </c>
      <c r="C7277" s="2">
        <v>0</v>
      </c>
      <c r="D7277" s="2">
        <v>0</v>
      </c>
      <c r="E7277" s="2">
        <v>16.649999999999999</v>
      </c>
      <c r="F7277" s="2">
        <v>2.9</v>
      </c>
      <c r="G7277" s="2">
        <v>0</v>
      </c>
      <c r="H7277" s="16">
        <f t="shared" si="342"/>
        <v>0</v>
      </c>
      <c r="I7277" s="15">
        <f t="shared" si="340"/>
        <v>16.649999999999999</v>
      </c>
      <c r="J7277" s="14">
        <f t="shared" si="341"/>
        <v>0</v>
      </c>
    </row>
    <row r="7278" spans="1:10" x14ac:dyDescent="0.3">
      <c r="A7278" s="19">
        <v>20201029</v>
      </c>
      <c r="B7278" s="19" t="s">
        <v>28</v>
      </c>
      <c r="C7278" s="19">
        <v>0</v>
      </c>
      <c r="D7278" s="19">
        <v>0</v>
      </c>
      <c r="E7278" s="19">
        <v>16.11</v>
      </c>
      <c r="F7278" s="19">
        <v>2.76</v>
      </c>
      <c r="G7278" s="19">
        <v>0</v>
      </c>
      <c r="H7278" s="17">
        <f t="shared" si="342"/>
        <v>0</v>
      </c>
      <c r="I7278" s="18">
        <f t="shared" si="340"/>
        <v>16.11</v>
      </c>
      <c r="J7278" s="17">
        <f t="shared" si="341"/>
        <v>0</v>
      </c>
    </row>
    <row r="7279" spans="1:10" x14ac:dyDescent="0.3">
      <c r="A7279" s="2">
        <v>20201029</v>
      </c>
      <c r="B7279" s="2" t="s">
        <v>27</v>
      </c>
      <c r="C7279" s="2">
        <v>0</v>
      </c>
      <c r="D7279" s="2">
        <v>0</v>
      </c>
      <c r="E7279" s="2">
        <v>15.71</v>
      </c>
      <c r="F7279" s="2">
        <v>2.69</v>
      </c>
      <c r="G7279" s="2">
        <v>0</v>
      </c>
      <c r="H7279" s="16">
        <f t="shared" si="342"/>
        <v>0</v>
      </c>
      <c r="I7279" s="15">
        <f t="shared" si="340"/>
        <v>15.71</v>
      </c>
      <c r="J7279" s="14">
        <f t="shared" si="341"/>
        <v>0</v>
      </c>
    </row>
    <row r="7280" spans="1:10" x14ac:dyDescent="0.3">
      <c r="A7280" s="19">
        <v>20201029</v>
      </c>
      <c r="B7280" s="19" t="s">
        <v>26</v>
      </c>
      <c r="C7280" s="19">
        <v>0</v>
      </c>
      <c r="D7280" s="19">
        <v>0</v>
      </c>
      <c r="E7280" s="19">
        <v>15.32</v>
      </c>
      <c r="F7280" s="19">
        <v>2.62</v>
      </c>
      <c r="G7280" s="19">
        <v>0</v>
      </c>
      <c r="H7280" s="17">
        <f t="shared" si="342"/>
        <v>0</v>
      </c>
      <c r="I7280" s="18">
        <f t="shared" si="340"/>
        <v>15.32</v>
      </c>
      <c r="J7280" s="17">
        <f t="shared" si="341"/>
        <v>0</v>
      </c>
    </row>
    <row r="7281" spans="1:10" x14ac:dyDescent="0.3">
      <c r="A7281" s="2">
        <v>20201029</v>
      </c>
      <c r="B7281" s="2" t="s">
        <v>25</v>
      </c>
      <c r="C7281" s="2">
        <v>0</v>
      </c>
      <c r="D7281" s="2">
        <v>0</v>
      </c>
      <c r="E7281" s="2">
        <v>15.06</v>
      </c>
      <c r="F7281" s="2">
        <v>2.62</v>
      </c>
      <c r="G7281" s="2">
        <v>0</v>
      </c>
      <c r="H7281" s="16">
        <f t="shared" si="342"/>
        <v>0</v>
      </c>
      <c r="I7281" s="15">
        <f t="shared" si="340"/>
        <v>15.06</v>
      </c>
      <c r="J7281" s="14">
        <f t="shared" si="341"/>
        <v>0</v>
      </c>
    </row>
    <row r="7282" spans="1:10" x14ac:dyDescent="0.3">
      <c r="A7282" s="19">
        <v>20201030</v>
      </c>
      <c r="B7282" s="19" t="s">
        <v>48</v>
      </c>
      <c r="C7282" s="19">
        <v>0</v>
      </c>
      <c r="D7282" s="19">
        <v>0</v>
      </c>
      <c r="E7282" s="19">
        <v>14.95</v>
      </c>
      <c r="F7282" s="19">
        <v>2.76</v>
      </c>
      <c r="G7282" s="19">
        <v>0</v>
      </c>
      <c r="H7282" s="17">
        <f t="shared" si="342"/>
        <v>0</v>
      </c>
      <c r="I7282" s="18">
        <f t="shared" si="340"/>
        <v>14.95</v>
      </c>
      <c r="J7282" s="17">
        <f t="shared" si="341"/>
        <v>0</v>
      </c>
    </row>
    <row r="7283" spans="1:10" x14ac:dyDescent="0.3">
      <c r="A7283" s="2">
        <v>20201030</v>
      </c>
      <c r="B7283" s="2" t="s">
        <v>47</v>
      </c>
      <c r="C7283" s="2">
        <v>0</v>
      </c>
      <c r="D7283" s="2">
        <v>0</v>
      </c>
      <c r="E7283" s="2">
        <v>14.96</v>
      </c>
      <c r="F7283" s="2">
        <v>2.97</v>
      </c>
      <c r="G7283" s="2">
        <v>0</v>
      </c>
      <c r="H7283" s="16">
        <f t="shared" si="342"/>
        <v>0</v>
      </c>
      <c r="I7283" s="15">
        <f t="shared" si="340"/>
        <v>14.96</v>
      </c>
      <c r="J7283" s="14">
        <f t="shared" si="341"/>
        <v>0</v>
      </c>
    </row>
    <row r="7284" spans="1:10" x14ac:dyDescent="0.3">
      <c r="A7284" s="19">
        <v>20201030</v>
      </c>
      <c r="B7284" s="19" t="s">
        <v>46</v>
      </c>
      <c r="C7284" s="19">
        <v>0</v>
      </c>
      <c r="D7284" s="19">
        <v>0</v>
      </c>
      <c r="E7284" s="19">
        <v>14.89</v>
      </c>
      <c r="F7284" s="19">
        <v>3.03</v>
      </c>
      <c r="G7284" s="19">
        <v>0</v>
      </c>
      <c r="H7284" s="17">
        <f t="shared" si="342"/>
        <v>0</v>
      </c>
      <c r="I7284" s="18">
        <f t="shared" si="340"/>
        <v>14.89</v>
      </c>
      <c r="J7284" s="17">
        <f t="shared" si="341"/>
        <v>0</v>
      </c>
    </row>
    <row r="7285" spans="1:10" x14ac:dyDescent="0.3">
      <c r="A7285" s="2">
        <v>20201030</v>
      </c>
      <c r="B7285" s="2" t="s">
        <v>45</v>
      </c>
      <c r="C7285" s="2">
        <v>0</v>
      </c>
      <c r="D7285" s="2">
        <v>0</v>
      </c>
      <c r="E7285" s="2">
        <v>14.76</v>
      </c>
      <c r="F7285" s="2">
        <v>3.03</v>
      </c>
      <c r="G7285" s="2">
        <v>0</v>
      </c>
      <c r="H7285" s="16">
        <f t="shared" si="342"/>
        <v>0</v>
      </c>
      <c r="I7285" s="15">
        <f t="shared" si="340"/>
        <v>14.76</v>
      </c>
      <c r="J7285" s="14">
        <f t="shared" si="341"/>
        <v>0</v>
      </c>
    </row>
    <row r="7286" spans="1:10" x14ac:dyDescent="0.3">
      <c r="A7286" s="19">
        <v>20201030</v>
      </c>
      <c r="B7286" s="19" t="s">
        <v>44</v>
      </c>
      <c r="C7286" s="19">
        <v>0</v>
      </c>
      <c r="D7286" s="19">
        <v>0</v>
      </c>
      <c r="E7286" s="19">
        <v>14.59</v>
      </c>
      <c r="F7286" s="19">
        <v>3.1</v>
      </c>
      <c r="G7286" s="19">
        <v>0</v>
      </c>
      <c r="H7286" s="17">
        <f t="shared" si="342"/>
        <v>0</v>
      </c>
      <c r="I7286" s="18">
        <f t="shared" si="340"/>
        <v>14.59</v>
      </c>
      <c r="J7286" s="17">
        <f t="shared" si="341"/>
        <v>0</v>
      </c>
    </row>
    <row r="7287" spans="1:10" x14ac:dyDescent="0.3">
      <c r="A7287" s="2">
        <v>20201030</v>
      </c>
      <c r="B7287" s="2" t="s">
        <v>43</v>
      </c>
      <c r="C7287" s="2">
        <v>0</v>
      </c>
      <c r="D7287" s="2">
        <v>0</v>
      </c>
      <c r="E7287" s="2">
        <v>14.37</v>
      </c>
      <c r="F7287" s="2">
        <v>3.17</v>
      </c>
      <c r="G7287" s="2">
        <v>0</v>
      </c>
      <c r="H7287" s="16">
        <f t="shared" si="342"/>
        <v>0</v>
      </c>
      <c r="I7287" s="15">
        <f t="shared" si="340"/>
        <v>14.37</v>
      </c>
      <c r="J7287" s="14">
        <f t="shared" si="341"/>
        <v>0</v>
      </c>
    </row>
    <row r="7288" spans="1:10" x14ac:dyDescent="0.3">
      <c r="A7288" s="19">
        <v>20201030</v>
      </c>
      <c r="B7288" s="19" t="s">
        <v>42</v>
      </c>
      <c r="C7288" s="19">
        <v>0</v>
      </c>
      <c r="D7288" s="19">
        <v>0</v>
      </c>
      <c r="E7288" s="19">
        <v>14.16</v>
      </c>
      <c r="F7288" s="19">
        <v>3.17</v>
      </c>
      <c r="G7288" s="19">
        <v>0</v>
      </c>
      <c r="H7288" s="17">
        <f t="shared" si="342"/>
        <v>0</v>
      </c>
      <c r="I7288" s="18">
        <f t="shared" si="340"/>
        <v>14.16</v>
      </c>
      <c r="J7288" s="17">
        <f t="shared" si="341"/>
        <v>0</v>
      </c>
    </row>
    <row r="7289" spans="1:10" x14ac:dyDescent="0.3">
      <c r="A7289" s="2">
        <v>20201030</v>
      </c>
      <c r="B7289" s="2" t="s">
        <v>41</v>
      </c>
      <c r="C7289" s="2">
        <v>0</v>
      </c>
      <c r="D7289" s="2">
        <v>0</v>
      </c>
      <c r="E7289" s="2">
        <v>13.85</v>
      </c>
      <c r="F7289" s="2">
        <v>2.97</v>
      </c>
      <c r="G7289" s="2">
        <v>0</v>
      </c>
      <c r="H7289" s="16">
        <f t="shared" si="342"/>
        <v>0</v>
      </c>
      <c r="I7289" s="15">
        <f t="shared" si="340"/>
        <v>13.85</v>
      </c>
      <c r="J7289" s="14">
        <f t="shared" si="341"/>
        <v>0</v>
      </c>
    </row>
    <row r="7290" spans="1:10" x14ac:dyDescent="0.3">
      <c r="A7290" s="19">
        <v>20201030</v>
      </c>
      <c r="B7290" s="19" t="s">
        <v>40</v>
      </c>
      <c r="C7290" s="19">
        <v>146</v>
      </c>
      <c r="D7290" s="19">
        <v>11.64</v>
      </c>
      <c r="E7290" s="19">
        <v>14.11</v>
      </c>
      <c r="F7290" s="19">
        <v>2.9</v>
      </c>
      <c r="G7290" s="19">
        <v>0</v>
      </c>
      <c r="H7290" s="17">
        <f t="shared" si="342"/>
        <v>723.62578085393886</v>
      </c>
      <c r="I7290" s="18">
        <f t="shared" si="340"/>
        <v>36.723305651685592</v>
      </c>
      <c r="J7290" s="17">
        <f t="shared" si="341"/>
        <v>0.68545099292518219</v>
      </c>
    </row>
    <row r="7291" spans="1:10" x14ac:dyDescent="0.3">
      <c r="A7291" s="2">
        <v>20201030</v>
      </c>
      <c r="B7291" s="2" t="s">
        <v>39</v>
      </c>
      <c r="C7291" s="2">
        <v>335</v>
      </c>
      <c r="D7291" s="2">
        <v>21.33</v>
      </c>
      <c r="E7291" s="2">
        <v>15.42</v>
      </c>
      <c r="F7291" s="2">
        <v>2.76</v>
      </c>
      <c r="G7291" s="2">
        <v>0</v>
      </c>
      <c r="H7291" s="16">
        <f t="shared" si="342"/>
        <v>920.99001753326388</v>
      </c>
      <c r="I7291" s="15">
        <f t="shared" si="340"/>
        <v>44.200938047914498</v>
      </c>
      <c r="J7291" s="14">
        <f t="shared" si="341"/>
        <v>0.84141259232094634</v>
      </c>
    </row>
    <row r="7292" spans="1:10" x14ac:dyDescent="0.3">
      <c r="A7292" s="19">
        <v>20201030</v>
      </c>
      <c r="B7292" s="19" t="s">
        <v>38</v>
      </c>
      <c r="C7292" s="19">
        <v>477.01</v>
      </c>
      <c r="D7292" s="19">
        <v>29.4</v>
      </c>
      <c r="E7292" s="19">
        <v>17.21</v>
      </c>
      <c r="F7292" s="19">
        <v>2.41</v>
      </c>
      <c r="G7292" s="19">
        <v>0</v>
      </c>
      <c r="H7292" s="17">
        <f t="shared" si="342"/>
        <v>971.69760159130249</v>
      </c>
      <c r="I7292" s="18">
        <f t="shared" si="340"/>
        <v>47.575550049728207</v>
      </c>
      <c r="J7292" s="17">
        <f t="shared" si="341"/>
        <v>0.87298286632063848</v>
      </c>
    </row>
    <row r="7293" spans="1:10" x14ac:dyDescent="0.3">
      <c r="A7293" s="2">
        <v>20201030</v>
      </c>
      <c r="B7293" s="2" t="s">
        <v>37</v>
      </c>
      <c r="C7293" s="2">
        <v>556.01</v>
      </c>
      <c r="D7293" s="2">
        <v>35.06</v>
      </c>
      <c r="E7293" s="2">
        <v>18.89</v>
      </c>
      <c r="F7293" s="2">
        <v>1.93</v>
      </c>
      <c r="G7293" s="2">
        <v>0</v>
      </c>
      <c r="H7293" s="16">
        <f t="shared" si="342"/>
        <v>967.9267979043359</v>
      </c>
      <c r="I7293" s="15">
        <f t="shared" si="340"/>
        <v>49.137712434510497</v>
      </c>
      <c r="J7293" s="14">
        <f t="shared" si="341"/>
        <v>0.86279087372971452</v>
      </c>
    </row>
    <row r="7294" spans="1:10" x14ac:dyDescent="0.3">
      <c r="A7294" s="19">
        <v>20201030</v>
      </c>
      <c r="B7294" s="19" t="s">
        <v>36</v>
      </c>
      <c r="C7294" s="19">
        <v>583.01</v>
      </c>
      <c r="D7294" s="19">
        <v>37.49</v>
      </c>
      <c r="E7294" s="19">
        <v>20.27</v>
      </c>
      <c r="F7294" s="19">
        <v>1.31</v>
      </c>
      <c r="G7294" s="19">
        <v>0</v>
      </c>
      <c r="H7294" s="17">
        <f t="shared" si="342"/>
        <v>957.91655028335083</v>
      </c>
      <c r="I7294" s="18">
        <f t="shared" si="340"/>
        <v>50.204892196354713</v>
      </c>
      <c r="J7294" s="17">
        <f t="shared" si="341"/>
        <v>0.84926772505986947</v>
      </c>
    </row>
    <row r="7295" spans="1:10" x14ac:dyDescent="0.3">
      <c r="A7295" s="2">
        <v>20201030</v>
      </c>
      <c r="B7295" s="2" t="s">
        <v>35</v>
      </c>
      <c r="C7295" s="2">
        <v>583.01</v>
      </c>
      <c r="D7295" s="2">
        <v>36.25</v>
      </c>
      <c r="E7295" s="2">
        <v>21.22</v>
      </c>
      <c r="F7295" s="2">
        <v>0.9</v>
      </c>
      <c r="G7295" s="2">
        <v>0</v>
      </c>
      <c r="H7295" s="16">
        <f t="shared" si="342"/>
        <v>985.96395579447892</v>
      </c>
      <c r="I7295" s="15">
        <f t="shared" si="340"/>
        <v>52.031373618577462</v>
      </c>
      <c r="J7295" s="14">
        <f t="shared" si="341"/>
        <v>0.86603013550858876</v>
      </c>
    </row>
    <row r="7296" spans="1:10" x14ac:dyDescent="0.3">
      <c r="A7296" s="19">
        <v>20201030</v>
      </c>
      <c r="B7296" s="19" t="s">
        <v>34</v>
      </c>
      <c r="C7296" s="19">
        <v>508.01</v>
      </c>
      <c r="D7296" s="19">
        <v>31.57</v>
      </c>
      <c r="E7296" s="19">
        <v>21.7</v>
      </c>
      <c r="F7296" s="19">
        <v>1.24</v>
      </c>
      <c r="G7296" s="19">
        <v>0</v>
      </c>
      <c r="H7296" s="17">
        <f t="shared" si="342"/>
        <v>970.33679411166895</v>
      </c>
      <c r="I7296" s="18">
        <f t="shared" si="340"/>
        <v>52.023024815989658</v>
      </c>
      <c r="J7296" s="17">
        <f t="shared" si="341"/>
        <v>0.85234033540950538</v>
      </c>
    </row>
    <row r="7297" spans="1:10" x14ac:dyDescent="0.3">
      <c r="A7297" s="2">
        <v>20201030</v>
      </c>
      <c r="B7297" s="2" t="s">
        <v>33</v>
      </c>
      <c r="C7297" s="2">
        <v>381.01</v>
      </c>
      <c r="D7297" s="2">
        <v>24.21</v>
      </c>
      <c r="E7297" s="2">
        <v>21.77</v>
      </c>
      <c r="F7297" s="2">
        <v>2.0699999999999998</v>
      </c>
      <c r="G7297" s="2">
        <v>0</v>
      </c>
      <c r="H7297" s="16">
        <f t="shared" si="342"/>
        <v>929.10635724288557</v>
      </c>
      <c r="I7297" s="15">
        <f t="shared" si="340"/>
        <v>50.804573663840173</v>
      </c>
      <c r="J7297" s="14">
        <f t="shared" si="341"/>
        <v>0.82121798677631253</v>
      </c>
    </row>
    <row r="7298" spans="1:10" x14ac:dyDescent="0.3">
      <c r="A7298" s="19">
        <v>20201030</v>
      </c>
      <c r="B7298" s="19" t="s">
        <v>32</v>
      </c>
      <c r="C7298" s="19">
        <v>213.01</v>
      </c>
      <c r="D7298" s="19">
        <v>14.98</v>
      </c>
      <c r="E7298" s="19">
        <v>21.33</v>
      </c>
      <c r="F7298" s="19">
        <v>2.5499999999999998</v>
      </c>
      <c r="G7298" s="19">
        <v>0</v>
      </c>
      <c r="H7298" s="17">
        <f t="shared" si="342"/>
        <v>824.08104754544729</v>
      </c>
      <c r="I7298" s="18">
        <f t="shared" si="340"/>
        <v>47.082532735795226</v>
      </c>
      <c r="J7298" s="17">
        <f t="shared" si="341"/>
        <v>0.74219096235327886</v>
      </c>
    </row>
    <row r="7299" spans="1:10" x14ac:dyDescent="0.3">
      <c r="A7299" s="2">
        <v>20201030</v>
      </c>
      <c r="B7299" s="2" t="s">
        <v>31</v>
      </c>
      <c r="C7299" s="2">
        <v>36.799999999999997</v>
      </c>
      <c r="D7299" s="2">
        <v>4.54</v>
      </c>
      <c r="E7299" s="2">
        <v>20.16</v>
      </c>
      <c r="F7299" s="2">
        <v>2.69</v>
      </c>
      <c r="G7299" s="2">
        <v>0</v>
      </c>
      <c r="H7299" s="16">
        <f t="shared" si="342"/>
        <v>464.91028864360675</v>
      </c>
      <c r="I7299" s="15">
        <f t="shared" si="340"/>
        <v>34.688446520112713</v>
      </c>
      <c r="J7299" s="14">
        <f t="shared" si="341"/>
        <v>0.44464112553682489</v>
      </c>
    </row>
    <row r="7300" spans="1:10" x14ac:dyDescent="0.3">
      <c r="A7300" s="19">
        <v>20201030</v>
      </c>
      <c r="B7300" s="19" t="s">
        <v>30</v>
      </c>
      <c r="C7300" s="19">
        <v>0</v>
      </c>
      <c r="D7300" s="19">
        <v>0</v>
      </c>
      <c r="E7300" s="19">
        <v>18.809999999999999</v>
      </c>
      <c r="F7300" s="19">
        <v>2.97</v>
      </c>
      <c r="G7300" s="19">
        <v>0</v>
      </c>
      <c r="H7300" s="17">
        <f t="shared" si="342"/>
        <v>0</v>
      </c>
      <c r="I7300" s="18">
        <f t="shared" si="340"/>
        <v>18.809999999999999</v>
      </c>
      <c r="J7300" s="17">
        <f t="shared" si="341"/>
        <v>0</v>
      </c>
    </row>
    <row r="7301" spans="1:10" x14ac:dyDescent="0.3">
      <c r="A7301" s="2">
        <v>20201030</v>
      </c>
      <c r="B7301" s="2" t="s">
        <v>29</v>
      </c>
      <c r="C7301" s="2">
        <v>0</v>
      </c>
      <c r="D7301" s="2">
        <v>0</v>
      </c>
      <c r="E7301" s="2">
        <v>18.11</v>
      </c>
      <c r="F7301" s="2">
        <v>2.69</v>
      </c>
      <c r="G7301" s="2">
        <v>0</v>
      </c>
      <c r="H7301" s="16">
        <f t="shared" si="342"/>
        <v>0</v>
      </c>
      <c r="I7301" s="15">
        <f t="shared" si="340"/>
        <v>18.11</v>
      </c>
      <c r="J7301" s="14">
        <f t="shared" si="341"/>
        <v>0</v>
      </c>
    </row>
    <row r="7302" spans="1:10" x14ac:dyDescent="0.3">
      <c r="A7302" s="19">
        <v>20201030</v>
      </c>
      <c r="B7302" s="19" t="s">
        <v>28</v>
      </c>
      <c r="C7302" s="19">
        <v>0</v>
      </c>
      <c r="D7302" s="19">
        <v>0</v>
      </c>
      <c r="E7302" s="19">
        <v>17.55</v>
      </c>
      <c r="F7302" s="19">
        <v>2.76</v>
      </c>
      <c r="G7302" s="19">
        <v>0</v>
      </c>
      <c r="H7302" s="17">
        <f t="shared" si="342"/>
        <v>0</v>
      </c>
      <c r="I7302" s="18">
        <f t="shared" si="340"/>
        <v>17.55</v>
      </c>
      <c r="J7302" s="17">
        <f t="shared" si="341"/>
        <v>0</v>
      </c>
    </row>
    <row r="7303" spans="1:10" x14ac:dyDescent="0.3">
      <c r="A7303" s="2">
        <v>20201030</v>
      </c>
      <c r="B7303" s="2" t="s">
        <v>27</v>
      </c>
      <c r="C7303" s="2">
        <v>0</v>
      </c>
      <c r="D7303" s="2">
        <v>0</v>
      </c>
      <c r="E7303" s="2">
        <v>17.13</v>
      </c>
      <c r="F7303" s="2">
        <v>2.69</v>
      </c>
      <c r="G7303" s="2">
        <v>0</v>
      </c>
      <c r="H7303" s="16">
        <f t="shared" si="342"/>
        <v>0</v>
      </c>
      <c r="I7303" s="15">
        <f t="shared" si="340"/>
        <v>17.13</v>
      </c>
      <c r="J7303" s="14">
        <f t="shared" si="341"/>
        <v>0</v>
      </c>
    </row>
    <row r="7304" spans="1:10" x14ac:dyDescent="0.3">
      <c r="A7304" s="19">
        <v>20201030</v>
      </c>
      <c r="B7304" s="19" t="s">
        <v>26</v>
      </c>
      <c r="C7304" s="19">
        <v>0</v>
      </c>
      <c r="D7304" s="19">
        <v>0</v>
      </c>
      <c r="E7304" s="19">
        <v>16.78</v>
      </c>
      <c r="F7304" s="19">
        <v>2.48</v>
      </c>
      <c r="G7304" s="19">
        <v>0</v>
      </c>
      <c r="H7304" s="17">
        <f t="shared" si="342"/>
        <v>0</v>
      </c>
      <c r="I7304" s="18">
        <f t="shared" si="340"/>
        <v>16.78</v>
      </c>
      <c r="J7304" s="17">
        <f t="shared" si="341"/>
        <v>0</v>
      </c>
    </row>
    <row r="7305" spans="1:10" x14ac:dyDescent="0.3">
      <c r="A7305" s="2">
        <v>20201030</v>
      </c>
      <c r="B7305" s="2" t="s">
        <v>25</v>
      </c>
      <c r="C7305" s="2">
        <v>0</v>
      </c>
      <c r="D7305" s="2">
        <v>0</v>
      </c>
      <c r="E7305" s="2">
        <v>16.43</v>
      </c>
      <c r="F7305" s="2">
        <v>2.48</v>
      </c>
      <c r="G7305" s="2">
        <v>0</v>
      </c>
      <c r="H7305" s="16">
        <f t="shared" si="342"/>
        <v>0</v>
      </c>
      <c r="I7305" s="15">
        <f t="shared" si="340"/>
        <v>16.43</v>
      </c>
      <c r="J7305" s="14">
        <f t="shared" si="341"/>
        <v>0</v>
      </c>
    </row>
    <row r="7306" spans="1:10" x14ac:dyDescent="0.3">
      <c r="A7306" s="19">
        <v>20201031</v>
      </c>
      <c r="B7306" s="19" t="s">
        <v>48</v>
      </c>
      <c r="C7306" s="19">
        <v>0</v>
      </c>
      <c r="D7306" s="19">
        <v>0</v>
      </c>
      <c r="E7306" s="19">
        <v>16.09</v>
      </c>
      <c r="F7306" s="19">
        <v>2.41</v>
      </c>
      <c r="G7306" s="19">
        <v>0</v>
      </c>
      <c r="H7306" s="17">
        <f t="shared" si="342"/>
        <v>0</v>
      </c>
      <c r="I7306" s="18">
        <f t="shared" ref="I7306:I7369" si="343">E7306+H7306*((NOCT-20)/(800))</f>
        <v>16.09</v>
      </c>
      <c r="J7306" s="17">
        <f t="shared" ref="J7306:J7369" si="344">P_STC__W*(H7306/1000)*(1+(alpha_p/100)*(I7306-25))</f>
        <v>0</v>
      </c>
    </row>
    <row r="7307" spans="1:10" x14ac:dyDescent="0.3">
      <c r="A7307" s="2">
        <v>20201031</v>
      </c>
      <c r="B7307" s="2" t="s">
        <v>47</v>
      </c>
      <c r="C7307" s="2">
        <v>0</v>
      </c>
      <c r="D7307" s="2">
        <v>0</v>
      </c>
      <c r="E7307" s="2">
        <v>15.76</v>
      </c>
      <c r="F7307" s="2">
        <v>2.21</v>
      </c>
      <c r="G7307" s="2">
        <v>0</v>
      </c>
      <c r="H7307" s="16">
        <f t="shared" si="342"/>
        <v>0</v>
      </c>
      <c r="I7307" s="15">
        <f t="shared" si="343"/>
        <v>15.76</v>
      </c>
      <c r="J7307" s="14">
        <f t="shared" si="344"/>
        <v>0</v>
      </c>
    </row>
    <row r="7308" spans="1:10" x14ac:dyDescent="0.3">
      <c r="A7308" s="19">
        <v>20201031</v>
      </c>
      <c r="B7308" s="19" t="s">
        <v>46</v>
      </c>
      <c r="C7308" s="19">
        <v>0</v>
      </c>
      <c r="D7308" s="19">
        <v>0</v>
      </c>
      <c r="E7308" s="19">
        <v>15.19</v>
      </c>
      <c r="F7308" s="19">
        <v>1.93</v>
      </c>
      <c r="G7308" s="19">
        <v>0</v>
      </c>
      <c r="H7308" s="17">
        <f t="shared" si="342"/>
        <v>0</v>
      </c>
      <c r="I7308" s="18">
        <f t="shared" si="343"/>
        <v>15.19</v>
      </c>
      <c r="J7308" s="17">
        <f t="shared" si="344"/>
        <v>0</v>
      </c>
    </row>
    <row r="7309" spans="1:10" x14ac:dyDescent="0.3">
      <c r="A7309" s="2">
        <v>20201031</v>
      </c>
      <c r="B7309" s="2" t="s">
        <v>45</v>
      </c>
      <c r="C7309" s="2">
        <v>0</v>
      </c>
      <c r="D7309" s="2">
        <v>0</v>
      </c>
      <c r="E7309" s="2">
        <v>14.44</v>
      </c>
      <c r="F7309" s="2">
        <v>1.72</v>
      </c>
      <c r="G7309" s="2">
        <v>0</v>
      </c>
      <c r="H7309" s="16">
        <f t="shared" si="342"/>
        <v>0</v>
      </c>
      <c r="I7309" s="15">
        <f t="shared" si="343"/>
        <v>14.44</v>
      </c>
      <c r="J7309" s="14">
        <f t="shared" si="344"/>
        <v>0</v>
      </c>
    </row>
    <row r="7310" spans="1:10" x14ac:dyDescent="0.3">
      <c r="A7310" s="19">
        <v>20201031</v>
      </c>
      <c r="B7310" s="19" t="s">
        <v>44</v>
      </c>
      <c r="C7310" s="19">
        <v>0</v>
      </c>
      <c r="D7310" s="19">
        <v>0</v>
      </c>
      <c r="E7310" s="19">
        <v>13.9</v>
      </c>
      <c r="F7310" s="19">
        <v>1.72</v>
      </c>
      <c r="G7310" s="19">
        <v>0</v>
      </c>
      <c r="H7310" s="17">
        <f t="shared" si="342"/>
        <v>0</v>
      </c>
      <c r="I7310" s="18">
        <f t="shared" si="343"/>
        <v>13.9</v>
      </c>
      <c r="J7310" s="17">
        <f t="shared" si="344"/>
        <v>0</v>
      </c>
    </row>
    <row r="7311" spans="1:10" x14ac:dyDescent="0.3">
      <c r="A7311" s="2">
        <v>20201031</v>
      </c>
      <c r="B7311" s="2" t="s">
        <v>43</v>
      </c>
      <c r="C7311" s="2">
        <v>0</v>
      </c>
      <c r="D7311" s="2">
        <v>0</v>
      </c>
      <c r="E7311" s="2">
        <v>13.62</v>
      </c>
      <c r="F7311" s="2">
        <v>1.79</v>
      </c>
      <c r="G7311" s="2">
        <v>0</v>
      </c>
      <c r="H7311" s="16">
        <f t="shared" si="342"/>
        <v>0</v>
      </c>
      <c r="I7311" s="15">
        <f t="shared" si="343"/>
        <v>13.62</v>
      </c>
      <c r="J7311" s="14">
        <f t="shared" si="344"/>
        <v>0</v>
      </c>
    </row>
    <row r="7312" spans="1:10" x14ac:dyDescent="0.3">
      <c r="A7312" s="19">
        <v>20201031</v>
      </c>
      <c r="B7312" s="19" t="s">
        <v>42</v>
      </c>
      <c r="C7312" s="19">
        <v>0</v>
      </c>
      <c r="D7312" s="19">
        <v>0</v>
      </c>
      <c r="E7312" s="19">
        <v>13.61</v>
      </c>
      <c r="F7312" s="19">
        <v>2</v>
      </c>
      <c r="G7312" s="19">
        <v>0</v>
      </c>
      <c r="H7312" s="17">
        <f t="shared" si="342"/>
        <v>0</v>
      </c>
      <c r="I7312" s="18">
        <f t="shared" si="343"/>
        <v>13.61</v>
      </c>
      <c r="J7312" s="17">
        <f t="shared" si="344"/>
        <v>0</v>
      </c>
    </row>
    <row r="7313" spans="1:10" x14ac:dyDescent="0.3">
      <c r="A7313" s="2">
        <v>20201031</v>
      </c>
      <c r="B7313" s="2" t="s">
        <v>41</v>
      </c>
      <c r="C7313" s="2">
        <v>0</v>
      </c>
      <c r="D7313" s="2">
        <v>0</v>
      </c>
      <c r="E7313" s="2">
        <v>13.46</v>
      </c>
      <c r="F7313" s="2">
        <v>1.72</v>
      </c>
      <c r="G7313" s="2">
        <v>0</v>
      </c>
      <c r="H7313" s="16">
        <f t="shared" si="342"/>
        <v>0</v>
      </c>
      <c r="I7313" s="15">
        <f t="shared" si="343"/>
        <v>13.46</v>
      </c>
      <c r="J7313" s="14">
        <f t="shared" si="344"/>
        <v>0</v>
      </c>
    </row>
    <row r="7314" spans="1:10" x14ac:dyDescent="0.3">
      <c r="A7314" s="19">
        <v>20201031</v>
      </c>
      <c r="B7314" s="19" t="s">
        <v>40</v>
      </c>
      <c r="C7314" s="19">
        <v>138</v>
      </c>
      <c r="D7314" s="19">
        <v>11.41</v>
      </c>
      <c r="E7314" s="19">
        <v>14.07</v>
      </c>
      <c r="F7314" s="19">
        <v>1.31</v>
      </c>
      <c r="G7314" s="19">
        <v>0</v>
      </c>
      <c r="H7314" s="17">
        <f t="shared" si="342"/>
        <v>697.57416625245401</v>
      </c>
      <c r="I7314" s="18">
        <f t="shared" si="343"/>
        <v>35.869192695389188</v>
      </c>
      <c r="J7314" s="17">
        <f t="shared" si="344"/>
        <v>0.66345486010699883</v>
      </c>
    </row>
    <row r="7315" spans="1:10" x14ac:dyDescent="0.3">
      <c r="A7315" s="2">
        <v>20201031</v>
      </c>
      <c r="B7315" s="2" t="s">
        <v>39</v>
      </c>
      <c r="C7315" s="2">
        <v>288</v>
      </c>
      <c r="D7315" s="2">
        <v>21.08</v>
      </c>
      <c r="E7315" s="2">
        <v>17.02</v>
      </c>
      <c r="F7315" s="2">
        <v>0.9</v>
      </c>
      <c r="G7315" s="2">
        <v>0</v>
      </c>
      <c r="H7315" s="16">
        <f t="shared" ref="H7315:H7378" si="345">IF(D7315&gt;0,C7315/SIN(D7315*PI()/180),0)</f>
        <v>800.73150387159558</v>
      </c>
      <c r="I7315" s="15">
        <f t="shared" si="343"/>
        <v>42.042859495987358</v>
      </c>
      <c r="J7315" s="14">
        <f t="shared" si="344"/>
        <v>0.73932110855637134</v>
      </c>
    </row>
    <row r="7316" spans="1:10" x14ac:dyDescent="0.3">
      <c r="A7316" s="19">
        <v>20201031</v>
      </c>
      <c r="B7316" s="19" t="s">
        <v>38</v>
      </c>
      <c r="C7316" s="19">
        <v>312</v>
      </c>
      <c r="D7316" s="19">
        <v>29.11</v>
      </c>
      <c r="E7316" s="19">
        <v>18.59</v>
      </c>
      <c r="F7316" s="19">
        <v>0.55000000000000004</v>
      </c>
      <c r="G7316" s="19">
        <v>0</v>
      </c>
      <c r="H7316" s="17">
        <f t="shared" si="345"/>
        <v>641.3315028169668</v>
      </c>
      <c r="I7316" s="18">
        <f t="shared" si="343"/>
        <v>38.631609463030216</v>
      </c>
      <c r="J7316" s="17">
        <f t="shared" si="344"/>
        <v>0.60199079019464063</v>
      </c>
    </row>
    <row r="7317" spans="1:10" x14ac:dyDescent="0.3">
      <c r="A7317" s="2">
        <v>20201031</v>
      </c>
      <c r="B7317" s="2" t="s">
        <v>37</v>
      </c>
      <c r="C7317" s="2">
        <v>510.01</v>
      </c>
      <c r="D7317" s="2">
        <v>34.74</v>
      </c>
      <c r="E7317" s="2">
        <v>19.829999999999998</v>
      </c>
      <c r="F7317" s="2">
        <v>0.55000000000000004</v>
      </c>
      <c r="G7317" s="2">
        <v>0</v>
      </c>
      <c r="H7317" s="16">
        <f t="shared" si="345"/>
        <v>894.98464907264315</v>
      </c>
      <c r="I7317" s="15">
        <f t="shared" si="343"/>
        <v>47.798270283520097</v>
      </c>
      <c r="J7317" s="14">
        <f t="shared" si="344"/>
        <v>0.80316619039142534</v>
      </c>
    </row>
    <row r="7318" spans="1:10" x14ac:dyDescent="0.3">
      <c r="A7318" s="19">
        <v>20201031</v>
      </c>
      <c r="B7318" s="19" t="s">
        <v>36</v>
      </c>
      <c r="C7318" s="19">
        <v>534.01</v>
      </c>
      <c r="D7318" s="19">
        <v>37.159999999999997</v>
      </c>
      <c r="E7318" s="19">
        <v>20.69</v>
      </c>
      <c r="F7318" s="19">
        <v>1.45</v>
      </c>
      <c r="G7318" s="19">
        <v>0</v>
      </c>
      <c r="H7318" s="17">
        <f t="shared" si="345"/>
        <v>884.05974716671005</v>
      </c>
      <c r="I7318" s="18">
        <f t="shared" si="343"/>
        <v>48.31686709895969</v>
      </c>
      <c r="J7318" s="17">
        <f t="shared" si="344"/>
        <v>0.7912989808216927</v>
      </c>
    </row>
    <row r="7319" spans="1:10" x14ac:dyDescent="0.3">
      <c r="A7319" s="2">
        <v>20201031</v>
      </c>
      <c r="B7319" s="2" t="s">
        <v>35</v>
      </c>
      <c r="C7319" s="2">
        <v>547.01</v>
      </c>
      <c r="D7319" s="2">
        <v>35.93</v>
      </c>
      <c r="E7319" s="2">
        <v>21.19</v>
      </c>
      <c r="F7319" s="2">
        <v>1.93</v>
      </c>
      <c r="G7319" s="2">
        <v>0</v>
      </c>
      <c r="H7319" s="16">
        <f t="shared" si="345"/>
        <v>932.19724548864531</v>
      </c>
      <c r="I7319" s="15">
        <f t="shared" si="343"/>
        <v>50.321163921520167</v>
      </c>
      <c r="J7319" s="14">
        <f t="shared" si="344"/>
        <v>0.82597780881771132</v>
      </c>
    </row>
    <row r="7320" spans="1:10" x14ac:dyDescent="0.3">
      <c r="A7320" s="19">
        <v>20201031</v>
      </c>
      <c r="B7320" s="19" t="s">
        <v>34</v>
      </c>
      <c r="C7320" s="19">
        <v>494.01</v>
      </c>
      <c r="D7320" s="19">
        <v>31.27</v>
      </c>
      <c r="E7320" s="19">
        <v>21.36</v>
      </c>
      <c r="F7320" s="19">
        <v>2.62</v>
      </c>
      <c r="G7320" s="19">
        <v>0</v>
      </c>
      <c r="H7320" s="17">
        <f t="shared" si="345"/>
        <v>951.71832784793912</v>
      </c>
      <c r="I7320" s="18">
        <f t="shared" si="343"/>
        <v>51.101197745248101</v>
      </c>
      <c r="J7320" s="17">
        <f t="shared" si="344"/>
        <v>0.8399338806197274</v>
      </c>
    </row>
    <row r="7321" spans="1:10" x14ac:dyDescent="0.3">
      <c r="A7321" s="2">
        <v>20201031</v>
      </c>
      <c r="B7321" s="2" t="s">
        <v>33</v>
      </c>
      <c r="C7321" s="2">
        <v>369.01</v>
      </c>
      <c r="D7321" s="2">
        <v>23.94</v>
      </c>
      <c r="E7321" s="2">
        <v>21.12</v>
      </c>
      <c r="F7321" s="2">
        <v>2.97</v>
      </c>
      <c r="G7321" s="2">
        <v>0</v>
      </c>
      <c r="H7321" s="16">
        <f t="shared" si="345"/>
        <v>909.38493857436993</v>
      </c>
      <c r="I7321" s="15">
        <f t="shared" si="343"/>
        <v>49.538279330449058</v>
      </c>
      <c r="J7321" s="14">
        <f t="shared" si="344"/>
        <v>0.80896860118698477</v>
      </c>
    </row>
    <row r="7322" spans="1:10" x14ac:dyDescent="0.3">
      <c r="A7322" s="19">
        <v>20201031</v>
      </c>
      <c r="B7322" s="19" t="s">
        <v>32</v>
      </c>
      <c r="C7322" s="19">
        <v>201.01</v>
      </c>
      <c r="D7322" s="19">
        <v>14.74</v>
      </c>
      <c r="E7322" s="19">
        <v>20.62</v>
      </c>
      <c r="F7322" s="19">
        <v>2.21</v>
      </c>
      <c r="G7322" s="19">
        <v>0</v>
      </c>
      <c r="H7322" s="17">
        <f t="shared" si="345"/>
        <v>790.03066130211209</v>
      </c>
      <c r="I7322" s="18">
        <f t="shared" si="343"/>
        <v>45.308458165691007</v>
      </c>
      <c r="J7322" s="17">
        <f t="shared" si="344"/>
        <v>0.71783129044610994</v>
      </c>
    </row>
    <row r="7323" spans="1:10" x14ac:dyDescent="0.3">
      <c r="A7323" s="2">
        <v>20201031</v>
      </c>
      <c r="B7323" s="2" t="s">
        <v>31</v>
      </c>
      <c r="C7323" s="2">
        <v>35.020000000000003</v>
      </c>
      <c r="D7323" s="2">
        <v>4.32</v>
      </c>
      <c r="E7323" s="2">
        <v>19.78</v>
      </c>
      <c r="F7323" s="2">
        <v>1.86</v>
      </c>
      <c r="G7323" s="2">
        <v>0</v>
      </c>
      <c r="H7323" s="16">
        <f t="shared" si="345"/>
        <v>464.9075419375626</v>
      </c>
      <c r="I7323" s="15">
        <f t="shared" si="343"/>
        <v>34.308360685548834</v>
      </c>
      <c r="J7323" s="14">
        <f t="shared" si="344"/>
        <v>0.44543367005152223</v>
      </c>
    </row>
    <row r="7324" spans="1:10" x14ac:dyDescent="0.3">
      <c r="A7324" s="19">
        <v>20201031</v>
      </c>
      <c r="B7324" s="19" t="s">
        <v>30</v>
      </c>
      <c r="C7324" s="19">
        <v>0</v>
      </c>
      <c r="D7324" s="19">
        <v>0</v>
      </c>
      <c r="E7324" s="19">
        <v>18.54</v>
      </c>
      <c r="F7324" s="19">
        <v>2.14</v>
      </c>
      <c r="G7324" s="19">
        <v>0</v>
      </c>
      <c r="H7324" s="17">
        <f t="shared" si="345"/>
        <v>0</v>
      </c>
      <c r="I7324" s="18">
        <f t="shared" si="343"/>
        <v>18.54</v>
      </c>
      <c r="J7324" s="17">
        <f t="shared" si="344"/>
        <v>0</v>
      </c>
    </row>
    <row r="7325" spans="1:10" x14ac:dyDescent="0.3">
      <c r="A7325" s="2">
        <v>20201031</v>
      </c>
      <c r="B7325" s="2" t="s">
        <v>29</v>
      </c>
      <c r="C7325" s="2">
        <v>0</v>
      </c>
      <c r="D7325" s="2">
        <v>0</v>
      </c>
      <c r="E7325" s="2">
        <v>17.5</v>
      </c>
      <c r="F7325" s="2">
        <v>1.79</v>
      </c>
      <c r="G7325" s="2">
        <v>0</v>
      </c>
      <c r="H7325" s="16">
        <f t="shared" si="345"/>
        <v>0</v>
      </c>
      <c r="I7325" s="15">
        <f t="shared" si="343"/>
        <v>17.5</v>
      </c>
      <c r="J7325" s="14">
        <f t="shared" si="344"/>
        <v>0</v>
      </c>
    </row>
    <row r="7326" spans="1:10" x14ac:dyDescent="0.3">
      <c r="A7326" s="19">
        <v>20201031</v>
      </c>
      <c r="B7326" s="19" t="s">
        <v>28</v>
      </c>
      <c r="C7326" s="19">
        <v>0</v>
      </c>
      <c r="D7326" s="19">
        <v>0</v>
      </c>
      <c r="E7326" s="19">
        <v>16.579999999999998</v>
      </c>
      <c r="F7326" s="19">
        <v>1.59</v>
      </c>
      <c r="G7326" s="19">
        <v>0</v>
      </c>
      <c r="H7326" s="17">
        <f t="shared" si="345"/>
        <v>0</v>
      </c>
      <c r="I7326" s="18">
        <f t="shared" si="343"/>
        <v>16.579999999999998</v>
      </c>
      <c r="J7326" s="17">
        <f t="shared" si="344"/>
        <v>0</v>
      </c>
    </row>
    <row r="7327" spans="1:10" x14ac:dyDescent="0.3">
      <c r="A7327" s="2">
        <v>20201031</v>
      </c>
      <c r="B7327" s="2" t="s">
        <v>27</v>
      </c>
      <c r="C7327" s="2">
        <v>0</v>
      </c>
      <c r="D7327" s="2">
        <v>0</v>
      </c>
      <c r="E7327" s="2">
        <v>15.91</v>
      </c>
      <c r="F7327" s="2">
        <v>1.31</v>
      </c>
      <c r="G7327" s="2">
        <v>0</v>
      </c>
      <c r="H7327" s="16">
        <f t="shared" si="345"/>
        <v>0</v>
      </c>
      <c r="I7327" s="15">
        <f t="shared" si="343"/>
        <v>15.91</v>
      </c>
      <c r="J7327" s="14">
        <f t="shared" si="344"/>
        <v>0</v>
      </c>
    </row>
    <row r="7328" spans="1:10" x14ac:dyDescent="0.3">
      <c r="A7328" s="19">
        <v>20201031</v>
      </c>
      <c r="B7328" s="19" t="s">
        <v>26</v>
      </c>
      <c r="C7328" s="19">
        <v>0</v>
      </c>
      <c r="D7328" s="19">
        <v>0</v>
      </c>
      <c r="E7328" s="19">
        <v>15.57</v>
      </c>
      <c r="F7328" s="19">
        <v>1.38</v>
      </c>
      <c r="G7328" s="19">
        <v>0</v>
      </c>
      <c r="H7328" s="17">
        <f t="shared" si="345"/>
        <v>0</v>
      </c>
      <c r="I7328" s="18">
        <f t="shared" si="343"/>
        <v>15.57</v>
      </c>
      <c r="J7328" s="17">
        <f t="shared" si="344"/>
        <v>0</v>
      </c>
    </row>
    <row r="7329" spans="1:10" x14ac:dyDescent="0.3">
      <c r="A7329" s="2">
        <v>20201031</v>
      </c>
      <c r="B7329" s="2" t="s">
        <v>25</v>
      </c>
      <c r="C7329" s="2">
        <v>0</v>
      </c>
      <c r="D7329" s="2">
        <v>0</v>
      </c>
      <c r="E7329" s="2">
        <v>17.23</v>
      </c>
      <c r="F7329" s="2">
        <v>0.83</v>
      </c>
      <c r="G7329" s="2">
        <v>0</v>
      </c>
      <c r="H7329" s="16">
        <f t="shared" si="345"/>
        <v>0</v>
      </c>
      <c r="I7329" s="15">
        <f t="shared" si="343"/>
        <v>17.23</v>
      </c>
      <c r="J7329" s="14">
        <f t="shared" si="344"/>
        <v>0</v>
      </c>
    </row>
    <row r="7330" spans="1:10" x14ac:dyDescent="0.3">
      <c r="A7330" s="19">
        <v>20201101</v>
      </c>
      <c r="B7330" s="19" t="s">
        <v>48</v>
      </c>
      <c r="C7330" s="19">
        <v>0</v>
      </c>
      <c r="D7330" s="19">
        <v>0</v>
      </c>
      <c r="E7330" s="19">
        <v>17.14</v>
      </c>
      <c r="F7330" s="19">
        <v>0.41</v>
      </c>
      <c r="G7330" s="19">
        <v>0</v>
      </c>
      <c r="H7330" s="17">
        <f t="shared" si="345"/>
        <v>0</v>
      </c>
      <c r="I7330" s="18">
        <f t="shared" si="343"/>
        <v>17.14</v>
      </c>
      <c r="J7330" s="17">
        <f t="shared" si="344"/>
        <v>0</v>
      </c>
    </row>
    <row r="7331" spans="1:10" x14ac:dyDescent="0.3">
      <c r="A7331" s="2">
        <v>20201101</v>
      </c>
      <c r="B7331" s="2" t="s">
        <v>47</v>
      </c>
      <c r="C7331" s="2">
        <v>0</v>
      </c>
      <c r="D7331" s="2">
        <v>0</v>
      </c>
      <c r="E7331" s="2">
        <v>16.82</v>
      </c>
      <c r="F7331" s="2">
        <v>0.62</v>
      </c>
      <c r="G7331" s="2">
        <v>0</v>
      </c>
      <c r="H7331" s="16">
        <f t="shared" si="345"/>
        <v>0</v>
      </c>
      <c r="I7331" s="15">
        <f t="shared" si="343"/>
        <v>16.82</v>
      </c>
      <c r="J7331" s="14">
        <f t="shared" si="344"/>
        <v>0</v>
      </c>
    </row>
    <row r="7332" spans="1:10" x14ac:dyDescent="0.3">
      <c r="A7332" s="19">
        <v>20201101</v>
      </c>
      <c r="B7332" s="19" t="s">
        <v>46</v>
      </c>
      <c r="C7332" s="19">
        <v>0</v>
      </c>
      <c r="D7332" s="19">
        <v>0</v>
      </c>
      <c r="E7332" s="19">
        <v>16.739999999999998</v>
      </c>
      <c r="F7332" s="19">
        <v>0.62</v>
      </c>
      <c r="G7332" s="19">
        <v>0</v>
      </c>
      <c r="H7332" s="17">
        <f t="shared" si="345"/>
        <v>0</v>
      </c>
      <c r="I7332" s="18">
        <f t="shared" si="343"/>
        <v>16.739999999999998</v>
      </c>
      <c r="J7332" s="17">
        <f t="shared" si="344"/>
        <v>0</v>
      </c>
    </row>
    <row r="7333" spans="1:10" x14ac:dyDescent="0.3">
      <c r="A7333" s="2">
        <v>20201101</v>
      </c>
      <c r="B7333" s="2" t="s">
        <v>45</v>
      </c>
      <c r="C7333" s="2">
        <v>0</v>
      </c>
      <c r="D7333" s="2">
        <v>0</v>
      </c>
      <c r="E7333" s="2">
        <v>16.670000000000002</v>
      </c>
      <c r="F7333" s="2">
        <v>0.83</v>
      </c>
      <c r="G7333" s="2">
        <v>0</v>
      </c>
      <c r="H7333" s="16">
        <f t="shared" si="345"/>
        <v>0</v>
      </c>
      <c r="I7333" s="15">
        <f t="shared" si="343"/>
        <v>16.670000000000002</v>
      </c>
      <c r="J7333" s="14">
        <f t="shared" si="344"/>
        <v>0</v>
      </c>
    </row>
    <row r="7334" spans="1:10" x14ac:dyDescent="0.3">
      <c r="A7334" s="19">
        <v>20201101</v>
      </c>
      <c r="B7334" s="19" t="s">
        <v>44</v>
      </c>
      <c r="C7334" s="19">
        <v>0</v>
      </c>
      <c r="D7334" s="19">
        <v>0</v>
      </c>
      <c r="E7334" s="19">
        <v>16.63</v>
      </c>
      <c r="F7334" s="19">
        <v>0.83</v>
      </c>
      <c r="G7334" s="19">
        <v>0</v>
      </c>
      <c r="H7334" s="17">
        <f t="shared" si="345"/>
        <v>0</v>
      </c>
      <c r="I7334" s="18">
        <f t="shared" si="343"/>
        <v>16.63</v>
      </c>
      <c r="J7334" s="17">
        <f t="shared" si="344"/>
        <v>0</v>
      </c>
    </row>
    <row r="7335" spans="1:10" x14ac:dyDescent="0.3">
      <c r="A7335" s="2">
        <v>20201101</v>
      </c>
      <c r="B7335" s="2" t="s">
        <v>43</v>
      </c>
      <c r="C7335" s="2">
        <v>0</v>
      </c>
      <c r="D7335" s="2">
        <v>0</v>
      </c>
      <c r="E7335" s="2">
        <v>16.61</v>
      </c>
      <c r="F7335" s="2">
        <v>0.69</v>
      </c>
      <c r="G7335" s="2">
        <v>0</v>
      </c>
      <c r="H7335" s="16">
        <f t="shared" si="345"/>
        <v>0</v>
      </c>
      <c r="I7335" s="15">
        <f t="shared" si="343"/>
        <v>16.61</v>
      </c>
      <c r="J7335" s="14">
        <f t="shared" si="344"/>
        <v>0</v>
      </c>
    </row>
    <row r="7336" spans="1:10" x14ac:dyDescent="0.3">
      <c r="A7336" s="19">
        <v>20201101</v>
      </c>
      <c r="B7336" s="19" t="s">
        <v>42</v>
      </c>
      <c r="C7336" s="19">
        <v>0</v>
      </c>
      <c r="D7336" s="19">
        <v>0</v>
      </c>
      <c r="E7336" s="19">
        <v>16.57</v>
      </c>
      <c r="F7336" s="19">
        <v>0.55000000000000004</v>
      </c>
      <c r="G7336" s="19">
        <v>0</v>
      </c>
      <c r="H7336" s="17">
        <f t="shared" si="345"/>
        <v>0</v>
      </c>
      <c r="I7336" s="18">
        <f t="shared" si="343"/>
        <v>16.57</v>
      </c>
      <c r="J7336" s="17">
        <f t="shared" si="344"/>
        <v>0</v>
      </c>
    </row>
    <row r="7337" spans="1:10" x14ac:dyDescent="0.3">
      <c r="A7337" s="2">
        <v>20201101</v>
      </c>
      <c r="B7337" s="2" t="s">
        <v>41</v>
      </c>
      <c r="C7337" s="2">
        <v>0</v>
      </c>
      <c r="D7337" s="2">
        <v>0</v>
      </c>
      <c r="E7337" s="2">
        <v>14.58</v>
      </c>
      <c r="F7337" s="2">
        <v>0.69</v>
      </c>
      <c r="G7337" s="2">
        <v>0</v>
      </c>
      <c r="H7337" s="16">
        <f t="shared" si="345"/>
        <v>0</v>
      </c>
      <c r="I7337" s="15">
        <f t="shared" si="343"/>
        <v>14.58</v>
      </c>
      <c r="J7337" s="14">
        <f t="shared" si="344"/>
        <v>0</v>
      </c>
    </row>
    <row r="7338" spans="1:10" x14ac:dyDescent="0.3">
      <c r="A7338" s="19">
        <v>20201101</v>
      </c>
      <c r="B7338" s="19" t="s">
        <v>40</v>
      </c>
      <c r="C7338" s="19">
        <v>105</v>
      </c>
      <c r="D7338" s="19">
        <v>11.18</v>
      </c>
      <c r="E7338" s="19">
        <v>15.17</v>
      </c>
      <c r="F7338" s="19">
        <v>0.69</v>
      </c>
      <c r="G7338" s="19">
        <v>0</v>
      </c>
      <c r="H7338" s="17">
        <f t="shared" si="345"/>
        <v>541.53880788770698</v>
      </c>
      <c r="I7338" s="18">
        <f t="shared" si="343"/>
        <v>32.093087746490845</v>
      </c>
      <c r="J7338" s="17">
        <f t="shared" si="344"/>
        <v>0.52425348761655799</v>
      </c>
    </row>
    <row r="7339" spans="1:10" x14ac:dyDescent="0.3">
      <c r="A7339" s="2">
        <v>20201101</v>
      </c>
      <c r="B7339" s="2" t="s">
        <v>39</v>
      </c>
      <c r="C7339" s="2">
        <v>166</v>
      </c>
      <c r="D7339" s="2">
        <v>20.82</v>
      </c>
      <c r="E7339" s="2">
        <v>15.8</v>
      </c>
      <c r="F7339" s="2">
        <v>0.62</v>
      </c>
      <c r="G7339" s="2">
        <v>0</v>
      </c>
      <c r="H7339" s="16">
        <f t="shared" si="345"/>
        <v>467.03564444351719</v>
      </c>
      <c r="I7339" s="15">
        <f t="shared" si="343"/>
        <v>30.394863888859913</v>
      </c>
      <c r="J7339" s="14">
        <f t="shared" si="344"/>
        <v>0.45569747264493282</v>
      </c>
    </row>
    <row r="7340" spans="1:10" x14ac:dyDescent="0.3">
      <c r="A7340" s="19">
        <v>20201101</v>
      </c>
      <c r="B7340" s="19" t="s">
        <v>38</v>
      </c>
      <c r="C7340" s="19">
        <v>330</v>
      </c>
      <c r="D7340" s="19">
        <v>28.83</v>
      </c>
      <c r="E7340" s="19">
        <v>16.47</v>
      </c>
      <c r="F7340" s="19">
        <v>0.76</v>
      </c>
      <c r="G7340" s="19">
        <v>0</v>
      </c>
      <c r="H7340" s="17">
        <f t="shared" si="345"/>
        <v>684.34567804713595</v>
      </c>
      <c r="I7340" s="18">
        <f t="shared" si="343"/>
        <v>37.855802438973001</v>
      </c>
      <c r="J7340" s="17">
        <f t="shared" si="344"/>
        <v>0.64475552028091043</v>
      </c>
    </row>
    <row r="7341" spans="1:10" x14ac:dyDescent="0.3">
      <c r="A7341" s="2">
        <v>20201101</v>
      </c>
      <c r="B7341" s="2" t="s">
        <v>37</v>
      </c>
      <c r="C7341" s="2">
        <v>352</v>
      </c>
      <c r="D7341" s="2">
        <v>34.43</v>
      </c>
      <c r="E7341" s="2">
        <v>17.62</v>
      </c>
      <c r="F7341" s="2">
        <v>0.9</v>
      </c>
      <c r="G7341" s="2">
        <v>0</v>
      </c>
      <c r="H7341" s="16">
        <f t="shared" si="345"/>
        <v>622.56924473291838</v>
      </c>
      <c r="I7341" s="15">
        <f t="shared" si="343"/>
        <v>37.075288897903704</v>
      </c>
      <c r="J7341" s="14">
        <f t="shared" si="344"/>
        <v>0.58873957903196972</v>
      </c>
    </row>
    <row r="7342" spans="1:10" x14ac:dyDescent="0.3">
      <c r="A7342" s="19">
        <v>20201101</v>
      </c>
      <c r="B7342" s="19" t="s">
        <v>36</v>
      </c>
      <c r="C7342" s="19">
        <v>337</v>
      </c>
      <c r="D7342" s="19">
        <v>36.840000000000003</v>
      </c>
      <c r="E7342" s="19">
        <v>18.440000000000001</v>
      </c>
      <c r="F7342" s="19">
        <v>0.83</v>
      </c>
      <c r="G7342" s="19">
        <v>0</v>
      </c>
      <c r="H7342" s="17">
        <f t="shared" si="345"/>
        <v>562.05779477448129</v>
      </c>
      <c r="I7342" s="18">
        <f t="shared" si="343"/>
        <v>36.004306086702542</v>
      </c>
      <c r="J7342" s="17">
        <f t="shared" si="344"/>
        <v>0.53422504271996185</v>
      </c>
    </row>
    <row r="7343" spans="1:10" x14ac:dyDescent="0.3">
      <c r="A7343" s="2">
        <v>20201101</v>
      </c>
      <c r="B7343" s="2" t="s">
        <v>35</v>
      </c>
      <c r="C7343" s="2">
        <v>347</v>
      </c>
      <c r="D7343" s="2">
        <v>35.61</v>
      </c>
      <c r="E7343" s="2">
        <v>18.97</v>
      </c>
      <c r="F7343" s="2">
        <v>0.83</v>
      </c>
      <c r="G7343" s="2">
        <v>0</v>
      </c>
      <c r="H7343" s="16">
        <f t="shared" si="345"/>
        <v>595.94870892693427</v>
      </c>
      <c r="I7343" s="15">
        <f t="shared" si="343"/>
        <v>37.593397153966691</v>
      </c>
      <c r="J7343" s="14">
        <f t="shared" si="344"/>
        <v>0.56217612443983667</v>
      </c>
    </row>
    <row r="7344" spans="1:10" x14ac:dyDescent="0.3">
      <c r="A7344" s="19">
        <v>20201101</v>
      </c>
      <c r="B7344" s="19" t="s">
        <v>34</v>
      </c>
      <c r="C7344" s="19">
        <v>211</v>
      </c>
      <c r="D7344" s="19">
        <v>30.98</v>
      </c>
      <c r="E7344" s="19">
        <v>19.420000000000002</v>
      </c>
      <c r="F7344" s="19">
        <v>1.17</v>
      </c>
      <c r="G7344" s="19">
        <v>0</v>
      </c>
      <c r="H7344" s="17">
        <f t="shared" si="345"/>
        <v>409.91661278251701</v>
      </c>
      <c r="I7344" s="18">
        <f t="shared" si="343"/>
        <v>32.229894149453656</v>
      </c>
      <c r="J7344" s="17">
        <f t="shared" si="344"/>
        <v>0.39658017104017618</v>
      </c>
    </row>
    <row r="7345" spans="1:10" x14ac:dyDescent="0.3">
      <c r="A7345" s="2">
        <v>20201101</v>
      </c>
      <c r="B7345" s="2" t="s">
        <v>33</v>
      </c>
      <c r="C7345" s="2">
        <v>170</v>
      </c>
      <c r="D7345" s="2">
        <v>23.67</v>
      </c>
      <c r="E7345" s="2">
        <v>19.399999999999999</v>
      </c>
      <c r="F7345" s="2">
        <v>1.52</v>
      </c>
      <c r="G7345" s="2">
        <v>0</v>
      </c>
      <c r="H7345" s="16">
        <f t="shared" si="345"/>
        <v>423.44565615936256</v>
      </c>
      <c r="I7345" s="15">
        <f t="shared" si="343"/>
        <v>32.632676754980082</v>
      </c>
      <c r="J7345" s="14">
        <f t="shared" si="344"/>
        <v>0.40890154898392073</v>
      </c>
    </row>
    <row r="7346" spans="1:10" x14ac:dyDescent="0.3">
      <c r="A7346" s="19">
        <v>20201101</v>
      </c>
      <c r="B7346" s="19" t="s">
        <v>32</v>
      </c>
      <c r="C7346" s="19">
        <v>105</v>
      </c>
      <c r="D7346" s="19">
        <v>14.5</v>
      </c>
      <c r="E7346" s="19">
        <v>19</v>
      </c>
      <c r="F7346" s="19">
        <v>1.59</v>
      </c>
      <c r="G7346" s="19">
        <v>0</v>
      </c>
      <c r="H7346" s="17">
        <f t="shared" si="345"/>
        <v>419.36256210447738</v>
      </c>
      <c r="I7346" s="18">
        <f t="shared" si="343"/>
        <v>32.105080065764916</v>
      </c>
      <c r="J7346" s="17">
        <f t="shared" si="344"/>
        <v>0.40595434149296256</v>
      </c>
    </row>
    <row r="7347" spans="1:10" x14ac:dyDescent="0.3">
      <c r="A7347" s="2">
        <v>20201101</v>
      </c>
      <c r="B7347" s="2" t="s">
        <v>31</v>
      </c>
      <c r="C7347" s="2">
        <v>17.829999999999998</v>
      </c>
      <c r="D7347" s="2">
        <v>4.0999999999999996</v>
      </c>
      <c r="E7347" s="2">
        <v>18.420000000000002</v>
      </c>
      <c r="F7347" s="2">
        <v>1.45</v>
      </c>
      <c r="G7347" s="2">
        <v>0</v>
      </c>
      <c r="H7347" s="16">
        <f t="shared" si="345"/>
        <v>249.3795430929662</v>
      </c>
      <c r="I7347" s="15">
        <f t="shared" si="343"/>
        <v>26.213110721655195</v>
      </c>
      <c r="J7347" s="14">
        <f t="shared" si="344"/>
        <v>0.24801818060427222</v>
      </c>
    </row>
    <row r="7348" spans="1:10" x14ac:dyDescent="0.3">
      <c r="A7348" s="19">
        <v>20201101</v>
      </c>
      <c r="B7348" s="19" t="s">
        <v>30</v>
      </c>
      <c r="C7348" s="19">
        <v>0</v>
      </c>
      <c r="D7348" s="19">
        <v>0</v>
      </c>
      <c r="E7348" s="19">
        <v>17.88</v>
      </c>
      <c r="F7348" s="19">
        <v>1.24</v>
      </c>
      <c r="G7348" s="19">
        <v>0</v>
      </c>
      <c r="H7348" s="17">
        <f t="shared" si="345"/>
        <v>0</v>
      </c>
      <c r="I7348" s="18">
        <f t="shared" si="343"/>
        <v>17.88</v>
      </c>
      <c r="J7348" s="17">
        <f t="shared" si="344"/>
        <v>0</v>
      </c>
    </row>
    <row r="7349" spans="1:10" x14ac:dyDescent="0.3">
      <c r="A7349" s="2">
        <v>20201101</v>
      </c>
      <c r="B7349" s="2" t="s">
        <v>29</v>
      </c>
      <c r="C7349" s="2">
        <v>0</v>
      </c>
      <c r="D7349" s="2">
        <v>0</v>
      </c>
      <c r="E7349" s="2">
        <v>17.71</v>
      </c>
      <c r="F7349" s="2">
        <v>1.52</v>
      </c>
      <c r="G7349" s="2">
        <v>0</v>
      </c>
      <c r="H7349" s="16">
        <f t="shared" si="345"/>
        <v>0</v>
      </c>
      <c r="I7349" s="15">
        <f t="shared" si="343"/>
        <v>17.71</v>
      </c>
      <c r="J7349" s="14">
        <f t="shared" si="344"/>
        <v>0</v>
      </c>
    </row>
    <row r="7350" spans="1:10" x14ac:dyDescent="0.3">
      <c r="A7350" s="19">
        <v>20201101</v>
      </c>
      <c r="B7350" s="19" t="s">
        <v>28</v>
      </c>
      <c r="C7350" s="19">
        <v>0</v>
      </c>
      <c r="D7350" s="19">
        <v>0</v>
      </c>
      <c r="E7350" s="19">
        <v>17.3</v>
      </c>
      <c r="F7350" s="19">
        <v>1.52</v>
      </c>
      <c r="G7350" s="19">
        <v>0</v>
      </c>
      <c r="H7350" s="17">
        <f t="shared" si="345"/>
        <v>0</v>
      </c>
      <c r="I7350" s="18">
        <f t="shared" si="343"/>
        <v>17.3</v>
      </c>
      <c r="J7350" s="17">
        <f t="shared" si="344"/>
        <v>0</v>
      </c>
    </row>
    <row r="7351" spans="1:10" x14ac:dyDescent="0.3">
      <c r="A7351" s="2">
        <v>20201101</v>
      </c>
      <c r="B7351" s="2" t="s">
        <v>27</v>
      </c>
      <c r="C7351" s="2">
        <v>0</v>
      </c>
      <c r="D7351" s="2">
        <v>0</v>
      </c>
      <c r="E7351" s="2">
        <v>17.03</v>
      </c>
      <c r="F7351" s="2">
        <v>1.45</v>
      </c>
      <c r="G7351" s="2">
        <v>0</v>
      </c>
      <c r="H7351" s="16">
        <f t="shared" si="345"/>
        <v>0</v>
      </c>
      <c r="I7351" s="15">
        <f t="shared" si="343"/>
        <v>17.03</v>
      </c>
      <c r="J7351" s="14">
        <f t="shared" si="344"/>
        <v>0</v>
      </c>
    </row>
    <row r="7352" spans="1:10" x14ac:dyDescent="0.3">
      <c r="A7352" s="19">
        <v>20201101</v>
      </c>
      <c r="B7352" s="19" t="s">
        <v>26</v>
      </c>
      <c r="C7352" s="19">
        <v>0</v>
      </c>
      <c r="D7352" s="19">
        <v>0</v>
      </c>
      <c r="E7352" s="19">
        <v>16.89</v>
      </c>
      <c r="F7352" s="19">
        <v>1.52</v>
      </c>
      <c r="G7352" s="19">
        <v>0</v>
      </c>
      <c r="H7352" s="17">
        <f t="shared" si="345"/>
        <v>0</v>
      </c>
      <c r="I7352" s="18">
        <f t="shared" si="343"/>
        <v>16.89</v>
      </c>
      <c r="J7352" s="17">
        <f t="shared" si="344"/>
        <v>0</v>
      </c>
    </row>
    <row r="7353" spans="1:10" x14ac:dyDescent="0.3">
      <c r="A7353" s="2">
        <v>20201101</v>
      </c>
      <c r="B7353" s="2" t="s">
        <v>25</v>
      </c>
      <c r="C7353" s="2">
        <v>0</v>
      </c>
      <c r="D7353" s="2">
        <v>0</v>
      </c>
      <c r="E7353" s="2">
        <v>16.73</v>
      </c>
      <c r="F7353" s="2">
        <v>1.66</v>
      </c>
      <c r="G7353" s="2">
        <v>0</v>
      </c>
      <c r="H7353" s="16">
        <f t="shared" si="345"/>
        <v>0</v>
      </c>
      <c r="I7353" s="15">
        <f t="shared" si="343"/>
        <v>16.73</v>
      </c>
      <c r="J7353" s="14">
        <f t="shared" si="344"/>
        <v>0</v>
      </c>
    </row>
    <row r="7354" spans="1:10" x14ac:dyDescent="0.3">
      <c r="A7354" s="19">
        <v>20201102</v>
      </c>
      <c r="B7354" s="19" t="s">
        <v>48</v>
      </c>
      <c r="C7354" s="19">
        <v>0</v>
      </c>
      <c r="D7354" s="19">
        <v>0</v>
      </c>
      <c r="E7354" s="19">
        <v>16.63</v>
      </c>
      <c r="F7354" s="19">
        <v>1.59</v>
      </c>
      <c r="G7354" s="19">
        <v>0</v>
      </c>
      <c r="H7354" s="17">
        <f t="shared" si="345"/>
        <v>0</v>
      </c>
      <c r="I7354" s="18">
        <f t="shared" si="343"/>
        <v>16.63</v>
      </c>
      <c r="J7354" s="17">
        <f t="shared" si="344"/>
        <v>0</v>
      </c>
    </row>
    <row r="7355" spans="1:10" x14ac:dyDescent="0.3">
      <c r="A7355" s="2">
        <v>20201102</v>
      </c>
      <c r="B7355" s="2" t="s">
        <v>47</v>
      </c>
      <c r="C7355" s="2">
        <v>0</v>
      </c>
      <c r="D7355" s="2">
        <v>0</v>
      </c>
      <c r="E7355" s="2">
        <v>16.579999999999998</v>
      </c>
      <c r="F7355" s="2">
        <v>1.72</v>
      </c>
      <c r="G7355" s="2">
        <v>0</v>
      </c>
      <c r="H7355" s="16">
        <f t="shared" si="345"/>
        <v>0</v>
      </c>
      <c r="I7355" s="15">
        <f t="shared" si="343"/>
        <v>16.579999999999998</v>
      </c>
      <c r="J7355" s="14">
        <f t="shared" si="344"/>
        <v>0</v>
      </c>
    </row>
    <row r="7356" spans="1:10" x14ac:dyDescent="0.3">
      <c r="A7356" s="19">
        <v>20201102</v>
      </c>
      <c r="B7356" s="19" t="s">
        <v>46</v>
      </c>
      <c r="C7356" s="19">
        <v>0</v>
      </c>
      <c r="D7356" s="19">
        <v>0</v>
      </c>
      <c r="E7356" s="19">
        <v>16.54</v>
      </c>
      <c r="F7356" s="19">
        <v>1.52</v>
      </c>
      <c r="G7356" s="19">
        <v>0</v>
      </c>
      <c r="H7356" s="17">
        <f t="shared" si="345"/>
        <v>0</v>
      </c>
      <c r="I7356" s="18">
        <f t="shared" si="343"/>
        <v>16.54</v>
      </c>
      <c r="J7356" s="17">
        <f t="shared" si="344"/>
        <v>0</v>
      </c>
    </row>
    <row r="7357" spans="1:10" x14ac:dyDescent="0.3">
      <c r="A7357" s="2">
        <v>20201102</v>
      </c>
      <c r="B7357" s="2" t="s">
        <v>45</v>
      </c>
      <c r="C7357" s="2">
        <v>0</v>
      </c>
      <c r="D7357" s="2">
        <v>0</v>
      </c>
      <c r="E7357" s="2">
        <v>16.59</v>
      </c>
      <c r="F7357" s="2">
        <v>1.72</v>
      </c>
      <c r="G7357" s="2">
        <v>0</v>
      </c>
      <c r="H7357" s="16">
        <f t="shared" si="345"/>
        <v>0</v>
      </c>
      <c r="I7357" s="15">
        <f t="shared" si="343"/>
        <v>16.59</v>
      </c>
      <c r="J7357" s="14">
        <f t="shared" si="344"/>
        <v>0</v>
      </c>
    </row>
    <row r="7358" spans="1:10" x14ac:dyDescent="0.3">
      <c r="A7358" s="19">
        <v>20201102</v>
      </c>
      <c r="B7358" s="19" t="s">
        <v>44</v>
      </c>
      <c r="C7358" s="19">
        <v>0</v>
      </c>
      <c r="D7358" s="19">
        <v>0</v>
      </c>
      <c r="E7358" s="19">
        <v>16.670000000000002</v>
      </c>
      <c r="F7358" s="19">
        <v>1.66</v>
      </c>
      <c r="G7358" s="19">
        <v>0</v>
      </c>
      <c r="H7358" s="17">
        <f t="shared" si="345"/>
        <v>0</v>
      </c>
      <c r="I7358" s="18">
        <f t="shared" si="343"/>
        <v>16.670000000000002</v>
      </c>
      <c r="J7358" s="17">
        <f t="shared" si="344"/>
        <v>0</v>
      </c>
    </row>
    <row r="7359" spans="1:10" x14ac:dyDescent="0.3">
      <c r="A7359" s="2">
        <v>20201102</v>
      </c>
      <c r="B7359" s="2" t="s">
        <v>43</v>
      </c>
      <c r="C7359" s="2">
        <v>0</v>
      </c>
      <c r="D7359" s="2">
        <v>0</v>
      </c>
      <c r="E7359" s="2">
        <v>16.78</v>
      </c>
      <c r="F7359" s="2">
        <v>1.72</v>
      </c>
      <c r="G7359" s="2">
        <v>0</v>
      </c>
      <c r="H7359" s="16">
        <f t="shared" si="345"/>
        <v>0</v>
      </c>
      <c r="I7359" s="15">
        <f t="shared" si="343"/>
        <v>16.78</v>
      </c>
      <c r="J7359" s="14">
        <f t="shared" si="344"/>
        <v>0</v>
      </c>
    </row>
    <row r="7360" spans="1:10" x14ac:dyDescent="0.3">
      <c r="A7360" s="19">
        <v>20201102</v>
      </c>
      <c r="B7360" s="19" t="s">
        <v>42</v>
      </c>
      <c r="C7360" s="19">
        <v>0</v>
      </c>
      <c r="D7360" s="19">
        <v>0</v>
      </c>
      <c r="E7360" s="19">
        <v>16.91</v>
      </c>
      <c r="F7360" s="19">
        <v>1.86</v>
      </c>
      <c r="G7360" s="19">
        <v>0</v>
      </c>
      <c r="H7360" s="17">
        <f t="shared" si="345"/>
        <v>0</v>
      </c>
      <c r="I7360" s="18">
        <f t="shared" si="343"/>
        <v>16.91</v>
      </c>
      <c r="J7360" s="17">
        <f t="shared" si="344"/>
        <v>0</v>
      </c>
    </row>
    <row r="7361" spans="1:10" x14ac:dyDescent="0.3">
      <c r="A7361" s="2">
        <v>20201102</v>
      </c>
      <c r="B7361" s="2" t="s">
        <v>41</v>
      </c>
      <c r="C7361" s="2">
        <v>0</v>
      </c>
      <c r="D7361" s="2">
        <v>0</v>
      </c>
      <c r="E7361" s="2">
        <v>17.13</v>
      </c>
      <c r="F7361" s="2">
        <v>1.79</v>
      </c>
      <c r="G7361" s="2">
        <v>0</v>
      </c>
      <c r="H7361" s="16">
        <f t="shared" si="345"/>
        <v>0</v>
      </c>
      <c r="I7361" s="15">
        <f t="shared" si="343"/>
        <v>17.13</v>
      </c>
      <c r="J7361" s="14">
        <f t="shared" si="344"/>
        <v>0</v>
      </c>
    </row>
    <row r="7362" spans="1:10" x14ac:dyDescent="0.3">
      <c r="A7362" s="19">
        <v>20201102</v>
      </c>
      <c r="B7362" s="19" t="s">
        <v>40</v>
      </c>
      <c r="C7362" s="19">
        <v>102</v>
      </c>
      <c r="D7362" s="19">
        <v>10.95</v>
      </c>
      <c r="E7362" s="19">
        <v>17.22</v>
      </c>
      <c r="F7362" s="19">
        <v>1.79</v>
      </c>
      <c r="G7362" s="19">
        <v>0</v>
      </c>
      <c r="H7362" s="17">
        <f t="shared" si="345"/>
        <v>536.97693872635193</v>
      </c>
      <c r="I7362" s="18">
        <f t="shared" si="343"/>
        <v>34.000529335198493</v>
      </c>
      <c r="J7362" s="17">
        <f t="shared" si="344"/>
        <v>0.51522809362435962</v>
      </c>
    </row>
    <row r="7363" spans="1:10" x14ac:dyDescent="0.3">
      <c r="A7363" s="2">
        <v>20201102</v>
      </c>
      <c r="B7363" s="2" t="s">
        <v>39</v>
      </c>
      <c r="C7363" s="2">
        <v>257</v>
      </c>
      <c r="D7363" s="2">
        <v>20.57</v>
      </c>
      <c r="E7363" s="2">
        <v>17.850000000000001</v>
      </c>
      <c r="F7363" s="2">
        <v>2</v>
      </c>
      <c r="G7363" s="2">
        <v>0</v>
      </c>
      <c r="H7363" s="16">
        <f t="shared" si="345"/>
        <v>731.46126944626667</v>
      </c>
      <c r="I7363" s="15">
        <f t="shared" si="343"/>
        <v>40.708164670195835</v>
      </c>
      <c r="J7363" s="14">
        <f t="shared" si="344"/>
        <v>0.67975665612977065</v>
      </c>
    </row>
    <row r="7364" spans="1:10" x14ac:dyDescent="0.3">
      <c r="A7364" s="19">
        <v>20201102</v>
      </c>
      <c r="B7364" s="19" t="s">
        <v>38</v>
      </c>
      <c r="C7364" s="19">
        <v>413.01</v>
      </c>
      <c r="D7364" s="19">
        <v>28.54</v>
      </c>
      <c r="E7364" s="19">
        <v>18.670000000000002</v>
      </c>
      <c r="F7364" s="19">
        <v>1.59</v>
      </c>
      <c r="G7364" s="19">
        <v>0</v>
      </c>
      <c r="H7364" s="17">
        <f t="shared" si="345"/>
        <v>864.4496738467476</v>
      </c>
      <c r="I7364" s="18">
        <f t="shared" si="343"/>
        <v>45.684052307710864</v>
      </c>
      <c r="J7364" s="17">
        <f t="shared" si="344"/>
        <v>0.7839882236262139</v>
      </c>
    </row>
    <row r="7365" spans="1:10" x14ac:dyDescent="0.3">
      <c r="A7365" s="2">
        <v>20201102</v>
      </c>
      <c r="B7365" s="2" t="s">
        <v>37</v>
      </c>
      <c r="C7365" s="2">
        <v>165</v>
      </c>
      <c r="D7365" s="2">
        <v>34.119999999999997</v>
      </c>
      <c r="E7365" s="2">
        <v>19.29</v>
      </c>
      <c r="F7365" s="2">
        <v>1.03</v>
      </c>
      <c r="G7365" s="2">
        <v>0</v>
      </c>
      <c r="H7365" s="16">
        <f t="shared" si="345"/>
        <v>294.15539543546174</v>
      </c>
      <c r="I7365" s="15">
        <f t="shared" si="343"/>
        <v>28.482356107358179</v>
      </c>
      <c r="J7365" s="14">
        <f t="shared" si="344"/>
        <v>0.28954580316533007</v>
      </c>
    </row>
    <row r="7366" spans="1:10" x14ac:dyDescent="0.3">
      <c r="A7366" s="19">
        <v>20201102</v>
      </c>
      <c r="B7366" s="19" t="s">
        <v>36</v>
      </c>
      <c r="C7366" s="19">
        <v>102</v>
      </c>
      <c r="D7366" s="19">
        <v>36.520000000000003</v>
      </c>
      <c r="E7366" s="19">
        <v>19.809999999999999</v>
      </c>
      <c r="F7366" s="19">
        <v>1.72</v>
      </c>
      <c r="G7366" s="19">
        <v>0</v>
      </c>
      <c r="H7366" s="17">
        <f t="shared" si="345"/>
        <v>171.39880003727856</v>
      </c>
      <c r="I7366" s="18">
        <f t="shared" si="343"/>
        <v>25.166212501164953</v>
      </c>
      <c r="J7366" s="17">
        <f t="shared" si="344"/>
        <v>0.17127060123264967</v>
      </c>
    </row>
    <row r="7367" spans="1:10" x14ac:dyDescent="0.3">
      <c r="A7367" s="2">
        <v>20201102</v>
      </c>
      <c r="B7367" s="2" t="s">
        <v>35</v>
      </c>
      <c r="C7367" s="2">
        <v>107</v>
      </c>
      <c r="D7367" s="2">
        <v>35.299999999999997</v>
      </c>
      <c r="E7367" s="2">
        <v>19.86</v>
      </c>
      <c r="F7367" s="2">
        <v>2.5499999999999998</v>
      </c>
      <c r="G7367" s="2">
        <v>0</v>
      </c>
      <c r="H7367" s="16">
        <f t="shared" si="345"/>
        <v>185.16671838353659</v>
      </c>
      <c r="I7367" s="15">
        <f t="shared" si="343"/>
        <v>25.646459949485518</v>
      </c>
      <c r="J7367" s="14">
        <f t="shared" si="344"/>
        <v>0.18462805548017983</v>
      </c>
    </row>
    <row r="7368" spans="1:10" x14ac:dyDescent="0.3">
      <c r="A7368" s="19">
        <v>20201102</v>
      </c>
      <c r="B7368" s="19" t="s">
        <v>34</v>
      </c>
      <c r="C7368" s="19">
        <v>92</v>
      </c>
      <c r="D7368" s="19">
        <v>30.69</v>
      </c>
      <c r="E7368" s="19">
        <v>19.84</v>
      </c>
      <c r="F7368" s="19">
        <v>3.17</v>
      </c>
      <c r="G7368" s="19">
        <v>0</v>
      </c>
      <c r="H7368" s="17">
        <f t="shared" si="345"/>
        <v>180.25331317708012</v>
      </c>
      <c r="I7368" s="18">
        <f t="shared" si="343"/>
        <v>25.472916036783754</v>
      </c>
      <c r="J7368" s="17">
        <f t="shared" si="344"/>
        <v>0.17986971210589831</v>
      </c>
    </row>
    <row r="7369" spans="1:10" x14ac:dyDescent="0.3">
      <c r="A7369" s="2">
        <v>20201102</v>
      </c>
      <c r="B7369" s="2" t="s">
        <v>33</v>
      </c>
      <c r="C7369" s="2">
        <v>120</v>
      </c>
      <c r="D7369" s="2">
        <v>23.42</v>
      </c>
      <c r="E7369" s="2">
        <v>19.87</v>
      </c>
      <c r="F7369" s="2">
        <v>3.59</v>
      </c>
      <c r="G7369" s="2">
        <v>0</v>
      </c>
      <c r="H7369" s="16">
        <f t="shared" si="345"/>
        <v>301.91092768214435</v>
      </c>
      <c r="I7369" s="15">
        <f t="shared" si="343"/>
        <v>29.304716490067012</v>
      </c>
      <c r="J7369" s="14">
        <f t="shared" si="344"/>
        <v>0.2960625434119829</v>
      </c>
    </row>
    <row r="7370" spans="1:10" x14ac:dyDescent="0.3">
      <c r="A7370" s="19">
        <v>20201102</v>
      </c>
      <c r="B7370" s="19" t="s">
        <v>32</v>
      </c>
      <c r="C7370" s="19">
        <v>89</v>
      </c>
      <c r="D7370" s="19">
        <v>14.27</v>
      </c>
      <c r="E7370" s="19">
        <v>19.600000000000001</v>
      </c>
      <c r="F7370" s="19">
        <v>4.07</v>
      </c>
      <c r="G7370" s="19">
        <v>0</v>
      </c>
      <c r="H7370" s="17">
        <f t="shared" si="345"/>
        <v>361.06706581032046</v>
      </c>
      <c r="I7370" s="18">
        <f t="shared" ref="I7370:I7433" si="346">E7370+H7370*((NOCT-20)/(800))</f>
        <v>30.883345806572514</v>
      </c>
      <c r="J7370" s="17">
        <f t="shared" ref="J7370:J7433" si="347">P_STC__W*(H7370/1000)*(1+(alpha_p/100)*(I7370-25))</f>
        <v>0.35150779497645079</v>
      </c>
    </row>
    <row r="7371" spans="1:10" x14ac:dyDescent="0.3">
      <c r="A7371" s="2">
        <v>20201102</v>
      </c>
      <c r="B7371" s="2" t="s">
        <v>31</v>
      </c>
      <c r="C7371" s="2">
        <v>12</v>
      </c>
      <c r="D7371" s="2">
        <v>3.89</v>
      </c>
      <c r="E7371" s="2">
        <v>18.940000000000001</v>
      </c>
      <c r="F7371" s="2">
        <v>4.1399999999999997</v>
      </c>
      <c r="G7371" s="2">
        <v>0</v>
      </c>
      <c r="H7371" s="16">
        <f t="shared" si="345"/>
        <v>176.88376562693398</v>
      </c>
      <c r="I7371" s="15">
        <f t="shared" si="346"/>
        <v>24.467617675841687</v>
      </c>
      <c r="J7371" s="14">
        <f t="shared" si="347"/>
        <v>0.17730752968306052</v>
      </c>
    </row>
    <row r="7372" spans="1:10" x14ac:dyDescent="0.3">
      <c r="A7372" s="19">
        <v>20201102</v>
      </c>
      <c r="B7372" s="19" t="s">
        <v>30</v>
      </c>
      <c r="C7372" s="19">
        <v>0</v>
      </c>
      <c r="D7372" s="19">
        <v>0</v>
      </c>
      <c r="E7372" s="19">
        <v>18.37</v>
      </c>
      <c r="F7372" s="19">
        <v>4.9000000000000004</v>
      </c>
      <c r="G7372" s="19">
        <v>0</v>
      </c>
      <c r="H7372" s="17">
        <f t="shared" si="345"/>
        <v>0</v>
      </c>
      <c r="I7372" s="18">
        <f t="shared" si="346"/>
        <v>18.37</v>
      </c>
      <c r="J7372" s="17">
        <f t="shared" si="347"/>
        <v>0</v>
      </c>
    </row>
    <row r="7373" spans="1:10" x14ac:dyDescent="0.3">
      <c r="A7373" s="2">
        <v>20201102</v>
      </c>
      <c r="B7373" s="2" t="s">
        <v>29</v>
      </c>
      <c r="C7373" s="2">
        <v>0</v>
      </c>
      <c r="D7373" s="2">
        <v>0</v>
      </c>
      <c r="E7373" s="2">
        <v>17.77</v>
      </c>
      <c r="F7373" s="2">
        <v>5.59</v>
      </c>
      <c r="G7373" s="2">
        <v>0</v>
      </c>
      <c r="H7373" s="16">
        <f t="shared" si="345"/>
        <v>0</v>
      </c>
      <c r="I7373" s="15">
        <f t="shared" si="346"/>
        <v>17.77</v>
      </c>
      <c r="J7373" s="14">
        <f t="shared" si="347"/>
        <v>0</v>
      </c>
    </row>
    <row r="7374" spans="1:10" x14ac:dyDescent="0.3">
      <c r="A7374" s="19">
        <v>20201102</v>
      </c>
      <c r="B7374" s="19" t="s">
        <v>28</v>
      </c>
      <c r="C7374" s="19">
        <v>0</v>
      </c>
      <c r="D7374" s="19">
        <v>0</v>
      </c>
      <c r="E7374" s="19">
        <v>17.23</v>
      </c>
      <c r="F7374" s="19">
        <v>5.93</v>
      </c>
      <c r="G7374" s="19">
        <v>0</v>
      </c>
      <c r="H7374" s="17">
        <f t="shared" si="345"/>
        <v>0</v>
      </c>
      <c r="I7374" s="18">
        <f t="shared" si="346"/>
        <v>17.23</v>
      </c>
      <c r="J7374" s="17">
        <f t="shared" si="347"/>
        <v>0</v>
      </c>
    </row>
    <row r="7375" spans="1:10" x14ac:dyDescent="0.3">
      <c r="A7375" s="2">
        <v>20201102</v>
      </c>
      <c r="B7375" s="2" t="s">
        <v>27</v>
      </c>
      <c r="C7375" s="2">
        <v>0</v>
      </c>
      <c r="D7375" s="2">
        <v>0</v>
      </c>
      <c r="E7375" s="2">
        <v>16.649999999999999</v>
      </c>
      <c r="F7375" s="2">
        <v>6.21</v>
      </c>
      <c r="G7375" s="2">
        <v>0</v>
      </c>
      <c r="H7375" s="16">
        <f t="shared" si="345"/>
        <v>0</v>
      </c>
      <c r="I7375" s="15">
        <f t="shared" si="346"/>
        <v>16.649999999999999</v>
      </c>
      <c r="J7375" s="14">
        <f t="shared" si="347"/>
        <v>0</v>
      </c>
    </row>
    <row r="7376" spans="1:10" x14ac:dyDescent="0.3">
      <c r="A7376" s="19">
        <v>20201102</v>
      </c>
      <c r="B7376" s="19" t="s">
        <v>26</v>
      </c>
      <c r="C7376" s="19">
        <v>0</v>
      </c>
      <c r="D7376" s="19">
        <v>0</v>
      </c>
      <c r="E7376" s="19">
        <v>16.25</v>
      </c>
      <c r="F7376" s="19">
        <v>6.62</v>
      </c>
      <c r="G7376" s="19">
        <v>0</v>
      </c>
      <c r="H7376" s="17">
        <f t="shared" si="345"/>
        <v>0</v>
      </c>
      <c r="I7376" s="18">
        <f t="shared" si="346"/>
        <v>16.25</v>
      </c>
      <c r="J7376" s="17">
        <f t="shared" si="347"/>
        <v>0</v>
      </c>
    </row>
    <row r="7377" spans="1:10" x14ac:dyDescent="0.3">
      <c r="A7377" s="2">
        <v>20201102</v>
      </c>
      <c r="B7377" s="2" t="s">
        <v>25</v>
      </c>
      <c r="C7377" s="2">
        <v>0</v>
      </c>
      <c r="D7377" s="2">
        <v>0</v>
      </c>
      <c r="E7377" s="2">
        <v>15.98</v>
      </c>
      <c r="F7377" s="2">
        <v>7.1</v>
      </c>
      <c r="G7377" s="2">
        <v>0</v>
      </c>
      <c r="H7377" s="16">
        <f t="shared" si="345"/>
        <v>0</v>
      </c>
      <c r="I7377" s="15">
        <f t="shared" si="346"/>
        <v>15.98</v>
      </c>
      <c r="J7377" s="14">
        <f t="shared" si="347"/>
        <v>0</v>
      </c>
    </row>
    <row r="7378" spans="1:10" x14ac:dyDescent="0.3">
      <c r="A7378" s="19">
        <v>20201103</v>
      </c>
      <c r="B7378" s="19" t="s">
        <v>48</v>
      </c>
      <c r="C7378" s="19">
        <v>0</v>
      </c>
      <c r="D7378" s="19">
        <v>0</v>
      </c>
      <c r="E7378" s="19">
        <v>15.79</v>
      </c>
      <c r="F7378" s="19">
        <v>7.31</v>
      </c>
      <c r="G7378" s="19">
        <v>0</v>
      </c>
      <c r="H7378" s="17">
        <f t="shared" si="345"/>
        <v>0</v>
      </c>
      <c r="I7378" s="18">
        <f t="shared" si="346"/>
        <v>15.79</v>
      </c>
      <c r="J7378" s="17">
        <f t="shared" si="347"/>
        <v>0</v>
      </c>
    </row>
    <row r="7379" spans="1:10" x14ac:dyDescent="0.3">
      <c r="A7379" s="2">
        <v>20201103</v>
      </c>
      <c r="B7379" s="2" t="s">
        <v>47</v>
      </c>
      <c r="C7379" s="2">
        <v>0</v>
      </c>
      <c r="D7379" s="2">
        <v>0</v>
      </c>
      <c r="E7379" s="2">
        <v>15.53</v>
      </c>
      <c r="F7379" s="2">
        <v>7.72</v>
      </c>
      <c r="G7379" s="2">
        <v>0</v>
      </c>
      <c r="H7379" s="16">
        <f t="shared" ref="H7379:H7442" si="348">IF(D7379&gt;0,C7379/SIN(D7379*PI()/180),0)</f>
        <v>0</v>
      </c>
      <c r="I7379" s="15">
        <f t="shared" si="346"/>
        <v>15.53</v>
      </c>
      <c r="J7379" s="14">
        <f t="shared" si="347"/>
        <v>0</v>
      </c>
    </row>
    <row r="7380" spans="1:10" x14ac:dyDescent="0.3">
      <c r="A7380" s="19">
        <v>20201103</v>
      </c>
      <c r="B7380" s="19" t="s">
        <v>46</v>
      </c>
      <c r="C7380" s="19">
        <v>0</v>
      </c>
      <c r="D7380" s="19">
        <v>0</v>
      </c>
      <c r="E7380" s="19">
        <v>15.24</v>
      </c>
      <c r="F7380" s="19">
        <v>8.07</v>
      </c>
      <c r="G7380" s="19">
        <v>0</v>
      </c>
      <c r="H7380" s="17">
        <f t="shared" si="348"/>
        <v>0</v>
      </c>
      <c r="I7380" s="18">
        <f t="shared" si="346"/>
        <v>15.24</v>
      </c>
      <c r="J7380" s="17">
        <f t="shared" si="347"/>
        <v>0</v>
      </c>
    </row>
    <row r="7381" spans="1:10" x14ac:dyDescent="0.3">
      <c r="A7381" s="2">
        <v>20201103</v>
      </c>
      <c r="B7381" s="2" t="s">
        <v>45</v>
      </c>
      <c r="C7381" s="2">
        <v>0</v>
      </c>
      <c r="D7381" s="2">
        <v>0</v>
      </c>
      <c r="E7381" s="2">
        <v>14.85</v>
      </c>
      <c r="F7381" s="2">
        <v>8.07</v>
      </c>
      <c r="G7381" s="2">
        <v>0</v>
      </c>
      <c r="H7381" s="16">
        <f t="shared" si="348"/>
        <v>0</v>
      </c>
      <c r="I7381" s="15">
        <f t="shared" si="346"/>
        <v>14.85</v>
      </c>
      <c r="J7381" s="14">
        <f t="shared" si="347"/>
        <v>0</v>
      </c>
    </row>
    <row r="7382" spans="1:10" x14ac:dyDescent="0.3">
      <c r="A7382" s="19">
        <v>20201103</v>
      </c>
      <c r="B7382" s="19" t="s">
        <v>44</v>
      </c>
      <c r="C7382" s="19">
        <v>0</v>
      </c>
      <c r="D7382" s="19">
        <v>0</v>
      </c>
      <c r="E7382" s="19">
        <v>14.5</v>
      </c>
      <c r="F7382" s="19">
        <v>7.93</v>
      </c>
      <c r="G7382" s="19">
        <v>0</v>
      </c>
      <c r="H7382" s="17">
        <f t="shared" si="348"/>
        <v>0</v>
      </c>
      <c r="I7382" s="18">
        <f t="shared" si="346"/>
        <v>14.5</v>
      </c>
      <c r="J7382" s="17">
        <f t="shared" si="347"/>
        <v>0</v>
      </c>
    </row>
    <row r="7383" spans="1:10" x14ac:dyDescent="0.3">
      <c r="A7383" s="2">
        <v>20201103</v>
      </c>
      <c r="B7383" s="2" t="s">
        <v>43</v>
      </c>
      <c r="C7383" s="2">
        <v>0</v>
      </c>
      <c r="D7383" s="2">
        <v>0</v>
      </c>
      <c r="E7383" s="2">
        <v>14.2</v>
      </c>
      <c r="F7383" s="2">
        <v>7.66</v>
      </c>
      <c r="G7383" s="2">
        <v>0</v>
      </c>
      <c r="H7383" s="16">
        <f t="shared" si="348"/>
        <v>0</v>
      </c>
      <c r="I7383" s="15">
        <f t="shared" si="346"/>
        <v>14.2</v>
      </c>
      <c r="J7383" s="14">
        <f t="shared" si="347"/>
        <v>0</v>
      </c>
    </row>
    <row r="7384" spans="1:10" x14ac:dyDescent="0.3">
      <c r="A7384" s="19">
        <v>20201103</v>
      </c>
      <c r="B7384" s="19" t="s">
        <v>42</v>
      </c>
      <c r="C7384" s="19">
        <v>0</v>
      </c>
      <c r="D7384" s="19">
        <v>0</v>
      </c>
      <c r="E7384" s="19">
        <v>13.95</v>
      </c>
      <c r="F7384" s="19">
        <v>7.72</v>
      </c>
      <c r="G7384" s="19">
        <v>0</v>
      </c>
      <c r="H7384" s="17">
        <f t="shared" si="348"/>
        <v>0</v>
      </c>
      <c r="I7384" s="18">
        <f t="shared" si="346"/>
        <v>13.95</v>
      </c>
      <c r="J7384" s="17">
        <f t="shared" si="347"/>
        <v>0</v>
      </c>
    </row>
    <row r="7385" spans="1:10" x14ac:dyDescent="0.3">
      <c r="A7385" s="2">
        <v>20201103</v>
      </c>
      <c r="B7385" s="2" t="s">
        <v>41</v>
      </c>
      <c r="C7385" s="2">
        <v>0</v>
      </c>
      <c r="D7385" s="2">
        <v>0</v>
      </c>
      <c r="E7385" s="2">
        <v>14.08</v>
      </c>
      <c r="F7385" s="2">
        <v>8.07</v>
      </c>
      <c r="G7385" s="2">
        <v>0</v>
      </c>
      <c r="H7385" s="16">
        <f t="shared" si="348"/>
        <v>0</v>
      </c>
      <c r="I7385" s="15">
        <f t="shared" si="346"/>
        <v>14.08</v>
      </c>
      <c r="J7385" s="14">
        <f t="shared" si="347"/>
        <v>0</v>
      </c>
    </row>
    <row r="7386" spans="1:10" x14ac:dyDescent="0.3">
      <c r="A7386" s="19">
        <v>20201103</v>
      </c>
      <c r="B7386" s="19" t="s">
        <v>40</v>
      </c>
      <c r="C7386" s="19">
        <v>140</v>
      </c>
      <c r="D7386" s="19">
        <v>10.72</v>
      </c>
      <c r="E7386" s="19">
        <v>14.16</v>
      </c>
      <c r="F7386" s="19">
        <v>8.07</v>
      </c>
      <c r="G7386" s="19">
        <v>0</v>
      </c>
      <c r="H7386" s="17">
        <f t="shared" si="348"/>
        <v>752.64932304226966</v>
      </c>
      <c r="I7386" s="18">
        <f t="shared" si="346"/>
        <v>37.680291345070927</v>
      </c>
      <c r="J7386" s="17">
        <f t="shared" si="347"/>
        <v>0.70970216590646085</v>
      </c>
    </row>
    <row r="7387" spans="1:10" x14ac:dyDescent="0.3">
      <c r="A7387" s="2">
        <v>20201103</v>
      </c>
      <c r="B7387" s="2" t="s">
        <v>39</v>
      </c>
      <c r="C7387" s="2">
        <v>324</v>
      </c>
      <c r="D7387" s="2">
        <v>20.309999999999999</v>
      </c>
      <c r="E7387" s="2">
        <v>14.82</v>
      </c>
      <c r="F7387" s="2">
        <v>8.5500000000000007</v>
      </c>
      <c r="G7387" s="2">
        <v>0</v>
      </c>
      <c r="H7387" s="16">
        <f t="shared" si="348"/>
        <v>933.45035208580373</v>
      </c>
      <c r="I7387" s="15">
        <f t="shared" si="346"/>
        <v>43.990323502681363</v>
      </c>
      <c r="J7387" s="14">
        <f t="shared" si="347"/>
        <v>0.85368099336669812</v>
      </c>
    </row>
    <row r="7388" spans="1:10" x14ac:dyDescent="0.3">
      <c r="A7388" s="19">
        <v>20201103</v>
      </c>
      <c r="B7388" s="19" t="s">
        <v>38</v>
      </c>
      <c r="C7388" s="19">
        <v>457.01</v>
      </c>
      <c r="D7388" s="19">
        <v>28.26</v>
      </c>
      <c r="E7388" s="19">
        <v>15.64</v>
      </c>
      <c r="F7388" s="19">
        <v>9.0299999999999994</v>
      </c>
      <c r="G7388" s="19">
        <v>0</v>
      </c>
      <c r="H7388" s="17">
        <f t="shared" si="348"/>
        <v>965.22844945695113</v>
      </c>
      <c r="I7388" s="18">
        <f t="shared" si="346"/>
        <v>45.803389045529727</v>
      </c>
      <c r="J7388" s="17">
        <f t="shared" si="347"/>
        <v>0.87486834617355236</v>
      </c>
    </row>
    <row r="7389" spans="1:10" x14ac:dyDescent="0.3">
      <c r="A7389" s="2">
        <v>20201103</v>
      </c>
      <c r="B7389" s="2" t="s">
        <v>37</v>
      </c>
      <c r="C7389" s="2">
        <v>520.01</v>
      </c>
      <c r="D7389" s="2">
        <v>33.82</v>
      </c>
      <c r="E7389" s="2">
        <v>16.34</v>
      </c>
      <c r="F7389" s="2">
        <v>9.17</v>
      </c>
      <c r="G7389" s="2">
        <v>0</v>
      </c>
      <c r="H7389" s="16">
        <f t="shared" si="348"/>
        <v>934.28567569118582</v>
      </c>
      <c r="I7389" s="15">
        <f t="shared" si="346"/>
        <v>45.536427365349553</v>
      </c>
      <c r="J7389" s="14">
        <f t="shared" si="347"/>
        <v>0.84794467106325222</v>
      </c>
    </row>
    <row r="7390" spans="1:10" x14ac:dyDescent="0.3">
      <c r="A7390" s="19">
        <v>20201103</v>
      </c>
      <c r="B7390" s="19" t="s">
        <v>36</v>
      </c>
      <c r="C7390" s="19">
        <v>554.01</v>
      </c>
      <c r="D7390" s="19">
        <v>36.21</v>
      </c>
      <c r="E7390" s="19">
        <v>16.739999999999998</v>
      </c>
      <c r="F7390" s="19">
        <v>9.17</v>
      </c>
      <c r="G7390" s="19">
        <v>0</v>
      </c>
      <c r="H7390" s="17">
        <f t="shared" si="348"/>
        <v>937.81342795594401</v>
      </c>
      <c r="I7390" s="18">
        <f t="shared" si="346"/>
        <v>46.046669623623245</v>
      </c>
      <c r="J7390" s="17">
        <f t="shared" si="347"/>
        <v>0.84899310571540543</v>
      </c>
    </row>
    <row r="7391" spans="1:10" x14ac:dyDescent="0.3">
      <c r="A7391" s="2">
        <v>20201103</v>
      </c>
      <c r="B7391" s="2" t="s">
        <v>35</v>
      </c>
      <c r="C7391" s="2">
        <v>584.01</v>
      </c>
      <c r="D7391" s="2">
        <v>34.99</v>
      </c>
      <c r="E7391" s="2">
        <v>16.84</v>
      </c>
      <c r="F7391" s="2">
        <v>9.17</v>
      </c>
      <c r="G7391" s="2">
        <v>0</v>
      </c>
      <c r="H7391" s="16">
        <f t="shared" si="348"/>
        <v>1018.4442348591716</v>
      </c>
      <c r="I7391" s="15">
        <f t="shared" si="346"/>
        <v>48.666382339349113</v>
      </c>
      <c r="J7391" s="14">
        <f t="shared" si="347"/>
        <v>0.90998122691849803</v>
      </c>
    </row>
    <row r="7392" spans="1:10" x14ac:dyDescent="0.3">
      <c r="A7392" s="19">
        <v>20201103</v>
      </c>
      <c r="B7392" s="19" t="s">
        <v>34</v>
      </c>
      <c r="C7392" s="19">
        <v>505.01</v>
      </c>
      <c r="D7392" s="19">
        <v>30.41</v>
      </c>
      <c r="E7392" s="19">
        <v>16.68</v>
      </c>
      <c r="F7392" s="19">
        <v>9.24</v>
      </c>
      <c r="G7392" s="19">
        <v>0</v>
      </c>
      <c r="H7392" s="17">
        <f t="shared" si="348"/>
        <v>997.6801069057683</v>
      </c>
      <c r="I7392" s="18">
        <f t="shared" si="346"/>
        <v>47.857503340805259</v>
      </c>
      <c r="J7392" s="17">
        <f t="shared" si="347"/>
        <v>0.89505996321082726</v>
      </c>
    </row>
    <row r="7393" spans="1:10" x14ac:dyDescent="0.3">
      <c r="A7393" s="2">
        <v>20201103</v>
      </c>
      <c r="B7393" s="2" t="s">
        <v>33</v>
      </c>
      <c r="C7393" s="2">
        <v>374.01</v>
      </c>
      <c r="D7393" s="2">
        <v>23.16</v>
      </c>
      <c r="E7393" s="2">
        <v>16.37</v>
      </c>
      <c r="F7393" s="2">
        <v>9.3800000000000008</v>
      </c>
      <c r="G7393" s="2">
        <v>0</v>
      </c>
      <c r="H7393" s="16">
        <f t="shared" si="348"/>
        <v>950.95314150087847</v>
      </c>
      <c r="I7393" s="15">
        <f t="shared" si="346"/>
        <v>46.08728567190245</v>
      </c>
      <c r="J7393" s="14">
        <f t="shared" si="347"/>
        <v>0.86071454900147903</v>
      </c>
    </row>
    <row r="7394" spans="1:10" x14ac:dyDescent="0.3">
      <c r="A7394" s="19">
        <v>20201103</v>
      </c>
      <c r="B7394" s="19" t="s">
        <v>32</v>
      </c>
      <c r="C7394" s="19">
        <v>203.01</v>
      </c>
      <c r="D7394" s="19">
        <v>14.04</v>
      </c>
      <c r="E7394" s="19">
        <v>15.9</v>
      </c>
      <c r="F7394" s="19">
        <v>9.17</v>
      </c>
      <c r="G7394" s="19">
        <v>0</v>
      </c>
      <c r="H7394" s="17">
        <f t="shared" si="348"/>
        <v>836.81221632234099</v>
      </c>
      <c r="I7394" s="18">
        <f t="shared" si="346"/>
        <v>42.050381760073158</v>
      </c>
      <c r="J7394" s="17">
        <f t="shared" si="347"/>
        <v>0.7726063614482912</v>
      </c>
    </row>
    <row r="7395" spans="1:10" x14ac:dyDescent="0.3">
      <c r="A7395" s="2">
        <v>20201103</v>
      </c>
      <c r="B7395" s="2" t="s">
        <v>31</v>
      </c>
      <c r="C7395" s="2">
        <v>28.79</v>
      </c>
      <c r="D7395" s="2">
        <v>3.69</v>
      </c>
      <c r="E7395" s="2">
        <v>15.28</v>
      </c>
      <c r="F7395" s="2">
        <v>8.41</v>
      </c>
      <c r="G7395" s="2">
        <v>0</v>
      </c>
      <c r="H7395" s="16">
        <f t="shared" si="348"/>
        <v>447.3404736759133</v>
      </c>
      <c r="I7395" s="15">
        <f t="shared" si="346"/>
        <v>29.25938980237229</v>
      </c>
      <c r="J7395" s="14">
        <f t="shared" si="347"/>
        <v>0.43876618514297722</v>
      </c>
    </row>
    <row r="7396" spans="1:10" x14ac:dyDescent="0.3">
      <c r="A7396" s="19">
        <v>20201103</v>
      </c>
      <c r="B7396" s="19" t="s">
        <v>30</v>
      </c>
      <c r="C7396" s="19">
        <v>0</v>
      </c>
      <c r="D7396" s="19">
        <v>0</v>
      </c>
      <c r="E7396" s="19">
        <v>14.63</v>
      </c>
      <c r="F7396" s="19">
        <v>8.14</v>
      </c>
      <c r="G7396" s="19">
        <v>0</v>
      </c>
      <c r="H7396" s="17">
        <f t="shared" si="348"/>
        <v>0</v>
      </c>
      <c r="I7396" s="18">
        <f t="shared" si="346"/>
        <v>14.63</v>
      </c>
      <c r="J7396" s="17">
        <f t="shared" si="347"/>
        <v>0</v>
      </c>
    </row>
    <row r="7397" spans="1:10" x14ac:dyDescent="0.3">
      <c r="A7397" s="2">
        <v>20201103</v>
      </c>
      <c r="B7397" s="2" t="s">
        <v>29</v>
      </c>
      <c r="C7397" s="2">
        <v>0</v>
      </c>
      <c r="D7397" s="2">
        <v>0</v>
      </c>
      <c r="E7397" s="2">
        <v>14.35</v>
      </c>
      <c r="F7397" s="2">
        <v>7.66</v>
      </c>
      <c r="G7397" s="2">
        <v>0</v>
      </c>
      <c r="H7397" s="16">
        <f t="shared" si="348"/>
        <v>0</v>
      </c>
      <c r="I7397" s="15">
        <f t="shared" si="346"/>
        <v>14.35</v>
      </c>
      <c r="J7397" s="14">
        <f t="shared" si="347"/>
        <v>0</v>
      </c>
    </row>
    <row r="7398" spans="1:10" x14ac:dyDescent="0.3">
      <c r="A7398" s="19">
        <v>20201103</v>
      </c>
      <c r="B7398" s="19" t="s">
        <v>28</v>
      </c>
      <c r="C7398" s="19">
        <v>0</v>
      </c>
      <c r="D7398" s="19">
        <v>0</v>
      </c>
      <c r="E7398" s="19">
        <v>14.17</v>
      </c>
      <c r="F7398" s="19">
        <v>7.66</v>
      </c>
      <c r="G7398" s="19">
        <v>0</v>
      </c>
      <c r="H7398" s="17">
        <f t="shared" si="348"/>
        <v>0</v>
      </c>
      <c r="I7398" s="18">
        <f t="shared" si="346"/>
        <v>14.17</v>
      </c>
      <c r="J7398" s="17">
        <f t="shared" si="347"/>
        <v>0</v>
      </c>
    </row>
    <row r="7399" spans="1:10" x14ac:dyDescent="0.3">
      <c r="A7399" s="2">
        <v>20201103</v>
      </c>
      <c r="B7399" s="2" t="s">
        <v>27</v>
      </c>
      <c r="C7399" s="2">
        <v>0</v>
      </c>
      <c r="D7399" s="2">
        <v>0</v>
      </c>
      <c r="E7399" s="2">
        <v>14.02</v>
      </c>
      <c r="F7399" s="2">
        <v>8</v>
      </c>
      <c r="G7399" s="2">
        <v>0</v>
      </c>
      <c r="H7399" s="16">
        <f t="shared" si="348"/>
        <v>0</v>
      </c>
      <c r="I7399" s="15">
        <f t="shared" si="346"/>
        <v>14.02</v>
      </c>
      <c r="J7399" s="14">
        <f t="shared" si="347"/>
        <v>0</v>
      </c>
    </row>
    <row r="7400" spans="1:10" x14ac:dyDescent="0.3">
      <c r="A7400" s="19">
        <v>20201103</v>
      </c>
      <c r="B7400" s="19" t="s">
        <v>26</v>
      </c>
      <c r="C7400" s="19">
        <v>0</v>
      </c>
      <c r="D7400" s="19">
        <v>0</v>
      </c>
      <c r="E7400" s="19">
        <v>13.85</v>
      </c>
      <c r="F7400" s="19">
        <v>8.14</v>
      </c>
      <c r="G7400" s="19">
        <v>0</v>
      </c>
      <c r="H7400" s="17">
        <f t="shared" si="348"/>
        <v>0</v>
      </c>
      <c r="I7400" s="18">
        <f t="shared" si="346"/>
        <v>13.85</v>
      </c>
      <c r="J7400" s="17">
        <f t="shared" si="347"/>
        <v>0</v>
      </c>
    </row>
    <row r="7401" spans="1:10" x14ac:dyDescent="0.3">
      <c r="A7401" s="2">
        <v>20201103</v>
      </c>
      <c r="B7401" s="2" t="s">
        <v>25</v>
      </c>
      <c r="C7401" s="2">
        <v>0</v>
      </c>
      <c r="D7401" s="2">
        <v>0</v>
      </c>
      <c r="E7401" s="2">
        <v>13.63</v>
      </c>
      <c r="F7401" s="2">
        <v>8.07</v>
      </c>
      <c r="G7401" s="2">
        <v>0</v>
      </c>
      <c r="H7401" s="16">
        <f t="shared" si="348"/>
        <v>0</v>
      </c>
      <c r="I7401" s="15">
        <f t="shared" si="346"/>
        <v>13.63</v>
      </c>
      <c r="J7401" s="14">
        <f t="shared" si="347"/>
        <v>0</v>
      </c>
    </row>
    <row r="7402" spans="1:10" x14ac:dyDescent="0.3">
      <c r="A7402" s="19">
        <v>20201104</v>
      </c>
      <c r="B7402" s="19" t="s">
        <v>48</v>
      </c>
      <c r="C7402" s="19">
        <v>0</v>
      </c>
      <c r="D7402" s="19">
        <v>0</v>
      </c>
      <c r="E7402" s="19">
        <v>13.34</v>
      </c>
      <c r="F7402" s="19">
        <v>8</v>
      </c>
      <c r="G7402" s="19">
        <v>0</v>
      </c>
      <c r="H7402" s="17">
        <f t="shared" si="348"/>
        <v>0</v>
      </c>
      <c r="I7402" s="18">
        <f t="shared" si="346"/>
        <v>13.34</v>
      </c>
      <c r="J7402" s="17">
        <f t="shared" si="347"/>
        <v>0</v>
      </c>
    </row>
    <row r="7403" spans="1:10" x14ac:dyDescent="0.3">
      <c r="A7403" s="2">
        <v>20201104</v>
      </c>
      <c r="B7403" s="2" t="s">
        <v>47</v>
      </c>
      <c r="C7403" s="2">
        <v>0</v>
      </c>
      <c r="D7403" s="2">
        <v>0</v>
      </c>
      <c r="E7403" s="2">
        <v>13.21</v>
      </c>
      <c r="F7403" s="2">
        <v>7.79</v>
      </c>
      <c r="G7403" s="2">
        <v>0</v>
      </c>
      <c r="H7403" s="16">
        <f t="shared" si="348"/>
        <v>0</v>
      </c>
      <c r="I7403" s="15">
        <f t="shared" si="346"/>
        <v>13.21</v>
      </c>
      <c r="J7403" s="14">
        <f t="shared" si="347"/>
        <v>0</v>
      </c>
    </row>
    <row r="7404" spans="1:10" x14ac:dyDescent="0.3">
      <c r="A7404" s="19">
        <v>20201104</v>
      </c>
      <c r="B7404" s="19" t="s">
        <v>46</v>
      </c>
      <c r="C7404" s="19">
        <v>0</v>
      </c>
      <c r="D7404" s="19">
        <v>0</v>
      </c>
      <c r="E7404" s="19">
        <v>12.95</v>
      </c>
      <c r="F7404" s="19">
        <v>7.72</v>
      </c>
      <c r="G7404" s="19">
        <v>0</v>
      </c>
      <c r="H7404" s="17">
        <f t="shared" si="348"/>
        <v>0</v>
      </c>
      <c r="I7404" s="18">
        <f t="shared" si="346"/>
        <v>12.95</v>
      </c>
      <c r="J7404" s="17">
        <f t="shared" si="347"/>
        <v>0</v>
      </c>
    </row>
    <row r="7405" spans="1:10" x14ac:dyDescent="0.3">
      <c r="A7405" s="2">
        <v>20201104</v>
      </c>
      <c r="B7405" s="2" t="s">
        <v>45</v>
      </c>
      <c r="C7405" s="2">
        <v>0</v>
      </c>
      <c r="D7405" s="2">
        <v>0</v>
      </c>
      <c r="E7405" s="2">
        <v>12.76</v>
      </c>
      <c r="F7405" s="2">
        <v>7.45</v>
      </c>
      <c r="G7405" s="2">
        <v>0</v>
      </c>
      <c r="H7405" s="16">
        <f t="shared" si="348"/>
        <v>0</v>
      </c>
      <c r="I7405" s="15">
        <f t="shared" si="346"/>
        <v>12.76</v>
      </c>
      <c r="J7405" s="14">
        <f t="shared" si="347"/>
        <v>0</v>
      </c>
    </row>
    <row r="7406" spans="1:10" x14ac:dyDescent="0.3">
      <c r="A7406" s="19">
        <v>20201104</v>
      </c>
      <c r="B7406" s="19" t="s">
        <v>44</v>
      </c>
      <c r="C7406" s="19">
        <v>0</v>
      </c>
      <c r="D7406" s="19">
        <v>0</v>
      </c>
      <c r="E7406" s="19">
        <v>12.57</v>
      </c>
      <c r="F7406" s="19">
        <v>7.38</v>
      </c>
      <c r="G7406" s="19">
        <v>0</v>
      </c>
      <c r="H7406" s="17">
        <f t="shared" si="348"/>
        <v>0</v>
      </c>
      <c r="I7406" s="18">
        <f t="shared" si="346"/>
        <v>12.57</v>
      </c>
      <c r="J7406" s="17">
        <f t="shared" si="347"/>
        <v>0</v>
      </c>
    </row>
    <row r="7407" spans="1:10" x14ac:dyDescent="0.3">
      <c r="A7407" s="2">
        <v>20201104</v>
      </c>
      <c r="B7407" s="2" t="s">
        <v>43</v>
      </c>
      <c r="C7407" s="2">
        <v>0</v>
      </c>
      <c r="D7407" s="2">
        <v>0</v>
      </c>
      <c r="E7407" s="2">
        <v>12.42</v>
      </c>
      <c r="F7407" s="2">
        <v>7.45</v>
      </c>
      <c r="G7407" s="2">
        <v>0</v>
      </c>
      <c r="H7407" s="16">
        <f t="shared" si="348"/>
        <v>0</v>
      </c>
      <c r="I7407" s="15">
        <f t="shared" si="346"/>
        <v>12.42</v>
      </c>
      <c r="J7407" s="14">
        <f t="shared" si="347"/>
        <v>0</v>
      </c>
    </row>
    <row r="7408" spans="1:10" x14ac:dyDescent="0.3">
      <c r="A7408" s="19">
        <v>20201104</v>
      </c>
      <c r="B7408" s="19" t="s">
        <v>42</v>
      </c>
      <c r="C7408" s="19">
        <v>0</v>
      </c>
      <c r="D7408" s="19">
        <v>0</v>
      </c>
      <c r="E7408" s="19">
        <v>12.27</v>
      </c>
      <c r="F7408" s="19">
        <v>7.52</v>
      </c>
      <c r="G7408" s="19">
        <v>0</v>
      </c>
      <c r="H7408" s="17">
        <f t="shared" si="348"/>
        <v>0</v>
      </c>
      <c r="I7408" s="18">
        <f t="shared" si="346"/>
        <v>12.27</v>
      </c>
      <c r="J7408" s="17">
        <f t="shared" si="347"/>
        <v>0</v>
      </c>
    </row>
    <row r="7409" spans="1:10" x14ac:dyDescent="0.3">
      <c r="A7409" s="2">
        <v>20201104</v>
      </c>
      <c r="B7409" s="2" t="s">
        <v>41</v>
      </c>
      <c r="C7409" s="2">
        <v>0</v>
      </c>
      <c r="D7409" s="2">
        <v>0</v>
      </c>
      <c r="E7409" s="2">
        <v>12.18</v>
      </c>
      <c r="F7409" s="2">
        <v>7.59</v>
      </c>
      <c r="G7409" s="2">
        <v>0</v>
      </c>
      <c r="H7409" s="16">
        <f t="shared" si="348"/>
        <v>0</v>
      </c>
      <c r="I7409" s="15">
        <f t="shared" si="346"/>
        <v>12.18</v>
      </c>
      <c r="J7409" s="14">
        <f t="shared" si="347"/>
        <v>0</v>
      </c>
    </row>
    <row r="7410" spans="1:10" x14ac:dyDescent="0.3">
      <c r="A7410" s="19">
        <v>20201104</v>
      </c>
      <c r="B7410" s="19" t="s">
        <v>40</v>
      </c>
      <c r="C7410" s="19">
        <v>49</v>
      </c>
      <c r="D7410" s="19">
        <v>10.49</v>
      </c>
      <c r="E7410" s="19">
        <v>12.3</v>
      </c>
      <c r="F7410" s="19">
        <v>7.66</v>
      </c>
      <c r="G7410" s="19">
        <v>0</v>
      </c>
      <c r="H7410" s="17">
        <f t="shared" si="348"/>
        <v>269.13625750568559</v>
      </c>
      <c r="I7410" s="18">
        <f t="shared" si="346"/>
        <v>20.710508047052677</v>
      </c>
      <c r="J7410" s="17">
        <f t="shared" si="347"/>
        <v>0.27433131765436208</v>
      </c>
    </row>
    <row r="7411" spans="1:10" x14ac:dyDescent="0.3">
      <c r="A7411" s="2">
        <v>20201104</v>
      </c>
      <c r="B7411" s="2" t="s">
        <v>39</v>
      </c>
      <c r="C7411" s="2">
        <v>222</v>
      </c>
      <c r="D7411" s="2">
        <v>20.059999999999999</v>
      </c>
      <c r="E7411" s="2">
        <v>13.05</v>
      </c>
      <c r="F7411" s="2">
        <v>7.93</v>
      </c>
      <c r="G7411" s="2">
        <v>0</v>
      </c>
      <c r="H7411" s="16">
        <f t="shared" si="348"/>
        <v>647.22277399976474</v>
      </c>
      <c r="I7411" s="15">
        <f t="shared" si="346"/>
        <v>33.275711687492645</v>
      </c>
      <c r="J7411" s="14">
        <f t="shared" si="347"/>
        <v>0.62311974316135899</v>
      </c>
    </row>
    <row r="7412" spans="1:10" x14ac:dyDescent="0.3">
      <c r="A7412" s="19">
        <v>20201104</v>
      </c>
      <c r="B7412" s="19" t="s">
        <v>38</v>
      </c>
      <c r="C7412" s="19">
        <v>170</v>
      </c>
      <c r="D7412" s="19">
        <v>27.98</v>
      </c>
      <c r="E7412" s="19">
        <v>13.8</v>
      </c>
      <c r="F7412" s="19">
        <v>7.93</v>
      </c>
      <c r="G7412" s="19">
        <v>0</v>
      </c>
      <c r="H7412" s="17">
        <f t="shared" si="348"/>
        <v>362.34716162618042</v>
      </c>
      <c r="I7412" s="18">
        <f t="shared" si="346"/>
        <v>25.123348800818139</v>
      </c>
      <c r="J7412" s="17">
        <f t="shared" si="347"/>
        <v>0.36214603373078141</v>
      </c>
    </row>
    <row r="7413" spans="1:10" x14ac:dyDescent="0.3">
      <c r="A7413" s="2">
        <v>20201104</v>
      </c>
      <c r="B7413" s="2" t="s">
        <v>37</v>
      </c>
      <c r="C7413" s="2">
        <v>234</v>
      </c>
      <c r="D7413" s="2">
        <v>33.520000000000003</v>
      </c>
      <c r="E7413" s="2">
        <v>14.13</v>
      </c>
      <c r="F7413" s="2">
        <v>7.52</v>
      </c>
      <c r="G7413" s="2">
        <v>0</v>
      </c>
      <c r="H7413" s="16">
        <f t="shared" si="348"/>
        <v>423.73799612694643</v>
      </c>
      <c r="I7413" s="15">
        <f t="shared" si="346"/>
        <v>27.371812378967078</v>
      </c>
      <c r="J7413" s="14">
        <f t="shared" si="347"/>
        <v>0.41921537451600971</v>
      </c>
    </row>
    <row r="7414" spans="1:10" x14ac:dyDescent="0.3">
      <c r="A7414" s="19">
        <v>20201104</v>
      </c>
      <c r="B7414" s="19" t="s">
        <v>36</v>
      </c>
      <c r="C7414" s="19">
        <v>90</v>
      </c>
      <c r="D7414" s="19">
        <v>35.89</v>
      </c>
      <c r="E7414" s="19">
        <v>14.36</v>
      </c>
      <c r="F7414" s="19">
        <v>7.1</v>
      </c>
      <c r="G7414" s="19">
        <v>0</v>
      </c>
      <c r="H7414" s="17">
        <f t="shared" si="348"/>
        <v>153.52310740886077</v>
      </c>
      <c r="I7414" s="18">
        <f t="shared" si="346"/>
        <v>19.1575971065269</v>
      </c>
      <c r="J7414" s="17">
        <f t="shared" si="347"/>
        <v>0.15755935472009305</v>
      </c>
    </row>
    <row r="7415" spans="1:10" x14ac:dyDescent="0.3">
      <c r="A7415" s="2">
        <v>20201104</v>
      </c>
      <c r="B7415" s="2" t="s">
        <v>35</v>
      </c>
      <c r="C7415" s="2">
        <v>174</v>
      </c>
      <c r="D7415" s="2">
        <v>34.69</v>
      </c>
      <c r="E7415" s="2">
        <v>14.51</v>
      </c>
      <c r="F7415" s="2">
        <v>6.9</v>
      </c>
      <c r="G7415" s="2">
        <v>0</v>
      </c>
      <c r="H7415" s="16">
        <f t="shared" si="348"/>
        <v>305.72656236495675</v>
      </c>
      <c r="I7415" s="15">
        <f t="shared" si="346"/>
        <v>24.0639550739049</v>
      </c>
      <c r="J7415" s="14">
        <f t="shared" si="347"/>
        <v>0.30701434445359077</v>
      </c>
    </row>
    <row r="7416" spans="1:10" x14ac:dyDescent="0.3">
      <c r="A7416" s="19">
        <v>20201104</v>
      </c>
      <c r="B7416" s="19" t="s">
        <v>34</v>
      </c>
      <c r="C7416" s="19">
        <v>196</v>
      </c>
      <c r="D7416" s="19">
        <v>30.13</v>
      </c>
      <c r="E7416" s="19">
        <v>14.6</v>
      </c>
      <c r="F7416" s="19">
        <v>6.83</v>
      </c>
      <c r="G7416" s="19">
        <v>0</v>
      </c>
      <c r="H7416" s="17">
        <f t="shared" si="348"/>
        <v>390.46651257379222</v>
      </c>
      <c r="I7416" s="18">
        <f t="shared" si="346"/>
        <v>26.802078517931008</v>
      </c>
      <c r="J7416" s="17">
        <f t="shared" si="347"/>
        <v>0.38730008165952923</v>
      </c>
    </row>
    <row r="7417" spans="1:10" x14ac:dyDescent="0.3">
      <c r="A7417" s="2">
        <v>20201104</v>
      </c>
      <c r="B7417" s="2" t="s">
        <v>33</v>
      </c>
      <c r="C7417" s="2">
        <v>109</v>
      </c>
      <c r="D7417" s="2">
        <v>22.91</v>
      </c>
      <c r="E7417" s="2">
        <v>14.57</v>
      </c>
      <c r="F7417" s="2">
        <v>6.83</v>
      </c>
      <c r="G7417" s="2">
        <v>0</v>
      </c>
      <c r="H7417" s="16">
        <f t="shared" si="348"/>
        <v>280.00071415356155</v>
      </c>
      <c r="I7417" s="15">
        <f t="shared" si="346"/>
        <v>23.3200223172988</v>
      </c>
      <c r="J7417" s="14">
        <f t="shared" si="347"/>
        <v>0.28211749143269421</v>
      </c>
    </row>
    <row r="7418" spans="1:10" x14ac:dyDescent="0.3">
      <c r="A7418" s="19">
        <v>20201104</v>
      </c>
      <c r="B7418" s="19" t="s">
        <v>32</v>
      </c>
      <c r="C7418" s="19">
        <v>111</v>
      </c>
      <c r="D7418" s="19">
        <v>13.82</v>
      </c>
      <c r="E7418" s="19">
        <v>14.53</v>
      </c>
      <c r="F7418" s="19">
        <v>6.62</v>
      </c>
      <c r="G7418" s="19">
        <v>0</v>
      </c>
      <c r="H7418" s="17">
        <f t="shared" si="348"/>
        <v>464.68317283166414</v>
      </c>
      <c r="I7418" s="18">
        <f t="shared" si="346"/>
        <v>29.051349150989502</v>
      </c>
      <c r="J7418" s="17">
        <f t="shared" si="347"/>
        <v>0.45621150083187612</v>
      </c>
    </row>
    <row r="7419" spans="1:10" x14ac:dyDescent="0.3">
      <c r="A7419" s="2">
        <v>20201104</v>
      </c>
      <c r="B7419" s="2" t="s">
        <v>31</v>
      </c>
      <c r="C7419" s="2">
        <v>5</v>
      </c>
      <c r="D7419" s="2">
        <v>3.49</v>
      </c>
      <c r="E7419" s="2">
        <v>14.44</v>
      </c>
      <c r="F7419" s="2">
        <v>5.72</v>
      </c>
      <c r="G7419" s="2">
        <v>0</v>
      </c>
      <c r="H7419" s="16">
        <f t="shared" si="348"/>
        <v>82.136425974781417</v>
      </c>
      <c r="I7419" s="15">
        <f t="shared" si="346"/>
        <v>17.006763311711918</v>
      </c>
      <c r="J7419" s="14">
        <f t="shared" si="347"/>
        <v>8.509083749574059E-2</v>
      </c>
    </row>
    <row r="7420" spans="1:10" x14ac:dyDescent="0.3">
      <c r="A7420" s="19">
        <v>20201104</v>
      </c>
      <c r="B7420" s="19" t="s">
        <v>30</v>
      </c>
      <c r="C7420" s="19">
        <v>0</v>
      </c>
      <c r="D7420" s="19">
        <v>0</v>
      </c>
      <c r="E7420" s="19">
        <v>14.19</v>
      </c>
      <c r="F7420" s="19">
        <v>5.17</v>
      </c>
      <c r="G7420" s="19">
        <v>0</v>
      </c>
      <c r="H7420" s="17">
        <f t="shared" si="348"/>
        <v>0</v>
      </c>
      <c r="I7420" s="18">
        <f t="shared" si="346"/>
        <v>14.19</v>
      </c>
      <c r="J7420" s="17">
        <f t="shared" si="347"/>
        <v>0</v>
      </c>
    </row>
    <row r="7421" spans="1:10" x14ac:dyDescent="0.3">
      <c r="A7421" s="2">
        <v>20201104</v>
      </c>
      <c r="B7421" s="2" t="s">
        <v>29</v>
      </c>
      <c r="C7421" s="2">
        <v>0</v>
      </c>
      <c r="D7421" s="2">
        <v>0</v>
      </c>
      <c r="E7421" s="2">
        <v>13.43</v>
      </c>
      <c r="F7421" s="2">
        <v>4.83</v>
      </c>
      <c r="G7421" s="2">
        <v>0</v>
      </c>
      <c r="H7421" s="16">
        <f t="shared" si="348"/>
        <v>0</v>
      </c>
      <c r="I7421" s="15">
        <f t="shared" si="346"/>
        <v>13.43</v>
      </c>
      <c r="J7421" s="14">
        <f t="shared" si="347"/>
        <v>0</v>
      </c>
    </row>
    <row r="7422" spans="1:10" x14ac:dyDescent="0.3">
      <c r="A7422" s="19">
        <v>20201104</v>
      </c>
      <c r="B7422" s="19" t="s">
        <v>28</v>
      </c>
      <c r="C7422" s="19">
        <v>0</v>
      </c>
      <c r="D7422" s="19">
        <v>0</v>
      </c>
      <c r="E7422" s="19">
        <v>13.4</v>
      </c>
      <c r="F7422" s="19">
        <v>4.41</v>
      </c>
      <c r="G7422" s="19">
        <v>0</v>
      </c>
      <c r="H7422" s="17">
        <f t="shared" si="348"/>
        <v>0</v>
      </c>
      <c r="I7422" s="18">
        <f t="shared" si="346"/>
        <v>13.4</v>
      </c>
      <c r="J7422" s="17">
        <f t="shared" si="347"/>
        <v>0</v>
      </c>
    </row>
    <row r="7423" spans="1:10" x14ac:dyDescent="0.3">
      <c r="A7423" s="2">
        <v>20201104</v>
      </c>
      <c r="B7423" s="2" t="s">
        <v>27</v>
      </c>
      <c r="C7423" s="2">
        <v>0</v>
      </c>
      <c r="D7423" s="2">
        <v>0</v>
      </c>
      <c r="E7423" s="2">
        <v>13.01</v>
      </c>
      <c r="F7423" s="2">
        <v>4.1399999999999997</v>
      </c>
      <c r="G7423" s="2">
        <v>0</v>
      </c>
      <c r="H7423" s="16">
        <f t="shared" si="348"/>
        <v>0</v>
      </c>
      <c r="I7423" s="15">
        <f t="shared" si="346"/>
        <v>13.01</v>
      </c>
      <c r="J7423" s="14">
        <f t="shared" si="347"/>
        <v>0</v>
      </c>
    </row>
    <row r="7424" spans="1:10" x14ac:dyDescent="0.3">
      <c r="A7424" s="19">
        <v>20201104</v>
      </c>
      <c r="B7424" s="19" t="s">
        <v>26</v>
      </c>
      <c r="C7424" s="19">
        <v>0</v>
      </c>
      <c r="D7424" s="19">
        <v>0</v>
      </c>
      <c r="E7424" s="19">
        <v>12.67</v>
      </c>
      <c r="F7424" s="19">
        <v>3.79</v>
      </c>
      <c r="G7424" s="19">
        <v>0</v>
      </c>
      <c r="H7424" s="17">
        <f t="shared" si="348"/>
        <v>0</v>
      </c>
      <c r="I7424" s="18">
        <f t="shared" si="346"/>
        <v>12.67</v>
      </c>
      <c r="J7424" s="17">
        <f t="shared" si="347"/>
        <v>0</v>
      </c>
    </row>
    <row r="7425" spans="1:10" x14ac:dyDescent="0.3">
      <c r="A7425" s="2">
        <v>20201104</v>
      </c>
      <c r="B7425" s="2" t="s">
        <v>25</v>
      </c>
      <c r="C7425" s="2">
        <v>0</v>
      </c>
      <c r="D7425" s="2">
        <v>0</v>
      </c>
      <c r="E7425" s="2">
        <v>12.58</v>
      </c>
      <c r="F7425" s="2">
        <v>3.79</v>
      </c>
      <c r="G7425" s="2">
        <v>0</v>
      </c>
      <c r="H7425" s="16">
        <f t="shared" si="348"/>
        <v>0</v>
      </c>
      <c r="I7425" s="15">
        <f t="shared" si="346"/>
        <v>12.58</v>
      </c>
      <c r="J7425" s="14">
        <f t="shared" si="347"/>
        <v>0</v>
      </c>
    </row>
    <row r="7426" spans="1:10" x14ac:dyDescent="0.3">
      <c r="A7426" s="19">
        <v>20201105</v>
      </c>
      <c r="B7426" s="19" t="s">
        <v>48</v>
      </c>
      <c r="C7426" s="19">
        <v>0</v>
      </c>
      <c r="D7426" s="19">
        <v>0</v>
      </c>
      <c r="E7426" s="19">
        <v>12.87</v>
      </c>
      <c r="F7426" s="19">
        <v>4.07</v>
      </c>
      <c r="G7426" s="19">
        <v>0</v>
      </c>
      <c r="H7426" s="17">
        <f t="shared" si="348"/>
        <v>0</v>
      </c>
      <c r="I7426" s="18">
        <f t="shared" si="346"/>
        <v>12.87</v>
      </c>
      <c r="J7426" s="17">
        <f t="shared" si="347"/>
        <v>0</v>
      </c>
    </row>
    <row r="7427" spans="1:10" x14ac:dyDescent="0.3">
      <c r="A7427" s="2">
        <v>20201105</v>
      </c>
      <c r="B7427" s="2" t="s">
        <v>47</v>
      </c>
      <c r="C7427" s="2">
        <v>0</v>
      </c>
      <c r="D7427" s="2">
        <v>0</v>
      </c>
      <c r="E7427" s="2">
        <v>13.29</v>
      </c>
      <c r="F7427" s="2">
        <v>5.17</v>
      </c>
      <c r="G7427" s="2">
        <v>0</v>
      </c>
      <c r="H7427" s="16">
        <f t="shared" si="348"/>
        <v>0</v>
      </c>
      <c r="I7427" s="15">
        <f t="shared" si="346"/>
        <v>13.29</v>
      </c>
      <c r="J7427" s="14">
        <f t="shared" si="347"/>
        <v>0</v>
      </c>
    </row>
    <row r="7428" spans="1:10" x14ac:dyDescent="0.3">
      <c r="A7428" s="19">
        <v>20201105</v>
      </c>
      <c r="B7428" s="19" t="s">
        <v>46</v>
      </c>
      <c r="C7428" s="19">
        <v>0</v>
      </c>
      <c r="D7428" s="19">
        <v>0</v>
      </c>
      <c r="E7428" s="19">
        <v>13.61</v>
      </c>
      <c r="F7428" s="19">
        <v>5.03</v>
      </c>
      <c r="G7428" s="19">
        <v>0</v>
      </c>
      <c r="H7428" s="17">
        <f t="shared" si="348"/>
        <v>0</v>
      </c>
      <c r="I7428" s="18">
        <f t="shared" si="346"/>
        <v>13.61</v>
      </c>
      <c r="J7428" s="17">
        <f t="shared" si="347"/>
        <v>0</v>
      </c>
    </row>
    <row r="7429" spans="1:10" x14ac:dyDescent="0.3">
      <c r="A7429" s="2">
        <v>20201105</v>
      </c>
      <c r="B7429" s="2" t="s">
        <v>45</v>
      </c>
      <c r="C7429" s="2">
        <v>0</v>
      </c>
      <c r="D7429" s="2">
        <v>0</v>
      </c>
      <c r="E7429" s="2">
        <v>13.71</v>
      </c>
      <c r="F7429" s="2">
        <v>4.9000000000000004</v>
      </c>
      <c r="G7429" s="2">
        <v>0</v>
      </c>
      <c r="H7429" s="16">
        <f t="shared" si="348"/>
        <v>0</v>
      </c>
      <c r="I7429" s="15">
        <f t="shared" si="346"/>
        <v>13.71</v>
      </c>
      <c r="J7429" s="14">
        <f t="shared" si="347"/>
        <v>0</v>
      </c>
    </row>
    <row r="7430" spans="1:10" x14ac:dyDescent="0.3">
      <c r="A7430" s="19">
        <v>20201105</v>
      </c>
      <c r="B7430" s="19" t="s">
        <v>44</v>
      </c>
      <c r="C7430" s="19">
        <v>0</v>
      </c>
      <c r="D7430" s="19">
        <v>0</v>
      </c>
      <c r="E7430" s="19">
        <v>13.94</v>
      </c>
      <c r="F7430" s="19">
        <v>5.86</v>
      </c>
      <c r="G7430" s="19">
        <v>0</v>
      </c>
      <c r="H7430" s="17">
        <f t="shared" si="348"/>
        <v>0</v>
      </c>
      <c r="I7430" s="18">
        <f t="shared" si="346"/>
        <v>13.94</v>
      </c>
      <c r="J7430" s="17">
        <f t="shared" si="347"/>
        <v>0</v>
      </c>
    </row>
    <row r="7431" spans="1:10" x14ac:dyDescent="0.3">
      <c r="A7431" s="2">
        <v>20201105</v>
      </c>
      <c r="B7431" s="2" t="s">
        <v>43</v>
      </c>
      <c r="C7431" s="2">
        <v>0</v>
      </c>
      <c r="D7431" s="2">
        <v>0</v>
      </c>
      <c r="E7431" s="2">
        <v>14.28</v>
      </c>
      <c r="F7431" s="2">
        <v>6.21</v>
      </c>
      <c r="G7431" s="2">
        <v>0</v>
      </c>
      <c r="H7431" s="16">
        <f t="shared" si="348"/>
        <v>0</v>
      </c>
      <c r="I7431" s="15">
        <f t="shared" si="346"/>
        <v>14.28</v>
      </c>
      <c r="J7431" s="14">
        <f t="shared" si="347"/>
        <v>0</v>
      </c>
    </row>
    <row r="7432" spans="1:10" x14ac:dyDescent="0.3">
      <c r="A7432" s="19">
        <v>20201105</v>
      </c>
      <c r="B7432" s="19" t="s">
        <v>42</v>
      </c>
      <c r="C7432" s="19">
        <v>0</v>
      </c>
      <c r="D7432" s="19">
        <v>0</v>
      </c>
      <c r="E7432" s="19">
        <v>14.54</v>
      </c>
      <c r="F7432" s="19">
        <v>6.21</v>
      </c>
      <c r="G7432" s="19">
        <v>0</v>
      </c>
      <c r="H7432" s="17">
        <f t="shared" si="348"/>
        <v>0</v>
      </c>
      <c r="I7432" s="18">
        <f t="shared" si="346"/>
        <v>14.54</v>
      </c>
      <c r="J7432" s="17">
        <f t="shared" si="347"/>
        <v>0</v>
      </c>
    </row>
    <row r="7433" spans="1:10" x14ac:dyDescent="0.3">
      <c r="A7433" s="2">
        <v>20201105</v>
      </c>
      <c r="B7433" s="2" t="s">
        <v>41</v>
      </c>
      <c r="C7433" s="2">
        <v>0</v>
      </c>
      <c r="D7433" s="2">
        <v>0</v>
      </c>
      <c r="E7433" s="2">
        <v>13.6</v>
      </c>
      <c r="F7433" s="2">
        <v>5.79</v>
      </c>
      <c r="G7433" s="2">
        <v>0</v>
      </c>
      <c r="H7433" s="16">
        <f t="shared" si="348"/>
        <v>0</v>
      </c>
      <c r="I7433" s="15">
        <f t="shared" si="346"/>
        <v>13.6</v>
      </c>
      <c r="J7433" s="14">
        <f t="shared" si="347"/>
        <v>0</v>
      </c>
    </row>
    <row r="7434" spans="1:10" x14ac:dyDescent="0.3">
      <c r="A7434" s="19">
        <v>20201105</v>
      </c>
      <c r="B7434" s="19" t="s">
        <v>40</v>
      </c>
      <c r="C7434" s="19">
        <v>23</v>
      </c>
      <c r="D7434" s="19">
        <v>10.27</v>
      </c>
      <c r="E7434" s="19">
        <v>13.75</v>
      </c>
      <c r="F7434" s="19">
        <v>5.03</v>
      </c>
      <c r="G7434" s="19">
        <v>0</v>
      </c>
      <c r="H7434" s="17">
        <f t="shared" si="348"/>
        <v>129.00545848947598</v>
      </c>
      <c r="I7434" s="18">
        <f t="shared" ref="I7434:I7497" si="349">E7434+H7434*((NOCT-20)/(800))</f>
        <v>17.781420577796126</v>
      </c>
      <c r="J7434" s="17">
        <f t="shared" ref="J7434:J7497" si="350">P_STC__W*(H7434/1000)*(1+(alpha_p/100)*(I7434-25))</f>
        <v>0.13319602115549448</v>
      </c>
    </row>
    <row r="7435" spans="1:10" x14ac:dyDescent="0.3">
      <c r="A7435" s="2">
        <v>20201105</v>
      </c>
      <c r="B7435" s="2" t="s">
        <v>39</v>
      </c>
      <c r="C7435" s="2">
        <v>142</v>
      </c>
      <c r="D7435" s="2">
        <v>19.809999999999999</v>
      </c>
      <c r="E7435" s="2">
        <v>14.39</v>
      </c>
      <c r="F7435" s="2">
        <v>5.0999999999999996</v>
      </c>
      <c r="G7435" s="2">
        <v>0</v>
      </c>
      <c r="H7435" s="16">
        <f t="shared" si="348"/>
        <v>419.0000225179333</v>
      </c>
      <c r="I7435" s="15">
        <f t="shared" si="349"/>
        <v>27.483750703685416</v>
      </c>
      <c r="J7435" s="14">
        <f t="shared" si="350"/>
        <v>0.41431691031445422</v>
      </c>
    </row>
    <row r="7436" spans="1:10" x14ac:dyDescent="0.3">
      <c r="A7436" s="19">
        <v>20201105</v>
      </c>
      <c r="B7436" s="19" t="s">
        <v>38</v>
      </c>
      <c r="C7436" s="19">
        <v>179</v>
      </c>
      <c r="D7436" s="19">
        <v>27.71</v>
      </c>
      <c r="E7436" s="19">
        <v>15.3</v>
      </c>
      <c r="F7436" s="19">
        <v>6</v>
      </c>
      <c r="G7436" s="19">
        <v>0</v>
      </c>
      <c r="H7436" s="17">
        <f t="shared" si="348"/>
        <v>384.94907691762472</v>
      </c>
      <c r="I7436" s="18">
        <f t="shared" si="349"/>
        <v>27.329658653675772</v>
      </c>
      <c r="J7436" s="17">
        <f t="shared" si="350"/>
        <v>0.38091347715042928</v>
      </c>
    </row>
    <row r="7437" spans="1:10" x14ac:dyDescent="0.3">
      <c r="A7437" s="2">
        <v>20201105</v>
      </c>
      <c r="B7437" s="2" t="s">
        <v>37</v>
      </c>
      <c r="C7437" s="2">
        <v>376</v>
      </c>
      <c r="D7437" s="2">
        <v>33.22</v>
      </c>
      <c r="E7437" s="2">
        <v>16.46</v>
      </c>
      <c r="F7437" s="2">
        <v>6.83</v>
      </c>
      <c r="G7437" s="2">
        <v>0</v>
      </c>
      <c r="H7437" s="16">
        <f t="shared" si="348"/>
        <v>686.31263855523628</v>
      </c>
      <c r="I7437" s="15">
        <f t="shared" si="349"/>
        <v>37.907269954851131</v>
      </c>
      <c r="J7437" s="14">
        <f t="shared" si="350"/>
        <v>0.64644973730857247</v>
      </c>
    </row>
    <row r="7438" spans="1:10" x14ac:dyDescent="0.3">
      <c r="A7438" s="19">
        <v>20201105</v>
      </c>
      <c r="B7438" s="19" t="s">
        <v>36</v>
      </c>
      <c r="C7438" s="19">
        <v>388</v>
      </c>
      <c r="D7438" s="19">
        <v>35.590000000000003</v>
      </c>
      <c r="E7438" s="19">
        <v>16.77</v>
      </c>
      <c r="F7438" s="19">
        <v>6.21</v>
      </c>
      <c r="G7438" s="19">
        <v>0</v>
      </c>
      <c r="H7438" s="17">
        <f t="shared" si="348"/>
        <v>666.68837592173418</v>
      </c>
      <c r="I7438" s="18">
        <f t="shared" si="349"/>
        <v>37.604011747554196</v>
      </c>
      <c r="J7438" s="17">
        <f t="shared" si="350"/>
        <v>0.62887510937239499</v>
      </c>
    </row>
    <row r="7439" spans="1:10" x14ac:dyDescent="0.3">
      <c r="A7439" s="2">
        <v>20201105</v>
      </c>
      <c r="B7439" s="2" t="s">
        <v>35</v>
      </c>
      <c r="C7439" s="2">
        <v>326</v>
      </c>
      <c r="D7439" s="2">
        <v>34.39</v>
      </c>
      <c r="E7439" s="2">
        <v>17.11</v>
      </c>
      <c r="F7439" s="2">
        <v>5.45</v>
      </c>
      <c r="G7439" s="2">
        <v>0</v>
      </c>
      <c r="H7439" s="16">
        <f t="shared" si="348"/>
        <v>577.1719785783821</v>
      </c>
      <c r="I7439" s="15">
        <f t="shared" si="349"/>
        <v>35.14662433057444</v>
      </c>
      <c r="J7439" s="14">
        <f t="shared" si="350"/>
        <v>0.55081841599492065</v>
      </c>
    </row>
    <row r="7440" spans="1:10" x14ac:dyDescent="0.3">
      <c r="A7440" s="19">
        <v>20201105</v>
      </c>
      <c r="B7440" s="19" t="s">
        <v>34</v>
      </c>
      <c r="C7440" s="19">
        <v>247</v>
      </c>
      <c r="D7440" s="19">
        <v>29.86</v>
      </c>
      <c r="E7440" s="19">
        <v>17.309999999999999</v>
      </c>
      <c r="F7440" s="19">
        <v>4.41</v>
      </c>
      <c r="G7440" s="19">
        <v>0</v>
      </c>
      <c r="H7440" s="17">
        <f t="shared" si="348"/>
        <v>496.10107713880677</v>
      </c>
      <c r="I7440" s="18">
        <f t="shared" si="349"/>
        <v>32.81315866058771</v>
      </c>
      <c r="J7440" s="17">
        <f t="shared" si="350"/>
        <v>0.47865855321562395</v>
      </c>
    </row>
    <row r="7441" spans="1:10" x14ac:dyDescent="0.3">
      <c r="A7441" s="2">
        <v>20201105</v>
      </c>
      <c r="B7441" s="2" t="s">
        <v>33</v>
      </c>
      <c r="C7441" s="2">
        <v>106</v>
      </c>
      <c r="D7441" s="2">
        <v>22.67</v>
      </c>
      <c r="E7441" s="2">
        <v>17.32</v>
      </c>
      <c r="F7441" s="2">
        <v>3.86</v>
      </c>
      <c r="G7441" s="2">
        <v>0</v>
      </c>
      <c r="H7441" s="16">
        <f t="shared" si="348"/>
        <v>275.02254367803994</v>
      </c>
      <c r="I7441" s="15">
        <f t="shared" si="349"/>
        <v>25.914454489938748</v>
      </c>
      <c r="J7441" s="14">
        <f t="shared" si="350"/>
        <v>0.27389081347848648</v>
      </c>
    </row>
    <row r="7442" spans="1:10" x14ac:dyDescent="0.3">
      <c r="A7442" s="19">
        <v>20201105</v>
      </c>
      <c r="B7442" s="19" t="s">
        <v>32</v>
      </c>
      <c r="C7442" s="19">
        <v>86</v>
      </c>
      <c r="D7442" s="19">
        <v>13.6</v>
      </c>
      <c r="E7442" s="19">
        <v>16.98</v>
      </c>
      <c r="F7442" s="19">
        <v>4.28</v>
      </c>
      <c r="G7442" s="19">
        <v>0</v>
      </c>
      <c r="H7442" s="17">
        <f t="shared" si="348"/>
        <v>365.73627269598921</v>
      </c>
      <c r="I7442" s="18">
        <f t="shared" si="349"/>
        <v>28.409258521749663</v>
      </c>
      <c r="J7442" s="17">
        <f t="shared" si="350"/>
        <v>0.36012526992618132</v>
      </c>
    </row>
    <row r="7443" spans="1:10" x14ac:dyDescent="0.3">
      <c r="A7443" s="2">
        <v>20201105</v>
      </c>
      <c r="B7443" s="2" t="s">
        <v>31</v>
      </c>
      <c r="C7443" s="2">
        <v>18.57</v>
      </c>
      <c r="D7443" s="2">
        <v>3.29</v>
      </c>
      <c r="E7443" s="2">
        <v>16.48</v>
      </c>
      <c r="F7443" s="2">
        <v>4.62</v>
      </c>
      <c r="G7443" s="2">
        <v>0</v>
      </c>
      <c r="H7443" s="16">
        <f t="shared" ref="H7443:H7506" si="351">IF(D7443&gt;0,C7443/SIN(D7443*PI()/180),0)</f>
        <v>323.57676174520913</v>
      </c>
      <c r="I7443" s="15">
        <f t="shared" si="349"/>
        <v>26.591773804537787</v>
      </c>
      <c r="J7443" s="14">
        <f t="shared" si="350"/>
        <v>0.32125898718624479</v>
      </c>
    </row>
    <row r="7444" spans="1:10" x14ac:dyDescent="0.3">
      <c r="A7444" s="19">
        <v>20201105</v>
      </c>
      <c r="B7444" s="19" t="s">
        <v>30</v>
      </c>
      <c r="C7444" s="19">
        <v>0</v>
      </c>
      <c r="D7444" s="19">
        <v>0</v>
      </c>
      <c r="E7444" s="19">
        <v>15.92</v>
      </c>
      <c r="F7444" s="19">
        <v>5.45</v>
      </c>
      <c r="G7444" s="19">
        <v>0</v>
      </c>
      <c r="H7444" s="17">
        <f t="shared" si="351"/>
        <v>0</v>
      </c>
      <c r="I7444" s="18">
        <f t="shared" si="349"/>
        <v>15.92</v>
      </c>
      <c r="J7444" s="17">
        <f t="shared" si="350"/>
        <v>0</v>
      </c>
    </row>
    <row r="7445" spans="1:10" x14ac:dyDescent="0.3">
      <c r="A7445" s="2">
        <v>20201105</v>
      </c>
      <c r="B7445" s="2" t="s">
        <v>29</v>
      </c>
      <c r="C7445" s="2">
        <v>0</v>
      </c>
      <c r="D7445" s="2">
        <v>0</v>
      </c>
      <c r="E7445" s="2">
        <v>15.08</v>
      </c>
      <c r="F7445" s="2">
        <v>5.24</v>
      </c>
      <c r="G7445" s="2">
        <v>0</v>
      </c>
      <c r="H7445" s="16">
        <f t="shared" si="351"/>
        <v>0</v>
      </c>
      <c r="I7445" s="15">
        <f t="shared" si="349"/>
        <v>15.08</v>
      </c>
      <c r="J7445" s="14">
        <f t="shared" si="350"/>
        <v>0</v>
      </c>
    </row>
    <row r="7446" spans="1:10" x14ac:dyDescent="0.3">
      <c r="A7446" s="19">
        <v>20201105</v>
      </c>
      <c r="B7446" s="19" t="s">
        <v>28</v>
      </c>
      <c r="C7446" s="19">
        <v>0</v>
      </c>
      <c r="D7446" s="19">
        <v>0</v>
      </c>
      <c r="E7446" s="19">
        <v>15.18</v>
      </c>
      <c r="F7446" s="19">
        <v>5.86</v>
      </c>
      <c r="G7446" s="19">
        <v>0</v>
      </c>
      <c r="H7446" s="17">
        <f t="shared" si="351"/>
        <v>0</v>
      </c>
      <c r="I7446" s="18">
        <f t="shared" si="349"/>
        <v>15.18</v>
      </c>
      <c r="J7446" s="17">
        <f t="shared" si="350"/>
        <v>0</v>
      </c>
    </row>
    <row r="7447" spans="1:10" x14ac:dyDescent="0.3">
      <c r="A7447" s="2">
        <v>20201105</v>
      </c>
      <c r="B7447" s="2" t="s">
        <v>27</v>
      </c>
      <c r="C7447" s="2">
        <v>0</v>
      </c>
      <c r="D7447" s="2">
        <v>0</v>
      </c>
      <c r="E7447" s="2">
        <v>15.35</v>
      </c>
      <c r="F7447" s="2">
        <v>6.48</v>
      </c>
      <c r="G7447" s="2">
        <v>0</v>
      </c>
      <c r="H7447" s="16">
        <f t="shared" si="351"/>
        <v>0</v>
      </c>
      <c r="I7447" s="15">
        <f t="shared" si="349"/>
        <v>15.35</v>
      </c>
      <c r="J7447" s="14">
        <f t="shared" si="350"/>
        <v>0</v>
      </c>
    </row>
    <row r="7448" spans="1:10" x14ac:dyDescent="0.3">
      <c r="A7448" s="19">
        <v>20201105</v>
      </c>
      <c r="B7448" s="19" t="s">
        <v>26</v>
      </c>
      <c r="C7448" s="19">
        <v>0</v>
      </c>
      <c r="D7448" s="19">
        <v>0</v>
      </c>
      <c r="E7448" s="19">
        <v>15.45</v>
      </c>
      <c r="F7448" s="19">
        <v>7.59</v>
      </c>
      <c r="G7448" s="19">
        <v>0</v>
      </c>
      <c r="H7448" s="17">
        <f t="shared" si="351"/>
        <v>0</v>
      </c>
      <c r="I7448" s="18">
        <f t="shared" si="349"/>
        <v>15.45</v>
      </c>
      <c r="J7448" s="17">
        <f t="shared" si="350"/>
        <v>0</v>
      </c>
    </row>
    <row r="7449" spans="1:10" x14ac:dyDescent="0.3">
      <c r="A7449" s="2">
        <v>20201105</v>
      </c>
      <c r="B7449" s="2" t="s">
        <v>25</v>
      </c>
      <c r="C7449" s="2">
        <v>0</v>
      </c>
      <c r="D7449" s="2">
        <v>0</v>
      </c>
      <c r="E7449" s="2">
        <v>15.48</v>
      </c>
      <c r="F7449" s="2">
        <v>7.17</v>
      </c>
      <c r="G7449" s="2">
        <v>0</v>
      </c>
      <c r="H7449" s="16">
        <f t="shared" si="351"/>
        <v>0</v>
      </c>
      <c r="I7449" s="15">
        <f t="shared" si="349"/>
        <v>15.48</v>
      </c>
      <c r="J7449" s="14">
        <f t="shared" si="350"/>
        <v>0</v>
      </c>
    </row>
    <row r="7450" spans="1:10" x14ac:dyDescent="0.3">
      <c r="A7450" s="19">
        <v>20201106</v>
      </c>
      <c r="B7450" s="19" t="s">
        <v>48</v>
      </c>
      <c r="C7450" s="19">
        <v>0</v>
      </c>
      <c r="D7450" s="19">
        <v>0</v>
      </c>
      <c r="E7450" s="19">
        <v>15.49</v>
      </c>
      <c r="F7450" s="19">
        <v>7.1</v>
      </c>
      <c r="G7450" s="19">
        <v>0</v>
      </c>
      <c r="H7450" s="17">
        <f t="shared" si="351"/>
        <v>0</v>
      </c>
      <c r="I7450" s="18">
        <f t="shared" si="349"/>
        <v>15.49</v>
      </c>
      <c r="J7450" s="17">
        <f t="shared" si="350"/>
        <v>0</v>
      </c>
    </row>
    <row r="7451" spans="1:10" x14ac:dyDescent="0.3">
      <c r="A7451" s="2">
        <v>20201106</v>
      </c>
      <c r="B7451" s="2" t="s">
        <v>47</v>
      </c>
      <c r="C7451" s="2">
        <v>0</v>
      </c>
      <c r="D7451" s="2">
        <v>0</v>
      </c>
      <c r="E7451" s="2">
        <v>15.46</v>
      </c>
      <c r="F7451" s="2">
        <v>7.1</v>
      </c>
      <c r="G7451" s="2">
        <v>0</v>
      </c>
      <c r="H7451" s="16">
        <f t="shared" si="351"/>
        <v>0</v>
      </c>
      <c r="I7451" s="15">
        <f t="shared" si="349"/>
        <v>15.46</v>
      </c>
      <c r="J7451" s="14">
        <f t="shared" si="350"/>
        <v>0</v>
      </c>
    </row>
    <row r="7452" spans="1:10" x14ac:dyDescent="0.3">
      <c r="A7452" s="19">
        <v>20201106</v>
      </c>
      <c r="B7452" s="19" t="s">
        <v>46</v>
      </c>
      <c r="C7452" s="19">
        <v>0</v>
      </c>
      <c r="D7452" s="19">
        <v>0</v>
      </c>
      <c r="E7452" s="19">
        <v>15.38</v>
      </c>
      <c r="F7452" s="19">
        <v>7.03</v>
      </c>
      <c r="G7452" s="19">
        <v>0</v>
      </c>
      <c r="H7452" s="17">
        <f t="shared" si="351"/>
        <v>0</v>
      </c>
      <c r="I7452" s="18">
        <f t="shared" si="349"/>
        <v>15.38</v>
      </c>
      <c r="J7452" s="17">
        <f t="shared" si="350"/>
        <v>0</v>
      </c>
    </row>
    <row r="7453" spans="1:10" x14ac:dyDescent="0.3">
      <c r="A7453" s="2">
        <v>20201106</v>
      </c>
      <c r="B7453" s="2" t="s">
        <v>45</v>
      </c>
      <c r="C7453" s="2">
        <v>0</v>
      </c>
      <c r="D7453" s="2">
        <v>0</v>
      </c>
      <c r="E7453" s="2">
        <v>14.99</v>
      </c>
      <c r="F7453" s="2">
        <v>7.52</v>
      </c>
      <c r="G7453" s="2">
        <v>0</v>
      </c>
      <c r="H7453" s="16">
        <f t="shared" si="351"/>
        <v>0</v>
      </c>
      <c r="I7453" s="15">
        <f t="shared" si="349"/>
        <v>14.99</v>
      </c>
      <c r="J7453" s="14">
        <f t="shared" si="350"/>
        <v>0</v>
      </c>
    </row>
    <row r="7454" spans="1:10" x14ac:dyDescent="0.3">
      <c r="A7454" s="19">
        <v>20201106</v>
      </c>
      <c r="B7454" s="19" t="s">
        <v>44</v>
      </c>
      <c r="C7454" s="19">
        <v>0</v>
      </c>
      <c r="D7454" s="19">
        <v>0</v>
      </c>
      <c r="E7454" s="19">
        <v>14.97</v>
      </c>
      <c r="F7454" s="19">
        <v>6.62</v>
      </c>
      <c r="G7454" s="19">
        <v>0</v>
      </c>
      <c r="H7454" s="17">
        <f t="shared" si="351"/>
        <v>0</v>
      </c>
      <c r="I7454" s="18">
        <f t="shared" si="349"/>
        <v>14.97</v>
      </c>
      <c r="J7454" s="17">
        <f t="shared" si="350"/>
        <v>0</v>
      </c>
    </row>
    <row r="7455" spans="1:10" x14ac:dyDescent="0.3">
      <c r="A7455" s="2">
        <v>20201106</v>
      </c>
      <c r="B7455" s="2" t="s">
        <v>43</v>
      </c>
      <c r="C7455" s="2">
        <v>0</v>
      </c>
      <c r="D7455" s="2">
        <v>0</v>
      </c>
      <c r="E7455" s="2">
        <v>15.16</v>
      </c>
      <c r="F7455" s="2">
        <v>6</v>
      </c>
      <c r="G7455" s="2">
        <v>0</v>
      </c>
      <c r="H7455" s="16">
        <f t="shared" si="351"/>
        <v>0</v>
      </c>
      <c r="I7455" s="15">
        <f t="shared" si="349"/>
        <v>15.16</v>
      </c>
      <c r="J7455" s="14">
        <f t="shared" si="350"/>
        <v>0</v>
      </c>
    </row>
    <row r="7456" spans="1:10" x14ac:dyDescent="0.3">
      <c r="A7456" s="19">
        <v>20201106</v>
      </c>
      <c r="B7456" s="19" t="s">
        <v>42</v>
      </c>
      <c r="C7456" s="19">
        <v>0</v>
      </c>
      <c r="D7456" s="19">
        <v>0</v>
      </c>
      <c r="E7456" s="19">
        <v>15.26</v>
      </c>
      <c r="F7456" s="19">
        <v>5.79</v>
      </c>
      <c r="G7456" s="19">
        <v>0</v>
      </c>
      <c r="H7456" s="17">
        <f t="shared" si="351"/>
        <v>0</v>
      </c>
      <c r="I7456" s="18">
        <f t="shared" si="349"/>
        <v>15.26</v>
      </c>
      <c r="J7456" s="17">
        <f t="shared" si="350"/>
        <v>0</v>
      </c>
    </row>
    <row r="7457" spans="1:10" x14ac:dyDescent="0.3">
      <c r="A7457" s="2">
        <v>20201106</v>
      </c>
      <c r="B7457" s="2" t="s">
        <v>41</v>
      </c>
      <c r="C7457" s="2">
        <v>0</v>
      </c>
      <c r="D7457" s="2">
        <v>0</v>
      </c>
      <c r="E7457" s="2">
        <v>14.84</v>
      </c>
      <c r="F7457" s="2">
        <v>5.72</v>
      </c>
      <c r="G7457" s="2">
        <v>0</v>
      </c>
      <c r="H7457" s="16">
        <f t="shared" si="351"/>
        <v>0</v>
      </c>
      <c r="I7457" s="15">
        <f t="shared" si="349"/>
        <v>14.84</v>
      </c>
      <c r="J7457" s="14">
        <f t="shared" si="350"/>
        <v>0</v>
      </c>
    </row>
    <row r="7458" spans="1:10" x14ac:dyDescent="0.3">
      <c r="A7458" s="19">
        <v>20201106</v>
      </c>
      <c r="B7458" s="19" t="s">
        <v>40</v>
      </c>
      <c r="C7458" s="19">
        <v>26</v>
      </c>
      <c r="D7458" s="19">
        <v>10.039999999999999</v>
      </c>
      <c r="E7458" s="19">
        <v>14.99</v>
      </c>
      <c r="F7458" s="19">
        <v>4.28</v>
      </c>
      <c r="G7458" s="19">
        <v>0</v>
      </c>
      <c r="H7458" s="17">
        <f t="shared" si="351"/>
        <v>149.13758825846691</v>
      </c>
      <c r="I7458" s="18">
        <f t="shared" si="349"/>
        <v>19.650549633077091</v>
      </c>
      <c r="J7458" s="17">
        <f t="shared" si="350"/>
        <v>0.15272770682650752</v>
      </c>
    </row>
    <row r="7459" spans="1:10" x14ac:dyDescent="0.3">
      <c r="A7459" s="2">
        <v>20201106</v>
      </c>
      <c r="B7459" s="2" t="s">
        <v>39</v>
      </c>
      <c r="C7459" s="2">
        <v>114</v>
      </c>
      <c r="D7459" s="2">
        <v>19.559999999999999</v>
      </c>
      <c r="E7459" s="2">
        <v>15.13</v>
      </c>
      <c r="F7459" s="2">
        <v>3.72</v>
      </c>
      <c r="G7459" s="2">
        <v>0</v>
      </c>
      <c r="H7459" s="16">
        <f t="shared" si="351"/>
        <v>340.50808980123321</v>
      </c>
      <c r="I7459" s="15">
        <f t="shared" si="349"/>
        <v>25.770877806288539</v>
      </c>
      <c r="J7459" s="14">
        <f t="shared" si="350"/>
        <v>0.33932688421943058</v>
      </c>
    </row>
    <row r="7460" spans="1:10" x14ac:dyDescent="0.3">
      <c r="A7460" s="19">
        <v>20201106</v>
      </c>
      <c r="B7460" s="19" t="s">
        <v>38</v>
      </c>
      <c r="C7460" s="19">
        <v>78</v>
      </c>
      <c r="D7460" s="19">
        <v>27.43</v>
      </c>
      <c r="E7460" s="19">
        <v>15.32</v>
      </c>
      <c r="F7460" s="19">
        <v>3.59</v>
      </c>
      <c r="G7460" s="19">
        <v>0</v>
      </c>
      <c r="H7460" s="17">
        <f t="shared" si="351"/>
        <v>169.3205930369742</v>
      </c>
      <c r="I7460" s="18">
        <f t="shared" si="349"/>
        <v>20.611268532405443</v>
      </c>
      <c r="J7460" s="17">
        <f t="shared" si="350"/>
        <v>0.17266455480345333</v>
      </c>
    </row>
    <row r="7461" spans="1:10" x14ac:dyDescent="0.3">
      <c r="A7461" s="2">
        <v>20201106</v>
      </c>
      <c r="B7461" s="2" t="s">
        <v>37</v>
      </c>
      <c r="C7461" s="2">
        <v>92</v>
      </c>
      <c r="D7461" s="2">
        <v>32.92</v>
      </c>
      <c r="E7461" s="2">
        <v>15.3</v>
      </c>
      <c r="F7461" s="2">
        <v>4.83</v>
      </c>
      <c r="G7461" s="2">
        <v>0</v>
      </c>
      <c r="H7461" s="16">
        <f t="shared" si="351"/>
        <v>169.28335197400125</v>
      </c>
      <c r="I7461" s="15">
        <f t="shared" si="349"/>
        <v>20.590104749187539</v>
      </c>
      <c r="J7461" s="14">
        <f t="shared" si="350"/>
        <v>0.17264270029860418</v>
      </c>
    </row>
    <row r="7462" spans="1:10" x14ac:dyDescent="0.3">
      <c r="A7462" s="19">
        <v>20201106</v>
      </c>
      <c r="B7462" s="19" t="s">
        <v>36</v>
      </c>
      <c r="C7462" s="19">
        <v>101</v>
      </c>
      <c r="D7462" s="19">
        <v>35.28</v>
      </c>
      <c r="E7462" s="19">
        <v>15.05</v>
      </c>
      <c r="F7462" s="19">
        <v>6.21</v>
      </c>
      <c r="G7462" s="19">
        <v>0</v>
      </c>
      <c r="H7462" s="17">
        <f t="shared" si="351"/>
        <v>174.86975994805309</v>
      </c>
      <c r="I7462" s="18">
        <f t="shared" si="349"/>
        <v>20.514679998376661</v>
      </c>
      <c r="J7462" s="17">
        <f t="shared" si="350"/>
        <v>0.17839932069193642</v>
      </c>
    </row>
    <row r="7463" spans="1:10" x14ac:dyDescent="0.3">
      <c r="A7463" s="2">
        <v>20201106</v>
      </c>
      <c r="B7463" s="2" t="s">
        <v>35</v>
      </c>
      <c r="C7463" s="2">
        <v>93</v>
      </c>
      <c r="D7463" s="2">
        <v>34.1</v>
      </c>
      <c r="E7463" s="2">
        <v>15.27</v>
      </c>
      <c r="F7463" s="2">
        <v>6.14</v>
      </c>
      <c r="G7463" s="2">
        <v>0</v>
      </c>
      <c r="H7463" s="16">
        <f t="shared" si="351"/>
        <v>165.88214680366713</v>
      </c>
      <c r="I7463" s="15">
        <f t="shared" si="349"/>
        <v>20.453817087614595</v>
      </c>
      <c r="J7463" s="14">
        <f t="shared" si="350"/>
        <v>0.16927573441937599</v>
      </c>
    </row>
    <row r="7464" spans="1:10" x14ac:dyDescent="0.3">
      <c r="A7464" s="19">
        <v>20201106</v>
      </c>
      <c r="B7464" s="19" t="s">
        <v>34</v>
      </c>
      <c r="C7464" s="19">
        <v>94</v>
      </c>
      <c r="D7464" s="19">
        <v>29.59</v>
      </c>
      <c r="E7464" s="19">
        <v>15.63</v>
      </c>
      <c r="F7464" s="19">
        <v>6.83</v>
      </c>
      <c r="G7464" s="19">
        <v>0</v>
      </c>
      <c r="H7464" s="17">
        <f t="shared" si="351"/>
        <v>190.36428498812504</v>
      </c>
      <c r="I7464" s="18">
        <f t="shared" si="349"/>
        <v>21.578883905878907</v>
      </c>
      <c r="J7464" s="17">
        <f t="shared" si="350"/>
        <v>0.19329494742415931</v>
      </c>
    </row>
    <row r="7465" spans="1:10" x14ac:dyDescent="0.3">
      <c r="A7465" s="2">
        <v>20201106</v>
      </c>
      <c r="B7465" s="2" t="s">
        <v>33</v>
      </c>
      <c r="C7465" s="2">
        <v>101</v>
      </c>
      <c r="D7465" s="2">
        <v>22.43</v>
      </c>
      <c r="E7465" s="2">
        <v>15.98</v>
      </c>
      <c r="F7465" s="2">
        <v>6.48</v>
      </c>
      <c r="G7465" s="2">
        <v>0</v>
      </c>
      <c r="H7465" s="16">
        <f t="shared" si="351"/>
        <v>264.70667343836828</v>
      </c>
      <c r="I7465" s="15">
        <f t="shared" si="349"/>
        <v>24.252083544949009</v>
      </c>
      <c r="J7465" s="14">
        <f t="shared" si="350"/>
        <v>0.26559757658408695</v>
      </c>
    </row>
    <row r="7466" spans="1:10" x14ac:dyDescent="0.3">
      <c r="A7466" s="19">
        <v>20201106</v>
      </c>
      <c r="B7466" s="19" t="s">
        <v>32</v>
      </c>
      <c r="C7466" s="19">
        <v>190.01</v>
      </c>
      <c r="D7466" s="19">
        <v>13.39</v>
      </c>
      <c r="E7466" s="19">
        <v>15.58</v>
      </c>
      <c r="F7466" s="19">
        <v>6.83</v>
      </c>
      <c r="G7466" s="19">
        <v>0</v>
      </c>
      <c r="H7466" s="17">
        <f t="shared" si="351"/>
        <v>820.50066385048058</v>
      </c>
      <c r="I7466" s="18">
        <f t="shared" si="349"/>
        <v>41.220645745327516</v>
      </c>
      <c r="J7466" s="17">
        <f t="shared" si="350"/>
        <v>0.76060993614091943</v>
      </c>
    </row>
    <row r="7467" spans="1:10" x14ac:dyDescent="0.3">
      <c r="A7467" s="2">
        <v>20201106</v>
      </c>
      <c r="B7467" s="2" t="s">
        <v>31</v>
      </c>
      <c r="C7467" s="2">
        <v>16.600000000000001</v>
      </c>
      <c r="D7467" s="2">
        <v>3.1</v>
      </c>
      <c r="E7467" s="2">
        <v>15.2</v>
      </c>
      <c r="F7467" s="2">
        <v>5.93</v>
      </c>
      <c r="G7467" s="2">
        <v>0</v>
      </c>
      <c r="H7467" s="16">
        <f t="shared" si="351"/>
        <v>306.95940024928746</v>
      </c>
      <c r="I7467" s="15">
        <f t="shared" si="349"/>
        <v>24.792481257790232</v>
      </c>
      <c r="J7467" s="14">
        <f t="shared" si="350"/>
        <v>0.30724604947820883</v>
      </c>
    </row>
    <row r="7468" spans="1:10" x14ac:dyDescent="0.3">
      <c r="A7468" s="19">
        <v>20201106</v>
      </c>
      <c r="B7468" s="19" t="s">
        <v>30</v>
      </c>
      <c r="C7468" s="19">
        <v>0</v>
      </c>
      <c r="D7468" s="19">
        <v>0</v>
      </c>
      <c r="E7468" s="19">
        <v>15.23</v>
      </c>
      <c r="F7468" s="19">
        <v>5.66</v>
      </c>
      <c r="G7468" s="19">
        <v>0</v>
      </c>
      <c r="H7468" s="17">
        <f t="shared" si="351"/>
        <v>0</v>
      </c>
      <c r="I7468" s="18">
        <f t="shared" si="349"/>
        <v>15.23</v>
      </c>
      <c r="J7468" s="17">
        <f t="shared" si="350"/>
        <v>0</v>
      </c>
    </row>
    <row r="7469" spans="1:10" x14ac:dyDescent="0.3">
      <c r="A7469" s="2">
        <v>20201106</v>
      </c>
      <c r="B7469" s="2" t="s">
        <v>29</v>
      </c>
      <c r="C7469" s="2">
        <v>0</v>
      </c>
      <c r="D7469" s="2">
        <v>0</v>
      </c>
      <c r="E7469" s="2">
        <v>15.45</v>
      </c>
      <c r="F7469" s="2">
        <v>4.34</v>
      </c>
      <c r="G7469" s="2">
        <v>0</v>
      </c>
      <c r="H7469" s="16">
        <f t="shared" si="351"/>
        <v>0</v>
      </c>
      <c r="I7469" s="15">
        <f t="shared" si="349"/>
        <v>15.45</v>
      </c>
      <c r="J7469" s="14">
        <f t="shared" si="350"/>
        <v>0</v>
      </c>
    </row>
    <row r="7470" spans="1:10" x14ac:dyDescent="0.3">
      <c r="A7470" s="19">
        <v>20201106</v>
      </c>
      <c r="B7470" s="19" t="s">
        <v>28</v>
      </c>
      <c r="C7470" s="19">
        <v>0</v>
      </c>
      <c r="D7470" s="19">
        <v>0</v>
      </c>
      <c r="E7470" s="19">
        <v>15.31</v>
      </c>
      <c r="F7470" s="19">
        <v>4.62</v>
      </c>
      <c r="G7470" s="19">
        <v>0</v>
      </c>
      <c r="H7470" s="17">
        <f t="shared" si="351"/>
        <v>0</v>
      </c>
      <c r="I7470" s="18">
        <f t="shared" si="349"/>
        <v>15.31</v>
      </c>
      <c r="J7470" s="17">
        <f t="shared" si="350"/>
        <v>0</v>
      </c>
    </row>
    <row r="7471" spans="1:10" x14ac:dyDescent="0.3">
      <c r="A7471" s="2">
        <v>20201106</v>
      </c>
      <c r="B7471" s="2" t="s">
        <v>27</v>
      </c>
      <c r="C7471" s="2">
        <v>0</v>
      </c>
      <c r="D7471" s="2">
        <v>0</v>
      </c>
      <c r="E7471" s="2">
        <v>14.97</v>
      </c>
      <c r="F7471" s="2">
        <v>4.55</v>
      </c>
      <c r="G7471" s="2">
        <v>0</v>
      </c>
      <c r="H7471" s="16">
        <f t="shared" si="351"/>
        <v>0</v>
      </c>
      <c r="I7471" s="15">
        <f t="shared" si="349"/>
        <v>14.97</v>
      </c>
      <c r="J7471" s="14">
        <f t="shared" si="350"/>
        <v>0</v>
      </c>
    </row>
    <row r="7472" spans="1:10" x14ac:dyDescent="0.3">
      <c r="A7472" s="19">
        <v>20201106</v>
      </c>
      <c r="B7472" s="19" t="s">
        <v>26</v>
      </c>
      <c r="C7472" s="19">
        <v>0</v>
      </c>
      <c r="D7472" s="19">
        <v>0</v>
      </c>
      <c r="E7472" s="19">
        <v>14.89</v>
      </c>
      <c r="F7472" s="19">
        <v>4.4800000000000004</v>
      </c>
      <c r="G7472" s="19">
        <v>0</v>
      </c>
      <c r="H7472" s="17">
        <f t="shared" si="351"/>
        <v>0</v>
      </c>
      <c r="I7472" s="18">
        <f t="shared" si="349"/>
        <v>14.89</v>
      </c>
      <c r="J7472" s="17">
        <f t="shared" si="350"/>
        <v>0</v>
      </c>
    </row>
    <row r="7473" spans="1:10" x14ac:dyDescent="0.3">
      <c r="A7473" s="2">
        <v>20201106</v>
      </c>
      <c r="B7473" s="2" t="s">
        <v>25</v>
      </c>
      <c r="C7473" s="2">
        <v>0</v>
      </c>
      <c r="D7473" s="2">
        <v>0</v>
      </c>
      <c r="E7473" s="2">
        <v>14.85</v>
      </c>
      <c r="F7473" s="2">
        <v>4.6900000000000004</v>
      </c>
      <c r="G7473" s="2">
        <v>0</v>
      </c>
      <c r="H7473" s="16">
        <f t="shared" si="351"/>
        <v>0</v>
      </c>
      <c r="I7473" s="15">
        <f t="shared" si="349"/>
        <v>14.85</v>
      </c>
      <c r="J7473" s="14">
        <f t="shared" si="350"/>
        <v>0</v>
      </c>
    </row>
    <row r="7474" spans="1:10" x14ac:dyDescent="0.3">
      <c r="A7474" s="19">
        <v>20201107</v>
      </c>
      <c r="B7474" s="19" t="s">
        <v>48</v>
      </c>
      <c r="C7474" s="19">
        <v>0</v>
      </c>
      <c r="D7474" s="19">
        <v>0</v>
      </c>
      <c r="E7474" s="19">
        <v>14.8</v>
      </c>
      <c r="F7474" s="19">
        <v>3.86</v>
      </c>
      <c r="G7474" s="19">
        <v>0</v>
      </c>
      <c r="H7474" s="17">
        <f t="shared" si="351"/>
        <v>0</v>
      </c>
      <c r="I7474" s="18">
        <f t="shared" si="349"/>
        <v>14.8</v>
      </c>
      <c r="J7474" s="17">
        <f t="shared" si="350"/>
        <v>0</v>
      </c>
    </row>
    <row r="7475" spans="1:10" x14ac:dyDescent="0.3">
      <c r="A7475" s="2">
        <v>20201107</v>
      </c>
      <c r="B7475" s="2" t="s">
        <v>47</v>
      </c>
      <c r="C7475" s="2">
        <v>0</v>
      </c>
      <c r="D7475" s="2">
        <v>0</v>
      </c>
      <c r="E7475" s="2">
        <v>14.88</v>
      </c>
      <c r="F7475" s="2">
        <v>3.52</v>
      </c>
      <c r="G7475" s="2">
        <v>0</v>
      </c>
      <c r="H7475" s="16">
        <f t="shared" si="351"/>
        <v>0</v>
      </c>
      <c r="I7475" s="15">
        <f t="shared" si="349"/>
        <v>14.88</v>
      </c>
      <c r="J7475" s="14">
        <f t="shared" si="350"/>
        <v>0</v>
      </c>
    </row>
    <row r="7476" spans="1:10" x14ac:dyDescent="0.3">
      <c r="A7476" s="19">
        <v>20201107</v>
      </c>
      <c r="B7476" s="19" t="s">
        <v>46</v>
      </c>
      <c r="C7476" s="19">
        <v>0</v>
      </c>
      <c r="D7476" s="19">
        <v>0</v>
      </c>
      <c r="E7476" s="19">
        <v>14.98</v>
      </c>
      <c r="F7476" s="19">
        <v>3.24</v>
      </c>
      <c r="G7476" s="19">
        <v>0</v>
      </c>
      <c r="H7476" s="17">
        <f t="shared" si="351"/>
        <v>0</v>
      </c>
      <c r="I7476" s="18">
        <f t="shared" si="349"/>
        <v>14.98</v>
      </c>
      <c r="J7476" s="17">
        <f t="shared" si="350"/>
        <v>0</v>
      </c>
    </row>
    <row r="7477" spans="1:10" x14ac:dyDescent="0.3">
      <c r="A7477" s="2">
        <v>20201107</v>
      </c>
      <c r="B7477" s="2" t="s">
        <v>45</v>
      </c>
      <c r="C7477" s="2">
        <v>0</v>
      </c>
      <c r="D7477" s="2">
        <v>0</v>
      </c>
      <c r="E7477" s="2">
        <v>14.94</v>
      </c>
      <c r="F7477" s="2">
        <v>2.76</v>
      </c>
      <c r="G7477" s="2">
        <v>0</v>
      </c>
      <c r="H7477" s="16">
        <f t="shared" si="351"/>
        <v>0</v>
      </c>
      <c r="I7477" s="15">
        <f t="shared" si="349"/>
        <v>14.94</v>
      </c>
      <c r="J7477" s="14">
        <f t="shared" si="350"/>
        <v>0</v>
      </c>
    </row>
    <row r="7478" spans="1:10" x14ac:dyDescent="0.3">
      <c r="A7478" s="19">
        <v>20201107</v>
      </c>
      <c r="B7478" s="19" t="s">
        <v>44</v>
      </c>
      <c r="C7478" s="19">
        <v>0</v>
      </c>
      <c r="D7478" s="19">
        <v>0</v>
      </c>
      <c r="E7478" s="19">
        <v>14.87</v>
      </c>
      <c r="F7478" s="19">
        <v>2.9</v>
      </c>
      <c r="G7478" s="19">
        <v>0</v>
      </c>
      <c r="H7478" s="17">
        <f t="shared" si="351"/>
        <v>0</v>
      </c>
      <c r="I7478" s="18">
        <f t="shared" si="349"/>
        <v>14.87</v>
      </c>
      <c r="J7478" s="17">
        <f t="shared" si="350"/>
        <v>0</v>
      </c>
    </row>
    <row r="7479" spans="1:10" x14ac:dyDescent="0.3">
      <c r="A7479" s="2">
        <v>20201107</v>
      </c>
      <c r="B7479" s="2" t="s">
        <v>43</v>
      </c>
      <c r="C7479" s="2">
        <v>0</v>
      </c>
      <c r="D7479" s="2">
        <v>0</v>
      </c>
      <c r="E7479" s="2">
        <v>14.96</v>
      </c>
      <c r="F7479" s="2">
        <v>3.03</v>
      </c>
      <c r="G7479" s="2">
        <v>0</v>
      </c>
      <c r="H7479" s="16">
        <f t="shared" si="351"/>
        <v>0</v>
      </c>
      <c r="I7479" s="15">
        <f t="shared" si="349"/>
        <v>14.96</v>
      </c>
      <c r="J7479" s="14">
        <f t="shared" si="350"/>
        <v>0</v>
      </c>
    </row>
    <row r="7480" spans="1:10" x14ac:dyDescent="0.3">
      <c r="A7480" s="19">
        <v>20201107</v>
      </c>
      <c r="B7480" s="19" t="s">
        <v>42</v>
      </c>
      <c r="C7480" s="19">
        <v>0</v>
      </c>
      <c r="D7480" s="19">
        <v>0</v>
      </c>
      <c r="E7480" s="19">
        <v>15.01</v>
      </c>
      <c r="F7480" s="19">
        <v>3.52</v>
      </c>
      <c r="G7480" s="19">
        <v>0</v>
      </c>
      <c r="H7480" s="17">
        <f t="shared" si="351"/>
        <v>0</v>
      </c>
      <c r="I7480" s="18">
        <f t="shared" si="349"/>
        <v>15.01</v>
      </c>
      <c r="J7480" s="17">
        <f t="shared" si="350"/>
        <v>0</v>
      </c>
    </row>
    <row r="7481" spans="1:10" x14ac:dyDescent="0.3">
      <c r="A7481" s="2">
        <v>20201107</v>
      </c>
      <c r="B7481" s="2" t="s">
        <v>41</v>
      </c>
      <c r="C7481" s="2">
        <v>0</v>
      </c>
      <c r="D7481" s="2">
        <v>0</v>
      </c>
      <c r="E7481" s="2">
        <v>15.68</v>
      </c>
      <c r="F7481" s="2">
        <v>4.21</v>
      </c>
      <c r="G7481" s="2">
        <v>0</v>
      </c>
      <c r="H7481" s="16">
        <f t="shared" si="351"/>
        <v>0</v>
      </c>
      <c r="I7481" s="15">
        <f t="shared" si="349"/>
        <v>15.68</v>
      </c>
      <c r="J7481" s="14">
        <f t="shared" si="350"/>
        <v>0</v>
      </c>
    </row>
    <row r="7482" spans="1:10" x14ac:dyDescent="0.3">
      <c r="A7482" s="19">
        <v>20201107</v>
      </c>
      <c r="B7482" s="19" t="s">
        <v>40</v>
      </c>
      <c r="C7482" s="19">
        <v>123</v>
      </c>
      <c r="D7482" s="19">
        <v>9.81</v>
      </c>
      <c r="E7482" s="19">
        <v>16.07</v>
      </c>
      <c r="F7482" s="19">
        <v>4.41</v>
      </c>
      <c r="G7482" s="19">
        <v>0</v>
      </c>
      <c r="H7482" s="17">
        <f t="shared" si="351"/>
        <v>721.90943554374144</v>
      </c>
      <c r="I7482" s="18">
        <f t="shared" si="349"/>
        <v>38.62966986074192</v>
      </c>
      <c r="J7482" s="17">
        <f t="shared" si="350"/>
        <v>0.67763219280257059</v>
      </c>
    </row>
    <row r="7483" spans="1:10" x14ac:dyDescent="0.3">
      <c r="A7483" s="2">
        <v>20201107</v>
      </c>
      <c r="B7483" s="2" t="s">
        <v>39</v>
      </c>
      <c r="C7483" s="2">
        <v>287</v>
      </c>
      <c r="D7483" s="2">
        <v>19.309999999999999</v>
      </c>
      <c r="E7483" s="2">
        <v>16.98</v>
      </c>
      <c r="F7483" s="2">
        <v>5.03</v>
      </c>
      <c r="G7483" s="2">
        <v>0</v>
      </c>
      <c r="H7483" s="16">
        <f t="shared" si="351"/>
        <v>867.91088269068621</v>
      </c>
      <c r="I7483" s="15">
        <f t="shared" si="349"/>
        <v>44.102215084083944</v>
      </c>
      <c r="J7483" s="14">
        <f t="shared" si="350"/>
        <v>0.79330529109330028</v>
      </c>
    </row>
    <row r="7484" spans="1:10" x14ac:dyDescent="0.3">
      <c r="A7484" s="19">
        <v>20201107</v>
      </c>
      <c r="B7484" s="19" t="s">
        <v>38</v>
      </c>
      <c r="C7484" s="19">
        <v>402.01</v>
      </c>
      <c r="D7484" s="19">
        <v>27.16</v>
      </c>
      <c r="E7484" s="19">
        <v>17.89</v>
      </c>
      <c r="F7484" s="19">
        <v>5.31</v>
      </c>
      <c r="G7484" s="19">
        <v>0</v>
      </c>
      <c r="H7484" s="17">
        <f t="shared" si="351"/>
        <v>880.67985997104859</v>
      </c>
      <c r="I7484" s="18">
        <f t="shared" si="349"/>
        <v>45.411245624095272</v>
      </c>
      <c r="J7484" s="17">
        <f t="shared" si="350"/>
        <v>0.79978888174976559</v>
      </c>
    </row>
    <row r="7485" spans="1:10" x14ac:dyDescent="0.3">
      <c r="A7485" s="2">
        <v>20201107</v>
      </c>
      <c r="B7485" s="2" t="s">
        <v>37</v>
      </c>
      <c r="C7485" s="2">
        <v>488.01</v>
      </c>
      <c r="D7485" s="2">
        <v>32.630000000000003</v>
      </c>
      <c r="E7485" s="2">
        <v>18.53</v>
      </c>
      <c r="F7485" s="2">
        <v>6.34</v>
      </c>
      <c r="G7485" s="2">
        <v>0</v>
      </c>
      <c r="H7485" s="16">
        <f t="shared" si="351"/>
        <v>905.04321965739257</v>
      </c>
      <c r="I7485" s="15">
        <f t="shared" si="349"/>
        <v>46.812600614293515</v>
      </c>
      <c r="J7485" s="14">
        <f t="shared" si="350"/>
        <v>0.81620716135661786</v>
      </c>
    </row>
    <row r="7486" spans="1:10" x14ac:dyDescent="0.3">
      <c r="A7486" s="19">
        <v>20201107</v>
      </c>
      <c r="B7486" s="19" t="s">
        <v>36</v>
      </c>
      <c r="C7486" s="19">
        <v>300</v>
      </c>
      <c r="D7486" s="19">
        <v>34.979999999999997</v>
      </c>
      <c r="E7486" s="19">
        <v>18.829999999999998</v>
      </c>
      <c r="F7486" s="19">
        <v>6.97</v>
      </c>
      <c r="G7486" s="19">
        <v>0</v>
      </c>
      <c r="H7486" s="17">
        <f t="shared" si="351"/>
        <v>523.29494235226423</v>
      </c>
      <c r="I7486" s="18">
        <f t="shared" si="349"/>
        <v>35.182966948508252</v>
      </c>
      <c r="J7486" s="17">
        <f t="shared" si="350"/>
        <v>0.49931581439193834</v>
      </c>
    </row>
    <row r="7487" spans="1:10" x14ac:dyDescent="0.3">
      <c r="A7487" s="2">
        <v>20201107</v>
      </c>
      <c r="B7487" s="2" t="s">
        <v>35</v>
      </c>
      <c r="C7487" s="2">
        <v>284</v>
      </c>
      <c r="D7487" s="2">
        <v>33.81</v>
      </c>
      <c r="E7487" s="2">
        <v>18.600000000000001</v>
      </c>
      <c r="F7487" s="2">
        <v>7.03</v>
      </c>
      <c r="G7487" s="2">
        <v>0</v>
      </c>
      <c r="H7487" s="16">
        <f t="shared" si="351"/>
        <v>510.38687504801186</v>
      </c>
      <c r="I7487" s="15">
        <f t="shared" si="349"/>
        <v>34.549589845250374</v>
      </c>
      <c r="J7487" s="14">
        <f t="shared" si="350"/>
        <v>0.48845394111202778</v>
      </c>
    </row>
    <row r="7488" spans="1:10" x14ac:dyDescent="0.3">
      <c r="A7488" s="19">
        <v>20201107</v>
      </c>
      <c r="B7488" s="19" t="s">
        <v>34</v>
      </c>
      <c r="C7488" s="19">
        <v>181</v>
      </c>
      <c r="D7488" s="19">
        <v>29.32</v>
      </c>
      <c r="E7488" s="19">
        <v>18.38</v>
      </c>
      <c r="F7488" s="19">
        <v>7.03</v>
      </c>
      <c r="G7488" s="19">
        <v>0</v>
      </c>
      <c r="H7488" s="17">
        <f t="shared" si="351"/>
        <v>369.62398893694319</v>
      </c>
      <c r="I7488" s="18">
        <f t="shared" si="349"/>
        <v>29.930749654279474</v>
      </c>
      <c r="J7488" s="17">
        <f t="shared" si="350"/>
        <v>0.36142263383645418</v>
      </c>
    </row>
    <row r="7489" spans="1:10" x14ac:dyDescent="0.3">
      <c r="A7489" s="2">
        <v>20201107</v>
      </c>
      <c r="B7489" s="2" t="s">
        <v>33</v>
      </c>
      <c r="C7489" s="2">
        <v>160</v>
      </c>
      <c r="D7489" s="2">
        <v>22.19</v>
      </c>
      <c r="E7489" s="2">
        <v>17.84</v>
      </c>
      <c r="F7489" s="2">
        <v>6.28</v>
      </c>
      <c r="G7489" s="2">
        <v>0</v>
      </c>
      <c r="H7489" s="16">
        <f t="shared" si="351"/>
        <v>423.63997239440261</v>
      </c>
      <c r="I7489" s="15">
        <f t="shared" si="349"/>
        <v>31.078749137325083</v>
      </c>
      <c r="J7489" s="14">
        <f t="shared" si="350"/>
        <v>0.41205156736912257</v>
      </c>
    </row>
    <row r="7490" spans="1:10" x14ac:dyDescent="0.3">
      <c r="A7490" s="19">
        <v>20201107</v>
      </c>
      <c r="B7490" s="19" t="s">
        <v>32</v>
      </c>
      <c r="C7490" s="19">
        <v>134</v>
      </c>
      <c r="D7490" s="19">
        <v>13.18</v>
      </c>
      <c r="E7490" s="19">
        <v>17.45</v>
      </c>
      <c r="F7490" s="19">
        <v>6.07</v>
      </c>
      <c r="G7490" s="19">
        <v>0</v>
      </c>
      <c r="H7490" s="17">
        <f t="shared" si="351"/>
        <v>587.69091107864392</v>
      </c>
      <c r="I7490" s="18">
        <f t="shared" si="349"/>
        <v>35.815340971207618</v>
      </c>
      <c r="J7490" s="17">
        <f t="shared" si="350"/>
        <v>0.55908856192816558</v>
      </c>
    </row>
    <row r="7491" spans="1:10" x14ac:dyDescent="0.3">
      <c r="A7491" s="2">
        <v>20201107</v>
      </c>
      <c r="B7491" s="2" t="s">
        <v>31</v>
      </c>
      <c r="C7491" s="2">
        <v>10</v>
      </c>
      <c r="D7491" s="2">
        <v>2.92</v>
      </c>
      <c r="E7491" s="2">
        <v>17.190000000000001</v>
      </c>
      <c r="F7491" s="2">
        <v>5.72</v>
      </c>
      <c r="G7491" s="2">
        <v>0</v>
      </c>
      <c r="H7491" s="16">
        <f t="shared" si="351"/>
        <v>196.30338809207191</v>
      </c>
      <c r="I7491" s="15">
        <f t="shared" si="349"/>
        <v>23.324480877877249</v>
      </c>
      <c r="J7491" s="14">
        <f t="shared" si="350"/>
        <v>0.19778348345425778</v>
      </c>
    </row>
    <row r="7492" spans="1:10" x14ac:dyDescent="0.3">
      <c r="A7492" s="19">
        <v>20201107</v>
      </c>
      <c r="B7492" s="19" t="s">
        <v>30</v>
      </c>
      <c r="C7492" s="19">
        <v>0</v>
      </c>
      <c r="D7492" s="19">
        <v>0</v>
      </c>
      <c r="E7492" s="19">
        <v>16.829999999999998</v>
      </c>
      <c r="F7492" s="19">
        <v>5.45</v>
      </c>
      <c r="G7492" s="19">
        <v>0</v>
      </c>
      <c r="H7492" s="17">
        <f t="shared" si="351"/>
        <v>0</v>
      </c>
      <c r="I7492" s="18">
        <f t="shared" si="349"/>
        <v>16.829999999999998</v>
      </c>
      <c r="J7492" s="17">
        <f t="shared" si="350"/>
        <v>0</v>
      </c>
    </row>
    <row r="7493" spans="1:10" x14ac:dyDescent="0.3">
      <c r="A7493" s="2">
        <v>20201107</v>
      </c>
      <c r="B7493" s="2" t="s">
        <v>29</v>
      </c>
      <c r="C7493" s="2">
        <v>0</v>
      </c>
      <c r="D7493" s="2">
        <v>0</v>
      </c>
      <c r="E7493" s="2">
        <v>16.89</v>
      </c>
      <c r="F7493" s="2">
        <v>5.52</v>
      </c>
      <c r="G7493" s="2">
        <v>0</v>
      </c>
      <c r="H7493" s="16">
        <f t="shared" si="351"/>
        <v>0</v>
      </c>
      <c r="I7493" s="15">
        <f t="shared" si="349"/>
        <v>16.89</v>
      </c>
      <c r="J7493" s="14">
        <f t="shared" si="350"/>
        <v>0</v>
      </c>
    </row>
    <row r="7494" spans="1:10" x14ac:dyDescent="0.3">
      <c r="A7494" s="19">
        <v>20201107</v>
      </c>
      <c r="B7494" s="19" t="s">
        <v>28</v>
      </c>
      <c r="C7494" s="19">
        <v>0</v>
      </c>
      <c r="D7494" s="19">
        <v>0</v>
      </c>
      <c r="E7494" s="19">
        <v>16.649999999999999</v>
      </c>
      <c r="F7494" s="19">
        <v>5.52</v>
      </c>
      <c r="G7494" s="19">
        <v>0</v>
      </c>
      <c r="H7494" s="17">
        <f t="shared" si="351"/>
        <v>0</v>
      </c>
      <c r="I7494" s="18">
        <f t="shared" si="349"/>
        <v>16.649999999999999</v>
      </c>
      <c r="J7494" s="17">
        <f t="shared" si="350"/>
        <v>0</v>
      </c>
    </row>
    <row r="7495" spans="1:10" x14ac:dyDescent="0.3">
      <c r="A7495" s="2">
        <v>20201107</v>
      </c>
      <c r="B7495" s="2" t="s">
        <v>27</v>
      </c>
      <c r="C7495" s="2">
        <v>0</v>
      </c>
      <c r="D7495" s="2">
        <v>0</v>
      </c>
      <c r="E7495" s="2">
        <v>16.52</v>
      </c>
      <c r="F7495" s="2">
        <v>5.52</v>
      </c>
      <c r="G7495" s="2">
        <v>0</v>
      </c>
      <c r="H7495" s="16">
        <f t="shared" si="351"/>
        <v>0</v>
      </c>
      <c r="I7495" s="15">
        <f t="shared" si="349"/>
        <v>16.52</v>
      </c>
      <c r="J7495" s="14">
        <f t="shared" si="350"/>
        <v>0</v>
      </c>
    </row>
    <row r="7496" spans="1:10" x14ac:dyDescent="0.3">
      <c r="A7496" s="19">
        <v>20201107</v>
      </c>
      <c r="B7496" s="19" t="s">
        <v>26</v>
      </c>
      <c r="C7496" s="19">
        <v>0</v>
      </c>
      <c r="D7496" s="19">
        <v>0</v>
      </c>
      <c r="E7496" s="19">
        <v>16.48</v>
      </c>
      <c r="F7496" s="19">
        <v>5.86</v>
      </c>
      <c r="G7496" s="19">
        <v>0</v>
      </c>
      <c r="H7496" s="17">
        <f t="shared" si="351"/>
        <v>0</v>
      </c>
      <c r="I7496" s="18">
        <f t="shared" si="349"/>
        <v>16.48</v>
      </c>
      <c r="J7496" s="17">
        <f t="shared" si="350"/>
        <v>0</v>
      </c>
    </row>
    <row r="7497" spans="1:10" x14ac:dyDescent="0.3">
      <c r="A7497" s="2">
        <v>20201107</v>
      </c>
      <c r="B7497" s="2" t="s">
        <v>25</v>
      </c>
      <c r="C7497" s="2">
        <v>0</v>
      </c>
      <c r="D7497" s="2">
        <v>0</v>
      </c>
      <c r="E7497" s="2">
        <v>16.38</v>
      </c>
      <c r="F7497" s="2">
        <v>6.14</v>
      </c>
      <c r="G7497" s="2">
        <v>0</v>
      </c>
      <c r="H7497" s="16">
        <f t="shared" si="351"/>
        <v>0</v>
      </c>
      <c r="I7497" s="15">
        <f t="shared" si="349"/>
        <v>16.38</v>
      </c>
      <c r="J7497" s="14">
        <f t="shared" si="350"/>
        <v>0</v>
      </c>
    </row>
    <row r="7498" spans="1:10" x14ac:dyDescent="0.3">
      <c r="A7498" s="19">
        <v>20201108</v>
      </c>
      <c r="B7498" s="19" t="s">
        <v>48</v>
      </c>
      <c r="C7498" s="19">
        <v>0</v>
      </c>
      <c r="D7498" s="19">
        <v>0</v>
      </c>
      <c r="E7498" s="19">
        <v>16.440000000000001</v>
      </c>
      <c r="F7498" s="19">
        <v>6.83</v>
      </c>
      <c r="G7498" s="19">
        <v>0</v>
      </c>
      <c r="H7498" s="17">
        <f t="shared" si="351"/>
        <v>0</v>
      </c>
      <c r="I7498" s="18">
        <f t="shared" ref="I7498:I7561" si="352">E7498+H7498*((NOCT-20)/(800))</f>
        <v>16.440000000000001</v>
      </c>
      <c r="J7498" s="17">
        <f t="shared" ref="J7498:J7561" si="353">P_STC__W*(H7498/1000)*(1+(alpha_p/100)*(I7498-25))</f>
        <v>0</v>
      </c>
    </row>
    <row r="7499" spans="1:10" x14ac:dyDescent="0.3">
      <c r="A7499" s="2">
        <v>20201108</v>
      </c>
      <c r="B7499" s="2" t="s">
        <v>47</v>
      </c>
      <c r="C7499" s="2">
        <v>0</v>
      </c>
      <c r="D7499" s="2">
        <v>0</v>
      </c>
      <c r="E7499" s="2">
        <v>16.37</v>
      </c>
      <c r="F7499" s="2">
        <v>6.97</v>
      </c>
      <c r="G7499" s="2">
        <v>0</v>
      </c>
      <c r="H7499" s="16">
        <f t="shared" si="351"/>
        <v>0</v>
      </c>
      <c r="I7499" s="15">
        <f t="shared" si="352"/>
        <v>16.37</v>
      </c>
      <c r="J7499" s="14">
        <f t="shared" si="353"/>
        <v>0</v>
      </c>
    </row>
    <row r="7500" spans="1:10" x14ac:dyDescent="0.3">
      <c r="A7500" s="19">
        <v>20201108</v>
      </c>
      <c r="B7500" s="19" t="s">
        <v>46</v>
      </c>
      <c r="C7500" s="19">
        <v>0</v>
      </c>
      <c r="D7500" s="19">
        <v>0</v>
      </c>
      <c r="E7500" s="19">
        <v>16.34</v>
      </c>
      <c r="F7500" s="19">
        <v>7.1</v>
      </c>
      <c r="G7500" s="19">
        <v>0</v>
      </c>
      <c r="H7500" s="17">
        <f t="shared" si="351"/>
        <v>0</v>
      </c>
      <c r="I7500" s="18">
        <f t="shared" si="352"/>
        <v>16.34</v>
      </c>
      <c r="J7500" s="17">
        <f t="shared" si="353"/>
        <v>0</v>
      </c>
    </row>
    <row r="7501" spans="1:10" x14ac:dyDescent="0.3">
      <c r="A7501" s="2">
        <v>20201108</v>
      </c>
      <c r="B7501" s="2" t="s">
        <v>45</v>
      </c>
      <c r="C7501" s="2">
        <v>0</v>
      </c>
      <c r="D7501" s="2">
        <v>0</v>
      </c>
      <c r="E7501" s="2">
        <v>16.39</v>
      </c>
      <c r="F7501" s="2">
        <v>6.97</v>
      </c>
      <c r="G7501" s="2">
        <v>0</v>
      </c>
      <c r="H7501" s="16">
        <f t="shared" si="351"/>
        <v>0</v>
      </c>
      <c r="I7501" s="15">
        <f t="shared" si="352"/>
        <v>16.39</v>
      </c>
      <c r="J7501" s="14">
        <f t="shared" si="353"/>
        <v>0</v>
      </c>
    </row>
    <row r="7502" spans="1:10" x14ac:dyDescent="0.3">
      <c r="A7502" s="19">
        <v>20201108</v>
      </c>
      <c r="B7502" s="19" t="s">
        <v>44</v>
      </c>
      <c r="C7502" s="19">
        <v>0</v>
      </c>
      <c r="D7502" s="19">
        <v>0</v>
      </c>
      <c r="E7502" s="19">
        <v>16.04</v>
      </c>
      <c r="F7502" s="19">
        <v>6.76</v>
      </c>
      <c r="G7502" s="19">
        <v>0</v>
      </c>
      <c r="H7502" s="17">
        <f t="shared" si="351"/>
        <v>0</v>
      </c>
      <c r="I7502" s="18">
        <f t="shared" si="352"/>
        <v>16.04</v>
      </c>
      <c r="J7502" s="17">
        <f t="shared" si="353"/>
        <v>0</v>
      </c>
    </row>
    <row r="7503" spans="1:10" x14ac:dyDescent="0.3">
      <c r="A7503" s="2">
        <v>20201108</v>
      </c>
      <c r="B7503" s="2" t="s">
        <v>43</v>
      </c>
      <c r="C7503" s="2">
        <v>0</v>
      </c>
      <c r="D7503" s="2">
        <v>0</v>
      </c>
      <c r="E7503" s="2">
        <v>15.96</v>
      </c>
      <c r="F7503" s="2">
        <v>6.69</v>
      </c>
      <c r="G7503" s="2">
        <v>0</v>
      </c>
      <c r="H7503" s="16">
        <f t="shared" si="351"/>
        <v>0</v>
      </c>
      <c r="I7503" s="15">
        <f t="shared" si="352"/>
        <v>15.96</v>
      </c>
      <c r="J7503" s="14">
        <f t="shared" si="353"/>
        <v>0</v>
      </c>
    </row>
    <row r="7504" spans="1:10" x14ac:dyDescent="0.3">
      <c r="A7504" s="19">
        <v>20201108</v>
      </c>
      <c r="B7504" s="19" t="s">
        <v>42</v>
      </c>
      <c r="C7504" s="19">
        <v>0</v>
      </c>
      <c r="D7504" s="19">
        <v>0</v>
      </c>
      <c r="E7504" s="19">
        <v>15.88</v>
      </c>
      <c r="F7504" s="19">
        <v>6.69</v>
      </c>
      <c r="G7504" s="19">
        <v>0</v>
      </c>
      <c r="H7504" s="17">
        <f t="shared" si="351"/>
        <v>0</v>
      </c>
      <c r="I7504" s="18">
        <f t="shared" si="352"/>
        <v>15.88</v>
      </c>
      <c r="J7504" s="17">
        <f t="shared" si="353"/>
        <v>0</v>
      </c>
    </row>
    <row r="7505" spans="1:10" x14ac:dyDescent="0.3">
      <c r="A7505" s="2">
        <v>20201108</v>
      </c>
      <c r="B7505" s="2" t="s">
        <v>41</v>
      </c>
      <c r="C7505" s="2">
        <v>0</v>
      </c>
      <c r="D7505" s="2">
        <v>0</v>
      </c>
      <c r="E7505" s="2">
        <v>16.149999999999999</v>
      </c>
      <c r="F7505" s="2">
        <v>6.28</v>
      </c>
      <c r="G7505" s="2">
        <v>0</v>
      </c>
      <c r="H7505" s="16">
        <f t="shared" si="351"/>
        <v>0</v>
      </c>
      <c r="I7505" s="15">
        <f t="shared" si="352"/>
        <v>16.149999999999999</v>
      </c>
      <c r="J7505" s="14">
        <f t="shared" si="353"/>
        <v>0</v>
      </c>
    </row>
    <row r="7506" spans="1:10" x14ac:dyDescent="0.3">
      <c r="A7506" s="19">
        <v>20201108</v>
      </c>
      <c r="B7506" s="19" t="s">
        <v>40</v>
      </c>
      <c r="C7506" s="19">
        <v>73</v>
      </c>
      <c r="D7506" s="19">
        <v>9.59</v>
      </c>
      <c r="E7506" s="19">
        <v>16.28</v>
      </c>
      <c r="F7506" s="19">
        <v>6.41</v>
      </c>
      <c r="G7506" s="19">
        <v>0</v>
      </c>
      <c r="H7506" s="17">
        <f t="shared" si="351"/>
        <v>438.18406691789153</v>
      </c>
      <c r="I7506" s="18">
        <f t="shared" si="352"/>
        <v>29.973252091184111</v>
      </c>
      <c r="J7506" s="17">
        <f t="shared" si="353"/>
        <v>0.42837766769583818</v>
      </c>
    </row>
    <row r="7507" spans="1:10" x14ac:dyDescent="0.3">
      <c r="A7507" s="2">
        <v>20201108</v>
      </c>
      <c r="B7507" s="2" t="s">
        <v>39</v>
      </c>
      <c r="C7507" s="2">
        <v>26</v>
      </c>
      <c r="D7507" s="2">
        <v>19.059999999999999</v>
      </c>
      <c r="E7507" s="2">
        <v>16.28</v>
      </c>
      <c r="F7507" s="2">
        <v>6.69</v>
      </c>
      <c r="G7507" s="2">
        <v>0</v>
      </c>
      <c r="H7507" s="16">
        <f t="shared" ref="H7507:H7570" si="354">IF(D7507&gt;0,C7507/SIN(D7507*PI()/180),0)</f>
        <v>79.618292633953601</v>
      </c>
      <c r="I7507" s="15">
        <f t="shared" si="352"/>
        <v>18.768071644811052</v>
      </c>
      <c r="J7507" s="14">
        <f t="shared" si="353"/>
        <v>8.185108236351131E-2</v>
      </c>
    </row>
    <row r="7508" spans="1:10" x14ac:dyDescent="0.3">
      <c r="A7508" s="19">
        <v>20201108</v>
      </c>
      <c r="B7508" s="19" t="s">
        <v>38</v>
      </c>
      <c r="C7508" s="19">
        <v>58</v>
      </c>
      <c r="D7508" s="19">
        <v>26.89</v>
      </c>
      <c r="E7508" s="19">
        <v>16.53</v>
      </c>
      <c r="F7508" s="19">
        <v>6.48</v>
      </c>
      <c r="G7508" s="19">
        <v>0</v>
      </c>
      <c r="H7508" s="17">
        <f t="shared" si="354"/>
        <v>128.23941201127914</v>
      </c>
      <c r="I7508" s="18">
        <f t="shared" si="352"/>
        <v>20.537481625352473</v>
      </c>
      <c r="J7508" s="17">
        <f t="shared" si="353"/>
        <v>0.13081463030732363</v>
      </c>
    </row>
    <row r="7509" spans="1:10" x14ac:dyDescent="0.3">
      <c r="A7509" s="2">
        <v>20201108</v>
      </c>
      <c r="B7509" s="2" t="s">
        <v>37</v>
      </c>
      <c r="C7509" s="2">
        <v>90</v>
      </c>
      <c r="D7509" s="2">
        <v>32.340000000000003</v>
      </c>
      <c r="E7509" s="2">
        <v>17.190000000000001</v>
      </c>
      <c r="F7509" s="2">
        <v>5.79</v>
      </c>
      <c r="G7509" s="2">
        <v>0</v>
      </c>
      <c r="H7509" s="16">
        <f t="shared" si="354"/>
        <v>168.2424367936168</v>
      </c>
      <c r="I7509" s="15">
        <f t="shared" si="352"/>
        <v>22.447576149800526</v>
      </c>
      <c r="J7509" s="14">
        <f t="shared" si="353"/>
        <v>0.17017485383091149</v>
      </c>
    </row>
    <row r="7510" spans="1:10" x14ac:dyDescent="0.3">
      <c r="A7510" s="19">
        <v>20201108</v>
      </c>
      <c r="B7510" s="19" t="s">
        <v>36</v>
      </c>
      <c r="C7510" s="19">
        <v>334</v>
      </c>
      <c r="D7510" s="19">
        <v>34.69</v>
      </c>
      <c r="E7510" s="19">
        <v>17.46</v>
      </c>
      <c r="F7510" s="19">
        <v>5.17</v>
      </c>
      <c r="G7510" s="19">
        <v>0</v>
      </c>
      <c r="H7510" s="17">
        <f t="shared" si="354"/>
        <v>586.85443580399749</v>
      </c>
      <c r="I7510" s="18">
        <f t="shared" si="352"/>
        <v>35.799201118874919</v>
      </c>
      <c r="J7510" s="17">
        <f t="shared" si="353"/>
        <v>0.55833541994511693</v>
      </c>
    </row>
    <row r="7511" spans="1:10" x14ac:dyDescent="0.3">
      <c r="A7511" s="2">
        <v>20201108</v>
      </c>
      <c r="B7511" s="2" t="s">
        <v>35</v>
      </c>
      <c r="C7511" s="2">
        <v>378</v>
      </c>
      <c r="D7511" s="2">
        <v>33.53</v>
      </c>
      <c r="E7511" s="2">
        <v>17.989999999999998</v>
      </c>
      <c r="F7511" s="2">
        <v>4.9000000000000004</v>
      </c>
      <c r="G7511" s="2">
        <v>0</v>
      </c>
      <c r="H7511" s="16">
        <f t="shared" si="354"/>
        <v>684.3195385536161</v>
      </c>
      <c r="I7511" s="15">
        <f t="shared" si="352"/>
        <v>39.374985579800502</v>
      </c>
      <c r="J7511" s="14">
        <f t="shared" si="353"/>
        <v>0.64005266280953821</v>
      </c>
    </row>
    <row r="7512" spans="1:10" x14ac:dyDescent="0.3">
      <c r="A7512" s="19">
        <v>20201108</v>
      </c>
      <c r="B7512" s="19" t="s">
        <v>34</v>
      </c>
      <c r="C7512" s="19">
        <v>324</v>
      </c>
      <c r="D7512" s="19">
        <v>29.06</v>
      </c>
      <c r="E7512" s="19">
        <v>17.989999999999998</v>
      </c>
      <c r="F7512" s="19">
        <v>4.83</v>
      </c>
      <c r="G7512" s="19">
        <v>0</v>
      </c>
      <c r="H7512" s="17">
        <f t="shared" si="354"/>
        <v>667.04376068559429</v>
      </c>
      <c r="I7512" s="18">
        <f t="shared" si="352"/>
        <v>38.83511752142482</v>
      </c>
      <c r="J7512" s="17">
        <f t="shared" si="353"/>
        <v>0.62551493099101163</v>
      </c>
    </row>
    <row r="7513" spans="1:10" x14ac:dyDescent="0.3">
      <c r="A7513" s="2">
        <v>20201108</v>
      </c>
      <c r="B7513" s="2" t="s">
        <v>33</v>
      </c>
      <c r="C7513" s="2">
        <v>227</v>
      </c>
      <c r="D7513" s="2">
        <v>21.96</v>
      </c>
      <c r="E7513" s="2">
        <v>17.82</v>
      </c>
      <c r="F7513" s="2">
        <v>4.76</v>
      </c>
      <c r="G7513" s="2">
        <v>0</v>
      </c>
      <c r="H7513" s="16">
        <f t="shared" si="354"/>
        <v>607.01808249951159</v>
      </c>
      <c r="I7513" s="15">
        <f t="shared" si="352"/>
        <v>36.789315078109738</v>
      </c>
      <c r="J7513" s="14">
        <f t="shared" si="353"/>
        <v>0.57481460905237614</v>
      </c>
    </row>
    <row r="7514" spans="1:10" x14ac:dyDescent="0.3">
      <c r="A7514" s="19">
        <v>20201108</v>
      </c>
      <c r="B7514" s="19" t="s">
        <v>32</v>
      </c>
      <c r="C7514" s="19">
        <v>171.01</v>
      </c>
      <c r="D7514" s="19">
        <v>12.98</v>
      </c>
      <c r="E7514" s="19">
        <v>17.39</v>
      </c>
      <c r="F7514" s="19">
        <v>4.34</v>
      </c>
      <c r="G7514" s="19">
        <v>0</v>
      </c>
      <c r="H7514" s="17">
        <f t="shared" si="354"/>
        <v>761.36101925433877</v>
      </c>
      <c r="I7514" s="18">
        <f t="shared" si="352"/>
        <v>41.182531851698087</v>
      </c>
      <c r="J7514" s="17">
        <f t="shared" si="353"/>
        <v>0.70591764900307785</v>
      </c>
    </row>
    <row r="7515" spans="1:10" x14ac:dyDescent="0.3">
      <c r="A7515" s="2">
        <v>20201108</v>
      </c>
      <c r="B7515" s="2" t="s">
        <v>31</v>
      </c>
      <c r="C7515" s="2">
        <v>14.61</v>
      </c>
      <c r="D7515" s="2">
        <v>2.74</v>
      </c>
      <c r="E7515" s="2">
        <v>16.97</v>
      </c>
      <c r="F7515" s="2">
        <v>4.41</v>
      </c>
      <c r="G7515" s="2">
        <v>0</v>
      </c>
      <c r="H7515" s="16">
        <f t="shared" si="354"/>
        <v>305.62426554067429</v>
      </c>
      <c r="I7515" s="15">
        <f t="shared" si="352"/>
        <v>26.52075829814607</v>
      </c>
      <c r="J7515" s="14">
        <f t="shared" si="353"/>
        <v>0.30353275266996327</v>
      </c>
    </row>
    <row r="7516" spans="1:10" x14ac:dyDescent="0.3">
      <c r="A7516" s="19">
        <v>20201108</v>
      </c>
      <c r="B7516" s="19" t="s">
        <v>30</v>
      </c>
      <c r="C7516" s="19">
        <v>0</v>
      </c>
      <c r="D7516" s="19">
        <v>0</v>
      </c>
      <c r="E7516" s="19">
        <v>16.52</v>
      </c>
      <c r="F7516" s="19">
        <v>3.66</v>
      </c>
      <c r="G7516" s="19">
        <v>0</v>
      </c>
      <c r="H7516" s="17">
        <f t="shared" si="354"/>
        <v>0</v>
      </c>
      <c r="I7516" s="18">
        <f t="shared" si="352"/>
        <v>16.52</v>
      </c>
      <c r="J7516" s="17">
        <f t="shared" si="353"/>
        <v>0</v>
      </c>
    </row>
    <row r="7517" spans="1:10" x14ac:dyDescent="0.3">
      <c r="A7517" s="2">
        <v>20201108</v>
      </c>
      <c r="B7517" s="2" t="s">
        <v>29</v>
      </c>
      <c r="C7517" s="2">
        <v>0</v>
      </c>
      <c r="D7517" s="2">
        <v>0</v>
      </c>
      <c r="E7517" s="2">
        <v>16.28</v>
      </c>
      <c r="F7517" s="2">
        <v>2.41</v>
      </c>
      <c r="G7517" s="2">
        <v>0</v>
      </c>
      <c r="H7517" s="16">
        <f t="shared" si="354"/>
        <v>0</v>
      </c>
      <c r="I7517" s="15">
        <f t="shared" si="352"/>
        <v>16.28</v>
      </c>
      <c r="J7517" s="14">
        <f t="shared" si="353"/>
        <v>0</v>
      </c>
    </row>
    <row r="7518" spans="1:10" x14ac:dyDescent="0.3">
      <c r="A7518" s="19">
        <v>20201108</v>
      </c>
      <c r="B7518" s="19" t="s">
        <v>28</v>
      </c>
      <c r="C7518" s="19">
        <v>0</v>
      </c>
      <c r="D7518" s="19">
        <v>0</v>
      </c>
      <c r="E7518" s="19">
        <v>15.87</v>
      </c>
      <c r="F7518" s="19">
        <v>2.34</v>
      </c>
      <c r="G7518" s="19">
        <v>0</v>
      </c>
      <c r="H7518" s="17">
        <f t="shared" si="354"/>
        <v>0</v>
      </c>
      <c r="I7518" s="18">
        <f t="shared" si="352"/>
        <v>15.87</v>
      </c>
      <c r="J7518" s="17">
        <f t="shared" si="353"/>
        <v>0</v>
      </c>
    </row>
    <row r="7519" spans="1:10" x14ac:dyDescent="0.3">
      <c r="A7519" s="2">
        <v>20201108</v>
      </c>
      <c r="B7519" s="2" t="s">
        <v>27</v>
      </c>
      <c r="C7519" s="2">
        <v>0</v>
      </c>
      <c r="D7519" s="2">
        <v>0</v>
      </c>
      <c r="E7519" s="2">
        <v>15.7</v>
      </c>
      <c r="F7519" s="2">
        <v>2.41</v>
      </c>
      <c r="G7519" s="2">
        <v>0</v>
      </c>
      <c r="H7519" s="16">
        <f t="shared" si="354"/>
        <v>0</v>
      </c>
      <c r="I7519" s="15">
        <f t="shared" si="352"/>
        <v>15.7</v>
      </c>
      <c r="J7519" s="14">
        <f t="shared" si="353"/>
        <v>0</v>
      </c>
    </row>
    <row r="7520" spans="1:10" x14ac:dyDescent="0.3">
      <c r="A7520" s="19">
        <v>20201108</v>
      </c>
      <c r="B7520" s="19" t="s">
        <v>26</v>
      </c>
      <c r="C7520" s="19">
        <v>0</v>
      </c>
      <c r="D7520" s="19">
        <v>0</v>
      </c>
      <c r="E7520" s="19">
        <v>15.54</v>
      </c>
      <c r="F7520" s="19">
        <v>2.62</v>
      </c>
      <c r="G7520" s="19">
        <v>0</v>
      </c>
      <c r="H7520" s="17">
        <f t="shared" si="354"/>
        <v>0</v>
      </c>
      <c r="I7520" s="18">
        <f t="shared" si="352"/>
        <v>15.54</v>
      </c>
      <c r="J7520" s="17">
        <f t="shared" si="353"/>
        <v>0</v>
      </c>
    </row>
    <row r="7521" spans="1:10" x14ac:dyDescent="0.3">
      <c r="A7521" s="2">
        <v>20201108</v>
      </c>
      <c r="B7521" s="2" t="s">
        <v>25</v>
      </c>
      <c r="C7521" s="2">
        <v>0</v>
      </c>
      <c r="D7521" s="2">
        <v>0</v>
      </c>
      <c r="E7521" s="2">
        <v>15.58</v>
      </c>
      <c r="F7521" s="2">
        <v>2.69</v>
      </c>
      <c r="G7521" s="2">
        <v>0</v>
      </c>
      <c r="H7521" s="16">
        <f t="shared" si="354"/>
        <v>0</v>
      </c>
      <c r="I7521" s="15">
        <f t="shared" si="352"/>
        <v>15.58</v>
      </c>
      <c r="J7521" s="14">
        <f t="shared" si="353"/>
        <v>0</v>
      </c>
    </row>
    <row r="7522" spans="1:10" x14ac:dyDescent="0.3">
      <c r="A7522" s="19">
        <v>20201109</v>
      </c>
      <c r="B7522" s="19" t="s">
        <v>48</v>
      </c>
      <c r="C7522" s="19">
        <v>0</v>
      </c>
      <c r="D7522" s="19">
        <v>0</v>
      </c>
      <c r="E7522" s="19">
        <v>15.59</v>
      </c>
      <c r="F7522" s="19">
        <v>2.48</v>
      </c>
      <c r="G7522" s="19">
        <v>0</v>
      </c>
      <c r="H7522" s="17">
        <f t="shared" si="354"/>
        <v>0</v>
      </c>
      <c r="I7522" s="18">
        <f t="shared" si="352"/>
        <v>15.59</v>
      </c>
      <c r="J7522" s="17">
        <f t="shared" si="353"/>
        <v>0</v>
      </c>
    </row>
    <row r="7523" spans="1:10" x14ac:dyDescent="0.3">
      <c r="A7523" s="2">
        <v>20201109</v>
      </c>
      <c r="B7523" s="2" t="s">
        <v>47</v>
      </c>
      <c r="C7523" s="2">
        <v>0</v>
      </c>
      <c r="D7523" s="2">
        <v>0</v>
      </c>
      <c r="E7523" s="2">
        <v>15.29</v>
      </c>
      <c r="F7523" s="2">
        <v>2.41</v>
      </c>
      <c r="G7523" s="2">
        <v>0</v>
      </c>
      <c r="H7523" s="16">
        <f t="shared" si="354"/>
        <v>0</v>
      </c>
      <c r="I7523" s="15">
        <f t="shared" si="352"/>
        <v>15.29</v>
      </c>
      <c r="J7523" s="14">
        <f t="shared" si="353"/>
        <v>0</v>
      </c>
    </row>
    <row r="7524" spans="1:10" x14ac:dyDescent="0.3">
      <c r="A7524" s="19">
        <v>20201109</v>
      </c>
      <c r="B7524" s="19" t="s">
        <v>46</v>
      </c>
      <c r="C7524" s="19">
        <v>0</v>
      </c>
      <c r="D7524" s="19">
        <v>0</v>
      </c>
      <c r="E7524" s="19">
        <v>14.98</v>
      </c>
      <c r="F7524" s="19">
        <v>2.62</v>
      </c>
      <c r="G7524" s="19">
        <v>0</v>
      </c>
      <c r="H7524" s="17">
        <f t="shared" si="354"/>
        <v>0</v>
      </c>
      <c r="I7524" s="18">
        <f t="shared" si="352"/>
        <v>14.98</v>
      </c>
      <c r="J7524" s="17">
        <f t="shared" si="353"/>
        <v>0</v>
      </c>
    </row>
    <row r="7525" spans="1:10" x14ac:dyDescent="0.3">
      <c r="A7525" s="2">
        <v>20201109</v>
      </c>
      <c r="B7525" s="2" t="s">
        <v>45</v>
      </c>
      <c r="C7525" s="2">
        <v>0</v>
      </c>
      <c r="D7525" s="2">
        <v>0</v>
      </c>
      <c r="E7525" s="2">
        <v>14.85</v>
      </c>
      <c r="F7525" s="2">
        <v>2.5499999999999998</v>
      </c>
      <c r="G7525" s="2">
        <v>0</v>
      </c>
      <c r="H7525" s="16">
        <f t="shared" si="354"/>
        <v>0</v>
      </c>
      <c r="I7525" s="15">
        <f t="shared" si="352"/>
        <v>14.85</v>
      </c>
      <c r="J7525" s="14">
        <f t="shared" si="353"/>
        <v>0</v>
      </c>
    </row>
    <row r="7526" spans="1:10" x14ac:dyDescent="0.3">
      <c r="A7526" s="19">
        <v>20201109</v>
      </c>
      <c r="B7526" s="19" t="s">
        <v>44</v>
      </c>
      <c r="C7526" s="19">
        <v>0</v>
      </c>
      <c r="D7526" s="19">
        <v>0</v>
      </c>
      <c r="E7526" s="19">
        <v>15.03</v>
      </c>
      <c r="F7526" s="19">
        <v>2.0699999999999998</v>
      </c>
      <c r="G7526" s="19">
        <v>0</v>
      </c>
      <c r="H7526" s="17">
        <f t="shared" si="354"/>
        <v>0</v>
      </c>
      <c r="I7526" s="18">
        <f t="shared" si="352"/>
        <v>15.03</v>
      </c>
      <c r="J7526" s="17">
        <f t="shared" si="353"/>
        <v>0</v>
      </c>
    </row>
    <row r="7527" spans="1:10" x14ac:dyDescent="0.3">
      <c r="A7527" s="2">
        <v>20201109</v>
      </c>
      <c r="B7527" s="2" t="s">
        <v>43</v>
      </c>
      <c r="C7527" s="2">
        <v>0</v>
      </c>
      <c r="D7527" s="2">
        <v>0</v>
      </c>
      <c r="E7527" s="2">
        <v>14.46</v>
      </c>
      <c r="F7527" s="2">
        <v>1.93</v>
      </c>
      <c r="G7527" s="2">
        <v>0</v>
      </c>
      <c r="H7527" s="16">
        <f t="shared" si="354"/>
        <v>0</v>
      </c>
      <c r="I7527" s="15">
        <f t="shared" si="352"/>
        <v>14.46</v>
      </c>
      <c r="J7527" s="14">
        <f t="shared" si="353"/>
        <v>0</v>
      </c>
    </row>
    <row r="7528" spans="1:10" x14ac:dyDescent="0.3">
      <c r="A7528" s="19">
        <v>20201109</v>
      </c>
      <c r="B7528" s="19" t="s">
        <v>42</v>
      </c>
      <c r="C7528" s="19">
        <v>0</v>
      </c>
      <c r="D7528" s="19">
        <v>0</v>
      </c>
      <c r="E7528" s="19">
        <v>14.26</v>
      </c>
      <c r="F7528" s="19">
        <v>1.93</v>
      </c>
      <c r="G7528" s="19">
        <v>0</v>
      </c>
      <c r="H7528" s="17">
        <f t="shared" si="354"/>
        <v>0</v>
      </c>
      <c r="I7528" s="18">
        <f t="shared" si="352"/>
        <v>14.26</v>
      </c>
      <c r="J7528" s="17">
        <f t="shared" si="353"/>
        <v>0</v>
      </c>
    </row>
    <row r="7529" spans="1:10" x14ac:dyDescent="0.3">
      <c r="A7529" s="2">
        <v>20201109</v>
      </c>
      <c r="B7529" s="2" t="s">
        <v>41</v>
      </c>
      <c r="C7529" s="2">
        <v>0</v>
      </c>
      <c r="D7529" s="2">
        <v>0</v>
      </c>
      <c r="E7529" s="2">
        <v>14.48</v>
      </c>
      <c r="F7529" s="2">
        <v>2.0699999999999998</v>
      </c>
      <c r="G7529" s="2">
        <v>0</v>
      </c>
      <c r="H7529" s="16">
        <f t="shared" si="354"/>
        <v>0</v>
      </c>
      <c r="I7529" s="15">
        <f t="shared" si="352"/>
        <v>14.48</v>
      </c>
      <c r="J7529" s="14">
        <f t="shared" si="353"/>
        <v>0</v>
      </c>
    </row>
    <row r="7530" spans="1:10" x14ac:dyDescent="0.3">
      <c r="A7530" s="19">
        <v>20201109</v>
      </c>
      <c r="B7530" s="19" t="s">
        <v>40</v>
      </c>
      <c r="C7530" s="19">
        <v>85</v>
      </c>
      <c r="D7530" s="19">
        <v>9.36</v>
      </c>
      <c r="E7530" s="19">
        <v>14.45</v>
      </c>
      <c r="F7530" s="19">
        <v>1.72</v>
      </c>
      <c r="G7530" s="19">
        <v>0</v>
      </c>
      <c r="H7530" s="17">
        <f t="shared" si="354"/>
        <v>522.63576961727574</v>
      </c>
      <c r="I7530" s="18">
        <f t="shared" si="352"/>
        <v>30.782367800539866</v>
      </c>
      <c r="J7530" s="17">
        <f t="shared" si="353"/>
        <v>0.50903644451187191</v>
      </c>
    </row>
    <row r="7531" spans="1:10" x14ac:dyDescent="0.3">
      <c r="A7531" s="2">
        <v>20201109</v>
      </c>
      <c r="B7531" s="2" t="s">
        <v>39</v>
      </c>
      <c r="C7531" s="2">
        <v>177</v>
      </c>
      <c r="D7531" s="2">
        <v>18.82</v>
      </c>
      <c r="E7531" s="2">
        <v>15.78</v>
      </c>
      <c r="F7531" s="2">
        <v>1.52</v>
      </c>
      <c r="G7531" s="2">
        <v>0</v>
      </c>
      <c r="H7531" s="16">
        <f t="shared" si="354"/>
        <v>548.67368154471649</v>
      </c>
      <c r="I7531" s="15">
        <f t="shared" si="352"/>
        <v>32.926052548272388</v>
      </c>
      <c r="J7531" s="14">
        <f t="shared" si="353"/>
        <v>0.52910400760171783</v>
      </c>
    </row>
    <row r="7532" spans="1:10" x14ac:dyDescent="0.3">
      <c r="A7532" s="19">
        <v>20201109</v>
      </c>
      <c r="B7532" s="19" t="s">
        <v>38</v>
      </c>
      <c r="C7532" s="19">
        <v>286</v>
      </c>
      <c r="D7532" s="19">
        <v>26.62</v>
      </c>
      <c r="E7532" s="19">
        <v>16.61</v>
      </c>
      <c r="F7532" s="19">
        <v>1.66</v>
      </c>
      <c r="G7532" s="19">
        <v>0</v>
      </c>
      <c r="H7532" s="17">
        <f t="shared" si="354"/>
        <v>638.29144394148886</v>
      </c>
      <c r="I7532" s="18">
        <f t="shared" si="352"/>
        <v>36.55660762317153</v>
      </c>
      <c r="J7532" s="17">
        <f t="shared" si="353"/>
        <v>0.60509726699062172</v>
      </c>
    </row>
    <row r="7533" spans="1:10" x14ac:dyDescent="0.3">
      <c r="A7533" s="2">
        <v>20201109</v>
      </c>
      <c r="B7533" s="2" t="s">
        <v>37</v>
      </c>
      <c r="C7533" s="2">
        <v>401</v>
      </c>
      <c r="D7533" s="2">
        <v>32.06</v>
      </c>
      <c r="E7533" s="2">
        <v>17.079999999999998</v>
      </c>
      <c r="F7533" s="2">
        <v>1.59</v>
      </c>
      <c r="G7533" s="2">
        <v>0</v>
      </c>
      <c r="H7533" s="16">
        <f t="shared" si="354"/>
        <v>755.45342128436391</v>
      </c>
      <c r="I7533" s="15">
        <f t="shared" si="352"/>
        <v>40.687919415136371</v>
      </c>
      <c r="J7533" s="14">
        <f t="shared" si="353"/>
        <v>0.70212170550687214</v>
      </c>
    </row>
    <row r="7534" spans="1:10" x14ac:dyDescent="0.3">
      <c r="A7534" s="19">
        <v>20201109</v>
      </c>
      <c r="B7534" s="19" t="s">
        <v>36</v>
      </c>
      <c r="C7534" s="19">
        <v>533.01</v>
      </c>
      <c r="D7534" s="19">
        <v>34.4</v>
      </c>
      <c r="E7534" s="19">
        <v>17.57</v>
      </c>
      <c r="F7534" s="19">
        <v>1.52</v>
      </c>
      <c r="G7534" s="19">
        <v>0</v>
      </c>
      <c r="H7534" s="17">
        <f t="shared" si="354"/>
        <v>943.43562857439736</v>
      </c>
      <c r="I7534" s="18">
        <f t="shared" si="352"/>
        <v>47.052363392949914</v>
      </c>
      <c r="J7534" s="17">
        <f t="shared" si="353"/>
        <v>0.84981319463809302</v>
      </c>
    </row>
    <row r="7535" spans="1:10" x14ac:dyDescent="0.3">
      <c r="A7535" s="2">
        <v>20201109</v>
      </c>
      <c r="B7535" s="2" t="s">
        <v>35</v>
      </c>
      <c r="C7535" s="2">
        <v>182</v>
      </c>
      <c r="D7535" s="2">
        <v>33.25</v>
      </c>
      <c r="E7535" s="2">
        <v>17.78</v>
      </c>
      <c r="F7535" s="2">
        <v>1.86</v>
      </c>
      <c r="G7535" s="2">
        <v>0</v>
      </c>
      <c r="H7535" s="16">
        <f t="shared" si="354"/>
        <v>331.93917086913405</v>
      </c>
      <c r="I7535" s="15">
        <f t="shared" si="352"/>
        <v>28.15309908966044</v>
      </c>
      <c r="J7535" s="14">
        <f t="shared" si="353"/>
        <v>0.32722930393042854</v>
      </c>
    </row>
    <row r="7536" spans="1:10" x14ac:dyDescent="0.3">
      <c r="A7536" s="19">
        <v>20201109</v>
      </c>
      <c r="B7536" s="19" t="s">
        <v>34</v>
      </c>
      <c r="C7536" s="19">
        <v>320</v>
      </c>
      <c r="D7536" s="19">
        <v>28.81</v>
      </c>
      <c r="E7536" s="19">
        <v>17.8</v>
      </c>
      <c r="F7536" s="19">
        <v>2</v>
      </c>
      <c r="G7536" s="19">
        <v>0</v>
      </c>
      <c r="H7536" s="17">
        <f t="shared" si="354"/>
        <v>664.02907245565916</v>
      </c>
      <c r="I7536" s="18">
        <f t="shared" si="352"/>
        <v>38.550908514239353</v>
      </c>
      <c r="J7536" s="17">
        <f t="shared" si="353"/>
        <v>0.62353718500327082</v>
      </c>
    </row>
    <row r="7537" spans="1:10" x14ac:dyDescent="0.3">
      <c r="A7537" s="2">
        <v>20201109</v>
      </c>
      <c r="B7537" s="2" t="s">
        <v>33</v>
      </c>
      <c r="C7537" s="2">
        <v>294.01</v>
      </c>
      <c r="D7537" s="2">
        <v>21.74</v>
      </c>
      <c r="E7537" s="2">
        <v>17.649999999999999</v>
      </c>
      <c r="F7537" s="2">
        <v>2.14</v>
      </c>
      <c r="G7537" s="2">
        <v>0</v>
      </c>
      <c r="H7537" s="16">
        <f t="shared" si="354"/>
        <v>793.77351962815476</v>
      </c>
      <c r="I7537" s="15">
        <f t="shared" si="352"/>
        <v>42.455422488379838</v>
      </c>
      <c r="J7537" s="14">
        <f t="shared" si="353"/>
        <v>0.73142308497476516</v>
      </c>
    </row>
    <row r="7538" spans="1:10" x14ac:dyDescent="0.3">
      <c r="A7538" s="19">
        <v>20201109</v>
      </c>
      <c r="B7538" s="19" t="s">
        <v>32</v>
      </c>
      <c r="C7538" s="19">
        <v>178.01</v>
      </c>
      <c r="D7538" s="19">
        <v>12.79</v>
      </c>
      <c r="E7538" s="19">
        <v>17.29</v>
      </c>
      <c r="F7538" s="19">
        <v>2.21</v>
      </c>
      <c r="G7538" s="19">
        <v>0</v>
      </c>
      <c r="H7538" s="17">
        <f t="shared" si="354"/>
        <v>804.09869054248179</v>
      </c>
      <c r="I7538" s="18">
        <f t="shared" si="352"/>
        <v>42.418084079452555</v>
      </c>
      <c r="J7538" s="17">
        <f t="shared" si="353"/>
        <v>0.74107232684227198</v>
      </c>
    </row>
    <row r="7539" spans="1:10" x14ac:dyDescent="0.3">
      <c r="A7539" s="2">
        <v>20201109</v>
      </c>
      <c r="B7539" s="2" t="s">
        <v>31</v>
      </c>
      <c r="C7539" s="2">
        <v>14.58</v>
      </c>
      <c r="D7539" s="2">
        <v>2.57</v>
      </c>
      <c r="E7539" s="2">
        <v>16.73</v>
      </c>
      <c r="F7539" s="2">
        <v>2</v>
      </c>
      <c r="G7539" s="2">
        <v>0</v>
      </c>
      <c r="H7539" s="16">
        <f t="shared" si="354"/>
        <v>325.15667501548535</v>
      </c>
      <c r="I7539" s="15">
        <f t="shared" si="352"/>
        <v>26.891146094233918</v>
      </c>
      <c r="J7539" s="14">
        <f t="shared" si="353"/>
        <v>0.32238954052362206</v>
      </c>
    </row>
    <row r="7540" spans="1:10" x14ac:dyDescent="0.3">
      <c r="A7540" s="19">
        <v>20201109</v>
      </c>
      <c r="B7540" s="19" t="s">
        <v>30</v>
      </c>
      <c r="C7540" s="19">
        <v>0</v>
      </c>
      <c r="D7540" s="19">
        <v>0</v>
      </c>
      <c r="E7540" s="19">
        <v>15.92</v>
      </c>
      <c r="F7540" s="19">
        <v>2</v>
      </c>
      <c r="G7540" s="19">
        <v>0</v>
      </c>
      <c r="H7540" s="17">
        <f t="shared" si="354"/>
        <v>0</v>
      </c>
      <c r="I7540" s="18">
        <f t="shared" si="352"/>
        <v>15.92</v>
      </c>
      <c r="J7540" s="17">
        <f t="shared" si="353"/>
        <v>0</v>
      </c>
    </row>
    <row r="7541" spans="1:10" x14ac:dyDescent="0.3">
      <c r="A7541" s="2">
        <v>20201109</v>
      </c>
      <c r="B7541" s="2" t="s">
        <v>29</v>
      </c>
      <c r="C7541" s="2">
        <v>0</v>
      </c>
      <c r="D7541" s="2">
        <v>0</v>
      </c>
      <c r="E7541" s="2">
        <v>15.44</v>
      </c>
      <c r="F7541" s="2">
        <v>2.14</v>
      </c>
      <c r="G7541" s="2">
        <v>0</v>
      </c>
      <c r="H7541" s="16">
        <f t="shared" si="354"/>
        <v>0</v>
      </c>
      <c r="I7541" s="15">
        <f t="shared" si="352"/>
        <v>15.44</v>
      </c>
      <c r="J7541" s="14">
        <f t="shared" si="353"/>
        <v>0</v>
      </c>
    </row>
    <row r="7542" spans="1:10" x14ac:dyDescent="0.3">
      <c r="A7542" s="19">
        <v>20201109</v>
      </c>
      <c r="B7542" s="19" t="s">
        <v>28</v>
      </c>
      <c r="C7542" s="19">
        <v>0</v>
      </c>
      <c r="D7542" s="19">
        <v>0</v>
      </c>
      <c r="E7542" s="19">
        <v>15.03</v>
      </c>
      <c r="F7542" s="19">
        <v>2.21</v>
      </c>
      <c r="G7542" s="19">
        <v>0</v>
      </c>
      <c r="H7542" s="17">
        <f t="shared" si="354"/>
        <v>0</v>
      </c>
      <c r="I7542" s="18">
        <f t="shared" si="352"/>
        <v>15.03</v>
      </c>
      <c r="J7542" s="17">
        <f t="shared" si="353"/>
        <v>0</v>
      </c>
    </row>
    <row r="7543" spans="1:10" x14ac:dyDescent="0.3">
      <c r="A7543" s="2">
        <v>20201109</v>
      </c>
      <c r="B7543" s="2" t="s">
        <v>27</v>
      </c>
      <c r="C7543" s="2">
        <v>0</v>
      </c>
      <c r="D7543" s="2">
        <v>0</v>
      </c>
      <c r="E7543" s="2">
        <v>14.64</v>
      </c>
      <c r="F7543" s="2">
        <v>2.14</v>
      </c>
      <c r="G7543" s="2">
        <v>0</v>
      </c>
      <c r="H7543" s="16">
        <f t="shared" si="354"/>
        <v>0</v>
      </c>
      <c r="I7543" s="15">
        <f t="shared" si="352"/>
        <v>14.64</v>
      </c>
      <c r="J7543" s="14">
        <f t="shared" si="353"/>
        <v>0</v>
      </c>
    </row>
    <row r="7544" spans="1:10" x14ac:dyDescent="0.3">
      <c r="A7544" s="19">
        <v>20201109</v>
      </c>
      <c r="B7544" s="19" t="s">
        <v>26</v>
      </c>
      <c r="C7544" s="19">
        <v>0</v>
      </c>
      <c r="D7544" s="19">
        <v>0</v>
      </c>
      <c r="E7544" s="19">
        <v>14.24</v>
      </c>
      <c r="F7544" s="19">
        <v>2.0699999999999998</v>
      </c>
      <c r="G7544" s="19">
        <v>0</v>
      </c>
      <c r="H7544" s="17">
        <f t="shared" si="354"/>
        <v>0</v>
      </c>
      <c r="I7544" s="18">
        <f t="shared" si="352"/>
        <v>14.24</v>
      </c>
      <c r="J7544" s="17">
        <f t="shared" si="353"/>
        <v>0</v>
      </c>
    </row>
    <row r="7545" spans="1:10" x14ac:dyDescent="0.3">
      <c r="A7545" s="2">
        <v>20201109</v>
      </c>
      <c r="B7545" s="2" t="s">
        <v>25</v>
      </c>
      <c r="C7545" s="2">
        <v>0</v>
      </c>
      <c r="D7545" s="2">
        <v>0</v>
      </c>
      <c r="E7545" s="2">
        <v>13.73</v>
      </c>
      <c r="F7545" s="2">
        <v>1.93</v>
      </c>
      <c r="G7545" s="2">
        <v>0</v>
      </c>
      <c r="H7545" s="16">
        <f t="shared" si="354"/>
        <v>0</v>
      </c>
      <c r="I7545" s="15">
        <f t="shared" si="352"/>
        <v>13.73</v>
      </c>
      <c r="J7545" s="14">
        <f t="shared" si="353"/>
        <v>0</v>
      </c>
    </row>
    <row r="7546" spans="1:10" x14ac:dyDescent="0.3">
      <c r="A7546" s="19">
        <v>20201110</v>
      </c>
      <c r="B7546" s="19" t="s">
        <v>48</v>
      </c>
      <c r="C7546" s="19">
        <v>0</v>
      </c>
      <c r="D7546" s="19">
        <v>0</v>
      </c>
      <c r="E7546" s="19">
        <v>13.21</v>
      </c>
      <c r="F7546" s="19">
        <v>2</v>
      </c>
      <c r="G7546" s="19">
        <v>0</v>
      </c>
      <c r="H7546" s="17">
        <f t="shared" si="354"/>
        <v>0</v>
      </c>
      <c r="I7546" s="18">
        <f t="shared" si="352"/>
        <v>13.21</v>
      </c>
      <c r="J7546" s="17">
        <f t="shared" si="353"/>
        <v>0</v>
      </c>
    </row>
    <row r="7547" spans="1:10" x14ac:dyDescent="0.3">
      <c r="A7547" s="2">
        <v>20201110</v>
      </c>
      <c r="B7547" s="2" t="s">
        <v>47</v>
      </c>
      <c r="C7547" s="2">
        <v>0</v>
      </c>
      <c r="D7547" s="2">
        <v>0</v>
      </c>
      <c r="E7547" s="2">
        <v>12.81</v>
      </c>
      <c r="F7547" s="2">
        <v>2.0699999999999998</v>
      </c>
      <c r="G7547" s="2">
        <v>0</v>
      </c>
      <c r="H7547" s="16">
        <f t="shared" si="354"/>
        <v>0</v>
      </c>
      <c r="I7547" s="15">
        <f t="shared" si="352"/>
        <v>12.81</v>
      </c>
      <c r="J7547" s="14">
        <f t="shared" si="353"/>
        <v>0</v>
      </c>
    </row>
    <row r="7548" spans="1:10" x14ac:dyDescent="0.3">
      <c r="A7548" s="19">
        <v>20201110</v>
      </c>
      <c r="B7548" s="19" t="s">
        <v>46</v>
      </c>
      <c r="C7548" s="19">
        <v>0</v>
      </c>
      <c r="D7548" s="19">
        <v>0</v>
      </c>
      <c r="E7548" s="19">
        <v>12.49</v>
      </c>
      <c r="F7548" s="19">
        <v>2</v>
      </c>
      <c r="G7548" s="19">
        <v>0</v>
      </c>
      <c r="H7548" s="17">
        <f t="shared" si="354"/>
        <v>0</v>
      </c>
      <c r="I7548" s="18">
        <f t="shared" si="352"/>
        <v>12.49</v>
      </c>
      <c r="J7548" s="17">
        <f t="shared" si="353"/>
        <v>0</v>
      </c>
    </row>
    <row r="7549" spans="1:10" x14ac:dyDescent="0.3">
      <c r="A7549" s="2">
        <v>20201110</v>
      </c>
      <c r="B7549" s="2" t="s">
        <v>45</v>
      </c>
      <c r="C7549" s="2">
        <v>0</v>
      </c>
      <c r="D7549" s="2">
        <v>0</v>
      </c>
      <c r="E7549" s="2">
        <v>12.43</v>
      </c>
      <c r="F7549" s="2">
        <v>1.93</v>
      </c>
      <c r="G7549" s="2">
        <v>0</v>
      </c>
      <c r="H7549" s="16">
        <f t="shared" si="354"/>
        <v>0</v>
      </c>
      <c r="I7549" s="15">
        <f t="shared" si="352"/>
        <v>12.43</v>
      </c>
      <c r="J7549" s="14">
        <f t="shared" si="353"/>
        <v>0</v>
      </c>
    </row>
    <row r="7550" spans="1:10" x14ac:dyDescent="0.3">
      <c r="A7550" s="19">
        <v>20201110</v>
      </c>
      <c r="B7550" s="19" t="s">
        <v>44</v>
      </c>
      <c r="C7550" s="19">
        <v>0</v>
      </c>
      <c r="D7550" s="19">
        <v>0</v>
      </c>
      <c r="E7550" s="19">
        <v>12.37</v>
      </c>
      <c r="F7550" s="19">
        <v>2.14</v>
      </c>
      <c r="G7550" s="19">
        <v>0</v>
      </c>
      <c r="H7550" s="17">
        <f t="shared" si="354"/>
        <v>0</v>
      </c>
      <c r="I7550" s="18">
        <f t="shared" si="352"/>
        <v>12.37</v>
      </c>
      <c r="J7550" s="17">
        <f t="shared" si="353"/>
        <v>0</v>
      </c>
    </row>
    <row r="7551" spans="1:10" x14ac:dyDescent="0.3">
      <c r="A7551" s="2">
        <v>20201110</v>
      </c>
      <c r="B7551" s="2" t="s">
        <v>43</v>
      </c>
      <c r="C7551" s="2">
        <v>0</v>
      </c>
      <c r="D7551" s="2">
        <v>0</v>
      </c>
      <c r="E7551" s="2">
        <v>12.28</v>
      </c>
      <c r="F7551" s="2">
        <v>2.21</v>
      </c>
      <c r="G7551" s="2">
        <v>0</v>
      </c>
      <c r="H7551" s="16">
        <f t="shared" si="354"/>
        <v>0</v>
      </c>
      <c r="I7551" s="15">
        <f t="shared" si="352"/>
        <v>12.28</v>
      </c>
      <c r="J7551" s="14">
        <f t="shared" si="353"/>
        <v>0</v>
      </c>
    </row>
    <row r="7552" spans="1:10" x14ac:dyDescent="0.3">
      <c r="A7552" s="19">
        <v>20201110</v>
      </c>
      <c r="B7552" s="19" t="s">
        <v>42</v>
      </c>
      <c r="C7552" s="19">
        <v>0</v>
      </c>
      <c r="D7552" s="19">
        <v>0</v>
      </c>
      <c r="E7552" s="19">
        <v>11.93</v>
      </c>
      <c r="F7552" s="19">
        <v>2.41</v>
      </c>
      <c r="G7552" s="19">
        <v>0</v>
      </c>
      <c r="H7552" s="17">
        <f t="shared" si="354"/>
        <v>0</v>
      </c>
      <c r="I7552" s="18">
        <f t="shared" si="352"/>
        <v>11.93</v>
      </c>
      <c r="J7552" s="17">
        <f t="shared" si="353"/>
        <v>0</v>
      </c>
    </row>
    <row r="7553" spans="1:10" x14ac:dyDescent="0.3">
      <c r="A7553" s="2">
        <v>20201110</v>
      </c>
      <c r="B7553" s="2" t="s">
        <v>41</v>
      </c>
      <c r="C7553" s="2">
        <v>0</v>
      </c>
      <c r="D7553" s="2">
        <v>0</v>
      </c>
      <c r="E7553" s="2">
        <v>11.96</v>
      </c>
      <c r="F7553" s="2">
        <v>2.41</v>
      </c>
      <c r="G7553" s="2">
        <v>0</v>
      </c>
      <c r="H7553" s="16">
        <f t="shared" si="354"/>
        <v>0</v>
      </c>
      <c r="I7553" s="15">
        <f t="shared" si="352"/>
        <v>11.96</v>
      </c>
      <c r="J7553" s="14">
        <f t="shared" si="353"/>
        <v>0</v>
      </c>
    </row>
    <row r="7554" spans="1:10" x14ac:dyDescent="0.3">
      <c r="A7554" s="19">
        <v>20201110</v>
      </c>
      <c r="B7554" s="19" t="s">
        <v>40</v>
      </c>
      <c r="C7554" s="19">
        <v>69</v>
      </c>
      <c r="D7554" s="19">
        <v>9.14</v>
      </c>
      <c r="E7554" s="19">
        <v>11.84</v>
      </c>
      <c r="F7554" s="19">
        <v>2.34</v>
      </c>
      <c r="G7554" s="19">
        <v>0</v>
      </c>
      <c r="H7554" s="17">
        <f t="shared" si="354"/>
        <v>434.37923123161278</v>
      </c>
      <c r="I7554" s="18">
        <f t="shared" si="352"/>
        <v>25.414350975987901</v>
      </c>
      <c r="J7554" s="17">
        <f t="shared" si="353"/>
        <v>0.43356929666876914</v>
      </c>
    </row>
    <row r="7555" spans="1:10" x14ac:dyDescent="0.3">
      <c r="A7555" s="2">
        <v>20201110</v>
      </c>
      <c r="B7555" s="2" t="s">
        <v>39</v>
      </c>
      <c r="C7555" s="2">
        <v>133</v>
      </c>
      <c r="D7555" s="2">
        <v>18.57</v>
      </c>
      <c r="E7555" s="2">
        <v>12.06</v>
      </c>
      <c r="F7555" s="2">
        <v>2.21</v>
      </c>
      <c r="G7555" s="2">
        <v>0</v>
      </c>
      <c r="H7555" s="16">
        <f t="shared" si="354"/>
        <v>417.63091361910944</v>
      </c>
      <c r="I7555" s="15">
        <f t="shared" si="352"/>
        <v>25.11096605059717</v>
      </c>
      <c r="J7555" s="14">
        <f t="shared" si="353"/>
        <v>0.41742237078019723</v>
      </c>
    </row>
    <row r="7556" spans="1:10" x14ac:dyDescent="0.3">
      <c r="A7556" s="19">
        <v>20201110</v>
      </c>
      <c r="B7556" s="19" t="s">
        <v>38</v>
      </c>
      <c r="C7556" s="19">
        <v>215</v>
      </c>
      <c r="D7556" s="19">
        <v>26.36</v>
      </c>
      <c r="E7556" s="19">
        <v>12.57</v>
      </c>
      <c r="F7556" s="19">
        <v>2.2799999999999998</v>
      </c>
      <c r="G7556" s="19">
        <v>0</v>
      </c>
      <c r="H7556" s="17">
        <f t="shared" si="354"/>
        <v>484.2236051921272</v>
      </c>
      <c r="I7556" s="18">
        <f t="shared" si="352"/>
        <v>27.701987662253977</v>
      </c>
      <c r="J7556" s="17">
        <f t="shared" si="353"/>
        <v>0.4783359572606215</v>
      </c>
    </row>
    <row r="7557" spans="1:10" x14ac:dyDescent="0.3">
      <c r="A7557" s="2">
        <v>20201110</v>
      </c>
      <c r="B7557" s="2" t="s">
        <v>37</v>
      </c>
      <c r="C7557" s="2">
        <v>301</v>
      </c>
      <c r="D7557" s="2">
        <v>31.78</v>
      </c>
      <c r="E7557" s="2">
        <v>13.7</v>
      </c>
      <c r="F7557" s="2">
        <v>2.2799999999999998</v>
      </c>
      <c r="G7557" s="2">
        <v>0</v>
      </c>
      <c r="H7557" s="16">
        <f t="shared" si="354"/>
        <v>571.52720407650941</v>
      </c>
      <c r="I7557" s="15">
        <f t="shared" si="352"/>
        <v>31.560225127390918</v>
      </c>
      <c r="J7557" s="14">
        <f t="shared" si="353"/>
        <v>0.55465514201324351</v>
      </c>
    </row>
    <row r="7558" spans="1:10" x14ac:dyDescent="0.3">
      <c r="A7558" s="19">
        <v>20201110</v>
      </c>
      <c r="B7558" s="19" t="s">
        <v>36</v>
      </c>
      <c r="C7558" s="19">
        <v>315</v>
      </c>
      <c r="D7558" s="19">
        <v>34.11</v>
      </c>
      <c r="E7558" s="19">
        <v>14.75</v>
      </c>
      <c r="F7558" s="19">
        <v>1.66</v>
      </c>
      <c r="G7558" s="19">
        <v>0</v>
      </c>
      <c r="H7558" s="17">
        <f t="shared" si="354"/>
        <v>561.71409195572483</v>
      </c>
      <c r="I7558" s="18">
        <f t="shared" si="352"/>
        <v>32.303565373616401</v>
      </c>
      <c r="J7558" s="17">
        <f t="shared" si="353"/>
        <v>0.54325277179226394</v>
      </c>
    </row>
    <row r="7559" spans="1:10" x14ac:dyDescent="0.3">
      <c r="A7559" s="2">
        <v>20201110</v>
      </c>
      <c r="B7559" s="2" t="s">
        <v>35</v>
      </c>
      <c r="C7559" s="2">
        <v>408.01</v>
      </c>
      <c r="D7559" s="2">
        <v>32.979999999999997</v>
      </c>
      <c r="E7559" s="2">
        <v>15.93</v>
      </c>
      <c r="F7559" s="2">
        <v>1.17</v>
      </c>
      <c r="G7559" s="2">
        <v>0</v>
      </c>
      <c r="H7559" s="16">
        <f t="shared" si="354"/>
        <v>749.54130677261526</v>
      </c>
      <c r="I7559" s="15">
        <f t="shared" si="352"/>
        <v>39.353165836644223</v>
      </c>
      <c r="J7559" s="14">
        <f t="shared" si="353"/>
        <v>0.70112899872376455</v>
      </c>
    </row>
    <row r="7560" spans="1:10" x14ac:dyDescent="0.3">
      <c r="A7560" s="19">
        <v>20201110</v>
      </c>
      <c r="B7560" s="19" t="s">
        <v>34</v>
      </c>
      <c r="C7560" s="19">
        <v>433.01</v>
      </c>
      <c r="D7560" s="19">
        <v>28.56</v>
      </c>
      <c r="E7560" s="19">
        <v>16.75</v>
      </c>
      <c r="F7560" s="19">
        <v>0.76</v>
      </c>
      <c r="G7560" s="19">
        <v>0</v>
      </c>
      <c r="H7560" s="17">
        <f t="shared" si="354"/>
        <v>905.72936053086369</v>
      </c>
      <c r="I7560" s="18">
        <f t="shared" si="352"/>
        <v>45.05404251658949</v>
      </c>
      <c r="J7560" s="17">
        <f t="shared" si="353"/>
        <v>0.82399345256012158</v>
      </c>
    </row>
    <row r="7561" spans="1:10" x14ac:dyDescent="0.3">
      <c r="A7561" s="2">
        <v>20201110</v>
      </c>
      <c r="B7561" s="2" t="s">
        <v>33</v>
      </c>
      <c r="C7561" s="2">
        <v>345.01</v>
      </c>
      <c r="D7561" s="2">
        <v>21.52</v>
      </c>
      <c r="E7561" s="2">
        <v>17.21</v>
      </c>
      <c r="F7561" s="2">
        <v>1.31</v>
      </c>
      <c r="G7561" s="2">
        <v>0</v>
      </c>
      <c r="H7561" s="16">
        <f t="shared" si="354"/>
        <v>940.52770933462489</v>
      </c>
      <c r="I7561" s="15">
        <f t="shared" si="352"/>
        <v>46.601490916707029</v>
      </c>
      <c r="J7561" s="14">
        <f t="shared" si="353"/>
        <v>0.84910210586916068</v>
      </c>
    </row>
    <row r="7562" spans="1:10" x14ac:dyDescent="0.3">
      <c r="A7562" s="19">
        <v>20201110</v>
      </c>
      <c r="B7562" s="19" t="s">
        <v>32</v>
      </c>
      <c r="C7562" s="19">
        <v>175.01</v>
      </c>
      <c r="D7562" s="19">
        <v>12.59</v>
      </c>
      <c r="E7562" s="19">
        <v>17.25</v>
      </c>
      <c r="F7562" s="19">
        <v>2</v>
      </c>
      <c r="G7562" s="19">
        <v>0</v>
      </c>
      <c r="H7562" s="17">
        <f t="shared" si="354"/>
        <v>802.89794374123744</v>
      </c>
      <c r="I7562" s="18">
        <f t="shared" ref="I7562:I7625" si="355">E7562+H7562*((NOCT-20)/(800))</f>
        <v>42.34056074191367</v>
      </c>
      <c r="J7562" s="17">
        <f t="shared" ref="J7562:J7625" si="356">P_STC__W*(H7562/1000)*(1+(alpha_p/100)*(I7562-25))</f>
        <v>0.74024579120772616</v>
      </c>
    </row>
    <row r="7563" spans="1:10" x14ac:dyDescent="0.3">
      <c r="A7563" s="2">
        <v>20201110</v>
      </c>
      <c r="B7563" s="2" t="s">
        <v>31</v>
      </c>
      <c r="C7563" s="2">
        <v>12.62</v>
      </c>
      <c r="D7563" s="2">
        <v>2.4</v>
      </c>
      <c r="E7563" s="2">
        <v>16.71</v>
      </c>
      <c r="F7563" s="2">
        <v>2.14</v>
      </c>
      <c r="G7563" s="2">
        <v>0</v>
      </c>
      <c r="H7563" s="16">
        <f t="shared" si="354"/>
        <v>301.36842953212584</v>
      </c>
      <c r="I7563" s="15">
        <f t="shared" si="355"/>
        <v>26.127763422878935</v>
      </c>
      <c r="J7563" s="14">
        <f t="shared" si="356"/>
        <v>0.29983900421976023</v>
      </c>
    </row>
    <row r="7564" spans="1:10" x14ac:dyDescent="0.3">
      <c r="A7564" s="19">
        <v>20201110</v>
      </c>
      <c r="B7564" s="19" t="s">
        <v>30</v>
      </c>
      <c r="C7564" s="19">
        <v>0</v>
      </c>
      <c r="D7564" s="19">
        <v>0</v>
      </c>
      <c r="E7564" s="19">
        <v>15.89</v>
      </c>
      <c r="F7564" s="19">
        <v>2.34</v>
      </c>
      <c r="G7564" s="19">
        <v>0</v>
      </c>
      <c r="H7564" s="17">
        <f t="shared" si="354"/>
        <v>0</v>
      </c>
      <c r="I7564" s="18">
        <f t="shared" si="355"/>
        <v>15.89</v>
      </c>
      <c r="J7564" s="17">
        <f t="shared" si="356"/>
        <v>0</v>
      </c>
    </row>
    <row r="7565" spans="1:10" x14ac:dyDescent="0.3">
      <c r="A7565" s="2">
        <v>20201110</v>
      </c>
      <c r="B7565" s="2" t="s">
        <v>29</v>
      </c>
      <c r="C7565" s="2">
        <v>0</v>
      </c>
      <c r="D7565" s="2">
        <v>0</v>
      </c>
      <c r="E7565" s="2">
        <v>15.34</v>
      </c>
      <c r="F7565" s="2">
        <v>2.34</v>
      </c>
      <c r="G7565" s="2">
        <v>0</v>
      </c>
      <c r="H7565" s="16">
        <f t="shared" si="354"/>
        <v>0</v>
      </c>
      <c r="I7565" s="15">
        <f t="shared" si="355"/>
        <v>15.34</v>
      </c>
      <c r="J7565" s="14">
        <f t="shared" si="356"/>
        <v>0</v>
      </c>
    </row>
    <row r="7566" spans="1:10" x14ac:dyDescent="0.3">
      <c r="A7566" s="19">
        <v>20201110</v>
      </c>
      <c r="B7566" s="19" t="s">
        <v>28</v>
      </c>
      <c r="C7566" s="19">
        <v>0</v>
      </c>
      <c r="D7566" s="19">
        <v>0</v>
      </c>
      <c r="E7566" s="19">
        <v>14.8</v>
      </c>
      <c r="F7566" s="19">
        <v>2.34</v>
      </c>
      <c r="G7566" s="19">
        <v>0</v>
      </c>
      <c r="H7566" s="17">
        <f t="shared" si="354"/>
        <v>0</v>
      </c>
      <c r="I7566" s="18">
        <f t="shared" si="355"/>
        <v>14.8</v>
      </c>
      <c r="J7566" s="17">
        <f t="shared" si="356"/>
        <v>0</v>
      </c>
    </row>
    <row r="7567" spans="1:10" x14ac:dyDescent="0.3">
      <c r="A7567" s="2">
        <v>20201110</v>
      </c>
      <c r="B7567" s="2" t="s">
        <v>27</v>
      </c>
      <c r="C7567" s="2">
        <v>0</v>
      </c>
      <c r="D7567" s="2">
        <v>0</v>
      </c>
      <c r="E7567" s="2">
        <v>14.54</v>
      </c>
      <c r="F7567" s="2">
        <v>2.48</v>
      </c>
      <c r="G7567" s="2">
        <v>0</v>
      </c>
      <c r="H7567" s="16">
        <f t="shared" si="354"/>
        <v>0</v>
      </c>
      <c r="I7567" s="15">
        <f t="shared" si="355"/>
        <v>14.54</v>
      </c>
      <c r="J7567" s="14">
        <f t="shared" si="356"/>
        <v>0</v>
      </c>
    </row>
    <row r="7568" spans="1:10" x14ac:dyDescent="0.3">
      <c r="A7568" s="19">
        <v>20201110</v>
      </c>
      <c r="B7568" s="19" t="s">
        <v>26</v>
      </c>
      <c r="C7568" s="19">
        <v>0</v>
      </c>
      <c r="D7568" s="19">
        <v>0</v>
      </c>
      <c r="E7568" s="19">
        <v>14.34</v>
      </c>
      <c r="F7568" s="19">
        <v>2.48</v>
      </c>
      <c r="G7568" s="19">
        <v>0</v>
      </c>
      <c r="H7568" s="17">
        <f t="shared" si="354"/>
        <v>0</v>
      </c>
      <c r="I7568" s="18">
        <f t="shared" si="355"/>
        <v>14.34</v>
      </c>
      <c r="J7568" s="17">
        <f t="shared" si="356"/>
        <v>0</v>
      </c>
    </row>
    <row r="7569" spans="1:10" x14ac:dyDescent="0.3">
      <c r="A7569" s="2">
        <v>20201110</v>
      </c>
      <c r="B7569" s="2" t="s">
        <v>25</v>
      </c>
      <c r="C7569" s="2">
        <v>0</v>
      </c>
      <c r="D7569" s="2">
        <v>0</v>
      </c>
      <c r="E7569" s="2">
        <v>14.15</v>
      </c>
      <c r="F7569" s="2">
        <v>2.69</v>
      </c>
      <c r="G7569" s="2">
        <v>0</v>
      </c>
      <c r="H7569" s="16">
        <f t="shared" si="354"/>
        <v>0</v>
      </c>
      <c r="I7569" s="15">
        <f t="shared" si="355"/>
        <v>14.15</v>
      </c>
      <c r="J7569" s="14">
        <f t="shared" si="356"/>
        <v>0</v>
      </c>
    </row>
    <row r="7570" spans="1:10" x14ac:dyDescent="0.3">
      <c r="A7570" s="19">
        <v>20201111</v>
      </c>
      <c r="B7570" s="19" t="s">
        <v>48</v>
      </c>
      <c r="C7570" s="19">
        <v>0</v>
      </c>
      <c r="D7570" s="19">
        <v>0</v>
      </c>
      <c r="E7570" s="19">
        <v>14</v>
      </c>
      <c r="F7570" s="19">
        <v>2.9</v>
      </c>
      <c r="G7570" s="19">
        <v>0</v>
      </c>
      <c r="H7570" s="17">
        <f t="shared" si="354"/>
        <v>0</v>
      </c>
      <c r="I7570" s="18">
        <f t="shared" si="355"/>
        <v>14</v>
      </c>
      <c r="J7570" s="17">
        <f t="shared" si="356"/>
        <v>0</v>
      </c>
    </row>
    <row r="7571" spans="1:10" x14ac:dyDescent="0.3">
      <c r="A7571" s="2">
        <v>20201111</v>
      </c>
      <c r="B7571" s="2" t="s">
        <v>47</v>
      </c>
      <c r="C7571" s="2">
        <v>0</v>
      </c>
      <c r="D7571" s="2">
        <v>0</v>
      </c>
      <c r="E7571" s="2">
        <v>13.84</v>
      </c>
      <c r="F7571" s="2">
        <v>3.03</v>
      </c>
      <c r="G7571" s="2">
        <v>0</v>
      </c>
      <c r="H7571" s="16">
        <f t="shared" ref="H7571:H7634" si="357">IF(D7571&gt;0,C7571/SIN(D7571*PI()/180),0)</f>
        <v>0</v>
      </c>
      <c r="I7571" s="15">
        <f t="shared" si="355"/>
        <v>13.84</v>
      </c>
      <c r="J7571" s="14">
        <f t="shared" si="356"/>
        <v>0</v>
      </c>
    </row>
    <row r="7572" spans="1:10" x14ac:dyDescent="0.3">
      <c r="A7572" s="19">
        <v>20201111</v>
      </c>
      <c r="B7572" s="19" t="s">
        <v>46</v>
      </c>
      <c r="C7572" s="19">
        <v>0</v>
      </c>
      <c r="D7572" s="19">
        <v>0</v>
      </c>
      <c r="E7572" s="19">
        <v>13.65</v>
      </c>
      <c r="F7572" s="19">
        <v>3.17</v>
      </c>
      <c r="G7572" s="19">
        <v>0</v>
      </c>
      <c r="H7572" s="17">
        <f t="shared" si="357"/>
        <v>0</v>
      </c>
      <c r="I7572" s="18">
        <f t="shared" si="355"/>
        <v>13.65</v>
      </c>
      <c r="J7572" s="17">
        <f t="shared" si="356"/>
        <v>0</v>
      </c>
    </row>
    <row r="7573" spans="1:10" x14ac:dyDescent="0.3">
      <c r="A7573" s="2">
        <v>20201111</v>
      </c>
      <c r="B7573" s="2" t="s">
        <v>45</v>
      </c>
      <c r="C7573" s="2">
        <v>0</v>
      </c>
      <c r="D7573" s="2">
        <v>0</v>
      </c>
      <c r="E7573" s="2">
        <v>13.46</v>
      </c>
      <c r="F7573" s="2">
        <v>3.31</v>
      </c>
      <c r="G7573" s="2">
        <v>0</v>
      </c>
      <c r="H7573" s="16">
        <f t="shared" si="357"/>
        <v>0</v>
      </c>
      <c r="I7573" s="15">
        <f t="shared" si="355"/>
        <v>13.46</v>
      </c>
      <c r="J7573" s="14">
        <f t="shared" si="356"/>
        <v>0</v>
      </c>
    </row>
    <row r="7574" spans="1:10" x14ac:dyDescent="0.3">
      <c r="A7574" s="19">
        <v>20201111</v>
      </c>
      <c r="B7574" s="19" t="s">
        <v>44</v>
      </c>
      <c r="C7574" s="19">
        <v>0</v>
      </c>
      <c r="D7574" s="19">
        <v>0</v>
      </c>
      <c r="E7574" s="19">
        <v>13.32</v>
      </c>
      <c r="F7574" s="19">
        <v>3.17</v>
      </c>
      <c r="G7574" s="19">
        <v>0</v>
      </c>
      <c r="H7574" s="17">
        <f t="shared" si="357"/>
        <v>0</v>
      </c>
      <c r="I7574" s="18">
        <f t="shared" si="355"/>
        <v>13.32</v>
      </c>
      <c r="J7574" s="17">
        <f t="shared" si="356"/>
        <v>0</v>
      </c>
    </row>
    <row r="7575" spans="1:10" x14ac:dyDescent="0.3">
      <c r="A7575" s="2">
        <v>20201111</v>
      </c>
      <c r="B7575" s="2" t="s">
        <v>43</v>
      </c>
      <c r="C7575" s="2">
        <v>0</v>
      </c>
      <c r="D7575" s="2">
        <v>0</v>
      </c>
      <c r="E7575" s="2">
        <v>13.22</v>
      </c>
      <c r="F7575" s="2">
        <v>2.76</v>
      </c>
      <c r="G7575" s="2">
        <v>0</v>
      </c>
      <c r="H7575" s="16">
        <f t="shared" si="357"/>
        <v>0</v>
      </c>
      <c r="I7575" s="15">
        <f t="shared" si="355"/>
        <v>13.22</v>
      </c>
      <c r="J7575" s="14">
        <f t="shared" si="356"/>
        <v>0</v>
      </c>
    </row>
    <row r="7576" spans="1:10" x14ac:dyDescent="0.3">
      <c r="A7576" s="19">
        <v>20201111</v>
      </c>
      <c r="B7576" s="19" t="s">
        <v>42</v>
      </c>
      <c r="C7576" s="19">
        <v>0</v>
      </c>
      <c r="D7576" s="19">
        <v>0</v>
      </c>
      <c r="E7576" s="19">
        <v>13.17</v>
      </c>
      <c r="F7576" s="19">
        <v>2.76</v>
      </c>
      <c r="G7576" s="19">
        <v>0</v>
      </c>
      <c r="H7576" s="17">
        <f t="shared" si="357"/>
        <v>0</v>
      </c>
      <c r="I7576" s="18">
        <f t="shared" si="355"/>
        <v>13.17</v>
      </c>
      <c r="J7576" s="17">
        <f t="shared" si="356"/>
        <v>0</v>
      </c>
    </row>
    <row r="7577" spans="1:10" x14ac:dyDescent="0.3">
      <c r="A7577" s="2">
        <v>20201111</v>
      </c>
      <c r="B7577" s="2" t="s">
        <v>41</v>
      </c>
      <c r="C7577" s="2">
        <v>0</v>
      </c>
      <c r="D7577" s="2">
        <v>0</v>
      </c>
      <c r="E7577" s="2">
        <v>12.66</v>
      </c>
      <c r="F7577" s="2">
        <v>2.97</v>
      </c>
      <c r="G7577" s="2">
        <v>0</v>
      </c>
      <c r="H7577" s="16">
        <f t="shared" si="357"/>
        <v>0</v>
      </c>
      <c r="I7577" s="15">
        <f t="shared" si="355"/>
        <v>12.66</v>
      </c>
      <c r="J7577" s="14">
        <f t="shared" si="356"/>
        <v>0</v>
      </c>
    </row>
    <row r="7578" spans="1:10" x14ac:dyDescent="0.3">
      <c r="A7578" s="19">
        <v>20201111</v>
      </c>
      <c r="B7578" s="19" t="s">
        <v>40</v>
      </c>
      <c r="C7578" s="19">
        <v>93</v>
      </c>
      <c r="D7578" s="19">
        <v>8.92</v>
      </c>
      <c r="E7578" s="19">
        <v>12.78</v>
      </c>
      <c r="F7578" s="19">
        <v>2.83</v>
      </c>
      <c r="G7578" s="19">
        <v>0</v>
      </c>
      <c r="H7578" s="17">
        <f t="shared" si="357"/>
        <v>599.78624424029874</v>
      </c>
      <c r="I7578" s="18">
        <f t="shared" si="355"/>
        <v>31.523320132509333</v>
      </c>
      <c r="J7578" s="17">
        <f t="shared" si="356"/>
        <v>0.5821795546701517</v>
      </c>
    </row>
    <row r="7579" spans="1:10" x14ac:dyDescent="0.3">
      <c r="A7579" s="2">
        <v>20201111</v>
      </c>
      <c r="B7579" s="2" t="s">
        <v>39</v>
      </c>
      <c r="C7579" s="2">
        <v>211</v>
      </c>
      <c r="D7579" s="2">
        <v>18.329999999999998</v>
      </c>
      <c r="E7579" s="2">
        <v>13.99</v>
      </c>
      <c r="F7579" s="2">
        <v>2.69</v>
      </c>
      <c r="G7579" s="2">
        <v>0</v>
      </c>
      <c r="H7579" s="16">
        <f t="shared" si="357"/>
        <v>670.92853419362643</v>
      </c>
      <c r="I7579" s="15">
        <f t="shared" si="355"/>
        <v>34.956516693550824</v>
      </c>
      <c r="J7579" s="14">
        <f t="shared" si="356"/>
        <v>0.64086803401467352</v>
      </c>
    </row>
    <row r="7580" spans="1:10" x14ac:dyDescent="0.3">
      <c r="A7580" s="19">
        <v>20201111</v>
      </c>
      <c r="B7580" s="19" t="s">
        <v>38</v>
      </c>
      <c r="C7580" s="19">
        <v>247</v>
      </c>
      <c r="D7580" s="19">
        <v>26.09</v>
      </c>
      <c r="E7580" s="19">
        <v>15.67</v>
      </c>
      <c r="F7580" s="19">
        <v>2.62</v>
      </c>
      <c r="G7580" s="19">
        <v>0</v>
      </c>
      <c r="H7580" s="17">
        <f t="shared" si="357"/>
        <v>561.64135808903416</v>
      </c>
      <c r="I7580" s="18">
        <f t="shared" si="355"/>
        <v>33.221292440282319</v>
      </c>
      <c r="J7580" s="17">
        <f t="shared" si="356"/>
        <v>0.54086297775770142</v>
      </c>
    </row>
    <row r="7581" spans="1:10" x14ac:dyDescent="0.3">
      <c r="A7581" s="2">
        <v>20201111</v>
      </c>
      <c r="B7581" s="2" t="s">
        <v>37</v>
      </c>
      <c r="C7581" s="2">
        <v>415.01</v>
      </c>
      <c r="D7581" s="2">
        <v>31.5</v>
      </c>
      <c r="E7581" s="2">
        <v>16.829999999999998</v>
      </c>
      <c r="F7581" s="2">
        <v>2.62</v>
      </c>
      <c r="G7581" s="2">
        <v>0</v>
      </c>
      <c r="H7581" s="16">
        <f t="shared" si="357"/>
        <v>794.27969381239564</v>
      </c>
      <c r="I7581" s="15">
        <f t="shared" si="355"/>
        <v>41.651240431637362</v>
      </c>
      <c r="J7581" s="14">
        <f t="shared" si="356"/>
        <v>0.73476385413002687</v>
      </c>
    </row>
    <row r="7582" spans="1:10" x14ac:dyDescent="0.3">
      <c r="A7582" s="19">
        <v>20201111</v>
      </c>
      <c r="B7582" s="19" t="s">
        <v>36</v>
      </c>
      <c r="C7582" s="19">
        <v>530.01</v>
      </c>
      <c r="D7582" s="19">
        <v>33.83</v>
      </c>
      <c r="E7582" s="19">
        <v>17.77</v>
      </c>
      <c r="F7582" s="19">
        <v>2.41</v>
      </c>
      <c r="G7582" s="19">
        <v>0</v>
      </c>
      <c r="H7582" s="17">
        <f t="shared" si="357"/>
        <v>952.00436319640687</v>
      </c>
      <c r="I7582" s="18">
        <f t="shared" si="355"/>
        <v>47.520136349887714</v>
      </c>
      <c r="J7582" s="17">
        <f t="shared" si="356"/>
        <v>0.85552765690448684</v>
      </c>
    </row>
    <row r="7583" spans="1:10" x14ac:dyDescent="0.3">
      <c r="A7583" s="2">
        <v>20201111</v>
      </c>
      <c r="B7583" s="2" t="s">
        <v>35</v>
      </c>
      <c r="C7583" s="2">
        <v>383</v>
      </c>
      <c r="D7583" s="2">
        <v>32.71</v>
      </c>
      <c r="E7583" s="2">
        <v>18.27</v>
      </c>
      <c r="F7583" s="2">
        <v>2.14</v>
      </c>
      <c r="G7583" s="2">
        <v>0</v>
      </c>
      <c r="H7583" s="16">
        <f t="shared" si="357"/>
        <v>708.75108002701597</v>
      </c>
      <c r="I7583" s="15">
        <f t="shared" si="355"/>
        <v>40.418471250844249</v>
      </c>
      <c r="J7583" s="14">
        <f t="shared" si="356"/>
        <v>0.65957571834570983</v>
      </c>
    </row>
    <row r="7584" spans="1:10" x14ac:dyDescent="0.3">
      <c r="A7584" s="19">
        <v>20201111</v>
      </c>
      <c r="B7584" s="19" t="s">
        <v>34</v>
      </c>
      <c r="C7584" s="19">
        <v>343.01</v>
      </c>
      <c r="D7584" s="19">
        <v>28.32</v>
      </c>
      <c r="E7584" s="19">
        <v>18.38</v>
      </c>
      <c r="F7584" s="19">
        <v>1.93</v>
      </c>
      <c r="G7584" s="19">
        <v>0</v>
      </c>
      <c r="H7584" s="17">
        <f t="shared" si="357"/>
        <v>723.04644988458006</v>
      </c>
      <c r="I7584" s="18">
        <f t="shared" si="355"/>
        <v>40.975201558893126</v>
      </c>
      <c r="J7584" s="17">
        <f t="shared" si="356"/>
        <v>0.67106779240451286</v>
      </c>
    </row>
    <row r="7585" spans="1:10" x14ac:dyDescent="0.3">
      <c r="A7585" s="2">
        <v>20201111</v>
      </c>
      <c r="B7585" s="2" t="s">
        <v>33</v>
      </c>
      <c r="C7585" s="2">
        <v>267.01</v>
      </c>
      <c r="D7585" s="2">
        <v>21.31</v>
      </c>
      <c r="E7585" s="2">
        <v>18.46</v>
      </c>
      <c r="F7585" s="2">
        <v>1.52</v>
      </c>
      <c r="G7585" s="2">
        <v>0</v>
      </c>
      <c r="H7585" s="16">
        <f t="shared" si="357"/>
        <v>734.72711753002852</v>
      </c>
      <c r="I7585" s="15">
        <f t="shared" si="355"/>
        <v>41.420222422813396</v>
      </c>
      <c r="J7585" s="14">
        <f t="shared" si="356"/>
        <v>0.68043739542540815</v>
      </c>
    </row>
    <row r="7586" spans="1:10" x14ac:dyDescent="0.3">
      <c r="A7586" s="19">
        <v>20201111</v>
      </c>
      <c r="B7586" s="19" t="s">
        <v>32</v>
      </c>
      <c r="C7586" s="19">
        <v>149.01</v>
      </c>
      <c r="D7586" s="19">
        <v>12.41</v>
      </c>
      <c r="E7586" s="19">
        <v>18.18</v>
      </c>
      <c r="F7586" s="19">
        <v>0.97</v>
      </c>
      <c r="G7586" s="19">
        <v>0</v>
      </c>
      <c r="H7586" s="17">
        <f t="shared" si="357"/>
        <v>693.37360902926434</v>
      </c>
      <c r="I7586" s="18">
        <f t="shared" si="355"/>
        <v>39.84792528216451</v>
      </c>
      <c r="J7586" s="17">
        <f t="shared" si="356"/>
        <v>0.64704539110155368</v>
      </c>
    </row>
    <row r="7587" spans="1:10" x14ac:dyDescent="0.3">
      <c r="A7587" s="2">
        <v>20201111</v>
      </c>
      <c r="B7587" s="2" t="s">
        <v>31</v>
      </c>
      <c r="C7587" s="2">
        <v>0</v>
      </c>
      <c r="D7587" s="2">
        <v>0</v>
      </c>
      <c r="E7587" s="2">
        <v>17.690000000000001</v>
      </c>
      <c r="F7587" s="2">
        <v>0.48</v>
      </c>
      <c r="G7587" s="2">
        <v>0</v>
      </c>
      <c r="H7587" s="16">
        <f t="shared" si="357"/>
        <v>0</v>
      </c>
      <c r="I7587" s="15">
        <f t="shared" si="355"/>
        <v>17.690000000000001</v>
      </c>
      <c r="J7587" s="14">
        <f t="shared" si="356"/>
        <v>0</v>
      </c>
    </row>
    <row r="7588" spans="1:10" x14ac:dyDescent="0.3">
      <c r="A7588" s="19">
        <v>20201111</v>
      </c>
      <c r="B7588" s="19" t="s">
        <v>30</v>
      </c>
      <c r="C7588" s="19">
        <v>0</v>
      </c>
      <c r="D7588" s="19">
        <v>0</v>
      </c>
      <c r="E7588" s="19">
        <v>17.38</v>
      </c>
      <c r="F7588" s="19">
        <v>0.34</v>
      </c>
      <c r="G7588" s="19">
        <v>0</v>
      </c>
      <c r="H7588" s="17">
        <f t="shared" si="357"/>
        <v>0</v>
      </c>
      <c r="I7588" s="18">
        <f t="shared" si="355"/>
        <v>17.38</v>
      </c>
      <c r="J7588" s="17">
        <f t="shared" si="356"/>
        <v>0</v>
      </c>
    </row>
    <row r="7589" spans="1:10" x14ac:dyDescent="0.3">
      <c r="A7589" s="2">
        <v>20201111</v>
      </c>
      <c r="B7589" s="2" t="s">
        <v>29</v>
      </c>
      <c r="C7589" s="2">
        <v>0</v>
      </c>
      <c r="D7589" s="2">
        <v>0</v>
      </c>
      <c r="E7589" s="2">
        <v>15.55</v>
      </c>
      <c r="F7589" s="2">
        <v>0.9</v>
      </c>
      <c r="G7589" s="2">
        <v>0</v>
      </c>
      <c r="H7589" s="16">
        <f t="shared" si="357"/>
        <v>0</v>
      </c>
      <c r="I7589" s="15">
        <f t="shared" si="355"/>
        <v>15.55</v>
      </c>
      <c r="J7589" s="14">
        <f t="shared" si="356"/>
        <v>0</v>
      </c>
    </row>
    <row r="7590" spans="1:10" x14ac:dyDescent="0.3">
      <c r="A7590" s="19">
        <v>20201111</v>
      </c>
      <c r="B7590" s="19" t="s">
        <v>28</v>
      </c>
      <c r="C7590" s="19">
        <v>0</v>
      </c>
      <c r="D7590" s="19">
        <v>0</v>
      </c>
      <c r="E7590" s="19">
        <v>14.14</v>
      </c>
      <c r="F7590" s="19">
        <v>1.59</v>
      </c>
      <c r="G7590" s="19">
        <v>0</v>
      </c>
      <c r="H7590" s="17">
        <f t="shared" si="357"/>
        <v>0</v>
      </c>
      <c r="I7590" s="18">
        <f t="shared" si="355"/>
        <v>14.14</v>
      </c>
      <c r="J7590" s="17">
        <f t="shared" si="356"/>
        <v>0</v>
      </c>
    </row>
    <row r="7591" spans="1:10" x14ac:dyDescent="0.3">
      <c r="A7591" s="2">
        <v>20201111</v>
      </c>
      <c r="B7591" s="2" t="s">
        <v>27</v>
      </c>
      <c r="C7591" s="2">
        <v>0</v>
      </c>
      <c r="D7591" s="2">
        <v>0</v>
      </c>
      <c r="E7591" s="2">
        <v>14.16</v>
      </c>
      <c r="F7591" s="2">
        <v>2</v>
      </c>
      <c r="G7591" s="2">
        <v>0</v>
      </c>
      <c r="H7591" s="16">
        <f t="shared" si="357"/>
        <v>0</v>
      </c>
      <c r="I7591" s="15">
        <f t="shared" si="355"/>
        <v>14.16</v>
      </c>
      <c r="J7591" s="14">
        <f t="shared" si="356"/>
        <v>0</v>
      </c>
    </row>
    <row r="7592" spans="1:10" x14ac:dyDescent="0.3">
      <c r="A7592" s="19">
        <v>20201111</v>
      </c>
      <c r="B7592" s="19" t="s">
        <v>26</v>
      </c>
      <c r="C7592" s="19">
        <v>0</v>
      </c>
      <c r="D7592" s="19">
        <v>0</v>
      </c>
      <c r="E7592" s="19">
        <v>14.42</v>
      </c>
      <c r="F7592" s="19">
        <v>2.21</v>
      </c>
      <c r="G7592" s="19">
        <v>0</v>
      </c>
      <c r="H7592" s="17">
        <f t="shared" si="357"/>
        <v>0</v>
      </c>
      <c r="I7592" s="18">
        <f t="shared" si="355"/>
        <v>14.42</v>
      </c>
      <c r="J7592" s="17">
        <f t="shared" si="356"/>
        <v>0</v>
      </c>
    </row>
    <row r="7593" spans="1:10" x14ac:dyDescent="0.3">
      <c r="A7593" s="2">
        <v>20201111</v>
      </c>
      <c r="B7593" s="2" t="s">
        <v>25</v>
      </c>
      <c r="C7593" s="2">
        <v>0</v>
      </c>
      <c r="D7593" s="2">
        <v>0</v>
      </c>
      <c r="E7593" s="2">
        <v>14.73</v>
      </c>
      <c r="F7593" s="2">
        <v>2.34</v>
      </c>
      <c r="G7593" s="2">
        <v>0</v>
      </c>
      <c r="H7593" s="16">
        <f t="shared" si="357"/>
        <v>0</v>
      </c>
      <c r="I7593" s="15">
        <f t="shared" si="355"/>
        <v>14.73</v>
      </c>
      <c r="J7593" s="14">
        <f t="shared" si="356"/>
        <v>0</v>
      </c>
    </row>
    <row r="7594" spans="1:10" x14ac:dyDescent="0.3">
      <c r="A7594" s="19">
        <v>20201112</v>
      </c>
      <c r="B7594" s="19" t="s">
        <v>48</v>
      </c>
      <c r="C7594" s="19">
        <v>0</v>
      </c>
      <c r="D7594" s="19">
        <v>0</v>
      </c>
      <c r="E7594" s="19">
        <v>14.82</v>
      </c>
      <c r="F7594" s="19">
        <v>2.5499999999999998</v>
      </c>
      <c r="G7594" s="19">
        <v>0</v>
      </c>
      <c r="H7594" s="17">
        <f t="shared" si="357"/>
        <v>0</v>
      </c>
      <c r="I7594" s="18">
        <f t="shared" si="355"/>
        <v>14.82</v>
      </c>
      <c r="J7594" s="17">
        <f t="shared" si="356"/>
        <v>0</v>
      </c>
    </row>
    <row r="7595" spans="1:10" x14ac:dyDescent="0.3">
      <c r="A7595" s="2">
        <v>20201112</v>
      </c>
      <c r="B7595" s="2" t="s">
        <v>47</v>
      </c>
      <c r="C7595" s="2">
        <v>0</v>
      </c>
      <c r="D7595" s="2">
        <v>0</v>
      </c>
      <c r="E7595" s="2">
        <v>14.78</v>
      </c>
      <c r="F7595" s="2">
        <v>2.76</v>
      </c>
      <c r="G7595" s="2">
        <v>0</v>
      </c>
      <c r="H7595" s="16">
        <f t="shared" si="357"/>
        <v>0</v>
      </c>
      <c r="I7595" s="15">
        <f t="shared" si="355"/>
        <v>14.78</v>
      </c>
      <c r="J7595" s="14">
        <f t="shared" si="356"/>
        <v>0</v>
      </c>
    </row>
    <row r="7596" spans="1:10" x14ac:dyDescent="0.3">
      <c r="A7596" s="19">
        <v>20201112</v>
      </c>
      <c r="B7596" s="19" t="s">
        <v>46</v>
      </c>
      <c r="C7596" s="19">
        <v>0</v>
      </c>
      <c r="D7596" s="19">
        <v>0</v>
      </c>
      <c r="E7596" s="19">
        <v>14.64</v>
      </c>
      <c r="F7596" s="19">
        <v>2.76</v>
      </c>
      <c r="G7596" s="19">
        <v>0</v>
      </c>
      <c r="H7596" s="17">
        <f t="shared" si="357"/>
        <v>0</v>
      </c>
      <c r="I7596" s="18">
        <f t="shared" si="355"/>
        <v>14.64</v>
      </c>
      <c r="J7596" s="17">
        <f t="shared" si="356"/>
        <v>0</v>
      </c>
    </row>
    <row r="7597" spans="1:10" x14ac:dyDescent="0.3">
      <c r="A7597" s="2">
        <v>20201112</v>
      </c>
      <c r="B7597" s="2" t="s">
        <v>45</v>
      </c>
      <c r="C7597" s="2">
        <v>0</v>
      </c>
      <c r="D7597" s="2">
        <v>0</v>
      </c>
      <c r="E7597" s="2">
        <v>14.47</v>
      </c>
      <c r="F7597" s="2">
        <v>2.41</v>
      </c>
      <c r="G7597" s="2">
        <v>0</v>
      </c>
      <c r="H7597" s="16">
        <f t="shared" si="357"/>
        <v>0</v>
      </c>
      <c r="I7597" s="15">
        <f t="shared" si="355"/>
        <v>14.47</v>
      </c>
      <c r="J7597" s="14">
        <f t="shared" si="356"/>
        <v>0</v>
      </c>
    </row>
    <row r="7598" spans="1:10" x14ac:dyDescent="0.3">
      <c r="A7598" s="19">
        <v>20201112</v>
      </c>
      <c r="B7598" s="19" t="s">
        <v>44</v>
      </c>
      <c r="C7598" s="19">
        <v>0</v>
      </c>
      <c r="D7598" s="19">
        <v>0</v>
      </c>
      <c r="E7598" s="19">
        <v>14.19</v>
      </c>
      <c r="F7598" s="19">
        <v>2.34</v>
      </c>
      <c r="G7598" s="19">
        <v>0</v>
      </c>
      <c r="H7598" s="17">
        <f t="shared" si="357"/>
        <v>0</v>
      </c>
      <c r="I7598" s="18">
        <f t="shared" si="355"/>
        <v>14.19</v>
      </c>
      <c r="J7598" s="17">
        <f t="shared" si="356"/>
        <v>0</v>
      </c>
    </row>
    <row r="7599" spans="1:10" x14ac:dyDescent="0.3">
      <c r="A7599" s="2">
        <v>20201112</v>
      </c>
      <c r="B7599" s="2" t="s">
        <v>43</v>
      </c>
      <c r="C7599" s="2">
        <v>0</v>
      </c>
      <c r="D7599" s="2">
        <v>0</v>
      </c>
      <c r="E7599" s="2">
        <v>13.96</v>
      </c>
      <c r="F7599" s="2">
        <v>2.62</v>
      </c>
      <c r="G7599" s="2">
        <v>0</v>
      </c>
      <c r="H7599" s="16">
        <f t="shared" si="357"/>
        <v>0</v>
      </c>
      <c r="I7599" s="15">
        <f t="shared" si="355"/>
        <v>13.96</v>
      </c>
      <c r="J7599" s="14">
        <f t="shared" si="356"/>
        <v>0</v>
      </c>
    </row>
    <row r="7600" spans="1:10" x14ac:dyDescent="0.3">
      <c r="A7600" s="19">
        <v>20201112</v>
      </c>
      <c r="B7600" s="19" t="s">
        <v>42</v>
      </c>
      <c r="C7600" s="19">
        <v>0</v>
      </c>
      <c r="D7600" s="19">
        <v>0</v>
      </c>
      <c r="E7600" s="19">
        <v>13.68</v>
      </c>
      <c r="F7600" s="19">
        <v>2.97</v>
      </c>
      <c r="G7600" s="19">
        <v>0</v>
      </c>
      <c r="H7600" s="17">
        <f t="shared" si="357"/>
        <v>0</v>
      </c>
      <c r="I7600" s="18">
        <f t="shared" si="355"/>
        <v>13.68</v>
      </c>
      <c r="J7600" s="17">
        <f t="shared" si="356"/>
        <v>0</v>
      </c>
    </row>
    <row r="7601" spans="1:10" x14ac:dyDescent="0.3">
      <c r="A7601" s="2">
        <v>20201112</v>
      </c>
      <c r="B7601" s="2" t="s">
        <v>41</v>
      </c>
      <c r="C7601" s="2">
        <v>0</v>
      </c>
      <c r="D7601" s="2">
        <v>0</v>
      </c>
      <c r="E7601" s="2">
        <v>13.29</v>
      </c>
      <c r="F7601" s="2">
        <v>3.1</v>
      </c>
      <c r="G7601" s="2">
        <v>0</v>
      </c>
      <c r="H7601" s="16">
        <f t="shared" si="357"/>
        <v>0</v>
      </c>
      <c r="I7601" s="15">
        <f t="shared" si="355"/>
        <v>13.29</v>
      </c>
      <c r="J7601" s="14">
        <f t="shared" si="356"/>
        <v>0</v>
      </c>
    </row>
    <row r="7602" spans="1:10" x14ac:dyDescent="0.3">
      <c r="A7602" s="19">
        <v>20201112</v>
      </c>
      <c r="B7602" s="19" t="s">
        <v>40</v>
      </c>
      <c r="C7602" s="19">
        <v>104</v>
      </c>
      <c r="D7602" s="19">
        <v>8.6999999999999993</v>
      </c>
      <c r="E7602" s="19">
        <v>13.3</v>
      </c>
      <c r="F7602" s="19">
        <v>3.03</v>
      </c>
      <c r="G7602" s="19">
        <v>0</v>
      </c>
      <c r="H7602" s="17">
        <f t="shared" si="357"/>
        <v>687.55411897161082</v>
      </c>
      <c r="I7602" s="18">
        <f t="shared" si="355"/>
        <v>34.786066217862839</v>
      </c>
      <c r="J7602" s="17">
        <f t="shared" si="356"/>
        <v>0.65727609335681836</v>
      </c>
    </row>
    <row r="7603" spans="1:10" x14ac:dyDescent="0.3">
      <c r="A7603" s="2">
        <v>20201112</v>
      </c>
      <c r="B7603" s="2" t="s">
        <v>39</v>
      </c>
      <c r="C7603" s="2">
        <v>270</v>
      </c>
      <c r="D7603" s="2">
        <v>18.09</v>
      </c>
      <c r="E7603" s="2">
        <v>14.26</v>
      </c>
      <c r="F7603" s="2">
        <v>2.69</v>
      </c>
      <c r="G7603" s="2">
        <v>0</v>
      </c>
      <c r="H7603" s="16">
        <f t="shared" si="357"/>
        <v>869.53573268468961</v>
      </c>
      <c r="I7603" s="15">
        <f t="shared" si="355"/>
        <v>41.432991646396552</v>
      </c>
      <c r="J7603" s="14">
        <f t="shared" si="356"/>
        <v>0.80523490224316097</v>
      </c>
    </row>
    <row r="7604" spans="1:10" x14ac:dyDescent="0.3">
      <c r="A7604" s="19">
        <v>20201112</v>
      </c>
      <c r="B7604" s="19" t="s">
        <v>38</v>
      </c>
      <c r="C7604" s="19">
        <v>405.01</v>
      </c>
      <c r="D7604" s="19">
        <v>25.83</v>
      </c>
      <c r="E7604" s="19">
        <v>15.79</v>
      </c>
      <c r="F7604" s="19">
        <v>2.69</v>
      </c>
      <c r="G7604" s="19">
        <v>0</v>
      </c>
      <c r="H7604" s="17">
        <f t="shared" si="357"/>
        <v>929.55640755786374</v>
      </c>
      <c r="I7604" s="18">
        <f t="shared" si="355"/>
        <v>44.838637736183244</v>
      </c>
      <c r="J7604" s="17">
        <f t="shared" si="356"/>
        <v>0.84657130984586604</v>
      </c>
    </row>
    <row r="7605" spans="1:10" x14ac:dyDescent="0.3">
      <c r="A7605" s="2">
        <v>20201112</v>
      </c>
      <c r="B7605" s="2" t="s">
        <v>37</v>
      </c>
      <c r="C7605" s="2">
        <v>502.01</v>
      </c>
      <c r="D7605" s="2">
        <v>31.22</v>
      </c>
      <c r="E7605" s="2">
        <v>17.28</v>
      </c>
      <c r="F7605" s="2">
        <v>2.69</v>
      </c>
      <c r="G7605" s="2">
        <v>0</v>
      </c>
      <c r="H7605" s="16">
        <f t="shared" si="357"/>
        <v>968.52257029798363</v>
      </c>
      <c r="I7605" s="15">
        <f t="shared" si="355"/>
        <v>47.546330321811993</v>
      </c>
      <c r="J7605" s="14">
        <f t="shared" si="356"/>
        <v>0.87025773622467428</v>
      </c>
    </row>
    <row r="7606" spans="1:10" x14ac:dyDescent="0.3">
      <c r="A7606" s="19">
        <v>20201112</v>
      </c>
      <c r="B7606" s="19" t="s">
        <v>36</v>
      </c>
      <c r="C7606" s="19">
        <v>554.01</v>
      </c>
      <c r="D7606" s="19">
        <v>33.56</v>
      </c>
      <c r="E7606" s="19">
        <v>18.510000000000002</v>
      </c>
      <c r="F7606" s="19">
        <v>2.69</v>
      </c>
      <c r="G7606" s="19">
        <v>0</v>
      </c>
      <c r="H7606" s="17">
        <f t="shared" si="357"/>
        <v>1002.170862414321</v>
      </c>
      <c r="I7606" s="18">
        <f t="shared" si="355"/>
        <v>49.827839450447534</v>
      </c>
      <c r="J7606" s="17">
        <f t="shared" si="356"/>
        <v>0.89020304468159417</v>
      </c>
    </row>
    <row r="7607" spans="1:10" x14ac:dyDescent="0.3">
      <c r="A7607" s="2">
        <v>20201112</v>
      </c>
      <c r="B7607" s="2" t="s">
        <v>35</v>
      </c>
      <c r="C7607" s="2">
        <v>529.01</v>
      </c>
      <c r="D7607" s="2">
        <v>32.450000000000003</v>
      </c>
      <c r="E7607" s="2">
        <v>19.329999999999998</v>
      </c>
      <c r="F7607" s="2">
        <v>2.5499999999999998</v>
      </c>
      <c r="G7607" s="2">
        <v>0</v>
      </c>
      <c r="H7607" s="16">
        <f t="shared" si="357"/>
        <v>985.92262184293554</v>
      </c>
      <c r="I7607" s="15">
        <f t="shared" si="355"/>
        <v>50.140081932591734</v>
      </c>
      <c r="J7607" s="14">
        <f t="shared" si="356"/>
        <v>0.87438483212746376</v>
      </c>
    </row>
    <row r="7608" spans="1:10" x14ac:dyDescent="0.3">
      <c r="A7608" s="19">
        <v>20201112</v>
      </c>
      <c r="B7608" s="19" t="s">
        <v>34</v>
      </c>
      <c r="C7608" s="19">
        <v>453.01</v>
      </c>
      <c r="D7608" s="19">
        <v>28.09</v>
      </c>
      <c r="E7608" s="19">
        <v>19.78</v>
      </c>
      <c r="F7608" s="19">
        <v>2.14</v>
      </c>
      <c r="G7608" s="19">
        <v>0</v>
      </c>
      <c r="H7608" s="17">
        <f t="shared" si="357"/>
        <v>962.094905196593</v>
      </c>
      <c r="I7608" s="18">
        <f t="shared" si="355"/>
        <v>49.845465787393536</v>
      </c>
      <c r="J7608" s="17">
        <f t="shared" si="356"/>
        <v>0.85452827296579881</v>
      </c>
    </row>
    <row r="7609" spans="1:10" x14ac:dyDescent="0.3">
      <c r="A7609" s="2">
        <v>20201112</v>
      </c>
      <c r="B7609" s="2" t="s">
        <v>33</v>
      </c>
      <c r="C7609" s="2">
        <v>332.01</v>
      </c>
      <c r="D7609" s="2">
        <v>21.1</v>
      </c>
      <c r="E7609" s="2">
        <v>19.96</v>
      </c>
      <c r="F7609" s="2">
        <v>1.86</v>
      </c>
      <c r="G7609" s="2">
        <v>0</v>
      </c>
      <c r="H7609" s="16">
        <f t="shared" si="357"/>
        <v>922.25817704828592</v>
      </c>
      <c r="I7609" s="15">
        <f t="shared" si="355"/>
        <v>48.780568032758936</v>
      </c>
      <c r="J7609" s="14">
        <f t="shared" si="356"/>
        <v>0.82356497209449342</v>
      </c>
    </row>
    <row r="7610" spans="1:10" x14ac:dyDescent="0.3">
      <c r="A7610" s="19">
        <v>20201112</v>
      </c>
      <c r="B7610" s="19" t="s">
        <v>32</v>
      </c>
      <c r="C7610" s="19">
        <v>172.01</v>
      </c>
      <c r="D7610" s="19">
        <v>12.23</v>
      </c>
      <c r="E7610" s="19">
        <v>19.760000000000002</v>
      </c>
      <c r="F7610" s="19">
        <v>1.31</v>
      </c>
      <c r="G7610" s="19">
        <v>0</v>
      </c>
      <c r="H7610" s="17">
        <f t="shared" si="357"/>
        <v>811.99399783251249</v>
      </c>
      <c r="I7610" s="18">
        <f t="shared" si="355"/>
        <v>45.134812432266017</v>
      </c>
      <c r="J7610" s="17">
        <f t="shared" si="356"/>
        <v>0.73842193704133685</v>
      </c>
    </row>
    <row r="7611" spans="1:10" x14ac:dyDescent="0.3">
      <c r="A7611" s="2">
        <v>20201112</v>
      </c>
      <c r="B7611" s="2" t="s">
        <v>31</v>
      </c>
      <c r="C7611" s="2">
        <v>0</v>
      </c>
      <c r="D7611" s="2">
        <v>0</v>
      </c>
      <c r="E7611" s="2">
        <v>18.91</v>
      </c>
      <c r="F7611" s="2">
        <v>0.48</v>
      </c>
      <c r="G7611" s="2">
        <v>0</v>
      </c>
      <c r="H7611" s="16">
        <f t="shared" si="357"/>
        <v>0</v>
      </c>
      <c r="I7611" s="15">
        <f t="shared" si="355"/>
        <v>18.91</v>
      </c>
      <c r="J7611" s="14">
        <f t="shared" si="356"/>
        <v>0</v>
      </c>
    </row>
    <row r="7612" spans="1:10" x14ac:dyDescent="0.3">
      <c r="A7612" s="19">
        <v>20201112</v>
      </c>
      <c r="B7612" s="19" t="s">
        <v>30</v>
      </c>
      <c r="C7612" s="19">
        <v>0</v>
      </c>
      <c r="D7612" s="19">
        <v>0</v>
      </c>
      <c r="E7612" s="19">
        <v>17.77</v>
      </c>
      <c r="F7612" s="19">
        <v>0.9</v>
      </c>
      <c r="G7612" s="19">
        <v>0</v>
      </c>
      <c r="H7612" s="17">
        <f t="shared" si="357"/>
        <v>0</v>
      </c>
      <c r="I7612" s="18">
        <f t="shared" si="355"/>
        <v>17.77</v>
      </c>
      <c r="J7612" s="17">
        <f t="shared" si="356"/>
        <v>0</v>
      </c>
    </row>
    <row r="7613" spans="1:10" x14ac:dyDescent="0.3">
      <c r="A7613" s="2">
        <v>20201112</v>
      </c>
      <c r="B7613" s="2" t="s">
        <v>29</v>
      </c>
      <c r="C7613" s="2">
        <v>0</v>
      </c>
      <c r="D7613" s="2">
        <v>0</v>
      </c>
      <c r="E7613" s="2">
        <v>15.58</v>
      </c>
      <c r="F7613" s="2">
        <v>1.38</v>
      </c>
      <c r="G7613" s="2">
        <v>0</v>
      </c>
      <c r="H7613" s="16">
        <f t="shared" si="357"/>
        <v>0</v>
      </c>
      <c r="I7613" s="15">
        <f t="shared" si="355"/>
        <v>15.58</v>
      </c>
      <c r="J7613" s="14">
        <f t="shared" si="356"/>
        <v>0</v>
      </c>
    </row>
    <row r="7614" spans="1:10" x14ac:dyDescent="0.3">
      <c r="A7614" s="19">
        <v>20201112</v>
      </c>
      <c r="B7614" s="19" t="s">
        <v>28</v>
      </c>
      <c r="C7614" s="19">
        <v>0</v>
      </c>
      <c r="D7614" s="19">
        <v>0</v>
      </c>
      <c r="E7614" s="19">
        <v>14.77</v>
      </c>
      <c r="F7614" s="19">
        <v>1.45</v>
      </c>
      <c r="G7614" s="19">
        <v>0</v>
      </c>
      <c r="H7614" s="17">
        <f t="shared" si="357"/>
        <v>0</v>
      </c>
      <c r="I7614" s="18">
        <f t="shared" si="355"/>
        <v>14.77</v>
      </c>
      <c r="J7614" s="17">
        <f t="shared" si="356"/>
        <v>0</v>
      </c>
    </row>
    <row r="7615" spans="1:10" x14ac:dyDescent="0.3">
      <c r="A7615" s="2">
        <v>20201112</v>
      </c>
      <c r="B7615" s="2" t="s">
        <v>27</v>
      </c>
      <c r="C7615" s="2">
        <v>0</v>
      </c>
      <c r="D7615" s="2">
        <v>0</v>
      </c>
      <c r="E7615" s="2">
        <v>14.94</v>
      </c>
      <c r="F7615" s="2">
        <v>1.31</v>
      </c>
      <c r="G7615" s="2">
        <v>0</v>
      </c>
      <c r="H7615" s="16">
        <f t="shared" si="357"/>
        <v>0</v>
      </c>
      <c r="I7615" s="15">
        <f t="shared" si="355"/>
        <v>14.94</v>
      </c>
      <c r="J7615" s="14">
        <f t="shared" si="356"/>
        <v>0</v>
      </c>
    </row>
    <row r="7616" spans="1:10" x14ac:dyDescent="0.3">
      <c r="A7616" s="19">
        <v>20201112</v>
      </c>
      <c r="B7616" s="19" t="s">
        <v>26</v>
      </c>
      <c r="C7616" s="19">
        <v>0</v>
      </c>
      <c r="D7616" s="19">
        <v>0</v>
      </c>
      <c r="E7616" s="19">
        <v>16.13</v>
      </c>
      <c r="F7616" s="19">
        <v>0.97</v>
      </c>
      <c r="G7616" s="19">
        <v>0</v>
      </c>
      <c r="H7616" s="17">
        <f t="shared" si="357"/>
        <v>0</v>
      </c>
      <c r="I7616" s="18">
        <f t="shared" si="355"/>
        <v>16.13</v>
      </c>
      <c r="J7616" s="17">
        <f t="shared" si="356"/>
        <v>0</v>
      </c>
    </row>
    <row r="7617" spans="1:10" x14ac:dyDescent="0.3">
      <c r="A7617" s="2">
        <v>20201112</v>
      </c>
      <c r="B7617" s="2" t="s">
        <v>25</v>
      </c>
      <c r="C7617" s="2">
        <v>0</v>
      </c>
      <c r="D7617" s="2">
        <v>0</v>
      </c>
      <c r="E7617" s="2">
        <v>16</v>
      </c>
      <c r="F7617" s="2">
        <v>0.9</v>
      </c>
      <c r="G7617" s="2">
        <v>0</v>
      </c>
      <c r="H7617" s="16">
        <f t="shared" si="357"/>
        <v>0</v>
      </c>
      <c r="I7617" s="15">
        <f t="shared" si="355"/>
        <v>16</v>
      </c>
      <c r="J7617" s="14">
        <f t="shared" si="356"/>
        <v>0</v>
      </c>
    </row>
    <row r="7618" spans="1:10" x14ac:dyDescent="0.3">
      <c r="A7618" s="19">
        <v>20201113</v>
      </c>
      <c r="B7618" s="19" t="s">
        <v>48</v>
      </c>
      <c r="C7618" s="19">
        <v>0</v>
      </c>
      <c r="D7618" s="19">
        <v>0</v>
      </c>
      <c r="E7618" s="19">
        <v>14.66</v>
      </c>
      <c r="F7618" s="19">
        <v>1.17</v>
      </c>
      <c r="G7618" s="19">
        <v>0</v>
      </c>
      <c r="H7618" s="17">
        <f t="shared" si="357"/>
        <v>0</v>
      </c>
      <c r="I7618" s="18">
        <f t="shared" si="355"/>
        <v>14.66</v>
      </c>
      <c r="J7618" s="17">
        <f t="shared" si="356"/>
        <v>0</v>
      </c>
    </row>
    <row r="7619" spans="1:10" x14ac:dyDescent="0.3">
      <c r="A7619" s="2">
        <v>20201113</v>
      </c>
      <c r="B7619" s="2" t="s">
        <v>47</v>
      </c>
      <c r="C7619" s="2">
        <v>0</v>
      </c>
      <c r="D7619" s="2">
        <v>0</v>
      </c>
      <c r="E7619" s="2">
        <v>13.83</v>
      </c>
      <c r="F7619" s="2">
        <v>1.59</v>
      </c>
      <c r="G7619" s="2">
        <v>0</v>
      </c>
      <c r="H7619" s="16">
        <f t="shared" si="357"/>
        <v>0</v>
      </c>
      <c r="I7619" s="15">
        <f t="shared" si="355"/>
        <v>13.83</v>
      </c>
      <c r="J7619" s="14">
        <f t="shared" si="356"/>
        <v>0</v>
      </c>
    </row>
    <row r="7620" spans="1:10" x14ac:dyDescent="0.3">
      <c r="A7620" s="19">
        <v>20201113</v>
      </c>
      <c r="B7620" s="19" t="s">
        <v>46</v>
      </c>
      <c r="C7620" s="19">
        <v>0</v>
      </c>
      <c r="D7620" s="19">
        <v>0</v>
      </c>
      <c r="E7620" s="19">
        <v>13.75</v>
      </c>
      <c r="F7620" s="19">
        <v>1.93</v>
      </c>
      <c r="G7620" s="19">
        <v>0</v>
      </c>
      <c r="H7620" s="17">
        <f t="shared" si="357"/>
        <v>0</v>
      </c>
      <c r="I7620" s="18">
        <f t="shared" si="355"/>
        <v>13.75</v>
      </c>
      <c r="J7620" s="17">
        <f t="shared" si="356"/>
        <v>0</v>
      </c>
    </row>
    <row r="7621" spans="1:10" x14ac:dyDescent="0.3">
      <c r="A7621" s="2">
        <v>20201113</v>
      </c>
      <c r="B7621" s="2" t="s">
        <v>45</v>
      </c>
      <c r="C7621" s="2">
        <v>0</v>
      </c>
      <c r="D7621" s="2">
        <v>0</v>
      </c>
      <c r="E7621" s="2">
        <v>13.83</v>
      </c>
      <c r="F7621" s="2">
        <v>2</v>
      </c>
      <c r="G7621" s="2">
        <v>0</v>
      </c>
      <c r="H7621" s="16">
        <f t="shared" si="357"/>
        <v>0</v>
      </c>
      <c r="I7621" s="15">
        <f t="shared" si="355"/>
        <v>13.83</v>
      </c>
      <c r="J7621" s="14">
        <f t="shared" si="356"/>
        <v>0</v>
      </c>
    </row>
    <row r="7622" spans="1:10" x14ac:dyDescent="0.3">
      <c r="A7622" s="19">
        <v>20201113</v>
      </c>
      <c r="B7622" s="19" t="s">
        <v>44</v>
      </c>
      <c r="C7622" s="19">
        <v>0</v>
      </c>
      <c r="D7622" s="19">
        <v>0</v>
      </c>
      <c r="E7622" s="19">
        <v>13.97</v>
      </c>
      <c r="F7622" s="19">
        <v>2.0699999999999998</v>
      </c>
      <c r="G7622" s="19">
        <v>0</v>
      </c>
      <c r="H7622" s="17">
        <f t="shared" si="357"/>
        <v>0</v>
      </c>
      <c r="I7622" s="18">
        <f t="shared" si="355"/>
        <v>13.97</v>
      </c>
      <c r="J7622" s="17">
        <f t="shared" si="356"/>
        <v>0</v>
      </c>
    </row>
    <row r="7623" spans="1:10" x14ac:dyDescent="0.3">
      <c r="A7623" s="2">
        <v>20201113</v>
      </c>
      <c r="B7623" s="2" t="s">
        <v>43</v>
      </c>
      <c r="C7623" s="2">
        <v>0</v>
      </c>
      <c r="D7623" s="2">
        <v>0</v>
      </c>
      <c r="E7623" s="2">
        <v>14.15</v>
      </c>
      <c r="F7623" s="2">
        <v>1.93</v>
      </c>
      <c r="G7623" s="2">
        <v>0</v>
      </c>
      <c r="H7623" s="16">
        <f t="shared" si="357"/>
        <v>0</v>
      </c>
      <c r="I7623" s="15">
        <f t="shared" si="355"/>
        <v>14.15</v>
      </c>
      <c r="J7623" s="14">
        <f t="shared" si="356"/>
        <v>0</v>
      </c>
    </row>
    <row r="7624" spans="1:10" x14ac:dyDescent="0.3">
      <c r="A7624" s="19">
        <v>20201113</v>
      </c>
      <c r="B7624" s="19" t="s">
        <v>42</v>
      </c>
      <c r="C7624" s="19">
        <v>0</v>
      </c>
      <c r="D7624" s="19">
        <v>0</v>
      </c>
      <c r="E7624" s="19">
        <v>14.21</v>
      </c>
      <c r="F7624" s="19">
        <v>2.2799999999999998</v>
      </c>
      <c r="G7624" s="19">
        <v>0</v>
      </c>
      <c r="H7624" s="17">
        <f t="shared" si="357"/>
        <v>0</v>
      </c>
      <c r="I7624" s="18">
        <f t="shared" si="355"/>
        <v>14.21</v>
      </c>
      <c r="J7624" s="17">
        <f t="shared" si="356"/>
        <v>0</v>
      </c>
    </row>
    <row r="7625" spans="1:10" x14ac:dyDescent="0.3">
      <c r="A7625" s="2">
        <v>20201113</v>
      </c>
      <c r="B7625" s="2" t="s">
        <v>41</v>
      </c>
      <c r="C7625" s="2">
        <v>0</v>
      </c>
      <c r="D7625" s="2">
        <v>0</v>
      </c>
      <c r="E7625" s="2">
        <v>14.23</v>
      </c>
      <c r="F7625" s="2">
        <v>2.62</v>
      </c>
      <c r="G7625" s="2">
        <v>0</v>
      </c>
      <c r="H7625" s="16">
        <f t="shared" si="357"/>
        <v>0</v>
      </c>
      <c r="I7625" s="15">
        <f t="shared" si="355"/>
        <v>14.23</v>
      </c>
      <c r="J7625" s="14">
        <f t="shared" si="356"/>
        <v>0</v>
      </c>
    </row>
    <row r="7626" spans="1:10" x14ac:dyDescent="0.3">
      <c r="A7626" s="19">
        <v>20201113</v>
      </c>
      <c r="B7626" s="19" t="s">
        <v>40</v>
      </c>
      <c r="C7626" s="19">
        <v>44</v>
      </c>
      <c r="D7626" s="19">
        <v>8.48</v>
      </c>
      <c r="E7626" s="19">
        <v>14.36</v>
      </c>
      <c r="F7626" s="19">
        <v>2.62</v>
      </c>
      <c r="G7626" s="19">
        <v>0</v>
      </c>
      <c r="H7626" s="17">
        <f t="shared" si="357"/>
        <v>298.37756426061372</v>
      </c>
      <c r="I7626" s="18">
        <f t="shared" ref="I7626:I7689" si="358">E7626+H7626*((NOCT-20)/(800))</f>
        <v>23.68429888314418</v>
      </c>
      <c r="J7626" s="17">
        <f t="shared" ref="J7626:J7689" si="359">P_STC__W*(H7626/1000)*(1+(alpha_p/100)*(I7626-25))</f>
        <v>0.30014415488605461</v>
      </c>
    </row>
    <row r="7627" spans="1:10" x14ac:dyDescent="0.3">
      <c r="A7627" s="2">
        <v>20201113</v>
      </c>
      <c r="B7627" s="2" t="s">
        <v>39</v>
      </c>
      <c r="C7627" s="2">
        <v>68</v>
      </c>
      <c r="D7627" s="2">
        <v>17.850000000000001</v>
      </c>
      <c r="E7627" s="2">
        <v>15.08</v>
      </c>
      <c r="F7627" s="2">
        <v>2.76</v>
      </c>
      <c r="G7627" s="2">
        <v>0</v>
      </c>
      <c r="H7627" s="16">
        <f t="shared" si="357"/>
        <v>221.84083136403038</v>
      </c>
      <c r="I7627" s="15">
        <f t="shared" si="358"/>
        <v>22.01252598012595</v>
      </c>
      <c r="J7627" s="14">
        <f t="shared" si="359"/>
        <v>0.22482317810514321</v>
      </c>
    </row>
    <row r="7628" spans="1:10" x14ac:dyDescent="0.3">
      <c r="A7628" s="19">
        <v>20201113</v>
      </c>
      <c r="B7628" s="19" t="s">
        <v>38</v>
      </c>
      <c r="C7628" s="19">
        <v>140</v>
      </c>
      <c r="D7628" s="19">
        <v>25.58</v>
      </c>
      <c r="E7628" s="19">
        <v>15.95</v>
      </c>
      <c r="F7628" s="19">
        <v>2.9</v>
      </c>
      <c r="G7628" s="19">
        <v>0</v>
      </c>
      <c r="H7628" s="17">
        <f t="shared" si="357"/>
        <v>324.24601186683606</v>
      </c>
      <c r="I7628" s="18">
        <f t="shared" si="358"/>
        <v>26.082687870838626</v>
      </c>
      <c r="J7628" s="17">
        <f t="shared" si="359"/>
        <v>0.32266625435786395</v>
      </c>
    </row>
    <row r="7629" spans="1:10" x14ac:dyDescent="0.3">
      <c r="A7629" s="2">
        <v>20201113</v>
      </c>
      <c r="B7629" s="2" t="s">
        <v>37</v>
      </c>
      <c r="C7629" s="2">
        <v>267</v>
      </c>
      <c r="D7629" s="2">
        <v>30.95</v>
      </c>
      <c r="E7629" s="2">
        <v>16.579999999999998</v>
      </c>
      <c r="F7629" s="2">
        <v>3.03</v>
      </c>
      <c r="G7629" s="2">
        <v>0</v>
      </c>
      <c r="H7629" s="16">
        <f t="shared" si="357"/>
        <v>519.16248233558156</v>
      </c>
      <c r="I7629" s="15">
        <f t="shared" si="358"/>
        <v>32.803827572986918</v>
      </c>
      <c r="J7629" s="14">
        <f t="shared" si="359"/>
        <v>0.50093093711028325</v>
      </c>
    </row>
    <row r="7630" spans="1:10" x14ac:dyDescent="0.3">
      <c r="A7630" s="19">
        <v>20201113</v>
      </c>
      <c r="B7630" s="19" t="s">
        <v>36</v>
      </c>
      <c r="C7630" s="19">
        <v>285</v>
      </c>
      <c r="D7630" s="19">
        <v>33.28</v>
      </c>
      <c r="E7630" s="19">
        <v>17.13</v>
      </c>
      <c r="F7630" s="19">
        <v>3.31</v>
      </c>
      <c r="G7630" s="19">
        <v>0</v>
      </c>
      <c r="H7630" s="17">
        <f t="shared" si="357"/>
        <v>519.38013888622845</v>
      </c>
      <c r="I7630" s="18">
        <f t="shared" si="358"/>
        <v>33.360629340194635</v>
      </c>
      <c r="J7630" s="17">
        <f t="shared" si="359"/>
        <v>0.4998395871607389</v>
      </c>
    </row>
    <row r="7631" spans="1:10" x14ac:dyDescent="0.3">
      <c r="A7631" s="2">
        <v>20201113</v>
      </c>
      <c r="B7631" s="2" t="s">
        <v>35</v>
      </c>
      <c r="C7631" s="2">
        <v>343</v>
      </c>
      <c r="D7631" s="2">
        <v>32.19</v>
      </c>
      <c r="E7631" s="2">
        <v>17.29</v>
      </c>
      <c r="F7631" s="2">
        <v>3.38</v>
      </c>
      <c r="G7631" s="2">
        <v>0</v>
      </c>
      <c r="H7631" s="16">
        <f t="shared" si="357"/>
        <v>643.85507605927455</v>
      </c>
      <c r="I7631" s="15">
        <f t="shared" si="358"/>
        <v>37.410471126852329</v>
      </c>
      <c r="J7631" s="14">
        <f t="shared" si="359"/>
        <v>0.60789762431837524</v>
      </c>
    </row>
    <row r="7632" spans="1:10" x14ac:dyDescent="0.3">
      <c r="A7632" s="19">
        <v>20201113</v>
      </c>
      <c r="B7632" s="19" t="s">
        <v>34</v>
      </c>
      <c r="C7632" s="19">
        <v>221</v>
      </c>
      <c r="D7632" s="19">
        <v>27.85</v>
      </c>
      <c r="E7632" s="19">
        <v>17.14</v>
      </c>
      <c r="F7632" s="19">
        <v>2.83</v>
      </c>
      <c r="G7632" s="19">
        <v>0</v>
      </c>
      <c r="H7632" s="17">
        <f t="shared" si="357"/>
        <v>473.07293960470344</v>
      </c>
      <c r="I7632" s="18">
        <f t="shared" si="358"/>
        <v>31.923529362646981</v>
      </c>
      <c r="J7632" s="17">
        <f t="shared" si="359"/>
        <v>0.45833393485858243</v>
      </c>
    </row>
    <row r="7633" spans="1:10" x14ac:dyDescent="0.3">
      <c r="A7633" s="2">
        <v>20201113</v>
      </c>
      <c r="B7633" s="2" t="s">
        <v>33</v>
      </c>
      <c r="C7633" s="2">
        <v>201</v>
      </c>
      <c r="D7633" s="2">
        <v>20.9</v>
      </c>
      <c r="E7633" s="2">
        <v>17.59</v>
      </c>
      <c r="F7633" s="2">
        <v>2.5499999999999998</v>
      </c>
      <c r="G7633" s="2">
        <v>0</v>
      </c>
      <c r="H7633" s="16">
        <f t="shared" si="357"/>
        <v>563.43871520093046</v>
      </c>
      <c r="I7633" s="15">
        <f t="shared" si="358"/>
        <v>35.197459850029077</v>
      </c>
      <c r="J7633" s="14">
        <f t="shared" si="359"/>
        <v>0.53758331865796993</v>
      </c>
    </row>
    <row r="7634" spans="1:10" x14ac:dyDescent="0.3">
      <c r="A7634" s="19">
        <v>20201113</v>
      </c>
      <c r="B7634" s="19" t="s">
        <v>32</v>
      </c>
      <c r="C7634" s="19">
        <v>104</v>
      </c>
      <c r="D7634" s="19">
        <v>12.06</v>
      </c>
      <c r="E7634" s="19">
        <v>17.29</v>
      </c>
      <c r="F7634" s="19">
        <v>2.0699999999999998</v>
      </c>
      <c r="G7634" s="19">
        <v>0</v>
      </c>
      <c r="H7634" s="17">
        <f t="shared" si="357"/>
        <v>497.76034074229858</v>
      </c>
      <c r="I7634" s="18">
        <f t="shared" si="358"/>
        <v>32.845010648196833</v>
      </c>
      <c r="J7634" s="17">
        <f t="shared" si="359"/>
        <v>0.48018813246211817</v>
      </c>
    </row>
    <row r="7635" spans="1:10" x14ac:dyDescent="0.3">
      <c r="A7635" s="2">
        <v>20201113</v>
      </c>
      <c r="B7635" s="2" t="s">
        <v>31</v>
      </c>
      <c r="C7635" s="2">
        <v>0</v>
      </c>
      <c r="D7635" s="2">
        <v>0</v>
      </c>
      <c r="E7635" s="2">
        <v>16.940000000000001</v>
      </c>
      <c r="F7635" s="2">
        <v>2</v>
      </c>
      <c r="G7635" s="2">
        <v>0</v>
      </c>
      <c r="H7635" s="16">
        <f t="shared" ref="H7635:H7698" si="360">IF(D7635&gt;0,C7635/SIN(D7635*PI()/180),0)</f>
        <v>0</v>
      </c>
      <c r="I7635" s="15">
        <f t="shared" si="358"/>
        <v>16.940000000000001</v>
      </c>
      <c r="J7635" s="14">
        <f t="shared" si="359"/>
        <v>0</v>
      </c>
    </row>
    <row r="7636" spans="1:10" x14ac:dyDescent="0.3">
      <c r="A7636" s="19">
        <v>20201113</v>
      </c>
      <c r="B7636" s="19" t="s">
        <v>30</v>
      </c>
      <c r="C7636" s="19">
        <v>0</v>
      </c>
      <c r="D7636" s="19">
        <v>0</v>
      </c>
      <c r="E7636" s="19">
        <v>16.3</v>
      </c>
      <c r="F7636" s="19">
        <v>2.34</v>
      </c>
      <c r="G7636" s="19">
        <v>0</v>
      </c>
      <c r="H7636" s="17">
        <f t="shared" si="360"/>
        <v>0</v>
      </c>
      <c r="I7636" s="18">
        <f t="shared" si="358"/>
        <v>16.3</v>
      </c>
      <c r="J7636" s="17">
        <f t="shared" si="359"/>
        <v>0</v>
      </c>
    </row>
    <row r="7637" spans="1:10" x14ac:dyDescent="0.3">
      <c r="A7637" s="2">
        <v>20201113</v>
      </c>
      <c r="B7637" s="2" t="s">
        <v>29</v>
      </c>
      <c r="C7637" s="2">
        <v>0</v>
      </c>
      <c r="D7637" s="2">
        <v>0</v>
      </c>
      <c r="E7637" s="2">
        <v>16.010000000000002</v>
      </c>
      <c r="F7637" s="2">
        <v>2.5499999999999998</v>
      </c>
      <c r="G7637" s="2">
        <v>0</v>
      </c>
      <c r="H7637" s="16">
        <f t="shared" si="360"/>
        <v>0</v>
      </c>
      <c r="I7637" s="15">
        <f t="shared" si="358"/>
        <v>16.010000000000002</v>
      </c>
      <c r="J7637" s="14">
        <f t="shared" si="359"/>
        <v>0</v>
      </c>
    </row>
    <row r="7638" spans="1:10" x14ac:dyDescent="0.3">
      <c r="A7638" s="19">
        <v>20201113</v>
      </c>
      <c r="B7638" s="19" t="s">
        <v>28</v>
      </c>
      <c r="C7638" s="19">
        <v>0</v>
      </c>
      <c r="D7638" s="19">
        <v>0</v>
      </c>
      <c r="E7638" s="19">
        <v>15.79</v>
      </c>
      <c r="F7638" s="19">
        <v>3.03</v>
      </c>
      <c r="G7638" s="19">
        <v>0</v>
      </c>
      <c r="H7638" s="17">
        <f t="shared" si="360"/>
        <v>0</v>
      </c>
      <c r="I7638" s="18">
        <f t="shared" si="358"/>
        <v>15.79</v>
      </c>
      <c r="J7638" s="17">
        <f t="shared" si="359"/>
        <v>0</v>
      </c>
    </row>
    <row r="7639" spans="1:10" x14ac:dyDescent="0.3">
      <c r="A7639" s="2">
        <v>20201113</v>
      </c>
      <c r="B7639" s="2" t="s">
        <v>27</v>
      </c>
      <c r="C7639" s="2">
        <v>0</v>
      </c>
      <c r="D7639" s="2">
        <v>0</v>
      </c>
      <c r="E7639" s="2">
        <v>15.66</v>
      </c>
      <c r="F7639" s="2">
        <v>3.24</v>
      </c>
      <c r="G7639" s="2">
        <v>0</v>
      </c>
      <c r="H7639" s="16">
        <f t="shared" si="360"/>
        <v>0</v>
      </c>
      <c r="I7639" s="15">
        <f t="shared" si="358"/>
        <v>15.66</v>
      </c>
      <c r="J7639" s="14">
        <f t="shared" si="359"/>
        <v>0</v>
      </c>
    </row>
    <row r="7640" spans="1:10" x14ac:dyDescent="0.3">
      <c r="A7640" s="19">
        <v>20201113</v>
      </c>
      <c r="B7640" s="19" t="s">
        <v>26</v>
      </c>
      <c r="C7640" s="19">
        <v>0</v>
      </c>
      <c r="D7640" s="19">
        <v>0</v>
      </c>
      <c r="E7640" s="19">
        <v>15.66</v>
      </c>
      <c r="F7640" s="19">
        <v>3.52</v>
      </c>
      <c r="G7640" s="19">
        <v>0</v>
      </c>
      <c r="H7640" s="17">
        <f t="shared" si="360"/>
        <v>0</v>
      </c>
      <c r="I7640" s="18">
        <f t="shared" si="358"/>
        <v>15.66</v>
      </c>
      <c r="J7640" s="17">
        <f t="shared" si="359"/>
        <v>0</v>
      </c>
    </row>
    <row r="7641" spans="1:10" x14ac:dyDescent="0.3">
      <c r="A7641" s="2">
        <v>20201113</v>
      </c>
      <c r="B7641" s="2" t="s">
        <v>25</v>
      </c>
      <c r="C7641" s="2">
        <v>0</v>
      </c>
      <c r="D7641" s="2">
        <v>0</v>
      </c>
      <c r="E7641" s="2">
        <v>15.72</v>
      </c>
      <c r="F7641" s="2">
        <v>3.52</v>
      </c>
      <c r="G7641" s="2">
        <v>0</v>
      </c>
      <c r="H7641" s="16">
        <f t="shared" si="360"/>
        <v>0</v>
      </c>
      <c r="I7641" s="15">
        <f t="shared" si="358"/>
        <v>15.72</v>
      </c>
      <c r="J7641" s="14">
        <f t="shared" si="359"/>
        <v>0</v>
      </c>
    </row>
    <row r="7642" spans="1:10" x14ac:dyDescent="0.3">
      <c r="A7642" s="19">
        <v>20201114</v>
      </c>
      <c r="B7642" s="19" t="s">
        <v>48</v>
      </c>
      <c r="C7642" s="19">
        <v>0</v>
      </c>
      <c r="D7642" s="19">
        <v>0</v>
      </c>
      <c r="E7642" s="19">
        <v>15.69</v>
      </c>
      <c r="F7642" s="19">
        <v>3.66</v>
      </c>
      <c r="G7642" s="19">
        <v>0</v>
      </c>
      <c r="H7642" s="17">
        <f t="shared" si="360"/>
        <v>0</v>
      </c>
      <c r="I7642" s="18">
        <f t="shared" si="358"/>
        <v>15.69</v>
      </c>
      <c r="J7642" s="17">
        <f t="shared" si="359"/>
        <v>0</v>
      </c>
    </row>
    <row r="7643" spans="1:10" x14ac:dyDescent="0.3">
      <c r="A7643" s="2">
        <v>20201114</v>
      </c>
      <c r="B7643" s="2" t="s">
        <v>47</v>
      </c>
      <c r="C7643" s="2">
        <v>0</v>
      </c>
      <c r="D7643" s="2">
        <v>0</v>
      </c>
      <c r="E7643" s="2">
        <v>15.72</v>
      </c>
      <c r="F7643" s="2">
        <v>3.79</v>
      </c>
      <c r="G7643" s="2">
        <v>0</v>
      </c>
      <c r="H7643" s="16">
        <f t="shared" si="360"/>
        <v>0</v>
      </c>
      <c r="I7643" s="15">
        <f t="shared" si="358"/>
        <v>15.72</v>
      </c>
      <c r="J7643" s="14">
        <f t="shared" si="359"/>
        <v>0</v>
      </c>
    </row>
    <row r="7644" spans="1:10" x14ac:dyDescent="0.3">
      <c r="A7644" s="19">
        <v>20201114</v>
      </c>
      <c r="B7644" s="19" t="s">
        <v>46</v>
      </c>
      <c r="C7644" s="19">
        <v>0</v>
      </c>
      <c r="D7644" s="19">
        <v>0</v>
      </c>
      <c r="E7644" s="19">
        <v>15.89</v>
      </c>
      <c r="F7644" s="19">
        <v>3.86</v>
      </c>
      <c r="G7644" s="19">
        <v>0</v>
      </c>
      <c r="H7644" s="17">
        <f t="shared" si="360"/>
        <v>0</v>
      </c>
      <c r="I7644" s="18">
        <f t="shared" si="358"/>
        <v>15.89</v>
      </c>
      <c r="J7644" s="17">
        <f t="shared" si="359"/>
        <v>0</v>
      </c>
    </row>
    <row r="7645" spans="1:10" x14ac:dyDescent="0.3">
      <c r="A7645" s="2">
        <v>20201114</v>
      </c>
      <c r="B7645" s="2" t="s">
        <v>45</v>
      </c>
      <c r="C7645" s="2">
        <v>0</v>
      </c>
      <c r="D7645" s="2">
        <v>0</v>
      </c>
      <c r="E7645" s="2">
        <v>16.02</v>
      </c>
      <c r="F7645" s="2">
        <v>4</v>
      </c>
      <c r="G7645" s="2">
        <v>0</v>
      </c>
      <c r="H7645" s="16">
        <f t="shared" si="360"/>
        <v>0</v>
      </c>
      <c r="I7645" s="15">
        <f t="shared" si="358"/>
        <v>16.02</v>
      </c>
      <c r="J7645" s="14">
        <f t="shared" si="359"/>
        <v>0</v>
      </c>
    </row>
    <row r="7646" spans="1:10" x14ac:dyDescent="0.3">
      <c r="A7646" s="19">
        <v>20201114</v>
      </c>
      <c r="B7646" s="19" t="s">
        <v>44</v>
      </c>
      <c r="C7646" s="19">
        <v>0</v>
      </c>
      <c r="D7646" s="19">
        <v>0</v>
      </c>
      <c r="E7646" s="19">
        <v>15.9</v>
      </c>
      <c r="F7646" s="19">
        <v>3.93</v>
      </c>
      <c r="G7646" s="19">
        <v>0</v>
      </c>
      <c r="H7646" s="17">
        <f t="shared" si="360"/>
        <v>0</v>
      </c>
      <c r="I7646" s="18">
        <f t="shared" si="358"/>
        <v>15.9</v>
      </c>
      <c r="J7646" s="17">
        <f t="shared" si="359"/>
        <v>0</v>
      </c>
    </row>
    <row r="7647" spans="1:10" x14ac:dyDescent="0.3">
      <c r="A7647" s="2">
        <v>20201114</v>
      </c>
      <c r="B7647" s="2" t="s">
        <v>43</v>
      </c>
      <c r="C7647" s="2">
        <v>0</v>
      </c>
      <c r="D7647" s="2">
        <v>0</v>
      </c>
      <c r="E7647" s="2">
        <v>15.84</v>
      </c>
      <c r="F7647" s="2">
        <v>4.07</v>
      </c>
      <c r="G7647" s="2">
        <v>0</v>
      </c>
      <c r="H7647" s="16">
        <f t="shared" si="360"/>
        <v>0</v>
      </c>
      <c r="I7647" s="15">
        <f t="shared" si="358"/>
        <v>15.84</v>
      </c>
      <c r="J7647" s="14">
        <f t="shared" si="359"/>
        <v>0</v>
      </c>
    </row>
    <row r="7648" spans="1:10" x14ac:dyDescent="0.3">
      <c r="A7648" s="19">
        <v>20201114</v>
      </c>
      <c r="B7648" s="19" t="s">
        <v>42</v>
      </c>
      <c r="C7648" s="19">
        <v>0</v>
      </c>
      <c r="D7648" s="19">
        <v>0</v>
      </c>
      <c r="E7648" s="19">
        <v>16.03</v>
      </c>
      <c r="F7648" s="19">
        <v>3.79</v>
      </c>
      <c r="G7648" s="19">
        <v>0</v>
      </c>
      <c r="H7648" s="17">
        <f t="shared" si="360"/>
        <v>0</v>
      </c>
      <c r="I7648" s="18">
        <f t="shared" si="358"/>
        <v>16.03</v>
      </c>
      <c r="J7648" s="17">
        <f t="shared" si="359"/>
        <v>0</v>
      </c>
    </row>
    <row r="7649" spans="1:10" x14ac:dyDescent="0.3">
      <c r="A7649" s="2">
        <v>20201114</v>
      </c>
      <c r="B7649" s="2" t="s">
        <v>41</v>
      </c>
      <c r="C7649" s="2">
        <v>0</v>
      </c>
      <c r="D7649" s="2">
        <v>0</v>
      </c>
      <c r="E7649" s="2">
        <v>16.13</v>
      </c>
      <c r="F7649" s="2">
        <v>2.97</v>
      </c>
      <c r="G7649" s="2">
        <v>0</v>
      </c>
      <c r="H7649" s="16">
        <f t="shared" si="360"/>
        <v>0</v>
      </c>
      <c r="I7649" s="15">
        <f t="shared" si="358"/>
        <v>16.13</v>
      </c>
      <c r="J7649" s="14">
        <f t="shared" si="359"/>
        <v>0</v>
      </c>
    </row>
    <row r="7650" spans="1:10" x14ac:dyDescent="0.3">
      <c r="A7650" s="19">
        <v>20201114</v>
      </c>
      <c r="B7650" s="19" t="s">
        <v>40</v>
      </c>
      <c r="C7650" s="19">
        <v>81</v>
      </c>
      <c r="D7650" s="19">
        <v>8.26</v>
      </c>
      <c r="E7650" s="19">
        <v>16.38</v>
      </c>
      <c r="F7650" s="19">
        <v>2.62</v>
      </c>
      <c r="G7650" s="19">
        <v>0</v>
      </c>
      <c r="H7650" s="17">
        <f t="shared" si="360"/>
        <v>563.81028509393093</v>
      </c>
      <c r="I7650" s="18">
        <f t="shared" si="358"/>
        <v>33.999071409185341</v>
      </c>
      <c r="J7650" s="17">
        <f t="shared" si="359"/>
        <v>0.54097832451836048</v>
      </c>
    </row>
    <row r="7651" spans="1:10" x14ac:dyDescent="0.3">
      <c r="A7651" s="2">
        <v>20201114</v>
      </c>
      <c r="B7651" s="2" t="s">
        <v>39</v>
      </c>
      <c r="C7651" s="2">
        <v>114</v>
      </c>
      <c r="D7651" s="2">
        <v>17.62</v>
      </c>
      <c r="E7651" s="2">
        <v>17.03</v>
      </c>
      <c r="F7651" s="2">
        <v>3.03</v>
      </c>
      <c r="G7651" s="2">
        <v>0</v>
      </c>
      <c r="H7651" s="16">
        <f t="shared" si="360"/>
        <v>376.6072723349813</v>
      </c>
      <c r="I7651" s="15">
        <f t="shared" si="358"/>
        <v>28.798977260468167</v>
      </c>
      <c r="J7651" s="14">
        <f t="shared" si="359"/>
        <v>0.37016902124820739</v>
      </c>
    </row>
    <row r="7652" spans="1:10" x14ac:dyDescent="0.3">
      <c r="A7652" s="19">
        <v>20201114</v>
      </c>
      <c r="B7652" s="19" t="s">
        <v>38</v>
      </c>
      <c r="C7652" s="19">
        <v>211</v>
      </c>
      <c r="D7652" s="19">
        <v>25.32</v>
      </c>
      <c r="E7652" s="19">
        <v>18.010000000000002</v>
      </c>
      <c r="F7652" s="19">
        <v>3.93</v>
      </c>
      <c r="G7652" s="19">
        <v>0</v>
      </c>
      <c r="H7652" s="17">
        <f t="shared" si="360"/>
        <v>493.36710980743169</v>
      </c>
      <c r="I7652" s="18">
        <f t="shared" si="358"/>
        <v>33.427722181482238</v>
      </c>
      <c r="J7652" s="17">
        <f t="shared" si="359"/>
        <v>0.47465628560021128</v>
      </c>
    </row>
    <row r="7653" spans="1:10" x14ac:dyDescent="0.3">
      <c r="A7653" s="2">
        <v>20201114</v>
      </c>
      <c r="B7653" s="2" t="s">
        <v>37</v>
      </c>
      <c r="C7653" s="2">
        <v>184</v>
      </c>
      <c r="D7653" s="2">
        <v>30.69</v>
      </c>
      <c r="E7653" s="2">
        <v>18.64</v>
      </c>
      <c r="F7653" s="2">
        <v>4.34</v>
      </c>
      <c r="G7653" s="2">
        <v>0</v>
      </c>
      <c r="H7653" s="16">
        <f t="shared" si="360"/>
        <v>360.50662635416023</v>
      </c>
      <c r="I7653" s="15">
        <f t="shared" si="358"/>
        <v>29.90583207356751</v>
      </c>
      <c r="J7653" s="14">
        <f t="shared" si="359"/>
        <v>0.3525479939878019</v>
      </c>
    </row>
    <row r="7654" spans="1:10" x14ac:dyDescent="0.3">
      <c r="A7654" s="19">
        <v>20201114</v>
      </c>
      <c r="B7654" s="19" t="s">
        <v>36</v>
      </c>
      <c r="C7654" s="19">
        <v>342</v>
      </c>
      <c r="D7654" s="19">
        <v>33.020000000000003</v>
      </c>
      <c r="E7654" s="19">
        <v>18.97</v>
      </c>
      <c r="F7654" s="19">
        <v>4.28</v>
      </c>
      <c r="G7654" s="19">
        <v>0</v>
      </c>
      <c r="H7654" s="17">
        <f t="shared" si="360"/>
        <v>627.60152636590385</v>
      </c>
      <c r="I7654" s="18">
        <f t="shared" si="358"/>
        <v>38.582547698934491</v>
      </c>
      <c r="J7654" s="17">
        <f t="shared" si="359"/>
        <v>0.58924160186085339</v>
      </c>
    </row>
    <row r="7655" spans="1:10" x14ac:dyDescent="0.3">
      <c r="A7655" s="2">
        <v>20201114</v>
      </c>
      <c r="B7655" s="2" t="s">
        <v>35</v>
      </c>
      <c r="C7655" s="2">
        <v>239</v>
      </c>
      <c r="D7655" s="2">
        <v>31.94</v>
      </c>
      <c r="E7655" s="2">
        <v>19.23</v>
      </c>
      <c r="F7655" s="2">
        <v>4</v>
      </c>
      <c r="G7655" s="2">
        <v>0</v>
      </c>
      <c r="H7655" s="16">
        <f t="shared" si="360"/>
        <v>451.76945245496159</v>
      </c>
      <c r="I7655" s="15">
        <f t="shared" si="358"/>
        <v>33.347795389217552</v>
      </c>
      <c r="J7655" s="14">
        <f t="shared" si="359"/>
        <v>0.43479869717009367</v>
      </c>
    </row>
    <row r="7656" spans="1:10" x14ac:dyDescent="0.3">
      <c r="A7656" s="19">
        <v>20201114</v>
      </c>
      <c r="B7656" s="19" t="s">
        <v>34</v>
      </c>
      <c r="C7656" s="19">
        <v>283</v>
      </c>
      <c r="D7656" s="19">
        <v>27.63</v>
      </c>
      <c r="E7656" s="19">
        <v>19.350000000000001</v>
      </c>
      <c r="F7656" s="19">
        <v>4.07</v>
      </c>
      <c r="G7656" s="19">
        <v>0</v>
      </c>
      <c r="H7656" s="17">
        <f t="shared" si="360"/>
        <v>610.22944651547391</v>
      </c>
      <c r="I7656" s="18">
        <f t="shared" si="358"/>
        <v>38.419670203608561</v>
      </c>
      <c r="J7656" s="17">
        <f t="shared" si="359"/>
        <v>0.57337859587201678</v>
      </c>
    </row>
    <row r="7657" spans="1:10" x14ac:dyDescent="0.3">
      <c r="A7657" s="2">
        <v>20201114</v>
      </c>
      <c r="B7657" s="2" t="s">
        <v>33</v>
      </c>
      <c r="C7657" s="2">
        <v>215</v>
      </c>
      <c r="D7657" s="2">
        <v>20.71</v>
      </c>
      <c r="E7657" s="2">
        <v>18.989999999999998</v>
      </c>
      <c r="F7657" s="2">
        <v>4.21</v>
      </c>
      <c r="G7657" s="2">
        <v>0</v>
      </c>
      <c r="H7657" s="16">
        <f t="shared" si="360"/>
        <v>607.96615935914019</v>
      </c>
      <c r="I7657" s="15">
        <f t="shared" si="358"/>
        <v>37.988942479973133</v>
      </c>
      <c r="J7657" s="14">
        <f t="shared" si="359"/>
        <v>0.57243039072755297</v>
      </c>
    </row>
    <row r="7658" spans="1:10" x14ac:dyDescent="0.3">
      <c r="A7658" s="19">
        <v>20201114</v>
      </c>
      <c r="B7658" s="19" t="s">
        <v>32</v>
      </c>
      <c r="C7658" s="19">
        <v>115</v>
      </c>
      <c r="D7658" s="19">
        <v>11.89</v>
      </c>
      <c r="E7658" s="19">
        <v>18.559999999999999</v>
      </c>
      <c r="F7658" s="19">
        <v>3.93</v>
      </c>
      <c r="G7658" s="19">
        <v>0</v>
      </c>
      <c r="H7658" s="17">
        <f t="shared" si="360"/>
        <v>558.16192848569972</v>
      </c>
      <c r="I7658" s="18">
        <f t="shared" si="358"/>
        <v>36.002560265178118</v>
      </c>
      <c r="J7658" s="17">
        <f t="shared" si="359"/>
        <v>0.53052648233418598</v>
      </c>
    </row>
    <row r="7659" spans="1:10" x14ac:dyDescent="0.3">
      <c r="A7659" s="2">
        <v>20201114</v>
      </c>
      <c r="B7659" s="2" t="s">
        <v>31</v>
      </c>
      <c r="C7659" s="2">
        <v>0</v>
      </c>
      <c r="D7659" s="2">
        <v>0</v>
      </c>
      <c r="E7659" s="2">
        <v>17.88</v>
      </c>
      <c r="F7659" s="2">
        <v>3.38</v>
      </c>
      <c r="G7659" s="2">
        <v>0</v>
      </c>
      <c r="H7659" s="16">
        <f t="shared" si="360"/>
        <v>0</v>
      </c>
      <c r="I7659" s="15">
        <f t="shared" si="358"/>
        <v>17.88</v>
      </c>
      <c r="J7659" s="14">
        <f t="shared" si="359"/>
        <v>0</v>
      </c>
    </row>
    <row r="7660" spans="1:10" x14ac:dyDescent="0.3">
      <c r="A7660" s="19">
        <v>20201114</v>
      </c>
      <c r="B7660" s="19" t="s">
        <v>30</v>
      </c>
      <c r="C7660" s="19">
        <v>0</v>
      </c>
      <c r="D7660" s="19">
        <v>0</v>
      </c>
      <c r="E7660" s="19">
        <v>17.34</v>
      </c>
      <c r="F7660" s="19">
        <v>3.45</v>
      </c>
      <c r="G7660" s="19">
        <v>0</v>
      </c>
      <c r="H7660" s="17">
        <f t="shared" si="360"/>
        <v>0</v>
      </c>
      <c r="I7660" s="18">
        <f t="shared" si="358"/>
        <v>17.34</v>
      </c>
      <c r="J7660" s="17">
        <f t="shared" si="359"/>
        <v>0</v>
      </c>
    </row>
    <row r="7661" spans="1:10" x14ac:dyDescent="0.3">
      <c r="A7661" s="2">
        <v>20201114</v>
      </c>
      <c r="B7661" s="2" t="s">
        <v>29</v>
      </c>
      <c r="C7661" s="2">
        <v>0</v>
      </c>
      <c r="D7661" s="2">
        <v>0</v>
      </c>
      <c r="E7661" s="2">
        <v>17.45</v>
      </c>
      <c r="F7661" s="2">
        <v>4.83</v>
      </c>
      <c r="G7661" s="2">
        <v>0</v>
      </c>
      <c r="H7661" s="16">
        <f t="shared" si="360"/>
        <v>0</v>
      </c>
      <c r="I7661" s="15">
        <f t="shared" si="358"/>
        <v>17.45</v>
      </c>
      <c r="J7661" s="14">
        <f t="shared" si="359"/>
        <v>0</v>
      </c>
    </row>
    <row r="7662" spans="1:10" x14ac:dyDescent="0.3">
      <c r="A7662" s="19">
        <v>20201114</v>
      </c>
      <c r="B7662" s="19" t="s">
        <v>28</v>
      </c>
      <c r="C7662" s="19">
        <v>0</v>
      </c>
      <c r="D7662" s="19">
        <v>0</v>
      </c>
      <c r="E7662" s="19">
        <v>17.420000000000002</v>
      </c>
      <c r="F7662" s="19">
        <v>4.76</v>
      </c>
      <c r="G7662" s="19">
        <v>0</v>
      </c>
      <c r="H7662" s="17">
        <f t="shared" si="360"/>
        <v>0</v>
      </c>
      <c r="I7662" s="18">
        <f t="shared" si="358"/>
        <v>17.420000000000002</v>
      </c>
      <c r="J7662" s="17">
        <f t="shared" si="359"/>
        <v>0</v>
      </c>
    </row>
    <row r="7663" spans="1:10" x14ac:dyDescent="0.3">
      <c r="A7663" s="2">
        <v>20201114</v>
      </c>
      <c r="B7663" s="2" t="s">
        <v>27</v>
      </c>
      <c r="C7663" s="2">
        <v>0</v>
      </c>
      <c r="D7663" s="2">
        <v>0</v>
      </c>
      <c r="E7663" s="2">
        <v>17.36</v>
      </c>
      <c r="F7663" s="2">
        <v>4.62</v>
      </c>
      <c r="G7663" s="2">
        <v>0</v>
      </c>
      <c r="H7663" s="16">
        <f t="shared" si="360"/>
        <v>0</v>
      </c>
      <c r="I7663" s="15">
        <f t="shared" si="358"/>
        <v>17.36</v>
      </c>
      <c r="J7663" s="14">
        <f t="shared" si="359"/>
        <v>0</v>
      </c>
    </row>
    <row r="7664" spans="1:10" x14ac:dyDescent="0.3">
      <c r="A7664" s="19">
        <v>20201114</v>
      </c>
      <c r="B7664" s="19" t="s">
        <v>26</v>
      </c>
      <c r="C7664" s="19">
        <v>0</v>
      </c>
      <c r="D7664" s="19">
        <v>0</v>
      </c>
      <c r="E7664" s="19">
        <v>17.3</v>
      </c>
      <c r="F7664" s="19">
        <v>4.34</v>
      </c>
      <c r="G7664" s="19">
        <v>0</v>
      </c>
      <c r="H7664" s="17">
        <f t="shared" si="360"/>
        <v>0</v>
      </c>
      <c r="I7664" s="18">
        <f t="shared" si="358"/>
        <v>17.3</v>
      </c>
      <c r="J7664" s="17">
        <f t="shared" si="359"/>
        <v>0</v>
      </c>
    </row>
    <row r="7665" spans="1:10" x14ac:dyDescent="0.3">
      <c r="A7665" s="2">
        <v>20201114</v>
      </c>
      <c r="B7665" s="2" t="s">
        <v>25</v>
      </c>
      <c r="C7665" s="2">
        <v>0</v>
      </c>
      <c r="D7665" s="2">
        <v>0</v>
      </c>
      <c r="E7665" s="2">
        <v>17.23</v>
      </c>
      <c r="F7665" s="2">
        <v>4</v>
      </c>
      <c r="G7665" s="2">
        <v>0</v>
      </c>
      <c r="H7665" s="16">
        <f t="shared" si="360"/>
        <v>0</v>
      </c>
      <c r="I7665" s="15">
        <f t="shared" si="358"/>
        <v>17.23</v>
      </c>
      <c r="J7665" s="14">
        <f t="shared" si="359"/>
        <v>0</v>
      </c>
    </row>
    <row r="7666" spans="1:10" x14ac:dyDescent="0.3">
      <c r="A7666" s="19">
        <v>20201115</v>
      </c>
      <c r="B7666" s="19" t="s">
        <v>48</v>
      </c>
      <c r="C7666" s="19">
        <v>0</v>
      </c>
      <c r="D7666" s="19">
        <v>0</v>
      </c>
      <c r="E7666" s="19">
        <v>17.09</v>
      </c>
      <c r="F7666" s="19">
        <v>4</v>
      </c>
      <c r="G7666" s="19">
        <v>0</v>
      </c>
      <c r="H7666" s="17">
        <f t="shared" si="360"/>
        <v>0</v>
      </c>
      <c r="I7666" s="18">
        <f t="shared" si="358"/>
        <v>17.09</v>
      </c>
      <c r="J7666" s="17">
        <f t="shared" si="359"/>
        <v>0</v>
      </c>
    </row>
    <row r="7667" spans="1:10" x14ac:dyDescent="0.3">
      <c r="A7667" s="2">
        <v>20201115</v>
      </c>
      <c r="B7667" s="2" t="s">
        <v>47</v>
      </c>
      <c r="C7667" s="2">
        <v>0</v>
      </c>
      <c r="D7667" s="2">
        <v>0</v>
      </c>
      <c r="E7667" s="2">
        <v>16.98</v>
      </c>
      <c r="F7667" s="2">
        <v>4.21</v>
      </c>
      <c r="G7667" s="2">
        <v>0</v>
      </c>
      <c r="H7667" s="16">
        <f t="shared" si="360"/>
        <v>0</v>
      </c>
      <c r="I7667" s="15">
        <f t="shared" si="358"/>
        <v>16.98</v>
      </c>
      <c r="J7667" s="14">
        <f t="shared" si="359"/>
        <v>0</v>
      </c>
    </row>
    <row r="7668" spans="1:10" x14ac:dyDescent="0.3">
      <c r="A7668" s="19">
        <v>20201115</v>
      </c>
      <c r="B7668" s="19" t="s">
        <v>46</v>
      </c>
      <c r="C7668" s="19">
        <v>0</v>
      </c>
      <c r="D7668" s="19">
        <v>0</v>
      </c>
      <c r="E7668" s="19">
        <v>16.940000000000001</v>
      </c>
      <c r="F7668" s="19">
        <v>4.28</v>
      </c>
      <c r="G7668" s="19">
        <v>0</v>
      </c>
      <c r="H7668" s="17">
        <f t="shared" si="360"/>
        <v>0</v>
      </c>
      <c r="I7668" s="18">
        <f t="shared" si="358"/>
        <v>16.940000000000001</v>
      </c>
      <c r="J7668" s="17">
        <f t="shared" si="359"/>
        <v>0</v>
      </c>
    </row>
    <row r="7669" spans="1:10" x14ac:dyDescent="0.3">
      <c r="A7669" s="2">
        <v>20201115</v>
      </c>
      <c r="B7669" s="2" t="s">
        <v>45</v>
      </c>
      <c r="C7669" s="2">
        <v>0</v>
      </c>
      <c r="D7669" s="2">
        <v>0</v>
      </c>
      <c r="E7669" s="2">
        <v>16.98</v>
      </c>
      <c r="F7669" s="2">
        <v>4.76</v>
      </c>
      <c r="G7669" s="2">
        <v>0</v>
      </c>
      <c r="H7669" s="16">
        <f t="shared" si="360"/>
        <v>0</v>
      </c>
      <c r="I7669" s="15">
        <f t="shared" si="358"/>
        <v>16.98</v>
      </c>
      <c r="J7669" s="14">
        <f t="shared" si="359"/>
        <v>0</v>
      </c>
    </row>
    <row r="7670" spans="1:10" x14ac:dyDescent="0.3">
      <c r="A7670" s="19">
        <v>20201115</v>
      </c>
      <c r="B7670" s="19" t="s">
        <v>44</v>
      </c>
      <c r="C7670" s="19">
        <v>0</v>
      </c>
      <c r="D7670" s="19">
        <v>0</v>
      </c>
      <c r="E7670" s="19">
        <v>17.07</v>
      </c>
      <c r="F7670" s="19">
        <v>4.9000000000000004</v>
      </c>
      <c r="G7670" s="19">
        <v>0</v>
      </c>
      <c r="H7670" s="17">
        <f t="shared" si="360"/>
        <v>0</v>
      </c>
      <c r="I7670" s="18">
        <f t="shared" si="358"/>
        <v>17.07</v>
      </c>
      <c r="J7670" s="17">
        <f t="shared" si="359"/>
        <v>0</v>
      </c>
    </row>
    <row r="7671" spans="1:10" x14ac:dyDescent="0.3">
      <c r="A7671" s="2">
        <v>20201115</v>
      </c>
      <c r="B7671" s="2" t="s">
        <v>43</v>
      </c>
      <c r="C7671" s="2">
        <v>0</v>
      </c>
      <c r="D7671" s="2">
        <v>0</v>
      </c>
      <c r="E7671" s="2">
        <v>17.100000000000001</v>
      </c>
      <c r="F7671" s="2">
        <v>4.6900000000000004</v>
      </c>
      <c r="G7671" s="2">
        <v>0</v>
      </c>
      <c r="H7671" s="16">
        <f t="shared" si="360"/>
        <v>0</v>
      </c>
      <c r="I7671" s="15">
        <f t="shared" si="358"/>
        <v>17.100000000000001</v>
      </c>
      <c r="J7671" s="14">
        <f t="shared" si="359"/>
        <v>0</v>
      </c>
    </row>
    <row r="7672" spans="1:10" x14ac:dyDescent="0.3">
      <c r="A7672" s="19">
        <v>20201115</v>
      </c>
      <c r="B7672" s="19" t="s">
        <v>42</v>
      </c>
      <c r="C7672" s="19">
        <v>0</v>
      </c>
      <c r="D7672" s="19">
        <v>0</v>
      </c>
      <c r="E7672" s="19">
        <v>17.059999999999999</v>
      </c>
      <c r="F7672" s="19">
        <v>4.1399999999999997</v>
      </c>
      <c r="G7672" s="19">
        <v>0</v>
      </c>
      <c r="H7672" s="17">
        <f t="shared" si="360"/>
        <v>0</v>
      </c>
      <c r="I7672" s="18">
        <f t="shared" si="358"/>
        <v>17.059999999999999</v>
      </c>
      <c r="J7672" s="17">
        <f t="shared" si="359"/>
        <v>0</v>
      </c>
    </row>
    <row r="7673" spans="1:10" x14ac:dyDescent="0.3">
      <c r="A7673" s="2">
        <v>20201115</v>
      </c>
      <c r="B7673" s="2" t="s">
        <v>41</v>
      </c>
      <c r="C7673" s="2">
        <v>0</v>
      </c>
      <c r="D7673" s="2">
        <v>0</v>
      </c>
      <c r="E7673" s="2">
        <v>17.100000000000001</v>
      </c>
      <c r="F7673" s="2">
        <v>4.21</v>
      </c>
      <c r="G7673" s="2">
        <v>0</v>
      </c>
      <c r="H7673" s="16">
        <f t="shared" si="360"/>
        <v>0</v>
      </c>
      <c r="I7673" s="15">
        <f t="shared" si="358"/>
        <v>17.100000000000001</v>
      </c>
      <c r="J7673" s="14">
        <f t="shared" si="359"/>
        <v>0</v>
      </c>
    </row>
    <row r="7674" spans="1:10" x14ac:dyDescent="0.3">
      <c r="A7674" s="19">
        <v>20201115</v>
      </c>
      <c r="B7674" s="19" t="s">
        <v>40</v>
      </c>
      <c r="C7674" s="19">
        <v>88</v>
      </c>
      <c r="D7674" s="19">
        <v>8.0399999999999991</v>
      </c>
      <c r="E7674" s="19">
        <v>17.21</v>
      </c>
      <c r="F7674" s="19">
        <v>3.66</v>
      </c>
      <c r="G7674" s="19">
        <v>0</v>
      </c>
      <c r="H7674" s="17">
        <f t="shared" si="360"/>
        <v>629.18081482146579</v>
      </c>
      <c r="I7674" s="18">
        <f t="shared" si="358"/>
        <v>36.871900463170803</v>
      </c>
      <c r="J7674" s="17">
        <f t="shared" si="359"/>
        <v>0.59556774079042862</v>
      </c>
    </row>
    <row r="7675" spans="1:10" x14ac:dyDescent="0.3">
      <c r="A7675" s="2">
        <v>20201115</v>
      </c>
      <c r="B7675" s="2" t="s">
        <v>39</v>
      </c>
      <c r="C7675" s="2">
        <v>151</v>
      </c>
      <c r="D7675" s="2">
        <v>17.38</v>
      </c>
      <c r="E7675" s="2">
        <v>17.8</v>
      </c>
      <c r="F7675" s="2">
        <v>3.52</v>
      </c>
      <c r="G7675" s="2">
        <v>0</v>
      </c>
      <c r="H7675" s="16">
        <f t="shared" si="360"/>
        <v>505.51093740346352</v>
      </c>
      <c r="I7675" s="15">
        <f t="shared" si="358"/>
        <v>33.597216793858237</v>
      </c>
      <c r="J7675" s="14">
        <f t="shared" si="359"/>
        <v>0.48595399536110517</v>
      </c>
    </row>
    <row r="7676" spans="1:10" x14ac:dyDescent="0.3">
      <c r="A7676" s="19">
        <v>20201115</v>
      </c>
      <c r="B7676" s="19" t="s">
        <v>38</v>
      </c>
      <c r="C7676" s="19">
        <v>338</v>
      </c>
      <c r="D7676" s="19">
        <v>25.07</v>
      </c>
      <c r="E7676" s="19">
        <v>18.48</v>
      </c>
      <c r="F7676" s="19">
        <v>3.72</v>
      </c>
      <c r="G7676" s="19">
        <v>0</v>
      </c>
      <c r="H7676" s="17">
        <f t="shared" si="360"/>
        <v>797.6867840275803</v>
      </c>
      <c r="I7676" s="18">
        <f t="shared" si="358"/>
        <v>43.407712000861885</v>
      </c>
      <c r="J7676" s="17">
        <f t="shared" si="359"/>
        <v>0.73161063538484994</v>
      </c>
    </row>
    <row r="7677" spans="1:10" x14ac:dyDescent="0.3">
      <c r="A7677" s="2">
        <v>20201115</v>
      </c>
      <c r="B7677" s="2" t="s">
        <v>37</v>
      </c>
      <c r="C7677" s="2">
        <v>408.01</v>
      </c>
      <c r="D7677" s="2">
        <v>30.43</v>
      </c>
      <c r="E7677" s="2">
        <v>19.07</v>
      </c>
      <c r="F7677" s="2">
        <v>4.28</v>
      </c>
      <c r="G7677" s="2">
        <v>0</v>
      </c>
      <c r="H7677" s="16">
        <f t="shared" si="360"/>
        <v>805.57124816646967</v>
      </c>
      <c r="I7677" s="15">
        <f t="shared" si="358"/>
        <v>44.244101505202181</v>
      </c>
      <c r="J7677" s="14">
        <f t="shared" si="359"/>
        <v>0.73581002125422379</v>
      </c>
    </row>
    <row r="7678" spans="1:10" x14ac:dyDescent="0.3">
      <c r="A7678" s="19">
        <v>20201115</v>
      </c>
      <c r="B7678" s="19" t="s">
        <v>36</v>
      </c>
      <c r="C7678" s="19">
        <v>315</v>
      </c>
      <c r="D7678" s="19">
        <v>32.76</v>
      </c>
      <c r="E7678" s="19">
        <v>19.649999999999999</v>
      </c>
      <c r="F7678" s="19">
        <v>4.34</v>
      </c>
      <c r="G7678" s="19">
        <v>0</v>
      </c>
      <c r="H7678" s="17">
        <f t="shared" si="360"/>
        <v>582.12461396016749</v>
      </c>
      <c r="I7678" s="18">
        <f t="shared" si="358"/>
        <v>37.841394186255229</v>
      </c>
      <c r="J7678" s="17">
        <f t="shared" si="359"/>
        <v>0.54848580160993876</v>
      </c>
    </row>
    <row r="7679" spans="1:10" x14ac:dyDescent="0.3">
      <c r="A7679" s="2">
        <v>20201115</v>
      </c>
      <c r="B7679" s="2" t="s">
        <v>35</v>
      </c>
      <c r="C7679" s="2">
        <v>249</v>
      </c>
      <c r="D7679" s="2">
        <v>31.69</v>
      </c>
      <c r="E7679" s="2">
        <v>19.88</v>
      </c>
      <c r="F7679" s="2">
        <v>3.72</v>
      </c>
      <c r="G7679" s="2">
        <v>0</v>
      </c>
      <c r="H7679" s="16">
        <f t="shared" si="360"/>
        <v>473.99396105521203</v>
      </c>
      <c r="I7679" s="15">
        <f t="shared" si="358"/>
        <v>34.692311282975375</v>
      </c>
      <c r="J7679" s="14">
        <f t="shared" si="359"/>
        <v>0.45332052447962273</v>
      </c>
    </row>
    <row r="7680" spans="1:10" x14ac:dyDescent="0.3">
      <c r="A7680" s="19">
        <v>20201115</v>
      </c>
      <c r="B7680" s="19" t="s">
        <v>34</v>
      </c>
      <c r="C7680" s="19">
        <v>199</v>
      </c>
      <c r="D7680" s="19">
        <v>27.41</v>
      </c>
      <c r="E7680" s="19">
        <v>19.96</v>
      </c>
      <c r="F7680" s="19">
        <v>3.45</v>
      </c>
      <c r="G7680" s="19">
        <v>0</v>
      </c>
      <c r="H7680" s="17">
        <f t="shared" si="360"/>
        <v>432.27534483786246</v>
      </c>
      <c r="I7680" s="18">
        <f t="shared" si="358"/>
        <v>33.468604526183199</v>
      </c>
      <c r="J7680" s="17">
        <f t="shared" si="359"/>
        <v>0.41580188459953149</v>
      </c>
    </row>
    <row r="7681" spans="1:10" x14ac:dyDescent="0.3">
      <c r="A7681" s="2">
        <v>20201115</v>
      </c>
      <c r="B7681" s="2" t="s">
        <v>33</v>
      </c>
      <c r="C7681" s="2">
        <v>181</v>
      </c>
      <c r="D7681" s="2">
        <v>20.52</v>
      </c>
      <c r="E7681" s="2">
        <v>19.72</v>
      </c>
      <c r="F7681" s="2">
        <v>3.17</v>
      </c>
      <c r="G7681" s="2">
        <v>0</v>
      </c>
      <c r="H7681" s="16">
        <f t="shared" si="360"/>
        <v>516.35457521318472</v>
      </c>
      <c r="I7681" s="15">
        <f t="shared" si="358"/>
        <v>35.856080475412021</v>
      </c>
      <c r="J7681" s="14">
        <f t="shared" si="359"/>
        <v>0.49112943451255792</v>
      </c>
    </row>
    <row r="7682" spans="1:10" x14ac:dyDescent="0.3">
      <c r="A7682" s="19">
        <v>20201115</v>
      </c>
      <c r="B7682" s="19" t="s">
        <v>32</v>
      </c>
      <c r="C7682" s="19">
        <v>121</v>
      </c>
      <c r="D7682" s="19">
        <v>11.73</v>
      </c>
      <c r="E7682" s="19">
        <v>19.27</v>
      </c>
      <c r="F7682" s="19">
        <v>2.5499999999999998</v>
      </c>
      <c r="G7682" s="19">
        <v>0</v>
      </c>
      <c r="H7682" s="17">
        <f t="shared" si="360"/>
        <v>595.17957451643224</v>
      </c>
      <c r="I7682" s="18">
        <f t="shared" si="358"/>
        <v>37.869361703638504</v>
      </c>
      <c r="J7682" s="17">
        <f t="shared" si="359"/>
        <v>0.56071145901261887</v>
      </c>
    </row>
    <row r="7683" spans="1:10" x14ac:dyDescent="0.3">
      <c r="A7683" s="2">
        <v>20201115</v>
      </c>
      <c r="B7683" s="2" t="s">
        <v>31</v>
      </c>
      <c r="C7683" s="2">
        <v>0</v>
      </c>
      <c r="D7683" s="2">
        <v>0</v>
      </c>
      <c r="E7683" s="2">
        <v>18.48</v>
      </c>
      <c r="F7683" s="2">
        <v>1.79</v>
      </c>
      <c r="G7683" s="2">
        <v>0</v>
      </c>
      <c r="H7683" s="16">
        <f t="shared" si="360"/>
        <v>0</v>
      </c>
      <c r="I7683" s="15">
        <f t="shared" si="358"/>
        <v>18.48</v>
      </c>
      <c r="J7683" s="14">
        <f t="shared" si="359"/>
        <v>0</v>
      </c>
    </row>
    <row r="7684" spans="1:10" x14ac:dyDescent="0.3">
      <c r="A7684" s="19">
        <v>20201115</v>
      </c>
      <c r="B7684" s="19" t="s">
        <v>30</v>
      </c>
      <c r="C7684" s="19">
        <v>0</v>
      </c>
      <c r="D7684" s="19">
        <v>0</v>
      </c>
      <c r="E7684" s="19">
        <v>17.7</v>
      </c>
      <c r="F7684" s="19">
        <v>1.52</v>
      </c>
      <c r="G7684" s="19">
        <v>0</v>
      </c>
      <c r="H7684" s="17">
        <f t="shared" si="360"/>
        <v>0</v>
      </c>
      <c r="I7684" s="18">
        <f t="shared" si="358"/>
        <v>17.7</v>
      </c>
      <c r="J7684" s="17">
        <f t="shared" si="359"/>
        <v>0</v>
      </c>
    </row>
    <row r="7685" spans="1:10" x14ac:dyDescent="0.3">
      <c r="A7685" s="2">
        <v>20201115</v>
      </c>
      <c r="B7685" s="2" t="s">
        <v>29</v>
      </c>
      <c r="C7685" s="2">
        <v>0</v>
      </c>
      <c r="D7685" s="2">
        <v>0</v>
      </c>
      <c r="E7685" s="2">
        <v>17.09</v>
      </c>
      <c r="F7685" s="2">
        <v>1.86</v>
      </c>
      <c r="G7685" s="2">
        <v>0</v>
      </c>
      <c r="H7685" s="16">
        <f t="shared" si="360"/>
        <v>0</v>
      </c>
      <c r="I7685" s="15">
        <f t="shared" si="358"/>
        <v>17.09</v>
      </c>
      <c r="J7685" s="14">
        <f t="shared" si="359"/>
        <v>0</v>
      </c>
    </row>
    <row r="7686" spans="1:10" x14ac:dyDescent="0.3">
      <c r="A7686" s="19">
        <v>20201115</v>
      </c>
      <c r="B7686" s="19" t="s">
        <v>28</v>
      </c>
      <c r="C7686" s="19">
        <v>0</v>
      </c>
      <c r="D7686" s="19">
        <v>0</v>
      </c>
      <c r="E7686" s="19">
        <v>16.87</v>
      </c>
      <c r="F7686" s="19">
        <v>2.21</v>
      </c>
      <c r="G7686" s="19">
        <v>0</v>
      </c>
      <c r="H7686" s="17">
        <f t="shared" si="360"/>
        <v>0</v>
      </c>
      <c r="I7686" s="18">
        <f t="shared" si="358"/>
        <v>16.87</v>
      </c>
      <c r="J7686" s="17">
        <f t="shared" si="359"/>
        <v>0</v>
      </c>
    </row>
    <row r="7687" spans="1:10" x14ac:dyDescent="0.3">
      <c r="A7687" s="2">
        <v>20201115</v>
      </c>
      <c r="B7687" s="2" t="s">
        <v>27</v>
      </c>
      <c r="C7687" s="2">
        <v>0</v>
      </c>
      <c r="D7687" s="2">
        <v>0</v>
      </c>
      <c r="E7687" s="2">
        <v>17.059999999999999</v>
      </c>
      <c r="F7687" s="2">
        <v>2.34</v>
      </c>
      <c r="G7687" s="2">
        <v>0</v>
      </c>
      <c r="H7687" s="16">
        <f t="shared" si="360"/>
        <v>0</v>
      </c>
      <c r="I7687" s="15">
        <f t="shared" si="358"/>
        <v>17.059999999999999</v>
      </c>
      <c r="J7687" s="14">
        <f t="shared" si="359"/>
        <v>0</v>
      </c>
    </row>
    <row r="7688" spans="1:10" x14ac:dyDescent="0.3">
      <c r="A7688" s="19">
        <v>20201115</v>
      </c>
      <c r="B7688" s="19" t="s">
        <v>26</v>
      </c>
      <c r="C7688" s="19">
        <v>0</v>
      </c>
      <c r="D7688" s="19">
        <v>0</v>
      </c>
      <c r="E7688" s="19">
        <v>17.09</v>
      </c>
      <c r="F7688" s="19">
        <v>2.2799999999999998</v>
      </c>
      <c r="G7688" s="19">
        <v>0</v>
      </c>
      <c r="H7688" s="17">
        <f t="shared" si="360"/>
        <v>0</v>
      </c>
      <c r="I7688" s="18">
        <f t="shared" si="358"/>
        <v>17.09</v>
      </c>
      <c r="J7688" s="17">
        <f t="shared" si="359"/>
        <v>0</v>
      </c>
    </row>
    <row r="7689" spans="1:10" x14ac:dyDescent="0.3">
      <c r="A7689" s="2">
        <v>20201115</v>
      </c>
      <c r="B7689" s="2" t="s">
        <v>25</v>
      </c>
      <c r="C7689" s="2">
        <v>0</v>
      </c>
      <c r="D7689" s="2">
        <v>0</v>
      </c>
      <c r="E7689" s="2">
        <v>17.05</v>
      </c>
      <c r="F7689" s="2">
        <v>3.31</v>
      </c>
      <c r="G7689" s="2">
        <v>0</v>
      </c>
      <c r="H7689" s="16">
        <f t="shared" si="360"/>
        <v>0</v>
      </c>
      <c r="I7689" s="15">
        <f t="shared" si="358"/>
        <v>17.05</v>
      </c>
      <c r="J7689" s="14">
        <f t="shared" si="359"/>
        <v>0</v>
      </c>
    </row>
    <row r="7690" spans="1:10" x14ac:dyDescent="0.3">
      <c r="A7690" s="19">
        <v>20201116</v>
      </c>
      <c r="B7690" s="19" t="s">
        <v>48</v>
      </c>
      <c r="C7690" s="19">
        <v>0</v>
      </c>
      <c r="D7690" s="19">
        <v>0</v>
      </c>
      <c r="E7690" s="19">
        <v>16.96</v>
      </c>
      <c r="F7690" s="19">
        <v>2.9</v>
      </c>
      <c r="G7690" s="19">
        <v>0</v>
      </c>
      <c r="H7690" s="17">
        <f t="shared" si="360"/>
        <v>0</v>
      </c>
      <c r="I7690" s="18">
        <f t="shared" ref="I7690:I7753" si="361">E7690+H7690*((NOCT-20)/(800))</f>
        <v>16.96</v>
      </c>
      <c r="J7690" s="17">
        <f t="shared" ref="J7690:J7753" si="362">P_STC__W*(H7690/1000)*(1+(alpha_p/100)*(I7690-25))</f>
        <v>0</v>
      </c>
    </row>
    <row r="7691" spans="1:10" x14ac:dyDescent="0.3">
      <c r="A7691" s="2">
        <v>20201116</v>
      </c>
      <c r="B7691" s="2" t="s">
        <v>47</v>
      </c>
      <c r="C7691" s="2">
        <v>0</v>
      </c>
      <c r="D7691" s="2">
        <v>0</v>
      </c>
      <c r="E7691" s="2">
        <v>16.55</v>
      </c>
      <c r="F7691" s="2">
        <v>1.72</v>
      </c>
      <c r="G7691" s="2">
        <v>0</v>
      </c>
      <c r="H7691" s="16">
        <f t="shared" si="360"/>
        <v>0</v>
      </c>
      <c r="I7691" s="15">
        <f t="shared" si="361"/>
        <v>16.55</v>
      </c>
      <c r="J7691" s="14">
        <f t="shared" si="362"/>
        <v>0</v>
      </c>
    </row>
    <row r="7692" spans="1:10" x14ac:dyDescent="0.3">
      <c r="A7692" s="19">
        <v>20201116</v>
      </c>
      <c r="B7692" s="19" t="s">
        <v>46</v>
      </c>
      <c r="C7692" s="19">
        <v>0</v>
      </c>
      <c r="D7692" s="19">
        <v>0</v>
      </c>
      <c r="E7692" s="19">
        <v>16.149999999999999</v>
      </c>
      <c r="F7692" s="19">
        <v>1.31</v>
      </c>
      <c r="G7692" s="19">
        <v>0</v>
      </c>
      <c r="H7692" s="17">
        <f t="shared" si="360"/>
        <v>0</v>
      </c>
      <c r="I7692" s="18">
        <f t="shared" si="361"/>
        <v>16.149999999999999</v>
      </c>
      <c r="J7692" s="17">
        <f t="shared" si="362"/>
        <v>0</v>
      </c>
    </row>
    <row r="7693" spans="1:10" x14ac:dyDescent="0.3">
      <c r="A7693" s="2">
        <v>20201116</v>
      </c>
      <c r="B7693" s="2" t="s">
        <v>45</v>
      </c>
      <c r="C7693" s="2">
        <v>0</v>
      </c>
      <c r="D7693" s="2">
        <v>0</v>
      </c>
      <c r="E7693" s="2">
        <v>15.88</v>
      </c>
      <c r="F7693" s="2">
        <v>1.59</v>
      </c>
      <c r="G7693" s="2">
        <v>0</v>
      </c>
      <c r="H7693" s="16">
        <f t="shared" si="360"/>
        <v>0</v>
      </c>
      <c r="I7693" s="15">
        <f t="shared" si="361"/>
        <v>15.88</v>
      </c>
      <c r="J7693" s="14">
        <f t="shared" si="362"/>
        <v>0</v>
      </c>
    </row>
    <row r="7694" spans="1:10" x14ac:dyDescent="0.3">
      <c r="A7694" s="19">
        <v>20201116</v>
      </c>
      <c r="B7694" s="19" t="s">
        <v>44</v>
      </c>
      <c r="C7694" s="19">
        <v>0</v>
      </c>
      <c r="D7694" s="19">
        <v>0</v>
      </c>
      <c r="E7694" s="19">
        <v>15.65</v>
      </c>
      <c r="F7694" s="19">
        <v>1.93</v>
      </c>
      <c r="G7694" s="19">
        <v>0</v>
      </c>
      <c r="H7694" s="17">
        <f t="shared" si="360"/>
        <v>0</v>
      </c>
      <c r="I7694" s="18">
        <f t="shared" si="361"/>
        <v>15.65</v>
      </c>
      <c r="J7694" s="17">
        <f t="shared" si="362"/>
        <v>0</v>
      </c>
    </row>
    <row r="7695" spans="1:10" x14ac:dyDescent="0.3">
      <c r="A7695" s="2">
        <v>20201116</v>
      </c>
      <c r="B7695" s="2" t="s">
        <v>43</v>
      </c>
      <c r="C7695" s="2">
        <v>0</v>
      </c>
      <c r="D7695" s="2">
        <v>0</v>
      </c>
      <c r="E7695" s="2">
        <v>15.52</v>
      </c>
      <c r="F7695" s="2">
        <v>1.93</v>
      </c>
      <c r="G7695" s="2">
        <v>0</v>
      </c>
      <c r="H7695" s="16">
        <f t="shared" si="360"/>
        <v>0</v>
      </c>
      <c r="I7695" s="15">
        <f t="shared" si="361"/>
        <v>15.52</v>
      </c>
      <c r="J7695" s="14">
        <f t="shared" si="362"/>
        <v>0</v>
      </c>
    </row>
    <row r="7696" spans="1:10" x14ac:dyDescent="0.3">
      <c r="A7696" s="19">
        <v>20201116</v>
      </c>
      <c r="B7696" s="19" t="s">
        <v>42</v>
      </c>
      <c r="C7696" s="19">
        <v>0</v>
      </c>
      <c r="D7696" s="19">
        <v>0</v>
      </c>
      <c r="E7696" s="19">
        <v>15.3</v>
      </c>
      <c r="F7696" s="19">
        <v>2.41</v>
      </c>
      <c r="G7696" s="19">
        <v>0</v>
      </c>
      <c r="H7696" s="17">
        <f t="shared" si="360"/>
        <v>0</v>
      </c>
      <c r="I7696" s="18">
        <f t="shared" si="361"/>
        <v>15.3</v>
      </c>
      <c r="J7696" s="17">
        <f t="shared" si="362"/>
        <v>0</v>
      </c>
    </row>
    <row r="7697" spans="1:10" x14ac:dyDescent="0.3">
      <c r="A7697" s="2">
        <v>20201116</v>
      </c>
      <c r="B7697" s="2" t="s">
        <v>41</v>
      </c>
      <c r="C7697" s="2">
        <v>0</v>
      </c>
      <c r="D7697" s="2">
        <v>0</v>
      </c>
      <c r="E7697" s="2">
        <v>14.69</v>
      </c>
      <c r="F7697" s="2">
        <v>2.69</v>
      </c>
      <c r="G7697" s="2">
        <v>0</v>
      </c>
      <c r="H7697" s="16">
        <f t="shared" si="360"/>
        <v>0</v>
      </c>
      <c r="I7697" s="15">
        <f t="shared" si="361"/>
        <v>14.69</v>
      </c>
      <c r="J7697" s="14">
        <f t="shared" si="362"/>
        <v>0</v>
      </c>
    </row>
    <row r="7698" spans="1:10" x14ac:dyDescent="0.3">
      <c r="A7698" s="19">
        <v>20201116</v>
      </c>
      <c r="B7698" s="19" t="s">
        <v>40</v>
      </c>
      <c r="C7698" s="19">
        <v>74</v>
      </c>
      <c r="D7698" s="19">
        <v>7.83</v>
      </c>
      <c r="E7698" s="19">
        <v>14.38</v>
      </c>
      <c r="F7698" s="19">
        <v>3.1</v>
      </c>
      <c r="G7698" s="19">
        <v>0</v>
      </c>
      <c r="H7698" s="17">
        <f t="shared" si="360"/>
        <v>543.18182400391981</v>
      </c>
      <c r="I7698" s="18">
        <f t="shared" si="361"/>
        <v>31.354432000122493</v>
      </c>
      <c r="J7698" s="17">
        <f t="shared" si="362"/>
        <v>0.5276495701644105</v>
      </c>
    </row>
    <row r="7699" spans="1:10" x14ac:dyDescent="0.3">
      <c r="A7699" s="2">
        <v>20201116</v>
      </c>
      <c r="B7699" s="2" t="s">
        <v>39</v>
      </c>
      <c r="C7699" s="2">
        <v>164</v>
      </c>
      <c r="D7699" s="2">
        <v>17.149999999999999</v>
      </c>
      <c r="E7699" s="2">
        <v>14.59</v>
      </c>
      <c r="F7699" s="2">
        <v>3.03</v>
      </c>
      <c r="G7699" s="2">
        <v>0</v>
      </c>
      <c r="H7699" s="16">
        <f t="shared" ref="H7699:H7762" si="363">IF(D7699&gt;0,C7699/SIN(D7699*PI()/180),0)</f>
        <v>556.1691881782092</v>
      </c>
      <c r="I7699" s="15">
        <f t="shared" si="361"/>
        <v>31.970287130569037</v>
      </c>
      <c r="J7699" s="14">
        <f t="shared" si="362"/>
        <v>0.53872422297170997</v>
      </c>
    </row>
    <row r="7700" spans="1:10" x14ac:dyDescent="0.3">
      <c r="A7700" s="19">
        <v>20201116</v>
      </c>
      <c r="B7700" s="19" t="s">
        <v>38</v>
      </c>
      <c r="C7700" s="19">
        <v>240</v>
      </c>
      <c r="D7700" s="19">
        <v>24.83</v>
      </c>
      <c r="E7700" s="19">
        <v>15.28</v>
      </c>
      <c r="F7700" s="19">
        <v>2.9</v>
      </c>
      <c r="G7700" s="19">
        <v>0</v>
      </c>
      <c r="H7700" s="17">
        <f t="shared" si="363"/>
        <v>571.52745098034416</v>
      </c>
      <c r="I7700" s="18">
        <f t="shared" si="361"/>
        <v>33.140232843135756</v>
      </c>
      <c r="J7700" s="17">
        <f t="shared" si="362"/>
        <v>0.55059180160783683</v>
      </c>
    </row>
    <row r="7701" spans="1:10" x14ac:dyDescent="0.3">
      <c r="A7701" s="2">
        <v>20201116</v>
      </c>
      <c r="B7701" s="2" t="s">
        <v>37</v>
      </c>
      <c r="C7701" s="2">
        <v>478.01</v>
      </c>
      <c r="D7701" s="2">
        <v>30.17</v>
      </c>
      <c r="E7701" s="2">
        <v>16.399999999999999</v>
      </c>
      <c r="F7701" s="2">
        <v>2</v>
      </c>
      <c r="G7701" s="2">
        <v>0</v>
      </c>
      <c r="H7701" s="16">
        <f t="shared" si="363"/>
        <v>951.13621141492183</v>
      </c>
      <c r="I7701" s="15">
        <f t="shared" si="361"/>
        <v>46.123006606716302</v>
      </c>
      <c r="J7701" s="14">
        <f t="shared" si="362"/>
        <v>0.8607273572657016</v>
      </c>
    </row>
    <row r="7702" spans="1:10" x14ac:dyDescent="0.3">
      <c r="A7702" s="19">
        <v>20201116</v>
      </c>
      <c r="B7702" s="19" t="s">
        <v>36</v>
      </c>
      <c r="C7702" s="19">
        <v>535.01</v>
      </c>
      <c r="D7702" s="19">
        <v>32.5</v>
      </c>
      <c r="E7702" s="19">
        <v>17.190000000000001</v>
      </c>
      <c r="F7702" s="19">
        <v>1.17</v>
      </c>
      <c r="G7702" s="19">
        <v>0</v>
      </c>
      <c r="H7702" s="17">
        <f t="shared" si="363"/>
        <v>995.73867482638116</v>
      </c>
      <c r="I7702" s="18">
        <f t="shared" si="361"/>
        <v>48.306833588324409</v>
      </c>
      <c r="J7702" s="17">
        <f t="shared" si="362"/>
        <v>0.89130485466401399</v>
      </c>
    </row>
    <row r="7703" spans="1:10" x14ac:dyDescent="0.3">
      <c r="A7703" s="2">
        <v>20201116</v>
      </c>
      <c r="B7703" s="2" t="s">
        <v>35</v>
      </c>
      <c r="C7703" s="2">
        <v>400.01</v>
      </c>
      <c r="D7703" s="2">
        <v>31.45</v>
      </c>
      <c r="E7703" s="2">
        <v>17.809999999999999</v>
      </c>
      <c r="F7703" s="2">
        <v>0.76</v>
      </c>
      <c r="G7703" s="2">
        <v>0</v>
      </c>
      <c r="H7703" s="16">
        <f t="shared" si="363"/>
        <v>766.66354707607547</v>
      </c>
      <c r="I7703" s="15">
        <f t="shared" si="361"/>
        <v>41.768235846127354</v>
      </c>
      <c r="J7703" s="14">
        <f t="shared" si="362"/>
        <v>0.70881336880207457</v>
      </c>
    </row>
    <row r="7704" spans="1:10" x14ac:dyDescent="0.3">
      <c r="A7704" s="19">
        <v>20201116</v>
      </c>
      <c r="B7704" s="19" t="s">
        <v>34</v>
      </c>
      <c r="C7704" s="19">
        <v>309</v>
      </c>
      <c r="D7704" s="19">
        <v>27.2</v>
      </c>
      <c r="E7704" s="19">
        <v>18.13</v>
      </c>
      <c r="F7704" s="19">
        <v>0.76</v>
      </c>
      <c r="G7704" s="19">
        <v>0</v>
      </c>
      <c r="H7704" s="17">
        <f t="shared" si="363"/>
        <v>676.00394074927078</v>
      </c>
      <c r="I7704" s="18">
        <f t="shared" si="361"/>
        <v>39.255123148414711</v>
      </c>
      <c r="J7704" s="17">
        <f t="shared" si="362"/>
        <v>0.6326396033403956</v>
      </c>
    </row>
    <row r="7705" spans="1:10" x14ac:dyDescent="0.3">
      <c r="A7705" s="2">
        <v>20201116</v>
      </c>
      <c r="B7705" s="2" t="s">
        <v>33</v>
      </c>
      <c r="C7705" s="2">
        <v>227</v>
      </c>
      <c r="D7705" s="2">
        <v>20.329999999999998</v>
      </c>
      <c r="E7705" s="2">
        <v>18.25</v>
      </c>
      <c r="F7705" s="2">
        <v>0.97</v>
      </c>
      <c r="G7705" s="2">
        <v>0</v>
      </c>
      <c r="H7705" s="16">
        <f t="shared" si="363"/>
        <v>653.37526474803462</v>
      </c>
      <c r="I7705" s="15">
        <f t="shared" si="361"/>
        <v>38.667977023376082</v>
      </c>
      <c r="J7705" s="14">
        <f t="shared" si="362"/>
        <v>0.6131888332700518</v>
      </c>
    </row>
    <row r="7706" spans="1:10" x14ac:dyDescent="0.3">
      <c r="A7706" s="19">
        <v>20201116</v>
      </c>
      <c r="B7706" s="19" t="s">
        <v>32</v>
      </c>
      <c r="C7706" s="19">
        <v>135</v>
      </c>
      <c r="D7706" s="19">
        <v>11.57</v>
      </c>
      <c r="E7706" s="19">
        <v>18.03</v>
      </c>
      <c r="F7706" s="19">
        <v>1.1000000000000001</v>
      </c>
      <c r="G7706" s="19">
        <v>0</v>
      </c>
      <c r="H7706" s="17">
        <f t="shared" si="363"/>
        <v>673.09853297558527</v>
      </c>
      <c r="I7706" s="18">
        <f t="shared" si="361"/>
        <v>39.064329155487044</v>
      </c>
      <c r="J7706" s="17">
        <f t="shared" si="362"/>
        <v>0.63049847602728692</v>
      </c>
    </row>
    <row r="7707" spans="1:10" x14ac:dyDescent="0.3">
      <c r="A7707" s="2">
        <v>20201116</v>
      </c>
      <c r="B7707" s="2" t="s">
        <v>31</v>
      </c>
      <c r="C7707" s="2">
        <v>0</v>
      </c>
      <c r="D7707" s="2">
        <v>0</v>
      </c>
      <c r="E7707" s="2">
        <v>17.55</v>
      </c>
      <c r="F7707" s="2">
        <v>1.1000000000000001</v>
      </c>
      <c r="G7707" s="2">
        <v>0</v>
      </c>
      <c r="H7707" s="16">
        <f t="shared" si="363"/>
        <v>0</v>
      </c>
      <c r="I7707" s="15">
        <f t="shared" si="361"/>
        <v>17.55</v>
      </c>
      <c r="J7707" s="14">
        <f t="shared" si="362"/>
        <v>0</v>
      </c>
    </row>
    <row r="7708" spans="1:10" x14ac:dyDescent="0.3">
      <c r="A7708" s="19">
        <v>20201116</v>
      </c>
      <c r="B7708" s="19" t="s">
        <v>30</v>
      </c>
      <c r="C7708" s="19">
        <v>0</v>
      </c>
      <c r="D7708" s="19">
        <v>0</v>
      </c>
      <c r="E7708" s="19">
        <v>16.32</v>
      </c>
      <c r="F7708" s="19">
        <v>1.17</v>
      </c>
      <c r="G7708" s="19">
        <v>0</v>
      </c>
      <c r="H7708" s="17">
        <f t="shared" si="363"/>
        <v>0</v>
      </c>
      <c r="I7708" s="18">
        <f t="shared" si="361"/>
        <v>16.32</v>
      </c>
      <c r="J7708" s="17">
        <f t="shared" si="362"/>
        <v>0</v>
      </c>
    </row>
    <row r="7709" spans="1:10" x14ac:dyDescent="0.3">
      <c r="A7709" s="2">
        <v>20201116</v>
      </c>
      <c r="B7709" s="2" t="s">
        <v>29</v>
      </c>
      <c r="C7709" s="2">
        <v>0</v>
      </c>
      <c r="D7709" s="2">
        <v>0</v>
      </c>
      <c r="E7709" s="2">
        <v>14.96</v>
      </c>
      <c r="F7709" s="2">
        <v>1.24</v>
      </c>
      <c r="G7709" s="2">
        <v>0</v>
      </c>
      <c r="H7709" s="16">
        <f t="shared" si="363"/>
        <v>0</v>
      </c>
      <c r="I7709" s="15">
        <f t="shared" si="361"/>
        <v>14.96</v>
      </c>
      <c r="J7709" s="14">
        <f t="shared" si="362"/>
        <v>0</v>
      </c>
    </row>
    <row r="7710" spans="1:10" x14ac:dyDescent="0.3">
      <c r="A7710" s="19">
        <v>20201116</v>
      </c>
      <c r="B7710" s="19" t="s">
        <v>28</v>
      </c>
      <c r="C7710" s="19">
        <v>0</v>
      </c>
      <c r="D7710" s="19">
        <v>0</v>
      </c>
      <c r="E7710" s="19">
        <v>15.44</v>
      </c>
      <c r="F7710" s="19">
        <v>0.97</v>
      </c>
      <c r="G7710" s="19">
        <v>0</v>
      </c>
      <c r="H7710" s="17">
        <f t="shared" si="363"/>
        <v>0</v>
      </c>
      <c r="I7710" s="18">
        <f t="shared" si="361"/>
        <v>15.44</v>
      </c>
      <c r="J7710" s="17">
        <f t="shared" si="362"/>
        <v>0</v>
      </c>
    </row>
    <row r="7711" spans="1:10" x14ac:dyDescent="0.3">
      <c r="A7711" s="2">
        <v>20201116</v>
      </c>
      <c r="B7711" s="2" t="s">
        <v>27</v>
      </c>
      <c r="C7711" s="2">
        <v>0</v>
      </c>
      <c r="D7711" s="2">
        <v>0</v>
      </c>
      <c r="E7711" s="2">
        <v>15.82</v>
      </c>
      <c r="F7711" s="2">
        <v>0.76</v>
      </c>
      <c r="G7711" s="2">
        <v>0</v>
      </c>
      <c r="H7711" s="16">
        <f t="shared" si="363"/>
        <v>0</v>
      </c>
      <c r="I7711" s="15">
        <f t="shared" si="361"/>
        <v>15.82</v>
      </c>
      <c r="J7711" s="14">
        <f t="shared" si="362"/>
        <v>0</v>
      </c>
    </row>
    <row r="7712" spans="1:10" x14ac:dyDescent="0.3">
      <c r="A7712" s="19">
        <v>20201116</v>
      </c>
      <c r="B7712" s="19" t="s">
        <v>26</v>
      </c>
      <c r="C7712" s="19">
        <v>0</v>
      </c>
      <c r="D7712" s="19">
        <v>0</v>
      </c>
      <c r="E7712" s="19">
        <v>15.63</v>
      </c>
      <c r="F7712" s="19">
        <v>0.9</v>
      </c>
      <c r="G7712" s="19">
        <v>0</v>
      </c>
      <c r="H7712" s="17">
        <f t="shared" si="363"/>
        <v>0</v>
      </c>
      <c r="I7712" s="18">
        <f t="shared" si="361"/>
        <v>15.63</v>
      </c>
      <c r="J7712" s="17">
        <f t="shared" si="362"/>
        <v>0</v>
      </c>
    </row>
    <row r="7713" spans="1:10" x14ac:dyDescent="0.3">
      <c r="A7713" s="2">
        <v>20201116</v>
      </c>
      <c r="B7713" s="2" t="s">
        <v>25</v>
      </c>
      <c r="C7713" s="2">
        <v>0</v>
      </c>
      <c r="D7713" s="2">
        <v>0</v>
      </c>
      <c r="E7713" s="2">
        <v>14.46</v>
      </c>
      <c r="F7713" s="2">
        <v>1.17</v>
      </c>
      <c r="G7713" s="2">
        <v>0</v>
      </c>
      <c r="H7713" s="16">
        <f t="shared" si="363"/>
        <v>0</v>
      </c>
      <c r="I7713" s="15">
        <f t="shared" si="361"/>
        <v>14.46</v>
      </c>
      <c r="J7713" s="14">
        <f t="shared" si="362"/>
        <v>0</v>
      </c>
    </row>
    <row r="7714" spans="1:10" x14ac:dyDescent="0.3">
      <c r="A7714" s="19">
        <v>20201117</v>
      </c>
      <c r="B7714" s="19" t="s">
        <v>48</v>
      </c>
      <c r="C7714" s="19">
        <v>0</v>
      </c>
      <c r="D7714" s="19">
        <v>0</v>
      </c>
      <c r="E7714" s="19">
        <v>13.24</v>
      </c>
      <c r="F7714" s="19">
        <v>1.38</v>
      </c>
      <c r="G7714" s="19">
        <v>0</v>
      </c>
      <c r="H7714" s="17">
        <f t="shared" si="363"/>
        <v>0</v>
      </c>
      <c r="I7714" s="18">
        <f t="shared" si="361"/>
        <v>13.24</v>
      </c>
      <c r="J7714" s="17">
        <f t="shared" si="362"/>
        <v>0</v>
      </c>
    </row>
    <row r="7715" spans="1:10" x14ac:dyDescent="0.3">
      <c r="A7715" s="2">
        <v>20201117</v>
      </c>
      <c r="B7715" s="2" t="s">
        <v>47</v>
      </c>
      <c r="C7715" s="2">
        <v>0</v>
      </c>
      <c r="D7715" s="2">
        <v>0</v>
      </c>
      <c r="E7715" s="2">
        <v>12.46</v>
      </c>
      <c r="F7715" s="2">
        <v>1.72</v>
      </c>
      <c r="G7715" s="2">
        <v>0</v>
      </c>
      <c r="H7715" s="16">
        <f t="shared" si="363"/>
        <v>0</v>
      </c>
      <c r="I7715" s="15">
        <f t="shared" si="361"/>
        <v>12.46</v>
      </c>
      <c r="J7715" s="14">
        <f t="shared" si="362"/>
        <v>0</v>
      </c>
    </row>
    <row r="7716" spans="1:10" x14ac:dyDescent="0.3">
      <c r="A7716" s="19">
        <v>20201117</v>
      </c>
      <c r="B7716" s="19" t="s">
        <v>46</v>
      </c>
      <c r="C7716" s="19">
        <v>0</v>
      </c>
      <c r="D7716" s="19">
        <v>0</v>
      </c>
      <c r="E7716" s="19">
        <v>12.55</v>
      </c>
      <c r="F7716" s="19">
        <v>2</v>
      </c>
      <c r="G7716" s="19">
        <v>0</v>
      </c>
      <c r="H7716" s="17">
        <f t="shared" si="363"/>
        <v>0</v>
      </c>
      <c r="I7716" s="18">
        <f t="shared" si="361"/>
        <v>12.55</v>
      </c>
      <c r="J7716" s="17">
        <f t="shared" si="362"/>
        <v>0</v>
      </c>
    </row>
    <row r="7717" spans="1:10" x14ac:dyDescent="0.3">
      <c r="A7717" s="2">
        <v>20201117</v>
      </c>
      <c r="B7717" s="2" t="s">
        <v>45</v>
      </c>
      <c r="C7717" s="2">
        <v>0</v>
      </c>
      <c r="D7717" s="2">
        <v>0</v>
      </c>
      <c r="E7717" s="2">
        <v>12.74</v>
      </c>
      <c r="F7717" s="2">
        <v>2.21</v>
      </c>
      <c r="G7717" s="2">
        <v>0</v>
      </c>
      <c r="H7717" s="16">
        <f t="shared" si="363"/>
        <v>0</v>
      </c>
      <c r="I7717" s="15">
        <f t="shared" si="361"/>
        <v>12.74</v>
      </c>
      <c r="J7717" s="14">
        <f t="shared" si="362"/>
        <v>0</v>
      </c>
    </row>
    <row r="7718" spans="1:10" x14ac:dyDescent="0.3">
      <c r="A7718" s="19">
        <v>20201117</v>
      </c>
      <c r="B7718" s="19" t="s">
        <v>44</v>
      </c>
      <c r="C7718" s="19">
        <v>0</v>
      </c>
      <c r="D7718" s="19">
        <v>0</v>
      </c>
      <c r="E7718" s="19">
        <v>13.08</v>
      </c>
      <c r="F7718" s="19">
        <v>2.41</v>
      </c>
      <c r="G7718" s="19">
        <v>0</v>
      </c>
      <c r="H7718" s="17">
        <f t="shared" si="363"/>
        <v>0</v>
      </c>
      <c r="I7718" s="18">
        <f t="shared" si="361"/>
        <v>13.08</v>
      </c>
      <c r="J7718" s="17">
        <f t="shared" si="362"/>
        <v>0</v>
      </c>
    </row>
    <row r="7719" spans="1:10" x14ac:dyDescent="0.3">
      <c r="A7719" s="2">
        <v>20201117</v>
      </c>
      <c r="B7719" s="2" t="s">
        <v>43</v>
      </c>
      <c r="C7719" s="2">
        <v>0</v>
      </c>
      <c r="D7719" s="2">
        <v>0</v>
      </c>
      <c r="E7719" s="2">
        <v>13.43</v>
      </c>
      <c r="F7719" s="2">
        <v>2.62</v>
      </c>
      <c r="G7719" s="2">
        <v>0</v>
      </c>
      <c r="H7719" s="16">
        <f t="shared" si="363"/>
        <v>0</v>
      </c>
      <c r="I7719" s="15">
        <f t="shared" si="361"/>
        <v>13.43</v>
      </c>
      <c r="J7719" s="14">
        <f t="shared" si="362"/>
        <v>0</v>
      </c>
    </row>
    <row r="7720" spans="1:10" x14ac:dyDescent="0.3">
      <c r="A7720" s="19">
        <v>20201117</v>
      </c>
      <c r="B7720" s="19" t="s">
        <v>42</v>
      </c>
      <c r="C7720" s="19">
        <v>0</v>
      </c>
      <c r="D7720" s="19">
        <v>0</v>
      </c>
      <c r="E7720" s="19">
        <v>13.73</v>
      </c>
      <c r="F7720" s="19">
        <v>2.83</v>
      </c>
      <c r="G7720" s="19">
        <v>0</v>
      </c>
      <c r="H7720" s="17">
        <f t="shared" si="363"/>
        <v>0</v>
      </c>
      <c r="I7720" s="18">
        <f t="shared" si="361"/>
        <v>13.73</v>
      </c>
      <c r="J7720" s="17">
        <f t="shared" si="362"/>
        <v>0</v>
      </c>
    </row>
    <row r="7721" spans="1:10" x14ac:dyDescent="0.3">
      <c r="A7721" s="2">
        <v>20201117</v>
      </c>
      <c r="B7721" s="2" t="s">
        <v>41</v>
      </c>
      <c r="C7721" s="2">
        <v>0</v>
      </c>
      <c r="D7721" s="2">
        <v>0</v>
      </c>
      <c r="E7721" s="2">
        <v>13.97</v>
      </c>
      <c r="F7721" s="2">
        <v>2.9</v>
      </c>
      <c r="G7721" s="2">
        <v>0</v>
      </c>
      <c r="H7721" s="16">
        <f t="shared" si="363"/>
        <v>0</v>
      </c>
      <c r="I7721" s="15">
        <f t="shared" si="361"/>
        <v>13.97</v>
      </c>
      <c r="J7721" s="14">
        <f t="shared" si="362"/>
        <v>0</v>
      </c>
    </row>
    <row r="7722" spans="1:10" x14ac:dyDescent="0.3">
      <c r="A7722" s="19">
        <v>20201117</v>
      </c>
      <c r="B7722" s="19" t="s">
        <v>40</v>
      </c>
      <c r="C7722" s="19">
        <v>43</v>
      </c>
      <c r="D7722" s="19">
        <v>7.61</v>
      </c>
      <c r="E7722" s="19">
        <v>14.35</v>
      </c>
      <c r="F7722" s="19">
        <v>3.24</v>
      </c>
      <c r="G7722" s="19">
        <v>0</v>
      </c>
      <c r="H7722" s="17">
        <f t="shared" si="363"/>
        <v>324.70134199649482</v>
      </c>
      <c r="I7722" s="18">
        <f t="shared" si="361"/>
        <v>24.496916937390463</v>
      </c>
      <c r="J7722" s="17">
        <f t="shared" si="362"/>
        <v>0.3254364248515374</v>
      </c>
    </row>
    <row r="7723" spans="1:10" x14ac:dyDescent="0.3">
      <c r="A7723" s="2">
        <v>20201117</v>
      </c>
      <c r="B7723" s="2" t="s">
        <v>39</v>
      </c>
      <c r="C7723" s="2">
        <v>83</v>
      </c>
      <c r="D7723" s="2">
        <v>16.920000000000002</v>
      </c>
      <c r="E7723" s="2">
        <v>15.52</v>
      </c>
      <c r="F7723" s="2">
        <v>3.86</v>
      </c>
      <c r="G7723" s="2">
        <v>0</v>
      </c>
      <c r="H7723" s="16">
        <f t="shared" si="363"/>
        <v>285.18792322115348</v>
      </c>
      <c r="I7723" s="15">
        <f t="shared" si="361"/>
        <v>24.432122600661046</v>
      </c>
      <c r="J7723" s="14">
        <f t="shared" si="362"/>
        <v>0.28591670621388121</v>
      </c>
    </row>
    <row r="7724" spans="1:10" x14ac:dyDescent="0.3">
      <c r="A7724" s="19">
        <v>20201117</v>
      </c>
      <c r="B7724" s="19" t="s">
        <v>38</v>
      </c>
      <c r="C7724" s="19">
        <v>129</v>
      </c>
      <c r="D7724" s="19">
        <v>24.58</v>
      </c>
      <c r="E7724" s="19">
        <v>16.87</v>
      </c>
      <c r="F7724" s="19">
        <v>4.34</v>
      </c>
      <c r="G7724" s="19">
        <v>0</v>
      </c>
      <c r="H7724" s="17">
        <f t="shared" si="363"/>
        <v>310.12345094961614</v>
      </c>
      <c r="I7724" s="18">
        <f t="shared" si="361"/>
        <v>26.561357842175504</v>
      </c>
      <c r="J7724" s="17">
        <f t="shared" si="362"/>
        <v>0.30794448937979396</v>
      </c>
    </row>
    <row r="7725" spans="1:10" x14ac:dyDescent="0.3">
      <c r="A7725" s="2">
        <v>20201117</v>
      </c>
      <c r="B7725" s="2" t="s">
        <v>37</v>
      </c>
      <c r="C7725" s="2">
        <v>171</v>
      </c>
      <c r="D7725" s="2">
        <v>29.92</v>
      </c>
      <c r="E7725" s="2">
        <v>17.940000000000001</v>
      </c>
      <c r="F7725" s="2">
        <v>4.41</v>
      </c>
      <c r="G7725" s="2">
        <v>0</v>
      </c>
      <c r="H7725" s="16">
        <f t="shared" si="363"/>
        <v>342.82943232087791</v>
      </c>
      <c r="I7725" s="15">
        <f t="shared" si="361"/>
        <v>28.653419760027436</v>
      </c>
      <c r="J7725" s="14">
        <f t="shared" si="362"/>
        <v>0.33719318312025753</v>
      </c>
    </row>
    <row r="7726" spans="1:10" x14ac:dyDescent="0.3">
      <c r="A7726" s="19">
        <v>20201117</v>
      </c>
      <c r="B7726" s="19" t="s">
        <v>36</v>
      </c>
      <c r="C7726" s="19">
        <v>344</v>
      </c>
      <c r="D7726" s="19">
        <v>32.25</v>
      </c>
      <c r="E7726" s="19">
        <v>18.75</v>
      </c>
      <c r="F7726" s="19">
        <v>4.76</v>
      </c>
      <c r="G7726" s="19">
        <v>0</v>
      </c>
      <c r="H7726" s="17">
        <f t="shared" si="363"/>
        <v>644.66012400307704</v>
      </c>
      <c r="I7726" s="18">
        <f t="shared" si="361"/>
        <v>38.895628875096158</v>
      </c>
      <c r="J7726" s="17">
        <f t="shared" si="362"/>
        <v>0.60434931375133605</v>
      </c>
    </row>
    <row r="7727" spans="1:10" x14ac:dyDescent="0.3">
      <c r="A7727" s="2">
        <v>20201117</v>
      </c>
      <c r="B7727" s="2" t="s">
        <v>35</v>
      </c>
      <c r="C7727" s="2">
        <v>493.01</v>
      </c>
      <c r="D7727" s="2">
        <v>31.22</v>
      </c>
      <c r="E7727" s="2">
        <v>19.309999999999999</v>
      </c>
      <c r="F7727" s="2">
        <v>4.9000000000000004</v>
      </c>
      <c r="G7727" s="2">
        <v>0</v>
      </c>
      <c r="H7727" s="16">
        <f t="shared" si="363"/>
        <v>951.15896572301131</v>
      </c>
      <c r="I7727" s="15">
        <f t="shared" si="361"/>
        <v>49.033717678844098</v>
      </c>
      <c r="J7727" s="14">
        <f t="shared" si="362"/>
        <v>0.84828947849851433</v>
      </c>
    </row>
    <row r="7728" spans="1:10" x14ac:dyDescent="0.3">
      <c r="A7728" s="19">
        <v>20201117</v>
      </c>
      <c r="B7728" s="19" t="s">
        <v>34</v>
      </c>
      <c r="C7728" s="19">
        <v>440.01</v>
      </c>
      <c r="D7728" s="19">
        <v>26.99</v>
      </c>
      <c r="E7728" s="19">
        <v>19.54</v>
      </c>
      <c r="F7728" s="19">
        <v>5.03</v>
      </c>
      <c r="G7728" s="19">
        <v>0</v>
      </c>
      <c r="H7728" s="17">
        <f t="shared" si="363"/>
        <v>969.53742357235285</v>
      </c>
      <c r="I7728" s="18">
        <f t="shared" si="361"/>
        <v>49.838044486636022</v>
      </c>
      <c r="J7728" s="17">
        <f t="shared" si="362"/>
        <v>0.86117106211068428</v>
      </c>
    </row>
    <row r="7729" spans="1:10" x14ac:dyDescent="0.3">
      <c r="A7729" s="2">
        <v>20201117</v>
      </c>
      <c r="B7729" s="2" t="s">
        <v>33</v>
      </c>
      <c r="C7729" s="2">
        <v>309.01</v>
      </c>
      <c r="D7729" s="2">
        <v>20.16</v>
      </c>
      <c r="E7729" s="2">
        <v>19.45</v>
      </c>
      <c r="F7729" s="2">
        <v>4.83</v>
      </c>
      <c r="G7729" s="2">
        <v>0</v>
      </c>
      <c r="H7729" s="16">
        <f t="shared" si="363"/>
        <v>896.60915463952938</v>
      </c>
      <c r="I7729" s="15">
        <f t="shared" si="361"/>
        <v>47.469036082485289</v>
      </c>
      <c r="J7729" s="14">
        <f t="shared" si="362"/>
        <v>0.80595240912585941</v>
      </c>
    </row>
    <row r="7730" spans="1:10" x14ac:dyDescent="0.3">
      <c r="A7730" s="19">
        <v>20201117</v>
      </c>
      <c r="B7730" s="19" t="s">
        <v>32</v>
      </c>
      <c r="C7730" s="19">
        <v>149.01</v>
      </c>
      <c r="D7730" s="19">
        <v>11.42</v>
      </c>
      <c r="E7730" s="19">
        <v>19.010000000000002</v>
      </c>
      <c r="F7730" s="19">
        <v>4.34</v>
      </c>
      <c r="G7730" s="19">
        <v>0</v>
      </c>
      <c r="H7730" s="17">
        <f t="shared" si="363"/>
        <v>752.5776294362704</v>
      </c>
      <c r="I7730" s="18">
        <f t="shared" si="361"/>
        <v>42.528050919883455</v>
      </c>
      <c r="J7730" s="17">
        <f t="shared" si="362"/>
        <v>0.69321714389161182</v>
      </c>
    </row>
    <row r="7731" spans="1:10" x14ac:dyDescent="0.3">
      <c r="A7731" s="2">
        <v>20201117</v>
      </c>
      <c r="B7731" s="2" t="s">
        <v>31</v>
      </c>
      <c r="C7731" s="2">
        <v>0</v>
      </c>
      <c r="D7731" s="2">
        <v>0</v>
      </c>
      <c r="E7731" s="2">
        <v>18.16</v>
      </c>
      <c r="F7731" s="2">
        <v>4.41</v>
      </c>
      <c r="G7731" s="2">
        <v>0</v>
      </c>
      <c r="H7731" s="16">
        <f t="shared" si="363"/>
        <v>0</v>
      </c>
      <c r="I7731" s="15">
        <f t="shared" si="361"/>
        <v>18.16</v>
      </c>
      <c r="J7731" s="14">
        <f t="shared" si="362"/>
        <v>0</v>
      </c>
    </row>
    <row r="7732" spans="1:10" x14ac:dyDescent="0.3">
      <c r="A7732" s="19">
        <v>20201117</v>
      </c>
      <c r="B7732" s="19" t="s">
        <v>30</v>
      </c>
      <c r="C7732" s="19">
        <v>0</v>
      </c>
      <c r="D7732" s="19">
        <v>0</v>
      </c>
      <c r="E7732" s="19">
        <v>17.38</v>
      </c>
      <c r="F7732" s="19">
        <v>4.28</v>
      </c>
      <c r="G7732" s="19">
        <v>0</v>
      </c>
      <c r="H7732" s="17">
        <f t="shared" si="363"/>
        <v>0</v>
      </c>
      <c r="I7732" s="18">
        <f t="shared" si="361"/>
        <v>17.38</v>
      </c>
      <c r="J7732" s="17">
        <f t="shared" si="362"/>
        <v>0</v>
      </c>
    </row>
    <row r="7733" spans="1:10" x14ac:dyDescent="0.3">
      <c r="A7733" s="2">
        <v>20201117</v>
      </c>
      <c r="B7733" s="2" t="s">
        <v>29</v>
      </c>
      <c r="C7733" s="2">
        <v>0</v>
      </c>
      <c r="D7733" s="2">
        <v>0</v>
      </c>
      <c r="E7733" s="2">
        <v>16.71</v>
      </c>
      <c r="F7733" s="2">
        <v>3.72</v>
      </c>
      <c r="G7733" s="2">
        <v>0</v>
      </c>
      <c r="H7733" s="16">
        <f t="shared" si="363"/>
        <v>0</v>
      </c>
      <c r="I7733" s="15">
        <f t="shared" si="361"/>
        <v>16.71</v>
      </c>
      <c r="J7733" s="14">
        <f t="shared" si="362"/>
        <v>0</v>
      </c>
    </row>
    <row r="7734" spans="1:10" x14ac:dyDescent="0.3">
      <c r="A7734" s="19">
        <v>20201117</v>
      </c>
      <c r="B7734" s="19" t="s">
        <v>28</v>
      </c>
      <c r="C7734" s="19">
        <v>0</v>
      </c>
      <c r="D7734" s="19">
        <v>0</v>
      </c>
      <c r="E7734" s="19">
        <v>16.54</v>
      </c>
      <c r="F7734" s="19">
        <v>3.72</v>
      </c>
      <c r="G7734" s="19">
        <v>0</v>
      </c>
      <c r="H7734" s="17">
        <f t="shared" si="363"/>
        <v>0</v>
      </c>
      <c r="I7734" s="18">
        <f t="shared" si="361"/>
        <v>16.54</v>
      </c>
      <c r="J7734" s="17">
        <f t="shared" si="362"/>
        <v>0</v>
      </c>
    </row>
    <row r="7735" spans="1:10" x14ac:dyDescent="0.3">
      <c r="A7735" s="2">
        <v>20201117</v>
      </c>
      <c r="B7735" s="2" t="s">
        <v>27</v>
      </c>
      <c r="C7735" s="2">
        <v>0</v>
      </c>
      <c r="D7735" s="2">
        <v>0</v>
      </c>
      <c r="E7735" s="2">
        <v>16.46</v>
      </c>
      <c r="F7735" s="2">
        <v>3.59</v>
      </c>
      <c r="G7735" s="2">
        <v>0</v>
      </c>
      <c r="H7735" s="16">
        <f t="shared" si="363"/>
        <v>0</v>
      </c>
      <c r="I7735" s="15">
        <f t="shared" si="361"/>
        <v>16.46</v>
      </c>
      <c r="J7735" s="14">
        <f t="shared" si="362"/>
        <v>0</v>
      </c>
    </row>
    <row r="7736" spans="1:10" x14ac:dyDescent="0.3">
      <c r="A7736" s="19">
        <v>20201117</v>
      </c>
      <c r="B7736" s="19" t="s">
        <v>26</v>
      </c>
      <c r="C7736" s="19">
        <v>0</v>
      </c>
      <c r="D7736" s="19">
        <v>0</v>
      </c>
      <c r="E7736" s="19">
        <v>16.350000000000001</v>
      </c>
      <c r="F7736" s="19">
        <v>3.31</v>
      </c>
      <c r="G7736" s="19">
        <v>0</v>
      </c>
      <c r="H7736" s="17">
        <f t="shared" si="363"/>
        <v>0</v>
      </c>
      <c r="I7736" s="18">
        <f t="shared" si="361"/>
        <v>16.350000000000001</v>
      </c>
      <c r="J7736" s="17">
        <f t="shared" si="362"/>
        <v>0</v>
      </c>
    </row>
    <row r="7737" spans="1:10" x14ac:dyDescent="0.3">
      <c r="A7737" s="2">
        <v>20201117</v>
      </c>
      <c r="B7737" s="2" t="s">
        <v>25</v>
      </c>
      <c r="C7737" s="2">
        <v>0</v>
      </c>
      <c r="D7737" s="2">
        <v>0</v>
      </c>
      <c r="E7737" s="2">
        <v>16.190000000000001</v>
      </c>
      <c r="F7737" s="2">
        <v>3.1</v>
      </c>
      <c r="G7737" s="2">
        <v>0</v>
      </c>
      <c r="H7737" s="16">
        <f t="shared" si="363"/>
        <v>0</v>
      </c>
      <c r="I7737" s="15">
        <f t="shared" si="361"/>
        <v>16.190000000000001</v>
      </c>
      <c r="J7737" s="14">
        <f t="shared" si="362"/>
        <v>0</v>
      </c>
    </row>
    <row r="7738" spans="1:10" x14ac:dyDescent="0.3">
      <c r="A7738" s="19">
        <v>20201118</v>
      </c>
      <c r="B7738" s="19" t="s">
        <v>48</v>
      </c>
      <c r="C7738" s="19">
        <v>0</v>
      </c>
      <c r="D7738" s="19">
        <v>0</v>
      </c>
      <c r="E7738" s="19">
        <v>16.04</v>
      </c>
      <c r="F7738" s="19">
        <v>3.03</v>
      </c>
      <c r="G7738" s="19">
        <v>0</v>
      </c>
      <c r="H7738" s="17">
        <f t="shared" si="363"/>
        <v>0</v>
      </c>
      <c r="I7738" s="18">
        <f t="shared" si="361"/>
        <v>16.04</v>
      </c>
      <c r="J7738" s="17">
        <f t="shared" si="362"/>
        <v>0</v>
      </c>
    </row>
    <row r="7739" spans="1:10" x14ac:dyDescent="0.3">
      <c r="A7739" s="2">
        <v>20201118</v>
      </c>
      <c r="B7739" s="2" t="s">
        <v>47</v>
      </c>
      <c r="C7739" s="2">
        <v>0</v>
      </c>
      <c r="D7739" s="2">
        <v>0</v>
      </c>
      <c r="E7739" s="2">
        <v>15.92</v>
      </c>
      <c r="F7739" s="2">
        <v>2.97</v>
      </c>
      <c r="G7739" s="2">
        <v>0</v>
      </c>
      <c r="H7739" s="16">
        <f t="shared" si="363"/>
        <v>0</v>
      </c>
      <c r="I7739" s="15">
        <f t="shared" si="361"/>
        <v>15.92</v>
      </c>
      <c r="J7739" s="14">
        <f t="shared" si="362"/>
        <v>0</v>
      </c>
    </row>
    <row r="7740" spans="1:10" x14ac:dyDescent="0.3">
      <c r="A7740" s="19">
        <v>20201118</v>
      </c>
      <c r="B7740" s="19" t="s">
        <v>46</v>
      </c>
      <c r="C7740" s="19">
        <v>0</v>
      </c>
      <c r="D7740" s="19">
        <v>0</v>
      </c>
      <c r="E7740" s="19">
        <v>15.76</v>
      </c>
      <c r="F7740" s="19">
        <v>2.9</v>
      </c>
      <c r="G7740" s="19">
        <v>0</v>
      </c>
      <c r="H7740" s="17">
        <f t="shared" si="363"/>
        <v>0</v>
      </c>
      <c r="I7740" s="18">
        <f t="shared" si="361"/>
        <v>15.76</v>
      </c>
      <c r="J7740" s="17">
        <f t="shared" si="362"/>
        <v>0</v>
      </c>
    </row>
    <row r="7741" spans="1:10" x14ac:dyDescent="0.3">
      <c r="A7741" s="2">
        <v>20201118</v>
      </c>
      <c r="B7741" s="2" t="s">
        <v>45</v>
      </c>
      <c r="C7741" s="2">
        <v>0</v>
      </c>
      <c r="D7741" s="2">
        <v>0</v>
      </c>
      <c r="E7741" s="2">
        <v>15.57</v>
      </c>
      <c r="F7741" s="2">
        <v>2.9</v>
      </c>
      <c r="G7741" s="2">
        <v>0</v>
      </c>
      <c r="H7741" s="16">
        <f t="shared" si="363"/>
        <v>0</v>
      </c>
      <c r="I7741" s="15">
        <f t="shared" si="361"/>
        <v>15.57</v>
      </c>
      <c r="J7741" s="14">
        <f t="shared" si="362"/>
        <v>0</v>
      </c>
    </row>
    <row r="7742" spans="1:10" x14ac:dyDescent="0.3">
      <c r="A7742" s="19">
        <v>20201118</v>
      </c>
      <c r="B7742" s="19" t="s">
        <v>44</v>
      </c>
      <c r="C7742" s="19">
        <v>0</v>
      </c>
      <c r="D7742" s="19">
        <v>0</v>
      </c>
      <c r="E7742" s="19">
        <v>15.38</v>
      </c>
      <c r="F7742" s="19">
        <v>2.83</v>
      </c>
      <c r="G7742" s="19">
        <v>0</v>
      </c>
      <c r="H7742" s="17">
        <f t="shared" si="363"/>
        <v>0</v>
      </c>
      <c r="I7742" s="18">
        <f t="shared" si="361"/>
        <v>15.38</v>
      </c>
      <c r="J7742" s="17">
        <f t="shared" si="362"/>
        <v>0</v>
      </c>
    </row>
    <row r="7743" spans="1:10" x14ac:dyDescent="0.3">
      <c r="A7743" s="2">
        <v>20201118</v>
      </c>
      <c r="B7743" s="2" t="s">
        <v>43</v>
      </c>
      <c r="C7743" s="2">
        <v>0</v>
      </c>
      <c r="D7743" s="2">
        <v>0</v>
      </c>
      <c r="E7743" s="2">
        <v>15.21</v>
      </c>
      <c r="F7743" s="2">
        <v>2.69</v>
      </c>
      <c r="G7743" s="2">
        <v>0</v>
      </c>
      <c r="H7743" s="16">
        <f t="shared" si="363"/>
        <v>0</v>
      </c>
      <c r="I7743" s="15">
        <f t="shared" si="361"/>
        <v>15.21</v>
      </c>
      <c r="J7743" s="14">
        <f t="shared" si="362"/>
        <v>0</v>
      </c>
    </row>
    <row r="7744" spans="1:10" x14ac:dyDescent="0.3">
      <c r="A7744" s="19">
        <v>20201118</v>
      </c>
      <c r="B7744" s="19" t="s">
        <v>42</v>
      </c>
      <c r="C7744" s="19">
        <v>0</v>
      </c>
      <c r="D7744" s="19">
        <v>0</v>
      </c>
      <c r="E7744" s="19">
        <v>15.06</v>
      </c>
      <c r="F7744" s="19">
        <v>2.62</v>
      </c>
      <c r="G7744" s="19">
        <v>0</v>
      </c>
      <c r="H7744" s="17">
        <f t="shared" si="363"/>
        <v>0</v>
      </c>
      <c r="I7744" s="18">
        <f t="shared" si="361"/>
        <v>15.06</v>
      </c>
      <c r="J7744" s="17">
        <f t="shared" si="362"/>
        <v>0</v>
      </c>
    </row>
    <row r="7745" spans="1:10" x14ac:dyDescent="0.3">
      <c r="A7745" s="2">
        <v>20201118</v>
      </c>
      <c r="B7745" s="2" t="s">
        <v>41</v>
      </c>
      <c r="C7745" s="2">
        <v>0</v>
      </c>
      <c r="D7745" s="2">
        <v>0</v>
      </c>
      <c r="E7745" s="2">
        <v>13.89</v>
      </c>
      <c r="F7745" s="2">
        <v>2.41</v>
      </c>
      <c r="G7745" s="2">
        <v>0</v>
      </c>
      <c r="H7745" s="16">
        <f t="shared" si="363"/>
        <v>0</v>
      </c>
      <c r="I7745" s="15">
        <f t="shared" si="361"/>
        <v>13.89</v>
      </c>
      <c r="J7745" s="14">
        <f t="shared" si="362"/>
        <v>0</v>
      </c>
    </row>
    <row r="7746" spans="1:10" x14ac:dyDescent="0.3">
      <c r="A7746" s="19">
        <v>20201118</v>
      </c>
      <c r="B7746" s="19" t="s">
        <v>40</v>
      </c>
      <c r="C7746" s="19">
        <v>78</v>
      </c>
      <c r="D7746" s="19">
        <v>7.4</v>
      </c>
      <c r="E7746" s="19">
        <v>13.86</v>
      </c>
      <c r="F7746" s="19">
        <v>2.62</v>
      </c>
      <c r="G7746" s="19">
        <v>0</v>
      </c>
      <c r="H7746" s="17">
        <f t="shared" si="363"/>
        <v>605.61076677048629</v>
      </c>
      <c r="I7746" s="18">
        <f t="shared" si="361"/>
        <v>32.7853364615777</v>
      </c>
      <c r="J7746" s="17">
        <f t="shared" si="362"/>
        <v>0.58439379064220598</v>
      </c>
    </row>
    <row r="7747" spans="1:10" x14ac:dyDescent="0.3">
      <c r="A7747" s="2">
        <v>20201118</v>
      </c>
      <c r="B7747" s="2" t="s">
        <v>39</v>
      </c>
      <c r="C7747" s="2">
        <v>102</v>
      </c>
      <c r="D7747" s="2">
        <v>16.7</v>
      </c>
      <c r="E7747" s="2">
        <v>14.51</v>
      </c>
      <c r="F7747" s="2">
        <v>2.48</v>
      </c>
      <c r="G7747" s="2">
        <v>0</v>
      </c>
      <c r="H7747" s="16">
        <f t="shared" si="363"/>
        <v>354.95481443778522</v>
      </c>
      <c r="I7747" s="15">
        <f t="shared" si="361"/>
        <v>25.602337951180786</v>
      </c>
      <c r="J7747" s="14">
        <f t="shared" si="362"/>
        <v>0.35399270203717925</v>
      </c>
    </row>
    <row r="7748" spans="1:10" x14ac:dyDescent="0.3">
      <c r="A7748" s="19">
        <v>20201118</v>
      </c>
      <c r="B7748" s="19" t="s">
        <v>38</v>
      </c>
      <c r="C7748" s="19">
        <v>220</v>
      </c>
      <c r="D7748" s="19">
        <v>24.34</v>
      </c>
      <c r="E7748" s="19">
        <v>15.77</v>
      </c>
      <c r="F7748" s="19">
        <v>2.5499999999999998</v>
      </c>
      <c r="G7748" s="19">
        <v>0</v>
      </c>
      <c r="H7748" s="17">
        <f t="shared" si="363"/>
        <v>533.78554636839999</v>
      </c>
      <c r="I7748" s="18">
        <f t="shared" si="361"/>
        <v>32.450798324012496</v>
      </c>
      <c r="J7748" s="17">
        <f t="shared" si="362"/>
        <v>0.51588846832421309</v>
      </c>
    </row>
    <row r="7749" spans="1:10" x14ac:dyDescent="0.3">
      <c r="A7749" s="2">
        <v>20201118</v>
      </c>
      <c r="B7749" s="2" t="s">
        <v>37</v>
      </c>
      <c r="C7749" s="2">
        <v>321</v>
      </c>
      <c r="D7749" s="2">
        <v>29.67</v>
      </c>
      <c r="E7749" s="2">
        <v>17.32</v>
      </c>
      <c r="F7749" s="2">
        <v>2.76</v>
      </c>
      <c r="G7749" s="2">
        <v>0</v>
      </c>
      <c r="H7749" s="16">
        <f t="shared" si="363"/>
        <v>648.47988841364941</v>
      </c>
      <c r="I7749" s="15">
        <f t="shared" si="361"/>
        <v>37.584996512926544</v>
      </c>
      <c r="J7749" s="14">
        <f t="shared" si="362"/>
        <v>0.6117548613089</v>
      </c>
    </row>
    <row r="7750" spans="1:10" x14ac:dyDescent="0.3">
      <c r="A7750" s="19">
        <v>20201118</v>
      </c>
      <c r="B7750" s="19" t="s">
        <v>36</v>
      </c>
      <c r="C7750" s="19">
        <v>261</v>
      </c>
      <c r="D7750" s="19">
        <v>32.01</v>
      </c>
      <c r="E7750" s="19">
        <v>18.8</v>
      </c>
      <c r="F7750" s="19">
        <v>2.69</v>
      </c>
      <c r="G7750" s="19">
        <v>0</v>
      </c>
      <c r="H7750" s="17">
        <f t="shared" si="363"/>
        <v>492.39033519326347</v>
      </c>
      <c r="I7750" s="18">
        <f t="shared" si="361"/>
        <v>34.187197974789484</v>
      </c>
      <c r="J7750" s="17">
        <f t="shared" si="362"/>
        <v>0.47203374148694288</v>
      </c>
    </row>
    <row r="7751" spans="1:10" x14ac:dyDescent="0.3">
      <c r="A7751" s="2">
        <v>20201118</v>
      </c>
      <c r="B7751" s="2" t="s">
        <v>35</v>
      </c>
      <c r="C7751" s="2">
        <v>174</v>
      </c>
      <c r="D7751" s="2">
        <v>30.99</v>
      </c>
      <c r="E7751" s="2">
        <v>19.760000000000002</v>
      </c>
      <c r="F7751" s="2">
        <v>2.41</v>
      </c>
      <c r="G7751" s="2">
        <v>0</v>
      </c>
      <c r="H7751" s="16">
        <f t="shared" si="363"/>
        <v>337.93726690924802</v>
      </c>
      <c r="I7751" s="15">
        <f t="shared" si="361"/>
        <v>30.320539590914002</v>
      </c>
      <c r="J7751" s="14">
        <f t="shared" si="362"/>
        <v>0.32984622817398634</v>
      </c>
    </row>
    <row r="7752" spans="1:10" x14ac:dyDescent="0.3">
      <c r="A7752" s="19">
        <v>20201118</v>
      </c>
      <c r="B7752" s="19" t="s">
        <v>34</v>
      </c>
      <c r="C7752" s="19">
        <v>259</v>
      </c>
      <c r="D7752" s="19">
        <v>26.79</v>
      </c>
      <c r="E7752" s="19">
        <v>20.14</v>
      </c>
      <c r="F7752" s="19">
        <v>2.34</v>
      </c>
      <c r="G7752" s="19">
        <v>0</v>
      </c>
      <c r="H7752" s="17">
        <f t="shared" si="363"/>
        <v>574.63390890083406</v>
      </c>
      <c r="I7752" s="18">
        <f t="shared" si="361"/>
        <v>38.097309653151065</v>
      </c>
      <c r="J7752" s="17">
        <f t="shared" si="362"/>
        <v>0.5407661968114974</v>
      </c>
    </row>
    <row r="7753" spans="1:10" x14ac:dyDescent="0.3">
      <c r="A7753" s="2">
        <v>20201118</v>
      </c>
      <c r="B7753" s="2" t="s">
        <v>33</v>
      </c>
      <c r="C7753" s="2">
        <v>290.01</v>
      </c>
      <c r="D7753" s="2">
        <v>19.98</v>
      </c>
      <c r="E7753" s="2">
        <v>20.13</v>
      </c>
      <c r="F7753" s="2">
        <v>2.34</v>
      </c>
      <c r="G7753" s="2">
        <v>0</v>
      </c>
      <c r="H7753" s="16">
        <f t="shared" si="363"/>
        <v>848.7465566284111</v>
      </c>
      <c r="I7753" s="15">
        <f t="shared" si="361"/>
        <v>46.653329894637849</v>
      </c>
      <c r="J7753" s="14">
        <f t="shared" si="362"/>
        <v>0.76604470528415303</v>
      </c>
    </row>
    <row r="7754" spans="1:10" x14ac:dyDescent="0.3">
      <c r="A7754" s="19">
        <v>20201118</v>
      </c>
      <c r="B7754" s="19" t="s">
        <v>32</v>
      </c>
      <c r="C7754" s="19">
        <v>125</v>
      </c>
      <c r="D7754" s="19">
        <v>11.27</v>
      </c>
      <c r="E7754" s="19">
        <v>19.920000000000002</v>
      </c>
      <c r="F7754" s="19">
        <v>2.14</v>
      </c>
      <c r="G7754" s="19">
        <v>0</v>
      </c>
      <c r="H7754" s="17">
        <f t="shared" si="363"/>
        <v>639.60647309234685</v>
      </c>
      <c r="I7754" s="18">
        <f t="shared" ref="I7754:I7817" si="364">E7754+H7754*((NOCT-20)/(800))</f>
        <v>39.907702284135837</v>
      </c>
      <c r="J7754" s="17">
        <f t="shared" ref="J7754:J7817" si="365">P_STC__W*(H7754/1000)*(1+(alpha_p/100)*(I7754-25))</f>
        <v>0.59669869013294607</v>
      </c>
    </row>
    <row r="7755" spans="1:10" x14ac:dyDescent="0.3">
      <c r="A7755" s="2">
        <v>20201118</v>
      </c>
      <c r="B7755" s="2" t="s">
        <v>31</v>
      </c>
      <c r="C7755" s="2">
        <v>0</v>
      </c>
      <c r="D7755" s="2">
        <v>0</v>
      </c>
      <c r="E7755" s="2">
        <v>19.3</v>
      </c>
      <c r="F7755" s="2">
        <v>1.86</v>
      </c>
      <c r="G7755" s="2">
        <v>0</v>
      </c>
      <c r="H7755" s="16">
        <f t="shared" si="363"/>
        <v>0</v>
      </c>
      <c r="I7755" s="15">
        <f t="shared" si="364"/>
        <v>19.3</v>
      </c>
      <c r="J7755" s="14">
        <f t="shared" si="365"/>
        <v>0</v>
      </c>
    </row>
    <row r="7756" spans="1:10" x14ac:dyDescent="0.3">
      <c r="A7756" s="19">
        <v>20201118</v>
      </c>
      <c r="B7756" s="19" t="s">
        <v>30</v>
      </c>
      <c r="C7756" s="19">
        <v>0</v>
      </c>
      <c r="D7756" s="19">
        <v>0</v>
      </c>
      <c r="E7756" s="19">
        <v>18.47</v>
      </c>
      <c r="F7756" s="19">
        <v>2</v>
      </c>
      <c r="G7756" s="19">
        <v>0</v>
      </c>
      <c r="H7756" s="17">
        <f t="shared" si="363"/>
        <v>0</v>
      </c>
      <c r="I7756" s="18">
        <f t="shared" si="364"/>
        <v>18.47</v>
      </c>
      <c r="J7756" s="17">
        <f t="shared" si="365"/>
        <v>0</v>
      </c>
    </row>
    <row r="7757" spans="1:10" x14ac:dyDescent="0.3">
      <c r="A7757" s="2">
        <v>20201118</v>
      </c>
      <c r="B7757" s="2" t="s">
        <v>29</v>
      </c>
      <c r="C7757" s="2">
        <v>0</v>
      </c>
      <c r="D7757" s="2">
        <v>0</v>
      </c>
      <c r="E7757" s="2">
        <v>17.62</v>
      </c>
      <c r="F7757" s="2">
        <v>2.2799999999999998</v>
      </c>
      <c r="G7757" s="2">
        <v>0</v>
      </c>
      <c r="H7757" s="16">
        <f t="shared" si="363"/>
        <v>0</v>
      </c>
      <c r="I7757" s="15">
        <f t="shared" si="364"/>
        <v>17.62</v>
      </c>
      <c r="J7757" s="14">
        <f t="shared" si="365"/>
        <v>0</v>
      </c>
    </row>
    <row r="7758" spans="1:10" x14ac:dyDescent="0.3">
      <c r="A7758" s="19">
        <v>20201118</v>
      </c>
      <c r="B7758" s="19" t="s">
        <v>28</v>
      </c>
      <c r="C7758" s="19">
        <v>0</v>
      </c>
      <c r="D7758" s="19">
        <v>0</v>
      </c>
      <c r="E7758" s="19">
        <v>17.010000000000002</v>
      </c>
      <c r="F7758" s="19">
        <v>1.93</v>
      </c>
      <c r="G7758" s="19">
        <v>0</v>
      </c>
      <c r="H7758" s="17">
        <f t="shared" si="363"/>
        <v>0</v>
      </c>
      <c r="I7758" s="18">
        <f t="shared" si="364"/>
        <v>17.010000000000002</v>
      </c>
      <c r="J7758" s="17">
        <f t="shared" si="365"/>
        <v>0</v>
      </c>
    </row>
    <row r="7759" spans="1:10" x14ac:dyDescent="0.3">
      <c r="A7759" s="2">
        <v>20201118</v>
      </c>
      <c r="B7759" s="2" t="s">
        <v>27</v>
      </c>
      <c r="C7759" s="2">
        <v>0</v>
      </c>
      <c r="D7759" s="2">
        <v>0</v>
      </c>
      <c r="E7759" s="2">
        <v>16.690000000000001</v>
      </c>
      <c r="F7759" s="2">
        <v>2.62</v>
      </c>
      <c r="G7759" s="2">
        <v>0</v>
      </c>
      <c r="H7759" s="16">
        <f t="shared" si="363"/>
        <v>0</v>
      </c>
      <c r="I7759" s="15">
        <f t="shared" si="364"/>
        <v>16.690000000000001</v>
      </c>
      <c r="J7759" s="14">
        <f t="shared" si="365"/>
        <v>0</v>
      </c>
    </row>
    <row r="7760" spans="1:10" x14ac:dyDescent="0.3">
      <c r="A7760" s="19">
        <v>20201118</v>
      </c>
      <c r="B7760" s="19" t="s">
        <v>26</v>
      </c>
      <c r="C7760" s="19">
        <v>0</v>
      </c>
      <c r="D7760" s="19">
        <v>0</v>
      </c>
      <c r="E7760" s="19">
        <v>16.5</v>
      </c>
      <c r="F7760" s="19">
        <v>3.45</v>
      </c>
      <c r="G7760" s="19">
        <v>0</v>
      </c>
      <c r="H7760" s="17">
        <f t="shared" si="363"/>
        <v>0</v>
      </c>
      <c r="I7760" s="18">
        <f t="shared" si="364"/>
        <v>16.5</v>
      </c>
      <c r="J7760" s="17">
        <f t="shared" si="365"/>
        <v>0</v>
      </c>
    </row>
    <row r="7761" spans="1:10" x14ac:dyDescent="0.3">
      <c r="A7761" s="2">
        <v>20201118</v>
      </c>
      <c r="B7761" s="2" t="s">
        <v>25</v>
      </c>
      <c r="C7761" s="2">
        <v>0</v>
      </c>
      <c r="D7761" s="2">
        <v>0</v>
      </c>
      <c r="E7761" s="2">
        <v>16.38</v>
      </c>
      <c r="F7761" s="2">
        <v>3.66</v>
      </c>
      <c r="G7761" s="2">
        <v>0</v>
      </c>
      <c r="H7761" s="16">
        <f t="shared" si="363"/>
        <v>0</v>
      </c>
      <c r="I7761" s="15">
        <f t="shared" si="364"/>
        <v>16.38</v>
      </c>
      <c r="J7761" s="14">
        <f t="shared" si="365"/>
        <v>0</v>
      </c>
    </row>
    <row r="7762" spans="1:10" x14ac:dyDescent="0.3">
      <c r="A7762" s="19">
        <v>20201119</v>
      </c>
      <c r="B7762" s="19" t="s">
        <v>48</v>
      </c>
      <c r="C7762" s="19">
        <v>0</v>
      </c>
      <c r="D7762" s="19">
        <v>0</v>
      </c>
      <c r="E7762" s="19">
        <v>16.21</v>
      </c>
      <c r="F7762" s="19">
        <v>3.93</v>
      </c>
      <c r="G7762" s="19">
        <v>0</v>
      </c>
      <c r="H7762" s="17">
        <f t="shared" si="363"/>
        <v>0</v>
      </c>
      <c r="I7762" s="18">
        <f t="shared" si="364"/>
        <v>16.21</v>
      </c>
      <c r="J7762" s="17">
        <f t="shared" si="365"/>
        <v>0</v>
      </c>
    </row>
    <row r="7763" spans="1:10" x14ac:dyDescent="0.3">
      <c r="A7763" s="2">
        <v>20201119</v>
      </c>
      <c r="B7763" s="2" t="s">
        <v>47</v>
      </c>
      <c r="C7763" s="2">
        <v>0</v>
      </c>
      <c r="D7763" s="2">
        <v>0</v>
      </c>
      <c r="E7763" s="2">
        <v>16.170000000000002</v>
      </c>
      <c r="F7763" s="2">
        <v>4.21</v>
      </c>
      <c r="G7763" s="2">
        <v>0</v>
      </c>
      <c r="H7763" s="16">
        <f t="shared" ref="H7763:H7826" si="366">IF(D7763&gt;0,C7763/SIN(D7763*PI()/180),0)</f>
        <v>0</v>
      </c>
      <c r="I7763" s="15">
        <f t="shared" si="364"/>
        <v>16.170000000000002</v>
      </c>
      <c r="J7763" s="14">
        <f t="shared" si="365"/>
        <v>0</v>
      </c>
    </row>
    <row r="7764" spans="1:10" x14ac:dyDescent="0.3">
      <c r="A7764" s="19">
        <v>20201119</v>
      </c>
      <c r="B7764" s="19" t="s">
        <v>46</v>
      </c>
      <c r="C7764" s="19">
        <v>0</v>
      </c>
      <c r="D7764" s="19">
        <v>0</v>
      </c>
      <c r="E7764" s="19">
        <v>16.04</v>
      </c>
      <c r="F7764" s="19">
        <v>4.28</v>
      </c>
      <c r="G7764" s="19">
        <v>0</v>
      </c>
      <c r="H7764" s="17">
        <f t="shared" si="366"/>
        <v>0</v>
      </c>
      <c r="I7764" s="18">
        <f t="shared" si="364"/>
        <v>16.04</v>
      </c>
      <c r="J7764" s="17">
        <f t="shared" si="365"/>
        <v>0</v>
      </c>
    </row>
    <row r="7765" spans="1:10" x14ac:dyDescent="0.3">
      <c r="A7765" s="2">
        <v>20201119</v>
      </c>
      <c r="B7765" s="2" t="s">
        <v>45</v>
      </c>
      <c r="C7765" s="2">
        <v>0</v>
      </c>
      <c r="D7765" s="2">
        <v>0</v>
      </c>
      <c r="E7765" s="2">
        <v>15.92</v>
      </c>
      <c r="F7765" s="2">
        <v>4.28</v>
      </c>
      <c r="G7765" s="2">
        <v>0</v>
      </c>
      <c r="H7765" s="16">
        <f t="shared" si="366"/>
        <v>0</v>
      </c>
      <c r="I7765" s="15">
        <f t="shared" si="364"/>
        <v>15.92</v>
      </c>
      <c r="J7765" s="14">
        <f t="shared" si="365"/>
        <v>0</v>
      </c>
    </row>
    <row r="7766" spans="1:10" x14ac:dyDescent="0.3">
      <c r="A7766" s="19">
        <v>20201119</v>
      </c>
      <c r="B7766" s="19" t="s">
        <v>44</v>
      </c>
      <c r="C7766" s="19">
        <v>0</v>
      </c>
      <c r="D7766" s="19">
        <v>0</v>
      </c>
      <c r="E7766" s="19">
        <v>15.8</v>
      </c>
      <c r="F7766" s="19">
        <v>4.1399999999999997</v>
      </c>
      <c r="G7766" s="19">
        <v>0</v>
      </c>
      <c r="H7766" s="17">
        <f t="shared" si="366"/>
        <v>0</v>
      </c>
      <c r="I7766" s="18">
        <f t="shared" si="364"/>
        <v>15.8</v>
      </c>
      <c r="J7766" s="17">
        <f t="shared" si="365"/>
        <v>0</v>
      </c>
    </row>
    <row r="7767" spans="1:10" x14ac:dyDescent="0.3">
      <c r="A7767" s="2">
        <v>20201119</v>
      </c>
      <c r="B7767" s="2" t="s">
        <v>43</v>
      </c>
      <c r="C7767" s="2">
        <v>0</v>
      </c>
      <c r="D7767" s="2">
        <v>0</v>
      </c>
      <c r="E7767" s="2">
        <v>15.69</v>
      </c>
      <c r="F7767" s="2">
        <v>3.86</v>
      </c>
      <c r="G7767" s="2">
        <v>0</v>
      </c>
      <c r="H7767" s="16">
        <f t="shared" si="366"/>
        <v>0</v>
      </c>
      <c r="I7767" s="15">
        <f t="shared" si="364"/>
        <v>15.69</v>
      </c>
      <c r="J7767" s="14">
        <f t="shared" si="365"/>
        <v>0</v>
      </c>
    </row>
    <row r="7768" spans="1:10" x14ac:dyDescent="0.3">
      <c r="A7768" s="19">
        <v>20201119</v>
      </c>
      <c r="B7768" s="19" t="s">
        <v>42</v>
      </c>
      <c r="C7768" s="19">
        <v>0</v>
      </c>
      <c r="D7768" s="19">
        <v>0</v>
      </c>
      <c r="E7768" s="19">
        <v>15.55</v>
      </c>
      <c r="F7768" s="19">
        <v>3.93</v>
      </c>
      <c r="G7768" s="19">
        <v>0</v>
      </c>
      <c r="H7768" s="17">
        <f t="shared" si="366"/>
        <v>0</v>
      </c>
      <c r="I7768" s="18">
        <f t="shared" si="364"/>
        <v>15.55</v>
      </c>
      <c r="J7768" s="17">
        <f t="shared" si="365"/>
        <v>0</v>
      </c>
    </row>
    <row r="7769" spans="1:10" x14ac:dyDescent="0.3">
      <c r="A7769" s="2">
        <v>20201119</v>
      </c>
      <c r="B7769" s="2" t="s">
        <v>41</v>
      </c>
      <c r="C7769" s="2">
        <v>0</v>
      </c>
      <c r="D7769" s="2">
        <v>0</v>
      </c>
      <c r="E7769" s="2">
        <v>15.7</v>
      </c>
      <c r="F7769" s="2">
        <v>4.07</v>
      </c>
      <c r="G7769" s="2">
        <v>0</v>
      </c>
      <c r="H7769" s="16">
        <f t="shared" si="366"/>
        <v>0</v>
      </c>
      <c r="I7769" s="15">
        <f t="shared" si="364"/>
        <v>15.7</v>
      </c>
      <c r="J7769" s="14">
        <f t="shared" si="365"/>
        <v>0</v>
      </c>
    </row>
    <row r="7770" spans="1:10" x14ac:dyDescent="0.3">
      <c r="A7770" s="19">
        <v>20201119</v>
      </c>
      <c r="B7770" s="19" t="s">
        <v>40</v>
      </c>
      <c r="C7770" s="19">
        <v>31</v>
      </c>
      <c r="D7770" s="19">
        <v>7.2</v>
      </c>
      <c r="E7770" s="19">
        <v>15.94</v>
      </c>
      <c r="F7770" s="19">
        <v>4.55</v>
      </c>
      <c r="G7770" s="19">
        <v>0</v>
      </c>
      <c r="H7770" s="17">
        <f t="shared" si="366"/>
        <v>247.34062242234376</v>
      </c>
      <c r="I7770" s="18">
        <f t="shared" si="364"/>
        <v>23.669394450698242</v>
      </c>
      <c r="J7770" s="17">
        <f t="shared" si="365"/>
        <v>0.24882163004377689</v>
      </c>
    </row>
    <row r="7771" spans="1:10" x14ac:dyDescent="0.3">
      <c r="A7771" s="2">
        <v>20201119</v>
      </c>
      <c r="B7771" s="2" t="s">
        <v>39</v>
      </c>
      <c r="C7771" s="2">
        <v>214</v>
      </c>
      <c r="D7771" s="2">
        <v>16.48</v>
      </c>
      <c r="E7771" s="2">
        <v>16.97</v>
      </c>
      <c r="F7771" s="2">
        <v>4.83</v>
      </c>
      <c r="G7771" s="2">
        <v>0</v>
      </c>
      <c r="H7771" s="16">
        <f t="shared" si="366"/>
        <v>754.36943064090281</v>
      </c>
      <c r="I7771" s="15">
        <f t="shared" si="364"/>
        <v>40.544044707528215</v>
      </c>
      <c r="J7771" s="14">
        <f t="shared" si="365"/>
        <v>0.7016026459394662</v>
      </c>
    </row>
    <row r="7772" spans="1:10" x14ac:dyDescent="0.3">
      <c r="A7772" s="19">
        <v>20201119</v>
      </c>
      <c r="B7772" s="19" t="s">
        <v>38</v>
      </c>
      <c r="C7772" s="19">
        <v>363.01</v>
      </c>
      <c r="D7772" s="19">
        <v>24.11</v>
      </c>
      <c r="E7772" s="19">
        <v>18.489999999999998</v>
      </c>
      <c r="F7772" s="19">
        <v>4.6900000000000004</v>
      </c>
      <c r="G7772" s="19">
        <v>0</v>
      </c>
      <c r="H7772" s="17">
        <f t="shared" si="366"/>
        <v>888.66361730524511</v>
      </c>
      <c r="I7772" s="18">
        <f t="shared" si="364"/>
        <v>46.260738040788908</v>
      </c>
      <c r="J7772" s="17">
        <f t="shared" si="365"/>
        <v>0.80364221762266497</v>
      </c>
    </row>
    <row r="7773" spans="1:10" x14ac:dyDescent="0.3">
      <c r="A7773" s="2">
        <v>20201119</v>
      </c>
      <c r="B7773" s="2" t="s">
        <v>37</v>
      </c>
      <c r="C7773" s="2">
        <v>471.01</v>
      </c>
      <c r="D7773" s="2">
        <v>29.43</v>
      </c>
      <c r="E7773" s="2">
        <v>20.27</v>
      </c>
      <c r="F7773" s="2">
        <v>4.97</v>
      </c>
      <c r="G7773" s="2">
        <v>0</v>
      </c>
      <c r="H7773" s="16">
        <f t="shared" si="366"/>
        <v>958.58462454424591</v>
      </c>
      <c r="I7773" s="15">
        <f t="shared" si="364"/>
        <v>50.225769517007684</v>
      </c>
      <c r="J7773" s="14">
        <f t="shared" si="365"/>
        <v>0.84976996793839366</v>
      </c>
    </row>
    <row r="7774" spans="1:10" x14ac:dyDescent="0.3">
      <c r="A7774" s="19">
        <v>20201119</v>
      </c>
      <c r="B7774" s="19" t="s">
        <v>36</v>
      </c>
      <c r="C7774" s="19">
        <v>526.01</v>
      </c>
      <c r="D7774" s="19">
        <v>31.77</v>
      </c>
      <c r="E7774" s="19">
        <v>21.79</v>
      </c>
      <c r="F7774" s="19">
        <v>5.17</v>
      </c>
      <c r="G7774" s="19">
        <v>0</v>
      </c>
      <c r="H7774" s="17">
        <f t="shared" si="366"/>
        <v>999.04898325882448</v>
      </c>
      <c r="I7774" s="18">
        <f t="shared" si="364"/>
        <v>53.010280726838261</v>
      </c>
      <c r="J7774" s="17">
        <f t="shared" si="365"/>
        <v>0.87312259209458543</v>
      </c>
    </row>
    <row r="7775" spans="1:10" x14ac:dyDescent="0.3">
      <c r="A7775" s="2">
        <v>20201119</v>
      </c>
      <c r="B7775" s="2" t="s">
        <v>35</v>
      </c>
      <c r="C7775" s="2">
        <v>486.01</v>
      </c>
      <c r="D7775" s="2">
        <v>30.77</v>
      </c>
      <c r="E7775" s="2">
        <v>22.91</v>
      </c>
      <c r="F7775" s="2">
        <v>4.97</v>
      </c>
      <c r="G7775" s="2">
        <v>0</v>
      </c>
      <c r="H7775" s="16">
        <f t="shared" si="366"/>
        <v>949.99336946904009</v>
      </c>
      <c r="I7775" s="15">
        <f t="shared" si="364"/>
        <v>52.597292795907507</v>
      </c>
      <c r="J7775" s="14">
        <f t="shared" si="365"/>
        <v>0.83201576619770479</v>
      </c>
    </row>
    <row r="7776" spans="1:10" x14ac:dyDescent="0.3">
      <c r="A7776" s="19">
        <v>20201119</v>
      </c>
      <c r="B7776" s="19" t="s">
        <v>34</v>
      </c>
      <c r="C7776" s="19">
        <v>427.01</v>
      </c>
      <c r="D7776" s="19">
        <v>26.59</v>
      </c>
      <c r="E7776" s="19">
        <v>23.56</v>
      </c>
      <c r="F7776" s="19">
        <v>4.55</v>
      </c>
      <c r="G7776" s="19">
        <v>0</v>
      </c>
      <c r="H7776" s="17">
        <f t="shared" si="366"/>
        <v>953.99266611594442</v>
      </c>
      <c r="I7776" s="18">
        <f t="shared" si="364"/>
        <v>53.372270816123262</v>
      </c>
      <c r="J7776" s="17">
        <f t="shared" si="365"/>
        <v>0.83219144385757782</v>
      </c>
    </row>
    <row r="7777" spans="1:10" x14ac:dyDescent="0.3">
      <c r="A7777" s="2">
        <v>20201119</v>
      </c>
      <c r="B7777" s="2" t="s">
        <v>33</v>
      </c>
      <c r="C7777" s="2">
        <v>301.01</v>
      </c>
      <c r="D7777" s="2">
        <v>19.82</v>
      </c>
      <c r="E7777" s="2">
        <v>23.65</v>
      </c>
      <c r="F7777" s="2">
        <v>4.21</v>
      </c>
      <c r="G7777" s="2">
        <v>0</v>
      </c>
      <c r="H7777" s="16">
        <f t="shared" si="366"/>
        <v>887.7614033058843</v>
      </c>
      <c r="I7777" s="15">
        <f t="shared" si="364"/>
        <v>51.392543853308879</v>
      </c>
      <c r="J7777" s="14">
        <f t="shared" si="365"/>
        <v>0.78232513534976911</v>
      </c>
    </row>
    <row r="7778" spans="1:10" x14ac:dyDescent="0.3">
      <c r="A7778" s="19">
        <v>20201119</v>
      </c>
      <c r="B7778" s="19" t="s">
        <v>32</v>
      </c>
      <c r="C7778" s="19">
        <v>146.01</v>
      </c>
      <c r="D7778" s="19">
        <v>11.14</v>
      </c>
      <c r="E7778" s="19">
        <v>23.04</v>
      </c>
      <c r="F7778" s="19">
        <v>4.28</v>
      </c>
      <c r="G7778" s="19">
        <v>0</v>
      </c>
      <c r="H7778" s="17">
        <f t="shared" si="366"/>
        <v>755.71799545731608</v>
      </c>
      <c r="I7778" s="18">
        <f t="shared" si="364"/>
        <v>46.656187358041123</v>
      </c>
      <c r="J7778" s="17">
        <f t="shared" si="365"/>
        <v>0.68207112820971505</v>
      </c>
    </row>
    <row r="7779" spans="1:10" x14ac:dyDescent="0.3">
      <c r="A7779" s="2">
        <v>20201119</v>
      </c>
      <c r="B7779" s="2" t="s">
        <v>31</v>
      </c>
      <c r="C7779" s="2">
        <v>0</v>
      </c>
      <c r="D7779" s="2">
        <v>0</v>
      </c>
      <c r="E7779" s="2">
        <v>21.72</v>
      </c>
      <c r="F7779" s="2">
        <v>4.62</v>
      </c>
      <c r="G7779" s="2">
        <v>0</v>
      </c>
      <c r="H7779" s="16">
        <f t="shared" si="366"/>
        <v>0</v>
      </c>
      <c r="I7779" s="15">
        <f t="shared" si="364"/>
        <v>21.72</v>
      </c>
      <c r="J7779" s="14">
        <f t="shared" si="365"/>
        <v>0</v>
      </c>
    </row>
    <row r="7780" spans="1:10" x14ac:dyDescent="0.3">
      <c r="A7780" s="19">
        <v>20201119</v>
      </c>
      <c r="B7780" s="19" t="s">
        <v>30</v>
      </c>
      <c r="C7780" s="19">
        <v>0</v>
      </c>
      <c r="D7780" s="19">
        <v>0</v>
      </c>
      <c r="E7780" s="19">
        <v>20.53</v>
      </c>
      <c r="F7780" s="19">
        <v>5.0999999999999996</v>
      </c>
      <c r="G7780" s="19">
        <v>0</v>
      </c>
      <c r="H7780" s="17">
        <f t="shared" si="366"/>
        <v>0</v>
      </c>
      <c r="I7780" s="18">
        <f t="shared" si="364"/>
        <v>20.53</v>
      </c>
      <c r="J7780" s="17">
        <f t="shared" si="365"/>
        <v>0</v>
      </c>
    </row>
    <row r="7781" spans="1:10" x14ac:dyDescent="0.3">
      <c r="A7781" s="2">
        <v>20201119</v>
      </c>
      <c r="B7781" s="2" t="s">
        <v>29</v>
      </c>
      <c r="C7781" s="2">
        <v>0</v>
      </c>
      <c r="D7781" s="2">
        <v>0</v>
      </c>
      <c r="E7781" s="2">
        <v>19.79</v>
      </c>
      <c r="F7781" s="2">
        <v>4.9000000000000004</v>
      </c>
      <c r="G7781" s="2">
        <v>0</v>
      </c>
      <c r="H7781" s="16">
        <f t="shared" si="366"/>
        <v>0</v>
      </c>
      <c r="I7781" s="15">
        <f t="shared" si="364"/>
        <v>19.79</v>
      </c>
      <c r="J7781" s="14">
        <f t="shared" si="365"/>
        <v>0</v>
      </c>
    </row>
    <row r="7782" spans="1:10" x14ac:dyDescent="0.3">
      <c r="A7782" s="19">
        <v>20201119</v>
      </c>
      <c r="B7782" s="19" t="s">
        <v>28</v>
      </c>
      <c r="C7782" s="19">
        <v>0</v>
      </c>
      <c r="D7782" s="19">
        <v>0</v>
      </c>
      <c r="E7782" s="19">
        <v>19.190000000000001</v>
      </c>
      <c r="F7782" s="19">
        <v>4.9000000000000004</v>
      </c>
      <c r="G7782" s="19">
        <v>0</v>
      </c>
      <c r="H7782" s="17">
        <f t="shared" si="366"/>
        <v>0</v>
      </c>
      <c r="I7782" s="18">
        <f t="shared" si="364"/>
        <v>19.190000000000001</v>
      </c>
      <c r="J7782" s="17">
        <f t="shared" si="365"/>
        <v>0</v>
      </c>
    </row>
    <row r="7783" spans="1:10" x14ac:dyDescent="0.3">
      <c r="A7783" s="2">
        <v>20201119</v>
      </c>
      <c r="B7783" s="2" t="s">
        <v>27</v>
      </c>
      <c r="C7783" s="2">
        <v>0</v>
      </c>
      <c r="D7783" s="2">
        <v>0</v>
      </c>
      <c r="E7783" s="2">
        <v>18.579999999999998</v>
      </c>
      <c r="F7783" s="2">
        <v>4.97</v>
      </c>
      <c r="G7783" s="2">
        <v>0</v>
      </c>
      <c r="H7783" s="16">
        <f t="shared" si="366"/>
        <v>0</v>
      </c>
      <c r="I7783" s="15">
        <f t="shared" si="364"/>
        <v>18.579999999999998</v>
      </c>
      <c r="J7783" s="14">
        <f t="shared" si="365"/>
        <v>0</v>
      </c>
    </row>
    <row r="7784" spans="1:10" x14ac:dyDescent="0.3">
      <c r="A7784" s="19">
        <v>20201119</v>
      </c>
      <c r="B7784" s="19" t="s">
        <v>26</v>
      </c>
      <c r="C7784" s="19">
        <v>0</v>
      </c>
      <c r="D7784" s="19">
        <v>0</v>
      </c>
      <c r="E7784" s="19">
        <v>18.02</v>
      </c>
      <c r="F7784" s="19">
        <v>4.97</v>
      </c>
      <c r="G7784" s="19">
        <v>0</v>
      </c>
      <c r="H7784" s="17">
        <f t="shared" si="366"/>
        <v>0</v>
      </c>
      <c r="I7784" s="18">
        <f t="shared" si="364"/>
        <v>18.02</v>
      </c>
      <c r="J7784" s="17">
        <f t="shared" si="365"/>
        <v>0</v>
      </c>
    </row>
    <row r="7785" spans="1:10" x14ac:dyDescent="0.3">
      <c r="A7785" s="2">
        <v>20201119</v>
      </c>
      <c r="B7785" s="2" t="s">
        <v>25</v>
      </c>
      <c r="C7785" s="2">
        <v>0</v>
      </c>
      <c r="D7785" s="2">
        <v>0</v>
      </c>
      <c r="E7785" s="2">
        <v>17.53</v>
      </c>
      <c r="F7785" s="2">
        <v>4.83</v>
      </c>
      <c r="G7785" s="2">
        <v>0</v>
      </c>
      <c r="H7785" s="16">
        <f t="shared" si="366"/>
        <v>0</v>
      </c>
      <c r="I7785" s="15">
        <f t="shared" si="364"/>
        <v>17.53</v>
      </c>
      <c r="J7785" s="14">
        <f t="shared" si="365"/>
        <v>0</v>
      </c>
    </row>
    <row r="7786" spans="1:10" x14ac:dyDescent="0.3">
      <c r="A7786" s="19">
        <v>20201120</v>
      </c>
      <c r="B7786" s="19" t="s">
        <v>48</v>
      </c>
      <c r="C7786" s="19">
        <v>0</v>
      </c>
      <c r="D7786" s="19">
        <v>0</v>
      </c>
      <c r="E7786" s="19">
        <v>17.079999999999998</v>
      </c>
      <c r="F7786" s="19">
        <v>4.76</v>
      </c>
      <c r="G7786" s="19">
        <v>0</v>
      </c>
      <c r="H7786" s="17">
        <f t="shared" si="366"/>
        <v>0</v>
      </c>
      <c r="I7786" s="18">
        <f t="shared" si="364"/>
        <v>17.079999999999998</v>
      </c>
      <c r="J7786" s="17">
        <f t="shared" si="365"/>
        <v>0</v>
      </c>
    </row>
    <row r="7787" spans="1:10" x14ac:dyDescent="0.3">
      <c r="A7787" s="2">
        <v>20201120</v>
      </c>
      <c r="B7787" s="2" t="s">
        <v>47</v>
      </c>
      <c r="C7787" s="2">
        <v>0</v>
      </c>
      <c r="D7787" s="2">
        <v>0</v>
      </c>
      <c r="E7787" s="2">
        <v>16.63</v>
      </c>
      <c r="F7787" s="2">
        <v>4.6900000000000004</v>
      </c>
      <c r="G7787" s="2">
        <v>0</v>
      </c>
      <c r="H7787" s="16">
        <f t="shared" si="366"/>
        <v>0</v>
      </c>
      <c r="I7787" s="15">
        <f t="shared" si="364"/>
        <v>16.63</v>
      </c>
      <c r="J7787" s="14">
        <f t="shared" si="365"/>
        <v>0</v>
      </c>
    </row>
    <row r="7788" spans="1:10" x14ac:dyDescent="0.3">
      <c r="A7788" s="19">
        <v>20201120</v>
      </c>
      <c r="B7788" s="19" t="s">
        <v>46</v>
      </c>
      <c r="C7788" s="19">
        <v>0</v>
      </c>
      <c r="D7788" s="19">
        <v>0</v>
      </c>
      <c r="E7788" s="19">
        <v>16.21</v>
      </c>
      <c r="F7788" s="19">
        <v>4.9000000000000004</v>
      </c>
      <c r="G7788" s="19">
        <v>0</v>
      </c>
      <c r="H7788" s="17">
        <f t="shared" si="366"/>
        <v>0</v>
      </c>
      <c r="I7788" s="18">
        <f t="shared" si="364"/>
        <v>16.21</v>
      </c>
      <c r="J7788" s="17">
        <f t="shared" si="365"/>
        <v>0</v>
      </c>
    </row>
    <row r="7789" spans="1:10" x14ac:dyDescent="0.3">
      <c r="A7789" s="2">
        <v>20201120</v>
      </c>
      <c r="B7789" s="2" t="s">
        <v>45</v>
      </c>
      <c r="C7789" s="2">
        <v>0</v>
      </c>
      <c r="D7789" s="2">
        <v>0</v>
      </c>
      <c r="E7789" s="2">
        <v>15.87</v>
      </c>
      <c r="F7789" s="2">
        <v>4.97</v>
      </c>
      <c r="G7789" s="2">
        <v>0</v>
      </c>
      <c r="H7789" s="16">
        <f t="shared" si="366"/>
        <v>0</v>
      </c>
      <c r="I7789" s="15">
        <f t="shared" si="364"/>
        <v>15.87</v>
      </c>
      <c r="J7789" s="14">
        <f t="shared" si="365"/>
        <v>0</v>
      </c>
    </row>
    <row r="7790" spans="1:10" x14ac:dyDescent="0.3">
      <c r="A7790" s="19">
        <v>20201120</v>
      </c>
      <c r="B7790" s="19" t="s">
        <v>44</v>
      </c>
      <c r="C7790" s="19">
        <v>0</v>
      </c>
      <c r="D7790" s="19">
        <v>0</v>
      </c>
      <c r="E7790" s="19">
        <v>15.61</v>
      </c>
      <c r="F7790" s="19">
        <v>4.76</v>
      </c>
      <c r="G7790" s="19">
        <v>0</v>
      </c>
      <c r="H7790" s="17">
        <f t="shared" si="366"/>
        <v>0</v>
      </c>
      <c r="I7790" s="18">
        <f t="shared" si="364"/>
        <v>15.61</v>
      </c>
      <c r="J7790" s="17">
        <f t="shared" si="365"/>
        <v>0</v>
      </c>
    </row>
    <row r="7791" spans="1:10" x14ac:dyDescent="0.3">
      <c r="A7791" s="2">
        <v>20201120</v>
      </c>
      <c r="B7791" s="2" t="s">
        <v>43</v>
      </c>
      <c r="C7791" s="2">
        <v>0</v>
      </c>
      <c r="D7791" s="2">
        <v>0</v>
      </c>
      <c r="E7791" s="2">
        <v>15.37</v>
      </c>
      <c r="F7791" s="2">
        <v>4.34</v>
      </c>
      <c r="G7791" s="2">
        <v>0</v>
      </c>
      <c r="H7791" s="16">
        <f t="shared" si="366"/>
        <v>0</v>
      </c>
      <c r="I7791" s="15">
        <f t="shared" si="364"/>
        <v>15.37</v>
      </c>
      <c r="J7791" s="14">
        <f t="shared" si="365"/>
        <v>0</v>
      </c>
    </row>
    <row r="7792" spans="1:10" x14ac:dyDescent="0.3">
      <c r="A7792" s="19">
        <v>20201120</v>
      </c>
      <c r="B7792" s="19" t="s">
        <v>42</v>
      </c>
      <c r="C7792" s="19">
        <v>0</v>
      </c>
      <c r="D7792" s="19">
        <v>0</v>
      </c>
      <c r="E7792" s="19">
        <v>15.07</v>
      </c>
      <c r="F7792" s="19">
        <v>3.93</v>
      </c>
      <c r="G7792" s="19">
        <v>0</v>
      </c>
      <c r="H7792" s="17">
        <f t="shared" si="366"/>
        <v>0</v>
      </c>
      <c r="I7792" s="18">
        <f t="shared" si="364"/>
        <v>15.07</v>
      </c>
      <c r="J7792" s="17">
        <f t="shared" si="365"/>
        <v>0</v>
      </c>
    </row>
    <row r="7793" spans="1:10" x14ac:dyDescent="0.3">
      <c r="A7793" s="2">
        <v>20201120</v>
      </c>
      <c r="B7793" s="2" t="s">
        <v>41</v>
      </c>
      <c r="C7793" s="2">
        <v>0</v>
      </c>
      <c r="D7793" s="2">
        <v>0</v>
      </c>
      <c r="E7793" s="2">
        <v>14.67</v>
      </c>
      <c r="F7793" s="2">
        <v>3.72</v>
      </c>
      <c r="G7793" s="2">
        <v>0</v>
      </c>
      <c r="H7793" s="16">
        <f t="shared" si="366"/>
        <v>0</v>
      </c>
      <c r="I7793" s="15">
        <f t="shared" si="364"/>
        <v>14.67</v>
      </c>
      <c r="J7793" s="14">
        <f t="shared" si="365"/>
        <v>0</v>
      </c>
    </row>
    <row r="7794" spans="1:10" x14ac:dyDescent="0.3">
      <c r="A7794" s="19">
        <v>20201120</v>
      </c>
      <c r="B7794" s="19" t="s">
        <v>40</v>
      </c>
      <c r="C7794" s="19">
        <v>79</v>
      </c>
      <c r="D7794" s="19">
        <v>6.99</v>
      </c>
      <c r="E7794" s="19">
        <v>14.52</v>
      </c>
      <c r="F7794" s="19">
        <v>3.86</v>
      </c>
      <c r="G7794" s="19">
        <v>0</v>
      </c>
      <c r="H7794" s="17">
        <f t="shared" si="366"/>
        <v>649.15797457567874</v>
      </c>
      <c r="I7794" s="18">
        <f t="shared" si="364"/>
        <v>34.806186705489964</v>
      </c>
      <c r="J7794" s="17">
        <f t="shared" si="365"/>
        <v>0.62051203522546805</v>
      </c>
    </row>
    <row r="7795" spans="1:10" x14ac:dyDescent="0.3">
      <c r="A7795" s="2">
        <v>20201120</v>
      </c>
      <c r="B7795" s="2" t="s">
        <v>39</v>
      </c>
      <c r="C7795" s="2">
        <v>230</v>
      </c>
      <c r="D7795" s="2">
        <v>16.260000000000002</v>
      </c>
      <c r="E7795" s="2">
        <v>15.45</v>
      </c>
      <c r="F7795" s="2">
        <v>3.86</v>
      </c>
      <c r="G7795" s="2">
        <v>0</v>
      </c>
      <c r="H7795" s="16">
        <f t="shared" si="366"/>
        <v>821.43863382439986</v>
      </c>
      <c r="I7795" s="15">
        <f t="shared" si="364"/>
        <v>41.119957307012498</v>
      </c>
      <c r="J7795" s="14">
        <f t="shared" si="365"/>
        <v>0.76185163314028992</v>
      </c>
    </row>
    <row r="7796" spans="1:10" x14ac:dyDescent="0.3">
      <c r="A7796" s="19">
        <v>20201120</v>
      </c>
      <c r="B7796" s="19" t="s">
        <v>38</v>
      </c>
      <c r="C7796" s="19">
        <v>373.01</v>
      </c>
      <c r="D7796" s="19">
        <v>23.88</v>
      </c>
      <c r="E7796" s="19">
        <v>17</v>
      </c>
      <c r="F7796" s="19">
        <v>4.07</v>
      </c>
      <c r="G7796" s="19">
        <v>0</v>
      </c>
      <c r="H7796" s="17">
        <f t="shared" si="366"/>
        <v>921.41634176760567</v>
      </c>
      <c r="I7796" s="18">
        <f t="shared" si="364"/>
        <v>45.794260680237677</v>
      </c>
      <c r="J7796" s="17">
        <f t="shared" si="365"/>
        <v>0.83519556954174612</v>
      </c>
    </row>
    <row r="7797" spans="1:10" x14ac:dyDescent="0.3">
      <c r="A7797" s="2">
        <v>20201120</v>
      </c>
      <c r="B7797" s="2" t="s">
        <v>37</v>
      </c>
      <c r="C7797" s="2">
        <v>474.01</v>
      </c>
      <c r="D7797" s="2">
        <v>29.19</v>
      </c>
      <c r="E7797" s="2">
        <v>18.55</v>
      </c>
      <c r="F7797" s="2">
        <v>4.1399999999999997</v>
      </c>
      <c r="G7797" s="2">
        <v>0</v>
      </c>
      <c r="H7797" s="16">
        <f t="shared" si="366"/>
        <v>971.91492085581638</v>
      </c>
      <c r="I7797" s="15">
        <f t="shared" si="364"/>
        <v>48.922341276744262</v>
      </c>
      <c r="J7797" s="14">
        <f t="shared" si="365"/>
        <v>0.867287758926789</v>
      </c>
    </row>
    <row r="7798" spans="1:10" x14ac:dyDescent="0.3">
      <c r="A7798" s="19">
        <v>20201120</v>
      </c>
      <c r="B7798" s="19" t="s">
        <v>36</v>
      </c>
      <c r="C7798" s="19">
        <v>535.01</v>
      </c>
      <c r="D7798" s="19">
        <v>31.53</v>
      </c>
      <c r="E7798" s="19">
        <v>19.88</v>
      </c>
      <c r="F7798" s="19">
        <v>3.86</v>
      </c>
      <c r="G7798" s="19">
        <v>0</v>
      </c>
      <c r="H7798" s="17">
        <f t="shared" si="366"/>
        <v>1023.0713881849783</v>
      </c>
      <c r="I7798" s="18">
        <f t="shared" si="364"/>
        <v>51.850980880780568</v>
      </c>
      <c r="J7798" s="17">
        <f t="shared" si="365"/>
        <v>0.89945427190775007</v>
      </c>
    </row>
    <row r="7799" spans="1:10" x14ac:dyDescent="0.3">
      <c r="A7799" s="2">
        <v>20201120</v>
      </c>
      <c r="B7799" s="2" t="s">
        <v>35</v>
      </c>
      <c r="C7799" s="2">
        <v>507.01</v>
      </c>
      <c r="D7799" s="2">
        <v>30.55</v>
      </c>
      <c r="E7799" s="2">
        <v>20.86</v>
      </c>
      <c r="F7799" s="2">
        <v>3.52</v>
      </c>
      <c r="G7799" s="2">
        <v>0</v>
      </c>
      <c r="H7799" s="16">
        <f t="shared" si="366"/>
        <v>997.48158986155329</v>
      </c>
      <c r="I7799" s="15">
        <f t="shared" si="364"/>
        <v>52.031299683173543</v>
      </c>
      <c r="J7799" s="14">
        <f t="shared" si="365"/>
        <v>0.87614708283357112</v>
      </c>
    </row>
    <row r="7800" spans="1:10" x14ac:dyDescent="0.3">
      <c r="A7800" s="19">
        <v>20201120</v>
      </c>
      <c r="B7800" s="19" t="s">
        <v>34</v>
      </c>
      <c r="C7800" s="19">
        <v>433.01</v>
      </c>
      <c r="D7800" s="19">
        <v>26.4</v>
      </c>
      <c r="E7800" s="19">
        <v>21.43</v>
      </c>
      <c r="F7800" s="19">
        <v>3.38</v>
      </c>
      <c r="G7800" s="19">
        <v>0</v>
      </c>
      <c r="H7800" s="17">
        <f t="shared" si="366"/>
        <v>973.85456722916547</v>
      </c>
      <c r="I7800" s="18">
        <f t="shared" si="364"/>
        <v>51.862955225911421</v>
      </c>
      <c r="J7800" s="17">
        <f t="shared" si="365"/>
        <v>0.85613181486704659</v>
      </c>
    </row>
    <row r="7801" spans="1:10" x14ac:dyDescent="0.3">
      <c r="A7801" s="2">
        <v>20201120</v>
      </c>
      <c r="B7801" s="2" t="s">
        <v>33</v>
      </c>
      <c r="C7801" s="2">
        <v>311.01</v>
      </c>
      <c r="D7801" s="2">
        <v>19.66</v>
      </c>
      <c r="E7801" s="2">
        <v>21.49</v>
      </c>
      <c r="F7801" s="2">
        <v>3.31</v>
      </c>
      <c r="G7801" s="2">
        <v>0</v>
      </c>
      <c r="H7801" s="16">
        <f t="shared" si="366"/>
        <v>924.42021112927728</v>
      </c>
      <c r="I7801" s="15">
        <f t="shared" si="364"/>
        <v>50.378131597789917</v>
      </c>
      <c r="J7801" s="14">
        <f t="shared" si="365"/>
        <v>0.81884995116564741</v>
      </c>
    </row>
    <row r="7802" spans="1:10" x14ac:dyDescent="0.3">
      <c r="A7802" s="19">
        <v>20201120</v>
      </c>
      <c r="B7802" s="19" t="s">
        <v>32</v>
      </c>
      <c r="C7802" s="19">
        <v>150.01</v>
      </c>
      <c r="D7802" s="19">
        <v>11</v>
      </c>
      <c r="E7802" s="19">
        <v>20.95</v>
      </c>
      <c r="F7802" s="19">
        <v>3.31</v>
      </c>
      <c r="G7802" s="19">
        <v>0</v>
      </c>
      <c r="H7802" s="17">
        <f t="shared" si="366"/>
        <v>786.17886805581895</v>
      </c>
      <c r="I7802" s="18">
        <f t="shared" si="364"/>
        <v>45.518089626744342</v>
      </c>
      <c r="J7802" s="17">
        <f t="shared" si="365"/>
        <v>0.71358986990742124</v>
      </c>
    </row>
    <row r="7803" spans="1:10" x14ac:dyDescent="0.3">
      <c r="A7803" s="2">
        <v>20201120</v>
      </c>
      <c r="B7803" s="2" t="s">
        <v>31</v>
      </c>
      <c r="C7803" s="2">
        <v>0</v>
      </c>
      <c r="D7803" s="2">
        <v>0</v>
      </c>
      <c r="E7803" s="2">
        <v>19.68</v>
      </c>
      <c r="F7803" s="2">
        <v>3.79</v>
      </c>
      <c r="G7803" s="2">
        <v>0</v>
      </c>
      <c r="H7803" s="16">
        <f t="shared" si="366"/>
        <v>0</v>
      </c>
      <c r="I7803" s="15">
        <f t="shared" si="364"/>
        <v>19.68</v>
      </c>
      <c r="J7803" s="14">
        <f t="shared" si="365"/>
        <v>0</v>
      </c>
    </row>
    <row r="7804" spans="1:10" x14ac:dyDescent="0.3">
      <c r="A7804" s="19">
        <v>20201120</v>
      </c>
      <c r="B7804" s="19" t="s">
        <v>30</v>
      </c>
      <c r="C7804" s="19">
        <v>0</v>
      </c>
      <c r="D7804" s="19">
        <v>0</v>
      </c>
      <c r="E7804" s="19">
        <v>18.52</v>
      </c>
      <c r="F7804" s="19">
        <v>4.07</v>
      </c>
      <c r="G7804" s="19">
        <v>0</v>
      </c>
      <c r="H7804" s="17">
        <f t="shared" si="366"/>
        <v>0</v>
      </c>
      <c r="I7804" s="18">
        <f t="shared" si="364"/>
        <v>18.52</v>
      </c>
      <c r="J7804" s="17">
        <f t="shared" si="365"/>
        <v>0</v>
      </c>
    </row>
    <row r="7805" spans="1:10" x14ac:dyDescent="0.3">
      <c r="A7805" s="2">
        <v>20201120</v>
      </c>
      <c r="B7805" s="2" t="s">
        <v>29</v>
      </c>
      <c r="C7805" s="2">
        <v>0</v>
      </c>
      <c r="D7805" s="2">
        <v>0</v>
      </c>
      <c r="E7805" s="2">
        <v>17.75</v>
      </c>
      <c r="F7805" s="2">
        <v>3.72</v>
      </c>
      <c r="G7805" s="2">
        <v>0</v>
      </c>
      <c r="H7805" s="16">
        <f t="shared" si="366"/>
        <v>0</v>
      </c>
      <c r="I7805" s="15">
        <f t="shared" si="364"/>
        <v>17.75</v>
      </c>
      <c r="J7805" s="14">
        <f t="shared" si="365"/>
        <v>0</v>
      </c>
    </row>
    <row r="7806" spans="1:10" x14ac:dyDescent="0.3">
      <c r="A7806" s="19">
        <v>20201120</v>
      </c>
      <c r="B7806" s="19" t="s">
        <v>28</v>
      </c>
      <c r="C7806" s="19">
        <v>0</v>
      </c>
      <c r="D7806" s="19">
        <v>0</v>
      </c>
      <c r="E7806" s="19">
        <v>17.100000000000001</v>
      </c>
      <c r="F7806" s="19">
        <v>3.45</v>
      </c>
      <c r="G7806" s="19">
        <v>0</v>
      </c>
      <c r="H7806" s="17">
        <f t="shared" si="366"/>
        <v>0</v>
      </c>
      <c r="I7806" s="18">
        <f t="shared" si="364"/>
        <v>17.100000000000001</v>
      </c>
      <c r="J7806" s="17">
        <f t="shared" si="365"/>
        <v>0</v>
      </c>
    </row>
    <row r="7807" spans="1:10" x14ac:dyDescent="0.3">
      <c r="A7807" s="2">
        <v>20201120</v>
      </c>
      <c r="B7807" s="2" t="s">
        <v>27</v>
      </c>
      <c r="C7807" s="2">
        <v>0</v>
      </c>
      <c r="D7807" s="2">
        <v>0</v>
      </c>
      <c r="E7807" s="2">
        <v>16.48</v>
      </c>
      <c r="F7807" s="2">
        <v>3.45</v>
      </c>
      <c r="G7807" s="2">
        <v>0</v>
      </c>
      <c r="H7807" s="16">
        <f t="shared" si="366"/>
        <v>0</v>
      </c>
      <c r="I7807" s="15">
        <f t="shared" si="364"/>
        <v>16.48</v>
      </c>
      <c r="J7807" s="14">
        <f t="shared" si="365"/>
        <v>0</v>
      </c>
    </row>
    <row r="7808" spans="1:10" x14ac:dyDescent="0.3">
      <c r="A7808" s="19">
        <v>20201120</v>
      </c>
      <c r="B7808" s="19" t="s">
        <v>26</v>
      </c>
      <c r="C7808" s="19">
        <v>0</v>
      </c>
      <c r="D7808" s="19">
        <v>0</v>
      </c>
      <c r="E7808" s="19">
        <v>15.95</v>
      </c>
      <c r="F7808" s="19">
        <v>3.59</v>
      </c>
      <c r="G7808" s="19">
        <v>0</v>
      </c>
      <c r="H7808" s="17">
        <f t="shared" si="366"/>
        <v>0</v>
      </c>
      <c r="I7808" s="18">
        <f t="shared" si="364"/>
        <v>15.95</v>
      </c>
      <c r="J7808" s="17">
        <f t="shared" si="365"/>
        <v>0</v>
      </c>
    </row>
    <row r="7809" spans="1:10" x14ac:dyDescent="0.3">
      <c r="A7809" s="2">
        <v>20201120</v>
      </c>
      <c r="B7809" s="2" t="s">
        <v>25</v>
      </c>
      <c r="C7809" s="2">
        <v>0</v>
      </c>
      <c r="D7809" s="2">
        <v>0</v>
      </c>
      <c r="E7809" s="2">
        <v>15.5</v>
      </c>
      <c r="F7809" s="2">
        <v>3.52</v>
      </c>
      <c r="G7809" s="2">
        <v>0</v>
      </c>
      <c r="H7809" s="16">
        <f t="shared" si="366"/>
        <v>0</v>
      </c>
      <c r="I7809" s="15">
        <f t="shared" si="364"/>
        <v>15.5</v>
      </c>
      <c r="J7809" s="14">
        <f t="shared" si="365"/>
        <v>0</v>
      </c>
    </row>
    <row r="7810" spans="1:10" x14ac:dyDescent="0.3">
      <c r="A7810" s="19">
        <v>20201121</v>
      </c>
      <c r="B7810" s="19" t="s">
        <v>48</v>
      </c>
      <c r="C7810" s="19">
        <v>0</v>
      </c>
      <c r="D7810" s="19">
        <v>0</v>
      </c>
      <c r="E7810" s="19">
        <v>15.04</v>
      </c>
      <c r="F7810" s="19">
        <v>3.52</v>
      </c>
      <c r="G7810" s="19">
        <v>0</v>
      </c>
      <c r="H7810" s="17">
        <f t="shared" si="366"/>
        <v>0</v>
      </c>
      <c r="I7810" s="18">
        <f t="shared" si="364"/>
        <v>15.04</v>
      </c>
      <c r="J7810" s="17">
        <f t="shared" si="365"/>
        <v>0</v>
      </c>
    </row>
    <row r="7811" spans="1:10" x14ac:dyDescent="0.3">
      <c r="A7811" s="2">
        <v>20201121</v>
      </c>
      <c r="B7811" s="2" t="s">
        <v>47</v>
      </c>
      <c r="C7811" s="2">
        <v>0</v>
      </c>
      <c r="D7811" s="2">
        <v>0</v>
      </c>
      <c r="E7811" s="2">
        <v>14.54</v>
      </c>
      <c r="F7811" s="2">
        <v>3.72</v>
      </c>
      <c r="G7811" s="2">
        <v>0</v>
      </c>
      <c r="H7811" s="16">
        <f t="shared" si="366"/>
        <v>0</v>
      </c>
      <c r="I7811" s="15">
        <f t="shared" si="364"/>
        <v>14.54</v>
      </c>
      <c r="J7811" s="14">
        <f t="shared" si="365"/>
        <v>0</v>
      </c>
    </row>
    <row r="7812" spans="1:10" x14ac:dyDescent="0.3">
      <c r="A7812" s="19">
        <v>20201121</v>
      </c>
      <c r="B7812" s="19" t="s">
        <v>46</v>
      </c>
      <c r="C7812" s="19">
        <v>0</v>
      </c>
      <c r="D7812" s="19">
        <v>0</v>
      </c>
      <c r="E7812" s="19">
        <v>14.21</v>
      </c>
      <c r="F7812" s="19">
        <v>3.86</v>
      </c>
      <c r="G7812" s="19">
        <v>0</v>
      </c>
      <c r="H7812" s="17">
        <f t="shared" si="366"/>
        <v>0</v>
      </c>
      <c r="I7812" s="18">
        <f t="shared" si="364"/>
        <v>14.21</v>
      </c>
      <c r="J7812" s="17">
        <f t="shared" si="365"/>
        <v>0</v>
      </c>
    </row>
    <row r="7813" spans="1:10" x14ac:dyDescent="0.3">
      <c r="A7813" s="2">
        <v>20201121</v>
      </c>
      <c r="B7813" s="2" t="s">
        <v>45</v>
      </c>
      <c r="C7813" s="2">
        <v>0</v>
      </c>
      <c r="D7813" s="2">
        <v>0</v>
      </c>
      <c r="E7813" s="2">
        <v>14.03</v>
      </c>
      <c r="F7813" s="2">
        <v>4</v>
      </c>
      <c r="G7813" s="2">
        <v>0</v>
      </c>
      <c r="H7813" s="16">
        <f t="shared" si="366"/>
        <v>0</v>
      </c>
      <c r="I7813" s="15">
        <f t="shared" si="364"/>
        <v>14.03</v>
      </c>
      <c r="J7813" s="14">
        <f t="shared" si="365"/>
        <v>0</v>
      </c>
    </row>
    <row r="7814" spans="1:10" x14ac:dyDescent="0.3">
      <c r="A7814" s="19">
        <v>20201121</v>
      </c>
      <c r="B7814" s="19" t="s">
        <v>44</v>
      </c>
      <c r="C7814" s="19">
        <v>0</v>
      </c>
      <c r="D7814" s="19">
        <v>0</v>
      </c>
      <c r="E7814" s="19">
        <v>13.9</v>
      </c>
      <c r="F7814" s="19">
        <v>4.07</v>
      </c>
      <c r="G7814" s="19">
        <v>0</v>
      </c>
      <c r="H7814" s="17">
        <f t="shared" si="366"/>
        <v>0</v>
      </c>
      <c r="I7814" s="18">
        <f t="shared" si="364"/>
        <v>13.9</v>
      </c>
      <c r="J7814" s="17">
        <f t="shared" si="365"/>
        <v>0</v>
      </c>
    </row>
    <row r="7815" spans="1:10" x14ac:dyDescent="0.3">
      <c r="A7815" s="2">
        <v>20201121</v>
      </c>
      <c r="B7815" s="2" t="s">
        <v>43</v>
      </c>
      <c r="C7815" s="2">
        <v>0</v>
      </c>
      <c r="D7815" s="2">
        <v>0</v>
      </c>
      <c r="E7815" s="2">
        <v>13.75</v>
      </c>
      <c r="F7815" s="2">
        <v>4.1399999999999997</v>
      </c>
      <c r="G7815" s="2">
        <v>0</v>
      </c>
      <c r="H7815" s="16">
        <f t="shared" si="366"/>
        <v>0</v>
      </c>
      <c r="I7815" s="15">
        <f t="shared" si="364"/>
        <v>13.75</v>
      </c>
      <c r="J7815" s="14">
        <f t="shared" si="365"/>
        <v>0</v>
      </c>
    </row>
    <row r="7816" spans="1:10" x14ac:dyDescent="0.3">
      <c r="A7816" s="19">
        <v>20201121</v>
      </c>
      <c r="B7816" s="19" t="s">
        <v>42</v>
      </c>
      <c r="C7816" s="19">
        <v>0</v>
      </c>
      <c r="D7816" s="19">
        <v>0</v>
      </c>
      <c r="E7816" s="19">
        <v>13.56</v>
      </c>
      <c r="F7816" s="19">
        <v>4.21</v>
      </c>
      <c r="G7816" s="19">
        <v>0</v>
      </c>
      <c r="H7816" s="17">
        <f t="shared" si="366"/>
        <v>0</v>
      </c>
      <c r="I7816" s="18">
        <f t="shared" si="364"/>
        <v>13.56</v>
      </c>
      <c r="J7816" s="17">
        <f t="shared" si="365"/>
        <v>0</v>
      </c>
    </row>
    <row r="7817" spans="1:10" x14ac:dyDescent="0.3">
      <c r="A7817" s="2">
        <v>20201121</v>
      </c>
      <c r="B7817" s="2" t="s">
        <v>41</v>
      </c>
      <c r="C7817" s="2">
        <v>0</v>
      </c>
      <c r="D7817" s="2">
        <v>0</v>
      </c>
      <c r="E7817" s="2">
        <v>13.24</v>
      </c>
      <c r="F7817" s="2">
        <v>4.21</v>
      </c>
      <c r="G7817" s="2">
        <v>0</v>
      </c>
      <c r="H7817" s="16">
        <f t="shared" si="366"/>
        <v>0</v>
      </c>
      <c r="I7817" s="15">
        <f t="shared" si="364"/>
        <v>13.24</v>
      </c>
      <c r="J7817" s="14">
        <f t="shared" si="365"/>
        <v>0</v>
      </c>
    </row>
    <row r="7818" spans="1:10" x14ac:dyDescent="0.3">
      <c r="A7818" s="19">
        <v>20201121</v>
      </c>
      <c r="B7818" s="19" t="s">
        <v>40</v>
      </c>
      <c r="C7818" s="19">
        <v>79</v>
      </c>
      <c r="D7818" s="19">
        <v>6.78</v>
      </c>
      <c r="E7818" s="19">
        <v>13.08</v>
      </c>
      <c r="F7818" s="19">
        <v>4.41</v>
      </c>
      <c r="G7818" s="19">
        <v>0</v>
      </c>
      <c r="H7818" s="17">
        <f t="shared" si="366"/>
        <v>669.1662950068054</v>
      </c>
      <c r="I7818" s="18">
        <f t="shared" ref="I7818:I7881" si="367">E7818+H7818*((NOCT-20)/(800))</f>
        <v>33.991446718962671</v>
      </c>
      <c r="J7818" s="17">
        <f t="shared" ref="J7818:J7881" si="368">P_STC__W*(H7818/1000)*(1+(alpha_p/100)*(I7818-25))</f>
        <v>0.64209081611224827</v>
      </c>
    </row>
    <row r="7819" spans="1:10" x14ac:dyDescent="0.3">
      <c r="A7819" s="2">
        <v>20201121</v>
      </c>
      <c r="B7819" s="2" t="s">
        <v>39</v>
      </c>
      <c r="C7819" s="2">
        <v>228</v>
      </c>
      <c r="D7819" s="2">
        <v>16.04</v>
      </c>
      <c r="E7819" s="2">
        <v>13.85</v>
      </c>
      <c r="F7819" s="2">
        <v>4.4800000000000004</v>
      </c>
      <c r="G7819" s="2">
        <v>0</v>
      </c>
      <c r="H7819" s="16">
        <f t="shared" si="366"/>
        <v>825.16499651985328</v>
      </c>
      <c r="I7819" s="15">
        <f t="shared" si="367"/>
        <v>39.636406141245416</v>
      </c>
      <c r="J7819" s="14">
        <f t="shared" si="368"/>
        <v>0.77081647141813558</v>
      </c>
    </row>
    <row r="7820" spans="1:10" x14ac:dyDescent="0.3">
      <c r="A7820" s="19">
        <v>20201121</v>
      </c>
      <c r="B7820" s="19" t="s">
        <v>38</v>
      </c>
      <c r="C7820" s="19">
        <v>386.01</v>
      </c>
      <c r="D7820" s="19">
        <v>23.65</v>
      </c>
      <c r="E7820" s="19">
        <v>15.13</v>
      </c>
      <c r="F7820" s="19">
        <v>4.4800000000000004</v>
      </c>
      <c r="G7820" s="19">
        <v>0</v>
      </c>
      <c r="H7820" s="17">
        <f t="shared" si="366"/>
        <v>962.26196735598717</v>
      </c>
      <c r="I7820" s="18">
        <f t="shared" si="367"/>
        <v>45.200686479874598</v>
      </c>
      <c r="J7820" s="17">
        <f t="shared" si="368"/>
        <v>0.87478938194269185</v>
      </c>
    </row>
    <row r="7821" spans="1:10" x14ac:dyDescent="0.3">
      <c r="A7821" s="2">
        <v>20201121</v>
      </c>
      <c r="B7821" s="2" t="s">
        <v>37</v>
      </c>
      <c r="C7821" s="2">
        <v>491.01</v>
      </c>
      <c r="D7821" s="2">
        <v>28.95</v>
      </c>
      <c r="E7821" s="2">
        <v>16.46</v>
      </c>
      <c r="F7821" s="2">
        <v>4.07</v>
      </c>
      <c r="G7821" s="2">
        <v>0</v>
      </c>
      <c r="H7821" s="16">
        <f t="shared" si="366"/>
        <v>1014.3866724679199</v>
      </c>
      <c r="I7821" s="15">
        <f t="shared" si="367"/>
        <v>48.159583514622497</v>
      </c>
      <c r="J7821" s="14">
        <f t="shared" si="368"/>
        <v>0.90866919461078621</v>
      </c>
    </row>
    <row r="7822" spans="1:10" x14ac:dyDescent="0.3">
      <c r="A7822" s="19">
        <v>20201121</v>
      </c>
      <c r="B7822" s="19" t="s">
        <v>36</v>
      </c>
      <c r="C7822" s="19">
        <v>540.01</v>
      </c>
      <c r="D7822" s="19">
        <v>31.31</v>
      </c>
      <c r="E7822" s="19">
        <v>17.559999999999999</v>
      </c>
      <c r="F7822" s="19">
        <v>3.52</v>
      </c>
      <c r="G7822" s="19">
        <v>0</v>
      </c>
      <c r="H7822" s="17">
        <f t="shared" si="366"/>
        <v>1039.1437526067527</v>
      </c>
      <c r="I7822" s="18">
        <f t="shared" si="367"/>
        <v>50.033242268961018</v>
      </c>
      <c r="J7822" s="17">
        <f t="shared" si="368"/>
        <v>0.92208463470598323</v>
      </c>
    </row>
    <row r="7823" spans="1:10" x14ac:dyDescent="0.3">
      <c r="A7823" s="2">
        <v>20201121</v>
      </c>
      <c r="B7823" s="2" t="s">
        <v>35</v>
      </c>
      <c r="C7823" s="2">
        <v>517.01</v>
      </c>
      <c r="D7823" s="2">
        <v>30.34</v>
      </c>
      <c r="E7823" s="2">
        <v>18.350000000000001</v>
      </c>
      <c r="F7823" s="2">
        <v>3.1</v>
      </c>
      <c r="G7823" s="2">
        <v>0</v>
      </c>
      <c r="H7823" s="16">
        <f t="shared" si="366"/>
        <v>1023.5181619715328</v>
      </c>
      <c r="I7823" s="15">
        <f t="shared" si="367"/>
        <v>50.334942561610404</v>
      </c>
      <c r="J7823" s="14">
        <f t="shared" si="368"/>
        <v>0.90682967967212047</v>
      </c>
    </row>
    <row r="7824" spans="1:10" x14ac:dyDescent="0.3">
      <c r="A7824" s="19">
        <v>20201121</v>
      </c>
      <c r="B7824" s="19" t="s">
        <v>34</v>
      </c>
      <c r="C7824" s="19">
        <v>439.01</v>
      </c>
      <c r="D7824" s="19">
        <v>26.22</v>
      </c>
      <c r="E7824" s="19">
        <v>18.82</v>
      </c>
      <c r="F7824" s="19">
        <v>2.62</v>
      </c>
      <c r="G7824" s="19">
        <v>0</v>
      </c>
      <c r="H7824" s="17">
        <f t="shared" si="366"/>
        <v>993.6421295502962</v>
      </c>
      <c r="I7824" s="18">
        <f t="shared" si="367"/>
        <v>49.871316548446757</v>
      </c>
      <c r="J7824" s="17">
        <f t="shared" si="368"/>
        <v>0.88243278382066448</v>
      </c>
    </row>
    <row r="7825" spans="1:10" x14ac:dyDescent="0.3">
      <c r="A7825" s="2">
        <v>20201121</v>
      </c>
      <c r="B7825" s="2" t="s">
        <v>33</v>
      </c>
      <c r="C7825" s="2">
        <v>308.01</v>
      </c>
      <c r="D7825" s="2">
        <v>19.510000000000002</v>
      </c>
      <c r="E7825" s="2">
        <v>19.02</v>
      </c>
      <c r="F7825" s="2">
        <v>2.21</v>
      </c>
      <c r="G7825" s="2">
        <v>0</v>
      </c>
      <c r="H7825" s="16">
        <f t="shared" si="366"/>
        <v>922.26466702985954</v>
      </c>
      <c r="I7825" s="15">
        <f t="shared" si="367"/>
        <v>47.840770844683107</v>
      </c>
      <c r="J7825" s="14">
        <f t="shared" si="368"/>
        <v>0.82747110539986302</v>
      </c>
    </row>
    <row r="7826" spans="1:10" x14ac:dyDescent="0.3">
      <c r="A7826" s="19">
        <v>20201121</v>
      </c>
      <c r="B7826" s="19" t="s">
        <v>32</v>
      </c>
      <c r="C7826" s="19">
        <v>152.01</v>
      </c>
      <c r="D7826" s="19">
        <v>10.88</v>
      </c>
      <c r="E7826" s="19">
        <v>18.86</v>
      </c>
      <c r="F7826" s="19">
        <v>1.66</v>
      </c>
      <c r="G7826" s="19">
        <v>0</v>
      </c>
      <c r="H7826" s="17">
        <f t="shared" si="366"/>
        <v>805.33963020214981</v>
      </c>
      <c r="I7826" s="18">
        <f t="shared" si="367"/>
        <v>44.026863443817177</v>
      </c>
      <c r="J7826" s="17">
        <f t="shared" si="368"/>
        <v>0.73638573793827244</v>
      </c>
    </row>
    <row r="7827" spans="1:10" x14ac:dyDescent="0.3">
      <c r="A7827" s="2">
        <v>20201121</v>
      </c>
      <c r="B7827" s="2" t="s">
        <v>31</v>
      </c>
      <c r="C7827" s="2">
        <v>0</v>
      </c>
      <c r="D7827" s="2">
        <v>0</v>
      </c>
      <c r="E7827" s="2">
        <v>18.07</v>
      </c>
      <c r="F7827" s="2">
        <v>1.52</v>
      </c>
      <c r="G7827" s="2">
        <v>0</v>
      </c>
      <c r="H7827" s="16">
        <f t="shared" ref="H7827:H7890" si="369">IF(D7827&gt;0,C7827/SIN(D7827*PI()/180),0)</f>
        <v>0</v>
      </c>
      <c r="I7827" s="15">
        <f t="shared" si="367"/>
        <v>18.07</v>
      </c>
      <c r="J7827" s="14">
        <f t="shared" si="368"/>
        <v>0</v>
      </c>
    </row>
    <row r="7828" spans="1:10" x14ac:dyDescent="0.3">
      <c r="A7828" s="19">
        <v>20201121</v>
      </c>
      <c r="B7828" s="19" t="s">
        <v>30</v>
      </c>
      <c r="C7828" s="19">
        <v>0</v>
      </c>
      <c r="D7828" s="19">
        <v>0</v>
      </c>
      <c r="E7828" s="19">
        <v>16.38</v>
      </c>
      <c r="F7828" s="19">
        <v>1.79</v>
      </c>
      <c r="G7828" s="19">
        <v>0</v>
      </c>
      <c r="H7828" s="17">
        <f t="shared" si="369"/>
        <v>0</v>
      </c>
      <c r="I7828" s="18">
        <f t="shared" si="367"/>
        <v>16.38</v>
      </c>
      <c r="J7828" s="17">
        <f t="shared" si="368"/>
        <v>0</v>
      </c>
    </row>
    <row r="7829" spans="1:10" x14ac:dyDescent="0.3">
      <c r="A7829" s="2">
        <v>20201121</v>
      </c>
      <c r="B7829" s="2" t="s">
        <v>29</v>
      </c>
      <c r="C7829" s="2">
        <v>0</v>
      </c>
      <c r="D7829" s="2">
        <v>0</v>
      </c>
      <c r="E7829" s="2">
        <v>14.71</v>
      </c>
      <c r="F7829" s="2">
        <v>2</v>
      </c>
      <c r="G7829" s="2">
        <v>0</v>
      </c>
      <c r="H7829" s="16">
        <f t="shared" si="369"/>
        <v>0</v>
      </c>
      <c r="I7829" s="15">
        <f t="shared" si="367"/>
        <v>14.71</v>
      </c>
      <c r="J7829" s="14">
        <f t="shared" si="368"/>
        <v>0</v>
      </c>
    </row>
    <row r="7830" spans="1:10" x14ac:dyDescent="0.3">
      <c r="A7830" s="19">
        <v>20201121</v>
      </c>
      <c r="B7830" s="19" t="s">
        <v>28</v>
      </c>
      <c r="C7830" s="19">
        <v>0</v>
      </c>
      <c r="D7830" s="19">
        <v>0</v>
      </c>
      <c r="E7830" s="19">
        <v>13.89</v>
      </c>
      <c r="F7830" s="19">
        <v>2.21</v>
      </c>
      <c r="G7830" s="19">
        <v>0</v>
      </c>
      <c r="H7830" s="17">
        <f t="shared" si="369"/>
        <v>0</v>
      </c>
      <c r="I7830" s="18">
        <f t="shared" si="367"/>
        <v>13.89</v>
      </c>
      <c r="J7830" s="17">
        <f t="shared" si="368"/>
        <v>0</v>
      </c>
    </row>
    <row r="7831" spans="1:10" x14ac:dyDescent="0.3">
      <c r="A7831" s="2">
        <v>20201121</v>
      </c>
      <c r="B7831" s="2" t="s">
        <v>27</v>
      </c>
      <c r="C7831" s="2">
        <v>0</v>
      </c>
      <c r="D7831" s="2">
        <v>0</v>
      </c>
      <c r="E7831" s="2">
        <v>13.42</v>
      </c>
      <c r="F7831" s="2">
        <v>2.34</v>
      </c>
      <c r="G7831" s="2">
        <v>0</v>
      </c>
      <c r="H7831" s="16">
        <f t="shared" si="369"/>
        <v>0</v>
      </c>
      <c r="I7831" s="15">
        <f t="shared" si="367"/>
        <v>13.42</v>
      </c>
      <c r="J7831" s="14">
        <f t="shared" si="368"/>
        <v>0</v>
      </c>
    </row>
    <row r="7832" spans="1:10" x14ac:dyDescent="0.3">
      <c r="A7832" s="19">
        <v>20201121</v>
      </c>
      <c r="B7832" s="19" t="s">
        <v>26</v>
      </c>
      <c r="C7832" s="19">
        <v>0</v>
      </c>
      <c r="D7832" s="19">
        <v>0</v>
      </c>
      <c r="E7832" s="19">
        <v>13.07</v>
      </c>
      <c r="F7832" s="19">
        <v>2.34</v>
      </c>
      <c r="G7832" s="19">
        <v>0</v>
      </c>
      <c r="H7832" s="17">
        <f t="shared" si="369"/>
        <v>0</v>
      </c>
      <c r="I7832" s="18">
        <f t="shared" si="367"/>
        <v>13.07</v>
      </c>
      <c r="J7832" s="17">
        <f t="shared" si="368"/>
        <v>0</v>
      </c>
    </row>
    <row r="7833" spans="1:10" x14ac:dyDescent="0.3">
      <c r="A7833" s="2">
        <v>20201121</v>
      </c>
      <c r="B7833" s="2" t="s">
        <v>25</v>
      </c>
      <c r="C7833" s="2">
        <v>0</v>
      </c>
      <c r="D7833" s="2">
        <v>0</v>
      </c>
      <c r="E7833" s="2">
        <v>12.8</v>
      </c>
      <c r="F7833" s="2">
        <v>2.34</v>
      </c>
      <c r="G7833" s="2">
        <v>0</v>
      </c>
      <c r="H7833" s="16">
        <f t="shared" si="369"/>
        <v>0</v>
      </c>
      <c r="I7833" s="15">
        <f t="shared" si="367"/>
        <v>12.8</v>
      </c>
      <c r="J7833" s="14">
        <f t="shared" si="368"/>
        <v>0</v>
      </c>
    </row>
    <row r="7834" spans="1:10" x14ac:dyDescent="0.3">
      <c r="A7834" s="19">
        <v>20201122</v>
      </c>
      <c r="B7834" s="19" t="s">
        <v>48</v>
      </c>
      <c r="C7834" s="19">
        <v>0</v>
      </c>
      <c r="D7834" s="19">
        <v>0</v>
      </c>
      <c r="E7834" s="19">
        <v>12.6</v>
      </c>
      <c r="F7834" s="19">
        <v>2.34</v>
      </c>
      <c r="G7834" s="19">
        <v>0</v>
      </c>
      <c r="H7834" s="17">
        <f t="shared" si="369"/>
        <v>0</v>
      </c>
      <c r="I7834" s="18">
        <f t="shared" si="367"/>
        <v>12.6</v>
      </c>
      <c r="J7834" s="17">
        <f t="shared" si="368"/>
        <v>0</v>
      </c>
    </row>
    <row r="7835" spans="1:10" x14ac:dyDescent="0.3">
      <c r="A7835" s="2">
        <v>20201122</v>
      </c>
      <c r="B7835" s="2" t="s">
        <v>47</v>
      </c>
      <c r="C7835" s="2">
        <v>0</v>
      </c>
      <c r="D7835" s="2">
        <v>0</v>
      </c>
      <c r="E7835" s="2">
        <v>12.35</v>
      </c>
      <c r="F7835" s="2">
        <v>2.21</v>
      </c>
      <c r="G7835" s="2">
        <v>0</v>
      </c>
      <c r="H7835" s="16">
        <f t="shared" si="369"/>
        <v>0</v>
      </c>
      <c r="I7835" s="15">
        <f t="shared" si="367"/>
        <v>12.35</v>
      </c>
      <c r="J7835" s="14">
        <f t="shared" si="368"/>
        <v>0</v>
      </c>
    </row>
    <row r="7836" spans="1:10" x14ac:dyDescent="0.3">
      <c r="A7836" s="19">
        <v>20201122</v>
      </c>
      <c r="B7836" s="19" t="s">
        <v>46</v>
      </c>
      <c r="C7836" s="19">
        <v>0</v>
      </c>
      <c r="D7836" s="19">
        <v>0</v>
      </c>
      <c r="E7836" s="19">
        <v>12.08</v>
      </c>
      <c r="F7836" s="19">
        <v>2.14</v>
      </c>
      <c r="G7836" s="19">
        <v>0</v>
      </c>
      <c r="H7836" s="17">
        <f t="shared" si="369"/>
        <v>0</v>
      </c>
      <c r="I7836" s="18">
        <f t="shared" si="367"/>
        <v>12.08</v>
      </c>
      <c r="J7836" s="17">
        <f t="shared" si="368"/>
        <v>0</v>
      </c>
    </row>
    <row r="7837" spans="1:10" x14ac:dyDescent="0.3">
      <c r="A7837" s="2">
        <v>20201122</v>
      </c>
      <c r="B7837" s="2" t="s">
        <v>45</v>
      </c>
      <c r="C7837" s="2">
        <v>0</v>
      </c>
      <c r="D7837" s="2">
        <v>0</v>
      </c>
      <c r="E7837" s="2">
        <v>11.98</v>
      </c>
      <c r="F7837" s="2">
        <v>2.2799999999999998</v>
      </c>
      <c r="G7837" s="2">
        <v>0</v>
      </c>
      <c r="H7837" s="16">
        <f t="shared" si="369"/>
        <v>0</v>
      </c>
      <c r="I7837" s="15">
        <f t="shared" si="367"/>
        <v>11.98</v>
      </c>
      <c r="J7837" s="14">
        <f t="shared" si="368"/>
        <v>0</v>
      </c>
    </row>
    <row r="7838" spans="1:10" x14ac:dyDescent="0.3">
      <c r="A7838" s="19">
        <v>20201122</v>
      </c>
      <c r="B7838" s="19" t="s">
        <v>44</v>
      </c>
      <c r="C7838" s="19">
        <v>0</v>
      </c>
      <c r="D7838" s="19">
        <v>0</v>
      </c>
      <c r="E7838" s="19">
        <v>12.11</v>
      </c>
      <c r="F7838" s="19">
        <v>2.5499999999999998</v>
      </c>
      <c r="G7838" s="19">
        <v>0</v>
      </c>
      <c r="H7838" s="17">
        <f t="shared" si="369"/>
        <v>0</v>
      </c>
      <c r="I7838" s="18">
        <f t="shared" si="367"/>
        <v>12.11</v>
      </c>
      <c r="J7838" s="17">
        <f t="shared" si="368"/>
        <v>0</v>
      </c>
    </row>
    <row r="7839" spans="1:10" x14ac:dyDescent="0.3">
      <c r="A7839" s="2">
        <v>20201122</v>
      </c>
      <c r="B7839" s="2" t="s">
        <v>43</v>
      </c>
      <c r="C7839" s="2">
        <v>0</v>
      </c>
      <c r="D7839" s="2">
        <v>0</v>
      </c>
      <c r="E7839" s="2">
        <v>12.25</v>
      </c>
      <c r="F7839" s="2">
        <v>2.76</v>
      </c>
      <c r="G7839" s="2">
        <v>0</v>
      </c>
      <c r="H7839" s="16">
        <f t="shared" si="369"/>
        <v>0</v>
      </c>
      <c r="I7839" s="15">
        <f t="shared" si="367"/>
        <v>12.25</v>
      </c>
      <c r="J7839" s="14">
        <f t="shared" si="368"/>
        <v>0</v>
      </c>
    </row>
    <row r="7840" spans="1:10" x14ac:dyDescent="0.3">
      <c r="A7840" s="19">
        <v>20201122</v>
      </c>
      <c r="B7840" s="19" t="s">
        <v>42</v>
      </c>
      <c r="C7840" s="19">
        <v>0</v>
      </c>
      <c r="D7840" s="19">
        <v>0</v>
      </c>
      <c r="E7840" s="19">
        <v>12.33</v>
      </c>
      <c r="F7840" s="19">
        <v>2.83</v>
      </c>
      <c r="G7840" s="19">
        <v>0</v>
      </c>
      <c r="H7840" s="17">
        <f t="shared" si="369"/>
        <v>0</v>
      </c>
      <c r="I7840" s="18">
        <f t="shared" si="367"/>
        <v>12.33</v>
      </c>
      <c r="J7840" s="17">
        <f t="shared" si="368"/>
        <v>0</v>
      </c>
    </row>
    <row r="7841" spans="1:10" x14ac:dyDescent="0.3">
      <c r="A7841" s="2">
        <v>20201122</v>
      </c>
      <c r="B7841" s="2" t="s">
        <v>41</v>
      </c>
      <c r="C7841" s="2">
        <v>0</v>
      </c>
      <c r="D7841" s="2">
        <v>0</v>
      </c>
      <c r="E7841" s="2">
        <v>12.02</v>
      </c>
      <c r="F7841" s="2">
        <v>2.97</v>
      </c>
      <c r="G7841" s="2">
        <v>0</v>
      </c>
      <c r="H7841" s="16">
        <f t="shared" si="369"/>
        <v>0</v>
      </c>
      <c r="I7841" s="15">
        <f t="shared" si="367"/>
        <v>12.02</v>
      </c>
      <c r="J7841" s="14">
        <f t="shared" si="368"/>
        <v>0</v>
      </c>
    </row>
    <row r="7842" spans="1:10" x14ac:dyDescent="0.3">
      <c r="A7842" s="19">
        <v>20201122</v>
      </c>
      <c r="B7842" s="19" t="s">
        <v>40</v>
      </c>
      <c r="C7842" s="19">
        <v>73</v>
      </c>
      <c r="D7842" s="19">
        <v>6.58</v>
      </c>
      <c r="E7842" s="19">
        <v>12</v>
      </c>
      <c r="F7842" s="19">
        <v>2.97</v>
      </c>
      <c r="G7842" s="19">
        <v>0</v>
      </c>
      <c r="H7842" s="17">
        <f t="shared" si="369"/>
        <v>637.05167047926386</v>
      </c>
      <c r="I7842" s="18">
        <f t="shared" si="367"/>
        <v>31.907864702476996</v>
      </c>
      <c r="J7842" s="17">
        <f t="shared" si="368"/>
        <v>0.61724867011255413</v>
      </c>
    </row>
    <row r="7843" spans="1:10" x14ac:dyDescent="0.3">
      <c r="A7843" s="2">
        <v>20201122</v>
      </c>
      <c r="B7843" s="2" t="s">
        <v>39</v>
      </c>
      <c r="C7843" s="2">
        <v>222</v>
      </c>
      <c r="D7843" s="2">
        <v>15.83</v>
      </c>
      <c r="E7843" s="2">
        <v>12.98</v>
      </c>
      <c r="F7843" s="2">
        <v>2.97</v>
      </c>
      <c r="G7843" s="2">
        <v>0</v>
      </c>
      <c r="H7843" s="16">
        <f t="shared" si="369"/>
        <v>813.83064606644041</v>
      </c>
      <c r="I7843" s="15">
        <f t="shared" si="367"/>
        <v>38.412207689576263</v>
      </c>
      <c r="J7843" s="14">
        <f t="shared" si="368"/>
        <v>0.76471195064510733</v>
      </c>
    </row>
    <row r="7844" spans="1:10" x14ac:dyDescent="0.3">
      <c r="A7844" s="19">
        <v>20201122</v>
      </c>
      <c r="B7844" s="19" t="s">
        <v>38</v>
      </c>
      <c r="C7844" s="19">
        <v>371.01</v>
      </c>
      <c r="D7844" s="19">
        <v>23.42</v>
      </c>
      <c r="E7844" s="19">
        <v>14.55</v>
      </c>
      <c r="F7844" s="19">
        <v>3.03</v>
      </c>
      <c r="G7844" s="19">
        <v>0</v>
      </c>
      <c r="H7844" s="17">
        <f t="shared" si="369"/>
        <v>933.43311066126978</v>
      </c>
      <c r="I7844" s="18">
        <f t="shared" si="367"/>
        <v>43.719784708164681</v>
      </c>
      <c r="J7844" s="17">
        <f t="shared" si="368"/>
        <v>0.8548016097415384</v>
      </c>
    </row>
    <row r="7845" spans="1:10" x14ac:dyDescent="0.3">
      <c r="A7845" s="2">
        <v>20201122</v>
      </c>
      <c r="B7845" s="2" t="s">
        <v>37</v>
      </c>
      <c r="C7845" s="2">
        <v>477.01</v>
      </c>
      <c r="D7845" s="2">
        <v>28.73</v>
      </c>
      <c r="E7845" s="2">
        <v>16.03</v>
      </c>
      <c r="F7845" s="2">
        <v>2.9</v>
      </c>
      <c r="G7845" s="2">
        <v>0</v>
      </c>
      <c r="H7845" s="16">
        <f t="shared" si="369"/>
        <v>992.35940003861492</v>
      </c>
      <c r="I7845" s="15">
        <f t="shared" si="367"/>
        <v>47.041231251206717</v>
      </c>
      <c r="J7845" s="14">
        <f t="shared" si="368"/>
        <v>0.89393169644609549</v>
      </c>
    </row>
    <row r="7846" spans="1:10" x14ac:dyDescent="0.3">
      <c r="A7846" s="19">
        <v>20201122</v>
      </c>
      <c r="B7846" s="19" t="s">
        <v>36</v>
      </c>
      <c r="C7846" s="19">
        <v>530.01</v>
      </c>
      <c r="D7846" s="19">
        <v>31.08</v>
      </c>
      <c r="E7846" s="19">
        <v>17.23</v>
      </c>
      <c r="F7846" s="19">
        <v>2.48</v>
      </c>
      <c r="G7846" s="19">
        <v>0</v>
      </c>
      <c r="H7846" s="17">
        <f t="shared" si="369"/>
        <v>1026.6847697340581</v>
      </c>
      <c r="I7846" s="18">
        <f t="shared" si="367"/>
        <v>49.313899054189321</v>
      </c>
      <c r="J7846" s="17">
        <f t="shared" si="368"/>
        <v>0.91435257540101444</v>
      </c>
    </row>
    <row r="7847" spans="1:10" x14ac:dyDescent="0.3">
      <c r="A7847" s="2">
        <v>20201122</v>
      </c>
      <c r="B7847" s="2" t="s">
        <v>35</v>
      </c>
      <c r="C7847" s="2">
        <v>497.01</v>
      </c>
      <c r="D7847" s="2">
        <v>30.14</v>
      </c>
      <c r="E7847" s="2">
        <v>18.05</v>
      </c>
      <c r="F7847" s="2">
        <v>2.14</v>
      </c>
      <c r="G7847" s="2">
        <v>0</v>
      </c>
      <c r="H7847" s="16">
        <f t="shared" si="369"/>
        <v>989.83378598843422</v>
      </c>
      <c r="I7847" s="15">
        <f t="shared" si="367"/>
        <v>48.98230581213857</v>
      </c>
      <c r="J7847" s="14">
        <f t="shared" si="368"/>
        <v>0.8830105514740072</v>
      </c>
    </row>
    <row r="7848" spans="1:10" x14ac:dyDescent="0.3">
      <c r="A7848" s="19">
        <v>20201122</v>
      </c>
      <c r="B7848" s="19" t="s">
        <v>34</v>
      </c>
      <c r="C7848" s="19">
        <v>431.01</v>
      </c>
      <c r="D7848" s="19">
        <v>26.05</v>
      </c>
      <c r="E7848" s="19">
        <v>18.57</v>
      </c>
      <c r="F7848" s="19">
        <v>1.72</v>
      </c>
      <c r="G7848" s="19">
        <v>0</v>
      </c>
      <c r="H7848" s="17">
        <f t="shared" si="369"/>
        <v>981.45229018818236</v>
      </c>
      <c r="I7848" s="18">
        <f t="shared" si="367"/>
        <v>49.240384068380699</v>
      </c>
      <c r="J7848" s="17">
        <f t="shared" si="368"/>
        <v>0.87439377812289221</v>
      </c>
    </row>
    <row r="7849" spans="1:10" x14ac:dyDescent="0.3">
      <c r="A7849" s="2">
        <v>20201122</v>
      </c>
      <c r="B7849" s="2" t="s">
        <v>33</v>
      </c>
      <c r="C7849" s="2">
        <v>304.01</v>
      </c>
      <c r="D7849" s="2">
        <v>19.36</v>
      </c>
      <c r="E7849" s="2">
        <v>18.760000000000002</v>
      </c>
      <c r="F7849" s="2">
        <v>1.24</v>
      </c>
      <c r="G7849" s="2">
        <v>0</v>
      </c>
      <c r="H7849" s="16">
        <f t="shared" si="369"/>
        <v>917.06683178364131</v>
      </c>
      <c r="I7849" s="15">
        <f t="shared" si="367"/>
        <v>47.418338493238792</v>
      </c>
      <c r="J7849" s="14">
        <f t="shared" si="368"/>
        <v>0.82455081583232648</v>
      </c>
    </row>
    <row r="7850" spans="1:10" x14ac:dyDescent="0.3">
      <c r="A7850" s="19">
        <v>20201122</v>
      </c>
      <c r="B7850" s="19" t="s">
        <v>32</v>
      </c>
      <c r="C7850" s="19">
        <v>148.01</v>
      </c>
      <c r="D7850" s="19">
        <v>10.76</v>
      </c>
      <c r="E7850" s="19">
        <v>18.649999999999999</v>
      </c>
      <c r="F7850" s="19">
        <v>1.24</v>
      </c>
      <c r="G7850" s="19">
        <v>0</v>
      </c>
      <c r="H7850" s="17">
        <f t="shared" si="369"/>
        <v>792.78824361296427</v>
      </c>
      <c r="I7850" s="18">
        <f t="shared" si="367"/>
        <v>43.424632612905128</v>
      </c>
      <c r="J7850" s="17">
        <f t="shared" si="368"/>
        <v>0.72705749903516792</v>
      </c>
    </row>
    <row r="7851" spans="1:10" x14ac:dyDescent="0.3">
      <c r="A7851" s="2">
        <v>20201122</v>
      </c>
      <c r="B7851" s="2" t="s">
        <v>31</v>
      </c>
      <c r="C7851" s="2">
        <v>0</v>
      </c>
      <c r="D7851" s="2">
        <v>0</v>
      </c>
      <c r="E7851" s="2">
        <v>17.77</v>
      </c>
      <c r="F7851" s="2">
        <v>1.93</v>
      </c>
      <c r="G7851" s="2">
        <v>0</v>
      </c>
      <c r="H7851" s="16">
        <f t="shared" si="369"/>
        <v>0</v>
      </c>
      <c r="I7851" s="15">
        <f t="shared" si="367"/>
        <v>17.77</v>
      </c>
      <c r="J7851" s="14">
        <f t="shared" si="368"/>
        <v>0</v>
      </c>
    </row>
    <row r="7852" spans="1:10" x14ac:dyDescent="0.3">
      <c r="A7852" s="19">
        <v>20201122</v>
      </c>
      <c r="B7852" s="19" t="s">
        <v>30</v>
      </c>
      <c r="C7852" s="19">
        <v>0</v>
      </c>
      <c r="D7852" s="19">
        <v>0</v>
      </c>
      <c r="E7852" s="19">
        <v>16.489999999999998</v>
      </c>
      <c r="F7852" s="19">
        <v>2.5499999999999998</v>
      </c>
      <c r="G7852" s="19">
        <v>0</v>
      </c>
      <c r="H7852" s="17">
        <f t="shared" si="369"/>
        <v>0</v>
      </c>
      <c r="I7852" s="18">
        <f t="shared" si="367"/>
        <v>16.489999999999998</v>
      </c>
      <c r="J7852" s="17">
        <f t="shared" si="368"/>
        <v>0</v>
      </c>
    </row>
    <row r="7853" spans="1:10" x14ac:dyDescent="0.3">
      <c r="A7853" s="2">
        <v>20201122</v>
      </c>
      <c r="B7853" s="2" t="s">
        <v>29</v>
      </c>
      <c r="C7853" s="2">
        <v>0</v>
      </c>
      <c r="D7853" s="2">
        <v>0</v>
      </c>
      <c r="E7853" s="2">
        <v>15.68</v>
      </c>
      <c r="F7853" s="2">
        <v>2.69</v>
      </c>
      <c r="G7853" s="2">
        <v>0</v>
      </c>
      <c r="H7853" s="16">
        <f t="shared" si="369"/>
        <v>0</v>
      </c>
      <c r="I7853" s="15">
        <f t="shared" si="367"/>
        <v>15.68</v>
      </c>
      <c r="J7853" s="14">
        <f t="shared" si="368"/>
        <v>0</v>
      </c>
    </row>
    <row r="7854" spans="1:10" x14ac:dyDescent="0.3">
      <c r="A7854" s="19">
        <v>20201122</v>
      </c>
      <c r="B7854" s="19" t="s">
        <v>28</v>
      </c>
      <c r="C7854" s="19">
        <v>0</v>
      </c>
      <c r="D7854" s="19">
        <v>0</v>
      </c>
      <c r="E7854" s="19">
        <v>15.2</v>
      </c>
      <c r="F7854" s="19">
        <v>2.9</v>
      </c>
      <c r="G7854" s="19">
        <v>0</v>
      </c>
      <c r="H7854" s="17">
        <f t="shared" si="369"/>
        <v>0</v>
      </c>
      <c r="I7854" s="18">
        <f t="shared" si="367"/>
        <v>15.2</v>
      </c>
      <c r="J7854" s="17">
        <f t="shared" si="368"/>
        <v>0</v>
      </c>
    </row>
    <row r="7855" spans="1:10" x14ac:dyDescent="0.3">
      <c r="A7855" s="2">
        <v>20201122</v>
      </c>
      <c r="B7855" s="2" t="s">
        <v>27</v>
      </c>
      <c r="C7855" s="2">
        <v>0</v>
      </c>
      <c r="D7855" s="2">
        <v>0</v>
      </c>
      <c r="E7855" s="2">
        <v>14.85</v>
      </c>
      <c r="F7855" s="2">
        <v>3.1</v>
      </c>
      <c r="G7855" s="2">
        <v>0</v>
      </c>
      <c r="H7855" s="16">
        <f t="shared" si="369"/>
        <v>0</v>
      </c>
      <c r="I7855" s="15">
        <f t="shared" si="367"/>
        <v>14.85</v>
      </c>
      <c r="J7855" s="14">
        <f t="shared" si="368"/>
        <v>0</v>
      </c>
    </row>
    <row r="7856" spans="1:10" x14ac:dyDescent="0.3">
      <c r="A7856" s="19">
        <v>20201122</v>
      </c>
      <c r="B7856" s="19" t="s">
        <v>26</v>
      </c>
      <c r="C7856" s="19">
        <v>0</v>
      </c>
      <c r="D7856" s="19">
        <v>0</v>
      </c>
      <c r="E7856" s="19">
        <v>14.52</v>
      </c>
      <c r="F7856" s="19">
        <v>3.17</v>
      </c>
      <c r="G7856" s="19">
        <v>0</v>
      </c>
      <c r="H7856" s="17">
        <f t="shared" si="369"/>
        <v>0</v>
      </c>
      <c r="I7856" s="18">
        <f t="shared" si="367"/>
        <v>14.52</v>
      </c>
      <c r="J7856" s="17">
        <f t="shared" si="368"/>
        <v>0</v>
      </c>
    </row>
    <row r="7857" spans="1:10" x14ac:dyDescent="0.3">
      <c r="A7857" s="2">
        <v>20201122</v>
      </c>
      <c r="B7857" s="2" t="s">
        <v>25</v>
      </c>
      <c r="C7857" s="2">
        <v>0</v>
      </c>
      <c r="D7857" s="2">
        <v>0</v>
      </c>
      <c r="E7857" s="2">
        <v>14.2</v>
      </c>
      <c r="F7857" s="2">
        <v>3.31</v>
      </c>
      <c r="G7857" s="2">
        <v>0</v>
      </c>
      <c r="H7857" s="16">
        <f t="shared" si="369"/>
        <v>0</v>
      </c>
      <c r="I7857" s="15">
        <f t="shared" si="367"/>
        <v>14.2</v>
      </c>
      <c r="J7857" s="14">
        <f t="shared" si="368"/>
        <v>0</v>
      </c>
    </row>
    <row r="7858" spans="1:10" x14ac:dyDescent="0.3">
      <c r="A7858" s="19">
        <v>20201123</v>
      </c>
      <c r="B7858" s="19" t="s">
        <v>48</v>
      </c>
      <c r="C7858" s="19">
        <v>0</v>
      </c>
      <c r="D7858" s="19">
        <v>0</v>
      </c>
      <c r="E7858" s="19">
        <v>13.86</v>
      </c>
      <c r="F7858" s="19">
        <v>3.1</v>
      </c>
      <c r="G7858" s="19">
        <v>0</v>
      </c>
      <c r="H7858" s="17">
        <f t="shared" si="369"/>
        <v>0</v>
      </c>
      <c r="I7858" s="18">
        <f t="shared" si="367"/>
        <v>13.86</v>
      </c>
      <c r="J7858" s="17">
        <f t="shared" si="368"/>
        <v>0</v>
      </c>
    </row>
    <row r="7859" spans="1:10" x14ac:dyDescent="0.3">
      <c r="A7859" s="2">
        <v>20201123</v>
      </c>
      <c r="B7859" s="2" t="s">
        <v>47</v>
      </c>
      <c r="C7859" s="2">
        <v>0</v>
      </c>
      <c r="D7859" s="2">
        <v>0</v>
      </c>
      <c r="E7859" s="2">
        <v>13.46</v>
      </c>
      <c r="F7859" s="2">
        <v>3.03</v>
      </c>
      <c r="G7859" s="2">
        <v>0</v>
      </c>
      <c r="H7859" s="16">
        <f t="shared" si="369"/>
        <v>0</v>
      </c>
      <c r="I7859" s="15">
        <f t="shared" si="367"/>
        <v>13.46</v>
      </c>
      <c r="J7859" s="14">
        <f t="shared" si="368"/>
        <v>0</v>
      </c>
    </row>
    <row r="7860" spans="1:10" x14ac:dyDescent="0.3">
      <c r="A7860" s="19">
        <v>20201123</v>
      </c>
      <c r="B7860" s="19" t="s">
        <v>46</v>
      </c>
      <c r="C7860" s="19">
        <v>0</v>
      </c>
      <c r="D7860" s="19">
        <v>0</v>
      </c>
      <c r="E7860" s="19">
        <v>13.13</v>
      </c>
      <c r="F7860" s="19">
        <v>3.03</v>
      </c>
      <c r="G7860" s="19">
        <v>0</v>
      </c>
      <c r="H7860" s="17">
        <f t="shared" si="369"/>
        <v>0</v>
      </c>
      <c r="I7860" s="18">
        <f t="shared" si="367"/>
        <v>13.13</v>
      </c>
      <c r="J7860" s="17">
        <f t="shared" si="368"/>
        <v>0</v>
      </c>
    </row>
    <row r="7861" spans="1:10" x14ac:dyDescent="0.3">
      <c r="A7861" s="2">
        <v>20201123</v>
      </c>
      <c r="B7861" s="2" t="s">
        <v>45</v>
      </c>
      <c r="C7861" s="2">
        <v>0</v>
      </c>
      <c r="D7861" s="2">
        <v>0</v>
      </c>
      <c r="E7861" s="2">
        <v>12.81</v>
      </c>
      <c r="F7861" s="2">
        <v>2.97</v>
      </c>
      <c r="G7861" s="2">
        <v>0</v>
      </c>
      <c r="H7861" s="16">
        <f t="shared" si="369"/>
        <v>0</v>
      </c>
      <c r="I7861" s="15">
        <f t="shared" si="367"/>
        <v>12.81</v>
      </c>
      <c r="J7861" s="14">
        <f t="shared" si="368"/>
        <v>0</v>
      </c>
    </row>
    <row r="7862" spans="1:10" x14ac:dyDescent="0.3">
      <c r="A7862" s="19">
        <v>20201123</v>
      </c>
      <c r="B7862" s="19" t="s">
        <v>44</v>
      </c>
      <c r="C7862" s="19">
        <v>0</v>
      </c>
      <c r="D7862" s="19">
        <v>0</v>
      </c>
      <c r="E7862" s="19">
        <v>12.52</v>
      </c>
      <c r="F7862" s="19">
        <v>2.9</v>
      </c>
      <c r="G7862" s="19">
        <v>0</v>
      </c>
      <c r="H7862" s="17">
        <f t="shared" si="369"/>
        <v>0</v>
      </c>
      <c r="I7862" s="18">
        <f t="shared" si="367"/>
        <v>12.52</v>
      </c>
      <c r="J7862" s="17">
        <f t="shared" si="368"/>
        <v>0</v>
      </c>
    </row>
    <row r="7863" spans="1:10" x14ac:dyDescent="0.3">
      <c r="A7863" s="2">
        <v>20201123</v>
      </c>
      <c r="B7863" s="2" t="s">
        <v>43</v>
      </c>
      <c r="C7863" s="2">
        <v>0</v>
      </c>
      <c r="D7863" s="2">
        <v>0</v>
      </c>
      <c r="E7863" s="2">
        <v>12.25</v>
      </c>
      <c r="F7863" s="2">
        <v>2.83</v>
      </c>
      <c r="G7863" s="2">
        <v>0</v>
      </c>
      <c r="H7863" s="16">
        <f t="shared" si="369"/>
        <v>0</v>
      </c>
      <c r="I7863" s="15">
        <f t="shared" si="367"/>
        <v>12.25</v>
      </c>
      <c r="J7863" s="14">
        <f t="shared" si="368"/>
        <v>0</v>
      </c>
    </row>
    <row r="7864" spans="1:10" x14ac:dyDescent="0.3">
      <c r="A7864" s="19">
        <v>20201123</v>
      </c>
      <c r="B7864" s="19" t="s">
        <v>42</v>
      </c>
      <c r="C7864" s="19">
        <v>0</v>
      </c>
      <c r="D7864" s="19">
        <v>0</v>
      </c>
      <c r="E7864" s="19">
        <v>12</v>
      </c>
      <c r="F7864" s="19">
        <v>2.69</v>
      </c>
      <c r="G7864" s="19">
        <v>0</v>
      </c>
      <c r="H7864" s="17">
        <f t="shared" si="369"/>
        <v>0</v>
      </c>
      <c r="I7864" s="18">
        <f t="shared" si="367"/>
        <v>12</v>
      </c>
      <c r="J7864" s="17">
        <f t="shared" si="368"/>
        <v>0</v>
      </c>
    </row>
    <row r="7865" spans="1:10" x14ac:dyDescent="0.3">
      <c r="A7865" s="2">
        <v>20201123</v>
      </c>
      <c r="B7865" s="2" t="s">
        <v>41</v>
      </c>
      <c r="C7865" s="2">
        <v>0</v>
      </c>
      <c r="D7865" s="2">
        <v>0</v>
      </c>
      <c r="E7865" s="2">
        <v>11.73</v>
      </c>
      <c r="F7865" s="2">
        <v>2.62</v>
      </c>
      <c r="G7865" s="2">
        <v>0</v>
      </c>
      <c r="H7865" s="16">
        <f t="shared" si="369"/>
        <v>0</v>
      </c>
      <c r="I7865" s="15">
        <f t="shared" si="367"/>
        <v>11.73</v>
      </c>
      <c r="J7865" s="14">
        <f t="shared" si="368"/>
        <v>0</v>
      </c>
    </row>
    <row r="7866" spans="1:10" x14ac:dyDescent="0.3">
      <c r="A7866" s="19">
        <v>20201123</v>
      </c>
      <c r="B7866" s="19" t="s">
        <v>40</v>
      </c>
      <c r="C7866" s="19">
        <v>68</v>
      </c>
      <c r="D7866" s="19">
        <v>6.38</v>
      </c>
      <c r="E7866" s="19">
        <v>11.62</v>
      </c>
      <c r="F7866" s="19">
        <v>2.48</v>
      </c>
      <c r="G7866" s="19">
        <v>0</v>
      </c>
      <c r="H7866" s="17">
        <f t="shared" si="369"/>
        <v>611.93983725334647</v>
      </c>
      <c r="I7866" s="18">
        <f t="shared" si="367"/>
        <v>30.743119914167075</v>
      </c>
      <c r="J7866" s="17">
        <f t="shared" si="368"/>
        <v>0.59612483985813813</v>
      </c>
    </row>
    <row r="7867" spans="1:10" x14ac:dyDescent="0.3">
      <c r="A7867" s="2">
        <v>20201123</v>
      </c>
      <c r="B7867" s="2" t="s">
        <v>39</v>
      </c>
      <c r="C7867" s="2">
        <v>219</v>
      </c>
      <c r="D7867" s="2">
        <v>15.62</v>
      </c>
      <c r="E7867" s="2">
        <v>12.42</v>
      </c>
      <c r="F7867" s="2">
        <v>2.21</v>
      </c>
      <c r="G7867" s="2">
        <v>0</v>
      </c>
      <c r="H7867" s="16">
        <f t="shared" si="369"/>
        <v>813.35231430197723</v>
      </c>
      <c r="I7867" s="15">
        <f t="shared" si="367"/>
        <v>37.83725982193679</v>
      </c>
      <c r="J7867" s="14">
        <f t="shared" si="368"/>
        <v>0.76636684686737089</v>
      </c>
    </row>
    <row r="7868" spans="1:10" x14ac:dyDescent="0.3">
      <c r="A7868" s="19">
        <v>20201123</v>
      </c>
      <c r="B7868" s="19" t="s">
        <v>38</v>
      </c>
      <c r="C7868" s="19">
        <v>367.01</v>
      </c>
      <c r="D7868" s="19">
        <v>23.2</v>
      </c>
      <c r="E7868" s="19">
        <v>14.13</v>
      </c>
      <c r="F7868" s="19">
        <v>2.0699999999999998</v>
      </c>
      <c r="G7868" s="19">
        <v>0</v>
      </c>
      <c r="H7868" s="17">
        <f t="shared" si="369"/>
        <v>931.63481991820618</v>
      </c>
      <c r="I7868" s="18">
        <f t="shared" si="367"/>
        <v>43.243588122443946</v>
      </c>
      <c r="J7868" s="17">
        <f t="shared" si="368"/>
        <v>0.85515119121018879</v>
      </c>
    </row>
    <row r="7869" spans="1:10" x14ac:dyDescent="0.3">
      <c r="A7869" s="2">
        <v>20201123</v>
      </c>
      <c r="B7869" s="2" t="s">
        <v>37</v>
      </c>
      <c r="C7869" s="2">
        <v>470.01</v>
      </c>
      <c r="D7869" s="2">
        <v>28.5</v>
      </c>
      <c r="E7869" s="2">
        <v>15.55</v>
      </c>
      <c r="F7869" s="2">
        <v>1.93</v>
      </c>
      <c r="G7869" s="2">
        <v>0</v>
      </c>
      <c r="H7869" s="16">
        <f t="shared" si="369"/>
        <v>985.01806766427387</v>
      </c>
      <c r="I7869" s="15">
        <f t="shared" si="367"/>
        <v>46.331814614508559</v>
      </c>
      <c r="J7869" s="14">
        <f t="shared" si="368"/>
        <v>0.89046306501317307</v>
      </c>
    </row>
    <row r="7870" spans="1:10" x14ac:dyDescent="0.3">
      <c r="A7870" s="19">
        <v>20201123</v>
      </c>
      <c r="B7870" s="19" t="s">
        <v>36</v>
      </c>
      <c r="C7870" s="19">
        <v>529.01</v>
      </c>
      <c r="D7870" s="19">
        <v>30.87</v>
      </c>
      <c r="E7870" s="19">
        <v>16.66</v>
      </c>
      <c r="F7870" s="19">
        <v>1.86</v>
      </c>
      <c r="G7870" s="19">
        <v>0</v>
      </c>
      <c r="H7870" s="17">
        <f t="shared" si="369"/>
        <v>1031.0238771105337</v>
      </c>
      <c r="I7870" s="18">
        <f t="shared" si="367"/>
        <v>48.879496159704175</v>
      </c>
      <c r="J7870" s="17">
        <f t="shared" si="368"/>
        <v>0.92023238889742442</v>
      </c>
    </row>
    <row r="7871" spans="1:10" x14ac:dyDescent="0.3">
      <c r="A7871" s="2">
        <v>20201123</v>
      </c>
      <c r="B7871" s="2" t="s">
        <v>35</v>
      </c>
      <c r="C7871" s="2">
        <v>493.01</v>
      </c>
      <c r="D7871" s="2">
        <v>29.94</v>
      </c>
      <c r="E7871" s="2">
        <v>17.41</v>
      </c>
      <c r="F7871" s="2">
        <v>1.66</v>
      </c>
      <c r="G7871" s="2">
        <v>0</v>
      </c>
      <c r="H7871" s="16">
        <f t="shared" si="369"/>
        <v>987.81223450407367</v>
      </c>
      <c r="I7871" s="15">
        <f t="shared" si="367"/>
        <v>48.279132328252302</v>
      </c>
      <c r="J7871" s="14">
        <f t="shared" si="368"/>
        <v>0.88433288175288249</v>
      </c>
    </row>
    <row r="7872" spans="1:10" x14ac:dyDescent="0.3">
      <c r="A7872" s="19">
        <v>20201123</v>
      </c>
      <c r="B7872" s="19" t="s">
        <v>34</v>
      </c>
      <c r="C7872" s="19">
        <v>430.01</v>
      </c>
      <c r="D7872" s="19">
        <v>25.88</v>
      </c>
      <c r="E7872" s="19">
        <v>17.809999999999999</v>
      </c>
      <c r="F7872" s="19">
        <v>1.24</v>
      </c>
      <c r="G7872" s="19">
        <v>0</v>
      </c>
      <c r="H7872" s="17">
        <f t="shared" si="369"/>
        <v>985.15936183851761</v>
      </c>
      <c r="I7872" s="18">
        <f t="shared" si="367"/>
        <v>48.596230057453674</v>
      </c>
      <c r="J7872" s="17">
        <f t="shared" si="368"/>
        <v>0.88055215058513603</v>
      </c>
    </row>
    <row r="7873" spans="1:10" x14ac:dyDescent="0.3">
      <c r="A7873" s="2">
        <v>20201123</v>
      </c>
      <c r="B7873" s="2" t="s">
        <v>33</v>
      </c>
      <c r="C7873" s="2">
        <v>301.01</v>
      </c>
      <c r="D7873" s="2">
        <v>19.22</v>
      </c>
      <c r="E7873" s="2">
        <v>17.91</v>
      </c>
      <c r="F7873" s="2">
        <v>0.76</v>
      </c>
      <c r="G7873" s="2">
        <v>0</v>
      </c>
      <c r="H7873" s="16">
        <f t="shared" si="369"/>
        <v>914.37850828946898</v>
      </c>
      <c r="I7873" s="15">
        <f t="shared" si="367"/>
        <v>46.484328384045909</v>
      </c>
      <c r="J7873" s="14">
        <f t="shared" si="368"/>
        <v>0.82597687166214651</v>
      </c>
    </row>
    <row r="7874" spans="1:10" x14ac:dyDescent="0.3">
      <c r="A7874" s="19">
        <v>20201123</v>
      </c>
      <c r="B7874" s="19" t="s">
        <v>32</v>
      </c>
      <c r="C7874" s="19">
        <v>147.01</v>
      </c>
      <c r="D7874" s="19">
        <v>10.64</v>
      </c>
      <c r="E7874" s="19">
        <v>17.71</v>
      </c>
      <c r="F7874" s="19">
        <v>0.34</v>
      </c>
      <c r="G7874" s="19">
        <v>0</v>
      </c>
      <c r="H7874" s="17">
        <f t="shared" si="369"/>
        <v>796.20868375180123</v>
      </c>
      <c r="I7874" s="18">
        <f t="shared" si="367"/>
        <v>42.591521367243786</v>
      </c>
      <c r="J7874" s="17">
        <f t="shared" si="368"/>
        <v>0.73317933442327932</v>
      </c>
    </row>
    <row r="7875" spans="1:10" x14ac:dyDescent="0.3">
      <c r="A7875" s="2">
        <v>20201123</v>
      </c>
      <c r="B7875" s="2" t="s">
        <v>31</v>
      </c>
      <c r="C7875" s="2">
        <v>0</v>
      </c>
      <c r="D7875" s="2">
        <v>0</v>
      </c>
      <c r="E7875" s="2">
        <v>16.940000000000001</v>
      </c>
      <c r="F7875" s="2">
        <v>0.41</v>
      </c>
      <c r="G7875" s="2">
        <v>0</v>
      </c>
      <c r="H7875" s="16">
        <f t="shared" si="369"/>
        <v>0</v>
      </c>
      <c r="I7875" s="15">
        <f t="shared" si="367"/>
        <v>16.940000000000001</v>
      </c>
      <c r="J7875" s="14">
        <f t="shared" si="368"/>
        <v>0</v>
      </c>
    </row>
    <row r="7876" spans="1:10" x14ac:dyDescent="0.3">
      <c r="A7876" s="19">
        <v>20201123</v>
      </c>
      <c r="B7876" s="19" t="s">
        <v>30</v>
      </c>
      <c r="C7876" s="19">
        <v>0</v>
      </c>
      <c r="D7876" s="19">
        <v>0</v>
      </c>
      <c r="E7876" s="19">
        <v>16.46</v>
      </c>
      <c r="F7876" s="19">
        <v>0.55000000000000004</v>
      </c>
      <c r="G7876" s="19">
        <v>0</v>
      </c>
      <c r="H7876" s="17">
        <f t="shared" si="369"/>
        <v>0</v>
      </c>
      <c r="I7876" s="18">
        <f t="shared" si="367"/>
        <v>16.46</v>
      </c>
      <c r="J7876" s="17">
        <f t="shared" si="368"/>
        <v>0</v>
      </c>
    </row>
    <row r="7877" spans="1:10" x14ac:dyDescent="0.3">
      <c r="A7877" s="2">
        <v>20201123</v>
      </c>
      <c r="B7877" s="2" t="s">
        <v>29</v>
      </c>
      <c r="C7877" s="2">
        <v>0</v>
      </c>
      <c r="D7877" s="2">
        <v>0</v>
      </c>
      <c r="E7877" s="2">
        <v>14.22</v>
      </c>
      <c r="F7877" s="2">
        <v>1.17</v>
      </c>
      <c r="G7877" s="2">
        <v>0</v>
      </c>
      <c r="H7877" s="16">
        <f t="shared" si="369"/>
        <v>0</v>
      </c>
      <c r="I7877" s="15">
        <f t="shared" si="367"/>
        <v>14.22</v>
      </c>
      <c r="J7877" s="14">
        <f t="shared" si="368"/>
        <v>0</v>
      </c>
    </row>
    <row r="7878" spans="1:10" x14ac:dyDescent="0.3">
      <c r="A7878" s="19">
        <v>20201123</v>
      </c>
      <c r="B7878" s="19" t="s">
        <v>28</v>
      </c>
      <c r="C7878" s="19">
        <v>0</v>
      </c>
      <c r="D7878" s="19">
        <v>0</v>
      </c>
      <c r="E7878" s="19">
        <v>13.01</v>
      </c>
      <c r="F7878" s="19">
        <v>1.52</v>
      </c>
      <c r="G7878" s="19">
        <v>0</v>
      </c>
      <c r="H7878" s="17">
        <f t="shared" si="369"/>
        <v>0</v>
      </c>
      <c r="I7878" s="18">
        <f t="shared" si="367"/>
        <v>13.01</v>
      </c>
      <c r="J7878" s="17">
        <f t="shared" si="368"/>
        <v>0</v>
      </c>
    </row>
    <row r="7879" spans="1:10" x14ac:dyDescent="0.3">
      <c r="A7879" s="2">
        <v>20201123</v>
      </c>
      <c r="B7879" s="2" t="s">
        <v>27</v>
      </c>
      <c r="C7879" s="2">
        <v>0</v>
      </c>
      <c r="D7879" s="2">
        <v>0</v>
      </c>
      <c r="E7879" s="2">
        <v>12.3</v>
      </c>
      <c r="F7879" s="2">
        <v>1.66</v>
      </c>
      <c r="G7879" s="2">
        <v>0</v>
      </c>
      <c r="H7879" s="16">
        <f t="shared" si="369"/>
        <v>0</v>
      </c>
      <c r="I7879" s="15">
        <f t="shared" si="367"/>
        <v>12.3</v>
      </c>
      <c r="J7879" s="14">
        <f t="shared" si="368"/>
        <v>0</v>
      </c>
    </row>
    <row r="7880" spans="1:10" x14ac:dyDescent="0.3">
      <c r="A7880" s="19">
        <v>20201123</v>
      </c>
      <c r="B7880" s="19" t="s">
        <v>26</v>
      </c>
      <c r="C7880" s="19">
        <v>0</v>
      </c>
      <c r="D7880" s="19">
        <v>0</v>
      </c>
      <c r="E7880" s="19">
        <v>12.71</v>
      </c>
      <c r="F7880" s="19">
        <v>1.45</v>
      </c>
      <c r="G7880" s="19">
        <v>0</v>
      </c>
      <c r="H7880" s="17">
        <f t="shared" si="369"/>
        <v>0</v>
      </c>
      <c r="I7880" s="18">
        <f t="shared" si="367"/>
        <v>12.71</v>
      </c>
      <c r="J7880" s="17">
        <f t="shared" si="368"/>
        <v>0</v>
      </c>
    </row>
    <row r="7881" spans="1:10" x14ac:dyDescent="0.3">
      <c r="A7881" s="2">
        <v>20201123</v>
      </c>
      <c r="B7881" s="2" t="s">
        <v>25</v>
      </c>
      <c r="C7881" s="2">
        <v>0</v>
      </c>
      <c r="D7881" s="2">
        <v>0</v>
      </c>
      <c r="E7881" s="2">
        <v>14.34</v>
      </c>
      <c r="F7881" s="2">
        <v>1.1000000000000001</v>
      </c>
      <c r="G7881" s="2">
        <v>0</v>
      </c>
      <c r="H7881" s="16">
        <f t="shared" si="369"/>
        <v>0</v>
      </c>
      <c r="I7881" s="15">
        <f t="shared" si="367"/>
        <v>14.34</v>
      </c>
      <c r="J7881" s="14">
        <f t="shared" si="368"/>
        <v>0</v>
      </c>
    </row>
    <row r="7882" spans="1:10" x14ac:dyDescent="0.3">
      <c r="A7882" s="19">
        <v>20201124</v>
      </c>
      <c r="B7882" s="19" t="s">
        <v>48</v>
      </c>
      <c r="C7882" s="19">
        <v>0</v>
      </c>
      <c r="D7882" s="19">
        <v>0</v>
      </c>
      <c r="E7882" s="19">
        <v>14.44</v>
      </c>
      <c r="F7882" s="19">
        <v>0.83</v>
      </c>
      <c r="G7882" s="19">
        <v>0</v>
      </c>
      <c r="H7882" s="17">
        <f t="shared" si="369"/>
        <v>0</v>
      </c>
      <c r="I7882" s="18">
        <f t="shared" ref="I7882:I7945" si="370">E7882+H7882*((NOCT-20)/(800))</f>
        <v>14.44</v>
      </c>
      <c r="J7882" s="17">
        <f t="shared" ref="J7882:J7945" si="371">P_STC__W*(H7882/1000)*(1+(alpha_p/100)*(I7882-25))</f>
        <v>0</v>
      </c>
    </row>
    <row r="7883" spans="1:10" x14ac:dyDescent="0.3">
      <c r="A7883" s="2">
        <v>20201124</v>
      </c>
      <c r="B7883" s="2" t="s">
        <v>47</v>
      </c>
      <c r="C7883" s="2">
        <v>0</v>
      </c>
      <c r="D7883" s="2">
        <v>0</v>
      </c>
      <c r="E7883" s="2">
        <v>14.38</v>
      </c>
      <c r="F7883" s="2">
        <v>0.62</v>
      </c>
      <c r="G7883" s="2">
        <v>0</v>
      </c>
      <c r="H7883" s="16">
        <f t="shared" si="369"/>
        <v>0</v>
      </c>
      <c r="I7883" s="15">
        <f t="shared" si="370"/>
        <v>14.38</v>
      </c>
      <c r="J7883" s="14">
        <f t="shared" si="371"/>
        <v>0</v>
      </c>
    </row>
    <row r="7884" spans="1:10" x14ac:dyDescent="0.3">
      <c r="A7884" s="19">
        <v>20201124</v>
      </c>
      <c r="B7884" s="19" t="s">
        <v>46</v>
      </c>
      <c r="C7884" s="19">
        <v>0</v>
      </c>
      <c r="D7884" s="19">
        <v>0</v>
      </c>
      <c r="E7884" s="19">
        <v>14.2</v>
      </c>
      <c r="F7884" s="19">
        <v>0.69</v>
      </c>
      <c r="G7884" s="19">
        <v>0</v>
      </c>
      <c r="H7884" s="17">
        <f t="shared" si="369"/>
        <v>0</v>
      </c>
      <c r="I7884" s="18">
        <f t="shared" si="370"/>
        <v>14.2</v>
      </c>
      <c r="J7884" s="17">
        <f t="shared" si="371"/>
        <v>0</v>
      </c>
    </row>
    <row r="7885" spans="1:10" x14ac:dyDescent="0.3">
      <c r="A7885" s="2">
        <v>20201124</v>
      </c>
      <c r="B7885" s="2" t="s">
        <v>45</v>
      </c>
      <c r="C7885" s="2">
        <v>0</v>
      </c>
      <c r="D7885" s="2">
        <v>0</v>
      </c>
      <c r="E7885" s="2">
        <v>13.52</v>
      </c>
      <c r="F7885" s="2">
        <v>0.76</v>
      </c>
      <c r="G7885" s="2">
        <v>0</v>
      </c>
      <c r="H7885" s="16">
        <f t="shared" si="369"/>
        <v>0</v>
      </c>
      <c r="I7885" s="15">
        <f t="shared" si="370"/>
        <v>13.52</v>
      </c>
      <c r="J7885" s="14">
        <f t="shared" si="371"/>
        <v>0</v>
      </c>
    </row>
    <row r="7886" spans="1:10" x14ac:dyDescent="0.3">
      <c r="A7886" s="19">
        <v>20201124</v>
      </c>
      <c r="B7886" s="19" t="s">
        <v>44</v>
      </c>
      <c r="C7886" s="19">
        <v>0</v>
      </c>
      <c r="D7886" s="19">
        <v>0</v>
      </c>
      <c r="E7886" s="19">
        <v>13.01</v>
      </c>
      <c r="F7886" s="19">
        <v>0.76</v>
      </c>
      <c r="G7886" s="19">
        <v>0</v>
      </c>
      <c r="H7886" s="17">
        <f t="shared" si="369"/>
        <v>0</v>
      </c>
      <c r="I7886" s="18">
        <f t="shared" si="370"/>
        <v>13.01</v>
      </c>
      <c r="J7886" s="17">
        <f t="shared" si="371"/>
        <v>0</v>
      </c>
    </row>
    <row r="7887" spans="1:10" x14ac:dyDescent="0.3">
      <c r="A7887" s="2">
        <v>20201124</v>
      </c>
      <c r="B7887" s="2" t="s">
        <v>43</v>
      </c>
      <c r="C7887" s="2">
        <v>0</v>
      </c>
      <c r="D7887" s="2">
        <v>0</v>
      </c>
      <c r="E7887" s="2">
        <v>12.94</v>
      </c>
      <c r="F7887" s="2">
        <v>0.55000000000000004</v>
      </c>
      <c r="G7887" s="2">
        <v>0</v>
      </c>
      <c r="H7887" s="16">
        <f t="shared" si="369"/>
        <v>0</v>
      </c>
      <c r="I7887" s="15">
        <f t="shared" si="370"/>
        <v>12.94</v>
      </c>
      <c r="J7887" s="14">
        <f t="shared" si="371"/>
        <v>0</v>
      </c>
    </row>
    <row r="7888" spans="1:10" x14ac:dyDescent="0.3">
      <c r="A7888" s="19">
        <v>20201124</v>
      </c>
      <c r="B7888" s="19" t="s">
        <v>42</v>
      </c>
      <c r="C7888" s="19">
        <v>0</v>
      </c>
      <c r="D7888" s="19">
        <v>0</v>
      </c>
      <c r="E7888" s="19">
        <v>12.84</v>
      </c>
      <c r="F7888" s="19">
        <v>0.48</v>
      </c>
      <c r="G7888" s="19">
        <v>0</v>
      </c>
      <c r="H7888" s="17">
        <f t="shared" si="369"/>
        <v>0</v>
      </c>
      <c r="I7888" s="18">
        <f t="shared" si="370"/>
        <v>12.84</v>
      </c>
      <c r="J7888" s="17">
        <f t="shared" si="371"/>
        <v>0</v>
      </c>
    </row>
    <row r="7889" spans="1:10" x14ac:dyDescent="0.3">
      <c r="A7889" s="2">
        <v>20201124</v>
      </c>
      <c r="B7889" s="2" t="s">
        <v>41</v>
      </c>
      <c r="C7889" s="2">
        <v>0</v>
      </c>
      <c r="D7889" s="2">
        <v>0</v>
      </c>
      <c r="E7889" s="2">
        <v>12.77</v>
      </c>
      <c r="F7889" s="2">
        <v>0.48</v>
      </c>
      <c r="G7889" s="2">
        <v>0</v>
      </c>
      <c r="H7889" s="16">
        <f t="shared" si="369"/>
        <v>0</v>
      </c>
      <c r="I7889" s="15">
        <f t="shared" si="370"/>
        <v>12.77</v>
      </c>
      <c r="J7889" s="14">
        <f t="shared" si="371"/>
        <v>0</v>
      </c>
    </row>
    <row r="7890" spans="1:10" x14ac:dyDescent="0.3">
      <c r="A7890" s="19">
        <v>20201124</v>
      </c>
      <c r="B7890" s="19" t="s">
        <v>40</v>
      </c>
      <c r="C7890" s="19">
        <v>40</v>
      </c>
      <c r="D7890" s="19">
        <v>6.19</v>
      </c>
      <c r="E7890" s="19">
        <v>12.82</v>
      </c>
      <c r="F7890" s="19">
        <v>0.55000000000000004</v>
      </c>
      <c r="G7890" s="19">
        <v>0</v>
      </c>
      <c r="H7890" s="17">
        <f t="shared" si="369"/>
        <v>370.96858473999959</v>
      </c>
      <c r="I7890" s="18">
        <f t="shared" si="370"/>
        <v>24.412768273124989</v>
      </c>
      <c r="J7890" s="17">
        <f t="shared" si="371"/>
        <v>0.37194888509184926</v>
      </c>
    </row>
    <row r="7891" spans="1:10" x14ac:dyDescent="0.3">
      <c r="A7891" s="2">
        <v>20201124</v>
      </c>
      <c r="B7891" s="2" t="s">
        <v>39</v>
      </c>
      <c r="C7891" s="2">
        <v>213</v>
      </c>
      <c r="D7891" s="2">
        <v>15.41</v>
      </c>
      <c r="E7891" s="2">
        <v>13.16</v>
      </c>
      <c r="F7891" s="2">
        <v>1.03</v>
      </c>
      <c r="G7891" s="2">
        <v>0</v>
      </c>
      <c r="H7891" s="16">
        <f t="shared" ref="H7891:H7954" si="372">IF(D7891&gt;0,C7891/SIN(D7891*PI()/180),0)</f>
        <v>801.58245221746154</v>
      </c>
      <c r="I7891" s="15">
        <f t="shared" si="370"/>
        <v>38.209451631795673</v>
      </c>
      <c r="J7891" s="14">
        <f t="shared" si="371"/>
        <v>0.75393436137587921</v>
      </c>
    </row>
    <row r="7892" spans="1:10" x14ac:dyDescent="0.3">
      <c r="A7892" s="19">
        <v>20201124</v>
      </c>
      <c r="B7892" s="19" t="s">
        <v>38</v>
      </c>
      <c r="C7892" s="19">
        <v>246</v>
      </c>
      <c r="D7892" s="19">
        <v>22.99</v>
      </c>
      <c r="E7892" s="19">
        <v>14.15</v>
      </c>
      <c r="F7892" s="19">
        <v>1.59</v>
      </c>
      <c r="G7892" s="19">
        <v>0</v>
      </c>
      <c r="H7892" s="17">
        <f t="shared" si="372"/>
        <v>629.84793421421296</v>
      </c>
      <c r="I7892" s="18">
        <f t="shared" si="370"/>
        <v>33.832747944194153</v>
      </c>
      <c r="J7892" s="17">
        <f t="shared" si="371"/>
        <v>0.60481313800682801</v>
      </c>
    </row>
    <row r="7893" spans="1:10" x14ac:dyDescent="0.3">
      <c r="A7893" s="2">
        <v>20201124</v>
      </c>
      <c r="B7893" s="2" t="s">
        <v>37</v>
      </c>
      <c r="C7893" s="2">
        <v>452.01</v>
      </c>
      <c r="D7893" s="2">
        <v>28.29</v>
      </c>
      <c r="E7893" s="2">
        <v>15.53</v>
      </c>
      <c r="F7893" s="2">
        <v>2.48</v>
      </c>
      <c r="G7893" s="2">
        <v>0</v>
      </c>
      <c r="H7893" s="16">
        <f t="shared" si="372"/>
        <v>953.73932859383626</v>
      </c>
      <c r="I7893" s="15">
        <f t="shared" si="370"/>
        <v>45.334354018557384</v>
      </c>
      <c r="J7893" s="14">
        <f t="shared" si="371"/>
        <v>0.86646779942311891</v>
      </c>
    </row>
    <row r="7894" spans="1:10" x14ac:dyDescent="0.3">
      <c r="A7894" s="19">
        <v>20201124</v>
      </c>
      <c r="B7894" s="19" t="s">
        <v>36</v>
      </c>
      <c r="C7894" s="19">
        <v>508.01</v>
      </c>
      <c r="D7894" s="19">
        <v>30.66</v>
      </c>
      <c r="E7894" s="19">
        <v>16.57</v>
      </c>
      <c r="F7894" s="19">
        <v>3.24</v>
      </c>
      <c r="G7894" s="19">
        <v>0</v>
      </c>
      <c r="H7894" s="17">
        <f t="shared" si="372"/>
        <v>996.21035037791046</v>
      </c>
      <c r="I7894" s="18">
        <f t="shared" si="370"/>
        <v>47.701573449309706</v>
      </c>
      <c r="J7894" s="17">
        <f t="shared" si="371"/>
        <v>0.89444040939761038</v>
      </c>
    </row>
    <row r="7895" spans="1:10" x14ac:dyDescent="0.3">
      <c r="A7895" s="2">
        <v>20201124</v>
      </c>
      <c r="B7895" s="2" t="s">
        <v>35</v>
      </c>
      <c r="C7895" s="2">
        <v>486.01</v>
      </c>
      <c r="D7895" s="2">
        <v>29.75</v>
      </c>
      <c r="E7895" s="2">
        <v>17.12</v>
      </c>
      <c r="F7895" s="2">
        <v>3.93</v>
      </c>
      <c r="G7895" s="2">
        <v>0</v>
      </c>
      <c r="H7895" s="16">
        <f t="shared" si="372"/>
        <v>979.43134982489676</v>
      </c>
      <c r="I7895" s="15">
        <f t="shared" si="370"/>
        <v>47.727229682028025</v>
      </c>
      <c r="J7895" s="14">
        <f t="shared" si="371"/>
        <v>0.87926242422127554</v>
      </c>
    </row>
    <row r="7896" spans="1:10" x14ac:dyDescent="0.3">
      <c r="A7896" s="19">
        <v>20201124</v>
      </c>
      <c r="B7896" s="19" t="s">
        <v>34</v>
      </c>
      <c r="C7896" s="19">
        <v>415.01</v>
      </c>
      <c r="D7896" s="19">
        <v>25.71</v>
      </c>
      <c r="E7896" s="19">
        <v>17.100000000000001</v>
      </c>
      <c r="F7896" s="19">
        <v>4.34</v>
      </c>
      <c r="G7896" s="19">
        <v>0</v>
      </c>
      <c r="H7896" s="17">
        <f t="shared" si="372"/>
        <v>956.6490617947552</v>
      </c>
      <c r="I7896" s="18">
        <f t="shared" si="370"/>
        <v>46.995283181086101</v>
      </c>
      <c r="J7896" s="17">
        <f t="shared" si="371"/>
        <v>0.86196111020882327</v>
      </c>
    </row>
    <row r="7897" spans="1:10" x14ac:dyDescent="0.3">
      <c r="A7897" s="2">
        <v>20201124</v>
      </c>
      <c r="B7897" s="2" t="s">
        <v>33</v>
      </c>
      <c r="C7897" s="2">
        <v>226</v>
      </c>
      <c r="D7897" s="2">
        <v>19.079999999999998</v>
      </c>
      <c r="E7897" s="2">
        <v>16.809999999999999</v>
      </c>
      <c r="F7897" s="2">
        <v>4.41</v>
      </c>
      <c r="G7897" s="2">
        <v>0</v>
      </c>
      <c r="H7897" s="16">
        <f t="shared" si="372"/>
        <v>691.36823467828367</v>
      </c>
      <c r="I7897" s="15">
        <f t="shared" si="370"/>
        <v>38.41525733369636</v>
      </c>
      <c r="J7897" s="14">
        <f t="shared" si="371"/>
        <v>0.64963126216579725</v>
      </c>
    </row>
    <row r="7898" spans="1:10" x14ac:dyDescent="0.3">
      <c r="A7898" s="19">
        <v>20201124</v>
      </c>
      <c r="B7898" s="19" t="s">
        <v>32</v>
      </c>
      <c r="C7898" s="19">
        <v>142.01</v>
      </c>
      <c r="D7898" s="19">
        <v>10.53</v>
      </c>
      <c r="E7898" s="19">
        <v>16.53</v>
      </c>
      <c r="F7898" s="19">
        <v>4.1399999999999997</v>
      </c>
      <c r="G7898" s="19">
        <v>0</v>
      </c>
      <c r="H7898" s="17">
        <f t="shared" si="372"/>
        <v>777.071093620076</v>
      </c>
      <c r="I7898" s="18">
        <f t="shared" si="370"/>
        <v>40.813471675627376</v>
      </c>
      <c r="J7898" s="17">
        <f t="shared" si="371"/>
        <v>0.7217742308399816</v>
      </c>
    </row>
    <row r="7899" spans="1:10" x14ac:dyDescent="0.3">
      <c r="A7899" s="2">
        <v>20201124</v>
      </c>
      <c r="B7899" s="2" t="s">
        <v>31</v>
      </c>
      <c r="C7899" s="2">
        <v>0</v>
      </c>
      <c r="D7899" s="2">
        <v>0</v>
      </c>
      <c r="E7899" s="2">
        <v>16.05</v>
      </c>
      <c r="F7899" s="2">
        <v>3.59</v>
      </c>
      <c r="G7899" s="2">
        <v>0</v>
      </c>
      <c r="H7899" s="16">
        <f t="shared" si="372"/>
        <v>0</v>
      </c>
      <c r="I7899" s="15">
        <f t="shared" si="370"/>
        <v>16.05</v>
      </c>
      <c r="J7899" s="14">
        <f t="shared" si="371"/>
        <v>0</v>
      </c>
    </row>
    <row r="7900" spans="1:10" x14ac:dyDescent="0.3">
      <c r="A7900" s="19">
        <v>20201124</v>
      </c>
      <c r="B7900" s="19" t="s">
        <v>30</v>
      </c>
      <c r="C7900" s="19">
        <v>0</v>
      </c>
      <c r="D7900" s="19">
        <v>0</v>
      </c>
      <c r="E7900" s="19">
        <v>15.48</v>
      </c>
      <c r="F7900" s="19">
        <v>3.59</v>
      </c>
      <c r="G7900" s="19">
        <v>0</v>
      </c>
      <c r="H7900" s="17">
        <f t="shared" si="372"/>
        <v>0</v>
      </c>
      <c r="I7900" s="18">
        <f t="shared" si="370"/>
        <v>15.48</v>
      </c>
      <c r="J7900" s="17">
        <f t="shared" si="371"/>
        <v>0</v>
      </c>
    </row>
    <row r="7901" spans="1:10" x14ac:dyDescent="0.3">
      <c r="A7901" s="2">
        <v>20201124</v>
      </c>
      <c r="B7901" s="2" t="s">
        <v>29</v>
      </c>
      <c r="C7901" s="2">
        <v>0</v>
      </c>
      <c r="D7901" s="2">
        <v>0</v>
      </c>
      <c r="E7901" s="2">
        <v>15.5</v>
      </c>
      <c r="F7901" s="2">
        <v>4.21</v>
      </c>
      <c r="G7901" s="2">
        <v>0</v>
      </c>
      <c r="H7901" s="16">
        <f t="shared" si="372"/>
        <v>0</v>
      </c>
      <c r="I7901" s="15">
        <f t="shared" si="370"/>
        <v>15.5</v>
      </c>
      <c r="J7901" s="14">
        <f t="shared" si="371"/>
        <v>0</v>
      </c>
    </row>
    <row r="7902" spans="1:10" x14ac:dyDescent="0.3">
      <c r="A7902" s="19">
        <v>20201124</v>
      </c>
      <c r="B7902" s="19" t="s">
        <v>28</v>
      </c>
      <c r="C7902" s="19">
        <v>0</v>
      </c>
      <c r="D7902" s="19">
        <v>0</v>
      </c>
      <c r="E7902" s="19">
        <v>15.47</v>
      </c>
      <c r="F7902" s="19">
        <v>4.4800000000000004</v>
      </c>
      <c r="G7902" s="19">
        <v>0</v>
      </c>
      <c r="H7902" s="17">
        <f t="shared" si="372"/>
        <v>0</v>
      </c>
      <c r="I7902" s="18">
        <f t="shared" si="370"/>
        <v>15.47</v>
      </c>
      <c r="J7902" s="17">
        <f t="shared" si="371"/>
        <v>0</v>
      </c>
    </row>
    <row r="7903" spans="1:10" x14ac:dyDescent="0.3">
      <c r="A7903" s="2">
        <v>20201124</v>
      </c>
      <c r="B7903" s="2" t="s">
        <v>27</v>
      </c>
      <c r="C7903" s="2">
        <v>0</v>
      </c>
      <c r="D7903" s="2">
        <v>0</v>
      </c>
      <c r="E7903" s="2">
        <v>15.29</v>
      </c>
      <c r="F7903" s="2">
        <v>4.62</v>
      </c>
      <c r="G7903" s="2">
        <v>0</v>
      </c>
      <c r="H7903" s="16">
        <f t="shared" si="372"/>
        <v>0</v>
      </c>
      <c r="I7903" s="15">
        <f t="shared" si="370"/>
        <v>15.29</v>
      </c>
      <c r="J7903" s="14">
        <f t="shared" si="371"/>
        <v>0</v>
      </c>
    </row>
    <row r="7904" spans="1:10" x14ac:dyDescent="0.3">
      <c r="A7904" s="19">
        <v>20201124</v>
      </c>
      <c r="B7904" s="19" t="s">
        <v>26</v>
      </c>
      <c r="C7904" s="19">
        <v>0</v>
      </c>
      <c r="D7904" s="19">
        <v>0</v>
      </c>
      <c r="E7904" s="19">
        <v>15.04</v>
      </c>
      <c r="F7904" s="19">
        <v>4.6900000000000004</v>
      </c>
      <c r="G7904" s="19">
        <v>0</v>
      </c>
      <c r="H7904" s="17">
        <f t="shared" si="372"/>
        <v>0</v>
      </c>
      <c r="I7904" s="18">
        <f t="shared" si="370"/>
        <v>15.04</v>
      </c>
      <c r="J7904" s="17">
        <f t="shared" si="371"/>
        <v>0</v>
      </c>
    </row>
    <row r="7905" spans="1:10" x14ac:dyDescent="0.3">
      <c r="A7905" s="2">
        <v>20201124</v>
      </c>
      <c r="B7905" s="2" t="s">
        <v>25</v>
      </c>
      <c r="C7905" s="2">
        <v>0</v>
      </c>
      <c r="D7905" s="2">
        <v>0</v>
      </c>
      <c r="E7905" s="2">
        <v>15.1</v>
      </c>
      <c r="F7905" s="2">
        <v>4.6900000000000004</v>
      </c>
      <c r="G7905" s="2">
        <v>0</v>
      </c>
      <c r="H7905" s="16">
        <f t="shared" si="372"/>
        <v>0</v>
      </c>
      <c r="I7905" s="15">
        <f t="shared" si="370"/>
        <v>15.1</v>
      </c>
      <c r="J7905" s="14">
        <f t="shared" si="371"/>
        <v>0</v>
      </c>
    </row>
    <row r="7906" spans="1:10" x14ac:dyDescent="0.3">
      <c r="A7906" s="19">
        <v>20201125</v>
      </c>
      <c r="B7906" s="19" t="s">
        <v>48</v>
      </c>
      <c r="C7906" s="19">
        <v>0</v>
      </c>
      <c r="D7906" s="19">
        <v>0</v>
      </c>
      <c r="E7906" s="19">
        <v>14.87</v>
      </c>
      <c r="F7906" s="19">
        <v>5.31</v>
      </c>
      <c r="G7906" s="19">
        <v>0</v>
      </c>
      <c r="H7906" s="17">
        <f t="shared" si="372"/>
        <v>0</v>
      </c>
      <c r="I7906" s="18">
        <f t="shared" si="370"/>
        <v>14.87</v>
      </c>
      <c r="J7906" s="17">
        <f t="shared" si="371"/>
        <v>0</v>
      </c>
    </row>
    <row r="7907" spans="1:10" x14ac:dyDescent="0.3">
      <c r="A7907" s="2">
        <v>20201125</v>
      </c>
      <c r="B7907" s="2" t="s">
        <v>47</v>
      </c>
      <c r="C7907" s="2">
        <v>0</v>
      </c>
      <c r="D7907" s="2">
        <v>0</v>
      </c>
      <c r="E7907" s="2">
        <v>14.77</v>
      </c>
      <c r="F7907" s="2">
        <v>4.9000000000000004</v>
      </c>
      <c r="G7907" s="2">
        <v>0</v>
      </c>
      <c r="H7907" s="16">
        <f t="shared" si="372"/>
        <v>0</v>
      </c>
      <c r="I7907" s="15">
        <f t="shared" si="370"/>
        <v>14.77</v>
      </c>
      <c r="J7907" s="14">
        <f t="shared" si="371"/>
        <v>0</v>
      </c>
    </row>
    <row r="7908" spans="1:10" x14ac:dyDescent="0.3">
      <c r="A7908" s="19">
        <v>20201125</v>
      </c>
      <c r="B7908" s="19" t="s">
        <v>46</v>
      </c>
      <c r="C7908" s="19">
        <v>0</v>
      </c>
      <c r="D7908" s="19">
        <v>0</v>
      </c>
      <c r="E7908" s="19">
        <v>14.96</v>
      </c>
      <c r="F7908" s="19">
        <v>3.38</v>
      </c>
      <c r="G7908" s="19">
        <v>0</v>
      </c>
      <c r="H7908" s="17">
        <f t="shared" si="372"/>
        <v>0</v>
      </c>
      <c r="I7908" s="18">
        <f t="shared" si="370"/>
        <v>14.96</v>
      </c>
      <c r="J7908" s="17">
        <f t="shared" si="371"/>
        <v>0</v>
      </c>
    </row>
    <row r="7909" spans="1:10" x14ac:dyDescent="0.3">
      <c r="A7909" s="2">
        <v>20201125</v>
      </c>
      <c r="B7909" s="2" t="s">
        <v>45</v>
      </c>
      <c r="C7909" s="2">
        <v>0</v>
      </c>
      <c r="D7909" s="2">
        <v>0</v>
      </c>
      <c r="E7909" s="2">
        <v>14.39</v>
      </c>
      <c r="F7909" s="2">
        <v>3.17</v>
      </c>
      <c r="G7909" s="2">
        <v>0</v>
      </c>
      <c r="H7909" s="16">
        <f t="shared" si="372"/>
        <v>0</v>
      </c>
      <c r="I7909" s="15">
        <f t="shared" si="370"/>
        <v>14.39</v>
      </c>
      <c r="J7909" s="14">
        <f t="shared" si="371"/>
        <v>0</v>
      </c>
    </row>
    <row r="7910" spans="1:10" x14ac:dyDescent="0.3">
      <c r="A7910" s="19">
        <v>20201125</v>
      </c>
      <c r="B7910" s="19" t="s">
        <v>44</v>
      </c>
      <c r="C7910" s="19">
        <v>0</v>
      </c>
      <c r="D7910" s="19">
        <v>0</v>
      </c>
      <c r="E7910" s="19">
        <v>14.05</v>
      </c>
      <c r="F7910" s="19">
        <v>2.21</v>
      </c>
      <c r="G7910" s="19">
        <v>0</v>
      </c>
      <c r="H7910" s="17">
        <f t="shared" si="372"/>
        <v>0</v>
      </c>
      <c r="I7910" s="18">
        <f t="shared" si="370"/>
        <v>14.05</v>
      </c>
      <c r="J7910" s="17">
        <f t="shared" si="371"/>
        <v>0</v>
      </c>
    </row>
    <row r="7911" spans="1:10" x14ac:dyDescent="0.3">
      <c r="A7911" s="2">
        <v>20201125</v>
      </c>
      <c r="B7911" s="2" t="s">
        <v>43</v>
      </c>
      <c r="C7911" s="2">
        <v>0</v>
      </c>
      <c r="D7911" s="2">
        <v>0</v>
      </c>
      <c r="E7911" s="2">
        <v>13.88</v>
      </c>
      <c r="F7911" s="2">
        <v>1.31</v>
      </c>
      <c r="G7911" s="2">
        <v>0</v>
      </c>
      <c r="H7911" s="16">
        <f t="shared" si="372"/>
        <v>0</v>
      </c>
      <c r="I7911" s="15">
        <f t="shared" si="370"/>
        <v>13.88</v>
      </c>
      <c r="J7911" s="14">
        <f t="shared" si="371"/>
        <v>0</v>
      </c>
    </row>
    <row r="7912" spans="1:10" x14ac:dyDescent="0.3">
      <c r="A7912" s="19">
        <v>20201125</v>
      </c>
      <c r="B7912" s="19" t="s">
        <v>42</v>
      </c>
      <c r="C7912" s="19">
        <v>0</v>
      </c>
      <c r="D7912" s="19">
        <v>0</v>
      </c>
      <c r="E7912" s="19">
        <v>13.88</v>
      </c>
      <c r="F7912" s="19">
        <v>0.21</v>
      </c>
      <c r="G7912" s="19">
        <v>0</v>
      </c>
      <c r="H7912" s="17">
        <f t="shared" si="372"/>
        <v>0</v>
      </c>
      <c r="I7912" s="18">
        <f t="shared" si="370"/>
        <v>13.88</v>
      </c>
      <c r="J7912" s="17">
        <f t="shared" si="371"/>
        <v>0</v>
      </c>
    </row>
    <row r="7913" spans="1:10" x14ac:dyDescent="0.3">
      <c r="A7913" s="2">
        <v>20201125</v>
      </c>
      <c r="B7913" s="2" t="s">
        <v>41</v>
      </c>
      <c r="C7913" s="2">
        <v>0</v>
      </c>
      <c r="D7913" s="2">
        <v>0</v>
      </c>
      <c r="E7913" s="2">
        <v>13.74</v>
      </c>
      <c r="F7913" s="2">
        <v>1.79</v>
      </c>
      <c r="G7913" s="2">
        <v>0</v>
      </c>
      <c r="H7913" s="16">
        <f t="shared" si="372"/>
        <v>0</v>
      </c>
      <c r="I7913" s="15">
        <f t="shared" si="370"/>
        <v>13.74</v>
      </c>
      <c r="J7913" s="14">
        <f t="shared" si="371"/>
        <v>0</v>
      </c>
    </row>
    <row r="7914" spans="1:10" x14ac:dyDescent="0.3">
      <c r="A7914" s="19">
        <v>20201125</v>
      </c>
      <c r="B7914" s="19" t="s">
        <v>40</v>
      </c>
      <c r="C7914" s="19">
        <v>25</v>
      </c>
      <c r="D7914" s="19">
        <v>5.99</v>
      </c>
      <c r="E7914" s="19">
        <v>13.78</v>
      </c>
      <c r="F7914" s="19">
        <v>1.79</v>
      </c>
      <c r="G7914" s="19">
        <v>0</v>
      </c>
      <c r="H7914" s="17">
        <f t="shared" si="372"/>
        <v>239.56712743560959</v>
      </c>
      <c r="I7914" s="18">
        <f t="shared" si="370"/>
        <v>21.2664727323628</v>
      </c>
      <c r="J7914" s="17">
        <f t="shared" si="371"/>
        <v>0.24359206424780622</v>
      </c>
    </row>
    <row r="7915" spans="1:10" x14ac:dyDescent="0.3">
      <c r="A7915" s="2">
        <v>20201125</v>
      </c>
      <c r="B7915" s="2" t="s">
        <v>39</v>
      </c>
      <c r="C7915" s="2">
        <v>67</v>
      </c>
      <c r="D7915" s="2">
        <v>15.21</v>
      </c>
      <c r="E7915" s="2">
        <v>13.85</v>
      </c>
      <c r="F7915" s="2">
        <v>0.21</v>
      </c>
      <c r="G7915" s="2">
        <v>0</v>
      </c>
      <c r="H7915" s="16">
        <f t="shared" si="372"/>
        <v>255.37662922956977</v>
      </c>
      <c r="I7915" s="15">
        <f t="shared" si="370"/>
        <v>21.830519663424056</v>
      </c>
      <c r="J7915" s="14">
        <f t="shared" si="371"/>
        <v>0.25901897965100851</v>
      </c>
    </row>
    <row r="7916" spans="1:10" x14ac:dyDescent="0.3">
      <c r="A7916" s="19">
        <v>20201125</v>
      </c>
      <c r="B7916" s="19" t="s">
        <v>38</v>
      </c>
      <c r="C7916" s="19">
        <v>73</v>
      </c>
      <c r="D7916" s="19">
        <v>22.78</v>
      </c>
      <c r="E7916" s="19">
        <v>13.75</v>
      </c>
      <c r="F7916" s="19">
        <v>5.0999999999999996</v>
      </c>
      <c r="G7916" s="19">
        <v>0</v>
      </c>
      <c r="H7916" s="17">
        <f t="shared" si="372"/>
        <v>188.5360904460363</v>
      </c>
      <c r="I7916" s="18">
        <f t="shared" si="370"/>
        <v>19.641752826438633</v>
      </c>
      <c r="J7916" s="17">
        <f t="shared" si="371"/>
        <v>0.19308209382789684</v>
      </c>
    </row>
    <row r="7917" spans="1:10" x14ac:dyDescent="0.3">
      <c r="A7917" s="2">
        <v>20201125</v>
      </c>
      <c r="B7917" s="2" t="s">
        <v>37</v>
      </c>
      <c r="C7917" s="2">
        <v>149</v>
      </c>
      <c r="D7917" s="2">
        <v>28.07</v>
      </c>
      <c r="E7917" s="2">
        <v>12.93</v>
      </c>
      <c r="F7917" s="2">
        <v>9.0299999999999994</v>
      </c>
      <c r="G7917" s="2">
        <v>0</v>
      </c>
      <c r="H7917" s="16">
        <f t="shared" si="372"/>
        <v>316.65077085333542</v>
      </c>
      <c r="I7917" s="15">
        <f t="shared" si="370"/>
        <v>22.825336589166731</v>
      </c>
      <c r="J7917" s="14">
        <f t="shared" si="371"/>
        <v>0.31974951065757645</v>
      </c>
    </row>
    <row r="7918" spans="1:10" x14ac:dyDescent="0.3">
      <c r="A7918" s="19">
        <v>20201125</v>
      </c>
      <c r="B7918" s="19" t="s">
        <v>36</v>
      </c>
      <c r="C7918" s="19">
        <v>343</v>
      </c>
      <c r="D7918" s="19">
        <v>30.45</v>
      </c>
      <c r="E7918" s="19">
        <v>12.27</v>
      </c>
      <c r="F7918" s="19">
        <v>9.66</v>
      </c>
      <c r="G7918" s="19">
        <v>0</v>
      </c>
      <c r="H7918" s="17">
        <f t="shared" si="372"/>
        <v>676.81393406664768</v>
      </c>
      <c r="I7918" s="18">
        <f t="shared" si="370"/>
        <v>33.420435439582739</v>
      </c>
      <c r="J7918" s="17">
        <f t="shared" si="371"/>
        <v>0.65116812790276579</v>
      </c>
    </row>
    <row r="7919" spans="1:10" x14ac:dyDescent="0.3">
      <c r="A7919" s="2">
        <v>20201125</v>
      </c>
      <c r="B7919" s="2" t="s">
        <v>35</v>
      </c>
      <c r="C7919" s="2">
        <v>380.01</v>
      </c>
      <c r="D7919" s="2">
        <v>29.57</v>
      </c>
      <c r="E7919" s="2">
        <v>12.18</v>
      </c>
      <c r="F7919" s="2">
        <v>8.6199999999999992</v>
      </c>
      <c r="G7919" s="2">
        <v>0</v>
      </c>
      <c r="H7919" s="16">
        <f t="shared" si="372"/>
        <v>770.05140979126486</v>
      </c>
      <c r="I7919" s="15">
        <f t="shared" si="370"/>
        <v>36.244106555977027</v>
      </c>
      <c r="J7919" s="14">
        <f t="shared" si="371"/>
        <v>0.73108797931753489</v>
      </c>
    </row>
    <row r="7920" spans="1:10" x14ac:dyDescent="0.3">
      <c r="A7920" s="19">
        <v>20201125</v>
      </c>
      <c r="B7920" s="19" t="s">
        <v>34</v>
      </c>
      <c r="C7920" s="19">
        <v>340.01</v>
      </c>
      <c r="D7920" s="19">
        <v>25.56</v>
      </c>
      <c r="E7920" s="19">
        <v>12.56</v>
      </c>
      <c r="F7920" s="19">
        <v>7.03</v>
      </c>
      <c r="G7920" s="19">
        <v>0</v>
      </c>
      <c r="H7920" s="17">
        <f t="shared" si="372"/>
        <v>788.05246421653135</v>
      </c>
      <c r="I7920" s="18">
        <f t="shared" si="370"/>
        <v>37.186639506766603</v>
      </c>
      <c r="J7920" s="17">
        <f t="shared" si="371"/>
        <v>0.74483576339431445</v>
      </c>
    </row>
    <row r="7921" spans="1:10" x14ac:dyDescent="0.3">
      <c r="A7921" s="2">
        <v>20201125</v>
      </c>
      <c r="B7921" s="2" t="s">
        <v>33</v>
      </c>
      <c r="C7921" s="2">
        <v>235.01</v>
      </c>
      <c r="D7921" s="2">
        <v>18.96</v>
      </c>
      <c r="E7921" s="2">
        <v>12.74</v>
      </c>
      <c r="F7921" s="2">
        <v>5.24</v>
      </c>
      <c r="G7921" s="2">
        <v>0</v>
      </c>
      <c r="H7921" s="16">
        <f t="shared" si="372"/>
        <v>723.31249283082514</v>
      </c>
      <c r="I7921" s="15">
        <f t="shared" si="370"/>
        <v>35.343515400963284</v>
      </c>
      <c r="J7921" s="14">
        <f t="shared" si="371"/>
        <v>0.68964532023895353</v>
      </c>
    </row>
    <row r="7922" spans="1:10" x14ac:dyDescent="0.3">
      <c r="A7922" s="19">
        <v>20201125</v>
      </c>
      <c r="B7922" s="19" t="s">
        <v>32</v>
      </c>
      <c r="C7922" s="19">
        <v>90</v>
      </c>
      <c r="D7922" s="19">
        <v>10.43</v>
      </c>
      <c r="E7922" s="19">
        <v>12.68</v>
      </c>
      <c r="F7922" s="19">
        <v>4</v>
      </c>
      <c r="G7922" s="19">
        <v>0</v>
      </c>
      <c r="H7922" s="17">
        <f t="shared" si="372"/>
        <v>497.14386073986793</v>
      </c>
      <c r="I7922" s="18">
        <f t="shared" si="370"/>
        <v>28.215745648120873</v>
      </c>
      <c r="J7922" s="17">
        <f t="shared" si="371"/>
        <v>0.48994976380987887</v>
      </c>
    </row>
    <row r="7923" spans="1:10" x14ac:dyDescent="0.3">
      <c r="A7923" s="2">
        <v>20201125</v>
      </c>
      <c r="B7923" s="2" t="s">
        <v>31</v>
      </c>
      <c r="C7923" s="2">
        <v>0</v>
      </c>
      <c r="D7923" s="2">
        <v>0</v>
      </c>
      <c r="E7923" s="2">
        <v>12.48</v>
      </c>
      <c r="F7923" s="2">
        <v>2.83</v>
      </c>
      <c r="G7923" s="2">
        <v>0</v>
      </c>
      <c r="H7923" s="16">
        <f t="shared" si="372"/>
        <v>0</v>
      </c>
      <c r="I7923" s="15">
        <f t="shared" si="370"/>
        <v>12.48</v>
      </c>
      <c r="J7923" s="14">
        <f t="shared" si="371"/>
        <v>0</v>
      </c>
    </row>
    <row r="7924" spans="1:10" x14ac:dyDescent="0.3">
      <c r="A7924" s="19">
        <v>20201125</v>
      </c>
      <c r="B7924" s="19" t="s">
        <v>30</v>
      </c>
      <c r="C7924" s="19">
        <v>0</v>
      </c>
      <c r="D7924" s="19">
        <v>0</v>
      </c>
      <c r="E7924" s="19">
        <v>12.03</v>
      </c>
      <c r="F7924" s="19">
        <v>2.0699999999999998</v>
      </c>
      <c r="G7924" s="19">
        <v>0</v>
      </c>
      <c r="H7924" s="17">
        <f t="shared" si="372"/>
        <v>0</v>
      </c>
      <c r="I7924" s="18">
        <f t="shared" si="370"/>
        <v>12.03</v>
      </c>
      <c r="J7924" s="17">
        <f t="shared" si="371"/>
        <v>0</v>
      </c>
    </row>
    <row r="7925" spans="1:10" x14ac:dyDescent="0.3">
      <c r="A7925" s="2">
        <v>20201125</v>
      </c>
      <c r="B7925" s="2" t="s">
        <v>29</v>
      </c>
      <c r="C7925" s="2">
        <v>0</v>
      </c>
      <c r="D7925" s="2">
        <v>0</v>
      </c>
      <c r="E7925" s="2">
        <v>11.85</v>
      </c>
      <c r="F7925" s="2">
        <v>3.03</v>
      </c>
      <c r="G7925" s="2">
        <v>0</v>
      </c>
      <c r="H7925" s="16">
        <f t="shared" si="372"/>
        <v>0</v>
      </c>
      <c r="I7925" s="15">
        <f t="shared" si="370"/>
        <v>11.85</v>
      </c>
      <c r="J7925" s="14">
        <f t="shared" si="371"/>
        <v>0</v>
      </c>
    </row>
    <row r="7926" spans="1:10" x14ac:dyDescent="0.3">
      <c r="A7926" s="19">
        <v>20201125</v>
      </c>
      <c r="B7926" s="19" t="s">
        <v>28</v>
      </c>
      <c r="C7926" s="19">
        <v>0</v>
      </c>
      <c r="D7926" s="19">
        <v>0</v>
      </c>
      <c r="E7926" s="19">
        <v>11.71</v>
      </c>
      <c r="F7926" s="19">
        <v>2.34</v>
      </c>
      <c r="G7926" s="19">
        <v>0</v>
      </c>
      <c r="H7926" s="17">
        <f t="shared" si="372"/>
        <v>0</v>
      </c>
      <c r="I7926" s="18">
        <f t="shared" si="370"/>
        <v>11.71</v>
      </c>
      <c r="J7926" s="17">
        <f t="shared" si="371"/>
        <v>0</v>
      </c>
    </row>
    <row r="7927" spans="1:10" x14ac:dyDescent="0.3">
      <c r="A7927" s="2">
        <v>20201125</v>
      </c>
      <c r="B7927" s="2" t="s">
        <v>27</v>
      </c>
      <c r="C7927" s="2">
        <v>0</v>
      </c>
      <c r="D7927" s="2">
        <v>0</v>
      </c>
      <c r="E7927" s="2">
        <v>11.72</v>
      </c>
      <c r="F7927" s="2">
        <v>1.24</v>
      </c>
      <c r="G7927" s="2">
        <v>0</v>
      </c>
      <c r="H7927" s="16">
        <f t="shared" si="372"/>
        <v>0</v>
      </c>
      <c r="I7927" s="15">
        <f t="shared" si="370"/>
        <v>11.72</v>
      </c>
      <c r="J7927" s="14">
        <f t="shared" si="371"/>
        <v>0</v>
      </c>
    </row>
    <row r="7928" spans="1:10" x14ac:dyDescent="0.3">
      <c r="A7928" s="19">
        <v>20201125</v>
      </c>
      <c r="B7928" s="19" t="s">
        <v>26</v>
      </c>
      <c r="C7928" s="19">
        <v>0</v>
      </c>
      <c r="D7928" s="19">
        <v>0</v>
      </c>
      <c r="E7928" s="19">
        <v>10.96</v>
      </c>
      <c r="F7928" s="19">
        <v>0.97</v>
      </c>
      <c r="G7928" s="19">
        <v>0</v>
      </c>
      <c r="H7928" s="17">
        <f t="shared" si="372"/>
        <v>0</v>
      </c>
      <c r="I7928" s="18">
        <f t="shared" si="370"/>
        <v>10.96</v>
      </c>
      <c r="J7928" s="17">
        <f t="shared" si="371"/>
        <v>0</v>
      </c>
    </row>
    <row r="7929" spans="1:10" x14ac:dyDescent="0.3">
      <c r="A7929" s="2">
        <v>20201125</v>
      </c>
      <c r="B7929" s="2" t="s">
        <v>25</v>
      </c>
      <c r="C7929" s="2">
        <v>0</v>
      </c>
      <c r="D7929" s="2">
        <v>0</v>
      </c>
      <c r="E7929" s="2">
        <v>10.59</v>
      </c>
      <c r="F7929" s="2">
        <v>1.86</v>
      </c>
      <c r="G7929" s="2">
        <v>0</v>
      </c>
      <c r="H7929" s="16">
        <f t="shared" si="372"/>
        <v>0</v>
      </c>
      <c r="I7929" s="15">
        <f t="shared" si="370"/>
        <v>10.59</v>
      </c>
      <c r="J7929" s="14">
        <f t="shared" si="371"/>
        <v>0</v>
      </c>
    </row>
    <row r="7930" spans="1:10" x14ac:dyDescent="0.3">
      <c r="A7930" s="19">
        <v>20201126</v>
      </c>
      <c r="B7930" s="19" t="s">
        <v>48</v>
      </c>
      <c r="C7930" s="19">
        <v>0</v>
      </c>
      <c r="D7930" s="19">
        <v>0</v>
      </c>
      <c r="E7930" s="19">
        <v>10.77</v>
      </c>
      <c r="F7930" s="19">
        <v>2.69</v>
      </c>
      <c r="G7930" s="19">
        <v>0</v>
      </c>
      <c r="H7930" s="17">
        <f t="shared" si="372"/>
        <v>0</v>
      </c>
      <c r="I7930" s="18">
        <f t="shared" si="370"/>
        <v>10.77</v>
      </c>
      <c r="J7930" s="17">
        <f t="shared" si="371"/>
        <v>0</v>
      </c>
    </row>
    <row r="7931" spans="1:10" x14ac:dyDescent="0.3">
      <c r="A7931" s="2">
        <v>20201126</v>
      </c>
      <c r="B7931" s="2" t="s">
        <v>47</v>
      </c>
      <c r="C7931" s="2">
        <v>0</v>
      </c>
      <c r="D7931" s="2">
        <v>0</v>
      </c>
      <c r="E7931" s="2">
        <v>10.83</v>
      </c>
      <c r="F7931" s="2">
        <v>3.45</v>
      </c>
      <c r="G7931" s="2">
        <v>0</v>
      </c>
      <c r="H7931" s="16">
        <f t="shared" si="372"/>
        <v>0</v>
      </c>
      <c r="I7931" s="15">
        <f t="shared" si="370"/>
        <v>10.83</v>
      </c>
      <c r="J7931" s="14">
        <f t="shared" si="371"/>
        <v>0</v>
      </c>
    </row>
    <row r="7932" spans="1:10" x14ac:dyDescent="0.3">
      <c r="A7932" s="19">
        <v>20201126</v>
      </c>
      <c r="B7932" s="19" t="s">
        <v>46</v>
      </c>
      <c r="C7932" s="19">
        <v>0</v>
      </c>
      <c r="D7932" s="19">
        <v>0</v>
      </c>
      <c r="E7932" s="19">
        <v>10.84</v>
      </c>
      <c r="F7932" s="19">
        <v>3.66</v>
      </c>
      <c r="G7932" s="19">
        <v>0</v>
      </c>
      <c r="H7932" s="17">
        <f t="shared" si="372"/>
        <v>0</v>
      </c>
      <c r="I7932" s="18">
        <f t="shared" si="370"/>
        <v>10.84</v>
      </c>
      <c r="J7932" s="17">
        <f t="shared" si="371"/>
        <v>0</v>
      </c>
    </row>
    <row r="7933" spans="1:10" x14ac:dyDescent="0.3">
      <c r="A7933" s="2">
        <v>20201126</v>
      </c>
      <c r="B7933" s="2" t="s">
        <v>45</v>
      </c>
      <c r="C7933" s="2">
        <v>0</v>
      </c>
      <c r="D7933" s="2">
        <v>0</v>
      </c>
      <c r="E7933" s="2">
        <v>10.93</v>
      </c>
      <c r="F7933" s="2">
        <v>4.28</v>
      </c>
      <c r="G7933" s="2">
        <v>0</v>
      </c>
      <c r="H7933" s="16">
        <f t="shared" si="372"/>
        <v>0</v>
      </c>
      <c r="I7933" s="15">
        <f t="shared" si="370"/>
        <v>10.93</v>
      </c>
      <c r="J7933" s="14">
        <f t="shared" si="371"/>
        <v>0</v>
      </c>
    </row>
    <row r="7934" spans="1:10" x14ac:dyDescent="0.3">
      <c r="A7934" s="19">
        <v>20201126</v>
      </c>
      <c r="B7934" s="19" t="s">
        <v>44</v>
      </c>
      <c r="C7934" s="19">
        <v>0</v>
      </c>
      <c r="D7934" s="19">
        <v>0</v>
      </c>
      <c r="E7934" s="19">
        <v>10.93</v>
      </c>
      <c r="F7934" s="19">
        <v>4.34</v>
      </c>
      <c r="G7934" s="19">
        <v>0</v>
      </c>
      <c r="H7934" s="17">
        <f t="shared" si="372"/>
        <v>0</v>
      </c>
      <c r="I7934" s="18">
        <f t="shared" si="370"/>
        <v>10.93</v>
      </c>
      <c r="J7934" s="17">
        <f t="shared" si="371"/>
        <v>0</v>
      </c>
    </row>
    <row r="7935" spans="1:10" x14ac:dyDescent="0.3">
      <c r="A7935" s="2">
        <v>20201126</v>
      </c>
      <c r="B7935" s="2" t="s">
        <v>43</v>
      </c>
      <c r="C7935" s="2">
        <v>0</v>
      </c>
      <c r="D7935" s="2">
        <v>0</v>
      </c>
      <c r="E7935" s="2">
        <v>11.3</v>
      </c>
      <c r="F7935" s="2">
        <v>4.6900000000000004</v>
      </c>
      <c r="G7935" s="2">
        <v>0</v>
      </c>
      <c r="H7935" s="16">
        <f t="shared" si="372"/>
        <v>0</v>
      </c>
      <c r="I7935" s="15">
        <f t="shared" si="370"/>
        <v>11.3</v>
      </c>
      <c r="J7935" s="14">
        <f t="shared" si="371"/>
        <v>0</v>
      </c>
    </row>
    <row r="7936" spans="1:10" x14ac:dyDescent="0.3">
      <c r="A7936" s="19">
        <v>20201126</v>
      </c>
      <c r="B7936" s="19" t="s">
        <v>42</v>
      </c>
      <c r="C7936" s="19">
        <v>0</v>
      </c>
      <c r="D7936" s="19">
        <v>0</v>
      </c>
      <c r="E7936" s="19">
        <v>11.52</v>
      </c>
      <c r="F7936" s="19">
        <v>4.83</v>
      </c>
      <c r="G7936" s="19">
        <v>0</v>
      </c>
      <c r="H7936" s="17">
        <f t="shared" si="372"/>
        <v>0</v>
      </c>
      <c r="I7936" s="18">
        <f t="shared" si="370"/>
        <v>11.52</v>
      </c>
      <c r="J7936" s="17">
        <f t="shared" si="371"/>
        <v>0</v>
      </c>
    </row>
    <row r="7937" spans="1:10" x14ac:dyDescent="0.3">
      <c r="A7937" s="2">
        <v>20201126</v>
      </c>
      <c r="B7937" s="2" t="s">
        <v>41</v>
      </c>
      <c r="C7937" s="2">
        <v>0</v>
      </c>
      <c r="D7937" s="2">
        <v>0</v>
      </c>
      <c r="E7937" s="2">
        <v>11.62</v>
      </c>
      <c r="F7937" s="2">
        <v>4.62</v>
      </c>
      <c r="G7937" s="2">
        <v>0</v>
      </c>
      <c r="H7937" s="16">
        <f t="shared" si="372"/>
        <v>0</v>
      </c>
      <c r="I7937" s="15">
        <f t="shared" si="370"/>
        <v>11.62</v>
      </c>
      <c r="J7937" s="14">
        <f t="shared" si="371"/>
        <v>0</v>
      </c>
    </row>
    <row r="7938" spans="1:10" x14ac:dyDescent="0.3">
      <c r="A7938" s="19">
        <v>20201126</v>
      </c>
      <c r="B7938" s="19" t="s">
        <v>40</v>
      </c>
      <c r="C7938" s="19">
        <v>32</v>
      </c>
      <c r="D7938" s="19">
        <v>5.8</v>
      </c>
      <c r="E7938" s="19">
        <v>11.67</v>
      </c>
      <c r="F7938" s="19">
        <v>4.9000000000000004</v>
      </c>
      <c r="G7938" s="19">
        <v>0</v>
      </c>
      <c r="H7938" s="17">
        <f t="shared" si="372"/>
        <v>316.65518025135134</v>
      </c>
      <c r="I7938" s="18">
        <f t="shared" si="370"/>
        <v>21.565474382854731</v>
      </c>
      <c r="J7938" s="17">
        <f t="shared" si="371"/>
        <v>0.32154920172903895</v>
      </c>
    </row>
    <row r="7939" spans="1:10" x14ac:dyDescent="0.3">
      <c r="A7939" s="2">
        <v>20201126</v>
      </c>
      <c r="B7939" s="2" t="s">
        <v>39</v>
      </c>
      <c r="C7939" s="2">
        <v>170</v>
      </c>
      <c r="D7939" s="2">
        <v>15.01</v>
      </c>
      <c r="E7939" s="2">
        <v>11.95</v>
      </c>
      <c r="F7939" s="2">
        <v>5.0999999999999996</v>
      </c>
      <c r="G7939" s="2">
        <v>0</v>
      </c>
      <c r="H7939" s="16">
        <f t="shared" si="372"/>
        <v>656.40201408975349</v>
      </c>
      <c r="I7939" s="15">
        <f t="shared" si="370"/>
        <v>32.462562940304792</v>
      </c>
      <c r="J7939" s="14">
        <f t="shared" si="371"/>
        <v>0.63435902804045918</v>
      </c>
    </row>
    <row r="7940" spans="1:10" x14ac:dyDescent="0.3">
      <c r="A7940" s="19">
        <v>20201126</v>
      </c>
      <c r="B7940" s="19" t="s">
        <v>38</v>
      </c>
      <c r="C7940" s="19">
        <v>335.01</v>
      </c>
      <c r="D7940" s="19">
        <v>22.57</v>
      </c>
      <c r="E7940" s="19">
        <v>12.55</v>
      </c>
      <c r="F7940" s="19">
        <v>5.79</v>
      </c>
      <c r="G7940" s="19">
        <v>0</v>
      </c>
      <c r="H7940" s="17">
        <f t="shared" si="372"/>
        <v>872.84948427097891</v>
      </c>
      <c r="I7940" s="18">
        <f t="shared" si="370"/>
        <v>39.826546383468092</v>
      </c>
      <c r="J7940" s="17">
        <f t="shared" si="371"/>
        <v>0.81461343913149453</v>
      </c>
    </row>
    <row r="7941" spans="1:10" x14ac:dyDescent="0.3">
      <c r="A7941" s="2">
        <v>20201126</v>
      </c>
      <c r="B7941" s="2" t="s">
        <v>37</v>
      </c>
      <c r="C7941" s="2">
        <v>432.01</v>
      </c>
      <c r="D7941" s="2">
        <v>27.87</v>
      </c>
      <c r="E7941" s="2">
        <v>13.16</v>
      </c>
      <c r="F7941" s="2">
        <v>6.28</v>
      </c>
      <c r="G7941" s="2">
        <v>0</v>
      </c>
      <c r="H7941" s="16">
        <f t="shared" si="372"/>
        <v>924.15077286310702</v>
      </c>
      <c r="I7941" s="15">
        <f t="shared" si="370"/>
        <v>42.039711651972098</v>
      </c>
      <c r="J7941" s="14">
        <f t="shared" si="371"/>
        <v>0.85328809074670176</v>
      </c>
    </row>
    <row r="7942" spans="1:10" x14ac:dyDescent="0.3">
      <c r="A7942" s="19">
        <v>20201126</v>
      </c>
      <c r="B7942" s="19" t="s">
        <v>36</v>
      </c>
      <c r="C7942" s="19">
        <v>500.01</v>
      </c>
      <c r="D7942" s="19">
        <v>30.26</v>
      </c>
      <c r="E7942" s="19">
        <v>13.81</v>
      </c>
      <c r="F7942" s="19">
        <v>6.48</v>
      </c>
      <c r="G7942" s="19">
        <v>0</v>
      </c>
      <c r="H7942" s="17">
        <f t="shared" si="372"/>
        <v>992.23150438711536</v>
      </c>
      <c r="I7942" s="18">
        <f t="shared" si="370"/>
        <v>44.817234512097357</v>
      </c>
      <c r="J7942" s="17">
        <f t="shared" si="371"/>
        <v>0.90374672452982752</v>
      </c>
    </row>
    <row r="7943" spans="1:10" x14ac:dyDescent="0.3">
      <c r="A7943" s="2">
        <v>20201126</v>
      </c>
      <c r="B7943" s="2" t="s">
        <v>35</v>
      </c>
      <c r="C7943" s="2">
        <v>413.01</v>
      </c>
      <c r="D7943" s="2">
        <v>29.39</v>
      </c>
      <c r="E7943" s="2">
        <v>14.37</v>
      </c>
      <c r="F7943" s="2">
        <v>6.21</v>
      </c>
      <c r="G7943" s="2">
        <v>0</v>
      </c>
      <c r="H7943" s="16">
        <f t="shared" si="372"/>
        <v>841.58650469026566</v>
      </c>
      <c r="I7943" s="15">
        <f t="shared" si="370"/>
        <v>40.669578271570799</v>
      </c>
      <c r="J7943" s="14">
        <f t="shared" si="371"/>
        <v>0.78224362945632753</v>
      </c>
    </row>
    <row r="7944" spans="1:10" x14ac:dyDescent="0.3">
      <c r="A7944" s="19">
        <v>20201126</v>
      </c>
      <c r="B7944" s="19" t="s">
        <v>34</v>
      </c>
      <c r="C7944" s="19">
        <v>334.01</v>
      </c>
      <c r="D7944" s="19">
        <v>25.41</v>
      </c>
      <c r="E7944" s="19">
        <v>14.77</v>
      </c>
      <c r="F7944" s="19">
        <v>6</v>
      </c>
      <c r="G7944" s="19">
        <v>0</v>
      </c>
      <c r="H7944" s="17">
        <f t="shared" si="372"/>
        <v>778.40972595671565</v>
      </c>
      <c r="I7944" s="18">
        <f t="shared" si="370"/>
        <v>39.09530393614736</v>
      </c>
      <c r="J7944" s="17">
        <f t="shared" si="371"/>
        <v>0.72903607842275675</v>
      </c>
    </row>
    <row r="7945" spans="1:10" x14ac:dyDescent="0.3">
      <c r="A7945" s="2">
        <v>20201126</v>
      </c>
      <c r="B7945" s="2" t="s">
        <v>33</v>
      </c>
      <c r="C7945" s="2">
        <v>194</v>
      </c>
      <c r="D7945" s="2">
        <v>18.829999999999998</v>
      </c>
      <c r="E7945" s="2">
        <v>15.12</v>
      </c>
      <c r="F7945" s="2">
        <v>5.86</v>
      </c>
      <c r="G7945" s="2">
        <v>0</v>
      </c>
      <c r="H7945" s="16">
        <f t="shared" si="372"/>
        <v>601.06335774474485</v>
      </c>
      <c r="I7945" s="15">
        <f t="shared" si="370"/>
        <v>33.903229929523278</v>
      </c>
      <c r="J7945" s="14">
        <f t="shared" si="371"/>
        <v>0.57698203400178738</v>
      </c>
    </row>
    <row r="7946" spans="1:10" x14ac:dyDescent="0.3">
      <c r="A7946" s="19">
        <v>20201126</v>
      </c>
      <c r="B7946" s="19" t="s">
        <v>32</v>
      </c>
      <c r="C7946" s="19">
        <v>148.01</v>
      </c>
      <c r="D7946" s="19">
        <v>10.33</v>
      </c>
      <c r="E7946" s="19">
        <v>15.05</v>
      </c>
      <c r="F7946" s="19">
        <v>4.83</v>
      </c>
      <c r="G7946" s="19">
        <v>0</v>
      </c>
      <c r="H7946" s="17">
        <f t="shared" si="372"/>
        <v>825.40813084960155</v>
      </c>
      <c r="I7946" s="18">
        <f t="shared" ref="I7946:I8009" si="373">E7946+H7946*((NOCT-20)/(800))</f>
        <v>40.844004089050046</v>
      </c>
      <c r="J7946" s="17">
        <f t="shared" ref="J7946:J8009" si="374">P_STC__W*(H7946/1000)*(1+(alpha_p/100)*(I7946-25))</f>
        <v>0.76655816674817845</v>
      </c>
    </row>
    <row r="7947" spans="1:10" x14ac:dyDescent="0.3">
      <c r="A7947" s="2">
        <v>20201126</v>
      </c>
      <c r="B7947" s="2" t="s">
        <v>31</v>
      </c>
      <c r="C7947" s="2">
        <v>0</v>
      </c>
      <c r="D7947" s="2">
        <v>0</v>
      </c>
      <c r="E7947" s="2">
        <v>14.73</v>
      </c>
      <c r="F7947" s="2">
        <v>4</v>
      </c>
      <c r="G7947" s="2">
        <v>0</v>
      </c>
      <c r="H7947" s="16">
        <f t="shared" si="372"/>
        <v>0</v>
      </c>
      <c r="I7947" s="15">
        <f t="shared" si="373"/>
        <v>14.73</v>
      </c>
      <c r="J7947" s="14">
        <f t="shared" si="374"/>
        <v>0</v>
      </c>
    </row>
    <row r="7948" spans="1:10" x14ac:dyDescent="0.3">
      <c r="A7948" s="19">
        <v>20201126</v>
      </c>
      <c r="B7948" s="19" t="s">
        <v>30</v>
      </c>
      <c r="C7948" s="19">
        <v>0</v>
      </c>
      <c r="D7948" s="19">
        <v>0</v>
      </c>
      <c r="E7948" s="19">
        <v>14.13</v>
      </c>
      <c r="F7948" s="19">
        <v>4.1399999999999997</v>
      </c>
      <c r="G7948" s="19">
        <v>0</v>
      </c>
      <c r="H7948" s="17">
        <f t="shared" si="372"/>
        <v>0</v>
      </c>
      <c r="I7948" s="18">
        <f t="shared" si="373"/>
        <v>14.13</v>
      </c>
      <c r="J7948" s="17">
        <f t="shared" si="374"/>
        <v>0</v>
      </c>
    </row>
    <row r="7949" spans="1:10" x14ac:dyDescent="0.3">
      <c r="A7949" s="2">
        <v>20201126</v>
      </c>
      <c r="B7949" s="2" t="s">
        <v>29</v>
      </c>
      <c r="C7949" s="2">
        <v>0</v>
      </c>
      <c r="D7949" s="2">
        <v>0</v>
      </c>
      <c r="E7949" s="2">
        <v>13.44</v>
      </c>
      <c r="F7949" s="2">
        <v>4.55</v>
      </c>
      <c r="G7949" s="2">
        <v>0</v>
      </c>
      <c r="H7949" s="16">
        <f t="shared" si="372"/>
        <v>0</v>
      </c>
      <c r="I7949" s="15">
        <f t="shared" si="373"/>
        <v>13.44</v>
      </c>
      <c r="J7949" s="14">
        <f t="shared" si="374"/>
        <v>0</v>
      </c>
    </row>
    <row r="7950" spans="1:10" x14ac:dyDescent="0.3">
      <c r="A7950" s="19">
        <v>20201126</v>
      </c>
      <c r="B7950" s="19" t="s">
        <v>28</v>
      </c>
      <c r="C7950" s="19">
        <v>0</v>
      </c>
      <c r="D7950" s="19">
        <v>0</v>
      </c>
      <c r="E7950" s="19">
        <v>13.06</v>
      </c>
      <c r="F7950" s="19">
        <v>4.83</v>
      </c>
      <c r="G7950" s="19">
        <v>0</v>
      </c>
      <c r="H7950" s="17">
        <f t="shared" si="372"/>
        <v>0</v>
      </c>
      <c r="I7950" s="18">
        <f t="shared" si="373"/>
        <v>13.06</v>
      </c>
      <c r="J7950" s="17">
        <f t="shared" si="374"/>
        <v>0</v>
      </c>
    </row>
    <row r="7951" spans="1:10" x14ac:dyDescent="0.3">
      <c r="A7951" s="2">
        <v>20201126</v>
      </c>
      <c r="B7951" s="2" t="s">
        <v>27</v>
      </c>
      <c r="C7951" s="2">
        <v>0</v>
      </c>
      <c r="D7951" s="2">
        <v>0</v>
      </c>
      <c r="E7951" s="2">
        <v>12.77</v>
      </c>
      <c r="F7951" s="2">
        <v>4.6900000000000004</v>
      </c>
      <c r="G7951" s="2">
        <v>0</v>
      </c>
      <c r="H7951" s="16">
        <f t="shared" si="372"/>
        <v>0</v>
      </c>
      <c r="I7951" s="15">
        <f t="shared" si="373"/>
        <v>12.77</v>
      </c>
      <c r="J7951" s="14">
        <f t="shared" si="374"/>
        <v>0</v>
      </c>
    </row>
    <row r="7952" spans="1:10" x14ac:dyDescent="0.3">
      <c r="A7952" s="19">
        <v>20201126</v>
      </c>
      <c r="B7952" s="19" t="s">
        <v>26</v>
      </c>
      <c r="C7952" s="19">
        <v>0</v>
      </c>
      <c r="D7952" s="19">
        <v>0</v>
      </c>
      <c r="E7952" s="19">
        <v>12.36</v>
      </c>
      <c r="F7952" s="19">
        <v>4.41</v>
      </c>
      <c r="G7952" s="19">
        <v>0</v>
      </c>
      <c r="H7952" s="17">
        <f t="shared" si="372"/>
        <v>0</v>
      </c>
      <c r="I7952" s="18">
        <f t="shared" si="373"/>
        <v>12.36</v>
      </c>
      <c r="J7952" s="17">
        <f t="shared" si="374"/>
        <v>0</v>
      </c>
    </row>
    <row r="7953" spans="1:10" x14ac:dyDescent="0.3">
      <c r="A7953" s="2">
        <v>20201126</v>
      </c>
      <c r="B7953" s="2" t="s">
        <v>25</v>
      </c>
      <c r="C7953" s="2">
        <v>0</v>
      </c>
      <c r="D7953" s="2">
        <v>0</v>
      </c>
      <c r="E7953" s="2">
        <v>11.89</v>
      </c>
      <c r="F7953" s="2">
        <v>4.83</v>
      </c>
      <c r="G7953" s="2">
        <v>0</v>
      </c>
      <c r="H7953" s="16">
        <f t="shared" si="372"/>
        <v>0</v>
      </c>
      <c r="I7953" s="15">
        <f t="shared" si="373"/>
        <v>11.89</v>
      </c>
      <c r="J7953" s="14">
        <f t="shared" si="374"/>
        <v>0</v>
      </c>
    </row>
    <row r="7954" spans="1:10" x14ac:dyDescent="0.3">
      <c r="A7954" s="19">
        <v>20201127</v>
      </c>
      <c r="B7954" s="19" t="s">
        <v>48</v>
      </c>
      <c r="C7954" s="19">
        <v>0</v>
      </c>
      <c r="D7954" s="19">
        <v>0</v>
      </c>
      <c r="E7954" s="19">
        <v>11.48</v>
      </c>
      <c r="F7954" s="19">
        <v>5.0999999999999996</v>
      </c>
      <c r="G7954" s="19">
        <v>0</v>
      </c>
      <c r="H7954" s="17">
        <f t="shared" si="372"/>
        <v>0</v>
      </c>
      <c r="I7954" s="18">
        <f t="shared" si="373"/>
        <v>11.48</v>
      </c>
      <c r="J7954" s="17">
        <f t="shared" si="374"/>
        <v>0</v>
      </c>
    </row>
    <row r="7955" spans="1:10" x14ac:dyDescent="0.3">
      <c r="A7955" s="2">
        <v>20201127</v>
      </c>
      <c r="B7955" s="2" t="s">
        <v>47</v>
      </c>
      <c r="C7955" s="2">
        <v>0</v>
      </c>
      <c r="D7955" s="2">
        <v>0</v>
      </c>
      <c r="E7955" s="2">
        <v>11.08</v>
      </c>
      <c r="F7955" s="2">
        <v>5.0999999999999996</v>
      </c>
      <c r="G7955" s="2">
        <v>0</v>
      </c>
      <c r="H7955" s="16">
        <f t="shared" ref="H7955:H8018" si="375">IF(D7955&gt;0,C7955/SIN(D7955*PI()/180),0)</f>
        <v>0</v>
      </c>
      <c r="I7955" s="15">
        <f t="shared" si="373"/>
        <v>11.08</v>
      </c>
      <c r="J7955" s="14">
        <f t="shared" si="374"/>
        <v>0</v>
      </c>
    </row>
    <row r="7956" spans="1:10" x14ac:dyDescent="0.3">
      <c r="A7956" s="19">
        <v>20201127</v>
      </c>
      <c r="B7956" s="19" t="s">
        <v>46</v>
      </c>
      <c r="C7956" s="19">
        <v>0</v>
      </c>
      <c r="D7956" s="19">
        <v>0</v>
      </c>
      <c r="E7956" s="19">
        <v>10.8</v>
      </c>
      <c r="F7956" s="19">
        <v>4.6900000000000004</v>
      </c>
      <c r="G7956" s="19">
        <v>0</v>
      </c>
      <c r="H7956" s="17">
        <f t="shared" si="375"/>
        <v>0</v>
      </c>
      <c r="I7956" s="18">
        <f t="shared" si="373"/>
        <v>10.8</v>
      </c>
      <c r="J7956" s="17">
        <f t="shared" si="374"/>
        <v>0</v>
      </c>
    </row>
    <row r="7957" spans="1:10" x14ac:dyDescent="0.3">
      <c r="A7957" s="2">
        <v>20201127</v>
      </c>
      <c r="B7957" s="2" t="s">
        <v>45</v>
      </c>
      <c r="C7957" s="2">
        <v>0</v>
      </c>
      <c r="D7957" s="2">
        <v>0</v>
      </c>
      <c r="E7957" s="2">
        <v>10.61</v>
      </c>
      <c r="F7957" s="2">
        <v>4.21</v>
      </c>
      <c r="G7957" s="2">
        <v>0</v>
      </c>
      <c r="H7957" s="16">
        <f t="shared" si="375"/>
        <v>0</v>
      </c>
      <c r="I7957" s="15">
        <f t="shared" si="373"/>
        <v>10.61</v>
      </c>
      <c r="J7957" s="14">
        <f t="shared" si="374"/>
        <v>0</v>
      </c>
    </row>
    <row r="7958" spans="1:10" x14ac:dyDescent="0.3">
      <c r="A7958" s="19">
        <v>20201127</v>
      </c>
      <c r="B7958" s="19" t="s">
        <v>44</v>
      </c>
      <c r="C7958" s="19">
        <v>0</v>
      </c>
      <c r="D7958" s="19">
        <v>0</v>
      </c>
      <c r="E7958" s="19">
        <v>10.37</v>
      </c>
      <c r="F7958" s="19">
        <v>4.07</v>
      </c>
      <c r="G7958" s="19">
        <v>0</v>
      </c>
      <c r="H7958" s="17">
        <f t="shared" si="375"/>
        <v>0</v>
      </c>
      <c r="I7958" s="18">
        <f t="shared" si="373"/>
        <v>10.37</v>
      </c>
      <c r="J7958" s="17">
        <f t="shared" si="374"/>
        <v>0</v>
      </c>
    </row>
    <row r="7959" spans="1:10" x14ac:dyDescent="0.3">
      <c r="A7959" s="2">
        <v>20201127</v>
      </c>
      <c r="B7959" s="2" t="s">
        <v>43</v>
      </c>
      <c r="C7959" s="2">
        <v>0</v>
      </c>
      <c r="D7959" s="2">
        <v>0</v>
      </c>
      <c r="E7959" s="2">
        <v>10.050000000000001</v>
      </c>
      <c r="F7959" s="2">
        <v>3.79</v>
      </c>
      <c r="G7959" s="2">
        <v>0</v>
      </c>
      <c r="H7959" s="16">
        <f t="shared" si="375"/>
        <v>0</v>
      </c>
      <c r="I7959" s="15">
        <f t="shared" si="373"/>
        <v>10.050000000000001</v>
      </c>
      <c r="J7959" s="14">
        <f t="shared" si="374"/>
        <v>0</v>
      </c>
    </row>
    <row r="7960" spans="1:10" x14ac:dyDescent="0.3">
      <c r="A7960" s="19">
        <v>20201127</v>
      </c>
      <c r="B7960" s="19" t="s">
        <v>42</v>
      </c>
      <c r="C7960" s="19">
        <v>0</v>
      </c>
      <c r="D7960" s="19">
        <v>0</v>
      </c>
      <c r="E7960" s="19">
        <v>9.7899999999999991</v>
      </c>
      <c r="F7960" s="19">
        <v>3.66</v>
      </c>
      <c r="G7960" s="19">
        <v>0</v>
      </c>
      <c r="H7960" s="17">
        <f t="shared" si="375"/>
        <v>0</v>
      </c>
      <c r="I7960" s="18">
        <f t="shared" si="373"/>
        <v>9.7899999999999991</v>
      </c>
      <c r="J7960" s="17">
        <f t="shared" si="374"/>
        <v>0</v>
      </c>
    </row>
    <row r="7961" spans="1:10" x14ac:dyDescent="0.3">
      <c r="A7961" s="2">
        <v>20201127</v>
      </c>
      <c r="B7961" s="2" t="s">
        <v>41</v>
      </c>
      <c r="C7961" s="2">
        <v>0</v>
      </c>
      <c r="D7961" s="2">
        <v>0</v>
      </c>
      <c r="E7961" s="2">
        <v>9.92</v>
      </c>
      <c r="F7961" s="2">
        <v>3.17</v>
      </c>
      <c r="G7961" s="2">
        <v>0</v>
      </c>
      <c r="H7961" s="16">
        <f t="shared" si="375"/>
        <v>0</v>
      </c>
      <c r="I7961" s="15">
        <f t="shared" si="373"/>
        <v>9.92</v>
      </c>
      <c r="J7961" s="14">
        <f t="shared" si="374"/>
        <v>0</v>
      </c>
    </row>
    <row r="7962" spans="1:10" x14ac:dyDescent="0.3">
      <c r="A7962" s="19">
        <v>20201127</v>
      </c>
      <c r="B7962" s="19" t="s">
        <v>40</v>
      </c>
      <c r="C7962" s="19">
        <v>25.82</v>
      </c>
      <c r="D7962" s="19">
        <v>5.62</v>
      </c>
      <c r="E7962" s="19">
        <v>9.89</v>
      </c>
      <c r="F7962" s="19">
        <v>3.52</v>
      </c>
      <c r="G7962" s="19">
        <v>0</v>
      </c>
      <c r="H7962" s="17">
        <f t="shared" si="375"/>
        <v>263.65692395030646</v>
      </c>
      <c r="I7962" s="18">
        <f t="shared" si="373"/>
        <v>18.129278873447078</v>
      </c>
      <c r="J7962" s="17">
        <f t="shared" si="374"/>
        <v>0.27180873333926947</v>
      </c>
    </row>
    <row r="7963" spans="1:10" x14ac:dyDescent="0.3">
      <c r="A7963" s="2">
        <v>20201127</v>
      </c>
      <c r="B7963" s="2" t="s">
        <v>39</v>
      </c>
      <c r="C7963" s="2">
        <v>130</v>
      </c>
      <c r="D7963" s="2">
        <v>14.81</v>
      </c>
      <c r="E7963" s="2">
        <v>10.35</v>
      </c>
      <c r="F7963" s="2">
        <v>3.52</v>
      </c>
      <c r="G7963" s="2">
        <v>0</v>
      </c>
      <c r="H7963" s="16">
        <f t="shared" si="375"/>
        <v>508.57835431990179</v>
      </c>
      <c r="I7963" s="15">
        <f t="shared" si="373"/>
        <v>26.243073572496932</v>
      </c>
      <c r="J7963" s="14">
        <f t="shared" si="374"/>
        <v>0.50573345291680605</v>
      </c>
    </row>
    <row r="7964" spans="1:10" x14ac:dyDescent="0.3">
      <c r="A7964" s="19">
        <v>20201127</v>
      </c>
      <c r="B7964" s="19" t="s">
        <v>38</v>
      </c>
      <c r="C7964" s="19">
        <v>282</v>
      </c>
      <c r="D7964" s="19">
        <v>22.37</v>
      </c>
      <c r="E7964" s="19">
        <v>11.22</v>
      </c>
      <c r="F7964" s="19">
        <v>3.1</v>
      </c>
      <c r="G7964" s="19">
        <v>0</v>
      </c>
      <c r="H7964" s="17">
        <f t="shared" si="375"/>
        <v>740.96216724161525</v>
      </c>
      <c r="I7964" s="18">
        <f t="shared" si="373"/>
        <v>34.375067726300479</v>
      </c>
      <c r="J7964" s="17">
        <f t="shared" si="374"/>
        <v>0.70970259998929086</v>
      </c>
    </row>
    <row r="7965" spans="1:10" x14ac:dyDescent="0.3">
      <c r="A7965" s="2">
        <v>20201127</v>
      </c>
      <c r="B7965" s="2" t="s">
        <v>37</v>
      </c>
      <c r="C7965" s="2">
        <v>93</v>
      </c>
      <c r="D7965" s="2">
        <v>27.66</v>
      </c>
      <c r="E7965" s="2">
        <v>12.26</v>
      </c>
      <c r="F7965" s="2">
        <v>2.97</v>
      </c>
      <c r="G7965" s="2">
        <v>0</v>
      </c>
      <c r="H7965" s="16">
        <f t="shared" si="375"/>
        <v>200.33440286497739</v>
      </c>
      <c r="I7965" s="15">
        <f t="shared" si="373"/>
        <v>18.520450089530542</v>
      </c>
      <c r="J7965" s="14">
        <f t="shared" si="374"/>
        <v>0.20617574829464214</v>
      </c>
    </row>
    <row r="7966" spans="1:10" x14ac:dyDescent="0.3">
      <c r="A7966" s="19">
        <v>20201127</v>
      </c>
      <c r="B7966" s="19" t="s">
        <v>36</v>
      </c>
      <c r="C7966" s="19">
        <v>304</v>
      </c>
      <c r="D7966" s="19">
        <v>30.07</v>
      </c>
      <c r="E7966" s="19">
        <v>13.28</v>
      </c>
      <c r="F7966" s="19">
        <v>2.48</v>
      </c>
      <c r="G7966" s="19">
        <v>0</v>
      </c>
      <c r="H7966" s="17">
        <f t="shared" si="375"/>
        <v>606.71658061339213</v>
      </c>
      <c r="I7966" s="18">
        <f t="shared" si="373"/>
        <v>32.239893144168505</v>
      </c>
      <c r="J7966" s="17">
        <f t="shared" si="374"/>
        <v>0.58695004615742907</v>
      </c>
    </row>
    <row r="7967" spans="1:10" x14ac:dyDescent="0.3">
      <c r="A7967" s="2">
        <v>20201127</v>
      </c>
      <c r="B7967" s="2" t="s">
        <v>35</v>
      </c>
      <c r="C7967" s="2">
        <v>467.01</v>
      </c>
      <c r="D7967" s="2">
        <v>29.22</v>
      </c>
      <c r="E7967" s="2">
        <v>13.82</v>
      </c>
      <c r="F7967" s="2">
        <v>2.21</v>
      </c>
      <c r="G7967" s="2">
        <v>0</v>
      </c>
      <c r="H7967" s="16">
        <f t="shared" si="375"/>
        <v>956.66554250813613</v>
      </c>
      <c r="I7967" s="15">
        <f t="shared" si="373"/>
        <v>43.715798203379251</v>
      </c>
      <c r="J7967" s="14">
        <f t="shared" si="374"/>
        <v>0.87609412592044744</v>
      </c>
    </row>
    <row r="7968" spans="1:10" x14ac:dyDescent="0.3">
      <c r="A7968" s="19">
        <v>20201127</v>
      </c>
      <c r="B7968" s="19" t="s">
        <v>34</v>
      </c>
      <c r="C7968" s="19">
        <v>327.01</v>
      </c>
      <c r="D7968" s="19">
        <v>25.26</v>
      </c>
      <c r="E7968" s="19">
        <v>14.05</v>
      </c>
      <c r="F7968" s="19">
        <v>3.03</v>
      </c>
      <c r="G7968" s="19">
        <v>0</v>
      </c>
      <c r="H7968" s="17">
        <f t="shared" si="375"/>
        <v>766.32206007057619</v>
      </c>
      <c r="I7968" s="18">
        <f t="shared" si="373"/>
        <v>37.997564377205507</v>
      </c>
      <c r="J7968" s="17">
        <f t="shared" si="374"/>
        <v>0.7215006186780959</v>
      </c>
    </row>
    <row r="7969" spans="1:10" x14ac:dyDescent="0.3">
      <c r="A7969" s="2">
        <v>20201127</v>
      </c>
      <c r="B7969" s="2" t="s">
        <v>33</v>
      </c>
      <c r="C7969" s="2">
        <v>298.01</v>
      </c>
      <c r="D7969" s="2">
        <v>18.72</v>
      </c>
      <c r="E7969" s="2">
        <v>14.37</v>
      </c>
      <c r="F7969" s="2">
        <v>4.41</v>
      </c>
      <c r="G7969" s="2">
        <v>0</v>
      </c>
      <c r="H7969" s="16">
        <f t="shared" si="375"/>
        <v>928.54317984088948</v>
      </c>
      <c r="I7969" s="15">
        <f t="shared" si="373"/>
        <v>43.386974370027794</v>
      </c>
      <c r="J7969" s="14">
        <f t="shared" si="374"/>
        <v>0.85171423141949609</v>
      </c>
    </row>
    <row r="7970" spans="1:10" x14ac:dyDescent="0.3">
      <c r="A7970" s="19">
        <v>20201127</v>
      </c>
      <c r="B7970" s="19" t="s">
        <v>32</v>
      </c>
      <c r="C7970" s="19">
        <v>55</v>
      </c>
      <c r="D7970" s="19">
        <v>10.24</v>
      </c>
      <c r="E7970" s="19">
        <v>14.57</v>
      </c>
      <c r="F7970" s="19">
        <v>5.31</v>
      </c>
      <c r="G7970" s="19">
        <v>0</v>
      </c>
      <c r="H7970" s="17">
        <f t="shared" si="375"/>
        <v>309.38541132821825</v>
      </c>
      <c r="I7970" s="18">
        <f t="shared" si="373"/>
        <v>24.238294104006819</v>
      </c>
      <c r="J7970" s="17">
        <f t="shared" si="374"/>
        <v>0.31044588444196164</v>
      </c>
    </row>
    <row r="7971" spans="1:10" x14ac:dyDescent="0.3">
      <c r="A7971" s="2">
        <v>20201127</v>
      </c>
      <c r="B7971" s="2" t="s">
        <v>31</v>
      </c>
      <c r="C7971" s="2">
        <v>0</v>
      </c>
      <c r="D7971" s="2">
        <v>0</v>
      </c>
      <c r="E7971" s="2">
        <v>14.42</v>
      </c>
      <c r="F7971" s="2">
        <v>5.17</v>
      </c>
      <c r="G7971" s="2">
        <v>0</v>
      </c>
      <c r="H7971" s="16">
        <f t="shared" si="375"/>
        <v>0</v>
      </c>
      <c r="I7971" s="15">
        <f t="shared" si="373"/>
        <v>14.42</v>
      </c>
      <c r="J7971" s="14">
        <f t="shared" si="374"/>
        <v>0</v>
      </c>
    </row>
    <row r="7972" spans="1:10" x14ac:dyDescent="0.3">
      <c r="A7972" s="19">
        <v>20201127</v>
      </c>
      <c r="B7972" s="19" t="s">
        <v>30</v>
      </c>
      <c r="C7972" s="19">
        <v>0</v>
      </c>
      <c r="D7972" s="19">
        <v>0</v>
      </c>
      <c r="E7972" s="19">
        <v>14.13</v>
      </c>
      <c r="F7972" s="19">
        <v>5.17</v>
      </c>
      <c r="G7972" s="19">
        <v>0</v>
      </c>
      <c r="H7972" s="17">
        <f t="shared" si="375"/>
        <v>0</v>
      </c>
      <c r="I7972" s="18">
        <f t="shared" si="373"/>
        <v>14.13</v>
      </c>
      <c r="J7972" s="17">
        <f t="shared" si="374"/>
        <v>0</v>
      </c>
    </row>
    <row r="7973" spans="1:10" x14ac:dyDescent="0.3">
      <c r="A7973" s="2">
        <v>20201127</v>
      </c>
      <c r="B7973" s="2" t="s">
        <v>29</v>
      </c>
      <c r="C7973" s="2">
        <v>0</v>
      </c>
      <c r="D7973" s="2">
        <v>0</v>
      </c>
      <c r="E7973" s="2">
        <v>13.96</v>
      </c>
      <c r="F7973" s="2">
        <v>4.9000000000000004</v>
      </c>
      <c r="G7973" s="2">
        <v>0</v>
      </c>
      <c r="H7973" s="16">
        <f t="shared" si="375"/>
        <v>0</v>
      </c>
      <c r="I7973" s="15">
        <f t="shared" si="373"/>
        <v>13.96</v>
      </c>
      <c r="J7973" s="14">
        <f t="shared" si="374"/>
        <v>0</v>
      </c>
    </row>
    <row r="7974" spans="1:10" x14ac:dyDescent="0.3">
      <c r="A7974" s="19">
        <v>20201127</v>
      </c>
      <c r="B7974" s="19" t="s">
        <v>28</v>
      </c>
      <c r="C7974" s="19">
        <v>0</v>
      </c>
      <c r="D7974" s="19">
        <v>0</v>
      </c>
      <c r="E7974" s="19">
        <v>13.71</v>
      </c>
      <c r="F7974" s="19">
        <v>4.76</v>
      </c>
      <c r="G7974" s="19">
        <v>0</v>
      </c>
      <c r="H7974" s="17">
        <f t="shared" si="375"/>
        <v>0</v>
      </c>
      <c r="I7974" s="18">
        <f t="shared" si="373"/>
        <v>13.71</v>
      </c>
      <c r="J7974" s="17">
        <f t="shared" si="374"/>
        <v>0</v>
      </c>
    </row>
    <row r="7975" spans="1:10" x14ac:dyDescent="0.3">
      <c r="A7975" s="2">
        <v>20201127</v>
      </c>
      <c r="B7975" s="2" t="s">
        <v>27</v>
      </c>
      <c r="C7975" s="2">
        <v>0</v>
      </c>
      <c r="D7975" s="2">
        <v>0</v>
      </c>
      <c r="E7975" s="2">
        <v>13.54</v>
      </c>
      <c r="F7975" s="2">
        <v>4.76</v>
      </c>
      <c r="G7975" s="2">
        <v>0</v>
      </c>
      <c r="H7975" s="16">
        <f t="shared" si="375"/>
        <v>0</v>
      </c>
      <c r="I7975" s="15">
        <f t="shared" si="373"/>
        <v>13.54</v>
      </c>
      <c r="J7975" s="14">
        <f t="shared" si="374"/>
        <v>0</v>
      </c>
    </row>
    <row r="7976" spans="1:10" x14ac:dyDescent="0.3">
      <c r="A7976" s="19">
        <v>20201127</v>
      </c>
      <c r="B7976" s="19" t="s">
        <v>26</v>
      </c>
      <c r="C7976" s="19">
        <v>0</v>
      </c>
      <c r="D7976" s="19">
        <v>0</v>
      </c>
      <c r="E7976" s="19">
        <v>13.61</v>
      </c>
      <c r="F7976" s="19">
        <v>4.34</v>
      </c>
      <c r="G7976" s="19">
        <v>0</v>
      </c>
      <c r="H7976" s="17">
        <f t="shared" si="375"/>
        <v>0</v>
      </c>
      <c r="I7976" s="18">
        <f t="shared" si="373"/>
        <v>13.61</v>
      </c>
      <c r="J7976" s="17">
        <f t="shared" si="374"/>
        <v>0</v>
      </c>
    </row>
    <row r="7977" spans="1:10" x14ac:dyDescent="0.3">
      <c r="A7977" s="2">
        <v>20201127</v>
      </c>
      <c r="B7977" s="2" t="s">
        <v>25</v>
      </c>
      <c r="C7977" s="2">
        <v>0</v>
      </c>
      <c r="D7977" s="2">
        <v>0</v>
      </c>
      <c r="E7977" s="2">
        <v>13.47</v>
      </c>
      <c r="F7977" s="2">
        <v>3.52</v>
      </c>
      <c r="G7977" s="2">
        <v>0</v>
      </c>
      <c r="H7977" s="16">
        <f t="shared" si="375"/>
        <v>0</v>
      </c>
      <c r="I7977" s="15">
        <f t="shared" si="373"/>
        <v>13.47</v>
      </c>
      <c r="J7977" s="14">
        <f t="shared" si="374"/>
        <v>0</v>
      </c>
    </row>
    <row r="7978" spans="1:10" x14ac:dyDescent="0.3">
      <c r="A7978" s="19">
        <v>20201128</v>
      </c>
      <c r="B7978" s="19" t="s">
        <v>48</v>
      </c>
      <c r="C7978" s="19">
        <v>0</v>
      </c>
      <c r="D7978" s="19">
        <v>0</v>
      </c>
      <c r="E7978" s="19">
        <v>13.15</v>
      </c>
      <c r="F7978" s="19">
        <v>2.62</v>
      </c>
      <c r="G7978" s="19">
        <v>0</v>
      </c>
      <c r="H7978" s="17">
        <f t="shared" si="375"/>
        <v>0</v>
      </c>
      <c r="I7978" s="18">
        <f t="shared" si="373"/>
        <v>13.15</v>
      </c>
      <c r="J7978" s="17">
        <f t="shared" si="374"/>
        <v>0</v>
      </c>
    </row>
    <row r="7979" spans="1:10" x14ac:dyDescent="0.3">
      <c r="A7979" s="2">
        <v>20201128</v>
      </c>
      <c r="B7979" s="2" t="s">
        <v>47</v>
      </c>
      <c r="C7979" s="2">
        <v>0</v>
      </c>
      <c r="D7979" s="2">
        <v>0</v>
      </c>
      <c r="E7979" s="2">
        <v>12.44</v>
      </c>
      <c r="F7979" s="2">
        <v>1.79</v>
      </c>
      <c r="G7979" s="2">
        <v>0</v>
      </c>
      <c r="H7979" s="16">
        <f t="shared" si="375"/>
        <v>0</v>
      </c>
      <c r="I7979" s="15">
        <f t="shared" si="373"/>
        <v>12.44</v>
      </c>
      <c r="J7979" s="14">
        <f t="shared" si="374"/>
        <v>0</v>
      </c>
    </row>
    <row r="7980" spans="1:10" x14ac:dyDescent="0.3">
      <c r="A7980" s="19">
        <v>20201128</v>
      </c>
      <c r="B7980" s="19" t="s">
        <v>46</v>
      </c>
      <c r="C7980" s="19">
        <v>0</v>
      </c>
      <c r="D7980" s="19">
        <v>0</v>
      </c>
      <c r="E7980" s="19">
        <v>12.55</v>
      </c>
      <c r="F7980" s="19">
        <v>1.1000000000000001</v>
      </c>
      <c r="G7980" s="19">
        <v>0</v>
      </c>
      <c r="H7980" s="17">
        <f t="shared" si="375"/>
        <v>0</v>
      </c>
      <c r="I7980" s="18">
        <f t="shared" si="373"/>
        <v>12.55</v>
      </c>
      <c r="J7980" s="17">
        <f t="shared" si="374"/>
        <v>0</v>
      </c>
    </row>
    <row r="7981" spans="1:10" x14ac:dyDescent="0.3">
      <c r="A7981" s="2">
        <v>20201128</v>
      </c>
      <c r="B7981" s="2" t="s">
        <v>45</v>
      </c>
      <c r="C7981" s="2">
        <v>0</v>
      </c>
      <c r="D7981" s="2">
        <v>0</v>
      </c>
      <c r="E7981" s="2">
        <v>13.44</v>
      </c>
      <c r="F7981" s="2">
        <v>0.9</v>
      </c>
      <c r="G7981" s="2">
        <v>0</v>
      </c>
      <c r="H7981" s="16">
        <f t="shared" si="375"/>
        <v>0</v>
      </c>
      <c r="I7981" s="15">
        <f t="shared" si="373"/>
        <v>13.44</v>
      </c>
      <c r="J7981" s="14">
        <f t="shared" si="374"/>
        <v>0</v>
      </c>
    </row>
    <row r="7982" spans="1:10" x14ac:dyDescent="0.3">
      <c r="A7982" s="19">
        <v>20201128</v>
      </c>
      <c r="B7982" s="19" t="s">
        <v>44</v>
      </c>
      <c r="C7982" s="19">
        <v>0</v>
      </c>
      <c r="D7982" s="19">
        <v>0</v>
      </c>
      <c r="E7982" s="19">
        <v>12.87</v>
      </c>
      <c r="F7982" s="19">
        <v>1.24</v>
      </c>
      <c r="G7982" s="19">
        <v>0</v>
      </c>
      <c r="H7982" s="17">
        <f t="shared" si="375"/>
        <v>0</v>
      </c>
      <c r="I7982" s="18">
        <f t="shared" si="373"/>
        <v>12.87</v>
      </c>
      <c r="J7982" s="17">
        <f t="shared" si="374"/>
        <v>0</v>
      </c>
    </row>
    <row r="7983" spans="1:10" x14ac:dyDescent="0.3">
      <c r="A7983" s="2">
        <v>20201128</v>
      </c>
      <c r="B7983" s="2" t="s">
        <v>43</v>
      </c>
      <c r="C7983" s="2">
        <v>0</v>
      </c>
      <c r="D7983" s="2">
        <v>0</v>
      </c>
      <c r="E7983" s="2">
        <v>10.23</v>
      </c>
      <c r="F7983" s="2">
        <v>1.79</v>
      </c>
      <c r="G7983" s="2">
        <v>0</v>
      </c>
      <c r="H7983" s="16">
        <f t="shared" si="375"/>
        <v>0</v>
      </c>
      <c r="I7983" s="15">
        <f t="shared" si="373"/>
        <v>10.23</v>
      </c>
      <c r="J7983" s="14">
        <f t="shared" si="374"/>
        <v>0</v>
      </c>
    </row>
    <row r="7984" spans="1:10" x14ac:dyDescent="0.3">
      <c r="A7984" s="19">
        <v>20201128</v>
      </c>
      <c r="B7984" s="19" t="s">
        <v>42</v>
      </c>
      <c r="C7984" s="19">
        <v>0</v>
      </c>
      <c r="D7984" s="19">
        <v>0</v>
      </c>
      <c r="E7984" s="19">
        <v>10.28</v>
      </c>
      <c r="F7984" s="19">
        <v>2.41</v>
      </c>
      <c r="G7984" s="19">
        <v>0</v>
      </c>
      <c r="H7984" s="17">
        <f t="shared" si="375"/>
        <v>0</v>
      </c>
      <c r="I7984" s="18">
        <f t="shared" si="373"/>
        <v>10.28</v>
      </c>
      <c r="J7984" s="17">
        <f t="shared" si="374"/>
        <v>0</v>
      </c>
    </row>
    <row r="7985" spans="1:10" x14ac:dyDescent="0.3">
      <c r="A7985" s="2">
        <v>20201128</v>
      </c>
      <c r="B7985" s="2" t="s">
        <v>41</v>
      </c>
      <c r="C7985" s="2">
        <v>0</v>
      </c>
      <c r="D7985" s="2">
        <v>0</v>
      </c>
      <c r="E7985" s="2">
        <v>11.77</v>
      </c>
      <c r="F7985" s="2">
        <v>3.31</v>
      </c>
      <c r="G7985" s="2">
        <v>0</v>
      </c>
      <c r="H7985" s="16">
        <f t="shared" si="375"/>
        <v>0</v>
      </c>
      <c r="I7985" s="15">
        <f t="shared" si="373"/>
        <v>11.77</v>
      </c>
      <c r="J7985" s="14">
        <f t="shared" si="374"/>
        <v>0</v>
      </c>
    </row>
    <row r="7986" spans="1:10" x14ac:dyDescent="0.3">
      <c r="A7986" s="19">
        <v>20201128</v>
      </c>
      <c r="B7986" s="19" t="s">
        <v>40</v>
      </c>
      <c r="C7986" s="19">
        <v>45.16</v>
      </c>
      <c r="D7986" s="19">
        <v>5.43</v>
      </c>
      <c r="E7986" s="19">
        <v>12.95</v>
      </c>
      <c r="F7986" s="19">
        <v>3.72</v>
      </c>
      <c r="G7986" s="19">
        <v>0</v>
      </c>
      <c r="H7986" s="17">
        <f t="shared" si="375"/>
        <v>477.22923620288663</v>
      </c>
      <c r="I7986" s="18">
        <f t="shared" si="373"/>
        <v>27.863413631340208</v>
      </c>
      <c r="J7986" s="17">
        <f t="shared" si="374"/>
        <v>0.47107996505190819</v>
      </c>
    </row>
    <row r="7987" spans="1:10" x14ac:dyDescent="0.3">
      <c r="A7987" s="2">
        <v>20201128</v>
      </c>
      <c r="B7987" s="2" t="s">
        <v>39</v>
      </c>
      <c r="C7987" s="2">
        <v>200</v>
      </c>
      <c r="D7987" s="2">
        <v>14.62</v>
      </c>
      <c r="E7987" s="2">
        <v>14.19</v>
      </c>
      <c r="F7987" s="2">
        <v>3.66</v>
      </c>
      <c r="G7987" s="2">
        <v>0</v>
      </c>
      <c r="H7987" s="16">
        <f t="shared" si="375"/>
        <v>792.37062111170599</v>
      </c>
      <c r="I7987" s="15">
        <f t="shared" si="373"/>
        <v>38.95158190974081</v>
      </c>
      <c r="J7987" s="14">
        <f t="shared" si="374"/>
        <v>0.74262391480680123</v>
      </c>
    </row>
    <row r="7988" spans="1:10" x14ac:dyDescent="0.3">
      <c r="A7988" s="19">
        <v>20201128</v>
      </c>
      <c r="B7988" s="19" t="s">
        <v>38</v>
      </c>
      <c r="C7988" s="19">
        <v>323.01</v>
      </c>
      <c r="D7988" s="19">
        <v>22.17</v>
      </c>
      <c r="E7988" s="19">
        <v>15.63</v>
      </c>
      <c r="F7988" s="19">
        <v>4.4800000000000004</v>
      </c>
      <c r="G7988" s="19">
        <v>0</v>
      </c>
      <c r="H7988" s="17">
        <f t="shared" si="375"/>
        <v>855.9822621237779</v>
      </c>
      <c r="I7988" s="18">
        <f t="shared" si="373"/>
        <v>42.379445691368062</v>
      </c>
      <c r="J7988" s="17">
        <f t="shared" si="374"/>
        <v>0.78903802455568228</v>
      </c>
    </row>
    <row r="7989" spans="1:10" x14ac:dyDescent="0.3">
      <c r="A7989" s="2">
        <v>20201128</v>
      </c>
      <c r="B7989" s="2" t="s">
        <v>37</v>
      </c>
      <c r="C7989" s="2">
        <v>268</v>
      </c>
      <c r="D7989" s="2">
        <v>27.47</v>
      </c>
      <c r="E7989" s="2">
        <v>16.38</v>
      </c>
      <c r="F7989" s="2">
        <v>6.34</v>
      </c>
      <c r="G7989" s="2">
        <v>0</v>
      </c>
      <c r="H7989" s="16">
        <f t="shared" si="375"/>
        <v>580.98684287349317</v>
      </c>
      <c r="I7989" s="15">
        <f t="shared" si="373"/>
        <v>34.535838839796661</v>
      </c>
      <c r="J7989" s="14">
        <f t="shared" si="374"/>
        <v>0.55605595681591569</v>
      </c>
    </row>
    <row r="7990" spans="1:10" x14ac:dyDescent="0.3">
      <c r="A7990" s="19">
        <v>20201128</v>
      </c>
      <c r="B7990" s="19" t="s">
        <v>36</v>
      </c>
      <c r="C7990" s="19">
        <v>197</v>
      </c>
      <c r="D7990" s="19">
        <v>29.88</v>
      </c>
      <c r="E7990" s="19">
        <v>16.309999999999999</v>
      </c>
      <c r="F7990" s="19">
        <v>7.24</v>
      </c>
      <c r="G7990" s="19">
        <v>0</v>
      </c>
      <c r="H7990" s="17">
        <f t="shared" si="375"/>
        <v>395.43534699969268</v>
      </c>
      <c r="I7990" s="18">
        <f t="shared" si="373"/>
        <v>28.667354593740395</v>
      </c>
      <c r="J7990" s="17">
        <f t="shared" si="374"/>
        <v>0.38890943963613278</v>
      </c>
    </row>
    <row r="7991" spans="1:10" x14ac:dyDescent="0.3">
      <c r="A7991" s="2">
        <v>20201128</v>
      </c>
      <c r="B7991" s="2" t="s">
        <v>35</v>
      </c>
      <c r="C7991" s="2">
        <v>96</v>
      </c>
      <c r="D7991" s="2">
        <v>29.06</v>
      </c>
      <c r="E7991" s="2">
        <v>15.78</v>
      </c>
      <c r="F7991" s="2">
        <v>7.86</v>
      </c>
      <c r="G7991" s="2">
        <v>0</v>
      </c>
      <c r="H7991" s="16">
        <f t="shared" si="375"/>
        <v>197.6425957586946</v>
      </c>
      <c r="I7991" s="15">
        <f t="shared" si="373"/>
        <v>21.956331117459207</v>
      </c>
      <c r="J7991" s="14">
        <f t="shared" si="374"/>
        <v>0.20034960954228354</v>
      </c>
    </row>
    <row r="7992" spans="1:10" x14ac:dyDescent="0.3">
      <c r="A7992" s="19">
        <v>20201128</v>
      </c>
      <c r="B7992" s="19" t="s">
        <v>34</v>
      </c>
      <c r="C7992" s="19">
        <v>36</v>
      </c>
      <c r="D7992" s="19">
        <v>25.13</v>
      </c>
      <c r="E7992" s="19">
        <v>14.7</v>
      </c>
      <c r="F7992" s="19">
        <v>7.1</v>
      </c>
      <c r="G7992" s="19">
        <v>0</v>
      </c>
      <c r="H7992" s="17">
        <f t="shared" si="375"/>
        <v>84.771002581482037</v>
      </c>
      <c r="I7992" s="18">
        <f t="shared" si="373"/>
        <v>17.349093830671315</v>
      </c>
      <c r="J7992" s="17">
        <f t="shared" si="374"/>
        <v>8.7689590021320818E-2</v>
      </c>
    </row>
    <row r="7993" spans="1:10" x14ac:dyDescent="0.3">
      <c r="A7993" s="2">
        <v>20201128</v>
      </c>
      <c r="B7993" s="2" t="s">
        <v>33</v>
      </c>
      <c r="C7993" s="2">
        <v>132</v>
      </c>
      <c r="D7993" s="2">
        <v>18.61</v>
      </c>
      <c r="E7993" s="2">
        <v>14.45</v>
      </c>
      <c r="F7993" s="2">
        <v>5.79</v>
      </c>
      <c r="G7993" s="2">
        <v>0</v>
      </c>
      <c r="H7993" s="16">
        <f t="shared" si="375"/>
        <v>413.63138364937129</v>
      </c>
      <c r="I7993" s="15">
        <f t="shared" si="373"/>
        <v>27.375980739042852</v>
      </c>
      <c r="J7993" s="14">
        <f t="shared" si="374"/>
        <v>0.40920887274660583</v>
      </c>
    </row>
    <row r="7994" spans="1:10" x14ac:dyDescent="0.3">
      <c r="A7994" s="19">
        <v>20201128</v>
      </c>
      <c r="B7994" s="19" t="s">
        <v>32</v>
      </c>
      <c r="C7994" s="19">
        <v>75</v>
      </c>
      <c r="D7994" s="19">
        <v>10.16</v>
      </c>
      <c r="E7994" s="19">
        <v>14.58</v>
      </c>
      <c r="F7994" s="19">
        <v>4.9000000000000004</v>
      </c>
      <c r="G7994" s="19">
        <v>0</v>
      </c>
      <c r="H7994" s="17">
        <f t="shared" si="375"/>
        <v>425.17585498101323</v>
      </c>
      <c r="I7994" s="18">
        <f t="shared" si="373"/>
        <v>27.866745468156665</v>
      </c>
      <c r="J7994" s="17">
        <f t="shared" si="374"/>
        <v>0.41969093568154919</v>
      </c>
    </row>
    <row r="7995" spans="1:10" x14ac:dyDescent="0.3">
      <c r="A7995" s="2">
        <v>20201128</v>
      </c>
      <c r="B7995" s="2" t="s">
        <v>31</v>
      </c>
      <c r="C7995" s="2">
        <v>0</v>
      </c>
      <c r="D7995" s="2">
        <v>0</v>
      </c>
      <c r="E7995" s="2">
        <v>14.51</v>
      </c>
      <c r="F7995" s="2">
        <v>4.76</v>
      </c>
      <c r="G7995" s="2">
        <v>0</v>
      </c>
      <c r="H7995" s="16">
        <f t="shared" si="375"/>
        <v>0</v>
      </c>
      <c r="I7995" s="15">
        <f t="shared" si="373"/>
        <v>14.51</v>
      </c>
      <c r="J7995" s="14">
        <f t="shared" si="374"/>
        <v>0</v>
      </c>
    </row>
    <row r="7996" spans="1:10" x14ac:dyDescent="0.3">
      <c r="A7996" s="19">
        <v>20201128</v>
      </c>
      <c r="B7996" s="19" t="s">
        <v>30</v>
      </c>
      <c r="C7996" s="19">
        <v>0</v>
      </c>
      <c r="D7996" s="19">
        <v>0</v>
      </c>
      <c r="E7996" s="19">
        <v>14.15</v>
      </c>
      <c r="F7996" s="19">
        <v>4.55</v>
      </c>
      <c r="G7996" s="19">
        <v>0</v>
      </c>
      <c r="H7996" s="17">
        <f t="shared" si="375"/>
        <v>0</v>
      </c>
      <c r="I7996" s="18">
        <f t="shared" si="373"/>
        <v>14.15</v>
      </c>
      <c r="J7996" s="17">
        <f t="shared" si="374"/>
        <v>0</v>
      </c>
    </row>
    <row r="7997" spans="1:10" x14ac:dyDescent="0.3">
      <c r="A7997" s="2">
        <v>20201128</v>
      </c>
      <c r="B7997" s="2" t="s">
        <v>29</v>
      </c>
      <c r="C7997" s="2">
        <v>0</v>
      </c>
      <c r="D7997" s="2">
        <v>0</v>
      </c>
      <c r="E7997" s="2">
        <v>13.83</v>
      </c>
      <c r="F7997" s="2">
        <v>4.28</v>
      </c>
      <c r="G7997" s="2">
        <v>0</v>
      </c>
      <c r="H7997" s="16">
        <f t="shared" si="375"/>
        <v>0</v>
      </c>
      <c r="I7997" s="15">
        <f t="shared" si="373"/>
        <v>13.83</v>
      </c>
      <c r="J7997" s="14">
        <f t="shared" si="374"/>
        <v>0</v>
      </c>
    </row>
    <row r="7998" spans="1:10" x14ac:dyDescent="0.3">
      <c r="A7998" s="19">
        <v>20201128</v>
      </c>
      <c r="B7998" s="19" t="s">
        <v>28</v>
      </c>
      <c r="C7998" s="19">
        <v>0</v>
      </c>
      <c r="D7998" s="19">
        <v>0</v>
      </c>
      <c r="E7998" s="19">
        <v>13.65</v>
      </c>
      <c r="F7998" s="19">
        <v>4.07</v>
      </c>
      <c r="G7998" s="19">
        <v>0</v>
      </c>
      <c r="H7998" s="17">
        <f t="shared" si="375"/>
        <v>0</v>
      </c>
      <c r="I7998" s="18">
        <f t="shared" si="373"/>
        <v>13.65</v>
      </c>
      <c r="J7998" s="17">
        <f t="shared" si="374"/>
        <v>0</v>
      </c>
    </row>
    <row r="7999" spans="1:10" x14ac:dyDescent="0.3">
      <c r="A7999" s="2">
        <v>20201128</v>
      </c>
      <c r="B7999" s="2" t="s">
        <v>27</v>
      </c>
      <c r="C7999" s="2">
        <v>0</v>
      </c>
      <c r="D7999" s="2">
        <v>0</v>
      </c>
      <c r="E7999" s="2">
        <v>13.4</v>
      </c>
      <c r="F7999" s="2">
        <v>4</v>
      </c>
      <c r="G7999" s="2">
        <v>0</v>
      </c>
      <c r="H7999" s="16">
        <f t="shared" si="375"/>
        <v>0</v>
      </c>
      <c r="I7999" s="15">
        <f t="shared" si="373"/>
        <v>13.4</v>
      </c>
      <c r="J7999" s="14">
        <f t="shared" si="374"/>
        <v>0</v>
      </c>
    </row>
    <row r="8000" spans="1:10" x14ac:dyDescent="0.3">
      <c r="A8000" s="19">
        <v>20201128</v>
      </c>
      <c r="B8000" s="19" t="s">
        <v>26</v>
      </c>
      <c r="C8000" s="19">
        <v>0</v>
      </c>
      <c r="D8000" s="19">
        <v>0</v>
      </c>
      <c r="E8000" s="19">
        <v>13.14</v>
      </c>
      <c r="F8000" s="19">
        <v>4.07</v>
      </c>
      <c r="G8000" s="19">
        <v>0</v>
      </c>
      <c r="H8000" s="17">
        <f t="shared" si="375"/>
        <v>0</v>
      </c>
      <c r="I8000" s="18">
        <f t="shared" si="373"/>
        <v>13.14</v>
      </c>
      <c r="J8000" s="17">
        <f t="shared" si="374"/>
        <v>0</v>
      </c>
    </row>
    <row r="8001" spans="1:10" x14ac:dyDescent="0.3">
      <c r="A8001" s="2">
        <v>20201128</v>
      </c>
      <c r="B8001" s="2" t="s">
        <v>25</v>
      </c>
      <c r="C8001" s="2">
        <v>0</v>
      </c>
      <c r="D8001" s="2">
        <v>0</v>
      </c>
      <c r="E8001" s="2">
        <v>12.97</v>
      </c>
      <c r="F8001" s="2">
        <v>4.1399999999999997</v>
      </c>
      <c r="G8001" s="2">
        <v>0</v>
      </c>
      <c r="H8001" s="16">
        <f t="shared" si="375"/>
        <v>0</v>
      </c>
      <c r="I8001" s="15">
        <f t="shared" si="373"/>
        <v>12.97</v>
      </c>
      <c r="J8001" s="14">
        <f t="shared" si="374"/>
        <v>0</v>
      </c>
    </row>
    <row r="8002" spans="1:10" x14ac:dyDescent="0.3">
      <c r="A8002" s="19">
        <v>20201129</v>
      </c>
      <c r="B8002" s="19" t="s">
        <v>48</v>
      </c>
      <c r="C8002" s="19">
        <v>0</v>
      </c>
      <c r="D8002" s="19">
        <v>0</v>
      </c>
      <c r="E8002" s="19">
        <v>12.57</v>
      </c>
      <c r="F8002" s="19">
        <v>4.1399999999999997</v>
      </c>
      <c r="G8002" s="19">
        <v>0</v>
      </c>
      <c r="H8002" s="17">
        <f t="shared" si="375"/>
        <v>0</v>
      </c>
      <c r="I8002" s="18">
        <f t="shared" si="373"/>
        <v>12.57</v>
      </c>
      <c r="J8002" s="17">
        <f t="shared" si="374"/>
        <v>0</v>
      </c>
    </row>
    <row r="8003" spans="1:10" x14ac:dyDescent="0.3">
      <c r="A8003" s="2">
        <v>20201129</v>
      </c>
      <c r="B8003" s="2" t="s">
        <v>47</v>
      </c>
      <c r="C8003" s="2">
        <v>0</v>
      </c>
      <c r="D8003" s="2">
        <v>0</v>
      </c>
      <c r="E8003" s="2">
        <v>12.57</v>
      </c>
      <c r="F8003" s="2">
        <v>3.93</v>
      </c>
      <c r="G8003" s="2">
        <v>0</v>
      </c>
      <c r="H8003" s="16">
        <f t="shared" si="375"/>
        <v>0</v>
      </c>
      <c r="I8003" s="15">
        <f t="shared" si="373"/>
        <v>12.57</v>
      </c>
      <c r="J8003" s="14">
        <f t="shared" si="374"/>
        <v>0</v>
      </c>
    </row>
    <row r="8004" spans="1:10" x14ac:dyDescent="0.3">
      <c r="A8004" s="19">
        <v>20201129</v>
      </c>
      <c r="B8004" s="19" t="s">
        <v>46</v>
      </c>
      <c r="C8004" s="19">
        <v>0</v>
      </c>
      <c r="D8004" s="19">
        <v>0</v>
      </c>
      <c r="E8004" s="19">
        <v>12.64</v>
      </c>
      <c r="F8004" s="19">
        <v>3.45</v>
      </c>
      <c r="G8004" s="19">
        <v>0</v>
      </c>
      <c r="H8004" s="17">
        <f t="shared" si="375"/>
        <v>0</v>
      </c>
      <c r="I8004" s="18">
        <f t="shared" si="373"/>
        <v>12.64</v>
      </c>
      <c r="J8004" s="17">
        <f t="shared" si="374"/>
        <v>0</v>
      </c>
    </row>
    <row r="8005" spans="1:10" x14ac:dyDescent="0.3">
      <c r="A8005" s="2">
        <v>20201129</v>
      </c>
      <c r="B8005" s="2" t="s">
        <v>45</v>
      </c>
      <c r="C8005" s="2">
        <v>0</v>
      </c>
      <c r="D8005" s="2">
        <v>0</v>
      </c>
      <c r="E8005" s="2">
        <v>12.55</v>
      </c>
      <c r="F8005" s="2">
        <v>3.59</v>
      </c>
      <c r="G8005" s="2">
        <v>0</v>
      </c>
      <c r="H8005" s="16">
        <f t="shared" si="375"/>
        <v>0</v>
      </c>
      <c r="I8005" s="15">
        <f t="shared" si="373"/>
        <v>12.55</v>
      </c>
      <c r="J8005" s="14">
        <f t="shared" si="374"/>
        <v>0</v>
      </c>
    </row>
    <row r="8006" spans="1:10" x14ac:dyDescent="0.3">
      <c r="A8006" s="19">
        <v>20201129</v>
      </c>
      <c r="B8006" s="19" t="s">
        <v>44</v>
      </c>
      <c r="C8006" s="19">
        <v>0</v>
      </c>
      <c r="D8006" s="19">
        <v>0</v>
      </c>
      <c r="E8006" s="19">
        <v>12.55</v>
      </c>
      <c r="F8006" s="19">
        <v>3.59</v>
      </c>
      <c r="G8006" s="19">
        <v>0</v>
      </c>
      <c r="H8006" s="17">
        <f t="shared" si="375"/>
        <v>0</v>
      </c>
      <c r="I8006" s="18">
        <f t="shared" si="373"/>
        <v>12.55</v>
      </c>
      <c r="J8006" s="17">
        <f t="shared" si="374"/>
        <v>0</v>
      </c>
    </row>
    <row r="8007" spans="1:10" x14ac:dyDescent="0.3">
      <c r="A8007" s="2">
        <v>20201129</v>
      </c>
      <c r="B8007" s="2" t="s">
        <v>43</v>
      </c>
      <c r="C8007" s="2">
        <v>0</v>
      </c>
      <c r="D8007" s="2">
        <v>0</v>
      </c>
      <c r="E8007" s="2">
        <v>12.32</v>
      </c>
      <c r="F8007" s="2">
        <v>3.79</v>
      </c>
      <c r="G8007" s="2">
        <v>0</v>
      </c>
      <c r="H8007" s="16">
        <f t="shared" si="375"/>
        <v>0</v>
      </c>
      <c r="I8007" s="15">
        <f t="shared" si="373"/>
        <v>12.32</v>
      </c>
      <c r="J8007" s="14">
        <f t="shared" si="374"/>
        <v>0</v>
      </c>
    </row>
    <row r="8008" spans="1:10" x14ac:dyDescent="0.3">
      <c r="A8008" s="19">
        <v>20201129</v>
      </c>
      <c r="B8008" s="19" t="s">
        <v>42</v>
      </c>
      <c r="C8008" s="19">
        <v>0</v>
      </c>
      <c r="D8008" s="19">
        <v>0</v>
      </c>
      <c r="E8008" s="19">
        <v>12.3</v>
      </c>
      <c r="F8008" s="19">
        <v>4.1399999999999997</v>
      </c>
      <c r="G8008" s="19">
        <v>0</v>
      </c>
      <c r="H8008" s="17">
        <f t="shared" si="375"/>
        <v>0</v>
      </c>
      <c r="I8008" s="18">
        <f t="shared" si="373"/>
        <v>12.3</v>
      </c>
      <c r="J8008" s="17">
        <f t="shared" si="374"/>
        <v>0</v>
      </c>
    </row>
    <row r="8009" spans="1:10" x14ac:dyDescent="0.3">
      <c r="A8009" s="2">
        <v>20201129</v>
      </c>
      <c r="B8009" s="2" t="s">
        <v>41</v>
      </c>
      <c r="C8009" s="2">
        <v>0</v>
      </c>
      <c r="D8009" s="2">
        <v>0</v>
      </c>
      <c r="E8009" s="2">
        <v>12.21</v>
      </c>
      <c r="F8009" s="2">
        <v>4.1399999999999997</v>
      </c>
      <c r="G8009" s="2">
        <v>0</v>
      </c>
      <c r="H8009" s="16">
        <f t="shared" si="375"/>
        <v>0</v>
      </c>
      <c r="I8009" s="15">
        <f t="shared" si="373"/>
        <v>12.21</v>
      </c>
      <c r="J8009" s="14">
        <f t="shared" si="374"/>
        <v>0</v>
      </c>
    </row>
    <row r="8010" spans="1:10" x14ac:dyDescent="0.3">
      <c r="A8010" s="19">
        <v>20201129</v>
      </c>
      <c r="B8010" s="19" t="s">
        <v>40</v>
      </c>
      <c r="C8010" s="19">
        <v>46.27</v>
      </c>
      <c r="D8010" s="19">
        <v>5.25</v>
      </c>
      <c r="E8010" s="19">
        <v>12.09</v>
      </c>
      <c r="F8010" s="19">
        <v>4.62</v>
      </c>
      <c r="G8010" s="19">
        <v>0</v>
      </c>
      <c r="H8010" s="17">
        <f t="shared" si="375"/>
        <v>505.67411457723722</v>
      </c>
      <c r="I8010" s="18">
        <f t="shared" ref="I8010:I8073" si="376">E8010+H8010*((NOCT-20)/(800))</f>
        <v>27.892316080538663</v>
      </c>
      <c r="J8010" s="17">
        <f t="shared" ref="J8010:J8073" si="377">P_STC__W*(H8010/1000)*(1+(alpha_p/100)*(I8010-25))</f>
        <v>0.49909255239826966</v>
      </c>
    </row>
    <row r="8011" spans="1:10" x14ac:dyDescent="0.3">
      <c r="A8011" s="2">
        <v>20201129</v>
      </c>
      <c r="B8011" s="2" t="s">
        <v>39</v>
      </c>
      <c r="C8011" s="2">
        <v>105</v>
      </c>
      <c r="D8011" s="2">
        <v>14.43</v>
      </c>
      <c r="E8011" s="2">
        <v>12.27</v>
      </c>
      <c r="F8011" s="2">
        <v>4.62</v>
      </c>
      <c r="G8011" s="2">
        <v>0</v>
      </c>
      <c r="H8011" s="16">
        <f t="shared" si="375"/>
        <v>421.35338368232038</v>
      </c>
      <c r="I8011" s="15">
        <f t="shared" si="376"/>
        <v>25.437293240072513</v>
      </c>
      <c r="J8011" s="14">
        <f t="shared" si="377"/>
        <v>0.42052423624367358</v>
      </c>
    </row>
    <row r="8012" spans="1:10" x14ac:dyDescent="0.3">
      <c r="A8012" s="19">
        <v>20201129</v>
      </c>
      <c r="B8012" s="19" t="s">
        <v>38</v>
      </c>
      <c r="C8012" s="19">
        <v>217</v>
      </c>
      <c r="D8012" s="19">
        <v>21.98</v>
      </c>
      <c r="E8012" s="19">
        <v>12.84</v>
      </c>
      <c r="F8012" s="19">
        <v>5.03</v>
      </c>
      <c r="G8012" s="19">
        <v>0</v>
      </c>
      <c r="H8012" s="17">
        <f t="shared" si="375"/>
        <v>579.77531707949368</v>
      </c>
      <c r="I8012" s="18">
        <f t="shared" si="376"/>
        <v>30.957978658734177</v>
      </c>
      <c r="J8012" s="17">
        <f t="shared" si="377"/>
        <v>0.56423101673240161</v>
      </c>
    </row>
    <row r="8013" spans="1:10" x14ac:dyDescent="0.3">
      <c r="A8013" s="2">
        <v>20201129</v>
      </c>
      <c r="B8013" s="2" t="s">
        <v>37</v>
      </c>
      <c r="C8013" s="2">
        <v>145</v>
      </c>
      <c r="D8013" s="2">
        <v>27.28</v>
      </c>
      <c r="E8013" s="2">
        <v>13.6</v>
      </c>
      <c r="F8013" s="2">
        <v>4.76</v>
      </c>
      <c r="G8013" s="2">
        <v>0</v>
      </c>
      <c r="H8013" s="16">
        <f t="shared" si="375"/>
        <v>316.35948990209181</v>
      </c>
      <c r="I8013" s="15">
        <f t="shared" si="376"/>
        <v>23.48623405944037</v>
      </c>
      <c r="J8013" s="14">
        <f t="shared" si="377"/>
        <v>0.31851451389563151</v>
      </c>
    </row>
    <row r="8014" spans="1:10" x14ac:dyDescent="0.3">
      <c r="A8014" s="19">
        <v>20201129</v>
      </c>
      <c r="B8014" s="19" t="s">
        <v>36</v>
      </c>
      <c r="C8014" s="19">
        <v>259</v>
      </c>
      <c r="D8014" s="19">
        <v>29.7</v>
      </c>
      <c r="E8014" s="19">
        <v>14.25</v>
      </c>
      <c r="F8014" s="19">
        <v>4.4800000000000004</v>
      </c>
      <c r="G8014" s="19">
        <v>0</v>
      </c>
      <c r="H8014" s="17">
        <f t="shared" si="375"/>
        <v>522.74794347519594</v>
      </c>
      <c r="I8014" s="18">
        <f t="shared" si="376"/>
        <v>30.585873233599873</v>
      </c>
      <c r="J8014" s="17">
        <f t="shared" si="377"/>
        <v>0.5096079266209973</v>
      </c>
    </row>
    <row r="8015" spans="1:10" x14ac:dyDescent="0.3">
      <c r="A8015" s="2">
        <v>20201129</v>
      </c>
      <c r="B8015" s="2" t="s">
        <v>35</v>
      </c>
      <c r="C8015" s="2">
        <v>157</v>
      </c>
      <c r="D8015" s="2">
        <v>28.9</v>
      </c>
      <c r="E8015" s="2">
        <v>14.57</v>
      </c>
      <c r="F8015" s="2">
        <v>4.34</v>
      </c>
      <c r="G8015" s="2">
        <v>0</v>
      </c>
      <c r="H8015" s="16">
        <f t="shared" si="375"/>
        <v>324.86183117740393</v>
      </c>
      <c r="I8015" s="15">
        <f t="shared" si="376"/>
        <v>24.721932224293873</v>
      </c>
      <c r="J8015" s="14">
        <f t="shared" si="377"/>
        <v>0.32526833240803682</v>
      </c>
    </row>
    <row r="8016" spans="1:10" x14ac:dyDescent="0.3">
      <c r="A8016" s="19">
        <v>20201129</v>
      </c>
      <c r="B8016" s="19" t="s">
        <v>34</v>
      </c>
      <c r="C8016" s="19">
        <v>82</v>
      </c>
      <c r="D8016" s="19">
        <v>25</v>
      </c>
      <c r="E8016" s="19">
        <v>14.27</v>
      </c>
      <c r="F8016" s="19">
        <v>4.41</v>
      </c>
      <c r="G8016" s="19">
        <v>0</v>
      </c>
      <c r="H8016" s="17">
        <f t="shared" si="375"/>
        <v>194.02852981850486</v>
      </c>
      <c r="I8016" s="18">
        <f t="shared" si="376"/>
        <v>20.333391556828275</v>
      </c>
      <c r="J8016" s="17">
        <f t="shared" si="377"/>
        <v>0.1981030781081074</v>
      </c>
    </row>
    <row r="8017" spans="1:10" x14ac:dyDescent="0.3">
      <c r="A8017" s="2">
        <v>20201129</v>
      </c>
      <c r="B8017" s="2" t="s">
        <v>33</v>
      </c>
      <c r="C8017" s="2">
        <v>267.01</v>
      </c>
      <c r="D8017" s="2">
        <v>18.510000000000002</v>
      </c>
      <c r="E8017" s="2">
        <v>13.27</v>
      </c>
      <c r="F8017" s="2">
        <v>4</v>
      </c>
      <c r="G8017" s="2">
        <v>0</v>
      </c>
      <c r="H8017" s="16">
        <f t="shared" si="375"/>
        <v>841.05540994816977</v>
      </c>
      <c r="I8017" s="15">
        <f t="shared" si="376"/>
        <v>39.552981560880305</v>
      </c>
      <c r="J8017" s="14">
        <f t="shared" si="377"/>
        <v>0.78597602252122523</v>
      </c>
    </row>
    <row r="8018" spans="1:10" x14ac:dyDescent="0.3">
      <c r="A8018" s="19">
        <v>20201129</v>
      </c>
      <c r="B8018" s="19" t="s">
        <v>32</v>
      </c>
      <c r="C8018" s="19">
        <v>122.01</v>
      </c>
      <c r="D8018" s="19">
        <v>10.08</v>
      </c>
      <c r="E8018" s="19">
        <v>13.27</v>
      </c>
      <c r="F8018" s="19">
        <v>3.66</v>
      </c>
      <c r="G8018" s="19">
        <v>0</v>
      </c>
      <c r="H8018" s="17">
        <f t="shared" si="375"/>
        <v>697.10814514580784</v>
      </c>
      <c r="I8018" s="18">
        <f t="shared" si="376"/>
        <v>35.054629535806498</v>
      </c>
      <c r="J8018" s="17">
        <f t="shared" si="377"/>
        <v>0.66556690648955341</v>
      </c>
    </row>
    <row r="8019" spans="1:10" x14ac:dyDescent="0.3">
      <c r="A8019" s="2">
        <v>20201129</v>
      </c>
      <c r="B8019" s="2" t="s">
        <v>31</v>
      </c>
      <c r="C8019" s="2">
        <v>0</v>
      </c>
      <c r="D8019" s="2">
        <v>0</v>
      </c>
      <c r="E8019" s="2">
        <v>13.27</v>
      </c>
      <c r="F8019" s="2">
        <v>3.52</v>
      </c>
      <c r="G8019" s="2">
        <v>0</v>
      </c>
      <c r="H8019" s="16">
        <f t="shared" ref="H8019:H8082" si="378">IF(D8019&gt;0,C8019/SIN(D8019*PI()/180),0)</f>
        <v>0</v>
      </c>
      <c r="I8019" s="15">
        <f t="shared" si="376"/>
        <v>13.27</v>
      </c>
      <c r="J8019" s="14">
        <f t="shared" si="377"/>
        <v>0</v>
      </c>
    </row>
    <row r="8020" spans="1:10" x14ac:dyDescent="0.3">
      <c r="A8020" s="19">
        <v>20201129</v>
      </c>
      <c r="B8020" s="19" t="s">
        <v>30</v>
      </c>
      <c r="C8020" s="19">
        <v>0</v>
      </c>
      <c r="D8020" s="19">
        <v>0</v>
      </c>
      <c r="E8020" s="19">
        <v>12.97</v>
      </c>
      <c r="F8020" s="19">
        <v>3.52</v>
      </c>
      <c r="G8020" s="19">
        <v>0</v>
      </c>
      <c r="H8020" s="17">
        <f t="shared" si="378"/>
        <v>0</v>
      </c>
      <c r="I8020" s="18">
        <f t="shared" si="376"/>
        <v>12.97</v>
      </c>
      <c r="J8020" s="17">
        <f t="shared" si="377"/>
        <v>0</v>
      </c>
    </row>
    <row r="8021" spans="1:10" x14ac:dyDescent="0.3">
      <c r="A8021" s="2">
        <v>20201129</v>
      </c>
      <c r="B8021" s="2" t="s">
        <v>29</v>
      </c>
      <c r="C8021" s="2">
        <v>0</v>
      </c>
      <c r="D8021" s="2">
        <v>0</v>
      </c>
      <c r="E8021" s="2">
        <v>13</v>
      </c>
      <c r="F8021" s="2">
        <v>3.45</v>
      </c>
      <c r="G8021" s="2">
        <v>0</v>
      </c>
      <c r="H8021" s="16">
        <f t="shared" si="378"/>
        <v>0</v>
      </c>
      <c r="I8021" s="15">
        <f t="shared" si="376"/>
        <v>13</v>
      </c>
      <c r="J8021" s="14">
        <f t="shared" si="377"/>
        <v>0</v>
      </c>
    </row>
    <row r="8022" spans="1:10" x14ac:dyDescent="0.3">
      <c r="A8022" s="19">
        <v>20201129</v>
      </c>
      <c r="B8022" s="19" t="s">
        <v>28</v>
      </c>
      <c r="C8022" s="19">
        <v>0</v>
      </c>
      <c r="D8022" s="19">
        <v>0</v>
      </c>
      <c r="E8022" s="19">
        <v>12.86</v>
      </c>
      <c r="F8022" s="19">
        <v>3.31</v>
      </c>
      <c r="G8022" s="19">
        <v>0</v>
      </c>
      <c r="H8022" s="17">
        <f t="shared" si="378"/>
        <v>0</v>
      </c>
      <c r="I8022" s="18">
        <f t="shared" si="376"/>
        <v>12.86</v>
      </c>
      <c r="J8022" s="17">
        <f t="shared" si="377"/>
        <v>0</v>
      </c>
    </row>
    <row r="8023" spans="1:10" x14ac:dyDescent="0.3">
      <c r="A8023" s="2">
        <v>20201129</v>
      </c>
      <c r="B8023" s="2" t="s">
        <v>27</v>
      </c>
      <c r="C8023" s="2">
        <v>0</v>
      </c>
      <c r="D8023" s="2">
        <v>0</v>
      </c>
      <c r="E8023" s="2">
        <v>12.84</v>
      </c>
      <c r="F8023" s="2">
        <v>3.17</v>
      </c>
      <c r="G8023" s="2">
        <v>0</v>
      </c>
      <c r="H8023" s="16">
        <f t="shared" si="378"/>
        <v>0</v>
      </c>
      <c r="I8023" s="15">
        <f t="shared" si="376"/>
        <v>12.84</v>
      </c>
      <c r="J8023" s="14">
        <f t="shared" si="377"/>
        <v>0</v>
      </c>
    </row>
    <row r="8024" spans="1:10" x14ac:dyDescent="0.3">
      <c r="A8024" s="19">
        <v>20201129</v>
      </c>
      <c r="B8024" s="19" t="s">
        <v>26</v>
      </c>
      <c r="C8024" s="19">
        <v>0</v>
      </c>
      <c r="D8024" s="19">
        <v>0</v>
      </c>
      <c r="E8024" s="19">
        <v>12.6</v>
      </c>
      <c r="F8024" s="19">
        <v>3.24</v>
      </c>
      <c r="G8024" s="19">
        <v>0</v>
      </c>
      <c r="H8024" s="17">
        <f t="shared" si="378"/>
        <v>0</v>
      </c>
      <c r="I8024" s="18">
        <f t="shared" si="376"/>
        <v>12.6</v>
      </c>
      <c r="J8024" s="17">
        <f t="shared" si="377"/>
        <v>0</v>
      </c>
    </row>
    <row r="8025" spans="1:10" x14ac:dyDescent="0.3">
      <c r="A8025" s="2">
        <v>20201129</v>
      </c>
      <c r="B8025" s="2" t="s">
        <v>25</v>
      </c>
      <c r="C8025" s="2">
        <v>0</v>
      </c>
      <c r="D8025" s="2">
        <v>0</v>
      </c>
      <c r="E8025" s="2">
        <v>12.37</v>
      </c>
      <c r="F8025" s="2">
        <v>3.52</v>
      </c>
      <c r="G8025" s="2">
        <v>0</v>
      </c>
      <c r="H8025" s="16">
        <f t="shared" si="378"/>
        <v>0</v>
      </c>
      <c r="I8025" s="15">
        <f t="shared" si="376"/>
        <v>12.37</v>
      </c>
      <c r="J8025" s="14">
        <f t="shared" si="377"/>
        <v>0</v>
      </c>
    </row>
    <row r="8026" spans="1:10" x14ac:dyDescent="0.3">
      <c r="A8026" s="19">
        <v>20201130</v>
      </c>
      <c r="B8026" s="19" t="s">
        <v>48</v>
      </c>
      <c r="C8026" s="19">
        <v>0</v>
      </c>
      <c r="D8026" s="19">
        <v>0</v>
      </c>
      <c r="E8026" s="19">
        <v>12.19</v>
      </c>
      <c r="F8026" s="19">
        <v>3.72</v>
      </c>
      <c r="G8026" s="19">
        <v>0</v>
      </c>
      <c r="H8026" s="17">
        <f t="shared" si="378"/>
        <v>0</v>
      </c>
      <c r="I8026" s="18">
        <f t="shared" si="376"/>
        <v>12.19</v>
      </c>
      <c r="J8026" s="17">
        <f t="shared" si="377"/>
        <v>0</v>
      </c>
    </row>
    <row r="8027" spans="1:10" x14ac:dyDescent="0.3">
      <c r="A8027" s="2">
        <v>20201130</v>
      </c>
      <c r="B8027" s="2" t="s">
        <v>47</v>
      </c>
      <c r="C8027" s="2">
        <v>0</v>
      </c>
      <c r="D8027" s="2">
        <v>0</v>
      </c>
      <c r="E8027" s="2">
        <v>11.96</v>
      </c>
      <c r="F8027" s="2">
        <v>3.86</v>
      </c>
      <c r="G8027" s="2">
        <v>0</v>
      </c>
      <c r="H8027" s="16">
        <f t="shared" si="378"/>
        <v>0</v>
      </c>
      <c r="I8027" s="15">
        <f t="shared" si="376"/>
        <v>11.96</v>
      </c>
      <c r="J8027" s="14">
        <f t="shared" si="377"/>
        <v>0</v>
      </c>
    </row>
    <row r="8028" spans="1:10" x14ac:dyDescent="0.3">
      <c r="A8028" s="19">
        <v>20201130</v>
      </c>
      <c r="B8028" s="19" t="s">
        <v>46</v>
      </c>
      <c r="C8028" s="19">
        <v>0</v>
      </c>
      <c r="D8028" s="19">
        <v>0</v>
      </c>
      <c r="E8028" s="19">
        <v>11.83</v>
      </c>
      <c r="F8028" s="19">
        <v>4.1399999999999997</v>
      </c>
      <c r="G8028" s="19">
        <v>0</v>
      </c>
      <c r="H8028" s="17">
        <f t="shared" si="378"/>
        <v>0</v>
      </c>
      <c r="I8028" s="18">
        <f t="shared" si="376"/>
        <v>11.83</v>
      </c>
      <c r="J8028" s="17">
        <f t="shared" si="377"/>
        <v>0</v>
      </c>
    </row>
    <row r="8029" spans="1:10" x14ac:dyDescent="0.3">
      <c r="A8029" s="2">
        <v>20201130</v>
      </c>
      <c r="B8029" s="2" t="s">
        <v>45</v>
      </c>
      <c r="C8029" s="2">
        <v>0</v>
      </c>
      <c r="D8029" s="2">
        <v>0</v>
      </c>
      <c r="E8029" s="2">
        <v>11.66</v>
      </c>
      <c r="F8029" s="2">
        <v>4.4800000000000004</v>
      </c>
      <c r="G8029" s="2">
        <v>0</v>
      </c>
      <c r="H8029" s="16">
        <f t="shared" si="378"/>
        <v>0</v>
      </c>
      <c r="I8029" s="15">
        <f t="shared" si="376"/>
        <v>11.66</v>
      </c>
      <c r="J8029" s="14">
        <f t="shared" si="377"/>
        <v>0</v>
      </c>
    </row>
    <row r="8030" spans="1:10" x14ac:dyDescent="0.3">
      <c r="A8030" s="19">
        <v>20201130</v>
      </c>
      <c r="B8030" s="19" t="s">
        <v>44</v>
      </c>
      <c r="C8030" s="19">
        <v>0</v>
      </c>
      <c r="D8030" s="19">
        <v>0</v>
      </c>
      <c r="E8030" s="19">
        <v>11.6</v>
      </c>
      <c r="F8030" s="19">
        <v>4.55</v>
      </c>
      <c r="G8030" s="19">
        <v>0</v>
      </c>
      <c r="H8030" s="17">
        <f t="shared" si="378"/>
        <v>0</v>
      </c>
      <c r="I8030" s="18">
        <f t="shared" si="376"/>
        <v>11.6</v>
      </c>
      <c r="J8030" s="17">
        <f t="shared" si="377"/>
        <v>0</v>
      </c>
    </row>
    <row r="8031" spans="1:10" x14ac:dyDescent="0.3">
      <c r="A8031" s="2">
        <v>20201130</v>
      </c>
      <c r="B8031" s="2" t="s">
        <v>43</v>
      </c>
      <c r="C8031" s="2">
        <v>0</v>
      </c>
      <c r="D8031" s="2">
        <v>0</v>
      </c>
      <c r="E8031" s="2">
        <v>11.64</v>
      </c>
      <c r="F8031" s="2">
        <v>4.62</v>
      </c>
      <c r="G8031" s="2">
        <v>0</v>
      </c>
      <c r="H8031" s="16">
        <f t="shared" si="378"/>
        <v>0</v>
      </c>
      <c r="I8031" s="15">
        <f t="shared" si="376"/>
        <v>11.64</v>
      </c>
      <c r="J8031" s="14">
        <f t="shared" si="377"/>
        <v>0</v>
      </c>
    </row>
    <row r="8032" spans="1:10" x14ac:dyDescent="0.3">
      <c r="A8032" s="19">
        <v>20201130</v>
      </c>
      <c r="B8032" s="19" t="s">
        <v>42</v>
      </c>
      <c r="C8032" s="19">
        <v>0</v>
      </c>
      <c r="D8032" s="19">
        <v>0</v>
      </c>
      <c r="E8032" s="19">
        <v>11.85</v>
      </c>
      <c r="F8032" s="19">
        <v>4.6900000000000004</v>
      </c>
      <c r="G8032" s="19">
        <v>0</v>
      </c>
      <c r="H8032" s="17">
        <f t="shared" si="378"/>
        <v>0</v>
      </c>
      <c r="I8032" s="18">
        <f t="shared" si="376"/>
        <v>11.85</v>
      </c>
      <c r="J8032" s="17">
        <f t="shared" si="377"/>
        <v>0</v>
      </c>
    </row>
    <row r="8033" spans="1:10" x14ac:dyDescent="0.3">
      <c r="A8033" s="2">
        <v>20201130</v>
      </c>
      <c r="B8033" s="2" t="s">
        <v>41</v>
      </c>
      <c r="C8033" s="2">
        <v>0</v>
      </c>
      <c r="D8033" s="2">
        <v>0</v>
      </c>
      <c r="E8033" s="2">
        <v>12.48</v>
      </c>
      <c r="F8033" s="2">
        <v>4.83</v>
      </c>
      <c r="G8033" s="2">
        <v>0</v>
      </c>
      <c r="H8033" s="16">
        <f t="shared" si="378"/>
        <v>0</v>
      </c>
      <c r="I8033" s="15">
        <f t="shared" si="376"/>
        <v>12.48</v>
      </c>
      <c r="J8033" s="14">
        <f t="shared" si="377"/>
        <v>0</v>
      </c>
    </row>
    <row r="8034" spans="1:10" x14ac:dyDescent="0.3">
      <c r="A8034" s="19">
        <v>20201130</v>
      </c>
      <c r="B8034" s="19" t="s">
        <v>40</v>
      </c>
      <c r="C8034" s="19">
        <v>47.4</v>
      </c>
      <c r="D8034" s="19">
        <v>5.07</v>
      </c>
      <c r="E8034" s="19">
        <v>12.68</v>
      </c>
      <c r="F8034" s="19">
        <v>4.9000000000000004</v>
      </c>
      <c r="G8034" s="19">
        <v>0</v>
      </c>
      <c r="H8034" s="17">
        <f t="shared" si="378"/>
        <v>536.36438005951391</v>
      </c>
      <c r="I8034" s="18">
        <f t="shared" si="376"/>
        <v>29.441386876859809</v>
      </c>
      <c r="J8034" s="17">
        <f t="shared" si="377"/>
        <v>0.52564447232486278</v>
      </c>
    </row>
    <row r="8035" spans="1:10" x14ac:dyDescent="0.3">
      <c r="A8035" s="2">
        <v>20201130</v>
      </c>
      <c r="B8035" s="2" t="s">
        <v>39</v>
      </c>
      <c r="C8035" s="2">
        <v>208</v>
      </c>
      <c r="D8035" s="2">
        <v>14.25</v>
      </c>
      <c r="E8035" s="2">
        <v>13.24</v>
      </c>
      <c r="F8035" s="2">
        <v>4.76</v>
      </c>
      <c r="G8035" s="2">
        <v>0</v>
      </c>
      <c r="H8035" s="16">
        <f t="shared" si="378"/>
        <v>845.00189877817661</v>
      </c>
      <c r="I8035" s="15">
        <f t="shared" si="376"/>
        <v>39.646309336818021</v>
      </c>
      <c r="J8035" s="14">
        <f t="shared" si="377"/>
        <v>0.78930918237950976</v>
      </c>
    </row>
    <row r="8036" spans="1:10" x14ac:dyDescent="0.3">
      <c r="A8036" s="19">
        <v>20201130</v>
      </c>
      <c r="B8036" s="19" t="s">
        <v>38</v>
      </c>
      <c r="C8036" s="19">
        <v>128</v>
      </c>
      <c r="D8036" s="19">
        <v>21.8</v>
      </c>
      <c r="E8036" s="19">
        <v>14.07</v>
      </c>
      <c r="F8036" s="19">
        <v>5.0999999999999996</v>
      </c>
      <c r="G8036" s="19">
        <v>0</v>
      </c>
      <c r="H8036" s="17">
        <f t="shared" si="378"/>
        <v>344.67174522626493</v>
      </c>
      <c r="I8036" s="18">
        <f t="shared" si="376"/>
        <v>24.840992038320778</v>
      </c>
      <c r="J8036" s="17">
        <f t="shared" si="377"/>
        <v>0.34491837020872079</v>
      </c>
    </row>
    <row r="8037" spans="1:10" x14ac:dyDescent="0.3">
      <c r="A8037" s="2">
        <v>20201130</v>
      </c>
      <c r="B8037" s="2" t="s">
        <v>37</v>
      </c>
      <c r="C8037" s="2">
        <v>436.01</v>
      </c>
      <c r="D8037" s="2">
        <v>27.1</v>
      </c>
      <c r="E8037" s="2">
        <v>15.02</v>
      </c>
      <c r="F8037" s="2">
        <v>5.59</v>
      </c>
      <c r="G8037" s="2">
        <v>0</v>
      </c>
      <c r="H8037" s="16">
        <f t="shared" si="378"/>
        <v>957.11749396530558</v>
      </c>
      <c r="I8037" s="15">
        <f t="shared" si="376"/>
        <v>44.929921686415796</v>
      </c>
      <c r="J8037" s="14">
        <f t="shared" si="377"/>
        <v>0.8712787488178837</v>
      </c>
    </row>
    <row r="8038" spans="1:10" x14ac:dyDescent="0.3">
      <c r="A8038" s="19">
        <v>20201130</v>
      </c>
      <c r="B8038" s="19" t="s">
        <v>36</v>
      </c>
      <c r="C8038" s="19">
        <v>435.01</v>
      </c>
      <c r="D8038" s="19">
        <v>29.53</v>
      </c>
      <c r="E8038" s="19">
        <v>16.04</v>
      </c>
      <c r="F8038" s="19">
        <v>5.93</v>
      </c>
      <c r="G8038" s="19">
        <v>0</v>
      </c>
      <c r="H8038" s="17">
        <f t="shared" si="378"/>
        <v>882.58946895465249</v>
      </c>
      <c r="I8038" s="18">
        <f t="shared" si="376"/>
        <v>43.620920904832886</v>
      </c>
      <c r="J8038" s="17">
        <f t="shared" si="377"/>
        <v>0.80863363983685876</v>
      </c>
    </row>
    <row r="8039" spans="1:10" x14ac:dyDescent="0.3">
      <c r="A8039" s="2">
        <v>20201130</v>
      </c>
      <c r="B8039" s="2" t="s">
        <v>35</v>
      </c>
      <c r="C8039" s="2">
        <v>139</v>
      </c>
      <c r="D8039" s="2">
        <v>28.75</v>
      </c>
      <c r="E8039" s="2">
        <v>16.61</v>
      </c>
      <c r="F8039" s="2">
        <v>5.72</v>
      </c>
      <c r="G8039" s="2">
        <v>0</v>
      </c>
      <c r="H8039" s="16">
        <f t="shared" si="378"/>
        <v>288.98803669009578</v>
      </c>
      <c r="I8039" s="15">
        <f t="shared" si="376"/>
        <v>25.640876146565493</v>
      </c>
      <c r="J8039" s="14">
        <f t="shared" si="377"/>
        <v>0.28815461176298712</v>
      </c>
    </row>
    <row r="8040" spans="1:10" x14ac:dyDescent="0.3">
      <c r="A8040" s="19">
        <v>20201130</v>
      </c>
      <c r="B8040" s="19" t="s">
        <v>34</v>
      </c>
      <c r="C8040" s="19">
        <v>149</v>
      </c>
      <c r="D8040" s="19">
        <v>24.87</v>
      </c>
      <c r="E8040" s="19">
        <v>17.260000000000002</v>
      </c>
      <c r="F8040" s="19">
        <v>5.59</v>
      </c>
      <c r="G8040" s="19">
        <v>0</v>
      </c>
      <c r="H8040" s="17">
        <f t="shared" si="378"/>
        <v>354.28882075760401</v>
      </c>
      <c r="I8040" s="18">
        <f t="shared" si="376"/>
        <v>28.331525648675125</v>
      </c>
      <c r="J8040" s="17">
        <f t="shared" si="377"/>
        <v>0.34897737043733634</v>
      </c>
    </row>
    <row r="8041" spans="1:10" x14ac:dyDescent="0.3">
      <c r="A8041" s="2">
        <v>20201130</v>
      </c>
      <c r="B8041" s="2" t="s">
        <v>33</v>
      </c>
      <c r="C8041" s="2">
        <v>187</v>
      </c>
      <c r="D8041" s="2">
        <v>18.41</v>
      </c>
      <c r="E8041" s="2">
        <v>17.55</v>
      </c>
      <c r="F8041" s="2">
        <v>5.24</v>
      </c>
      <c r="G8041" s="2">
        <v>0</v>
      </c>
      <c r="H8041" s="16">
        <f t="shared" si="378"/>
        <v>592.11947448325782</v>
      </c>
      <c r="I8041" s="15">
        <f t="shared" si="376"/>
        <v>36.053733577601804</v>
      </c>
      <c r="J8041" s="14">
        <f t="shared" si="377"/>
        <v>0.56266638535654401</v>
      </c>
    </row>
    <row r="8042" spans="1:10" x14ac:dyDescent="0.3">
      <c r="A8042" s="19">
        <v>20201130</v>
      </c>
      <c r="B8042" s="19" t="s">
        <v>32</v>
      </c>
      <c r="C8042" s="19">
        <v>93</v>
      </c>
      <c r="D8042" s="19">
        <v>10.01</v>
      </c>
      <c r="E8042" s="19">
        <v>17.46</v>
      </c>
      <c r="F8042" s="19">
        <v>4.83</v>
      </c>
      <c r="G8042" s="19">
        <v>0</v>
      </c>
      <c r="H8042" s="17">
        <f t="shared" si="378"/>
        <v>535.03607078832897</v>
      </c>
      <c r="I8042" s="18">
        <f t="shared" si="376"/>
        <v>34.179877212135281</v>
      </c>
      <c r="J8042" s="17">
        <f t="shared" si="377"/>
        <v>0.51293402633577811</v>
      </c>
    </row>
    <row r="8043" spans="1:10" x14ac:dyDescent="0.3">
      <c r="A8043" s="2">
        <v>20201130</v>
      </c>
      <c r="B8043" s="2" t="s">
        <v>31</v>
      </c>
      <c r="C8043" s="2">
        <v>0</v>
      </c>
      <c r="D8043" s="2">
        <v>0</v>
      </c>
      <c r="E8043" s="2">
        <v>16.940000000000001</v>
      </c>
      <c r="F8043" s="2">
        <v>4.83</v>
      </c>
      <c r="G8043" s="2">
        <v>0</v>
      </c>
      <c r="H8043" s="16">
        <f t="shared" si="378"/>
        <v>0</v>
      </c>
      <c r="I8043" s="15">
        <f t="shared" si="376"/>
        <v>16.940000000000001</v>
      </c>
      <c r="J8043" s="14">
        <f t="shared" si="377"/>
        <v>0</v>
      </c>
    </row>
    <row r="8044" spans="1:10" x14ac:dyDescent="0.3">
      <c r="A8044" s="19">
        <v>20201130</v>
      </c>
      <c r="B8044" s="19" t="s">
        <v>30</v>
      </c>
      <c r="C8044" s="19">
        <v>0</v>
      </c>
      <c r="D8044" s="19">
        <v>0</v>
      </c>
      <c r="E8044" s="19">
        <v>16.440000000000001</v>
      </c>
      <c r="F8044" s="19">
        <v>5.0999999999999996</v>
      </c>
      <c r="G8044" s="19">
        <v>0</v>
      </c>
      <c r="H8044" s="17">
        <f t="shared" si="378"/>
        <v>0</v>
      </c>
      <c r="I8044" s="18">
        <f t="shared" si="376"/>
        <v>16.440000000000001</v>
      </c>
      <c r="J8044" s="17">
        <f t="shared" si="377"/>
        <v>0</v>
      </c>
    </row>
    <row r="8045" spans="1:10" x14ac:dyDescent="0.3">
      <c r="A8045" s="2">
        <v>20201130</v>
      </c>
      <c r="B8045" s="2" t="s">
        <v>29</v>
      </c>
      <c r="C8045" s="2">
        <v>0</v>
      </c>
      <c r="D8045" s="2">
        <v>0</v>
      </c>
      <c r="E8045" s="2">
        <v>15.82</v>
      </c>
      <c r="F8045" s="2">
        <v>4.21</v>
      </c>
      <c r="G8045" s="2">
        <v>0</v>
      </c>
      <c r="H8045" s="16">
        <f t="shared" si="378"/>
        <v>0</v>
      </c>
      <c r="I8045" s="15">
        <f t="shared" si="376"/>
        <v>15.82</v>
      </c>
      <c r="J8045" s="14">
        <f t="shared" si="377"/>
        <v>0</v>
      </c>
    </row>
    <row r="8046" spans="1:10" x14ac:dyDescent="0.3">
      <c r="A8046" s="19">
        <v>20201130</v>
      </c>
      <c r="B8046" s="19" t="s">
        <v>28</v>
      </c>
      <c r="C8046" s="19">
        <v>0</v>
      </c>
      <c r="D8046" s="19">
        <v>0</v>
      </c>
      <c r="E8046" s="19">
        <v>15.42</v>
      </c>
      <c r="F8046" s="19">
        <v>4.41</v>
      </c>
      <c r="G8046" s="19">
        <v>0</v>
      </c>
      <c r="H8046" s="17">
        <f t="shared" si="378"/>
        <v>0</v>
      </c>
      <c r="I8046" s="18">
        <f t="shared" si="376"/>
        <v>15.42</v>
      </c>
      <c r="J8046" s="17">
        <f t="shared" si="377"/>
        <v>0</v>
      </c>
    </row>
    <row r="8047" spans="1:10" x14ac:dyDescent="0.3">
      <c r="A8047" s="2">
        <v>20201130</v>
      </c>
      <c r="B8047" s="2" t="s">
        <v>27</v>
      </c>
      <c r="C8047" s="2">
        <v>0</v>
      </c>
      <c r="D8047" s="2">
        <v>0</v>
      </c>
      <c r="E8047" s="2">
        <v>15.01</v>
      </c>
      <c r="F8047" s="2">
        <v>4.28</v>
      </c>
      <c r="G8047" s="2">
        <v>0</v>
      </c>
      <c r="H8047" s="16">
        <f t="shared" si="378"/>
        <v>0</v>
      </c>
      <c r="I8047" s="15">
        <f t="shared" si="376"/>
        <v>15.01</v>
      </c>
      <c r="J8047" s="14">
        <f t="shared" si="377"/>
        <v>0</v>
      </c>
    </row>
    <row r="8048" spans="1:10" x14ac:dyDescent="0.3">
      <c r="A8048" s="19">
        <v>20201130</v>
      </c>
      <c r="B8048" s="19" t="s">
        <v>26</v>
      </c>
      <c r="C8048" s="19">
        <v>0</v>
      </c>
      <c r="D8048" s="19">
        <v>0</v>
      </c>
      <c r="E8048" s="19">
        <v>14.68</v>
      </c>
      <c r="F8048" s="19">
        <v>4.1399999999999997</v>
      </c>
      <c r="G8048" s="19">
        <v>0</v>
      </c>
      <c r="H8048" s="17">
        <f t="shared" si="378"/>
        <v>0</v>
      </c>
      <c r="I8048" s="18">
        <f t="shared" si="376"/>
        <v>14.68</v>
      </c>
      <c r="J8048" s="17">
        <f t="shared" si="377"/>
        <v>0</v>
      </c>
    </row>
    <row r="8049" spans="1:10" x14ac:dyDescent="0.3">
      <c r="A8049" s="2">
        <v>20201130</v>
      </c>
      <c r="B8049" s="2" t="s">
        <v>25</v>
      </c>
      <c r="C8049" s="2">
        <v>0</v>
      </c>
      <c r="D8049" s="2">
        <v>0</v>
      </c>
      <c r="E8049" s="2">
        <v>14.32</v>
      </c>
      <c r="F8049" s="2">
        <v>4.21</v>
      </c>
      <c r="G8049" s="2">
        <v>0</v>
      </c>
      <c r="H8049" s="16">
        <f t="shared" si="378"/>
        <v>0</v>
      </c>
      <c r="I8049" s="15">
        <f t="shared" si="376"/>
        <v>14.32</v>
      </c>
      <c r="J8049" s="14">
        <f t="shared" si="377"/>
        <v>0</v>
      </c>
    </row>
    <row r="8050" spans="1:10" x14ac:dyDescent="0.3">
      <c r="A8050" s="19">
        <v>20201201</v>
      </c>
      <c r="B8050" s="19" t="s">
        <v>48</v>
      </c>
      <c r="C8050" s="19">
        <v>0</v>
      </c>
      <c r="D8050" s="19">
        <v>0</v>
      </c>
      <c r="E8050" s="19">
        <v>14.05</v>
      </c>
      <c r="F8050" s="19">
        <v>4.21</v>
      </c>
      <c r="G8050" s="19">
        <v>0</v>
      </c>
      <c r="H8050" s="17">
        <f t="shared" si="378"/>
        <v>0</v>
      </c>
      <c r="I8050" s="18">
        <f t="shared" si="376"/>
        <v>14.05</v>
      </c>
      <c r="J8050" s="17">
        <f t="shared" si="377"/>
        <v>0</v>
      </c>
    </row>
    <row r="8051" spans="1:10" x14ac:dyDescent="0.3">
      <c r="A8051" s="2">
        <v>20201201</v>
      </c>
      <c r="B8051" s="2" t="s">
        <v>47</v>
      </c>
      <c r="C8051" s="2">
        <v>0</v>
      </c>
      <c r="D8051" s="2">
        <v>0</v>
      </c>
      <c r="E8051" s="2">
        <v>13.8</v>
      </c>
      <c r="F8051" s="2">
        <v>4.1399999999999997</v>
      </c>
      <c r="G8051" s="2">
        <v>0</v>
      </c>
      <c r="H8051" s="16">
        <f t="shared" si="378"/>
        <v>0</v>
      </c>
      <c r="I8051" s="15">
        <f t="shared" si="376"/>
        <v>13.8</v>
      </c>
      <c r="J8051" s="14">
        <f t="shared" si="377"/>
        <v>0</v>
      </c>
    </row>
    <row r="8052" spans="1:10" x14ac:dyDescent="0.3">
      <c r="A8052" s="19">
        <v>20201201</v>
      </c>
      <c r="B8052" s="19" t="s">
        <v>46</v>
      </c>
      <c r="C8052" s="19">
        <v>0</v>
      </c>
      <c r="D8052" s="19">
        <v>0</v>
      </c>
      <c r="E8052" s="19">
        <v>13.51</v>
      </c>
      <c r="F8052" s="19">
        <v>4.1399999999999997</v>
      </c>
      <c r="G8052" s="19">
        <v>0</v>
      </c>
      <c r="H8052" s="17">
        <f t="shared" si="378"/>
        <v>0</v>
      </c>
      <c r="I8052" s="18">
        <f t="shared" si="376"/>
        <v>13.51</v>
      </c>
      <c r="J8052" s="17">
        <f t="shared" si="377"/>
        <v>0</v>
      </c>
    </row>
    <row r="8053" spans="1:10" x14ac:dyDescent="0.3">
      <c r="A8053" s="2">
        <v>20201201</v>
      </c>
      <c r="B8053" s="2" t="s">
        <v>45</v>
      </c>
      <c r="C8053" s="2">
        <v>0</v>
      </c>
      <c r="D8053" s="2">
        <v>0</v>
      </c>
      <c r="E8053" s="2">
        <v>13.24</v>
      </c>
      <c r="F8053" s="2">
        <v>4.21</v>
      </c>
      <c r="G8053" s="2">
        <v>0</v>
      </c>
      <c r="H8053" s="16">
        <f t="shared" si="378"/>
        <v>0</v>
      </c>
      <c r="I8053" s="15">
        <f t="shared" si="376"/>
        <v>13.24</v>
      </c>
      <c r="J8053" s="14">
        <f t="shared" si="377"/>
        <v>0</v>
      </c>
    </row>
    <row r="8054" spans="1:10" x14ac:dyDescent="0.3">
      <c r="A8054" s="19">
        <v>20201201</v>
      </c>
      <c r="B8054" s="19" t="s">
        <v>44</v>
      </c>
      <c r="C8054" s="19">
        <v>0</v>
      </c>
      <c r="D8054" s="19">
        <v>0</v>
      </c>
      <c r="E8054" s="19">
        <v>12.99</v>
      </c>
      <c r="F8054" s="19">
        <v>4.1399999999999997</v>
      </c>
      <c r="G8054" s="19">
        <v>0</v>
      </c>
      <c r="H8054" s="17">
        <f t="shared" si="378"/>
        <v>0</v>
      </c>
      <c r="I8054" s="18">
        <f t="shared" si="376"/>
        <v>12.99</v>
      </c>
      <c r="J8054" s="17">
        <f t="shared" si="377"/>
        <v>0</v>
      </c>
    </row>
    <row r="8055" spans="1:10" x14ac:dyDescent="0.3">
      <c r="A8055" s="2">
        <v>20201201</v>
      </c>
      <c r="B8055" s="2" t="s">
        <v>43</v>
      </c>
      <c r="C8055" s="2">
        <v>0</v>
      </c>
      <c r="D8055" s="2">
        <v>0</v>
      </c>
      <c r="E8055" s="2">
        <v>12.82</v>
      </c>
      <c r="F8055" s="2">
        <v>3.93</v>
      </c>
      <c r="G8055" s="2">
        <v>0</v>
      </c>
      <c r="H8055" s="16">
        <f t="shared" si="378"/>
        <v>0</v>
      </c>
      <c r="I8055" s="15">
        <f t="shared" si="376"/>
        <v>12.82</v>
      </c>
      <c r="J8055" s="14">
        <f t="shared" si="377"/>
        <v>0</v>
      </c>
    </row>
    <row r="8056" spans="1:10" x14ac:dyDescent="0.3">
      <c r="A8056" s="19">
        <v>20201201</v>
      </c>
      <c r="B8056" s="19" t="s">
        <v>42</v>
      </c>
      <c r="C8056" s="19">
        <v>0</v>
      </c>
      <c r="D8056" s="19">
        <v>0</v>
      </c>
      <c r="E8056" s="19">
        <v>12.63</v>
      </c>
      <c r="F8056" s="19">
        <v>3.72</v>
      </c>
      <c r="G8056" s="19">
        <v>0</v>
      </c>
      <c r="H8056" s="17">
        <f t="shared" si="378"/>
        <v>0</v>
      </c>
      <c r="I8056" s="18">
        <f t="shared" si="376"/>
        <v>12.63</v>
      </c>
      <c r="J8056" s="17">
        <f t="shared" si="377"/>
        <v>0</v>
      </c>
    </row>
    <row r="8057" spans="1:10" x14ac:dyDescent="0.3">
      <c r="A8057" s="2">
        <v>20201201</v>
      </c>
      <c r="B8057" s="2" t="s">
        <v>41</v>
      </c>
      <c r="C8057" s="2">
        <v>0</v>
      </c>
      <c r="D8057" s="2">
        <v>0</v>
      </c>
      <c r="E8057" s="2">
        <v>12.54</v>
      </c>
      <c r="F8057" s="2">
        <v>3.72</v>
      </c>
      <c r="G8057" s="2">
        <v>0</v>
      </c>
      <c r="H8057" s="16">
        <f t="shared" si="378"/>
        <v>0</v>
      </c>
      <c r="I8057" s="15">
        <f t="shared" si="376"/>
        <v>12.54</v>
      </c>
      <c r="J8057" s="14">
        <f t="shared" si="377"/>
        <v>0</v>
      </c>
    </row>
    <row r="8058" spans="1:10" x14ac:dyDescent="0.3">
      <c r="A8058" s="19">
        <v>20201201</v>
      </c>
      <c r="B8058" s="19" t="s">
        <v>40</v>
      </c>
      <c r="C8058" s="19">
        <v>43.34</v>
      </c>
      <c r="D8058" s="19">
        <v>4.9000000000000004</v>
      </c>
      <c r="E8058" s="19">
        <v>12.35</v>
      </c>
      <c r="F8058" s="19">
        <v>3.72</v>
      </c>
      <c r="G8058" s="19">
        <v>0</v>
      </c>
      <c r="H8058" s="17">
        <f t="shared" si="378"/>
        <v>507.39359845941334</v>
      </c>
      <c r="I8058" s="18">
        <f t="shared" si="376"/>
        <v>28.206049951856667</v>
      </c>
      <c r="J8058" s="17">
        <f t="shared" si="377"/>
        <v>0.50007331696080404</v>
      </c>
    </row>
    <row r="8059" spans="1:10" x14ac:dyDescent="0.3">
      <c r="A8059" s="2">
        <v>20201201</v>
      </c>
      <c r="B8059" s="2" t="s">
        <v>39</v>
      </c>
      <c r="C8059" s="2">
        <v>206</v>
      </c>
      <c r="D8059" s="2">
        <v>14.07</v>
      </c>
      <c r="E8059" s="2">
        <v>13.03</v>
      </c>
      <c r="F8059" s="2">
        <v>3.31</v>
      </c>
      <c r="G8059" s="2">
        <v>0</v>
      </c>
      <c r="H8059" s="16">
        <f t="shared" si="378"/>
        <v>847.36296768380032</v>
      </c>
      <c r="I8059" s="15">
        <f t="shared" si="376"/>
        <v>39.510092740118758</v>
      </c>
      <c r="J8059" s="14">
        <f t="shared" si="377"/>
        <v>0.79203404907844643</v>
      </c>
    </row>
    <row r="8060" spans="1:10" x14ac:dyDescent="0.3">
      <c r="A8060" s="19">
        <v>20201201</v>
      </c>
      <c r="B8060" s="19" t="s">
        <v>38</v>
      </c>
      <c r="C8060" s="19">
        <v>342.01</v>
      </c>
      <c r="D8060" s="19">
        <v>21.61</v>
      </c>
      <c r="E8060" s="19">
        <v>14.3</v>
      </c>
      <c r="F8060" s="19">
        <v>3.24</v>
      </c>
      <c r="G8060" s="19">
        <v>0</v>
      </c>
      <c r="H8060" s="17">
        <f t="shared" si="378"/>
        <v>928.65119793369956</v>
      </c>
      <c r="I8060" s="18">
        <f t="shared" si="376"/>
        <v>43.320349935428112</v>
      </c>
      <c r="J8060" s="17">
        <f t="shared" si="377"/>
        <v>0.85209173082025003</v>
      </c>
    </row>
    <row r="8061" spans="1:10" x14ac:dyDescent="0.3">
      <c r="A8061" s="2">
        <v>20201201</v>
      </c>
      <c r="B8061" s="2" t="s">
        <v>37</v>
      </c>
      <c r="C8061" s="2">
        <v>459.01</v>
      </c>
      <c r="D8061" s="2">
        <v>26.92</v>
      </c>
      <c r="E8061" s="2">
        <v>15.6</v>
      </c>
      <c r="F8061" s="2">
        <v>3.17</v>
      </c>
      <c r="G8061" s="2">
        <v>0</v>
      </c>
      <c r="H8061" s="16">
        <f t="shared" si="378"/>
        <v>1013.8356219656698</v>
      </c>
      <c r="I8061" s="15">
        <f t="shared" si="376"/>
        <v>47.282363186427183</v>
      </c>
      <c r="J8061" s="14">
        <f t="shared" si="377"/>
        <v>0.91217768103577634</v>
      </c>
    </row>
    <row r="8062" spans="1:10" x14ac:dyDescent="0.3">
      <c r="A8062" s="19">
        <v>20201201</v>
      </c>
      <c r="B8062" s="19" t="s">
        <v>36</v>
      </c>
      <c r="C8062" s="19">
        <v>489.01</v>
      </c>
      <c r="D8062" s="19">
        <v>29.37</v>
      </c>
      <c r="E8062" s="19">
        <v>16.760000000000002</v>
      </c>
      <c r="F8062" s="19">
        <v>3.24</v>
      </c>
      <c r="G8062" s="19">
        <v>0</v>
      </c>
      <c r="H8062" s="17">
        <f t="shared" si="378"/>
        <v>997.0689629349414</v>
      </c>
      <c r="I8062" s="18">
        <f t="shared" si="376"/>
        <v>47.91840509171692</v>
      </c>
      <c r="J8062" s="17">
        <f t="shared" si="377"/>
        <v>0.89423842614879656</v>
      </c>
    </row>
    <row r="8063" spans="1:10" x14ac:dyDescent="0.3">
      <c r="A8063" s="2">
        <v>20201201</v>
      </c>
      <c r="B8063" s="2" t="s">
        <v>35</v>
      </c>
      <c r="C8063" s="2">
        <v>478.01</v>
      </c>
      <c r="D8063" s="2">
        <v>28.61</v>
      </c>
      <c r="E8063" s="2">
        <v>17.7</v>
      </c>
      <c r="F8063" s="2">
        <v>2.9</v>
      </c>
      <c r="G8063" s="2">
        <v>0</v>
      </c>
      <c r="H8063" s="16">
        <f t="shared" si="378"/>
        <v>998.25603810593179</v>
      </c>
      <c r="I8063" s="15">
        <f t="shared" si="376"/>
        <v>48.895501190810364</v>
      </c>
      <c r="J8063" s="14">
        <f t="shared" si="377"/>
        <v>0.89091381054310914</v>
      </c>
    </row>
    <row r="8064" spans="1:10" x14ac:dyDescent="0.3">
      <c r="A8064" s="19">
        <v>20201201</v>
      </c>
      <c r="B8064" s="19" t="s">
        <v>34</v>
      </c>
      <c r="C8064" s="19">
        <v>408.01</v>
      </c>
      <c r="D8064" s="19">
        <v>24.76</v>
      </c>
      <c r="E8064" s="19">
        <v>18.37</v>
      </c>
      <c r="F8064" s="19">
        <v>2.41</v>
      </c>
      <c r="G8064" s="19">
        <v>0</v>
      </c>
      <c r="H8064" s="17">
        <f t="shared" si="378"/>
        <v>974.19350157720669</v>
      </c>
      <c r="I8064" s="18">
        <f t="shared" si="376"/>
        <v>48.813546924287706</v>
      </c>
      <c r="J8064" s="17">
        <f t="shared" si="377"/>
        <v>0.86979798959305432</v>
      </c>
    </row>
    <row r="8065" spans="1:10" x14ac:dyDescent="0.3">
      <c r="A8065" s="2">
        <v>20201201</v>
      </c>
      <c r="B8065" s="2" t="s">
        <v>33</v>
      </c>
      <c r="C8065" s="2">
        <v>288.01</v>
      </c>
      <c r="D8065" s="2">
        <v>18.32</v>
      </c>
      <c r="E8065" s="2">
        <v>18.670000000000002</v>
      </c>
      <c r="F8065" s="2">
        <v>1.93</v>
      </c>
      <c r="G8065" s="2">
        <v>0</v>
      </c>
      <c r="H8065" s="16">
        <f t="shared" si="378"/>
        <v>916.28427515197757</v>
      </c>
      <c r="I8065" s="15">
        <f t="shared" si="376"/>
        <v>47.303883598499297</v>
      </c>
      <c r="J8065" s="14">
        <f t="shared" si="377"/>
        <v>0.824319134979415</v>
      </c>
    </row>
    <row r="8066" spans="1:10" x14ac:dyDescent="0.3">
      <c r="A8066" s="19">
        <v>20201201</v>
      </c>
      <c r="B8066" s="19" t="s">
        <v>32</v>
      </c>
      <c r="C8066" s="19">
        <v>134.01</v>
      </c>
      <c r="D8066" s="19">
        <v>9.9499999999999993</v>
      </c>
      <c r="E8066" s="19">
        <v>18.489999999999998</v>
      </c>
      <c r="F8066" s="19">
        <v>1.38</v>
      </c>
      <c r="G8066" s="19">
        <v>0</v>
      </c>
      <c r="H8066" s="17">
        <f t="shared" si="378"/>
        <v>775.5715292924225</v>
      </c>
      <c r="I8066" s="18">
        <f t="shared" si="376"/>
        <v>42.726610290388201</v>
      </c>
      <c r="J8066" s="17">
        <f t="shared" si="377"/>
        <v>0.71370438515803014</v>
      </c>
    </row>
    <row r="8067" spans="1:10" x14ac:dyDescent="0.3">
      <c r="A8067" s="2">
        <v>20201201</v>
      </c>
      <c r="B8067" s="2" t="s">
        <v>31</v>
      </c>
      <c r="C8067" s="2">
        <v>0</v>
      </c>
      <c r="D8067" s="2">
        <v>0</v>
      </c>
      <c r="E8067" s="2">
        <v>17.48</v>
      </c>
      <c r="F8067" s="2">
        <v>2.0699999999999998</v>
      </c>
      <c r="G8067" s="2">
        <v>0</v>
      </c>
      <c r="H8067" s="16">
        <f t="shared" si="378"/>
        <v>0</v>
      </c>
      <c r="I8067" s="15">
        <f t="shared" si="376"/>
        <v>17.48</v>
      </c>
      <c r="J8067" s="14">
        <f t="shared" si="377"/>
        <v>0</v>
      </c>
    </row>
    <row r="8068" spans="1:10" x14ac:dyDescent="0.3">
      <c r="A8068" s="19">
        <v>20201201</v>
      </c>
      <c r="B8068" s="19" t="s">
        <v>30</v>
      </c>
      <c r="C8068" s="19">
        <v>0</v>
      </c>
      <c r="D8068" s="19">
        <v>0</v>
      </c>
      <c r="E8068" s="19">
        <v>16.059999999999999</v>
      </c>
      <c r="F8068" s="19">
        <v>2.69</v>
      </c>
      <c r="G8068" s="19">
        <v>0</v>
      </c>
      <c r="H8068" s="17">
        <f t="shared" si="378"/>
        <v>0</v>
      </c>
      <c r="I8068" s="18">
        <f t="shared" si="376"/>
        <v>16.059999999999999</v>
      </c>
      <c r="J8068" s="17">
        <f t="shared" si="377"/>
        <v>0</v>
      </c>
    </row>
    <row r="8069" spans="1:10" x14ac:dyDescent="0.3">
      <c r="A8069" s="2">
        <v>20201201</v>
      </c>
      <c r="B8069" s="2" t="s">
        <v>29</v>
      </c>
      <c r="C8069" s="2">
        <v>0</v>
      </c>
      <c r="D8069" s="2">
        <v>0</v>
      </c>
      <c r="E8069" s="2">
        <v>15.31</v>
      </c>
      <c r="F8069" s="2">
        <v>2.2799999999999998</v>
      </c>
      <c r="G8069" s="2">
        <v>0</v>
      </c>
      <c r="H8069" s="16">
        <f t="shared" si="378"/>
        <v>0</v>
      </c>
      <c r="I8069" s="15">
        <f t="shared" si="376"/>
        <v>15.31</v>
      </c>
      <c r="J8069" s="14">
        <f t="shared" si="377"/>
        <v>0</v>
      </c>
    </row>
    <row r="8070" spans="1:10" x14ac:dyDescent="0.3">
      <c r="A8070" s="19">
        <v>20201201</v>
      </c>
      <c r="B8070" s="19" t="s">
        <v>28</v>
      </c>
      <c r="C8070" s="19">
        <v>0</v>
      </c>
      <c r="D8070" s="19">
        <v>0</v>
      </c>
      <c r="E8070" s="19">
        <v>14.58</v>
      </c>
      <c r="F8070" s="19">
        <v>2.48</v>
      </c>
      <c r="G8070" s="19">
        <v>0</v>
      </c>
      <c r="H8070" s="17">
        <f t="shared" si="378"/>
        <v>0</v>
      </c>
      <c r="I8070" s="18">
        <f t="shared" si="376"/>
        <v>14.58</v>
      </c>
      <c r="J8070" s="17">
        <f t="shared" si="377"/>
        <v>0</v>
      </c>
    </row>
    <row r="8071" spans="1:10" x14ac:dyDescent="0.3">
      <c r="A8071" s="2">
        <v>20201201</v>
      </c>
      <c r="B8071" s="2" t="s">
        <v>27</v>
      </c>
      <c r="C8071" s="2">
        <v>0</v>
      </c>
      <c r="D8071" s="2">
        <v>0</v>
      </c>
      <c r="E8071" s="2">
        <v>14.23</v>
      </c>
      <c r="F8071" s="2">
        <v>2.9</v>
      </c>
      <c r="G8071" s="2">
        <v>0</v>
      </c>
      <c r="H8071" s="16">
        <f t="shared" si="378"/>
        <v>0</v>
      </c>
      <c r="I8071" s="15">
        <f t="shared" si="376"/>
        <v>14.23</v>
      </c>
      <c r="J8071" s="14">
        <f t="shared" si="377"/>
        <v>0</v>
      </c>
    </row>
    <row r="8072" spans="1:10" x14ac:dyDescent="0.3">
      <c r="A8072" s="19">
        <v>20201201</v>
      </c>
      <c r="B8072" s="19" t="s">
        <v>26</v>
      </c>
      <c r="C8072" s="19">
        <v>0</v>
      </c>
      <c r="D8072" s="19">
        <v>0</v>
      </c>
      <c r="E8072" s="19">
        <v>14</v>
      </c>
      <c r="F8072" s="19">
        <v>3.1</v>
      </c>
      <c r="G8072" s="19">
        <v>0</v>
      </c>
      <c r="H8072" s="17">
        <f t="shared" si="378"/>
        <v>0</v>
      </c>
      <c r="I8072" s="18">
        <f t="shared" si="376"/>
        <v>14</v>
      </c>
      <c r="J8072" s="17">
        <f t="shared" si="377"/>
        <v>0</v>
      </c>
    </row>
    <row r="8073" spans="1:10" x14ac:dyDescent="0.3">
      <c r="A8073" s="2">
        <v>20201201</v>
      </c>
      <c r="B8073" s="2" t="s">
        <v>25</v>
      </c>
      <c r="C8073" s="2">
        <v>0</v>
      </c>
      <c r="D8073" s="2">
        <v>0</v>
      </c>
      <c r="E8073" s="2">
        <v>13.8</v>
      </c>
      <c r="F8073" s="2">
        <v>3.17</v>
      </c>
      <c r="G8073" s="2">
        <v>0</v>
      </c>
      <c r="H8073" s="16">
        <f t="shared" si="378"/>
        <v>0</v>
      </c>
      <c r="I8073" s="15">
        <f t="shared" si="376"/>
        <v>13.8</v>
      </c>
      <c r="J8073" s="14">
        <f t="shared" si="377"/>
        <v>0</v>
      </c>
    </row>
    <row r="8074" spans="1:10" x14ac:dyDescent="0.3">
      <c r="A8074" s="19">
        <v>20201202</v>
      </c>
      <c r="B8074" s="19" t="s">
        <v>48</v>
      </c>
      <c r="C8074" s="19">
        <v>0</v>
      </c>
      <c r="D8074" s="19">
        <v>0</v>
      </c>
      <c r="E8074" s="19">
        <v>13.62</v>
      </c>
      <c r="F8074" s="19">
        <v>3.31</v>
      </c>
      <c r="G8074" s="19">
        <v>0</v>
      </c>
      <c r="H8074" s="17">
        <f t="shared" si="378"/>
        <v>0</v>
      </c>
      <c r="I8074" s="18">
        <f t="shared" ref="I8074:I8137" si="379">E8074+H8074*((NOCT-20)/(800))</f>
        <v>13.62</v>
      </c>
      <c r="J8074" s="17">
        <f t="shared" ref="J8074:J8137" si="380">P_STC__W*(H8074/1000)*(1+(alpha_p/100)*(I8074-25))</f>
        <v>0</v>
      </c>
    </row>
    <row r="8075" spans="1:10" x14ac:dyDescent="0.3">
      <c r="A8075" s="2">
        <v>20201202</v>
      </c>
      <c r="B8075" s="2" t="s">
        <v>47</v>
      </c>
      <c r="C8075" s="2">
        <v>0</v>
      </c>
      <c r="D8075" s="2">
        <v>0</v>
      </c>
      <c r="E8075" s="2">
        <v>13.45</v>
      </c>
      <c r="F8075" s="2">
        <v>3.52</v>
      </c>
      <c r="G8075" s="2">
        <v>0</v>
      </c>
      <c r="H8075" s="16">
        <f t="shared" si="378"/>
        <v>0</v>
      </c>
      <c r="I8075" s="15">
        <f t="shared" si="379"/>
        <v>13.45</v>
      </c>
      <c r="J8075" s="14">
        <f t="shared" si="380"/>
        <v>0</v>
      </c>
    </row>
    <row r="8076" spans="1:10" x14ac:dyDescent="0.3">
      <c r="A8076" s="19">
        <v>20201202</v>
      </c>
      <c r="B8076" s="19" t="s">
        <v>46</v>
      </c>
      <c r="C8076" s="19">
        <v>0</v>
      </c>
      <c r="D8076" s="19">
        <v>0</v>
      </c>
      <c r="E8076" s="19">
        <v>13.32</v>
      </c>
      <c r="F8076" s="19">
        <v>3.45</v>
      </c>
      <c r="G8076" s="19">
        <v>0</v>
      </c>
      <c r="H8076" s="17">
        <f t="shared" si="378"/>
        <v>0</v>
      </c>
      <c r="I8076" s="18">
        <f t="shared" si="379"/>
        <v>13.32</v>
      </c>
      <c r="J8076" s="17">
        <f t="shared" si="380"/>
        <v>0</v>
      </c>
    </row>
    <row r="8077" spans="1:10" x14ac:dyDescent="0.3">
      <c r="A8077" s="2">
        <v>20201202</v>
      </c>
      <c r="B8077" s="2" t="s">
        <v>45</v>
      </c>
      <c r="C8077" s="2">
        <v>0</v>
      </c>
      <c r="D8077" s="2">
        <v>0</v>
      </c>
      <c r="E8077" s="2">
        <v>13.19</v>
      </c>
      <c r="F8077" s="2">
        <v>3.45</v>
      </c>
      <c r="G8077" s="2">
        <v>0</v>
      </c>
      <c r="H8077" s="16">
        <f t="shared" si="378"/>
        <v>0</v>
      </c>
      <c r="I8077" s="15">
        <f t="shared" si="379"/>
        <v>13.19</v>
      </c>
      <c r="J8077" s="14">
        <f t="shared" si="380"/>
        <v>0</v>
      </c>
    </row>
    <row r="8078" spans="1:10" x14ac:dyDescent="0.3">
      <c r="A8078" s="19">
        <v>20201202</v>
      </c>
      <c r="B8078" s="19" t="s">
        <v>44</v>
      </c>
      <c r="C8078" s="19">
        <v>0</v>
      </c>
      <c r="D8078" s="19">
        <v>0</v>
      </c>
      <c r="E8078" s="19">
        <v>13.03</v>
      </c>
      <c r="F8078" s="19">
        <v>3.59</v>
      </c>
      <c r="G8078" s="19">
        <v>0</v>
      </c>
      <c r="H8078" s="17">
        <f t="shared" si="378"/>
        <v>0</v>
      </c>
      <c r="I8078" s="18">
        <f t="shared" si="379"/>
        <v>13.03</v>
      </c>
      <c r="J8078" s="17">
        <f t="shared" si="380"/>
        <v>0</v>
      </c>
    </row>
    <row r="8079" spans="1:10" x14ac:dyDescent="0.3">
      <c r="A8079" s="2">
        <v>20201202</v>
      </c>
      <c r="B8079" s="2" t="s">
        <v>43</v>
      </c>
      <c r="C8079" s="2">
        <v>0</v>
      </c>
      <c r="D8079" s="2">
        <v>0</v>
      </c>
      <c r="E8079" s="2">
        <v>12.83</v>
      </c>
      <c r="F8079" s="2">
        <v>3.52</v>
      </c>
      <c r="G8079" s="2">
        <v>0</v>
      </c>
      <c r="H8079" s="16">
        <f t="shared" si="378"/>
        <v>0</v>
      </c>
      <c r="I8079" s="15">
        <f t="shared" si="379"/>
        <v>12.83</v>
      </c>
      <c r="J8079" s="14">
        <f t="shared" si="380"/>
        <v>0</v>
      </c>
    </row>
    <row r="8080" spans="1:10" x14ac:dyDescent="0.3">
      <c r="A8080" s="19">
        <v>20201202</v>
      </c>
      <c r="B8080" s="19" t="s">
        <v>42</v>
      </c>
      <c r="C8080" s="19">
        <v>0</v>
      </c>
      <c r="D8080" s="19">
        <v>0</v>
      </c>
      <c r="E8080" s="19">
        <v>12.64</v>
      </c>
      <c r="F8080" s="19">
        <v>3.45</v>
      </c>
      <c r="G8080" s="19">
        <v>0</v>
      </c>
      <c r="H8080" s="17">
        <f t="shared" si="378"/>
        <v>0</v>
      </c>
      <c r="I8080" s="18">
        <f t="shared" si="379"/>
        <v>12.64</v>
      </c>
      <c r="J8080" s="17">
        <f t="shared" si="380"/>
        <v>0</v>
      </c>
    </row>
    <row r="8081" spans="1:10" x14ac:dyDescent="0.3">
      <c r="A8081" s="2">
        <v>20201202</v>
      </c>
      <c r="B8081" s="2" t="s">
        <v>41</v>
      </c>
      <c r="C8081" s="2">
        <v>0</v>
      </c>
      <c r="D8081" s="2">
        <v>0</v>
      </c>
      <c r="E8081" s="2">
        <v>12.49</v>
      </c>
      <c r="F8081" s="2">
        <v>3.59</v>
      </c>
      <c r="G8081" s="2">
        <v>0</v>
      </c>
      <c r="H8081" s="16">
        <f t="shared" si="378"/>
        <v>0</v>
      </c>
      <c r="I8081" s="15">
        <f t="shared" si="379"/>
        <v>12.49</v>
      </c>
      <c r="J8081" s="14">
        <f t="shared" si="380"/>
        <v>0</v>
      </c>
    </row>
    <row r="8082" spans="1:10" x14ac:dyDescent="0.3">
      <c r="A8082" s="19">
        <v>20201202</v>
      </c>
      <c r="B8082" s="19" t="s">
        <v>40</v>
      </c>
      <c r="C8082" s="19">
        <v>40.14</v>
      </c>
      <c r="D8082" s="19">
        <v>4.7300000000000004</v>
      </c>
      <c r="E8082" s="19">
        <v>12.36</v>
      </c>
      <c r="F8082" s="19">
        <v>3.45</v>
      </c>
      <c r="G8082" s="19">
        <v>0</v>
      </c>
      <c r="H8082" s="17">
        <f t="shared" si="378"/>
        <v>486.77948933418304</v>
      </c>
      <c r="I8082" s="18">
        <f t="shared" si="379"/>
        <v>27.571859041693219</v>
      </c>
      <c r="J8082" s="17">
        <f t="shared" si="380"/>
        <v>0.48114581229488584</v>
      </c>
    </row>
    <row r="8083" spans="1:10" x14ac:dyDescent="0.3">
      <c r="A8083" s="2">
        <v>20201202</v>
      </c>
      <c r="B8083" s="2" t="s">
        <v>39</v>
      </c>
      <c r="C8083" s="2">
        <v>199</v>
      </c>
      <c r="D8083" s="2">
        <v>13.89</v>
      </c>
      <c r="E8083" s="2">
        <v>13.07</v>
      </c>
      <c r="F8083" s="2">
        <v>3.03</v>
      </c>
      <c r="G8083" s="2">
        <v>0</v>
      </c>
      <c r="H8083" s="16">
        <f t="shared" ref="H8083:H8146" si="381">IF(D8083&gt;0,C8083/SIN(D8083*PI()/180),0)</f>
        <v>828.96420310179099</v>
      </c>
      <c r="I8083" s="15">
        <f t="shared" si="379"/>
        <v>38.975131346930965</v>
      </c>
      <c r="J8083" s="14">
        <f t="shared" si="380"/>
        <v>0.77683222681065933</v>
      </c>
    </row>
    <row r="8084" spans="1:10" x14ac:dyDescent="0.3">
      <c r="A8084" s="19">
        <v>20201202</v>
      </c>
      <c r="B8084" s="19" t="s">
        <v>38</v>
      </c>
      <c r="C8084" s="19">
        <v>341.01</v>
      </c>
      <c r="D8084" s="19">
        <v>21.44</v>
      </c>
      <c r="E8084" s="19">
        <v>14.5</v>
      </c>
      <c r="F8084" s="19">
        <v>3.1</v>
      </c>
      <c r="G8084" s="19">
        <v>0</v>
      </c>
      <c r="H8084" s="17">
        <f t="shared" si="381"/>
        <v>932.9277579838722</v>
      </c>
      <c r="I8084" s="18">
        <f t="shared" si="379"/>
        <v>43.653992436996006</v>
      </c>
      <c r="J8084" s="17">
        <f t="shared" si="380"/>
        <v>0.85461503494624558</v>
      </c>
    </row>
    <row r="8085" spans="1:10" x14ac:dyDescent="0.3">
      <c r="A8085" s="2">
        <v>20201202</v>
      </c>
      <c r="B8085" s="2" t="s">
        <v>37</v>
      </c>
      <c r="C8085" s="2">
        <v>456.01</v>
      </c>
      <c r="D8085" s="2">
        <v>26.75</v>
      </c>
      <c r="E8085" s="2">
        <v>15.59</v>
      </c>
      <c r="F8085" s="2">
        <v>3.59</v>
      </c>
      <c r="G8085" s="2">
        <v>0</v>
      </c>
      <c r="H8085" s="16">
        <f t="shared" si="381"/>
        <v>1013.1339245453494</v>
      </c>
      <c r="I8085" s="15">
        <f t="shared" si="379"/>
        <v>47.250435142042164</v>
      </c>
      <c r="J8085" s="14">
        <f t="shared" si="380"/>
        <v>0.91169190649300424</v>
      </c>
    </row>
    <row r="8086" spans="1:10" x14ac:dyDescent="0.3">
      <c r="A8086" s="19">
        <v>20201202</v>
      </c>
      <c r="B8086" s="19" t="s">
        <v>36</v>
      </c>
      <c r="C8086" s="19">
        <v>486.01</v>
      </c>
      <c r="D8086" s="19">
        <v>29.21</v>
      </c>
      <c r="E8086" s="19">
        <v>16.23</v>
      </c>
      <c r="F8086" s="19">
        <v>3.93</v>
      </c>
      <c r="G8086" s="19">
        <v>0</v>
      </c>
      <c r="H8086" s="17">
        <f t="shared" si="381"/>
        <v>995.89763094125385</v>
      </c>
      <c r="I8086" s="18">
        <f t="shared" si="379"/>
        <v>47.351800966914183</v>
      </c>
      <c r="J8086" s="17">
        <f t="shared" si="380"/>
        <v>0.89572715560526261</v>
      </c>
    </row>
    <row r="8087" spans="1:10" x14ac:dyDescent="0.3">
      <c r="A8087" s="2">
        <v>20201202</v>
      </c>
      <c r="B8087" s="2" t="s">
        <v>35</v>
      </c>
      <c r="C8087" s="2">
        <v>473.01</v>
      </c>
      <c r="D8087" s="2">
        <v>28.47</v>
      </c>
      <c r="E8087" s="2">
        <v>16.53</v>
      </c>
      <c r="F8087" s="2">
        <v>4.21</v>
      </c>
      <c r="G8087" s="2">
        <v>0</v>
      </c>
      <c r="H8087" s="16">
        <f t="shared" si="381"/>
        <v>992.26230637914819</v>
      </c>
      <c r="I8087" s="15">
        <f t="shared" si="379"/>
        <v>47.538197074348382</v>
      </c>
      <c r="J8087" s="14">
        <f t="shared" si="380"/>
        <v>0.89162519103135496</v>
      </c>
    </row>
    <row r="8088" spans="1:10" x14ac:dyDescent="0.3">
      <c r="A8088" s="19">
        <v>20201202</v>
      </c>
      <c r="B8088" s="19" t="s">
        <v>34</v>
      </c>
      <c r="C8088" s="19">
        <v>369.01</v>
      </c>
      <c r="D8088" s="19">
        <v>24.65</v>
      </c>
      <c r="E8088" s="19">
        <v>16.600000000000001</v>
      </c>
      <c r="F8088" s="19">
        <v>4.4800000000000004</v>
      </c>
      <c r="G8088" s="19">
        <v>0</v>
      </c>
      <c r="H8088" s="17">
        <f t="shared" si="381"/>
        <v>884.75886471720537</v>
      </c>
      <c r="I8088" s="18">
        <f t="shared" si="379"/>
        <v>44.248714522412669</v>
      </c>
      <c r="J8088" s="17">
        <f t="shared" si="380"/>
        <v>0.80812174608068599</v>
      </c>
    </row>
    <row r="8089" spans="1:10" x14ac:dyDescent="0.3">
      <c r="A8089" s="2">
        <v>20201202</v>
      </c>
      <c r="B8089" s="2" t="s">
        <v>33</v>
      </c>
      <c r="C8089" s="2">
        <v>271.01</v>
      </c>
      <c r="D8089" s="2">
        <v>18.239999999999998</v>
      </c>
      <c r="E8089" s="2">
        <v>16.39</v>
      </c>
      <c r="F8089" s="2">
        <v>4.55</v>
      </c>
      <c r="G8089" s="2">
        <v>0</v>
      </c>
      <c r="H8089" s="16">
        <f t="shared" si="381"/>
        <v>865.85204532899672</v>
      </c>
      <c r="I8089" s="15">
        <f t="shared" si="379"/>
        <v>43.447876416531145</v>
      </c>
      <c r="J8089" s="14">
        <f t="shared" si="380"/>
        <v>0.79397295345646146</v>
      </c>
    </row>
    <row r="8090" spans="1:10" x14ac:dyDescent="0.3">
      <c r="A8090" s="19">
        <v>20201202</v>
      </c>
      <c r="B8090" s="19" t="s">
        <v>32</v>
      </c>
      <c r="C8090" s="19">
        <v>134.01</v>
      </c>
      <c r="D8090" s="19">
        <v>9.89</v>
      </c>
      <c r="E8090" s="19">
        <v>16.03</v>
      </c>
      <c r="F8090" s="19">
        <v>4.07</v>
      </c>
      <c r="G8090" s="19">
        <v>0</v>
      </c>
      <c r="H8090" s="17">
        <f t="shared" si="381"/>
        <v>780.22946555878639</v>
      </c>
      <c r="I8090" s="18">
        <f t="shared" si="379"/>
        <v>40.412170798712076</v>
      </c>
      <c r="J8090" s="17">
        <f t="shared" si="380"/>
        <v>0.72611683152457707</v>
      </c>
    </row>
    <row r="8091" spans="1:10" x14ac:dyDescent="0.3">
      <c r="A8091" s="2">
        <v>20201202</v>
      </c>
      <c r="B8091" s="2" t="s">
        <v>31</v>
      </c>
      <c r="C8091" s="2">
        <v>0</v>
      </c>
      <c r="D8091" s="2">
        <v>0</v>
      </c>
      <c r="E8091" s="2">
        <v>15.27</v>
      </c>
      <c r="F8091" s="2">
        <v>3.59</v>
      </c>
      <c r="G8091" s="2">
        <v>0</v>
      </c>
      <c r="H8091" s="16">
        <f t="shared" si="381"/>
        <v>0</v>
      </c>
      <c r="I8091" s="15">
        <f t="shared" si="379"/>
        <v>15.27</v>
      </c>
      <c r="J8091" s="14">
        <f t="shared" si="380"/>
        <v>0</v>
      </c>
    </row>
    <row r="8092" spans="1:10" x14ac:dyDescent="0.3">
      <c r="A8092" s="19">
        <v>20201202</v>
      </c>
      <c r="B8092" s="19" t="s">
        <v>30</v>
      </c>
      <c r="C8092" s="19">
        <v>0</v>
      </c>
      <c r="D8092" s="19">
        <v>0</v>
      </c>
      <c r="E8092" s="19">
        <v>14.48</v>
      </c>
      <c r="F8092" s="19">
        <v>3.72</v>
      </c>
      <c r="G8092" s="19">
        <v>0</v>
      </c>
      <c r="H8092" s="17">
        <f t="shared" si="381"/>
        <v>0</v>
      </c>
      <c r="I8092" s="18">
        <f t="shared" si="379"/>
        <v>14.48</v>
      </c>
      <c r="J8092" s="17">
        <f t="shared" si="380"/>
        <v>0</v>
      </c>
    </row>
    <row r="8093" spans="1:10" x14ac:dyDescent="0.3">
      <c r="A8093" s="2">
        <v>20201202</v>
      </c>
      <c r="B8093" s="2" t="s">
        <v>29</v>
      </c>
      <c r="C8093" s="2">
        <v>0</v>
      </c>
      <c r="D8093" s="2">
        <v>0</v>
      </c>
      <c r="E8093" s="2">
        <v>14.23</v>
      </c>
      <c r="F8093" s="2">
        <v>3.59</v>
      </c>
      <c r="G8093" s="2">
        <v>0</v>
      </c>
      <c r="H8093" s="16">
        <f t="shared" si="381"/>
        <v>0</v>
      </c>
      <c r="I8093" s="15">
        <f t="shared" si="379"/>
        <v>14.23</v>
      </c>
      <c r="J8093" s="14">
        <f t="shared" si="380"/>
        <v>0</v>
      </c>
    </row>
    <row r="8094" spans="1:10" x14ac:dyDescent="0.3">
      <c r="A8094" s="19">
        <v>20201202</v>
      </c>
      <c r="B8094" s="19" t="s">
        <v>28</v>
      </c>
      <c r="C8094" s="19">
        <v>0</v>
      </c>
      <c r="D8094" s="19">
        <v>0</v>
      </c>
      <c r="E8094" s="19">
        <v>13.72</v>
      </c>
      <c r="F8094" s="19">
        <v>3.52</v>
      </c>
      <c r="G8094" s="19">
        <v>0</v>
      </c>
      <c r="H8094" s="17">
        <f t="shared" si="381"/>
        <v>0</v>
      </c>
      <c r="I8094" s="18">
        <f t="shared" si="379"/>
        <v>13.72</v>
      </c>
      <c r="J8094" s="17">
        <f t="shared" si="380"/>
        <v>0</v>
      </c>
    </row>
    <row r="8095" spans="1:10" x14ac:dyDescent="0.3">
      <c r="A8095" s="2">
        <v>20201202</v>
      </c>
      <c r="B8095" s="2" t="s">
        <v>27</v>
      </c>
      <c r="C8095" s="2">
        <v>0</v>
      </c>
      <c r="D8095" s="2">
        <v>0</v>
      </c>
      <c r="E8095" s="2">
        <v>13.23</v>
      </c>
      <c r="F8095" s="2">
        <v>3.79</v>
      </c>
      <c r="G8095" s="2">
        <v>0</v>
      </c>
      <c r="H8095" s="16">
        <f t="shared" si="381"/>
        <v>0</v>
      </c>
      <c r="I8095" s="15">
        <f t="shared" si="379"/>
        <v>13.23</v>
      </c>
      <c r="J8095" s="14">
        <f t="shared" si="380"/>
        <v>0</v>
      </c>
    </row>
    <row r="8096" spans="1:10" x14ac:dyDescent="0.3">
      <c r="A8096" s="19">
        <v>20201202</v>
      </c>
      <c r="B8096" s="19" t="s">
        <v>26</v>
      </c>
      <c r="C8096" s="19">
        <v>0</v>
      </c>
      <c r="D8096" s="19">
        <v>0</v>
      </c>
      <c r="E8096" s="19">
        <v>12.8</v>
      </c>
      <c r="F8096" s="19">
        <v>4.07</v>
      </c>
      <c r="G8096" s="19">
        <v>0</v>
      </c>
      <c r="H8096" s="17">
        <f t="shared" si="381"/>
        <v>0</v>
      </c>
      <c r="I8096" s="18">
        <f t="shared" si="379"/>
        <v>12.8</v>
      </c>
      <c r="J8096" s="17">
        <f t="shared" si="380"/>
        <v>0</v>
      </c>
    </row>
    <row r="8097" spans="1:10" x14ac:dyDescent="0.3">
      <c r="A8097" s="2">
        <v>20201202</v>
      </c>
      <c r="B8097" s="2" t="s">
        <v>25</v>
      </c>
      <c r="C8097" s="2">
        <v>0</v>
      </c>
      <c r="D8097" s="2">
        <v>0</v>
      </c>
      <c r="E8097" s="2">
        <v>12.32</v>
      </c>
      <c r="F8097" s="2">
        <v>4.21</v>
      </c>
      <c r="G8097" s="2">
        <v>0</v>
      </c>
      <c r="H8097" s="16">
        <f t="shared" si="381"/>
        <v>0</v>
      </c>
      <c r="I8097" s="15">
        <f t="shared" si="379"/>
        <v>12.32</v>
      </c>
      <c r="J8097" s="14">
        <f t="shared" si="380"/>
        <v>0</v>
      </c>
    </row>
    <row r="8098" spans="1:10" x14ac:dyDescent="0.3">
      <c r="A8098" s="19">
        <v>20201203</v>
      </c>
      <c r="B8098" s="19" t="s">
        <v>48</v>
      </c>
      <c r="C8098" s="19">
        <v>0</v>
      </c>
      <c r="D8098" s="19">
        <v>0</v>
      </c>
      <c r="E8098" s="19">
        <v>11.77</v>
      </c>
      <c r="F8098" s="19">
        <v>4.07</v>
      </c>
      <c r="G8098" s="19">
        <v>0</v>
      </c>
      <c r="H8098" s="17">
        <f t="shared" si="381"/>
        <v>0</v>
      </c>
      <c r="I8098" s="18">
        <f t="shared" si="379"/>
        <v>11.77</v>
      </c>
      <c r="J8098" s="17">
        <f t="shared" si="380"/>
        <v>0</v>
      </c>
    </row>
    <row r="8099" spans="1:10" x14ac:dyDescent="0.3">
      <c r="A8099" s="2">
        <v>20201203</v>
      </c>
      <c r="B8099" s="2" t="s">
        <v>47</v>
      </c>
      <c r="C8099" s="2">
        <v>0</v>
      </c>
      <c r="D8099" s="2">
        <v>0</v>
      </c>
      <c r="E8099" s="2">
        <v>11.3</v>
      </c>
      <c r="F8099" s="2">
        <v>3.66</v>
      </c>
      <c r="G8099" s="2">
        <v>0</v>
      </c>
      <c r="H8099" s="16">
        <f t="shared" si="381"/>
        <v>0</v>
      </c>
      <c r="I8099" s="15">
        <f t="shared" si="379"/>
        <v>11.3</v>
      </c>
      <c r="J8099" s="14">
        <f t="shared" si="380"/>
        <v>0</v>
      </c>
    </row>
    <row r="8100" spans="1:10" x14ac:dyDescent="0.3">
      <c r="A8100" s="19">
        <v>20201203</v>
      </c>
      <c r="B8100" s="19" t="s">
        <v>46</v>
      </c>
      <c r="C8100" s="19">
        <v>0</v>
      </c>
      <c r="D8100" s="19">
        <v>0</v>
      </c>
      <c r="E8100" s="19">
        <v>10.92</v>
      </c>
      <c r="F8100" s="19">
        <v>3.52</v>
      </c>
      <c r="G8100" s="19">
        <v>0</v>
      </c>
      <c r="H8100" s="17">
        <f t="shared" si="381"/>
        <v>0</v>
      </c>
      <c r="I8100" s="18">
        <f t="shared" si="379"/>
        <v>10.92</v>
      </c>
      <c r="J8100" s="17">
        <f t="shared" si="380"/>
        <v>0</v>
      </c>
    </row>
    <row r="8101" spans="1:10" x14ac:dyDescent="0.3">
      <c r="A8101" s="2">
        <v>20201203</v>
      </c>
      <c r="B8101" s="2" t="s">
        <v>45</v>
      </c>
      <c r="C8101" s="2">
        <v>0</v>
      </c>
      <c r="D8101" s="2">
        <v>0</v>
      </c>
      <c r="E8101" s="2">
        <v>10.58</v>
      </c>
      <c r="F8101" s="2">
        <v>3.59</v>
      </c>
      <c r="G8101" s="2">
        <v>0</v>
      </c>
      <c r="H8101" s="16">
        <f t="shared" si="381"/>
        <v>0</v>
      </c>
      <c r="I8101" s="15">
        <f t="shared" si="379"/>
        <v>10.58</v>
      </c>
      <c r="J8101" s="14">
        <f t="shared" si="380"/>
        <v>0</v>
      </c>
    </row>
    <row r="8102" spans="1:10" x14ac:dyDescent="0.3">
      <c r="A8102" s="19">
        <v>20201203</v>
      </c>
      <c r="B8102" s="19" t="s">
        <v>44</v>
      </c>
      <c r="C8102" s="19">
        <v>0</v>
      </c>
      <c r="D8102" s="19">
        <v>0</v>
      </c>
      <c r="E8102" s="19">
        <v>10.28</v>
      </c>
      <c r="F8102" s="19">
        <v>3.59</v>
      </c>
      <c r="G8102" s="19">
        <v>0</v>
      </c>
      <c r="H8102" s="17">
        <f t="shared" si="381"/>
        <v>0</v>
      </c>
      <c r="I8102" s="18">
        <f t="shared" si="379"/>
        <v>10.28</v>
      </c>
      <c r="J8102" s="17">
        <f t="shared" si="380"/>
        <v>0</v>
      </c>
    </row>
    <row r="8103" spans="1:10" x14ac:dyDescent="0.3">
      <c r="A8103" s="2">
        <v>20201203</v>
      </c>
      <c r="B8103" s="2" t="s">
        <v>43</v>
      </c>
      <c r="C8103" s="2">
        <v>0</v>
      </c>
      <c r="D8103" s="2">
        <v>0</v>
      </c>
      <c r="E8103" s="2">
        <v>9.99</v>
      </c>
      <c r="F8103" s="2">
        <v>3.59</v>
      </c>
      <c r="G8103" s="2">
        <v>0</v>
      </c>
      <c r="H8103" s="16">
        <f t="shared" si="381"/>
        <v>0</v>
      </c>
      <c r="I8103" s="15">
        <f t="shared" si="379"/>
        <v>9.99</v>
      </c>
      <c r="J8103" s="14">
        <f t="shared" si="380"/>
        <v>0</v>
      </c>
    </row>
    <row r="8104" spans="1:10" x14ac:dyDescent="0.3">
      <c r="A8104" s="19">
        <v>20201203</v>
      </c>
      <c r="B8104" s="19" t="s">
        <v>42</v>
      </c>
      <c r="C8104" s="19">
        <v>0</v>
      </c>
      <c r="D8104" s="19">
        <v>0</v>
      </c>
      <c r="E8104" s="19">
        <v>9.7200000000000006</v>
      </c>
      <c r="F8104" s="19">
        <v>3.52</v>
      </c>
      <c r="G8104" s="19">
        <v>0</v>
      </c>
      <c r="H8104" s="17">
        <f t="shared" si="381"/>
        <v>0</v>
      </c>
      <c r="I8104" s="18">
        <f t="shared" si="379"/>
        <v>9.7200000000000006</v>
      </c>
      <c r="J8104" s="17">
        <f t="shared" si="380"/>
        <v>0</v>
      </c>
    </row>
    <row r="8105" spans="1:10" x14ac:dyDescent="0.3">
      <c r="A8105" s="2">
        <v>20201203</v>
      </c>
      <c r="B8105" s="2" t="s">
        <v>41</v>
      </c>
      <c r="C8105" s="2">
        <v>0</v>
      </c>
      <c r="D8105" s="2">
        <v>0</v>
      </c>
      <c r="E8105" s="2">
        <v>9.3699999999999992</v>
      </c>
      <c r="F8105" s="2">
        <v>3.24</v>
      </c>
      <c r="G8105" s="2">
        <v>0</v>
      </c>
      <c r="H8105" s="16">
        <f t="shared" si="381"/>
        <v>0</v>
      </c>
      <c r="I8105" s="15">
        <f t="shared" si="379"/>
        <v>9.3699999999999992</v>
      </c>
      <c r="J8105" s="14">
        <f t="shared" si="380"/>
        <v>0</v>
      </c>
    </row>
    <row r="8106" spans="1:10" x14ac:dyDescent="0.3">
      <c r="A8106" s="19">
        <v>20201203</v>
      </c>
      <c r="B8106" s="19" t="s">
        <v>40</v>
      </c>
      <c r="C8106" s="19">
        <v>38.380000000000003</v>
      </c>
      <c r="D8106" s="19">
        <v>4.5599999999999996</v>
      </c>
      <c r="E8106" s="19">
        <v>9.09</v>
      </c>
      <c r="F8106" s="19">
        <v>3.38</v>
      </c>
      <c r="G8106" s="19">
        <v>0</v>
      </c>
      <c r="H8106" s="17">
        <f t="shared" si="381"/>
        <v>482.74894562595574</v>
      </c>
      <c r="I8106" s="18">
        <f t="shared" si="379"/>
        <v>24.175904550811119</v>
      </c>
      <c r="J8106" s="17">
        <f t="shared" si="380"/>
        <v>0.48453918606731555</v>
      </c>
    </row>
    <row r="8107" spans="1:10" x14ac:dyDescent="0.3">
      <c r="A8107" s="2">
        <v>20201203</v>
      </c>
      <c r="B8107" s="2" t="s">
        <v>39</v>
      </c>
      <c r="C8107" s="2">
        <v>204</v>
      </c>
      <c r="D8107" s="2">
        <v>13.72</v>
      </c>
      <c r="E8107" s="2">
        <v>9.52</v>
      </c>
      <c r="F8107" s="2">
        <v>3.1</v>
      </c>
      <c r="G8107" s="2">
        <v>0</v>
      </c>
      <c r="H8107" s="16">
        <f t="shared" si="381"/>
        <v>860.11616216791379</v>
      </c>
      <c r="I8107" s="15">
        <f t="shared" si="379"/>
        <v>36.398630067747305</v>
      </c>
      <c r="J8107" s="14">
        <f t="shared" si="380"/>
        <v>0.81599750540262206</v>
      </c>
    </row>
    <row r="8108" spans="1:10" x14ac:dyDescent="0.3">
      <c r="A8108" s="19">
        <v>20201203</v>
      </c>
      <c r="B8108" s="19" t="s">
        <v>38</v>
      </c>
      <c r="C8108" s="19">
        <v>344.01</v>
      </c>
      <c r="D8108" s="19">
        <v>21.27</v>
      </c>
      <c r="E8108" s="19">
        <v>10.68</v>
      </c>
      <c r="F8108" s="19">
        <v>2.21</v>
      </c>
      <c r="G8108" s="19">
        <v>0</v>
      </c>
      <c r="H8108" s="17">
        <f t="shared" si="381"/>
        <v>948.30418121716434</v>
      </c>
      <c r="I8108" s="18">
        <f t="shared" si="379"/>
        <v>40.314505663036385</v>
      </c>
      <c r="J8108" s="17">
        <f t="shared" si="380"/>
        <v>0.88295153732627329</v>
      </c>
    </row>
    <row r="8109" spans="1:10" x14ac:dyDescent="0.3">
      <c r="A8109" s="2">
        <v>20201203</v>
      </c>
      <c r="B8109" s="2" t="s">
        <v>37</v>
      </c>
      <c r="C8109" s="2">
        <v>441.01</v>
      </c>
      <c r="D8109" s="2">
        <v>26.58</v>
      </c>
      <c r="E8109" s="2">
        <v>11.99</v>
      </c>
      <c r="F8109" s="2">
        <v>1.17</v>
      </c>
      <c r="G8109" s="2">
        <v>0</v>
      </c>
      <c r="H8109" s="16">
        <f t="shared" si="381"/>
        <v>985.61406670860208</v>
      </c>
      <c r="I8109" s="15">
        <f t="shared" si="379"/>
        <v>42.790439584643813</v>
      </c>
      <c r="J8109" s="14">
        <f t="shared" si="380"/>
        <v>0.90670878292460688</v>
      </c>
    </row>
    <row r="8110" spans="1:10" x14ac:dyDescent="0.3">
      <c r="A8110" s="19">
        <v>20201203</v>
      </c>
      <c r="B8110" s="19" t="s">
        <v>36</v>
      </c>
      <c r="C8110" s="19">
        <v>497.01</v>
      </c>
      <c r="D8110" s="19">
        <v>29.06</v>
      </c>
      <c r="E8110" s="19">
        <v>13.21</v>
      </c>
      <c r="F8110" s="19">
        <v>1.31</v>
      </c>
      <c r="G8110" s="19">
        <v>0</v>
      </c>
      <c r="H8110" s="17">
        <f t="shared" si="381"/>
        <v>1023.2327762294666</v>
      </c>
      <c r="I8110" s="18">
        <f t="shared" si="379"/>
        <v>45.186024257170828</v>
      </c>
      <c r="J8110" s="17">
        <f t="shared" si="380"/>
        <v>0.93028526884181539</v>
      </c>
    </row>
    <row r="8111" spans="1:10" x14ac:dyDescent="0.3">
      <c r="A8111" s="2">
        <v>20201203</v>
      </c>
      <c r="B8111" s="2" t="s">
        <v>35</v>
      </c>
      <c r="C8111" s="2">
        <v>481.01</v>
      </c>
      <c r="D8111" s="2">
        <v>28.34</v>
      </c>
      <c r="E8111" s="2">
        <v>14.06</v>
      </c>
      <c r="F8111" s="2">
        <v>1.93</v>
      </c>
      <c r="G8111" s="2">
        <v>0</v>
      </c>
      <c r="H8111" s="16">
        <f t="shared" si="381"/>
        <v>1013.2866661285216</v>
      </c>
      <c r="I8111" s="15">
        <f t="shared" si="379"/>
        <v>45.725208316516301</v>
      </c>
      <c r="J8111" s="14">
        <f t="shared" si="380"/>
        <v>0.91878406854914296</v>
      </c>
    </row>
    <row r="8112" spans="1:10" x14ac:dyDescent="0.3">
      <c r="A8112" s="19">
        <v>20201203</v>
      </c>
      <c r="B8112" s="19" t="s">
        <v>34</v>
      </c>
      <c r="C8112" s="19">
        <v>414.01</v>
      </c>
      <c r="D8112" s="19">
        <v>24.55</v>
      </c>
      <c r="E8112" s="19">
        <v>14.56</v>
      </c>
      <c r="F8112" s="19">
        <v>3.52</v>
      </c>
      <c r="G8112" s="19">
        <v>0</v>
      </c>
      <c r="H8112" s="17">
        <f t="shared" si="381"/>
        <v>996.44471417983414</v>
      </c>
      <c r="I8112" s="18">
        <f t="shared" si="379"/>
        <v>45.698897318119819</v>
      </c>
      <c r="J8112" s="17">
        <f t="shared" si="380"/>
        <v>0.90363083348087181</v>
      </c>
    </row>
    <row r="8113" spans="1:10" x14ac:dyDescent="0.3">
      <c r="A8113" s="2">
        <v>20201203</v>
      </c>
      <c r="B8113" s="2" t="s">
        <v>33</v>
      </c>
      <c r="C8113" s="2">
        <v>272.01</v>
      </c>
      <c r="D8113" s="2">
        <v>18.170000000000002</v>
      </c>
      <c r="E8113" s="2">
        <v>14.56</v>
      </c>
      <c r="F8113" s="2">
        <v>3.93</v>
      </c>
      <c r="G8113" s="2">
        <v>0</v>
      </c>
      <c r="H8113" s="16">
        <f t="shared" si="381"/>
        <v>872.28131589224472</v>
      </c>
      <c r="I8113" s="15">
        <f t="shared" si="379"/>
        <v>41.81879112163265</v>
      </c>
      <c r="J8113" s="14">
        <f t="shared" si="380"/>
        <v>0.80626308826141935</v>
      </c>
    </row>
    <row r="8114" spans="1:10" x14ac:dyDescent="0.3">
      <c r="A8114" s="19">
        <v>20201203</v>
      </c>
      <c r="B8114" s="19" t="s">
        <v>32</v>
      </c>
      <c r="C8114" s="19">
        <v>126.01</v>
      </c>
      <c r="D8114" s="19">
        <v>9.84</v>
      </c>
      <c r="E8114" s="19">
        <v>14.43</v>
      </c>
      <c r="F8114" s="19">
        <v>4.21</v>
      </c>
      <c r="G8114" s="19">
        <v>0</v>
      </c>
      <c r="H8114" s="17">
        <f t="shared" si="381"/>
        <v>737.34298142872206</v>
      </c>
      <c r="I8114" s="18">
        <f t="shared" si="379"/>
        <v>37.471968169647567</v>
      </c>
      <c r="J8114" s="17">
        <f t="shared" si="380"/>
        <v>0.69596044955350778</v>
      </c>
    </row>
    <row r="8115" spans="1:10" x14ac:dyDescent="0.3">
      <c r="A8115" s="2">
        <v>20201203</v>
      </c>
      <c r="B8115" s="2" t="s">
        <v>31</v>
      </c>
      <c r="C8115" s="2">
        <v>0</v>
      </c>
      <c r="D8115" s="2">
        <v>0</v>
      </c>
      <c r="E8115" s="2">
        <v>14.05</v>
      </c>
      <c r="F8115" s="2">
        <v>4.62</v>
      </c>
      <c r="G8115" s="2">
        <v>0</v>
      </c>
      <c r="H8115" s="16">
        <f t="shared" si="381"/>
        <v>0</v>
      </c>
      <c r="I8115" s="15">
        <f t="shared" si="379"/>
        <v>14.05</v>
      </c>
      <c r="J8115" s="14">
        <f t="shared" si="380"/>
        <v>0</v>
      </c>
    </row>
    <row r="8116" spans="1:10" x14ac:dyDescent="0.3">
      <c r="A8116" s="19">
        <v>20201203</v>
      </c>
      <c r="B8116" s="19" t="s">
        <v>30</v>
      </c>
      <c r="C8116" s="19">
        <v>0</v>
      </c>
      <c r="D8116" s="19">
        <v>0</v>
      </c>
      <c r="E8116" s="19">
        <v>13.99</v>
      </c>
      <c r="F8116" s="19">
        <v>5.0999999999999996</v>
      </c>
      <c r="G8116" s="19">
        <v>0</v>
      </c>
      <c r="H8116" s="17">
        <f t="shared" si="381"/>
        <v>0</v>
      </c>
      <c r="I8116" s="18">
        <f t="shared" si="379"/>
        <v>13.99</v>
      </c>
      <c r="J8116" s="17">
        <f t="shared" si="380"/>
        <v>0</v>
      </c>
    </row>
    <row r="8117" spans="1:10" x14ac:dyDescent="0.3">
      <c r="A8117" s="2">
        <v>20201203</v>
      </c>
      <c r="B8117" s="2" t="s">
        <v>29</v>
      </c>
      <c r="C8117" s="2">
        <v>0</v>
      </c>
      <c r="D8117" s="2">
        <v>0</v>
      </c>
      <c r="E8117" s="2">
        <v>14.36</v>
      </c>
      <c r="F8117" s="2">
        <v>6</v>
      </c>
      <c r="G8117" s="2">
        <v>0</v>
      </c>
      <c r="H8117" s="16">
        <f t="shared" si="381"/>
        <v>0</v>
      </c>
      <c r="I8117" s="15">
        <f t="shared" si="379"/>
        <v>14.36</v>
      </c>
      <c r="J8117" s="14">
        <f t="shared" si="380"/>
        <v>0</v>
      </c>
    </row>
    <row r="8118" spans="1:10" x14ac:dyDescent="0.3">
      <c r="A8118" s="19">
        <v>20201203</v>
      </c>
      <c r="B8118" s="19" t="s">
        <v>28</v>
      </c>
      <c r="C8118" s="19">
        <v>0</v>
      </c>
      <c r="D8118" s="19">
        <v>0</v>
      </c>
      <c r="E8118" s="19">
        <v>14.48</v>
      </c>
      <c r="F8118" s="19">
        <v>6.14</v>
      </c>
      <c r="G8118" s="19">
        <v>0</v>
      </c>
      <c r="H8118" s="17">
        <f t="shared" si="381"/>
        <v>0</v>
      </c>
      <c r="I8118" s="18">
        <f t="shared" si="379"/>
        <v>14.48</v>
      </c>
      <c r="J8118" s="17">
        <f t="shared" si="380"/>
        <v>0</v>
      </c>
    </row>
    <row r="8119" spans="1:10" x14ac:dyDescent="0.3">
      <c r="A8119" s="2">
        <v>20201203</v>
      </c>
      <c r="B8119" s="2" t="s">
        <v>27</v>
      </c>
      <c r="C8119" s="2">
        <v>0</v>
      </c>
      <c r="D8119" s="2">
        <v>0</v>
      </c>
      <c r="E8119" s="2">
        <v>14.48</v>
      </c>
      <c r="F8119" s="2">
        <v>6.62</v>
      </c>
      <c r="G8119" s="2">
        <v>0</v>
      </c>
      <c r="H8119" s="16">
        <f t="shared" si="381"/>
        <v>0</v>
      </c>
      <c r="I8119" s="15">
        <f t="shared" si="379"/>
        <v>14.48</v>
      </c>
      <c r="J8119" s="14">
        <f t="shared" si="380"/>
        <v>0</v>
      </c>
    </row>
    <row r="8120" spans="1:10" x14ac:dyDescent="0.3">
      <c r="A8120" s="19">
        <v>20201203</v>
      </c>
      <c r="B8120" s="19" t="s">
        <v>26</v>
      </c>
      <c r="C8120" s="19">
        <v>0</v>
      </c>
      <c r="D8120" s="19">
        <v>0</v>
      </c>
      <c r="E8120" s="19">
        <v>14.56</v>
      </c>
      <c r="F8120" s="19">
        <v>7.03</v>
      </c>
      <c r="G8120" s="19">
        <v>0</v>
      </c>
      <c r="H8120" s="17">
        <f t="shared" si="381"/>
        <v>0</v>
      </c>
      <c r="I8120" s="18">
        <f t="shared" si="379"/>
        <v>14.56</v>
      </c>
      <c r="J8120" s="17">
        <f t="shared" si="380"/>
        <v>0</v>
      </c>
    </row>
    <row r="8121" spans="1:10" x14ac:dyDescent="0.3">
      <c r="A8121" s="2">
        <v>20201203</v>
      </c>
      <c r="B8121" s="2" t="s">
        <v>25</v>
      </c>
      <c r="C8121" s="2">
        <v>0</v>
      </c>
      <c r="D8121" s="2">
        <v>0</v>
      </c>
      <c r="E8121" s="2">
        <v>14.48</v>
      </c>
      <c r="F8121" s="2">
        <v>7.66</v>
      </c>
      <c r="G8121" s="2">
        <v>0</v>
      </c>
      <c r="H8121" s="16">
        <f t="shared" si="381"/>
        <v>0</v>
      </c>
      <c r="I8121" s="15">
        <f t="shared" si="379"/>
        <v>14.48</v>
      </c>
      <c r="J8121" s="14">
        <f t="shared" si="380"/>
        <v>0</v>
      </c>
    </row>
    <row r="8122" spans="1:10" x14ac:dyDescent="0.3">
      <c r="A8122" s="19">
        <v>20201204</v>
      </c>
      <c r="B8122" s="19" t="s">
        <v>48</v>
      </c>
      <c r="C8122" s="19">
        <v>0</v>
      </c>
      <c r="D8122" s="19">
        <v>0</v>
      </c>
      <c r="E8122" s="19">
        <v>14.36</v>
      </c>
      <c r="F8122" s="19">
        <v>8.6199999999999992</v>
      </c>
      <c r="G8122" s="19">
        <v>0</v>
      </c>
      <c r="H8122" s="17">
        <f t="shared" si="381"/>
        <v>0</v>
      </c>
      <c r="I8122" s="18">
        <f t="shared" si="379"/>
        <v>14.36</v>
      </c>
      <c r="J8122" s="17">
        <f t="shared" si="380"/>
        <v>0</v>
      </c>
    </row>
    <row r="8123" spans="1:10" x14ac:dyDescent="0.3">
      <c r="A8123" s="2">
        <v>20201204</v>
      </c>
      <c r="B8123" s="2" t="s">
        <v>47</v>
      </c>
      <c r="C8123" s="2">
        <v>0</v>
      </c>
      <c r="D8123" s="2">
        <v>0</v>
      </c>
      <c r="E8123" s="2">
        <v>13.81</v>
      </c>
      <c r="F8123" s="2">
        <v>8.9700000000000006</v>
      </c>
      <c r="G8123" s="2">
        <v>0</v>
      </c>
      <c r="H8123" s="16">
        <f t="shared" si="381"/>
        <v>0</v>
      </c>
      <c r="I8123" s="15">
        <f t="shared" si="379"/>
        <v>13.81</v>
      </c>
      <c r="J8123" s="14">
        <f t="shared" si="380"/>
        <v>0</v>
      </c>
    </row>
    <row r="8124" spans="1:10" x14ac:dyDescent="0.3">
      <c r="A8124" s="19">
        <v>20201204</v>
      </c>
      <c r="B8124" s="19" t="s">
        <v>46</v>
      </c>
      <c r="C8124" s="19">
        <v>0</v>
      </c>
      <c r="D8124" s="19">
        <v>0</v>
      </c>
      <c r="E8124" s="19">
        <v>13.59</v>
      </c>
      <c r="F8124" s="19">
        <v>9.66</v>
      </c>
      <c r="G8124" s="19">
        <v>0</v>
      </c>
      <c r="H8124" s="17">
        <f t="shared" si="381"/>
        <v>0</v>
      </c>
      <c r="I8124" s="18">
        <f t="shared" si="379"/>
        <v>13.59</v>
      </c>
      <c r="J8124" s="17">
        <f t="shared" si="380"/>
        <v>0</v>
      </c>
    </row>
    <row r="8125" spans="1:10" x14ac:dyDescent="0.3">
      <c r="A8125" s="2">
        <v>20201204</v>
      </c>
      <c r="B8125" s="2" t="s">
        <v>45</v>
      </c>
      <c r="C8125" s="2">
        <v>0</v>
      </c>
      <c r="D8125" s="2">
        <v>0</v>
      </c>
      <c r="E8125" s="2">
        <v>13.41</v>
      </c>
      <c r="F8125" s="2">
        <v>9.93</v>
      </c>
      <c r="G8125" s="2">
        <v>0</v>
      </c>
      <c r="H8125" s="16">
        <f t="shared" si="381"/>
        <v>0</v>
      </c>
      <c r="I8125" s="15">
        <f t="shared" si="379"/>
        <v>13.41</v>
      </c>
      <c r="J8125" s="14">
        <f t="shared" si="380"/>
        <v>0</v>
      </c>
    </row>
    <row r="8126" spans="1:10" x14ac:dyDescent="0.3">
      <c r="A8126" s="19">
        <v>20201204</v>
      </c>
      <c r="B8126" s="19" t="s">
        <v>44</v>
      </c>
      <c r="C8126" s="19">
        <v>0</v>
      </c>
      <c r="D8126" s="19">
        <v>0</v>
      </c>
      <c r="E8126" s="19">
        <v>12.94</v>
      </c>
      <c r="F8126" s="19">
        <v>9.31</v>
      </c>
      <c r="G8126" s="19">
        <v>0</v>
      </c>
      <c r="H8126" s="17">
        <f t="shared" si="381"/>
        <v>0</v>
      </c>
      <c r="I8126" s="18">
        <f t="shared" si="379"/>
        <v>12.94</v>
      </c>
      <c r="J8126" s="17">
        <f t="shared" si="380"/>
        <v>0</v>
      </c>
    </row>
    <row r="8127" spans="1:10" x14ac:dyDescent="0.3">
      <c r="A8127" s="2">
        <v>20201204</v>
      </c>
      <c r="B8127" s="2" t="s">
        <v>43</v>
      </c>
      <c r="C8127" s="2">
        <v>0</v>
      </c>
      <c r="D8127" s="2">
        <v>0</v>
      </c>
      <c r="E8127" s="2">
        <v>12.56</v>
      </c>
      <c r="F8127" s="2">
        <v>9.17</v>
      </c>
      <c r="G8127" s="2">
        <v>0</v>
      </c>
      <c r="H8127" s="16">
        <f t="shared" si="381"/>
        <v>0</v>
      </c>
      <c r="I8127" s="15">
        <f t="shared" si="379"/>
        <v>12.56</v>
      </c>
      <c r="J8127" s="14">
        <f t="shared" si="380"/>
        <v>0</v>
      </c>
    </row>
    <row r="8128" spans="1:10" x14ac:dyDescent="0.3">
      <c r="A8128" s="19">
        <v>20201204</v>
      </c>
      <c r="B8128" s="19" t="s">
        <v>42</v>
      </c>
      <c r="C8128" s="19">
        <v>0</v>
      </c>
      <c r="D8128" s="19">
        <v>0</v>
      </c>
      <c r="E8128" s="19">
        <v>12.34</v>
      </c>
      <c r="F8128" s="19">
        <v>9.52</v>
      </c>
      <c r="G8128" s="19">
        <v>0</v>
      </c>
      <c r="H8128" s="17">
        <f t="shared" si="381"/>
        <v>0</v>
      </c>
      <c r="I8128" s="18">
        <f t="shared" si="379"/>
        <v>12.34</v>
      </c>
      <c r="J8128" s="17">
        <f t="shared" si="380"/>
        <v>0</v>
      </c>
    </row>
    <row r="8129" spans="1:10" x14ac:dyDescent="0.3">
      <c r="A8129" s="2">
        <v>20201204</v>
      </c>
      <c r="B8129" s="2" t="s">
        <v>41</v>
      </c>
      <c r="C8129" s="2">
        <v>0</v>
      </c>
      <c r="D8129" s="2">
        <v>0</v>
      </c>
      <c r="E8129" s="2">
        <v>12.22</v>
      </c>
      <c r="F8129" s="2">
        <v>10</v>
      </c>
      <c r="G8129" s="2">
        <v>0</v>
      </c>
      <c r="H8129" s="16">
        <f t="shared" si="381"/>
        <v>0</v>
      </c>
      <c r="I8129" s="15">
        <f t="shared" si="379"/>
        <v>12.22</v>
      </c>
      <c r="J8129" s="14">
        <f t="shared" si="380"/>
        <v>0</v>
      </c>
    </row>
    <row r="8130" spans="1:10" x14ac:dyDescent="0.3">
      <c r="A8130" s="19">
        <v>20201204</v>
      </c>
      <c r="B8130" s="19" t="s">
        <v>40</v>
      </c>
      <c r="C8130" s="19">
        <v>9</v>
      </c>
      <c r="D8130" s="19">
        <v>4.4000000000000004</v>
      </c>
      <c r="E8130" s="19">
        <v>11.68</v>
      </c>
      <c r="F8130" s="19">
        <v>10.07</v>
      </c>
      <c r="G8130" s="19">
        <v>0</v>
      </c>
      <c r="H8130" s="17">
        <f t="shared" si="381"/>
        <v>117.31118367561636</v>
      </c>
      <c r="I8130" s="18">
        <f t="shared" si="379"/>
        <v>15.345974489863011</v>
      </c>
      <c r="J8130" s="17">
        <f t="shared" si="380"/>
        <v>0.12240754689484581</v>
      </c>
    </row>
    <row r="8131" spans="1:10" x14ac:dyDescent="0.3">
      <c r="A8131" s="2">
        <v>20201204</v>
      </c>
      <c r="B8131" s="2" t="s">
        <v>39</v>
      </c>
      <c r="C8131" s="2">
        <v>195</v>
      </c>
      <c r="D8131" s="2">
        <v>13.56</v>
      </c>
      <c r="E8131" s="2">
        <v>11</v>
      </c>
      <c r="F8131" s="2">
        <v>10.14</v>
      </c>
      <c r="G8131" s="2">
        <v>0</v>
      </c>
      <c r="H8131" s="16">
        <f t="shared" si="381"/>
        <v>831.68595868723094</v>
      </c>
      <c r="I8131" s="15">
        <f t="shared" si="379"/>
        <v>36.99018620897597</v>
      </c>
      <c r="J8131" s="14">
        <f t="shared" si="380"/>
        <v>0.78681164588300334</v>
      </c>
    </row>
    <row r="8132" spans="1:10" x14ac:dyDescent="0.3">
      <c r="A8132" s="19">
        <v>20201204</v>
      </c>
      <c r="B8132" s="19" t="s">
        <v>38</v>
      </c>
      <c r="C8132" s="19">
        <v>186</v>
      </c>
      <c r="D8132" s="19">
        <v>21.1</v>
      </c>
      <c r="E8132" s="19">
        <v>10.86</v>
      </c>
      <c r="F8132" s="19">
        <v>9.86</v>
      </c>
      <c r="G8132" s="19">
        <v>0</v>
      </c>
      <c r="H8132" s="17">
        <f t="shared" si="381"/>
        <v>516.67124764609855</v>
      </c>
      <c r="I8132" s="18">
        <f t="shared" si="379"/>
        <v>27.005976488940579</v>
      </c>
      <c r="J8132" s="17">
        <f t="shared" si="380"/>
        <v>0.51200731095729501</v>
      </c>
    </row>
    <row r="8133" spans="1:10" x14ac:dyDescent="0.3">
      <c r="A8133" s="2">
        <v>20201204</v>
      </c>
      <c r="B8133" s="2" t="s">
        <v>37</v>
      </c>
      <c r="C8133" s="2">
        <v>413.01</v>
      </c>
      <c r="D8133" s="2">
        <v>26.42</v>
      </c>
      <c r="E8133" s="2">
        <v>10.77</v>
      </c>
      <c r="F8133" s="2">
        <v>10.28</v>
      </c>
      <c r="G8133" s="2">
        <v>0</v>
      </c>
      <c r="H8133" s="16">
        <f t="shared" si="381"/>
        <v>928.22121282990554</v>
      </c>
      <c r="I8133" s="15">
        <f t="shared" si="379"/>
        <v>39.776912900934548</v>
      </c>
      <c r="J8133" s="14">
        <f t="shared" si="380"/>
        <v>0.86649811476336247</v>
      </c>
    </row>
    <row r="8134" spans="1:10" x14ac:dyDescent="0.3">
      <c r="A8134" s="19">
        <v>20201204</v>
      </c>
      <c r="B8134" s="19" t="s">
        <v>36</v>
      </c>
      <c r="C8134" s="19">
        <v>314</v>
      </c>
      <c r="D8134" s="19">
        <v>28.91</v>
      </c>
      <c r="E8134" s="19">
        <v>11.08</v>
      </c>
      <c r="F8134" s="19">
        <v>9.7200000000000006</v>
      </c>
      <c r="G8134" s="19">
        <v>0</v>
      </c>
      <c r="H8134" s="17">
        <f t="shared" si="381"/>
        <v>649.51831673879997</v>
      </c>
      <c r="I8134" s="18">
        <f t="shared" si="379"/>
        <v>31.377447398087497</v>
      </c>
      <c r="J8134" s="17">
        <f t="shared" si="380"/>
        <v>0.63087810669286792</v>
      </c>
    </row>
    <row r="8135" spans="1:10" x14ac:dyDescent="0.3">
      <c r="A8135" s="2">
        <v>20201204</v>
      </c>
      <c r="B8135" s="2" t="s">
        <v>35</v>
      </c>
      <c r="C8135" s="2">
        <v>211</v>
      </c>
      <c r="D8135" s="2">
        <v>28.22</v>
      </c>
      <c r="E8135" s="2">
        <v>10.48</v>
      </c>
      <c r="F8135" s="2">
        <v>10.48</v>
      </c>
      <c r="G8135" s="2">
        <v>0</v>
      </c>
      <c r="H8135" s="16">
        <f t="shared" si="381"/>
        <v>446.22240786543301</v>
      </c>
      <c r="I8135" s="15">
        <f t="shared" si="379"/>
        <v>24.42445024579478</v>
      </c>
      <c r="J8135" s="14">
        <f t="shared" si="380"/>
        <v>0.44737811225268814</v>
      </c>
    </row>
    <row r="8136" spans="1:10" x14ac:dyDescent="0.3">
      <c r="A8136" s="19">
        <v>20201204</v>
      </c>
      <c r="B8136" s="19" t="s">
        <v>34</v>
      </c>
      <c r="C8136" s="19">
        <v>253</v>
      </c>
      <c r="D8136" s="19">
        <v>24.45</v>
      </c>
      <c r="E8136" s="19">
        <v>10.67</v>
      </c>
      <c r="F8136" s="19">
        <v>10.48</v>
      </c>
      <c r="G8136" s="19">
        <v>0</v>
      </c>
      <c r="H8136" s="17">
        <f t="shared" si="381"/>
        <v>611.26024408004389</v>
      </c>
      <c r="I8136" s="18">
        <f t="shared" si="379"/>
        <v>29.77188262750137</v>
      </c>
      <c r="J8136" s="17">
        <f t="shared" si="380"/>
        <v>0.59813436445180879</v>
      </c>
    </row>
    <row r="8137" spans="1:10" x14ac:dyDescent="0.3">
      <c r="A8137" s="2">
        <v>20201204</v>
      </c>
      <c r="B8137" s="2" t="s">
        <v>33</v>
      </c>
      <c r="C8137" s="2">
        <v>26</v>
      </c>
      <c r="D8137" s="2">
        <v>18.100000000000001</v>
      </c>
      <c r="E8137" s="2">
        <v>10.039999999999999</v>
      </c>
      <c r="F8137" s="2">
        <v>11.45</v>
      </c>
      <c r="G8137" s="2">
        <v>0</v>
      </c>
      <c r="H8137" s="16">
        <f t="shared" si="381"/>
        <v>83.688357146705499</v>
      </c>
      <c r="I8137" s="15">
        <f t="shared" si="379"/>
        <v>12.655261160834545</v>
      </c>
      <c r="J8137" s="14">
        <f t="shared" si="380"/>
        <v>8.8337356254552482E-2</v>
      </c>
    </row>
    <row r="8138" spans="1:10" x14ac:dyDescent="0.3">
      <c r="A8138" s="19">
        <v>20201204</v>
      </c>
      <c r="B8138" s="19" t="s">
        <v>32</v>
      </c>
      <c r="C8138" s="19">
        <v>142.01</v>
      </c>
      <c r="D8138" s="19">
        <v>9.7899999999999991</v>
      </c>
      <c r="E8138" s="19">
        <v>9.57</v>
      </c>
      <c r="F8138" s="19">
        <v>10.69</v>
      </c>
      <c r="G8138" s="19">
        <v>0</v>
      </c>
      <c r="H8138" s="17">
        <f t="shared" si="381"/>
        <v>835.16866144993503</v>
      </c>
      <c r="I8138" s="18">
        <f t="shared" ref="I8138:I8201" si="382">E8138+H8138*((NOCT-20)/(800))</f>
        <v>35.669020670310474</v>
      </c>
      <c r="J8138" s="17">
        <f t="shared" ref="J8138:J8201" si="383">P_STC__W*(H8138/1000)*(1+(alpha_p/100)*(I8138-25))</f>
        <v>0.79507171874501315</v>
      </c>
    </row>
    <row r="8139" spans="1:10" x14ac:dyDescent="0.3">
      <c r="A8139" s="2">
        <v>20201204</v>
      </c>
      <c r="B8139" s="2" t="s">
        <v>31</v>
      </c>
      <c r="C8139" s="2">
        <v>0</v>
      </c>
      <c r="D8139" s="2">
        <v>0</v>
      </c>
      <c r="E8139" s="2">
        <v>9.5299999999999994</v>
      </c>
      <c r="F8139" s="2">
        <v>9.86</v>
      </c>
      <c r="G8139" s="2">
        <v>0</v>
      </c>
      <c r="H8139" s="16">
        <f t="shared" si="381"/>
        <v>0</v>
      </c>
      <c r="I8139" s="15">
        <f t="shared" si="382"/>
        <v>9.5299999999999994</v>
      </c>
      <c r="J8139" s="14">
        <f t="shared" si="383"/>
        <v>0</v>
      </c>
    </row>
    <row r="8140" spans="1:10" x14ac:dyDescent="0.3">
      <c r="A8140" s="19">
        <v>20201204</v>
      </c>
      <c r="B8140" s="19" t="s">
        <v>30</v>
      </c>
      <c r="C8140" s="19">
        <v>0</v>
      </c>
      <c r="D8140" s="19">
        <v>0</v>
      </c>
      <c r="E8140" s="19">
        <v>9.74</v>
      </c>
      <c r="F8140" s="19">
        <v>9.59</v>
      </c>
      <c r="G8140" s="19">
        <v>0</v>
      </c>
      <c r="H8140" s="17">
        <f t="shared" si="381"/>
        <v>0</v>
      </c>
      <c r="I8140" s="18">
        <f t="shared" si="382"/>
        <v>9.74</v>
      </c>
      <c r="J8140" s="17">
        <f t="shared" si="383"/>
        <v>0</v>
      </c>
    </row>
    <row r="8141" spans="1:10" x14ac:dyDescent="0.3">
      <c r="A8141" s="2">
        <v>20201204</v>
      </c>
      <c r="B8141" s="2" t="s">
        <v>29</v>
      </c>
      <c r="C8141" s="2">
        <v>0</v>
      </c>
      <c r="D8141" s="2">
        <v>0</v>
      </c>
      <c r="E8141" s="2">
        <v>9.09</v>
      </c>
      <c r="F8141" s="2">
        <v>8.6199999999999992</v>
      </c>
      <c r="G8141" s="2">
        <v>0</v>
      </c>
      <c r="H8141" s="16">
        <f t="shared" si="381"/>
        <v>0</v>
      </c>
      <c r="I8141" s="15">
        <f t="shared" si="382"/>
        <v>9.09</v>
      </c>
      <c r="J8141" s="14">
        <f t="shared" si="383"/>
        <v>0</v>
      </c>
    </row>
    <row r="8142" spans="1:10" x14ac:dyDescent="0.3">
      <c r="A8142" s="19">
        <v>20201204</v>
      </c>
      <c r="B8142" s="19" t="s">
        <v>28</v>
      </c>
      <c r="C8142" s="19">
        <v>0</v>
      </c>
      <c r="D8142" s="19">
        <v>0</v>
      </c>
      <c r="E8142" s="19">
        <v>9.2200000000000006</v>
      </c>
      <c r="F8142" s="19">
        <v>8.69</v>
      </c>
      <c r="G8142" s="19">
        <v>0</v>
      </c>
      <c r="H8142" s="17">
        <f t="shared" si="381"/>
        <v>0</v>
      </c>
      <c r="I8142" s="18">
        <f t="shared" si="382"/>
        <v>9.2200000000000006</v>
      </c>
      <c r="J8142" s="17">
        <f t="shared" si="383"/>
        <v>0</v>
      </c>
    </row>
    <row r="8143" spans="1:10" x14ac:dyDescent="0.3">
      <c r="A8143" s="2">
        <v>20201204</v>
      </c>
      <c r="B8143" s="2" t="s">
        <v>27</v>
      </c>
      <c r="C8143" s="2">
        <v>0</v>
      </c>
      <c r="D8143" s="2">
        <v>0</v>
      </c>
      <c r="E8143" s="2">
        <v>9.02</v>
      </c>
      <c r="F8143" s="2">
        <v>9.1</v>
      </c>
      <c r="G8143" s="2">
        <v>0</v>
      </c>
      <c r="H8143" s="16">
        <f t="shared" si="381"/>
        <v>0</v>
      </c>
      <c r="I8143" s="15">
        <f t="shared" si="382"/>
        <v>9.02</v>
      </c>
      <c r="J8143" s="14">
        <f t="shared" si="383"/>
        <v>0</v>
      </c>
    </row>
    <row r="8144" spans="1:10" x14ac:dyDescent="0.3">
      <c r="A8144" s="19">
        <v>20201204</v>
      </c>
      <c r="B8144" s="19" t="s">
        <v>26</v>
      </c>
      <c r="C8144" s="19">
        <v>0</v>
      </c>
      <c r="D8144" s="19">
        <v>0</v>
      </c>
      <c r="E8144" s="19">
        <v>8.36</v>
      </c>
      <c r="F8144" s="19">
        <v>8.83</v>
      </c>
      <c r="G8144" s="19">
        <v>0</v>
      </c>
      <c r="H8144" s="17">
        <f t="shared" si="381"/>
        <v>0</v>
      </c>
      <c r="I8144" s="18">
        <f t="shared" si="382"/>
        <v>8.36</v>
      </c>
      <c r="J8144" s="17">
        <f t="shared" si="383"/>
        <v>0</v>
      </c>
    </row>
    <row r="8145" spans="1:10" x14ac:dyDescent="0.3">
      <c r="A8145" s="2">
        <v>20201204</v>
      </c>
      <c r="B8145" s="2" t="s">
        <v>25</v>
      </c>
      <c r="C8145" s="2">
        <v>0</v>
      </c>
      <c r="D8145" s="2">
        <v>0</v>
      </c>
      <c r="E8145" s="2">
        <v>8.16</v>
      </c>
      <c r="F8145" s="2">
        <v>8.83</v>
      </c>
      <c r="G8145" s="2">
        <v>0</v>
      </c>
      <c r="H8145" s="16">
        <f t="shared" si="381"/>
        <v>0</v>
      </c>
      <c r="I8145" s="15">
        <f t="shared" si="382"/>
        <v>8.16</v>
      </c>
      <c r="J8145" s="14">
        <f t="shared" si="383"/>
        <v>0</v>
      </c>
    </row>
    <row r="8146" spans="1:10" x14ac:dyDescent="0.3">
      <c r="A8146" s="19">
        <v>20201205</v>
      </c>
      <c r="B8146" s="19" t="s">
        <v>48</v>
      </c>
      <c r="C8146" s="19">
        <v>0</v>
      </c>
      <c r="D8146" s="19">
        <v>0</v>
      </c>
      <c r="E8146" s="19">
        <v>8.33</v>
      </c>
      <c r="F8146" s="19">
        <v>8.34</v>
      </c>
      <c r="G8146" s="19">
        <v>0</v>
      </c>
      <c r="H8146" s="17">
        <f t="shared" si="381"/>
        <v>0</v>
      </c>
      <c r="I8146" s="18">
        <f t="shared" si="382"/>
        <v>8.33</v>
      </c>
      <c r="J8146" s="17">
        <f t="shared" si="383"/>
        <v>0</v>
      </c>
    </row>
    <row r="8147" spans="1:10" x14ac:dyDescent="0.3">
      <c r="A8147" s="2">
        <v>20201205</v>
      </c>
      <c r="B8147" s="2" t="s">
        <v>47</v>
      </c>
      <c r="C8147" s="2">
        <v>0</v>
      </c>
      <c r="D8147" s="2">
        <v>0</v>
      </c>
      <c r="E8147" s="2">
        <v>8.56</v>
      </c>
      <c r="F8147" s="2">
        <v>8.2799999999999994</v>
      </c>
      <c r="G8147" s="2">
        <v>0</v>
      </c>
      <c r="H8147" s="16">
        <f t="shared" ref="H8147:H8210" si="384">IF(D8147&gt;0,C8147/SIN(D8147*PI()/180),0)</f>
        <v>0</v>
      </c>
      <c r="I8147" s="15">
        <f t="shared" si="382"/>
        <v>8.56</v>
      </c>
      <c r="J8147" s="14">
        <f t="shared" si="383"/>
        <v>0</v>
      </c>
    </row>
    <row r="8148" spans="1:10" x14ac:dyDescent="0.3">
      <c r="A8148" s="19">
        <v>20201205</v>
      </c>
      <c r="B8148" s="19" t="s">
        <v>46</v>
      </c>
      <c r="C8148" s="19">
        <v>0</v>
      </c>
      <c r="D8148" s="19">
        <v>0</v>
      </c>
      <c r="E8148" s="19">
        <v>8.58</v>
      </c>
      <c r="F8148" s="19">
        <v>7.79</v>
      </c>
      <c r="G8148" s="19">
        <v>0</v>
      </c>
      <c r="H8148" s="17">
        <f t="shared" si="384"/>
        <v>0</v>
      </c>
      <c r="I8148" s="18">
        <f t="shared" si="382"/>
        <v>8.58</v>
      </c>
      <c r="J8148" s="17">
        <f t="shared" si="383"/>
        <v>0</v>
      </c>
    </row>
    <row r="8149" spans="1:10" x14ac:dyDescent="0.3">
      <c r="A8149" s="2">
        <v>20201205</v>
      </c>
      <c r="B8149" s="2" t="s">
        <v>45</v>
      </c>
      <c r="C8149" s="2">
        <v>0</v>
      </c>
      <c r="D8149" s="2">
        <v>0</v>
      </c>
      <c r="E8149" s="2">
        <v>8.73</v>
      </c>
      <c r="F8149" s="2">
        <v>7.17</v>
      </c>
      <c r="G8149" s="2">
        <v>0</v>
      </c>
      <c r="H8149" s="16">
        <f t="shared" si="384"/>
        <v>0</v>
      </c>
      <c r="I8149" s="15">
        <f t="shared" si="382"/>
        <v>8.73</v>
      </c>
      <c r="J8149" s="14">
        <f t="shared" si="383"/>
        <v>0</v>
      </c>
    </row>
    <row r="8150" spans="1:10" x14ac:dyDescent="0.3">
      <c r="A8150" s="19">
        <v>20201205</v>
      </c>
      <c r="B8150" s="19" t="s">
        <v>44</v>
      </c>
      <c r="C8150" s="19">
        <v>0</v>
      </c>
      <c r="D8150" s="19">
        <v>0</v>
      </c>
      <c r="E8150" s="19">
        <v>8.89</v>
      </c>
      <c r="F8150" s="19">
        <v>6.55</v>
      </c>
      <c r="G8150" s="19">
        <v>0</v>
      </c>
      <c r="H8150" s="17">
        <f t="shared" si="384"/>
        <v>0</v>
      </c>
      <c r="I8150" s="18">
        <f t="shared" si="382"/>
        <v>8.89</v>
      </c>
      <c r="J8150" s="17">
        <f t="shared" si="383"/>
        <v>0</v>
      </c>
    </row>
    <row r="8151" spans="1:10" x14ac:dyDescent="0.3">
      <c r="A8151" s="2">
        <v>20201205</v>
      </c>
      <c r="B8151" s="2" t="s">
        <v>43</v>
      </c>
      <c r="C8151" s="2">
        <v>0</v>
      </c>
      <c r="D8151" s="2">
        <v>0</v>
      </c>
      <c r="E8151" s="2">
        <v>8.9499999999999993</v>
      </c>
      <c r="F8151" s="2">
        <v>5.79</v>
      </c>
      <c r="G8151" s="2">
        <v>0</v>
      </c>
      <c r="H8151" s="16">
        <f t="shared" si="384"/>
        <v>0</v>
      </c>
      <c r="I8151" s="15">
        <f t="shared" si="382"/>
        <v>8.9499999999999993</v>
      </c>
      <c r="J8151" s="14">
        <f t="shared" si="383"/>
        <v>0</v>
      </c>
    </row>
    <row r="8152" spans="1:10" x14ac:dyDescent="0.3">
      <c r="A8152" s="19">
        <v>20201205</v>
      </c>
      <c r="B8152" s="19" t="s">
        <v>42</v>
      </c>
      <c r="C8152" s="19">
        <v>0</v>
      </c>
      <c r="D8152" s="19">
        <v>0</v>
      </c>
      <c r="E8152" s="19">
        <v>9.1300000000000008</v>
      </c>
      <c r="F8152" s="19">
        <v>5.38</v>
      </c>
      <c r="G8152" s="19">
        <v>0</v>
      </c>
      <c r="H8152" s="17">
        <f t="shared" si="384"/>
        <v>0</v>
      </c>
      <c r="I8152" s="18">
        <f t="shared" si="382"/>
        <v>9.1300000000000008</v>
      </c>
      <c r="J8152" s="17">
        <f t="shared" si="383"/>
        <v>0</v>
      </c>
    </row>
    <row r="8153" spans="1:10" x14ac:dyDescent="0.3">
      <c r="A8153" s="2">
        <v>20201205</v>
      </c>
      <c r="B8153" s="2" t="s">
        <v>41</v>
      </c>
      <c r="C8153" s="2">
        <v>0</v>
      </c>
      <c r="D8153" s="2">
        <v>0</v>
      </c>
      <c r="E8153" s="2">
        <v>8.73</v>
      </c>
      <c r="F8153" s="2">
        <v>5.79</v>
      </c>
      <c r="G8153" s="2">
        <v>0</v>
      </c>
      <c r="H8153" s="16">
        <f t="shared" si="384"/>
        <v>0</v>
      </c>
      <c r="I8153" s="15">
        <f t="shared" si="382"/>
        <v>8.73</v>
      </c>
      <c r="J8153" s="14">
        <f t="shared" si="383"/>
        <v>0</v>
      </c>
    </row>
    <row r="8154" spans="1:10" x14ac:dyDescent="0.3">
      <c r="A8154" s="19">
        <v>20201205</v>
      </c>
      <c r="B8154" s="19" t="s">
        <v>40</v>
      </c>
      <c r="C8154" s="19">
        <v>32</v>
      </c>
      <c r="D8154" s="19">
        <v>4.24</v>
      </c>
      <c r="E8154" s="19">
        <v>8.9700000000000006</v>
      </c>
      <c r="F8154" s="19">
        <v>5.66</v>
      </c>
      <c r="G8154" s="19">
        <v>0</v>
      </c>
      <c r="H8154" s="17">
        <f t="shared" si="384"/>
        <v>432.8159068838454</v>
      </c>
      <c r="I8154" s="18">
        <f t="shared" si="382"/>
        <v>22.495497090120168</v>
      </c>
      <c r="J8154" s="17">
        <f t="shared" si="383"/>
        <v>0.43769385602589334</v>
      </c>
    </row>
    <row r="8155" spans="1:10" x14ac:dyDescent="0.3">
      <c r="A8155" s="2">
        <v>20201205</v>
      </c>
      <c r="B8155" s="2" t="s">
        <v>39</v>
      </c>
      <c r="C8155" s="2">
        <v>207.01</v>
      </c>
      <c r="D8155" s="2">
        <v>13.4</v>
      </c>
      <c r="E8155" s="2">
        <v>9.6199999999999992</v>
      </c>
      <c r="F8155" s="2">
        <v>6.55</v>
      </c>
      <c r="G8155" s="2">
        <v>0</v>
      </c>
      <c r="H8155" s="16">
        <f t="shared" si="384"/>
        <v>893.25511419445911</v>
      </c>
      <c r="I8155" s="15">
        <f t="shared" si="382"/>
        <v>37.534222318576845</v>
      </c>
      <c r="J8155" s="14">
        <f t="shared" si="383"/>
        <v>0.84287195234612311</v>
      </c>
    </row>
    <row r="8156" spans="1:10" x14ac:dyDescent="0.3">
      <c r="A8156" s="19">
        <v>20201205</v>
      </c>
      <c r="B8156" s="19" t="s">
        <v>38</v>
      </c>
      <c r="C8156" s="19">
        <v>318.01</v>
      </c>
      <c r="D8156" s="19">
        <v>20.94</v>
      </c>
      <c r="E8156" s="19">
        <v>10.58</v>
      </c>
      <c r="F8156" s="19">
        <v>7.1</v>
      </c>
      <c r="G8156" s="19">
        <v>0</v>
      </c>
      <c r="H8156" s="17">
        <f t="shared" si="384"/>
        <v>889.81197582562675</v>
      </c>
      <c r="I8156" s="18">
        <f t="shared" si="382"/>
        <v>38.386624244550838</v>
      </c>
      <c r="J8156" s="17">
        <f t="shared" si="383"/>
        <v>0.83620987226657117</v>
      </c>
    </row>
    <row r="8157" spans="1:10" x14ac:dyDescent="0.3">
      <c r="A8157" s="2">
        <v>20201205</v>
      </c>
      <c r="B8157" s="2" t="s">
        <v>37</v>
      </c>
      <c r="C8157" s="2">
        <v>410.01</v>
      </c>
      <c r="D8157" s="2">
        <v>26.27</v>
      </c>
      <c r="E8157" s="2">
        <v>11.58</v>
      </c>
      <c r="F8157" s="2">
        <v>7.38</v>
      </c>
      <c r="G8157" s="2">
        <v>0</v>
      </c>
      <c r="H8157" s="16">
        <f t="shared" si="384"/>
        <v>926.36329992234562</v>
      </c>
      <c r="I8157" s="15">
        <f t="shared" si="382"/>
        <v>40.528853122573302</v>
      </c>
      <c r="J8157" s="14">
        <f t="shared" si="383"/>
        <v>0.86162918162048174</v>
      </c>
    </row>
    <row r="8158" spans="1:10" x14ac:dyDescent="0.3">
      <c r="A8158" s="19">
        <v>20201205</v>
      </c>
      <c r="B8158" s="19" t="s">
        <v>36</v>
      </c>
      <c r="C8158" s="19">
        <v>287</v>
      </c>
      <c r="D8158" s="19">
        <v>28.77</v>
      </c>
      <c r="E8158" s="19">
        <v>12.24</v>
      </c>
      <c r="F8158" s="19">
        <v>7.86</v>
      </c>
      <c r="G8158" s="19">
        <v>0</v>
      </c>
      <c r="H8158" s="17">
        <f t="shared" si="384"/>
        <v>596.30815649681836</v>
      </c>
      <c r="I8158" s="18">
        <f t="shared" si="382"/>
        <v>30.874629890525576</v>
      </c>
      <c r="J8158" s="17">
        <f t="shared" si="383"/>
        <v>0.58054425275627652</v>
      </c>
    </row>
    <row r="8159" spans="1:10" x14ac:dyDescent="0.3">
      <c r="A8159" s="2">
        <v>20201205</v>
      </c>
      <c r="B8159" s="2" t="s">
        <v>35</v>
      </c>
      <c r="C8159" s="2">
        <v>468.01</v>
      </c>
      <c r="D8159" s="2">
        <v>28.1</v>
      </c>
      <c r="E8159" s="2">
        <v>12.51</v>
      </c>
      <c r="F8159" s="2">
        <v>8</v>
      </c>
      <c r="G8159" s="2">
        <v>0</v>
      </c>
      <c r="H8159" s="16">
        <f t="shared" si="384"/>
        <v>993.6267399207884</v>
      </c>
      <c r="I8159" s="15">
        <f t="shared" si="382"/>
        <v>43.560835622524635</v>
      </c>
      <c r="J8159" s="14">
        <f t="shared" si="383"/>
        <v>0.91063529826662182</v>
      </c>
    </row>
    <row r="8160" spans="1:10" x14ac:dyDescent="0.3">
      <c r="A8160" s="19">
        <v>20201205</v>
      </c>
      <c r="B8160" s="19" t="s">
        <v>34</v>
      </c>
      <c r="C8160" s="19">
        <v>405.01</v>
      </c>
      <c r="D8160" s="19">
        <v>24.36</v>
      </c>
      <c r="E8160" s="19">
        <v>12.66</v>
      </c>
      <c r="F8160" s="19">
        <v>8.2799999999999994</v>
      </c>
      <c r="G8160" s="19">
        <v>0</v>
      </c>
      <c r="H8160" s="17">
        <f t="shared" si="384"/>
        <v>981.91728306395908</v>
      </c>
      <c r="I8160" s="18">
        <f t="shared" si="382"/>
        <v>43.344915095748718</v>
      </c>
      <c r="J8160" s="17">
        <f t="shared" si="383"/>
        <v>0.90085793171410444</v>
      </c>
    </row>
    <row r="8161" spans="1:10" x14ac:dyDescent="0.3">
      <c r="A8161" s="2">
        <v>20201205</v>
      </c>
      <c r="B8161" s="2" t="s">
        <v>33</v>
      </c>
      <c r="C8161" s="2">
        <v>297.01</v>
      </c>
      <c r="D8161" s="2">
        <v>18.04</v>
      </c>
      <c r="E8161" s="2">
        <v>12.66</v>
      </c>
      <c r="F8161" s="2">
        <v>8.34</v>
      </c>
      <c r="G8161" s="2">
        <v>0</v>
      </c>
      <c r="H8161" s="16">
        <f t="shared" si="384"/>
        <v>959.08406857923865</v>
      </c>
      <c r="I8161" s="15">
        <f t="shared" si="382"/>
        <v>42.631377143101204</v>
      </c>
      <c r="J8161" s="14">
        <f t="shared" si="383"/>
        <v>0.8829891904164664</v>
      </c>
    </row>
    <row r="8162" spans="1:10" x14ac:dyDescent="0.3">
      <c r="A8162" s="19">
        <v>20201205</v>
      </c>
      <c r="B8162" s="19" t="s">
        <v>32</v>
      </c>
      <c r="C8162" s="19">
        <v>134.01</v>
      </c>
      <c r="D8162" s="19">
        <v>9.75</v>
      </c>
      <c r="E8162" s="19">
        <v>12.36</v>
      </c>
      <c r="F8162" s="19">
        <v>7.72</v>
      </c>
      <c r="G8162" s="19">
        <v>0</v>
      </c>
      <c r="H8162" s="17">
        <f t="shared" si="384"/>
        <v>791.32207035853003</v>
      </c>
      <c r="I8162" s="18">
        <f t="shared" si="382"/>
        <v>37.088814698704063</v>
      </c>
      <c r="J8162" s="17">
        <f t="shared" si="383"/>
        <v>0.7482744139185139</v>
      </c>
    </row>
    <row r="8163" spans="1:10" x14ac:dyDescent="0.3">
      <c r="A8163" s="2">
        <v>20201205</v>
      </c>
      <c r="B8163" s="2" t="s">
        <v>31</v>
      </c>
      <c r="C8163" s="2">
        <v>0</v>
      </c>
      <c r="D8163" s="2">
        <v>0</v>
      </c>
      <c r="E8163" s="2">
        <v>11.71</v>
      </c>
      <c r="F8163" s="2">
        <v>6.83</v>
      </c>
      <c r="G8163" s="2">
        <v>0</v>
      </c>
      <c r="H8163" s="16">
        <f t="shared" si="384"/>
        <v>0</v>
      </c>
      <c r="I8163" s="15">
        <f t="shared" si="382"/>
        <v>11.71</v>
      </c>
      <c r="J8163" s="14">
        <f t="shared" si="383"/>
        <v>0</v>
      </c>
    </row>
    <row r="8164" spans="1:10" x14ac:dyDescent="0.3">
      <c r="A8164" s="19">
        <v>20201205</v>
      </c>
      <c r="B8164" s="19" t="s">
        <v>30</v>
      </c>
      <c r="C8164" s="19">
        <v>0</v>
      </c>
      <c r="D8164" s="19">
        <v>0</v>
      </c>
      <c r="E8164" s="19">
        <v>11.2</v>
      </c>
      <c r="F8164" s="19">
        <v>6.28</v>
      </c>
      <c r="G8164" s="19">
        <v>0</v>
      </c>
      <c r="H8164" s="17">
        <f t="shared" si="384"/>
        <v>0</v>
      </c>
      <c r="I8164" s="18">
        <f t="shared" si="382"/>
        <v>11.2</v>
      </c>
      <c r="J8164" s="17">
        <f t="shared" si="383"/>
        <v>0</v>
      </c>
    </row>
    <row r="8165" spans="1:10" x14ac:dyDescent="0.3">
      <c r="A8165" s="2">
        <v>20201205</v>
      </c>
      <c r="B8165" s="2" t="s">
        <v>29</v>
      </c>
      <c r="C8165" s="2">
        <v>0</v>
      </c>
      <c r="D8165" s="2">
        <v>0</v>
      </c>
      <c r="E8165" s="2">
        <v>10.77</v>
      </c>
      <c r="F8165" s="2">
        <v>5.93</v>
      </c>
      <c r="G8165" s="2">
        <v>0</v>
      </c>
      <c r="H8165" s="16">
        <f t="shared" si="384"/>
        <v>0</v>
      </c>
      <c r="I8165" s="15">
        <f t="shared" si="382"/>
        <v>10.77</v>
      </c>
      <c r="J8165" s="14">
        <f t="shared" si="383"/>
        <v>0</v>
      </c>
    </row>
    <row r="8166" spans="1:10" x14ac:dyDescent="0.3">
      <c r="A8166" s="19">
        <v>20201205</v>
      </c>
      <c r="B8166" s="19" t="s">
        <v>28</v>
      </c>
      <c r="C8166" s="19">
        <v>0</v>
      </c>
      <c r="D8166" s="19">
        <v>0</v>
      </c>
      <c r="E8166" s="19">
        <v>10.67</v>
      </c>
      <c r="F8166" s="19">
        <v>5.86</v>
      </c>
      <c r="G8166" s="19">
        <v>0</v>
      </c>
      <c r="H8166" s="17">
        <f t="shared" si="384"/>
        <v>0</v>
      </c>
      <c r="I8166" s="18">
        <f t="shared" si="382"/>
        <v>10.67</v>
      </c>
      <c r="J8166" s="17">
        <f t="shared" si="383"/>
        <v>0</v>
      </c>
    </row>
    <row r="8167" spans="1:10" x14ac:dyDescent="0.3">
      <c r="A8167" s="2">
        <v>20201205</v>
      </c>
      <c r="B8167" s="2" t="s">
        <v>27</v>
      </c>
      <c r="C8167" s="2">
        <v>0</v>
      </c>
      <c r="D8167" s="2">
        <v>0</v>
      </c>
      <c r="E8167" s="2">
        <v>10.74</v>
      </c>
      <c r="F8167" s="2">
        <v>5.86</v>
      </c>
      <c r="G8167" s="2">
        <v>0</v>
      </c>
      <c r="H8167" s="16">
        <f t="shared" si="384"/>
        <v>0</v>
      </c>
      <c r="I8167" s="15">
        <f t="shared" si="382"/>
        <v>10.74</v>
      </c>
      <c r="J8167" s="14">
        <f t="shared" si="383"/>
        <v>0</v>
      </c>
    </row>
    <row r="8168" spans="1:10" x14ac:dyDescent="0.3">
      <c r="A8168" s="19">
        <v>20201205</v>
      </c>
      <c r="B8168" s="19" t="s">
        <v>26</v>
      </c>
      <c r="C8168" s="19">
        <v>0</v>
      </c>
      <c r="D8168" s="19">
        <v>0</v>
      </c>
      <c r="E8168" s="19">
        <v>11.03</v>
      </c>
      <c r="F8168" s="19">
        <v>6.07</v>
      </c>
      <c r="G8168" s="19">
        <v>0</v>
      </c>
      <c r="H8168" s="17">
        <f t="shared" si="384"/>
        <v>0</v>
      </c>
      <c r="I8168" s="18">
        <f t="shared" si="382"/>
        <v>11.03</v>
      </c>
      <c r="J8168" s="17">
        <f t="shared" si="383"/>
        <v>0</v>
      </c>
    </row>
    <row r="8169" spans="1:10" x14ac:dyDescent="0.3">
      <c r="A8169" s="2">
        <v>20201205</v>
      </c>
      <c r="B8169" s="2" t="s">
        <v>25</v>
      </c>
      <c r="C8169" s="2">
        <v>0</v>
      </c>
      <c r="D8169" s="2">
        <v>0</v>
      </c>
      <c r="E8169" s="2">
        <v>11.19</v>
      </c>
      <c r="F8169" s="2">
        <v>6.48</v>
      </c>
      <c r="G8169" s="2">
        <v>0</v>
      </c>
      <c r="H8169" s="16">
        <f t="shared" si="384"/>
        <v>0</v>
      </c>
      <c r="I8169" s="15">
        <f t="shared" si="382"/>
        <v>11.19</v>
      </c>
      <c r="J8169" s="14">
        <f t="shared" si="383"/>
        <v>0</v>
      </c>
    </row>
    <row r="8170" spans="1:10" x14ac:dyDescent="0.3">
      <c r="A8170" s="19">
        <v>20201206</v>
      </c>
      <c r="B8170" s="19" t="s">
        <v>48</v>
      </c>
      <c r="C8170" s="19">
        <v>0</v>
      </c>
      <c r="D8170" s="19">
        <v>0</v>
      </c>
      <c r="E8170" s="19">
        <v>11.15</v>
      </c>
      <c r="F8170" s="19">
        <v>6</v>
      </c>
      <c r="G8170" s="19">
        <v>0</v>
      </c>
      <c r="H8170" s="17">
        <f t="shared" si="384"/>
        <v>0</v>
      </c>
      <c r="I8170" s="18">
        <f t="shared" si="382"/>
        <v>11.15</v>
      </c>
      <c r="J8170" s="17">
        <f t="shared" si="383"/>
        <v>0</v>
      </c>
    </row>
    <row r="8171" spans="1:10" x14ac:dyDescent="0.3">
      <c r="A8171" s="2">
        <v>20201206</v>
      </c>
      <c r="B8171" s="2" t="s">
        <v>47</v>
      </c>
      <c r="C8171" s="2">
        <v>0</v>
      </c>
      <c r="D8171" s="2">
        <v>0</v>
      </c>
      <c r="E8171" s="2">
        <v>10.98</v>
      </c>
      <c r="F8171" s="2">
        <v>5.0999999999999996</v>
      </c>
      <c r="G8171" s="2">
        <v>0</v>
      </c>
      <c r="H8171" s="16">
        <f t="shared" si="384"/>
        <v>0</v>
      </c>
      <c r="I8171" s="15">
        <f t="shared" si="382"/>
        <v>10.98</v>
      </c>
      <c r="J8171" s="14">
        <f t="shared" si="383"/>
        <v>0</v>
      </c>
    </row>
    <row r="8172" spans="1:10" x14ac:dyDescent="0.3">
      <c r="A8172" s="19">
        <v>20201206</v>
      </c>
      <c r="B8172" s="19" t="s">
        <v>46</v>
      </c>
      <c r="C8172" s="19">
        <v>0</v>
      </c>
      <c r="D8172" s="19">
        <v>0</v>
      </c>
      <c r="E8172" s="19">
        <v>10.77</v>
      </c>
      <c r="F8172" s="19">
        <v>4.55</v>
      </c>
      <c r="G8172" s="19">
        <v>0</v>
      </c>
      <c r="H8172" s="17">
        <f t="shared" si="384"/>
        <v>0</v>
      </c>
      <c r="I8172" s="18">
        <f t="shared" si="382"/>
        <v>10.77</v>
      </c>
      <c r="J8172" s="17">
        <f t="shared" si="383"/>
        <v>0</v>
      </c>
    </row>
    <row r="8173" spans="1:10" x14ac:dyDescent="0.3">
      <c r="A8173" s="2">
        <v>20201206</v>
      </c>
      <c r="B8173" s="2" t="s">
        <v>45</v>
      </c>
      <c r="C8173" s="2">
        <v>0</v>
      </c>
      <c r="D8173" s="2">
        <v>0</v>
      </c>
      <c r="E8173" s="2">
        <v>10.7</v>
      </c>
      <c r="F8173" s="2">
        <v>4.28</v>
      </c>
      <c r="G8173" s="2">
        <v>0</v>
      </c>
      <c r="H8173" s="16">
        <f t="shared" si="384"/>
        <v>0</v>
      </c>
      <c r="I8173" s="15">
        <f t="shared" si="382"/>
        <v>10.7</v>
      </c>
      <c r="J8173" s="14">
        <f t="shared" si="383"/>
        <v>0</v>
      </c>
    </row>
    <row r="8174" spans="1:10" x14ac:dyDescent="0.3">
      <c r="A8174" s="19">
        <v>20201206</v>
      </c>
      <c r="B8174" s="19" t="s">
        <v>44</v>
      </c>
      <c r="C8174" s="19">
        <v>0</v>
      </c>
      <c r="D8174" s="19">
        <v>0</v>
      </c>
      <c r="E8174" s="19">
        <v>10.89</v>
      </c>
      <c r="F8174" s="19">
        <v>4.1399999999999997</v>
      </c>
      <c r="G8174" s="19">
        <v>0</v>
      </c>
      <c r="H8174" s="17">
        <f t="shared" si="384"/>
        <v>0</v>
      </c>
      <c r="I8174" s="18">
        <f t="shared" si="382"/>
        <v>10.89</v>
      </c>
      <c r="J8174" s="17">
        <f t="shared" si="383"/>
        <v>0</v>
      </c>
    </row>
    <row r="8175" spans="1:10" x14ac:dyDescent="0.3">
      <c r="A8175" s="2">
        <v>20201206</v>
      </c>
      <c r="B8175" s="2" t="s">
        <v>43</v>
      </c>
      <c r="C8175" s="2">
        <v>0</v>
      </c>
      <c r="D8175" s="2">
        <v>0</v>
      </c>
      <c r="E8175" s="2">
        <v>11.1</v>
      </c>
      <c r="F8175" s="2">
        <v>4.1399999999999997</v>
      </c>
      <c r="G8175" s="2">
        <v>0</v>
      </c>
      <c r="H8175" s="16">
        <f t="shared" si="384"/>
        <v>0</v>
      </c>
      <c r="I8175" s="15">
        <f t="shared" si="382"/>
        <v>11.1</v>
      </c>
      <c r="J8175" s="14">
        <f t="shared" si="383"/>
        <v>0</v>
      </c>
    </row>
    <row r="8176" spans="1:10" x14ac:dyDescent="0.3">
      <c r="A8176" s="19">
        <v>20201206</v>
      </c>
      <c r="B8176" s="19" t="s">
        <v>42</v>
      </c>
      <c r="C8176" s="19">
        <v>0</v>
      </c>
      <c r="D8176" s="19">
        <v>0</v>
      </c>
      <c r="E8176" s="19">
        <v>11.28</v>
      </c>
      <c r="F8176" s="19">
        <v>4.28</v>
      </c>
      <c r="G8176" s="19">
        <v>0</v>
      </c>
      <c r="H8176" s="17">
        <f t="shared" si="384"/>
        <v>0</v>
      </c>
      <c r="I8176" s="18">
        <f t="shared" si="382"/>
        <v>11.28</v>
      </c>
      <c r="J8176" s="17">
        <f t="shared" si="383"/>
        <v>0</v>
      </c>
    </row>
    <row r="8177" spans="1:10" x14ac:dyDescent="0.3">
      <c r="A8177" s="2">
        <v>20201206</v>
      </c>
      <c r="B8177" s="2" t="s">
        <v>41</v>
      </c>
      <c r="C8177" s="2">
        <v>0</v>
      </c>
      <c r="D8177" s="2">
        <v>0</v>
      </c>
      <c r="E8177" s="2">
        <v>11.11</v>
      </c>
      <c r="F8177" s="2">
        <v>5.0999999999999996</v>
      </c>
      <c r="G8177" s="2">
        <v>0</v>
      </c>
      <c r="H8177" s="16">
        <f t="shared" si="384"/>
        <v>0</v>
      </c>
      <c r="I8177" s="15">
        <f t="shared" si="382"/>
        <v>11.11</v>
      </c>
      <c r="J8177" s="14">
        <f t="shared" si="383"/>
        <v>0</v>
      </c>
    </row>
    <row r="8178" spans="1:10" x14ac:dyDescent="0.3">
      <c r="A8178" s="19">
        <v>20201206</v>
      </c>
      <c r="B8178" s="19" t="s">
        <v>40</v>
      </c>
      <c r="C8178" s="19">
        <v>25.31</v>
      </c>
      <c r="D8178" s="19">
        <v>4.09</v>
      </c>
      <c r="E8178" s="19">
        <v>11.26</v>
      </c>
      <c r="F8178" s="19">
        <v>4.9000000000000004</v>
      </c>
      <c r="G8178" s="19">
        <v>0</v>
      </c>
      <c r="H8178" s="17">
        <f t="shared" si="384"/>
        <v>354.86271355115645</v>
      </c>
      <c r="I8178" s="18">
        <f t="shared" si="382"/>
        <v>22.349459798473639</v>
      </c>
      <c r="J8178" s="17">
        <f t="shared" si="383"/>
        <v>0.35909531404846179</v>
      </c>
    </row>
    <row r="8179" spans="1:10" x14ac:dyDescent="0.3">
      <c r="A8179" s="2">
        <v>20201206</v>
      </c>
      <c r="B8179" s="2" t="s">
        <v>39</v>
      </c>
      <c r="C8179" s="2">
        <v>196.01</v>
      </c>
      <c r="D8179" s="2">
        <v>13.24</v>
      </c>
      <c r="E8179" s="2">
        <v>11.91</v>
      </c>
      <c r="F8179" s="2">
        <v>4.34</v>
      </c>
      <c r="G8179" s="2">
        <v>0</v>
      </c>
      <c r="H8179" s="16">
        <f t="shared" si="384"/>
        <v>855.82487659204526</v>
      </c>
      <c r="I8179" s="15">
        <f t="shared" si="382"/>
        <v>38.654527393501411</v>
      </c>
      <c r="J8179" s="14">
        <f t="shared" si="383"/>
        <v>0.80323839759544802</v>
      </c>
    </row>
    <row r="8180" spans="1:10" x14ac:dyDescent="0.3">
      <c r="A8180" s="19">
        <v>20201206</v>
      </c>
      <c r="B8180" s="19" t="s">
        <v>38</v>
      </c>
      <c r="C8180" s="19">
        <v>211</v>
      </c>
      <c r="D8180" s="19">
        <v>20.79</v>
      </c>
      <c r="E8180" s="19">
        <v>12.54</v>
      </c>
      <c r="F8180" s="19">
        <v>4.21</v>
      </c>
      <c r="G8180" s="19">
        <v>0</v>
      </c>
      <c r="H8180" s="17">
        <f t="shared" si="384"/>
        <v>594.4603075498834</v>
      </c>
      <c r="I8180" s="18">
        <f t="shared" si="382"/>
        <v>31.116884610933855</v>
      </c>
      <c r="J8180" s="17">
        <f t="shared" si="383"/>
        <v>0.57809720456810043</v>
      </c>
    </row>
    <row r="8181" spans="1:10" x14ac:dyDescent="0.3">
      <c r="A8181" s="2">
        <v>20201206</v>
      </c>
      <c r="B8181" s="2" t="s">
        <v>37</v>
      </c>
      <c r="C8181" s="2">
        <v>307</v>
      </c>
      <c r="D8181" s="2">
        <v>26.12</v>
      </c>
      <c r="E8181" s="2">
        <v>13.24</v>
      </c>
      <c r="F8181" s="2">
        <v>4.34</v>
      </c>
      <c r="G8181" s="2">
        <v>0</v>
      </c>
      <c r="H8181" s="16">
        <f t="shared" si="384"/>
        <v>697.32692180005176</v>
      </c>
      <c r="I8181" s="15">
        <f t="shared" si="382"/>
        <v>35.031466306251616</v>
      </c>
      <c r="J8181" s="14">
        <f t="shared" si="383"/>
        <v>0.6658484699578946</v>
      </c>
    </row>
    <row r="8182" spans="1:10" x14ac:dyDescent="0.3">
      <c r="A8182" s="19">
        <v>20201206</v>
      </c>
      <c r="B8182" s="19" t="s">
        <v>36</v>
      </c>
      <c r="C8182" s="19">
        <v>371.01</v>
      </c>
      <c r="D8182" s="19">
        <v>28.64</v>
      </c>
      <c r="E8182" s="19">
        <v>13.82</v>
      </c>
      <c r="F8182" s="19">
        <v>4.1399999999999997</v>
      </c>
      <c r="G8182" s="19">
        <v>0</v>
      </c>
      <c r="H8182" s="17">
        <f t="shared" si="384"/>
        <v>774.05877415076975</v>
      </c>
      <c r="I8182" s="18">
        <f t="shared" si="382"/>
        <v>38.009336692211555</v>
      </c>
      <c r="J8182" s="17">
        <f t="shared" si="383"/>
        <v>0.72874381369457408</v>
      </c>
    </row>
    <row r="8183" spans="1:10" x14ac:dyDescent="0.3">
      <c r="A8183" s="2">
        <v>20201206</v>
      </c>
      <c r="B8183" s="2" t="s">
        <v>35</v>
      </c>
      <c r="C8183" s="2">
        <v>281</v>
      </c>
      <c r="D8183" s="2">
        <v>28</v>
      </c>
      <c r="E8183" s="2">
        <v>14.26</v>
      </c>
      <c r="F8183" s="2">
        <v>4.41</v>
      </c>
      <c r="G8183" s="2">
        <v>0</v>
      </c>
      <c r="H8183" s="16">
        <f t="shared" si="384"/>
        <v>598.54530556125303</v>
      </c>
      <c r="I8183" s="15">
        <f t="shared" si="382"/>
        <v>32.964540798789159</v>
      </c>
      <c r="J8183" s="14">
        <f t="shared" si="383"/>
        <v>0.57709318228395456</v>
      </c>
    </row>
    <row r="8184" spans="1:10" x14ac:dyDescent="0.3">
      <c r="A8184" s="19">
        <v>20201206</v>
      </c>
      <c r="B8184" s="19" t="s">
        <v>34</v>
      </c>
      <c r="C8184" s="19">
        <v>125</v>
      </c>
      <c r="D8184" s="19">
        <v>24.28</v>
      </c>
      <c r="E8184" s="19">
        <v>14.36</v>
      </c>
      <c r="F8184" s="19">
        <v>5.38</v>
      </c>
      <c r="G8184" s="19">
        <v>0</v>
      </c>
      <c r="H8184" s="17">
        <f t="shared" si="384"/>
        <v>303.99114070256866</v>
      </c>
      <c r="I8184" s="18">
        <f t="shared" si="382"/>
        <v>23.859723146955268</v>
      </c>
      <c r="J8184" s="17">
        <f t="shared" si="383"/>
        <v>0.30555099397830082</v>
      </c>
    </row>
    <row r="8185" spans="1:10" x14ac:dyDescent="0.3">
      <c r="A8185" s="2">
        <v>20201206</v>
      </c>
      <c r="B8185" s="2" t="s">
        <v>33</v>
      </c>
      <c r="C8185" s="2">
        <v>136</v>
      </c>
      <c r="D8185" s="2">
        <v>17.98</v>
      </c>
      <c r="E8185" s="2">
        <v>13.85</v>
      </c>
      <c r="F8185" s="2">
        <v>5.31</v>
      </c>
      <c r="G8185" s="2">
        <v>0</v>
      </c>
      <c r="H8185" s="16">
        <f t="shared" si="384"/>
        <v>440.57859161845732</v>
      </c>
      <c r="I8185" s="15">
        <f t="shared" si="382"/>
        <v>27.618080988076791</v>
      </c>
      <c r="J8185" s="14">
        <f t="shared" si="383"/>
        <v>0.43538797466334261</v>
      </c>
    </row>
    <row r="8186" spans="1:10" x14ac:dyDescent="0.3">
      <c r="A8186" s="19">
        <v>20201206</v>
      </c>
      <c r="B8186" s="19" t="s">
        <v>32</v>
      </c>
      <c r="C8186" s="19">
        <v>90</v>
      </c>
      <c r="D8186" s="19">
        <v>9.7200000000000006</v>
      </c>
      <c r="E8186" s="19">
        <v>13.15</v>
      </c>
      <c r="F8186" s="19">
        <v>4.21</v>
      </c>
      <c r="G8186" s="19">
        <v>0</v>
      </c>
      <c r="H8186" s="17">
        <f t="shared" si="384"/>
        <v>533.06973717874962</v>
      </c>
      <c r="I8186" s="18">
        <f t="shared" si="382"/>
        <v>29.808429286835924</v>
      </c>
      <c r="J8186" s="17">
        <f t="shared" si="383"/>
        <v>0.52153521056595653</v>
      </c>
    </row>
    <row r="8187" spans="1:10" x14ac:dyDescent="0.3">
      <c r="A8187" s="2">
        <v>20201206</v>
      </c>
      <c r="B8187" s="2" t="s">
        <v>31</v>
      </c>
      <c r="C8187" s="2">
        <v>0</v>
      </c>
      <c r="D8187" s="2">
        <v>0</v>
      </c>
      <c r="E8187" s="2">
        <v>12.95</v>
      </c>
      <c r="F8187" s="2">
        <v>3.79</v>
      </c>
      <c r="G8187" s="2">
        <v>0</v>
      </c>
      <c r="H8187" s="16">
        <f t="shared" si="384"/>
        <v>0</v>
      </c>
      <c r="I8187" s="15">
        <f t="shared" si="382"/>
        <v>12.95</v>
      </c>
      <c r="J8187" s="14">
        <f t="shared" si="383"/>
        <v>0</v>
      </c>
    </row>
    <row r="8188" spans="1:10" x14ac:dyDescent="0.3">
      <c r="A8188" s="19">
        <v>20201206</v>
      </c>
      <c r="B8188" s="19" t="s">
        <v>30</v>
      </c>
      <c r="C8188" s="19">
        <v>0</v>
      </c>
      <c r="D8188" s="19">
        <v>0</v>
      </c>
      <c r="E8188" s="19">
        <v>12.94</v>
      </c>
      <c r="F8188" s="19">
        <v>3.72</v>
      </c>
      <c r="G8188" s="19">
        <v>0</v>
      </c>
      <c r="H8188" s="17">
        <f t="shared" si="384"/>
        <v>0</v>
      </c>
      <c r="I8188" s="18">
        <f t="shared" si="382"/>
        <v>12.94</v>
      </c>
      <c r="J8188" s="17">
        <f t="shared" si="383"/>
        <v>0</v>
      </c>
    </row>
    <row r="8189" spans="1:10" x14ac:dyDescent="0.3">
      <c r="A8189" s="2">
        <v>20201206</v>
      </c>
      <c r="B8189" s="2" t="s">
        <v>29</v>
      </c>
      <c r="C8189" s="2">
        <v>0</v>
      </c>
      <c r="D8189" s="2">
        <v>0</v>
      </c>
      <c r="E8189" s="2">
        <v>12.78</v>
      </c>
      <c r="F8189" s="2">
        <v>4.41</v>
      </c>
      <c r="G8189" s="2">
        <v>0</v>
      </c>
      <c r="H8189" s="16">
        <f t="shared" si="384"/>
        <v>0</v>
      </c>
      <c r="I8189" s="15">
        <f t="shared" si="382"/>
        <v>12.78</v>
      </c>
      <c r="J8189" s="14">
        <f t="shared" si="383"/>
        <v>0</v>
      </c>
    </row>
    <row r="8190" spans="1:10" x14ac:dyDescent="0.3">
      <c r="A8190" s="19">
        <v>20201206</v>
      </c>
      <c r="B8190" s="19" t="s">
        <v>28</v>
      </c>
      <c r="C8190" s="19">
        <v>0</v>
      </c>
      <c r="D8190" s="19">
        <v>0</v>
      </c>
      <c r="E8190" s="19">
        <v>12.89</v>
      </c>
      <c r="F8190" s="19">
        <v>4.62</v>
      </c>
      <c r="G8190" s="19">
        <v>0</v>
      </c>
      <c r="H8190" s="17">
        <f t="shared" si="384"/>
        <v>0</v>
      </c>
      <c r="I8190" s="18">
        <f t="shared" si="382"/>
        <v>12.89</v>
      </c>
      <c r="J8190" s="17">
        <f t="shared" si="383"/>
        <v>0</v>
      </c>
    </row>
    <row r="8191" spans="1:10" x14ac:dyDescent="0.3">
      <c r="A8191" s="2">
        <v>20201206</v>
      </c>
      <c r="B8191" s="2" t="s">
        <v>27</v>
      </c>
      <c r="C8191" s="2">
        <v>0</v>
      </c>
      <c r="D8191" s="2">
        <v>0</v>
      </c>
      <c r="E8191" s="2">
        <v>13.18</v>
      </c>
      <c r="F8191" s="2">
        <v>4.28</v>
      </c>
      <c r="G8191" s="2">
        <v>0</v>
      </c>
      <c r="H8191" s="16">
        <f t="shared" si="384"/>
        <v>0</v>
      </c>
      <c r="I8191" s="15">
        <f t="shared" si="382"/>
        <v>13.18</v>
      </c>
      <c r="J8191" s="14">
        <f t="shared" si="383"/>
        <v>0</v>
      </c>
    </row>
    <row r="8192" spans="1:10" x14ac:dyDescent="0.3">
      <c r="A8192" s="19">
        <v>20201206</v>
      </c>
      <c r="B8192" s="19" t="s">
        <v>26</v>
      </c>
      <c r="C8192" s="19">
        <v>0</v>
      </c>
      <c r="D8192" s="19">
        <v>0</v>
      </c>
      <c r="E8192" s="19">
        <v>13.65</v>
      </c>
      <c r="F8192" s="19">
        <v>3.93</v>
      </c>
      <c r="G8192" s="19">
        <v>0</v>
      </c>
      <c r="H8192" s="17">
        <f t="shared" si="384"/>
        <v>0</v>
      </c>
      <c r="I8192" s="18">
        <f t="shared" si="382"/>
        <v>13.65</v>
      </c>
      <c r="J8192" s="17">
        <f t="shared" si="383"/>
        <v>0</v>
      </c>
    </row>
    <row r="8193" spans="1:10" x14ac:dyDescent="0.3">
      <c r="A8193" s="2">
        <v>20201206</v>
      </c>
      <c r="B8193" s="2" t="s">
        <v>25</v>
      </c>
      <c r="C8193" s="2">
        <v>0</v>
      </c>
      <c r="D8193" s="2">
        <v>0</v>
      </c>
      <c r="E8193" s="2">
        <v>13.92</v>
      </c>
      <c r="F8193" s="2">
        <v>4.4800000000000004</v>
      </c>
      <c r="G8193" s="2">
        <v>0</v>
      </c>
      <c r="H8193" s="16">
        <f t="shared" si="384"/>
        <v>0</v>
      </c>
      <c r="I8193" s="15">
        <f t="shared" si="382"/>
        <v>13.92</v>
      </c>
      <c r="J8193" s="14">
        <f t="shared" si="383"/>
        <v>0</v>
      </c>
    </row>
    <row r="8194" spans="1:10" x14ac:dyDescent="0.3">
      <c r="A8194" s="19">
        <v>20201207</v>
      </c>
      <c r="B8194" s="19" t="s">
        <v>48</v>
      </c>
      <c r="C8194" s="19">
        <v>0</v>
      </c>
      <c r="D8194" s="19">
        <v>0</v>
      </c>
      <c r="E8194" s="19">
        <v>13.92</v>
      </c>
      <c r="F8194" s="19">
        <v>5.0999999999999996</v>
      </c>
      <c r="G8194" s="19">
        <v>0</v>
      </c>
      <c r="H8194" s="17">
        <f t="shared" si="384"/>
        <v>0</v>
      </c>
      <c r="I8194" s="18">
        <f t="shared" si="382"/>
        <v>13.92</v>
      </c>
      <c r="J8194" s="17">
        <f t="shared" si="383"/>
        <v>0</v>
      </c>
    </row>
    <row r="8195" spans="1:10" x14ac:dyDescent="0.3">
      <c r="A8195" s="2">
        <v>20201207</v>
      </c>
      <c r="B8195" s="2" t="s">
        <v>47</v>
      </c>
      <c r="C8195" s="2">
        <v>0</v>
      </c>
      <c r="D8195" s="2">
        <v>0</v>
      </c>
      <c r="E8195" s="2">
        <v>13.92</v>
      </c>
      <c r="F8195" s="2">
        <v>5.52</v>
      </c>
      <c r="G8195" s="2">
        <v>0</v>
      </c>
      <c r="H8195" s="16">
        <f t="shared" si="384"/>
        <v>0</v>
      </c>
      <c r="I8195" s="15">
        <f t="shared" si="382"/>
        <v>13.92</v>
      </c>
      <c r="J8195" s="14">
        <f t="shared" si="383"/>
        <v>0</v>
      </c>
    </row>
    <row r="8196" spans="1:10" x14ac:dyDescent="0.3">
      <c r="A8196" s="19">
        <v>20201207</v>
      </c>
      <c r="B8196" s="19" t="s">
        <v>46</v>
      </c>
      <c r="C8196" s="19">
        <v>0</v>
      </c>
      <c r="D8196" s="19">
        <v>0</v>
      </c>
      <c r="E8196" s="19">
        <v>14.06</v>
      </c>
      <c r="F8196" s="19">
        <v>6</v>
      </c>
      <c r="G8196" s="19">
        <v>0</v>
      </c>
      <c r="H8196" s="17">
        <f t="shared" si="384"/>
        <v>0</v>
      </c>
      <c r="I8196" s="18">
        <f t="shared" si="382"/>
        <v>14.06</v>
      </c>
      <c r="J8196" s="17">
        <f t="shared" si="383"/>
        <v>0</v>
      </c>
    </row>
    <row r="8197" spans="1:10" x14ac:dyDescent="0.3">
      <c r="A8197" s="2">
        <v>20201207</v>
      </c>
      <c r="B8197" s="2" t="s">
        <v>45</v>
      </c>
      <c r="C8197" s="2">
        <v>0</v>
      </c>
      <c r="D8197" s="2">
        <v>0</v>
      </c>
      <c r="E8197" s="2">
        <v>14.27</v>
      </c>
      <c r="F8197" s="2">
        <v>6.14</v>
      </c>
      <c r="G8197" s="2">
        <v>0</v>
      </c>
      <c r="H8197" s="16">
        <f t="shared" si="384"/>
        <v>0</v>
      </c>
      <c r="I8197" s="15">
        <f t="shared" si="382"/>
        <v>14.27</v>
      </c>
      <c r="J8197" s="14">
        <f t="shared" si="383"/>
        <v>0</v>
      </c>
    </row>
    <row r="8198" spans="1:10" x14ac:dyDescent="0.3">
      <c r="A8198" s="19">
        <v>20201207</v>
      </c>
      <c r="B8198" s="19" t="s">
        <v>44</v>
      </c>
      <c r="C8198" s="19">
        <v>0</v>
      </c>
      <c r="D8198" s="19">
        <v>0</v>
      </c>
      <c r="E8198" s="19">
        <v>14.34</v>
      </c>
      <c r="F8198" s="19">
        <v>6.28</v>
      </c>
      <c r="G8198" s="19">
        <v>0</v>
      </c>
      <c r="H8198" s="17">
        <f t="shared" si="384"/>
        <v>0</v>
      </c>
      <c r="I8198" s="18">
        <f t="shared" si="382"/>
        <v>14.34</v>
      </c>
      <c r="J8198" s="17">
        <f t="shared" si="383"/>
        <v>0</v>
      </c>
    </row>
    <row r="8199" spans="1:10" x14ac:dyDescent="0.3">
      <c r="A8199" s="2">
        <v>20201207</v>
      </c>
      <c r="B8199" s="2" t="s">
        <v>43</v>
      </c>
      <c r="C8199" s="2">
        <v>0</v>
      </c>
      <c r="D8199" s="2">
        <v>0</v>
      </c>
      <c r="E8199" s="2">
        <v>14.17</v>
      </c>
      <c r="F8199" s="2">
        <v>6.34</v>
      </c>
      <c r="G8199" s="2">
        <v>0</v>
      </c>
      <c r="H8199" s="16">
        <f t="shared" si="384"/>
        <v>0</v>
      </c>
      <c r="I8199" s="15">
        <f t="shared" si="382"/>
        <v>14.17</v>
      </c>
      <c r="J8199" s="14">
        <f t="shared" si="383"/>
        <v>0</v>
      </c>
    </row>
    <row r="8200" spans="1:10" x14ac:dyDescent="0.3">
      <c r="A8200" s="19">
        <v>20201207</v>
      </c>
      <c r="B8200" s="19" t="s">
        <v>42</v>
      </c>
      <c r="C8200" s="19">
        <v>0</v>
      </c>
      <c r="D8200" s="19">
        <v>0</v>
      </c>
      <c r="E8200" s="19">
        <v>13.81</v>
      </c>
      <c r="F8200" s="19">
        <v>6.21</v>
      </c>
      <c r="G8200" s="19">
        <v>0</v>
      </c>
      <c r="H8200" s="17">
        <f t="shared" si="384"/>
        <v>0</v>
      </c>
      <c r="I8200" s="18">
        <f t="shared" si="382"/>
        <v>13.81</v>
      </c>
      <c r="J8200" s="17">
        <f t="shared" si="383"/>
        <v>0</v>
      </c>
    </row>
    <row r="8201" spans="1:10" x14ac:dyDescent="0.3">
      <c r="A8201" s="2">
        <v>20201207</v>
      </c>
      <c r="B8201" s="2" t="s">
        <v>41</v>
      </c>
      <c r="C8201" s="2">
        <v>0</v>
      </c>
      <c r="D8201" s="2">
        <v>0</v>
      </c>
      <c r="E8201" s="2">
        <v>13.85</v>
      </c>
      <c r="F8201" s="2">
        <v>6.34</v>
      </c>
      <c r="G8201" s="2">
        <v>0</v>
      </c>
      <c r="H8201" s="16">
        <f t="shared" si="384"/>
        <v>0</v>
      </c>
      <c r="I8201" s="15">
        <f t="shared" si="382"/>
        <v>13.85</v>
      </c>
      <c r="J8201" s="14">
        <f t="shared" si="383"/>
        <v>0</v>
      </c>
    </row>
    <row r="8202" spans="1:10" x14ac:dyDescent="0.3">
      <c r="A8202" s="19">
        <v>20201207</v>
      </c>
      <c r="B8202" s="19" t="s">
        <v>40</v>
      </c>
      <c r="C8202" s="19">
        <v>15</v>
      </c>
      <c r="D8202" s="19">
        <v>3.94</v>
      </c>
      <c r="E8202" s="19">
        <v>13.92</v>
      </c>
      <c r="F8202" s="19">
        <v>6.28</v>
      </c>
      <c r="G8202" s="19">
        <v>0</v>
      </c>
      <c r="H8202" s="17">
        <f t="shared" si="384"/>
        <v>218.30315010036526</v>
      </c>
      <c r="I8202" s="18">
        <f t="shared" ref="I8202:I8265" si="385">E8202+H8202*((NOCT-20)/(800))</f>
        <v>20.741973440636414</v>
      </c>
      <c r="J8202" s="17">
        <f t="shared" ref="J8202:J8265" si="386">P_STC__W*(H8202/1000)*(1+(alpha_p/100)*(I8202-25))</f>
        <v>0.22248608285040566</v>
      </c>
    </row>
    <row r="8203" spans="1:10" x14ac:dyDescent="0.3">
      <c r="A8203" s="2">
        <v>20201207</v>
      </c>
      <c r="B8203" s="2" t="s">
        <v>39</v>
      </c>
      <c r="C8203" s="2">
        <v>140</v>
      </c>
      <c r="D8203" s="2">
        <v>13.09</v>
      </c>
      <c r="E8203" s="2">
        <v>14.27</v>
      </c>
      <c r="F8203" s="2">
        <v>6.62</v>
      </c>
      <c r="G8203" s="2">
        <v>0</v>
      </c>
      <c r="H8203" s="16">
        <f t="shared" si="384"/>
        <v>618.15254458277809</v>
      </c>
      <c r="I8203" s="15">
        <f t="shared" si="385"/>
        <v>33.587267018211818</v>
      </c>
      <c r="J8203" s="14">
        <f t="shared" si="386"/>
        <v>0.59426546027034088</v>
      </c>
    </row>
    <row r="8204" spans="1:10" x14ac:dyDescent="0.3">
      <c r="A8204" s="19">
        <v>20201207</v>
      </c>
      <c r="B8204" s="19" t="s">
        <v>38</v>
      </c>
      <c r="C8204" s="19">
        <v>216</v>
      </c>
      <c r="D8204" s="19">
        <v>20.64</v>
      </c>
      <c r="E8204" s="19">
        <v>14.85</v>
      </c>
      <c r="F8204" s="19">
        <v>6.62</v>
      </c>
      <c r="G8204" s="19">
        <v>0</v>
      </c>
      <c r="H8204" s="17">
        <f t="shared" si="384"/>
        <v>612.77455289947136</v>
      </c>
      <c r="I8204" s="18">
        <f t="shared" si="385"/>
        <v>33.999204778108478</v>
      </c>
      <c r="J8204" s="17">
        <f t="shared" si="386"/>
        <v>0.58795937631986839</v>
      </c>
    </row>
    <row r="8205" spans="1:10" x14ac:dyDescent="0.3">
      <c r="A8205" s="2">
        <v>20201207</v>
      </c>
      <c r="B8205" s="2" t="s">
        <v>37</v>
      </c>
      <c r="C8205" s="2">
        <v>197</v>
      </c>
      <c r="D8205" s="2">
        <v>25.98</v>
      </c>
      <c r="E8205" s="2">
        <v>15.23</v>
      </c>
      <c r="F8205" s="2">
        <v>7.31</v>
      </c>
      <c r="G8205" s="2">
        <v>0</v>
      </c>
      <c r="H8205" s="16">
        <f t="shared" si="384"/>
        <v>449.71277324308602</v>
      </c>
      <c r="I8205" s="15">
        <f t="shared" si="385"/>
        <v>29.283524163846437</v>
      </c>
      <c r="J8205" s="14">
        <f t="shared" si="386"/>
        <v>0.44104417335368884</v>
      </c>
    </row>
    <row r="8206" spans="1:10" x14ac:dyDescent="0.3">
      <c r="A8206" s="19">
        <v>20201207</v>
      </c>
      <c r="B8206" s="19" t="s">
        <v>36</v>
      </c>
      <c r="C8206" s="19">
        <v>188</v>
      </c>
      <c r="D8206" s="19">
        <v>28.52</v>
      </c>
      <c r="E8206" s="19">
        <v>15.61</v>
      </c>
      <c r="F8206" s="19">
        <v>7.79</v>
      </c>
      <c r="G8206" s="19">
        <v>0</v>
      </c>
      <c r="H8206" s="17">
        <f t="shared" si="384"/>
        <v>393.74572924327254</v>
      </c>
      <c r="I8206" s="18">
        <f t="shared" si="385"/>
        <v>27.914554038852266</v>
      </c>
      <c r="J8206" s="17">
        <f t="shared" si="386"/>
        <v>0.38858155981876191</v>
      </c>
    </row>
    <row r="8207" spans="1:10" x14ac:dyDescent="0.3">
      <c r="A8207" s="2">
        <v>20201207</v>
      </c>
      <c r="B8207" s="2" t="s">
        <v>35</v>
      </c>
      <c r="C8207" s="2">
        <v>208</v>
      </c>
      <c r="D8207" s="2">
        <v>27.9</v>
      </c>
      <c r="E8207" s="2">
        <v>15.85</v>
      </c>
      <c r="F8207" s="2">
        <v>8.34</v>
      </c>
      <c r="G8207" s="2">
        <v>0</v>
      </c>
      <c r="H8207" s="16">
        <f t="shared" si="384"/>
        <v>444.51110756574332</v>
      </c>
      <c r="I8207" s="15">
        <f t="shared" si="385"/>
        <v>29.740972111429478</v>
      </c>
      <c r="J8207" s="14">
        <f t="shared" si="386"/>
        <v>0.43502774112688913</v>
      </c>
    </row>
    <row r="8208" spans="1:10" x14ac:dyDescent="0.3">
      <c r="A8208" s="19">
        <v>20201207</v>
      </c>
      <c r="B8208" s="19" t="s">
        <v>34</v>
      </c>
      <c r="C8208" s="19">
        <v>320.01</v>
      </c>
      <c r="D8208" s="19">
        <v>24.21</v>
      </c>
      <c r="E8208" s="19">
        <v>15.81</v>
      </c>
      <c r="F8208" s="19">
        <v>7.86</v>
      </c>
      <c r="G8208" s="19">
        <v>0</v>
      </c>
      <c r="H8208" s="17">
        <f t="shared" si="384"/>
        <v>780.35570032622718</v>
      </c>
      <c r="I8208" s="18">
        <f t="shared" si="385"/>
        <v>40.196115635194602</v>
      </c>
      <c r="J8208" s="17">
        <f t="shared" si="386"/>
        <v>0.72699301076189438</v>
      </c>
    </row>
    <row r="8209" spans="1:10" x14ac:dyDescent="0.3">
      <c r="A8209" s="2">
        <v>20201207</v>
      </c>
      <c r="B8209" s="2" t="s">
        <v>33</v>
      </c>
      <c r="C8209" s="2">
        <v>267.01</v>
      </c>
      <c r="D8209" s="2">
        <v>17.93</v>
      </c>
      <c r="E8209" s="2">
        <v>15.86</v>
      </c>
      <c r="F8209" s="2">
        <v>7.86</v>
      </c>
      <c r="G8209" s="2">
        <v>0</v>
      </c>
      <c r="H8209" s="16">
        <f t="shared" si="384"/>
        <v>867.32438337399344</v>
      </c>
      <c r="I8209" s="15">
        <f t="shared" si="385"/>
        <v>42.963886980437294</v>
      </c>
      <c r="J8209" s="14">
        <f t="shared" si="386"/>
        <v>0.79721205598160794</v>
      </c>
    </row>
    <row r="8210" spans="1:10" x14ac:dyDescent="0.3">
      <c r="A8210" s="19">
        <v>20201207</v>
      </c>
      <c r="B8210" s="19" t="s">
        <v>32</v>
      </c>
      <c r="C8210" s="19">
        <v>121.01</v>
      </c>
      <c r="D8210" s="19">
        <v>9.69</v>
      </c>
      <c r="E8210" s="19">
        <v>15.7</v>
      </c>
      <c r="F8210" s="19">
        <v>7.72</v>
      </c>
      <c r="G8210" s="19">
        <v>0</v>
      </c>
      <c r="H8210" s="17">
        <f t="shared" si="384"/>
        <v>718.93959654182549</v>
      </c>
      <c r="I8210" s="18">
        <f t="shared" si="385"/>
        <v>38.166862391932042</v>
      </c>
      <c r="J8210" s="17">
        <f t="shared" si="386"/>
        <v>0.67634179223082735</v>
      </c>
    </row>
    <row r="8211" spans="1:10" x14ac:dyDescent="0.3">
      <c r="A8211" s="2">
        <v>20201207</v>
      </c>
      <c r="B8211" s="2" t="s">
        <v>31</v>
      </c>
      <c r="C8211" s="2">
        <v>0</v>
      </c>
      <c r="D8211" s="2">
        <v>0</v>
      </c>
      <c r="E8211" s="2">
        <v>15.35</v>
      </c>
      <c r="F8211" s="2">
        <v>7.38</v>
      </c>
      <c r="G8211" s="2">
        <v>0</v>
      </c>
      <c r="H8211" s="16">
        <f t="shared" ref="H8211:H8274" si="387">IF(D8211&gt;0,C8211/SIN(D8211*PI()/180),0)</f>
        <v>0</v>
      </c>
      <c r="I8211" s="15">
        <f t="shared" si="385"/>
        <v>15.35</v>
      </c>
      <c r="J8211" s="14">
        <f t="shared" si="386"/>
        <v>0</v>
      </c>
    </row>
    <row r="8212" spans="1:10" x14ac:dyDescent="0.3">
      <c r="A8212" s="19">
        <v>20201207</v>
      </c>
      <c r="B8212" s="19" t="s">
        <v>30</v>
      </c>
      <c r="C8212" s="19">
        <v>0</v>
      </c>
      <c r="D8212" s="19">
        <v>0</v>
      </c>
      <c r="E8212" s="19">
        <v>15.1</v>
      </c>
      <c r="F8212" s="19">
        <v>7.31</v>
      </c>
      <c r="G8212" s="19">
        <v>0</v>
      </c>
      <c r="H8212" s="17">
        <f t="shared" si="387"/>
        <v>0</v>
      </c>
      <c r="I8212" s="18">
        <f t="shared" si="385"/>
        <v>15.1</v>
      </c>
      <c r="J8212" s="17">
        <f t="shared" si="386"/>
        <v>0</v>
      </c>
    </row>
    <row r="8213" spans="1:10" x14ac:dyDescent="0.3">
      <c r="A8213" s="2">
        <v>20201207</v>
      </c>
      <c r="B8213" s="2" t="s">
        <v>29</v>
      </c>
      <c r="C8213" s="2">
        <v>0</v>
      </c>
      <c r="D8213" s="2">
        <v>0</v>
      </c>
      <c r="E8213" s="2">
        <v>15.16</v>
      </c>
      <c r="F8213" s="2">
        <v>7.79</v>
      </c>
      <c r="G8213" s="2">
        <v>0</v>
      </c>
      <c r="H8213" s="16">
        <f t="shared" si="387"/>
        <v>0</v>
      </c>
      <c r="I8213" s="15">
        <f t="shared" si="385"/>
        <v>15.16</v>
      </c>
      <c r="J8213" s="14">
        <f t="shared" si="386"/>
        <v>0</v>
      </c>
    </row>
    <row r="8214" spans="1:10" x14ac:dyDescent="0.3">
      <c r="A8214" s="19">
        <v>20201207</v>
      </c>
      <c r="B8214" s="19" t="s">
        <v>28</v>
      </c>
      <c r="C8214" s="19">
        <v>0</v>
      </c>
      <c r="D8214" s="19">
        <v>0</v>
      </c>
      <c r="E8214" s="19">
        <v>15.19</v>
      </c>
      <c r="F8214" s="19">
        <v>8.07</v>
      </c>
      <c r="G8214" s="19">
        <v>0</v>
      </c>
      <c r="H8214" s="17">
        <f t="shared" si="387"/>
        <v>0</v>
      </c>
      <c r="I8214" s="18">
        <f t="shared" si="385"/>
        <v>15.19</v>
      </c>
      <c r="J8214" s="17">
        <f t="shared" si="386"/>
        <v>0</v>
      </c>
    </row>
    <row r="8215" spans="1:10" x14ac:dyDescent="0.3">
      <c r="A8215" s="2">
        <v>20201207</v>
      </c>
      <c r="B8215" s="2" t="s">
        <v>27</v>
      </c>
      <c r="C8215" s="2">
        <v>0</v>
      </c>
      <c r="D8215" s="2">
        <v>0</v>
      </c>
      <c r="E8215" s="2">
        <v>15.03</v>
      </c>
      <c r="F8215" s="2">
        <v>8.14</v>
      </c>
      <c r="G8215" s="2">
        <v>0</v>
      </c>
      <c r="H8215" s="16">
        <f t="shared" si="387"/>
        <v>0</v>
      </c>
      <c r="I8215" s="15">
        <f t="shared" si="385"/>
        <v>15.03</v>
      </c>
      <c r="J8215" s="14">
        <f t="shared" si="386"/>
        <v>0</v>
      </c>
    </row>
    <row r="8216" spans="1:10" x14ac:dyDescent="0.3">
      <c r="A8216" s="19">
        <v>20201207</v>
      </c>
      <c r="B8216" s="19" t="s">
        <v>26</v>
      </c>
      <c r="C8216" s="19">
        <v>0</v>
      </c>
      <c r="D8216" s="19">
        <v>0</v>
      </c>
      <c r="E8216" s="19">
        <v>14.99</v>
      </c>
      <c r="F8216" s="19">
        <v>8.2799999999999994</v>
      </c>
      <c r="G8216" s="19">
        <v>0</v>
      </c>
      <c r="H8216" s="17">
        <f t="shared" si="387"/>
        <v>0</v>
      </c>
      <c r="I8216" s="18">
        <f t="shared" si="385"/>
        <v>14.99</v>
      </c>
      <c r="J8216" s="17">
        <f t="shared" si="386"/>
        <v>0</v>
      </c>
    </row>
    <row r="8217" spans="1:10" x14ac:dyDescent="0.3">
      <c r="A8217" s="2">
        <v>20201207</v>
      </c>
      <c r="B8217" s="2" t="s">
        <v>25</v>
      </c>
      <c r="C8217" s="2">
        <v>0</v>
      </c>
      <c r="D8217" s="2">
        <v>0</v>
      </c>
      <c r="E8217" s="2">
        <v>14.86</v>
      </c>
      <c r="F8217" s="2">
        <v>8.34</v>
      </c>
      <c r="G8217" s="2">
        <v>0</v>
      </c>
      <c r="H8217" s="16">
        <f t="shared" si="387"/>
        <v>0</v>
      </c>
      <c r="I8217" s="15">
        <f t="shared" si="385"/>
        <v>14.86</v>
      </c>
      <c r="J8217" s="14">
        <f t="shared" si="386"/>
        <v>0</v>
      </c>
    </row>
    <row r="8218" spans="1:10" x14ac:dyDescent="0.3">
      <c r="A8218" s="19">
        <v>20201208</v>
      </c>
      <c r="B8218" s="19" t="s">
        <v>48</v>
      </c>
      <c r="C8218" s="19">
        <v>0</v>
      </c>
      <c r="D8218" s="19">
        <v>0</v>
      </c>
      <c r="E8218" s="19">
        <v>14.9</v>
      </c>
      <c r="F8218" s="19">
        <v>8.34</v>
      </c>
      <c r="G8218" s="19">
        <v>0</v>
      </c>
      <c r="H8218" s="17">
        <f t="shared" si="387"/>
        <v>0</v>
      </c>
      <c r="I8218" s="18">
        <f t="shared" si="385"/>
        <v>14.9</v>
      </c>
      <c r="J8218" s="17">
        <f t="shared" si="386"/>
        <v>0</v>
      </c>
    </row>
    <row r="8219" spans="1:10" x14ac:dyDescent="0.3">
      <c r="A8219" s="2">
        <v>20201208</v>
      </c>
      <c r="B8219" s="2" t="s">
        <v>47</v>
      </c>
      <c r="C8219" s="2">
        <v>0</v>
      </c>
      <c r="D8219" s="2">
        <v>0</v>
      </c>
      <c r="E8219" s="2">
        <v>14.85</v>
      </c>
      <c r="F8219" s="2">
        <v>8.14</v>
      </c>
      <c r="G8219" s="2">
        <v>0</v>
      </c>
      <c r="H8219" s="16">
        <f t="shared" si="387"/>
        <v>0</v>
      </c>
      <c r="I8219" s="15">
        <f t="shared" si="385"/>
        <v>14.85</v>
      </c>
      <c r="J8219" s="14">
        <f t="shared" si="386"/>
        <v>0</v>
      </c>
    </row>
    <row r="8220" spans="1:10" x14ac:dyDescent="0.3">
      <c r="A8220" s="19">
        <v>20201208</v>
      </c>
      <c r="B8220" s="19" t="s">
        <v>46</v>
      </c>
      <c r="C8220" s="19">
        <v>0</v>
      </c>
      <c r="D8220" s="19">
        <v>0</v>
      </c>
      <c r="E8220" s="19">
        <v>14.71</v>
      </c>
      <c r="F8220" s="19">
        <v>8.07</v>
      </c>
      <c r="G8220" s="19">
        <v>0</v>
      </c>
      <c r="H8220" s="17">
        <f t="shared" si="387"/>
        <v>0</v>
      </c>
      <c r="I8220" s="18">
        <f t="shared" si="385"/>
        <v>14.71</v>
      </c>
      <c r="J8220" s="17">
        <f t="shared" si="386"/>
        <v>0</v>
      </c>
    </row>
    <row r="8221" spans="1:10" x14ac:dyDescent="0.3">
      <c r="A8221" s="2">
        <v>20201208</v>
      </c>
      <c r="B8221" s="2" t="s">
        <v>45</v>
      </c>
      <c r="C8221" s="2">
        <v>0</v>
      </c>
      <c r="D8221" s="2">
        <v>0</v>
      </c>
      <c r="E8221" s="2">
        <v>14.6</v>
      </c>
      <c r="F8221" s="2">
        <v>8</v>
      </c>
      <c r="G8221" s="2">
        <v>0</v>
      </c>
      <c r="H8221" s="16">
        <f t="shared" si="387"/>
        <v>0</v>
      </c>
      <c r="I8221" s="15">
        <f t="shared" si="385"/>
        <v>14.6</v>
      </c>
      <c r="J8221" s="14">
        <f t="shared" si="386"/>
        <v>0</v>
      </c>
    </row>
    <row r="8222" spans="1:10" x14ac:dyDescent="0.3">
      <c r="A8222" s="19">
        <v>20201208</v>
      </c>
      <c r="B8222" s="19" t="s">
        <v>44</v>
      </c>
      <c r="C8222" s="19">
        <v>0</v>
      </c>
      <c r="D8222" s="19">
        <v>0</v>
      </c>
      <c r="E8222" s="19">
        <v>14.52</v>
      </c>
      <c r="F8222" s="19">
        <v>7.86</v>
      </c>
      <c r="G8222" s="19">
        <v>0</v>
      </c>
      <c r="H8222" s="17">
        <f t="shared" si="387"/>
        <v>0</v>
      </c>
      <c r="I8222" s="18">
        <f t="shared" si="385"/>
        <v>14.52</v>
      </c>
      <c r="J8222" s="17">
        <f t="shared" si="386"/>
        <v>0</v>
      </c>
    </row>
    <row r="8223" spans="1:10" x14ac:dyDescent="0.3">
      <c r="A8223" s="2">
        <v>20201208</v>
      </c>
      <c r="B8223" s="2" t="s">
        <v>43</v>
      </c>
      <c r="C8223" s="2">
        <v>0</v>
      </c>
      <c r="D8223" s="2">
        <v>0</v>
      </c>
      <c r="E8223" s="2">
        <v>14.38</v>
      </c>
      <c r="F8223" s="2">
        <v>7.86</v>
      </c>
      <c r="G8223" s="2">
        <v>0</v>
      </c>
      <c r="H8223" s="16">
        <f t="shared" si="387"/>
        <v>0</v>
      </c>
      <c r="I8223" s="15">
        <f t="shared" si="385"/>
        <v>14.38</v>
      </c>
      <c r="J8223" s="14">
        <f t="shared" si="386"/>
        <v>0</v>
      </c>
    </row>
    <row r="8224" spans="1:10" x14ac:dyDescent="0.3">
      <c r="A8224" s="19">
        <v>20201208</v>
      </c>
      <c r="B8224" s="19" t="s">
        <v>42</v>
      </c>
      <c r="C8224" s="19">
        <v>0</v>
      </c>
      <c r="D8224" s="19">
        <v>0</v>
      </c>
      <c r="E8224" s="19">
        <v>14.11</v>
      </c>
      <c r="F8224" s="19">
        <v>7.72</v>
      </c>
      <c r="G8224" s="19">
        <v>0</v>
      </c>
      <c r="H8224" s="17">
        <f t="shared" si="387"/>
        <v>0</v>
      </c>
      <c r="I8224" s="18">
        <f t="shared" si="385"/>
        <v>14.11</v>
      </c>
      <c r="J8224" s="17">
        <f t="shared" si="386"/>
        <v>0</v>
      </c>
    </row>
    <row r="8225" spans="1:10" x14ac:dyDescent="0.3">
      <c r="A8225" s="2">
        <v>20201208</v>
      </c>
      <c r="B8225" s="2" t="s">
        <v>41</v>
      </c>
      <c r="C8225" s="2">
        <v>0</v>
      </c>
      <c r="D8225" s="2">
        <v>0</v>
      </c>
      <c r="E8225" s="2">
        <v>14.32</v>
      </c>
      <c r="F8225" s="2">
        <v>7.59</v>
      </c>
      <c r="G8225" s="2">
        <v>0</v>
      </c>
      <c r="H8225" s="16">
        <f t="shared" si="387"/>
        <v>0</v>
      </c>
      <c r="I8225" s="15">
        <f t="shared" si="385"/>
        <v>14.32</v>
      </c>
      <c r="J8225" s="14">
        <f t="shared" si="386"/>
        <v>0</v>
      </c>
    </row>
    <row r="8226" spans="1:10" x14ac:dyDescent="0.3">
      <c r="A8226" s="19">
        <v>20201208</v>
      </c>
      <c r="B8226" s="19" t="s">
        <v>40</v>
      </c>
      <c r="C8226" s="19">
        <v>30.4</v>
      </c>
      <c r="D8226" s="19">
        <v>3.79</v>
      </c>
      <c r="E8226" s="19">
        <v>14.19</v>
      </c>
      <c r="F8226" s="19">
        <v>7.31</v>
      </c>
      <c r="G8226" s="19">
        <v>0</v>
      </c>
      <c r="H8226" s="17">
        <f t="shared" si="387"/>
        <v>459.91096662379493</v>
      </c>
      <c r="I8226" s="18">
        <f t="shared" si="385"/>
        <v>28.562217706993593</v>
      </c>
      <c r="J8226" s="17">
        <f t="shared" si="386"/>
        <v>0.45253860317352973</v>
      </c>
    </row>
    <row r="8227" spans="1:10" x14ac:dyDescent="0.3">
      <c r="A8227" s="2">
        <v>20201208</v>
      </c>
      <c r="B8227" s="2" t="s">
        <v>39</v>
      </c>
      <c r="C8227" s="2">
        <v>92</v>
      </c>
      <c r="D8227" s="2">
        <v>12.94</v>
      </c>
      <c r="E8227" s="2">
        <v>14.4</v>
      </c>
      <c r="F8227" s="2">
        <v>7.31</v>
      </c>
      <c r="G8227" s="2">
        <v>0</v>
      </c>
      <c r="H8227" s="16">
        <f t="shared" si="387"/>
        <v>410.84162233106224</v>
      </c>
      <c r="I8227" s="15">
        <f t="shared" si="385"/>
        <v>27.238800697845697</v>
      </c>
      <c r="J8227" s="14">
        <f t="shared" si="386"/>
        <v>0.40670255603255745</v>
      </c>
    </row>
    <row r="8228" spans="1:10" x14ac:dyDescent="0.3">
      <c r="A8228" s="19">
        <v>20201208</v>
      </c>
      <c r="B8228" s="19" t="s">
        <v>38</v>
      </c>
      <c r="C8228" s="19">
        <v>269</v>
      </c>
      <c r="D8228" s="19">
        <v>20.5</v>
      </c>
      <c r="E8228" s="19">
        <v>14.5</v>
      </c>
      <c r="F8228" s="19">
        <v>7.38</v>
      </c>
      <c r="G8228" s="19">
        <v>0</v>
      </c>
      <c r="H8228" s="17">
        <f t="shared" si="387"/>
        <v>768.11630592302924</v>
      </c>
      <c r="I8228" s="18">
        <f t="shared" si="385"/>
        <v>38.503634560094667</v>
      </c>
      <c r="J8228" s="17">
        <f t="shared" si="386"/>
        <v>0.72144067739627415</v>
      </c>
    </row>
    <row r="8229" spans="1:10" x14ac:dyDescent="0.3">
      <c r="A8229" s="2">
        <v>20201208</v>
      </c>
      <c r="B8229" s="2" t="s">
        <v>37</v>
      </c>
      <c r="C8229" s="2">
        <v>382.01</v>
      </c>
      <c r="D8229" s="2">
        <v>25.85</v>
      </c>
      <c r="E8229" s="2">
        <v>14.89</v>
      </c>
      <c r="F8229" s="2">
        <v>7.59</v>
      </c>
      <c r="G8229" s="2">
        <v>0</v>
      </c>
      <c r="H8229" s="16">
        <f t="shared" si="387"/>
        <v>876.13634740635655</v>
      </c>
      <c r="I8229" s="15">
        <f t="shared" si="385"/>
        <v>42.269260856448639</v>
      </c>
      <c r="J8229" s="14">
        <f t="shared" si="386"/>
        <v>0.80805032532506238</v>
      </c>
    </row>
    <row r="8230" spans="1:10" x14ac:dyDescent="0.3">
      <c r="A8230" s="19">
        <v>20201208</v>
      </c>
      <c r="B8230" s="19" t="s">
        <v>36</v>
      </c>
      <c r="C8230" s="19">
        <v>267</v>
      </c>
      <c r="D8230" s="19">
        <v>28.4</v>
      </c>
      <c r="E8230" s="19">
        <v>15.1</v>
      </c>
      <c r="F8230" s="19">
        <v>7.93</v>
      </c>
      <c r="G8230" s="19">
        <v>0</v>
      </c>
      <c r="H8230" s="17">
        <f t="shared" si="387"/>
        <v>561.36755637800138</v>
      </c>
      <c r="I8230" s="18">
        <f t="shared" si="385"/>
        <v>32.642736136812545</v>
      </c>
      <c r="J8230" s="17">
        <f t="shared" si="386"/>
        <v>0.54206082788676202</v>
      </c>
    </row>
    <row r="8231" spans="1:10" x14ac:dyDescent="0.3">
      <c r="A8231" s="2">
        <v>20201208</v>
      </c>
      <c r="B8231" s="2" t="s">
        <v>35</v>
      </c>
      <c r="C8231" s="2">
        <v>354.01</v>
      </c>
      <c r="D8231" s="2">
        <v>27.8</v>
      </c>
      <c r="E8231" s="2">
        <v>15.08</v>
      </c>
      <c r="F8231" s="2">
        <v>8.14</v>
      </c>
      <c r="G8231" s="2">
        <v>0</v>
      </c>
      <c r="H8231" s="16">
        <f t="shared" si="387"/>
        <v>759.04832896158041</v>
      </c>
      <c r="I8231" s="15">
        <f t="shared" si="385"/>
        <v>38.800260280049386</v>
      </c>
      <c r="J8231" s="14">
        <f t="shared" si="386"/>
        <v>0.7119105386899518</v>
      </c>
    </row>
    <row r="8232" spans="1:10" x14ac:dyDescent="0.3">
      <c r="A8232" s="19">
        <v>20201208</v>
      </c>
      <c r="B8232" s="19" t="s">
        <v>34</v>
      </c>
      <c r="C8232" s="19">
        <v>241</v>
      </c>
      <c r="D8232" s="19">
        <v>24.14</v>
      </c>
      <c r="E8232" s="19">
        <v>14.87</v>
      </c>
      <c r="F8232" s="19">
        <v>8</v>
      </c>
      <c r="G8232" s="19">
        <v>0</v>
      </c>
      <c r="H8232" s="17">
        <f t="shared" si="387"/>
        <v>589.28867920525431</v>
      </c>
      <c r="I8232" s="18">
        <f t="shared" si="385"/>
        <v>33.285271225164195</v>
      </c>
      <c r="J8232" s="17">
        <f t="shared" si="386"/>
        <v>0.56731780478814986</v>
      </c>
    </row>
    <row r="8233" spans="1:10" x14ac:dyDescent="0.3">
      <c r="A8233" s="2">
        <v>20201208</v>
      </c>
      <c r="B8233" s="2" t="s">
        <v>33</v>
      </c>
      <c r="C8233" s="2">
        <v>195</v>
      </c>
      <c r="D8233" s="2">
        <v>17.89</v>
      </c>
      <c r="E8233" s="2">
        <v>14.47</v>
      </c>
      <c r="F8233" s="2">
        <v>7.38</v>
      </c>
      <c r="G8233" s="2">
        <v>0</v>
      </c>
      <c r="H8233" s="16">
        <f t="shared" si="387"/>
        <v>634.78519637724298</v>
      </c>
      <c r="I8233" s="15">
        <f t="shared" si="385"/>
        <v>34.307037386788842</v>
      </c>
      <c r="J8233" s="14">
        <f t="shared" si="386"/>
        <v>0.60819933337855903</v>
      </c>
    </row>
    <row r="8234" spans="1:10" x14ac:dyDescent="0.3">
      <c r="A8234" s="19">
        <v>20201208</v>
      </c>
      <c r="B8234" s="19" t="s">
        <v>32</v>
      </c>
      <c r="C8234" s="19">
        <v>106</v>
      </c>
      <c r="D8234" s="19">
        <v>9.67</v>
      </c>
      <c r="E8234" s="19">
        <v>14.32</v>
      </c>
      <c r="F8234" s="19">
        <v>6.62</v>
      </c>
      <c r="G8234" s="19">
        <v>0</v>
      </c>
      <c r="H8234" s="17">
        <f t="shared" si="387"/>
        <v>631.05288603010445</v>
      </c>
      <c r="I8234" s="18">
        <f t="shared" si="385"/>
        <v>34.040402688440764</v>
      </c>
      <c r="J8234" s="17">
        <f t="shared" si="386"/>
        <v>0.60538051109673752</v>
      </c>
    </row>
    <row r="8235" spans="1:10" x14ac:dyDescent="0.3">
      <c r="A8235" s="2">
        <v>20201208</v>
      </c>
      <c r="B8235" s="2" t="s">
        <v>31</v>
      </c>
      <c r="C8235" s="2">
        <v>0</v>
      </c>
      <c r="D8235" s="2">
        <v>0</v>
      </c>
      <c r="E8235" s="2">
        <v>13.89</v>
      </c>
      <c r="F8235" s="2">
        <v>5.93</v>
      </c>
      <c r="G8235" s="2">
        <v>0</v>
      </c>
      <c r="H8235" s="16">
        <f t="shared" si="387"/>
        <v>0</v>
      </c>
      <c r="I8235" s="15">
        <f t="shared" si="385"/>
        <v>13.89</v>
      </c>
      <c r="J8235" s="14">
        <f t="shared" si="386"/>
        <v>0</v>
      </c>
    </row>
    <row r="8236" spans="1:10" x14ac:dyDescent="0.3">
      <c r="A8236" s="19">
        <v>20201208</v>
      </c>
      <c r="B8236" s="19" t="s">
        <v>30</v>
      </c>
      <c r="C8236" s="19">
        <v>0</v>
      </c>
      <c r="D8236" s="19">
        <v>0</v>
      </c>
      <c r="E8236" s="19">
        <v>13.4</v>
      </c>
      <c r="F8236" s="19">
        <v>5.45</v>
      </c>
      <c r="G8236" s="19">
        <v>0</v>
      </c>
      <c r="H8236" s="17">
        <f t="shared" si="387"/>
        <v>0</v>
      </c>
      <c r="I8236" s="18">
        <f t="shared" si="385"/>
        <v>13.4</v>
      </c>
      <c r="J8236" s="17">
        <f t="shared" si="386"/>
        <v>0</v>
      </c>
    </row>
    <row r="8237" spans="1:10" x14ac:dyDescent="0.3">
      <c r="A8237" s="2">
        <v>20201208</v>
      </c>
      <c r="B8237" s="2" t="s">
        <v>29</v>
      </c>
      <c r="C8237" s="2">
        <v>0</v>
      </c>
      <c r="D8237" s="2">
        <v>0</v>
      </c>
      <c r="E8237" s="2">
        <v>13.47</v>
      </c>
      <c r="F8237" s="2">
        <v>5.0999999999999996</v>
      </c>
      <c r="G8237" s="2">
        <v>0</v>
      </c>
      <c r="H8237" s="16">
        <f t="shared" si="387"/>
        <v>0</v>
      </c>
      <c r="I8237" s="15">
        <f t="shared" si="385"/>
        <v>13.47</v>
      </c>
      <c r="J8237" s="14">
        <f t="shared" si="386"/>
        <v>0</v>
      </c>
    </row>
    <row r="8238" spans="1:10" x14ac:dyDescent="0.3">
      <c r="A8238" s="19">
        <v>20201208</v>
      </c>
      <c r="B8238" s="19" t="s">
        <v>28</v>
      </c>
      <c r="C8238" s="19">
        <v>0</v>
      </c>
      <c r="D8238" s="19">
        <v>0</v>
      </c>
      <c r="E8238" s="19">
        <v>13.46</v>
      </c>
      <c r="F8238" s="19">
        <v>4.83</v>
      </c>
      <c r="G8238" s="19">
        <v>0</v>
      </c>
      <c r="H8238" s="17">
        <f t="shared" si="387"/>
        <v>0</v>
      </c>
      <c r="I8238" s="18">
        <f t="shared" si="385"/>
        <v>13.46</v>
      </c>
      <c r="J8238" s="17">
        <f t="shared" si="386"/>
        <v>0</v>
      </c>
    </row>
    <row r="8239" spans="1:10" x14ac:dyDescent="0.3">
      <c r="A8239" s="2">
        <v>20201208</v>
      </c>
      <c r="B8239" s="2" t="s">
        <v>27</v>
      </c>
      <c r="C8239" s="2">
        <v>0</v>
      </c>
      <c r="D8239" s="2">
        <v>0</v>
      </c>
      <c r="E8239" s="2">
        <v>13.42</v>
      </c>
      <c r="F8239" s="2">
        <v>4.4800000000000004</v>
      </c>
      <c r="G8239" s="2">
        <v>0</v>
      </c>
      <c r="H8239" s="16">
        <f t="shared" si="387"/>
        <v>0</v>
      </c>
      <c r="I8239" s="15">
        <f t="shared" si="385"/>
        <v>13.42</v>
      </c>
      <c r="J8239" s="14">
        <f t="shared" si="386"/>
        <v>0</v>
      </c>
    </row>
    <row r="8240" spans="1:10" x14ac:dyDescent="0.3">
      <c r="A8240" s="19">
        <v>20201208</v>
      </c>
      <c r="B8240" s="19" t="s">
        <v>26</v>
      </c>
      <c r="C8240" s="19">
        <v>0</v>
      </c>
      <c r="D8240" s="19">
        <v>0</v>
      </c>
      <c r="E8240" s="19">
        <v>13.38</v>
      </c>
      <c r="F8240" s="19">
        <v>4</v>
      </c>
      <c r="G8240" s="19">
        <v>0</v>
      </c>
      <c r="H8240" s="17">
        <f t="shared" si="387"/>
        <v>0</v>
      </c>
      <c r="I8240" s="18">
        <f t="shared" si="385"/>
        <v>13.38</v>
      </c>
      <c r="J8240" s="17">
        <f t="shared" si="386"/>
        <v>0</v>
      </c>
    </row>
    <row r="8241" spans="1:10" x14ac:dyDescent="0.3">
      <c r="A8241" s="2">
        <v>20201208</v>
      </c>
      <c r="B8241" s="2" t="s">
        <v>25</v>
      </c>
      <c r="C8241" s="2">
        <v>0</v>
      </c>
      <c r="D8241" s="2">
        <v>0</v>
      </c>
      <c r="E8241" s="2">
        <v>13.38</v>
      </c>
      <c r="F8241" s="2">
        <v>3.59</v>
      </c>
      <c r="G8241" s="2">
        <v>0</v>
      </c>
      <c r="H8241" s="16">
        <f t="shared" si="387"/>
        <v>0</v>
      </c>
      <c r="I8241" s="15">
        <f t="shared" si="385"/>
        <v>13.38</v>
      </c>
      <c r="J8241" s="14">
        <f t="shared" si="386"/>
        <v>0</v>
      </c>
    </row>
    <row r="8242" spans="1:10" x14ac:dyDescent="0.3">
      <c r="A8242" s="19">
        <v>20201209</v>
      </c>
      <c r="B8242" s="19" t="s">
        <v>48</v>
      </c>
      <c r="C8242" s="19">
        <v>0</v>
      </c>
      <c r="D8242" s="19">
        <v>0</v>
      </c>
      <c r="E8242" s="19">
        <v>13.48</v>
      </c>
      <c r="F8242" s="19">
        <v>3.17</v>
      </c>
      <c r="G8242" s="19">
        <v>0</v>
      </c>
      <c r="H8242" s="17">
        <f t="shared" si="387"/>
        <v>0</v>
      </c>
      <c r="I8242" s="18">
        <f t="shared" si="385"/>
        <v>13.48</v>
      </c>
      <c r="J8242" s="17">
        <f t="shared" si="386"/>
        <v>0</v>
      </c>
    </row>
    <row r="8243" spans="1:10" x14ac:dyDescent="0.3">
      <c r="A8243" s="2">
        <v>20201209</v>
      </c>
      <c r="B8243" s="2" t="s">
        <v>47</v>
      </c>
      <c r="C8243" s="2">
        <v>0</v>
      </c>
      <c r="D8243" s="2">
        <v>0</v>
      </c>
      <c r="E8243" s="2">
        <v>13.53</v>
      </c>
      <c r="F8243" s="2">
        <v>2.9</v>
      </c>
      <c r="G8243" s="2">
        <v>0</v>
      </c>
      <c r="H8243" s="16">
        <f t="shared" si="387"/>
        <v>0</v>
      </c>
      <c r="I8243" s="15">
        <f t="shared" si="385"/>
        <v>13.53</v>
      </c>
      <c r="J8243" s="14">
        <f t="shared" si="386"/>
        <v>0</v>
      </c>
    </row>
    <row r="8244" spans="1:10" x14ac:dyDescent="0.3">
      <c r="A8244" s="19">
        <v>20201209</v>
      </c>
      <c r="B8244" s="19" t="s">
        <v>46</v>
      </c>
      <c r="C8244" s="19">
        <v>0</v>
      </c>
      <c r="D8244" s="19">
        <v>0</v>
      </c>
      <c r="E8244" s="19">
        <v>13.52</v>
      </c>
      <c r="F8244" s="19">
        <v>2.83</v>
      </c>
      <c r="G8244" s="19">
        <v>0</v>
      </c>
      <c r="H8244" s="17">
        <f t="shared" si="387"/>
        <v>0</v>
      </c>
      <c r="I8244" s="18">
        <f t="shared" si="385"/>
        <v>13.52</v>
      </c>
      <c r="J8244" s="17">
        <f t="shared" si="386"/>
        <v>0</v>
      </c>
    </row>
    <row r="8245" spans="1:10" x14ac:dyDescent="0.3">
      <c r="A8245" s="2">
        <v>20201209</v>
      </c>
      <c r="B8245" s="2" t="s">
        <v>45</v>
      </c>
      <c r="C8245" s="2">
        <v>0</v>
      </c>
      <c r="D8245" s="2">
        <v>0</v>
      </c>
      <c r="E8245" s="2">
        <v>13.44</v>
      </c>
      <c r="F8245" s="2">
        <v>2.14</v>
      </c>
      <c r="G8245" s="2">
        <v>0</v>
      </c>
      <c r="H8245" s="16">
        <f t="shared" si="387"/>
        <v>0</v>
      </c>
      <c r="I8245" s="15">
        <f t="shared" si="385"/>
        <v>13.44</v>
      </c>
      <c r="J8245" s="14">
        <f t="shared" si="386"/>
        <v>0</v>
      </c>
    </row>
    <row r="8246" spans="1:10" x14ac:dyDescent="0.3">
      <c r="A8246" s="19">
        <v>20201209</v>
      </c>
      <c r="B8246" s="19" t="s">
        <v>44</v>
      </c>
      <c r="C8246" s="19">
        <v>0</v>
      </c>
      <c r="D8246" s="19">
        <v>0</v>
      </c>
      <c r="E8246" s="19">
        <v>13.17</v>
      </c>
      <c r="F8246" s="19">
        <v>1.24</v>
      </c>
      <c r="G8246" s="19">
        <v>0</v>
      </c>
      <c r="H8246" s="17">
        <f t="shared" si="387"/>
        <v>0</v>
      </c>
      <c r="I8246" s="18">
        <f t="shared" si="385"/>
        <v>13.17</v>
      </c>
      <c r="J8246" s="17">
        <f t="shared" si="386"/>
        <v>0</v>
      </c>
    </row>
    <row r="8247" spans="1:10" x14ac:dyDescent="0.3">
      <c r="A8247" s="2">
        <v>20201209</v>
      </c>
      <c r="B8247" s="2" t="s">
        <v>43</v>
      </c>
      <c r="C8247" s="2">
        <v>0</v>
      </c>
      <c r="D8247" s="2">
        <v>0</v>
      </c>
      <c r="E8247" s="2">
        <v>12.83</v>
      </c>
      <c r="F8247" s="2">
        <v>0.76</v>
      </c>
      <c r="G8247" s="2">
        <v>0</v>
      </c>
      <c r="H8247" s="16">
        <f t="shared" si="387"/>
        <v>0</v>
      </c>
      <c r="I8247" s="15">
        <f t="shared" si="385"/>
        <v>12.83</v>
      </c>
      <c r="J8247" s="14">
        <f t="shared" si="386"/>
        <v>0</v>
      </c>
    </row>
    <row r="8248" spans="1:10" x14ac:dyDescent="0.3">
      <c r="A8248" s="19">
        <v>20201209</v>
      </c>
      <c r="B8248" s="19" t="s">
        <v>42</v>
      </c>
      <c r="C8248" s="19">
        <v>0</v>
      </c>
      <c r="D8248" s="19">
        <v>0</v>
      </c>
      <c r="E8248" s="19">
        <v>13.37</v>
      </c>
      <c r="F8248" s="19">
        <v>0.34</v>
      </c>
      <c r="G8248" s="19">
        <v>0</v>
      </c>
      <c r="H8248" s="17">
        <f t="shared" si="387"/>
        <v>0</v>
      </c>
      <c r="I8248" s="18">
        <f t="shared" si="385"/>
        <v>13.37</v>
      </c>
      <c r="J8248" s="17">
        <f t="shared" si="386"/>
        <v>0</v>
      </c>
    </row>
    <row r="8249" spans="1:10" x14ac:dyDescent="0.3">
      <c r="A8249" s="2">
        <v>20201209</v>
      </c>
      <c r="B8249" s="2" t="s">
        <v>41</v>
      </c>
      <c r="C8249" s="2">
        <v>0</v>
      </c>
      <c r="D8249" s="2">
        <v>0</v>
      </c>
      <c r="E8249" s="2">
        <v>12.63</v>
      </c>
      <c r="F8249" s="2">
        <v>1.03</v>
      </c>
      <c r="G8249" s="2">
        <v>0</v>
      </c>
      <c r="H8249" s="16">
        <f t="shared" si="387"/>
        <v>0</v>
      </c>
      <c r="I8249" s="15">
        <f t="shared" si="385"/>
        <v>12.63</v>
      </c>
      <c r="J8249" s="14">
        <f t="shared" si="386"/>
        <v>0</v>
      </c>
    </row>
    <row r="8250" spans="1:10" x14ac:dyDescent="0.3">
      <c r="A8250" s="19">
        <v>20201209</v>
      </c>
      <c r="B8250" s="19" t="s">
        <v>40</v>
      </c>
      <c r="C8250" s="19">
        <v>13</v>
      </c>
      <c r="D8250" s="19">
        <v>3.65</v>
      </c>
      <c r="E8250" s="19">
        <v>12.66</v>
      </c>
      <c r="F8250" s="19">
        <v>1.17</v>
      </c>
      <c r="G8250" s="19">
        <v>0</v>
      </c>
      <c r="H8250" s="17">
        <f t="shared" si="387"/>
        <v>204.20525174319741</v>
      </c>
      <c r="I8250" s="18">
        <f t="shared" si="385"/>
        <v>19.04141411697492</v>
      </c>
      <c r="J8250" s="17">
        <f t="shared" si="386"/>
        <v>0.2096807371294421</v>
      </c>
    </row>
    <row r="8251" spans="1:10" x14ac:dyDescent="0.3">
      <c r="A8251" s="2">
        <v>20201209</v>
      </c>
      <c r="B8251" s="2" t="s">
        <v>39</v>
      </c>
      <c r="C8251" s="2">
        <v>66</v>
      </c>
      <c r="D8251" s="2">
        <v>12.8</v>
      </c>
      <c r="E8251" s="2">
        <v>13.68</v>
      </c>
      <c r="F8251" s="2">
        <v>1.79</v>
      </c>
      <c r="G8251" s="2">
        <v>0</v>
      </c>
      <c r="H8251" s="16">
        <f t="shared" si="387"/>
        <v>297.90317113033149</v>
      </c>
      <c r="I8251" s="15">
        <f t="shared" si="385"/>
        <v>22.989474097822857</v>
      </c>
      <c r="J8251" s="14">
        <f t="shared" si="386"/>
        <v>0.30059841031887358</v>
      </c>
    </row>
    <row r="8252" spans="1:10" x14ac:dyDescent="0.3">
      <c r="A8252" s="19">
        <v>20201209</v>
      </c>
      <c r="B8252" s="19" t="s">
        <v>38</v>
      </c>
      <c r="C8252" s="19">
        <v>268</v>
      </c>
      <c r="D8252" s="19">
        <v>20.36</v>
      </c>
      <c r="E8252" s="19">
        <v>14.54</v>
      </c>
      <c r="F8252" s="19">
        <v>2.76</v>
      </c>
      <c r="G8252" s="19">
        <v>0</v>
      </c>
      <c r="H8252" s="17">
        <f t="shared" si="387"/>
        <v>770.29729899123458</v>
      </c>
      <c r="I8252" s="18">
        <f t="shared" si="385"/>
        <v>38.61179059347608</v>
      </c>
      <c r="J8252" s="17">
        <f t="shared" si="386"/>
        <v>0.72311423411258446</v>
      </c>
    </row>
    <row r="8253" spans="1:10" x14ac:dyDescent="0.3">
      <c r="A8253" s="2">
        <v>20201209</v>
      </c>
      <c r="B8253" s="2" t="s">
        <v>37</v>
      </c>
      <c r="C8253" s="2">
        <v>336.01</v>
      </c>
      <c r="D8253" s="2">
        <v>25.72</v>
      </c>
      <c r="E8253" s="2">
        <v>15.42</v>
      </c>
      <c r="F8253" s="2">
        <v>3.72</v>
      </c>
      <c r="G8253" s="2">
        <v>0</v>
      </c>
      <c r="H8253" s="16">
        <f t="shared" si="387"/>
        <v>774.26369974414263</v>
      </c>
      <c r="I8253" s="15">
        <f t="shared" si="385"/>
        <v>39.615740617004455</v>
      </c>
      <c r="J8253" s="14">
        <f t="shared" si="386"/>
        <v>0.72333973142334096</v>
      </c>
    </row>
    <row r="8254" spans="1:10" x14ac:dyDescent="0.3">
      <c r="A8254" s="19">
        <v>20201209</v>
      </c>
      <c r="B8254" s="19" t="s">
        <v>36</v>
      </c>
      <c r="C8254" s="19">
        <v>348.01</v>
      </c>
      <c r="D8254" s="19">
        <v>28.29</v>
      </c>
      <c r="E8254" s="19">
        <v>15.86</v>
      </c>
      <c r="F8254" s="19">
        <v>4.1399999999999997</v>
      </c>
      <c r="G8254" s="19">
        <v>0</v>
      </c>
      <c r="H8254" s="17">
        <f t="shared" si="387"/>
        <v>734.29973616499842</v>
      </c>
      <c r="I8254" s="18">
        <f t="shared" si="385"/>
        <v>38.8068667551562</v>
      </c>
      <c r="J8254" s="17">
        <f t="shared" si="386"/>
        <v>0.6886770323949043</v>
      </c>
    </row>
    <row r="8255" spans="1:10" x14ac:dyDescent="0.3">
      <c r="A8255" s="2">
        <v>20201209</v>
      </c>
      <c r="B8255" s="2" t="s">
        <v>35</v>
      </c>
      <c r="C8255" s="2">
        <v>172</v>
      </c>
      <c r="D8255" s="2">
        <v>27.72</v>
      </c>
      <c r="E8255" s="2">
        <v>16.100000000000001</v>
      </c>
      <c r="F8255" s="2">
        <v>5.72</v>
      </c>
      <c r="G8255" s="2">
        <v>0</v>
      </c>
      <c r="H8255" s="16">
        <f t="shared" si="387"/>
        <v>369.77233442283466</v>
      </c>
      <c r="I8255" s="15">
        <f t="shared" si="385"/>
        <v>27.655385450713585</v>
      </c>
      <c r="J8255" s="14">
        <f t="shared" si="386"/>
        <v>0.36535383807677208</v>
      </c>
    </row>
    <row r="8256" spans="1:10" x14ac:dyDescent="0.3">
      <c r="A8256" s="19">
        <v>20201209</v>
      </c>
      <c r="B8256" s="19" t="s">
        <v>34</v>
      </c>
      <c r="C8256" s="19">
        <v>336.01</v>
      </c>
      <c r="D8256" s="19">
        <v>24.08</v>
      </c>
      <c r="E8256" s="19">
        <v>16.3</v>
      </c>
      <c r="F8256" s="19">
        <v>6.41</v>
      </c>
      <c r="G8256" s="19">
        <v>0</v>
      </c>
      <c r="H8256" s="17">
        <f t="shared" si="387"/>
        <v>823.53011130960454</v>
      </c>
      <c r="I8256" s="18">
        <f t="shared" si="385"/>
        <v>42.035315978425146</v>
      </c>
      <c r="J8256" s="17">
        <f t="shared" si="386"/>
        <v>0.76039918082202418</v>
      </c>
    </row>
    <row r="8257" spans="1:10" x14ac:dyDescent="0.3">
      <c r="A8257" s="2">
        <v>20201209</v>
      </c>
      <c r="B8257" s="2" t="s">
        <v>33</v>
      </c>
      <c r="C8257" s="2">
        <v>144</v>
      </c>
      <c r="D8257" s="2">
        <v>17.86</v>
      </c>
      <c r="E8257" s="2">
        <v>16.27</v>
      </c>
      <c r="F8257" s="2">
        <v>5.93</v>
      </c>
      <c r="G8257" s="2">
        <v>0</v>
      </c>
      <c r="H8257" s="16">
        <f t="shared" si="387"/>
        <v>469.52611699171933</v>
      </c>
      <c r="I8257" s="15">
        <f t="shared" si="385"/>
        <v>30.942691155991227</v>
      </c>
      <c r="J8257" s="14">
        <f t="shared" si="386"/>
        <v>0.45696999782842818</v>
      </c>
    </row>
    <row r="8258" spans="1:10" x14ac:dyDescent="0.3">
      <c r="A8258" s="19">
        <v>20201209</v>
      </c>
      <c r="B8258" s="19" t="s">
        <v>32</v>
      </c>
      <c r="C8258" s="19">
        <v>104</v>
      </c>
      <c r="D8258" s="19">
        <v>9.66</v>
      </c>
      <c r="E8258" s="19">
        <v>15.87</v>
      </c>
      <c r="F8258" s="19">
        <v>5.03</v>
      </c>
      <c r="G8258" s="19">
        <v>0</v>
      </c>
      <c r="H8258" s="17">
        <f t="shared" si="387"/>
        <v>619.78107194617189</v>
      </c>
      <c r="I8258" s="18">
        <f t="shared" si="385"/>
        <v>35.238158498317873</v>
      </c>
      <c r="J8258" s="17">
        <f t="shared" si="386"/>
        <v>0.59122669612638179</v>
      </c>
    </row>
    <row r="8259" spans="1:10" x14ac:dyDescent="0.3">
      <c r="A8259" s="2">
        <v>20201209</v>
      </c>
      <c r="B8259" s="2" t="s">
        <v>31</v>
      </c>
      <c r="C8259" s="2">
        <v>0</v>
      </c>
      <c r="D8259" s="2">
        <v>0</v>
      </c>
      <c r="E8259" s="2">
        <v>15.28</v>
      </c>
      <c r="F8259" s="2">
        <v>4.34</v>
      </c>
      <c r="G8259" s="2">
        <v>0</v>
      </c>
      <c r="H8259" s="16">
        <f t="shared" si="387"/>
        <v>0</v>
      </c>
      <c r="I8259" s="15">
        <f t="shared" si="385"/>
        <v>15.28</v>
      </c>
      <c r="J8259" s="14">
        <f t="shared" si="386"/>
        <v>0</v>
      </c>
    </row>
    <row r="8260" spans="1:10" x14ac:dyDescent="0.3">
      <c r="A8260" s="19">
        <v>20201209</v>
      </c>
      <c r="B8260" s="19" t="s">
        <v>30</v>
      </c>
      <c r="C8260" s="19">
        <v>0</v>
      </c>
      <c r="D8260" s="19">
        <v>0</v>
      </c>
      <c r="E8260" s="19">
        <v>14.62</v>
      </c>
      <c r="F8260" s="19">
        <v>3.79</v>
      </c>
      <c r="G8260" s="19">
        <v>0</v>
      </c>
      <c r="H8260" s="17">
        <f t="shared" si="387"/>
        <v>0</v>
      </c>
      <c r="I8260" s="18">
        <f t="shared" si="385"/>
        <v>14.62</v>
      </c>
      <c r="J8260" s="17">
        <f t="shared" si="386"/>
        <v>0</v>
      </c>
    </row>
    <row r="8261" spans="1:10" x14ac:dyDescent="0.3">
      <c r="A8261" s="2">
        <v>20201209</v>
      </c>
      <c r="B8261" s="2" t="s">
        <v>29</v>
      </c>
      <c r="C8261" s="2">
        <v>0</v>
      </c>
      <c r="D8261" s="2">
        <v>0</v>
      </c>
      <c r="E8261" s="2">
        <v>14.36</v>
      </c>
      <c r="F8261" s="2">
        <v>3.03</v>
      </c>
      <c r="G8261" s="2">
        <v>0</v>
      </c>
      <c r="H8261" s="16">
        <f t="shared" si="387"/>
        <v>0</v>
      </c>
      <c r="I8261" s="15">
        <f t="shared" si="385"/>
        <v>14.36</v>
      </c>
      <c r="J8261" s="14">
        <f t="shared" si="386"/>
        <v>0</v>
      </c>
    </row>
    <row r="8262" spans="1:10" x14ac:dyDescent="0.3">
      <c r="A8262" s="19">
        <v>20201209</v>
      </c>
      <c r="B8262" s="19" t="s">
        <v>28</v>
      </c>
      <c r="C8262" s="19">
        <v>0</v>
      </c>
      <c r="D8262" s="19">
        <v>0</v>
      </c>
      <c r="E8262" s="19">
        <v>14.27</v>
      </c>
      <c r="F8262" s="19">
        <v>3.66</v>
      </c>
      <c r="G8262" s="19">
        <v>0</v>
      </c>
      <c r="H8262" s="17">
        <f t="shared" si="387"/>
        <v>0</v>
      </c>
      <c r="I8262" s="18">
        <f t="shared" si="385"/>
        <v>14.27</v>
      </c>
      <c r="J8262" s="17">
        <f t="shared" si="386"/>
        <v>0</v>
      </c>
    </row>
    <row r="8263" spans="1:10" x14ac:dyDescent="0.3">
      <c r="A8263" s="2">
        <v>20201209</v>
      </c>
      <c r="B8263" s="2" t="s">
        <v>27</v>
      </c>
      <c r="C8263" s="2">
        <v>0</v>
      </c>
      <c r="D8263" s="2">
        <v>0</v>
      </c>
      <c r="E8263" s="2">
        <v>14.61</v>
      </c>
      <c r="F8263" s="2">
        <v>4.21</v>
      </c>
      <c r="G8263" s="2">
        <v>0</v>
      </c>
      <c r="H8263" s="16">
        <f t="shared" si="387"/>
        <v>0</v>
      </c>
      <c r="I8263" s="15">
        <f t="shared" si="385"/>
        <v>14.61</v>
      </c>
      <c r="J8263" s="14">
        <f t="shared" si="386"/>
        <v>0</v>
      </c>
    </row>
    <row r="8264" spans="1:10" x14ac:dyDescent="0.3">
      <c r="A8264" s="19">
        <v>20201209</v>
      </c>
      <c r="B8264" s="19" t="s">
        <v>26</v>
      </c>
      <c r="C8264" s="19">
        <v>0</v>
      </c>
      <c r="D8264" s="19">
        <v>0</v>
      </c>
      <c r="E8264" s="19">
        <v>14.8</v>
      </c>
      <c r="F8264" s="19">
        <v>4.28</v>
      </c>
      <c r="G8264" s="19">
        <v>0</v>
      </c>
      <c r="H8264" s="17">
        <f t="shared" si="387"/>
        <v>0</v>
      </c>
      <c r="I8264" s="18">
        <f t="shared" si="385"/>
        <v>14.8</v>
      </c>
      <c r="J8264" s="17">
        <f t="shared" si="386"/>
        <v>0</v>
      </c>
    </row>
    <row r="8265" spans="1:10" x14ac:dyDescent="0.3">
      <c r="A8265" s="2">
        <v>20201209</v>
      </c>
      <c r="B8265" s="2" t="s">
        <v>25</v>
      </c>
      <c r="C8265" s="2">
        <v>0</v>
      </c>
      <c r="D8265" s="2">
        <v>0</v>
      </c>
      <c r="E8265" s="2">
        <v>14.76</v>
      </c>
      <c r="F8265" s="2">
        <v>4.62</v>
      </c>
      <c r="G8265" s="2">
        <v>0</v>
      </c>
      <c r="H8265" s="16">
        <f t="shared" si="387"/>
        <v>0</v>
      </c>
      <c r="I8265" s="15">
        <f t="shared" si="385"/>
        <v>14.76</v>
      </c>
      <c r="J8265" s="14">
        <f t="shared" si="386"/>
        <v>0</v>
      </c>
    </row>
    <row r="8266" spans="1:10" x14ac:dyDescent="0.3">
      <c r="A8266" s="19">
        <v>20201210</v>
      </c>
      <c r="B8266" s="19" t="s">
        <v>48</v>
      </c>
      <c r="C8266" s="19">
        <v>0</v>
      </c>
      <c r="D8266" s="19">
        <v>0</v>
      </c>
      <c r="E8266" s="19">
        <v>14.93</v>
      </c>
      <c r="F8266" s="19">
        <v>5.03</v>
      </c>
      <c r="G8266" s="19">
        <v>0</v>
      </c>
      <c r="H8266" s="17">
        <f t="shared" si="387"/>
        <v>0</v>
      </c>
      <c r="I8266" s="18">
        <f t="shared" ref="I8266:I8329" si="388">E8266+H8266*((NOCT-20)/(800))</f>
        <v>14.93</v>
      </c>
      <c r="J8266" s="17">
        <f t="shared" ref="J8266:J8329" si="389">P_STC__W*(H8266/1000)*(1+(alpha_p/100)*(I8266-25))</f>
        <v>0</v>
      </c>
    </row>
    <row r="8267" spans="1:10" x14ac:dyDescent="0.3">
      <c r="A8267" s="2">
        <v>20201210</v>
      </c>
      <c r="B8267" s="2" t="s">
        <v>47</v>
      </c>
      <c r="C8267" s="2">
        <v>0</v>
      </c>
      <c r="D8267" s="2">
        <v>0</v>
      </c>
      <c r="E8267" s="2">
        <v>15.15</v>
      </c>
      <c r="F8267" s="2">
        <v>5.31</v>
      </c>
      <c r="G8267" s="2">
        <v>0</v>
      </c>
      <c r="H8267" s="16">
        <f t="shared" si="387"/>
        <v>0</v>
      </c>
      <c r="I8267" s="15">
        <f t="shared" si="388"/>
        <v>15.15</v>
      </c>
      <c r="J8267" s="14">
        <f t="shared" si="389"/>
        <v>0</v>
      </c>
    </row>
    <row r="8268" spans="1:10" x14ac:dyDescent="0.3">
      <c r="A8268" s="19">
        <v>20201210</v>
      </c>
      <c r="B8268" s="19" t="s">
        <v>46</v>
      </c>
      <c r="C8268" s="19">
        <v>0</v>
      </c>
      <c r="D8268" s="19">
        <v>0</v>
      </c>
      <c r="E8268" s="19">
        <v>15.38</v>
      </c>
      <c r="F8268" s="19">
        <v>5.86</v>
      </c>
      <c r="G8268" s="19">
        <v>0</v>
      </c>
      <c r="H8268" s="17">
        <f t="shared" si="387"/>
        <v>0</v>
      </c>
      <c r="I8268" s="18">
        <f t="shared" si="388"/>
        <v>15.38</v>
      </c>
      <c r="J8268" s="17">
        <f t="shared" si="389"/>
        <v>0</v>
      </c>
    </row>
    <row r="8269" spans="1:10" x14ac:dyDescent="0.3">
      <c r="A8269" s="2">
        <v>20201210</v>
      </c>
      <c r="B8269" s="2" t="s">
        <v>45</v>
      </c>
      <c r="C8269" s="2">
        <v>0</v>
      </c>
      <c r="D8269" s="2">
        <v>0</v>
      </c>
      <c r="E8269" s="2">
        <v>15.51</v>
      </c>
      <c r="F8269" s="2">
        <v>6.48</v>
      </c>
      <c r="G8269" s="2">
        <v>0</v>
      </c>
      <c r="H8269" s="16">
        <f t="shared" si="387"/>
        <v>0</v>
      </c>
      <c r="I8269" s="15">
        <f t="shared" si="388"/>
        <v>15.51</v>
      </c>
      <c r="J8269" s="14">
        <f t="shared" si="389"/>
        <v>0</v>
      </c>
    </row>
    <row r="8270" spans="1:10" x14ac:dyDescent="0.3">
      <c r="A8270" s="19">
        <v>20201210</v>
      </c>
      <c r="B8270" s="19" t="s">
        <v>44</v>
      </c>
      <c r="C8270" s="19">
        <v>0</v>
      </c>
      <c r="D8270" s="19">
        <v>0</v>
      </c>
      <c r="E8270" s="19">
        <v>15.38</v>
      </c>
      <c r="F8270" s="19">
        <v>6.34</v>
      </c>
      <c r="G8270" s="19">
        <v>0</v>
      </c>
      <c r="H8270" s="17">
        <f t="shared" si="387"/>
        <v>0</v>
      </c>
      <c r="I8270" s="18">
        <f t="shared" si="388"/>
        <v>15.38</v>
      </c>
      <c r="J8270" s="17">
        <f t="shared" si="389"/>
        <v>0</v>
      </c>
    </row>
    <row r="8271" spans="1:10" x14ac:dyDescent="0.3">
      <c r="A8271" s="2">
        <v>20201210</v>
      </c>
      <c r="B8271" s="2" t="s">
        <v>43</v>
      </c>
      <c r="C8271" s="2">
        <v>0</v>
      </c>
      <c r="D8271" s="2">
        <v>0</v>
      </c>
      <c r="E8271" s="2">
        <v>15.5</v>
      </c>
      <c r="F8271" s="2">
        <v>5.66</v>
      </c>
      <c r="G8271" s="2">
        <v>0</v>
      </c>
      <c r="H8271" s="16">
        <f t="shared" si="387"/>
        <v>0</v>
      </c>
      <c r="I8271" s="15">
        <f t="shared" si="388"/>
        <v>15.5</v>
      </c>
      <c r="J8271" s="14">
        <f t="shared" si="389"/>
        <v>0</v>
      </c>
    </row>
    <row r="8272" spans="1:10" x14ac:dyDescent="0.3">
      <c r="A8272" s="19">
        <v>20201210</v>
      </c>
      <c r="B8272" s="19" t="s">
        <v>42</v>
      </c>
      <c r="C8272" s="19">
        <v>0</v>
      </c>
      <c r="D8272" s="19">
        <v>0</v>
      </c>
      <c r="E8272" s="19">
        <v>15.47</v>
      </c>
      <c r="F8272" s="19">
        <v>5.45</v>
      </c>
      <c r="G8272" s="19">
        <v>0</v>
      </c>
      <c r="H8272" s="17">
        <f t="shared" si="387"/>
        <v>0</v>
      </c>
      <c r="I8272" s="18">
        <f t="shared" si="388"/>
        <v>15.47</v>
      </c>
      <c r="J8272" s="17">
        <f t="shared" si="389"/>
        <v>0</v>
      </c>
    </row>
    <row r="8273" spans="1:10" x14ac:dyDescent="0.3">
      <c r="A8273" s="2">
        <v>20201210</v>
      </c>
      <c r="B8273" s="2" t="s">
        <v>41</v>
      </c>
      <c r="C8273" s="2">
        <v>0</v>
      </c>
      <c r="D8273" s="2">
        <v>0</v>
      </c>
      <c r="E8273" s="2">
        <v>16.11</v>
      </c>
      <c r="F8273" s="2">
        <v>7.24</v>
      </c>
      <c r="G8273" s="2">
        <v>0</v>
      </c>
      <c r="H8273" s="16">
        <f t="shared" si="387"/>
        <v>0</v>
      </c>
      <c r="I8273" s="15">
        <f t="shared" si="388"/>
        <v>16.11</v>
      </c>
      <c r="J8273" s="14">
        <f t="shared" si="389"/>
        <v>0</v>
      </c>
    </row>
    <row r="8274" spans="1:10" x14ac:dyDescent="0.3">
      <c r="A8274" s="19">
        <v>20201210</v>
      </c>
      <c r="B8274" s="19" t="s">
        <v>40</v>
      </c>
      <c r="C8274" s="19">
        <v>18.61</v>
      </c>
      <c r="D8274" s="19">
        <v>3.51</v>
      </c>
      <c r="E8274" s="19">
        <v>16.100000000000001</v>
      </c>
      <c r="F8274" s="19">
        <v>7.1</v>
      </c>
      <c r="G8274" s="19">
        <v>0</v>
      </c>
      <c r="H8274" s="17">
        <f t="shared" si="387"/>
        <v>303.97199111193254</v>
      </c>
      <c r="I8274" s="18">
        <f t="shared" si="388"/>
        <v>25.599124722247893</v>
      </c>
      <c r="J8274" s="17">
        <f t="shared" si="389"/>
        <v>0.30315246400557516</v>
      </c>
    </row>
    <row r="8275" spans="1:10" x14ac:dyDescent="0.3">
      <c r="A8275" s="2">
        <v>20201210</v>
      </c>
      <c r="B8275" s="2" t="s">
        <v>39</v>
      </c>
      <c r="C8275" s="2">
        <v>158</v>
      </c>
      <c r="D8275" s="2">
        <v>12.66</v>
      </c>
      <c r="E8275" s="2">
        <v>16.190000000000001</v>
      </c>
      <c r="F8275" s="2">
        <v>5.93</v>
      </c>
      <c r="G8275" s="2">
        <v>0</v>
      </c>
      <c r="H8275" s="16">
        <f t="shared" ref="H8275:H8338" si="390">IF(D8275&gt;0,C8275/SIN(D8275*PI()/180),0)</f>
        <v>720.91770334786861</v>
      </c>
      <c r="I8275" s="15">
        <f t="shared" si="388"/>
        <v>38.718678229620892</v>
      </c>
      <c r="J8275" s="14">
        <f t="shared" si="389"/>
        <v>0.67641253233766852</v>
      </c>
    </row>
    <row r="8276" spans="1:10" x14ac:dyDescent="0.3">
      <c r="A8276" s="19">
        <v>20201210</v>
      </c>
      <c r="B8276" s="19" t="s">
        <v>38</v>
      </c>
      <c r="C8276" s="19">
        <v>277.01</v>
      </c>
      <c r="D8276" s="19">
        <v>20.23</v>
      </c>
      <c r="E8276" s="19">
        <v>16.7</v>
      </c>
      <c r="F8276" s="19">
        <v>5.52</v>
      </c>
      <c r="G8276" s="19">
        <v>0</v>
      </c>
      <c r="H8276" s="17">
        <f t="shared" si="390"/>
        <v>801.09420210127087</v>
      </c>
      <c r="I8276" s="18">
        <f t="shared" si="388"/>
        <v>41.73419381566471</v>
      </c>
      <c r="J8276" s="17">
        <f t="shared" si="389"/>
        <v>0.74076870670971517</v>
      </c>
    </row>
    <row r="8277" spans="1:10" x14ac:dyDescent="0.3">
      <c r="A8277" s="2">
        <v>20201210</v>
      </c>
      <c r="B8277" s="2" t="s">
        <v>37</v>
      </c>
      <c r="C8277" s="2">
        <v>303</v>
      </c>
      <c r="D8277" s="2">
        <v>25.6</v>
      </c>
      <c r="E8277" s="2">
        <v>17.03</v>
      </c>
      <c r="F8277" s="2">
        <v>5.93</v>
      </c>
      <c r="G8277" s="2">
        <v>0</v>
      </c>
      <c r="H8277" s="16">
        <f t="shared" si="390"/>
        <v>701.24969601545422</v>
      </c>
      <c r="I8277" s="15">
        <f t="shared" si="388"/>
        <v>38.944053000482945</v>
      </c>
      <c r="J8277" s="14">
        <f t="shared" si="389"/>
        <v>0.65724751284029992</v>
      </c>
    </row>
    <row r="8278" spans="1:10" x14ac:dyDescent="0.3">
      <c r="A8278" s="19">
        <v>20201210</v>
      </c>
      <c r="B8278" s="19" t="s">
        <v>36</v>
      </c>
      <c r="C8278" s="19">
        <v>217</v>
      </c>
      <c r="D8278" s="19">
        <v>28.19</v>
      </c>
      <c r="E8278" s="19">
        <v>17</v>
      </c>
      <c r="F8278" s="19">
        <v>6.34</v>
      </c>
      <c r="G8278" s="19">
        <v>0</v>
      </c>
      <c r="H8278" s="17">
        <f t="shared" si="390"/>
        <v>459.35945192064861</v>
      </c>
      <c r="I8278" s="18">
        <f t="shared" si="388"/>
        <v>31.354982872520267</v>
      </c>
      <c r="J8278" s="17">
        <f t="shared" si="389"/>
        <v>0.44622295539886153</v>
      </c>
    </row>
    <row r="8279" spans="1:10" x14ac:dyDescent="0.3">
      <c r="A8279" s="2">
        <v>20201210</v>
      </c>
      <c r="B8279" s="2" t="s">
        <v>35</v>
      </c>
      <c r="C8279" s="2">
        <v>176</v>
      </c>
      <c r="D8279" s="2">
        <v>27.64</v>
      </c>
      <c r="E8279" s="2">
        <v>16.82</v>
      </c>
      <c r="F8279" s="2">
        <v>6.14</v>
      </c>
      <c r="G8279" s="2">
        <v>0</v>
      </c>
      <c r="H8279" s="16">
        <f t="shared" si="390"/>
        <v>379.38016305904313</v>
      </c>
      <c r="I8279" s="15">
        <f t="shared" si="388"/>
        <v>28.675630095595096</v>
      </c>
      <c r="J8279" s="14">
        <f t="shared" si="389"/>
        <v>0.37310508790649094</v>
      </c>
    </row>
    <row r="8280" spans="1:10" x14ac:dyDescent="0.3">
      <c r="A8280" s="19">
        <v>20201210</v>
      </c>
      <c r="B8280" s="19" t="s">
        <v>34</v>
      </c>
      <c r="C8280" s="19">
        <v>135</v>
      </c>
      <c r="D8280" s="19">
        <v>24.03</v>
      </c>
      <c r="E8280" s="19">
        <v>16.68</v>
      </c>
      <c r="F8280" s="19">
        <v>5.52</v>
      </c>
      <c r="G8280" s="19">
        <v>0</v>
      </c>
      <c r="H8280" s="17">
        <f t="shared" si="390"/>
        <v>331.52027059801685</v>
      </c>
      <c r="I8280" s="18">
        <f t="shared" si="388"/>
        <v>27.040008456188026</v>
      </c>
      <c r="J8280" s="17">
        <f t="shared" si="389"/>
        <v>0.32847690189863721</v>
      </c>
    </row>
    <row r="8281" spans="1:10" x14ac:dyDescent="0.3">
      <c r="A8281" s="2">
        <v>20201210</v>
      </c>
      <c r="B8281" s="2" t="s">
        <v>33</v>
      </c>
      <c r="C8281" s="2">
        <v>135</v>
      </c>
      <c r="D8281" s="2">
        <v>17.829999999999998</v>
      </c>
      <c r="E8281" s="2">
        <v>16.64</v>
      </c>
      <c r="F8281" s="2">
        <v>5.45</v>
      </c>
      <c r="G8281" s="2">
        <v>0</v>
      </c>
      <c r="H8281" s="16">
        <f t="shared" si="390"/>
        <v>440.8972402505247</v>
      </c>
      <c r="I8281" s="15">
        <f t="shared" si="388"/>
        <v>30.418038757828896</v>
      </c>
      <c r="J8281" s="14">
        <f t="shared" si="389"/>
        <v>0.43014764773898756</v>
      </c>
    </row>
    <row r="8282" spans="1:10" x14ac:dyDescent="0.3">
      <c r="A8282" s="19">
        <v>20201210</v>
      </c>
      <c r="B8282" s="19" t="s">
        <v>32</v>
      </c>
      <c r="C8282" s="19">
        <v>43</v>
      </c>
      <c r="D8282" s="19">
        <v>9.65</v>
      </c>
      <c r="E8282" s="19">
        <v>16.63</v>
      </c>
      <c r="F8282" s="19">
        <v>5.38</v>
      </c>
      <c r="G8282" s="19">
        <v>0</v>
      </c>
      <c r="H8282" s="17">
        <f t="shared" si="390"/>
        <v>256.51866580415356</v>
      </c>
      <c r="I8282" s="18">
        <f t="shared" si="388"/>
        <v>24.646208306379798</v>
      </c>
      <c r="J8282" s="17">
        <f t="shared" si="389"/>
        <v>0.25692705958364376</v>
      </c>
    </row>
    <row r="8283" spans="1:10" x14ac:dyDescent="0.3">
      <c r="A8283" s="2">
        <v>20201210</v>
      </c>
      <c r="B8283" s="2" t="s">
        <v>31</v>
      </c>
      <c r="C8283" s="2">
        <v>0</v>
      </c>
      <c r="D8283" s="2">
        <v>0</v>
      </c>
      <c r="E8283" s="2">
        <v>16.55</v>
      </c>
      <c r="F8283" s="2">
        <v>6.07</v>
      </c>
      <c r="G8283" s="2">
        <v>0</v>
      </c>
      <c r="H8283" s="16">
        <f t="shared" si="390"/>
        <v>0</v>
      </c>
      <c r="I8283" s="15">
        <f t="shared" si="388"/>
        <v>16.55</v>
      </c>
      <c r="J8283" s="14">
        <f t="shared" si="389"/>
        <v>0</v>
      </c>
    </row>
    <row r="8284" spans="1:10" x14ac:dyDescent="0.3">
      <c r="A8284" s="19">
        <v>20201210</v>
      </c>
      <c r="B8284" s="19" t="s">
        <v>30</v>
      </c>
      <c r="C8284" s="19">
        <v>0</v>
      </c>
      <c r="D8284" s="19">
        <v>0</v>
      </c>
      <c r="E8284" s="19">
        <v>16.53</v>
      </c>
      <c r="F8284" s="19">
        <v>6.21</v>
      </c>
      <c r="G8284" s="19">
        <v>0</v>
      </c>
      <c r="H8284" s="17">
        <f t="shared" si="390"/>
        <v>0</v>
      </c>
      <c r="I8284" s="18">
        <f t="shared" si="388"/>
        <v>16.53</v>
      </c>
      <c r="J8284" s="17">
        <f t="shared" si="389"/>
        <v>0</v>
      </c>
    </row>
    <row r="8285" spans="1:10" x14ac:dyDescent="0.3">
      <c r="A8285" s="2">
        <v>20201210</v>
      </c>
      <c r="B8285" s="2" t="s">
        <v>29</v>
      </c>
      <c r="C8285" s="2">
        <v>0</v>
      </c>
      <c r="D8285" s="2">
        <v>0</v>
      </c>
      <c r="E8285" s="2">
        <v>16.55</v>
      </c>
      <c r="F8285" s="2">
        <v>6.48</v>
      </c>
      <c r="G8285" s="2">
        <v>0</v>
      </c>
      <c r="H8285" s="16">
        <f t="shared" si="390"/>
        <v>0</v>
      </c>
      <c r="I8285" s="15">
        <f t="shared" si="388"/>
        <v>16.55</v>
      </c>
      <c r="J8285" s="14">
        <f t="shared" si="389"/>
        <v>0</v>
      </c>
    </row>
    <row r="8286" spans="1:10" x14ac:dyDescent="0.3">
      <c r="A8286" s="19">
        <v>20201210</v>
      </c>
      <c r="B8286" s="19" t="s">
        <v>28</v>
      </c>
      <c r="C8286" s="19">
        <v>0</v>
      </c>
      <c r="D8286" s="19">
        <v>0</v>
      </c>
      <c r="E8286" s="19">
        <v>16.59</v>
      </c>
      <c r="F8286" s="19">
        <v>6.55</v>
      </c>
      <c r="G8286" s="19">
        <v>0</v>
      </c>
      <c r="H8286" s="17">
        <f t="shared" si="390"/>
        <v>0</v>
      </c>
      <c r="I8286" s="18">
        <f t="shared" si="388"/>
        <v>16.59</v>
      </c>
      <c r="J8286" s="17">
        <f t="shared" si="389"/>
        <v>0</v>
      </c>
    </row>
    <row r="8287" spans="1:10" x14ac:dyDescent="0.3">
      <c r="A8287" s="2">
        <v>20201210</v>
      </c>
      <c r="B8287" s="2" t="s">
        <v>27</v>
      </c>
      <c r="C8287" s="2">
        <v>0</v>
      </c>
      <c r="D8287" s="2">
        <v>0</v>
      </c>
      <c r="E8287" s="2">
        <v>16.59</v>
      </c>
      <c r="F8287" s="2">
        <v>6.28</v>
      </c>
      <c r="G8287" s="2">
        <v>0</v>
      </c>
      <c r="H8287" s="16">
        <f t="shared" si="390"/>
        <v>0</v>
      </c>
      <c r="I8287" s="15">
        <f t="shared" si="388"/>
        <v>16.59</v>
      </c>
      <c r="J8287" s="14">
        <f t="shared" si="389"/>
        <v>0</v>
      </c>
    </row>
    <row r="8288" spans="1:10" x14ac:dyDescent="0.3">
      <c r="A8288" s="19">
        <v>20201210</v>
      </c>
      <c r="B8288" s="19" t="s">
        <v>26</v>
      </c>
      <c r="C8288" s="19">
        <v>0</v>
      </c>
      <c r="D8288" s="19">
        <v>0</v>
      </c>
      <c r="E8288" s="19">
        <v>16.579999999999998</v>
      </c>
      <c r="F8288" s="19">
        <v>6.62</v>
      </c>
      <c r="G8288" s="19">
        <v>0</v>
      </c>
      <c r="H8288" s="17">
        <f t="shared" si="390"/>
        <v>0</v>
      </c>
      <c r="I8288" s="18">
        <f t="shared" si="388"/>
        <v>16.579999999999998</v>
      </c>
      <c r="J8288" s="17">
        <f t="shared" si="389"/>
        <v>0</v>
      </c>
    </row>
    <row r="8289" spans="1:10" x14ac:dyDescent="0.3">
      <c r="A8289" s="2">
        <v>20201210</v>
      </c>
      <c r="B8289" s="2" t="s">
        <v>25</v>
      </c>
      <c r="C8289" s="2">
        <v>0</v>
      </c>
      <c r="D8289" s="2">
        <v>0</v>
      </c>
      <c r="E8289" s="2">
        <v>16.61</v>
      </c>
      <c r="F8289" s="2">
        <v>6.48</v>
      </c>
      <c r="G8289" s="2">
        <v>0</v>
      </c>
      <c r="H8289" s="16">
        <f t="shared" si="390"/>
        <v>0</v>
      </c>
      <c r="I8289" s="15">
        <f t="shared" si="388"/>
        <v>16.61</v>
      </c>
      <c r="J8289" s="14">
        <f t="shared" si="389"/>
        <v>0</v>
      </c>
    </row>
    <row r="8290" spans="1:10" x14ac:dyDescent="0.3">
      <c r="A8290" s="19">
        <v>20201211</v>
      </c>
      <c r="B8290" s="19" t="s">
        <v>48</v>
      </c>
      <c r="C8290" s="19">
        <v>0</v>
      </c>
      <c r="D8290" s="19">
        <v>0</v>
      </c>
      <c r="E8290" s="19">
        <v>16.579999999999998</v>
      </c>
      <c r="F8290" s="19">
        <v>6.28</v>
      </c>
      <c r="G8290" s="19">
        <v>0</v>
      </c>
      <c r="H8290" s="17">
        <f t="shared" si="390"/>
        <v>0</v>
      </c>
      <c r="I8290" s="18">
        <f t="shared" si="388"/>
        <v>16.579999999999998</v>
      </c>
      <c r="J8290" s="17">
        <f t="shared" si="389"/>
        <v>0</v>
      </c>
    </row>
    <row r="8291" spans="1:10" x14ac:dyDescent="0.3">
      <c r="A8291" s="2">
        <v>20201211</v>
      </c>
      <c r="B8291" s="2" t="s">
        <v>47</v>
      </c>
      <c r="C8291" s="2">
        <v>0</v>
      </c>
      <c r="D8291" s="2">
        <v>0</v>
      </c>
      <c r="E8291" s="2">
        <v>16.440000000000001</v>
      </c>
      <c r="F8291" s="2">
        <v>6.48</v>
      </c>
      <c r="G8291" s="2">
        <v>0</v>
      </c>
      <c r="H8291" s="16">
        <f t="shared" si="390"/>
        <v>0</v>
      </c>
      <c r="I8291" s="15">
        <f t="shared" si="388"/>
        <v>16.440000000000001</v>
      </c>
      <c r="J8291" s="14">
        <f t="shared" si="389"/>
        <v>0</v>
      </c>
    </row>
    <row r="8292" spans="1:10" x14ac:dyDescent="0.3">
      <c r="A8292" s="19">
        <v>20201211</v>
      </c>
      <c r="B8292" s="19" t="s">
        <v>46</v>
      </c>
      <c r="C8292" s="19">
        <v>0</v>
      </c>
      <c r="D8292" s="19">
        <v>0</v>
      </c>
      <c r="E8292" s="19">
        <v>16.36</v>
      </c>
      <c r="F8292" s="19">
        <v>6.9</v>
      </c>
      <c r="G8292" s="19">
        <v>0</v>
      </c>
      <c r="H8292" s="17">
        <f t="shared" si="390"/>
        <v>0</v>
      </c>
      <c r="I8292" s="18">
        <f t="shared" si="388"/>
        <v>16.36</v>
      </c>
      <c r="J8292" s="17">
        <f t="shared" si="389"/>
        <v>0</v>
      </c>
    </row>
    <row r="8293" spans="1:10" x14ac:dyDescent="0.3">
      <c r="A8293" s="2">
        <v>20201211</v>
      </c>
      <c r="B8293" s="2" t="s">
        <v>45</v>
      </c>
      <c r="C8293" s="2">
        <v>0</v>
      </c>
      <c r="D8293" s="2">
        <v>0</v>
      </c>
      <c r="E8293" s="2">
        <v>16.25</v>
      </c>
      <c r="F8293" s="2">
        <v>7.1</v>
      </c>
      <c r="G8293" s="2">
        <v>0</v>
      </c>
      <c r="H8293" s="16">
        <f t="shared" si="390"/>
        <v>0</v>
      </c>
      <c r="I8293" s="15">
        <f t="shared" si="388"/>
        <v>16.25</v>
      </c>
      <c r="J8293" s="14">
        <f t="shared" si="389"/>
        <v>0</v>
      </c>
    </row>
    <row r="8294" spans="1:10" x14ac:dyDescent="0.3">
      <c r="A8294" s="19">
        <v>20201211</v>
      </c>
      <c r="B8294" s="19" t="s">
        <v>44</v>
      </c>
      <c r="C8294" s="19">
        <v>0</v>
      </c>
      <c r="D8294" s="19">
        <v>0</v>
      </c>
      <c r="E8294" s="19">
        <v>16.12</v>
      </c>
      <c r="F8294" s="19">
        <v>7.03</v>
      </c>
      <c r="G8294" s="19">
        <v>0</v>
      </c>
      <c r="H8294" s="17">
        <f t="shared" si="390"/>
        <v>0</v>
      </c>
      <c r="I8294" s="18">
        <f t="shared" si="388"/>
        <v>16.12</v>
      </c>
      <c r="J8294" s="17">
        <f t="shared" si="389"/>
        <v>0</v>
      </c>
    </row>
    <row r="8295" spans="1:10" x14ac:dyDescent="0.3">
      <c r="A8295" s="2">
        <v>20201211</v>
      </c>
      <c r="B8295" s="2" t="s">
        <v>43</v>
      </c>
      <c r="C8295" s="2">
        <v>0</v>
      </c>
      <c r="D8295" s="2">
        <v>0</v>
      </c>
      <c r="E8295" s="2">
        <v>16.010000000000002</v>
      </c>
      <c r="F8295" s="2">
        <v>6.9</v>
      </c>
      <c r="G8295" s="2">
        <v>0</v>
      </c>
      <c r="H8295" s="16">
        <f t="shared" si="390"/>
        <v>0</v>
      </c>
      <c r="I8295" s="15">
        <f t="shared" si="388"/>
        <v>16.010000000000002</v>
      </c>
      <c r="J8295" s="14">
        <f t="shared" si="389"/>
        <v>0</v>
      </c>
    </row>
    <row r="8296" spans="1:10" x14ac:dyDescent="0.3">
      <c r="A8296" s="19">
        <v>20201211</v>
      </c>
      <c r="B8296" s="19" t="s">
        <v>42</v>
      </c>
      <c r="C8296" s="19">
        <v>0</v>
      </c>
      <c r="D8296" s="19">
        <v>0</v>
      </c>
      <c r="E8296" s="19">
        <v>15.98</v>
      </c>
      <c r="F8296" s="19">
        <v>6.83</v>
      </c>
      <c r="G8296" s="19">
        <v>0</v>
      </c>
      <c r="H8296" s="17">
        <f t="shared" si="390"/>
        <v>0</v>
      </c>
      <c r="I8296" s="18">
        <f t="shared" si="388"/>
        <v>15.98</v>
      </c>
      <c r="J8296" s="17">
        <f t="shared" si="389"/>
        <v>0</v>
      </c>
    </row>
    <row r="8297" spans="1:10" x14ac:dyDescent="0.3">
      <c r="A8297" s="2">
        <v>20201211</v>
      </c>
      <c r="B8297" s="2" t="s">
        <v>41</v>
      </c>
      <c r="C8297" s="2">
        <v>0</v>
      </c>
      <c r="D8297" s="2">
        <v>0</v>
      </c>
      <c r="E8297" s="2">
        <v>15.74</v>
      </c>
      <c r="F8297" s="2">
        <v>6.97</v>
      </c>
      <c r="G8297" s="2">
        <v>0</v>
      </c>
      <c r="H8297" s="16">
        <f t="shared" si="390"/>
        <v>0</v>
      </c>
      <c r="I8297" s="15">
        <f t="shared" si="388"/>
        <v>15.74</v>
      </c>
      <c r="J8297" s="14">
        <f t="shared" si="389"/>
        <v>0</v>
      </c>
    </row>
    <row r="8298" spans="1:10" x14ac:dyDescent="0.3">
      <c r="A8298" s="19">
        <v>20201211</v>
      </c>
      <c r="B8298" s="19" t="s">
        <v>40</v>
      </c>
      <c r="C8298" s="19">
        <v>13</v>
      </c>
      <c r="D8298" s="19">
        <v>3.38</v>
      </c>
      <c r="E8298" s="19">
        <v>15.78</v>
      </c>
      <c r="F8298" s="19">
        <v>6.9</v>
      </c>
      <c r="G8298" s="19">
        <v>0</v>
      </c>
      <c r="H8298" s="17">
        <f t="shared" si="390"/>
        <v>220.496250935033</v>
      </c>
      <c r="I8298" s="18">
        <f t="shared" si="388"/>
        <v>22.670507841719783</v>
      </c>
      <c r="J8298" s="17">
        <f t="shared" si="389"/>
        <v>0.22280765022870808</v>
      </c>
    </row>
    <row r="8299" spans="1:10" x14ac:dyDescent="0.3">
      <c r="A8299" s="2">
        <v>20201211</v>
      </c>
      <c r="B8299" s="2" t="s">
        <v>39</v>
      </c>
      <c r="C8299" s="2">
        <v>69</v>
      </c>
      <c r="D8299" s="2">
        <v>12.53</v>
      </c>
      <c r="E8299" s="2">
        <v>15.98</v>
      </c>
      <c r="F8299" s="2">
        <v>7.03</v>
      </c>
      <c r="G8299" s="2">
        <v>0</v>
      </c>
      <c r="H8299" s="16">
        <f t="shared" si="390"/>
        <v>318.04450142549643</v>
      </c>
      <c r="I8299" s="15">
        <f t="shared" si="388"/>
        <v>25.918890669546762</v>
      </c>
      <c r="J8299" s="14">
        <f t="shared" si="389"/>
        <v>0.31672938486362401</v>
      </c>
    </row>
    <row r="8300" spans="1:10" x14ac:dyDescent="0.3">
      <c r="A8300" s="19">
        <v>20201211</v>
      </c>
      <c r="B8300" s="19" t="s">
        <v>38</v>
      </c>
      <c r="C8300" s="19">
        <v>130</v>
      </c>
      <c r="D8300" s="19">
        <v>20.100000000000001</v>
      </c>
      <c r="E8300" s="19">
        <v>16.29</v>
      </c>
      <c r="F8300" s="19">
        <v>7.24</v>
      </c>
      <c r="G8300" s="19">
        <v>0</v>
      </c>
      <c r="H8300" s="17">
        <f t="shared" si="390"/>
        <v>378.28119517115221</v>
      </c>
      <c r="I8300" s="18">
        <f t="shared" si="388"/>
        <v>28.111287349098504</v>
      </c>
      <c r="J8300" s="17">
        <f t="shared" si="389"/>
        <v>0.37298495843493179</v>
      </c>
    </row>
    <row r="8301" spans="1:10" x14ac:dyDescent="0.3">
      <c r="A8301" s="2">
        <v>20201211</v>
      </c>
      <c r="B8301" s="2" t="s">
        <v>37</v>
      </c>
      <c r="C8301" s="2">
        <v>175</v>
      </c>
      <c r="D8301" s="2">
        <v>25.49</v>
      </c>
      <c r="E8301" s="2">
        <v>16.489999999999998</v>
      </c>
      <c r="F8301" s="2">
        <v>7.72</v>
      </c>
      <c r="G8301" s="2">
        <v>0</v>
      </c>
      <c r="H8301" s="16">
        <f t="shared" si="390"/>
        <v>406.6423901387613</v>
      </c>
      <c r="I8301" s="15">
        <f t="shared" si="388"/>
        <v>29.197574691836287</v>
      </c>
      <c r="J8301" s="14">
        <f t="shared" si="389"/>
        <v>0.39896128701412703</v>
      </c>
    </row>
    <row r="8302" spans="1:10" x14ac:dyDescent="0.3">
      <c r="A8302" s="19">
        <v>20201211</v>
      </c>
      <c r="B8302" s="19" t="s">
        <v>36</v>
      </c>
      <c r="C8302" s="19">
        <v>124</v>
      </c>
      <c r="D8302" s="19">
        <v>28.09</v>
      </c>
      <c r="E8302" s="19">
        <v>16.63</v>
      </c>
      <c r="F8302" s="19">
        <v>7.93</v>
      </c>
      <c r="G8302" s="19">
        <v>0</v>
      </c>
      <c r="H8302" s="17">
        <f t="shared" si="390"/>
        <v>263.34908334115698</v>
      </c>
      <c r="I8302" s="18">
        <f t="shared" si="388"/>
        <v>24.859658854411155</v>
      </c>
      <c r="J8302" s="17">
        <f t="shared" si="389"/>
        <v>0.26351539754536341</v>
      </c>
    </row>
    <row r="8303" spans="1:10" x14ac:dyDescent="0.3">
      <c r="A8303" s="2">
        <v>20201211</v>
      </c>
      <c r="B8303" s="2" t="s">
        <v>35</v>
      </c>
      <c r="C8303" s="2">
        <v>81</v>
      </c>
      <c r="D8303" s="2">
        <v>27.57</v>
      </c>
      <c r="E8303" s="2">
        <v>16.78</v>
      </c>
      <c r="F8303" s="2">
        <v>7.86</v>
      </c>
      <c r="G8303" s="2">
        <v>0</v>
      </c>
      <c r="H8303" s="16">
        <f t="shared" si="390"/>
        <v>175.00952312856248</v>
      </c>
      <c r="I8303" s="15">
        <f t="shared" si="388"/>
        <v>22.249047597767579</v>
      </c>
      <c r="J8303" s="14">
        <f t="shared" si="389"/>
        <v>0.17717601603485081</v>
      </c>
    </row>
    <row r="8304" spans="1:10" x14ac:dyDescent="0.3">
      <c r="A8304" s="19">
        <v>20201211</v>
      </c>
      <c r="B8304" s="19" t="s">
        <v>34</v>
      </c>
      <c r="C8304" s="19">
        <v>102</v>
      </c>
      <c r="D8304" s="19">
        <v>23.98</v>
      </c>
      <c r="E8304" s="19">
        <v>16.68</v>
      </c>
      <c r="F8304" s="19">
        <v>7.59</v>
      </c>
      <c r="G8304" s="19">
        <v>0</v>
      </c>
      <c r="H8304" s="17">
        <f t="shared" si="390"/>
        <v>250.973302282204</v>
      </c>
      <c r="I8304" s="18">
        <f t="shared" si="388"/>
        <v>24.522915696318876</v>
      </c>
      <c r="J8304" s="17">
        <f t="shared" si="389"/>
        <v>0.25151211168643234</v>
      </c>
    </row>
    <row r="8305" spans="1:10" x14ac:dyDescent="0.3">
      <c r="A8305" s="2">
        <v>20201211</v>
      </c>
      <c r="B8305" s="2" t="s">
        <v>33</v>
      </c>
      <c r="C8305" s="2">
        <v>84</v>
      </c>
      <c r="D8305" s="2">
        <v>17.809999999999999</v>
      </c>
      <c r="E8305" s="2">
        <v>16.71</v>
      </c>
      <c r="F8305" s="2">
        <v>7.72</v>
      </c>
      <c r="G8305" s="2">
        <v>0</v>
      </c>
      <c r="H8305" s="16">
        <f t="shared" si="390"/>
        <v>274.63412681096855</v>
      </c>
      <c r="I8305" s="15">
        <f t="shared" si="388"/>
        <v>25.29231646284277</v>
      </c>
      <c r="J8305" s="14">
        <f t="shared" si="389"/>
        <v>0.2742728664666047</v>
      </c>
    </row>
    <row r="8306" spans="1:10" x14ac:dyDescent="0.3">
      <c r="A8306" s="19">
        <v>20201211</v>
      </c>
      <c r="B8306" s="19" t="s">
        <v>32</v>
      </c>
      <c r="C8306" s="19">
        <v>72</v>
      </c>
      <c r="D8306" s="19">
        <v>9.65</v>
      </c>
      <c r="E8306" s="19">
        <v>16.54</v>
      </c>
      <c r="F8306" s="19">
        <v>6.97</v>
      </c>
      <c r="G8306" s="19">
        <v>0</v>
      </c>
      <c r="H8306" s="17">
        <f t="shared" si="390"/>
        <v>429.51962646276871</v>
      </c>
      <c r="I8306" s="18">
        <f t="shared" si="388"/>
        <v>29.96248832696152</v>
      </c>
      <c r="J8306" s="17">
        <f t="shared" si="389"/>
        <v>0.41992793886641805</v>
      </c>
    </row>
    <row r="8307" spans="1:10" x14ac:dyDescent="0.3">
      <c r="A8307" s="2">
        <v>20201211</v>
      </c>
      <c r="B8307" s="2" t="s">
        <v>31</v>
      </c>
      <c r="C8307" s="2">
        <v>0</v>
      </c>
      <c r="D8307" s="2">
        <v>0</v>
      </c>
      <c r="E8307" s="2">
        <v>16.440000000000001</v>
      </c>
      <c r="F8307" s="2">
        <v>7.17</v>
      </c>
      <c r="G8307" s="2">
        <v>0</v>
      </c>
      <c r="H8307" s="16">
        <f t="shared" si="390"/>
        <v>0</v>
      </c>
      <c r="I8307" s="15">
        <f t="shared" si="388"/>
        <v>16.440000000000001</v>
      </c>
      <c r="J8307" s="14">
        <f t="shared" si="389"/>
        <v>0</v>
      </c>
    </row>
    <row r="8308" spans="1:10" x14ac:dyDescent="0.3">
      <c r="A8308" s="19">
        <v>20201211</v>
      </c>
      <c r="B8308" s="19" t="s">
        <v>30</v>
      </c>
      <c r="C8308" s="19">
        <v>0</v>
      </c>
      <c r="D8308" s="19">
        <v>0</v>
      </c>
      <c r="E8308" s="19">
        <v>16.45</v>
      </c>
      <c r="F8308" s="19">
        <v>7.24</v>
      </c>
      <c r="G8308" s="19">
        <v>0</v>
      </c>
      <c r="H8308" s="17">
        <f t="shared" si="390"/>
        <v>0</v>
      </c>
      <c r="I8308" s="18">
        <f t="shared" si="388"/>
        <v>16.45</v>
      </c>
      <c r="J8308" s="17">
        <f t="shared" si="389"/>
        <v>0</v>
      </c>
    </row>
    <row r="8309" spans="1:10" x14ac:dyDescent="0.3">
      <c r="A8309" s="2">
        <v>20201211</v>
      </c>
      <c r="B8309" s="2" t="s">
        <v>29</v>
      </c>
      <c r="C8309" s="2">
        <v>0</v>
      </c>
      <c r="D8309" s="2">
        <v>0</v>
      </c>
      <c r="E8309" s="2">
        <v>16.43</v>
      </c>
      <c r="F8309" s="2">
        <v>7.17</v>
      </c>
      <c r="G8309" s="2">
        <v>0</v>
      </c>
      <c r="H8309" s="16">
        <f t="shared" si="390"/>
        <v>0</v>
      </c>
      <c r="I8309" s="15">
        <f t="shared" si="388"/>
        <v>16.43</v>
      </c>
      <c r="J8309" s="14">
        <f t="shared" si="389"/>
        <v>0</v>
      </c>
    </row>
    <row r="8310" spans="1:10" x14ac:dyDescent="0.3">
      <c r="A8310" s="19">
        <v>20201211</v>
      </c>
      <c r="B8310" s="19" t="s">
        <v>28</v>
      </c>
      <c r="C8310" s="19">
        <v>0</v>
      </c>
      <c r="D8310" s="19">
        <v>0</v>
      </c>
      <c r="E8310" s="19">
        <v>16.43</v>
      </c>
      <c r="F8310" s="19">
        <v>6.97</v>
      </c>
      <c r="G8310" s="19">
        <v>0</v>
      </c>
      <c r="H8310" s="17">
        <f t="shared" si="390"/>
        <v>0</v>
      </c>
      <c r="I8310" s="18">
        <f t="shared" si="388"/>
        <v>16.43</v>
      </c>
      <c r="J8310" s="17">
        <f t="shared" si="389"/>
        <v>0</v>
      </c>
    </row>
    <row r="8311" spans="1:10" x14ac:dyDescent="0.3">
      <c r="A8311" s="2">
        <v>20201211</v>
      </c>
      <c r="B8311" s="2" t="s">
        <v>27</v>
      </c>
      <c r="C8311" s="2">
        <v>0</v>
      </c>
      <c r="D8311" s="2">
        <v>0</v>
      </c>
      <c r="E8311" s="2">
        <v>16.41</v>
      </c>
      <c r="F8311" s="2">
        <v>6.69</v>
      </c>
      <c r="G8311" s="2">
        <v>0</v>
      </c>
      <c r="H8311" s="16">
        <f t="shared" si="390"/>
        <v>0</v>
      </c>
      <c r="I8311" s="15">
        <f t="shared" si="388"/>
        <v>16.41</v>
      </c>
      <c r="J8311" s="14">
        <f t="shared" si="389"/>
        <v>0</v>
      </c>
    </row>
    <row r="8312" spans="1:10" x14ac:dyDescent="0.3">
      <c r="A8312" s="19">
        <v>20201211</v>
      </c>
      <c r="B8312" s="19" t="s">
        <v>26</v>
      </c>
      <c r="C8312" s="19">
        <v>0</v>
      </c>
      <c r="D8312" s="19">
        <v>0</v>
      </c>
      <c r="E8312" s="19">
        <v>16.32</v>
      </c>
      <c r="F8312" s="19">
        <v>6.21</v>
      </c>
      <c r="G8312" s="19">
        <v>0</v>
      </c>
      <c r="H8312" s="17">
        <f t="shared" si="390"/>
        <v>0</v>
      </c>
      <c r="I8312" s="18">
        <f t="shared" si="388"/>
        <v>16.32</v>
      </c>
      <c r="J8312" s="17">
        <f t="shared" si="389"/>
        <v>0</v>
      </c>
    </row>
    <row r="8313" spans="1:10" x14ac:dyDescent="0.3">
      <c r="A8313" s="2">
        <v>20201211</v>
      </c>
      <c r="B8313" s="2" t="s">
        <v>25</v>
      </c>
      <c r="C8313" s="2">
        <v>0</v>
      </c>
      <c r="D8313" s="2">
        <v>0</v>
      </c>
      <c r="E8313" s="2">
        <v>16.29</v>
      </c>
      <c r="F8313" s="2">
        <v>5.86</v>
      </c>
      <c r="G8313" s="2">
        <v>0</v>
      </c>
      <c r="H8313" s="16">
        <f t="shared" si="390"/>
        <v>0</v>
      </c>
      <c r="I8313" s="15">
        <f t="shared" si="388"/>
        <v>16.29</v>
      </c>
      <c r="J8313" s="14">
        <f t="shared" si="389"/>
        <v>0</v>
      </c>
    </row>
    <row r="8314" spans="1:10" x14ac:dyDescent="0.3">
      <c r="A8314" s="19">
        <v>20201212</v>
      </c>
      <c r="B8314" s="19" t="s">
        <v>48</v>
      </c>
      <c r="C8314" s="19">
        <v>0</v>
      </c>
      <c r="D8314" s="19">
        <v>0</v>
      </c>
      <c r="E8314" s="19">
        <v>16.28</v>
      </c>
      <c r="F8314" s="19">
        <v>5.66</v>
      </c>
      <c r="G8314" s="19">
        <v>0</v>
      </c>
      <c r="H8314" s="17">
        <f t="shared" si="390"/>
        <v>0</v>
      </c>
      <c r="I8314" s="18">
        <f t="shared" si="388"/>
        <v>16.28</v>
      </c>
      <c r="J8314" s="17">
        <f t="shared" si="389"/>
        <v>0</v>
      </c>
    </row>
    <row r="8315" spans="1:10" x14ac:dyDescent="0.3">
      <c r="A8315" s="2">
        <v>20201212</v>
      </c>
      <c r="B8315" s="2" t="s">
        <v>47</v>
      </c>
      <c r="C8315" s="2">
        <v>0</v>
      </c>
      <c r="D8315" s="2">
        <v>0</v>
      </c>
      <c r="E8315" s="2">
        <v>16.350000000000001</v>
      </c>
      <c r="F8315" s="2">
        <v>5.66</v>
      </c>
      <c r="G8315" s="2">
        <v>0</v>
      </c>
      <c r="H8315" s="16">
        <f t="shared" si="390"/>
        <v>0</v>
      </c>
      <c r="I8315" s="15">
        <f t="shared" si="388"/>
        <v>16.350000000000001</v>
      </c>
      <c r="J8315" s="14">
        <f t="shared" si="389"/>
        <v>0</v>
      </c>
    </row>
    <row r="8316" spans="1:10" x14ac:dyDescent="0.3">
      <c r="A8316" s="19">
        <v>20201212</v>
      </c>
      <c r="B8316" s="19" t="s">
        <v>46</v>
      </c>
      <c r="C8316" s="19">
        <v>0</v>
      </c>
      <c r="D8316" s="19">
        <v>0</v>
      </c>
      <c r="E8316" s="19">
        <v>16.350000000000001</v>
      </c>
      <c r="F8316" s="19">
        <v>5.86</v>
      </c>
      <c r="G8316" s="19">
        <v>0</v>
      </c>
      <c r="H8316" s="17">
        <f t="shared" si="390"/>
        <v>0</v>
      </c>
      <c r="I8316" s="18">
        <f t="shared" si="388"/>
        <v>16.350000000000001</v>
      </c>
      <c r="J8316" s="17">
        <f t="shared" si="389"/>
        <v>0</v>
      </c>
    </row>
    <row r="8317" spans="1:10" x14ac:dyDescent="0.3">
      <c r="A8317" s="2">
        <v>20201212</v>
      </c>
      <c r="B8317" s="2" t="s">
        <v>45</v>
      </c>
      <c r="C8317" s="2">
        <v>0</v>
      </c>
      <c r="D8317" s="2">
        <v>0</v>
      </c>
      <c r="E8317" s="2">
        <v>16.37</v>
      </c>
      <c r="F8317" s="2">
        <v>6.07</v>
      </c>
      <c r="G8317" s="2">
        <v>0</v>
      </c>
      <c r="H8317" s="16">
        <f t="shared" si="390"/>
        <v>0</v>
      </c>
      <c r="I8317" s="15">
        <f t="shared" si="388"/>
        <v>16.37</v>
      </c>
      <c r="J8317" s="14">
        <f t="shared" si="389"/>
        <v>0</v>
      </c>
    </row>
    <row r="8318" spans="1:10" x14ac:dyDescent="0.3">
      <c r="A8318" s="19">
        <v>20201212</v>
      </c>
      <c r="B8318" s="19" t="s">
        <v>44</v>
      </c>
      <c r="C8318" s="19">
        <v>0</v>
      </c>
      <c r="D8318" s="19">
        <v>0</v>
      </c>
      <c r="E8318" s="19">
        <v>16.38</v>
      </c>
      <c r="F8318" s="19">
        <v>6.14</v>
      </c>
      <c r="G8318" s="19">
        <v>0</v>
      </c>
      <c r="H8318" s="17">
        <f t="shared" si="390"/>
        <v>0</v>
      </c>
      <c r="I8318" s="18">
        <f t="shared" si="388"/>
        <v>16.38</v>
      </c>
      <c r="J8318" s="17">
        <f t="shared" si="389"/>
        <v>0</v>
      </c>
    </row>
    <row r="8319" spans="1:10" x14ac:dyDescent="0.3">
      <c r="A8319" s="2">
        <v>20201212</v>
      </c>
      <c r="B8319" s="2" t="s">
        <v>43</v>
      </c>
      <c r="C8319" s="2">
        <v>0</v>
      </c>
      <c r="D8319" s="2">
        <v>0</v>
      </c>
      <c r="E8319" s="2">
        <v>16.350000000000001</v>
      </c>
      <c r="F8319" s="2">
        <v>6.14</v>
      </c>
      <c r="G8319" s="2">
        <v>0</v>
      </c>
      <c r="H8319" s="16">
        <f t="shared" si="390"/>
        <v>0</v>
      </c>
      <c r="I8319" s="15">
        <f t="shared" si="388"/>
        <v>16.350000000000001</v>
      </c>
      <c r="J8319" s="14">
        <f t="shared" si="389"/>
        <v>0</v>
      </c>
    </row>
    <row r="8320" spans="1:10" x14ac:dyDescent="0.3">
      <c r="A8320" s="19">
        <v>20201212</v>
      </c>
      <c r="B8320" s="19" t="s">
        <v>42</v>
      </c>
      <c r="C8320" s="19">
        <v>0</v>
      </c>
      <c r="D8320" s="19">
        <v>0</v>
      </c>
      <c r="E8320" s="19">
        <v>16.37</v>
      </c>
      <c r="F8320" s="19">
        <v>5.86</v>
      </c>
      <c r="G8320" s="19">
        <v>0</v>
      </c>
      <c r="H8320" s="17">
        <f t="shared" si="390"/>
        <v>0</v>
      </c>
      <c r="I8320" s="18">
        <f t="shared" si="388"/>
        <v>16.37</v>
      </c>
      <c r="J8320" s="17">
        <f t="shared" si="389"/>
        <v>0</v>
      </c>
    </row>
    <row r="8321" spans="1:10" x14ac:dyDescent="0.3">
      <c r="A8321" s="2">
        <v>20201212</v>
      </c>
      <c r="B8321" s="2" t="s">
        <v>41</v>
      </c>
      <c r="C8321" s="2">
        <v>0</v>
      </c>
      <c r="D8321" s="2">
        <v>0</v>
      </c>
      <c r="E8321" s="2">
        <v>16.16</v>
      </c>
      <c r="F8321" s="2">
        <v>5.38</v>
      </c>
      <c r="G8321" s="2">
        <v>0</v>
      </c>
      <c r="H8321" s="16">
        <f t="shared" si="390"/>
        <v>0</v>
      </c>
      <c r="I8321" s="15">
        <f t="shared" si="388"/>
        <v>16.16</v>
      </c>
      <c r="J8321" s="14">
        <f t="shared" si="389"/>
        <v>0</v>
      </c>
    </row>
    <row r="8322" spans="1:10" x14ac:dyDescent="0.3">
      <c r="A8322" s="19">
        <v>20201212</v>
      </c>
      <c r="B8322" s="19" t="s">
        <v>40</v>
      </c>
      <c r="C8322" s="19">
        <v>16.62</v>
      </c>
      <c r="D8322" s="19">
        <v>3.25</v>
      </c>
      <c r="E8322" s="19">
        <v>16.12</v>
      </c>
      <c r="F8322" s="19">
        <v>5.0999999999999996</v>
      </c>
      <c r="G8322" s="19">
        <v>0</v>
      </c>
      <c r="H8322" s="17">
        <f t="shared" si="390"/>
        <v>293.15898396106053</v>
      </c>
      <c r="I8322" s="18">
        <f t="shared" si="388"/>
        <v>25.281218248783141</v>
      </c>
      <c r="J8322" s="17">
        <f t="shared" si="389"/>
        <v>0.29278799650867998</v>
      </c>
    </row>
    <row r="8323" spans="1:10" x14ac:dyDescent="0.3">
      <c r="A8323" s="2">
        <v>20201212</v>
      </c>
      <c r="B8323" s="2" t="s">
        <v>39</v>
      </c>
      <c r="C8323" s="2">
        <v>129</v>
      </c>
      <c r="D8323" s="2">
        <v>12.41</v>
      </c>
      <c r="E8323" s="2">
        <v>16.170000000000002</v>
      </c>
      <c r="F8323" s="2">
        <v>4.83</v>
      </c>
      <c r="G8323" s="2">
        <v>0</v>
      </c>
      <c r="H8323" s="16">
        <f t="shared" si="390"/>
        <v>600.26303982803233</v>
      </c>
      <c r="I8323" s="15">
        <f t="shared" si="388"/>
        <v>34.928219994626012</v>
      </c>
      <c r="J8323" s="14">
        <f t="shared" si="389"/>
        <v>0.57344509401478183</v>
      </c>
    </row>
    <row r="8324" spans="1:10" x14ac:dyDescent="0.3">
      <c r="A8324" s="19">
        <v>20201212</v>
      </c>
      <c r="B8324" s="19" t="s">
        <v>38</v>
      </c>
      <c r="C8324" s="19">
        <v>165</v>
      </c>
      <c r="D8324" s="19">
        <v>19.98</v>
      </c>
      <c r="E8324" s="19">
        <v>16.36</v>
      </c>
      <c r="F8324" s="19">
        <v>4.83</v>
      </c>
      <c r="G8324" s="19">
        <v>0</v>
      </c>
      <c r="H8324" s="17">
        <f t="shared" si="390"/>
        <v>482.89087218953773</v>
      </c>
      <c r="I8324" s="18">
        <f t="shared" si="388"/>
        <v>31.450339755923054</v>
      </c>
      <c r="J8324" s="17">
        <f t="shared" si="389"/>
        <v>0.46887422633158338</v>
      </c>
    </row>
    <row r="8325" spans="1:10" x14ac:dyDescent="0.3">
      <c r="A8325" s="2">
        <v>20201212</v>
      </c>
      <c r="B8325" s="2" t="s">
        <v>37</v>
      </c>
      <c r="C8325" s="2">
        <v>155</v>
      </c>
      <c r="D8325" s="2">
        <v>25.38</v>
      </c>
      <c r="E8325" s="2">
        <v>16.5</v>
      </c>
      <c r="F8325" s="2">
        <v>4.62</v>
      </c>
      <c r="G8325" s="2">
        <v>0</v>
      </c>
      <c r="H8325" s="16">
        <f t="shared" si="390"/>
        <v>361.62586485116469</v>
      </c>
      <c r="I8325" s="15">
        <f t="shared" si="388"/>
        <v>27.800808276598897</v>
      </c>
      <c r="J8325" s="14">
        <f t="shared" si="389"/>
        <v>0.3570680636322815</v>
      </c>
    </row>
    <row r="8326" spans="1:10" x14ac:dyDescent="0.3">
      <c r="A8326" s="19">
        <v>20201212</v>
      </c>
      <c r="B8326" s="19" t="s">
        <v>36</v>
      </c>
      <c r="C8326" s="19">
        <v>148</v>
      </c>
      <c r="D8326" s="19">
        <v>28.01</v>
      </c>
      <c r="E8326" s="19">
        <v>16.559999999999999</v>
      </c>
      <c r="F8326" s="19">
        <v>4.28</v>
      </c>
      <c r="G8326" s="19">
        <v>0</v>
      </c>
      <c r="H8326" s="17">
        <f t="shared" si="390"/>
        <v>315.14462028325983</v>
      </c>
      <c r="I8326" s="18">
        <f t="shared" si="388"/>
        <v>26.408269383851867</v>
      </c>
      <c r="J8326" s="17">
        <f t="shared" si="389"/>
        <v>0.31314748194222242</v>
      </c>
    </row>
    <row r="8327" spans="1:10" x14ac:dyDescent="0.3">
      <c r="A8327" s="2">
        <v>20201212</v>
      </c>
      <c r="B8327" s="2" t="s">
        <v>35</v>
      </c>
      <c r="C8327" s="2">
        <v>379.01</v>
      </c>
      <c r="D8327" s="2">
        <v>27.51</v>
      </c>
      <c r="E8327" s="2">
        <v>16.55</v>
      </c>
      <c r="F8327" s="2">
        <v>3.93</v>
      </c>
      <c r="G8327" s="2">
        <v>0</v>
      </c>
      <c r="H8327" s="16">
        <f t="shared" si="390"/>
        <v>820.53949933356796</v>
      </c>
      <c r="I8327" s="15">
        <f t="shared" si="388"/>
        <v>42.191859354173999</v>
      </c>
      <c r="J8327" s="14">
        <f t="shared" si="389"/>
        <v>0.75705980083167623</v>
      </c>
    </row>
    <row r="8328" spans="1:10" x14ac:dyDescent="0.3">
      <c r="A8328" s="19">
        <v>20201212</v>
      </c>
      <c r="B8328" s="19" t="s">
        <v>34</v>
      </c>
      <c r="C8328" s="19">
        <v>340.01</v>
      </c>
      <c r="D8328" s="19">
        <v>23.95</v>
      </c>
      <c r="E8328" s="19">
        <v>16.55</v>
      </c>
      <c r="F8328" s="19">
        <v>3.86</v>
      </c>
      <c r="G8328" s="19">
        <v>0</v>
      </c>
      <c r="H8328" s="17">
        <f t="shared" si="390"/>
        <v>837.58834275983656</v>
      </c>
      <c r="I8328" s="18">
        <f t="shared" si="388"/>
        <v>42.724635711244893</v>
      </c>
      <c r="J8328" s="17">
        <f t="shared" si="389"/>
        <v>0.77078157562852101</v>
      </c>
    </row>
    <row r="8329" spans="1:10" x14ac:dyDescent="0.3">
      <c r="A8329" s="2">
        <v>20201212</v>
      </c>
      <c r="B8329" s="2" t="s">
        <v>33</v>
      </c>
      <c r="C8329" s="2">
        <v>163</v>
      </c>
      <c r="D8329" s="2">
        <v>17.79</v>
      </c>
      <c r="E8329" s="2">
        <v>16.53</v>
      </c>
      <c r="F8329" s="2">
        <v>3.66</v>
      </c>
      <c r="G8329" s="2">
        <v>0</v>
      </c>
      <c r="H8329" s="16">
        <f t="shared" si="390"/>
        <v>533.50069783967922</v>
      </c>
      <c r="I8329" s="15">
        <f t="shared" si="388"/>
        <v>33.201896807489973</v>
      </c>
      <c r="J8329" s="14">
        <f t="shared" si="389"/>
        <v>0.51380996832285697</v>
      </c>
    </row>
    <row r="8330" spans="1:10" x14ac:dyDescent="0.3">
      <c r="A8330" s="19">
        <v>20201212</v>
      </c>
      <c r="B8330" s="19" t="s">
        <v>32</v>
      </c>
      <c r="C8330" s="19">
        <v>80</v>
      </c>
      <c r="D8330" s="19">
        <v>9.66</v>
      </c>
      <c r="E8330" s="19">
        <v>16.489999999999998</v>
      </c>
      <c r="F8330" s="19">
        <v>3.31</v>
      </c>
      <c r="G8330" s="19">
        <v>0</v>
      </c>
      <c r="H8330" s="17">
        <f t="shared" si="390"/>
        <v>476.75467072782453</v>
      </c>
      <c r="I8330" s="18">
        <f t="shared" ref="I8330:I8393" si="391">E8330+H8330*((NOCT-20)/(800))</f>
        <v>31.388583460244515</v>
      </c>
      <c r="J8330" s="17">
        <f t="shared" ref="J8330:J8393" si="392">P_STC__W*(H8330/1000)*(1+(alpha_p/100)*(I8330-25))</f>
        <v>0.46304862920979706</v>
      </c>
    </row>
    <row r="8331" spans="1:10" x14ac:dyDescent="0.3">
      <c r="A8331" s="2">
        <v>20201212</v>
      </c>
      <c r="B8331" s="2" t="s">
        <v>31</v>
      </c>
      <c r="C8331" s="2">
        <v>0</v>
      </c>
      <c r="D8331" s="2">
        <v>0</v>
      </c>
      <c r="E8331" s="2">
        <v>16.239999999999998</v>
      </c>
      <c r="F8331" s="2">
        <v>2.69</v>
      </c>
      <c r="G8331" s="2">
        <v>0</v>
      </c>
      <c r="H8331" s="16">
        <f t="shared" si="390"/>
        <v>0</v>
      </c>
      <c r="I8331" s="15">
        <f t="shared" si="391"/>
        <v>16.239999999999998</v>
      </c>
      <c r="J8331" s="14">
        <f t="shared" si="392"/>
        <v>0</v>
      </c>
    </row>
    <row r="8332" spans="1:10" x14ac:dyDescent="0.3">
      <c r="A8332" s="19">
        <v>20201212</v>
      </c>
      <c r="B8332" s="19" t="s">
        <v>30</v>
      </c>
      <c r="C8332" s="19">
        <v>0</v>
      </c>
      <c r="D8332" s="19">
        <v>0</v>
      </c>
      <c r="E8332" s="19">
        <v>16.03</v>
      </c>
      <c r="F8332" s="19">
        <v>2.2799999999999998</v>
      </c>
      <c r="G8332" s="19">
        <v>0</v>
      </c>
      <c r="H8332" s="17">
        <f t="shared" si="390"/>
        <v>0</v>
      </c>
      <c r="I8332" s="18">
        <f t="shared" si="391"/>
        <v>16.03</v>
      </c>
      <c r="J8332" s="17">
        <f t="shared" si="392"/>
        <v>0</v>
      </c>
    </row>
    <row r="8333" spans="1:10" x14ac:dyDescent="0.3">
      <c r="A8333" s="2">
        <v>20201212</v>
      </c>
      <c r="B8333" s="2" t="s">
        <v>29</v>
      </c>
      <c r="C8333" s="2">
        <v>0</v>
      </c>
      <c r="D8333" s="2">
        <v>0</v>
      </c>
      <c r="E8333" s="2">
        <v>15.54</v>
      </c>
      <c r="F8333" s="2">
        <v>2.21</v>
      </c>
      <c r="G8333" s="2">
        <v>0</v>
      </c>
      <c r="H8333" s="16">
        <f t="shared" si="390"/>
        <v>0</v>
      </c>
      <c r="I8333" s="15">
        <f t="shared" si="391"/>
        <v>15.54</v>
      </c>
      <c r="J8333" s="14">
        <f t="shared" si="392"/>
        <v>0</v>
      </c>
    </row>
    <row r="8334" spans="1:10" x14ac:dyDescent="0.3">
      <c r="A8334" s="19">
        <v>20201212</v>
      </c>
      <c r="B8334" s="19" t="s">
        <v>28</v>
      </c>
      <c r="C8334" s="19">
        <v>0</v>
      </c>
      <c r="D8334" s="19">
        <v>0</v>
      </c>
      <c r="E8334" s="19">
        <v>15.48</v>
      </c>
      <c r="F8334" s="19">
        <v>2.41</v>
      </c>
      <c r="G8334" s="19">
        <v>0</v>
      </c>
      <c r="H8334" s="17">
        <f t="shared" si="390"/>
        <v>0</v>
      </c>
      <c r="I8334" s="18">
        <f t="shared" si="391"/>
        <v>15.48</v>
      </c>
      <c r="J8334" s="17">
        <f t="shared" si="392"/>
        <v>0</v>
      </c>
    </row>
    <row r="8335" spans="1:10" x14ac:dyDescent="0.3">
      <c r="A8335" s="2">
        <v>20201212</v>
      </c>
      <c r="B8335" s="2" t="s">
        <v>27</v>
      </c>
      <c r="C8335" s="2">
        <v>0</v>
      </c>
      <c r="D8335" s="2">
        <v>0</v>
      </c>
      <c r="E8335" s="2">
        <v>15.51</v>
      </c>
      <c r="F8335" s="2">
        <v>2.34</v>
      </c>
      <c r="G8335" s="2">
        <v>0</v>
      </c>
      <c r="H8335" s="16">
        <f t="shared" si="390"/>
        <v>0</v>
      </c>
      <c r="I8335" s="15">
        <f t="shared" si="391"/>
        <v>15.51</v>
      </c>
      <c r="J8335" s="14">
        <f t="shared" si="392"/>
        <v>0</v>
      </c>
    </row>
    <row r="8336" spans="1:10" x14ac:dyDescent="0.3">
      <c r="A8336" s="19">
        <v>20201212</v>
      </c>
      <c r="B8336" s="19" t="s">
        <v>26</v>
      </c>
      <c r="C8336" s="19">
        <v>0</v>
      </c>
      <c r="D8336" s="19">
        <v>0</v>
      </c>
      <c r="E8336" s="19">
        <v>15.6</v>
      </c>
      <c r="F8336" s="19">
        <v>2.14</v>
      </c>
      <c r="G8336" s="19">
        <v>0</v>
      </c>
      <c r="H8336" s="17">
        <f t="shared" si="390"/>
        <v>0</v>
      </c>
      <c r="I8336" s="18">
        <f t="shared" si="391"/>
        <v>15.6</v>
      </c>
      <c r="J8336" s="17">
        <f t="shared" si="392"/>
        <v>0</v>
      </c>
    </row>
    <row r="8337" spans="1:10" x14ac:dyDescent="0.3">
      <c r="A8337" s="2">
        <v>20201212</v>
      </c>
      <c r="B8337" s="2" t="s">
        <v>25</v>
      </c>
      <c r="C8337" s="2">
        <v>0</v>
      </c>
      <c r="D8337" s="2">
        <v>0</v>
      </c>
      <c r="E8337" s="2">
        <v>15.62</v>
      </c>
      <c r="F8337" s="2">
        <v>1.93</v>
      </c>
      <c r="G8337" s="2">
        <v>0</v>
      </c>
      <c r="H8337" s="16">
        <f t="shared" si="390"/>
        <v>0</v>
      </c>
      <c r="I8337" s="15">
        <f t="shared" si="391"/>
        <v>15.62</v>
      </c>
      <c r="J8337" s="14">
        <f t="shared" si="392"/>
        <v>0</v>
      </c>
    </row>
    <row r="8338" spans="1:10" x14ac:dyDescent="0.3">
      <c r="A8338" s="19">
        <v>20201213</v>
      </c>
      <c r="B8338" s="19" t="s">
        <v>48</v>
      </c>
      <c r="C8338" s="19">
        <v>0</v>
      </c>
      <c r="D8338" s="19">
        <v>0</v>
      </c>
      <c r="E8338" s="19">
        <v>15.63</v>
      </c>
      <c r="F8338" s="19">
        <v>1.93</v>
      </c>
      <c r="G8338" s="19">
        <v>0</v>
      </c>
      <c r="H8338" s="17">
        <f t="shared" si="390"/>
        <v>0</v>
      </c>
      <c r="I8338" s="18">
        <f t="shared" si="391"/>
        <v>15.63</v>
      </c>
      <c r="J8338" s="17">
        <f t="shared" si="392"/>
        <v>0</v>
      </c>
    </row>
    <row r="8339" spans="1:10" x14ac:dyDescent="0.3">
      <c r="A8339" s="2">
        <v>20201213</v>
      </c>
      <c r="B8339" s="2" t="s">
        <v>47</v>
      </c>
      <c r="C8339" s="2">
        <v>0</v>
      </c>
      <c r="D8339" s="2">
        <v>0</v>
      </c>
      <c r="E8339" s="2">
        <v>15.61</v>
      </c>
      <c r="F8339" s="2">
        <v>2.0699999999999998</v>
      </c>
      <c r="G8339" s="2">
        <v>0</v>
      </c>
      <c r="H8339" s="16">
        <f t="shared" ref="H8339:H8402" si="393">IF(D8339&gt;0,C8339/SIN(D8339*PI()/180),0)</f>
        <v>0</v>
      </c>
      <c r="I8339" s="15">
        <f t="shared" si="391"/>
        <v>15.61</v>
      </c>
      <c r="J8339" s="14">
        <f t="shared" si="392"/>
        <v>0</v>
      </c>
    </row>
    <row r="8340" spans="1:10" x14ac:dyDescent="0.3">
      <c r="A8340" s="19">
        <v>20201213</v>
      </c>
      <c r="B8340" s="19" t="s">
        <v>46</v>
      </c>
      <c r="C8340" s="19">
        <v>0</v>
      </c>
      <c r="D8340" s="19">
        <v>0</v>
      </c>
      <c r="E8340" s="19">
        <v>15.6</v>
      </c>
      <c r="F8340" s="19">
        <v>2.2799999999999998</v>
      </c>
      <c r="G8340" s="19">
        <v>0</v>
      </c>
      <c r="H8340" s="17">
        <f t="shared" si="393"/>
        <v>0</v>
      </c>
      <c r="I8340" s="18">
        <f t="shared" si="391"/>
        <v>15.6</v>
      </c>
      <c r="J8340" s="17">
        <f t="shared" si="392"/>
        <v>0</v>
      </c>
    </row>
    <row r="8341" spans="1:10" x14ac:dyDescent="0.3">
      <c r="A8341" s="2">
        <v>20201213</v>
      </c>
      <c r="B8341" s="2" t="s">
        <v>45</v>
      </c>
      <c r="C8341" s="2">
        <v>0</v>
      </c>
      <c r="D8341" s="2">
        <v>0</v>
      </c>
      <c r="E8341" s="2">
        <v>15.61</v>
      </c>
      <c r="F8341" s="2">
        <v>2.34</v>
      </c>
      <c r="G8341" s="2">
        <v>0</v>
      </c>
      <c r="H8341" s="16">
        <f t="shared" si="393"/>
        <v>0</v>
      </c>
      <c r="I8341" s="15">
        <f t="shared" si="391"/>
        <v>15.61</v>
      </c>
      <c r="J8341" s="14">
        <f t="shared" si="392"/>
        <v>0</v>
      </c>
    </row>
    <row r="8342" spans="1:10" x14ac:dyDescent="0.3">
      <c r="A8342" s="19">
        <v>20201213</v>
      </c>
      <c r="B8342" s="19" t="s">
        <v>44</v>
      </c>
      <c r="C8342" s="19">
        <v>0</v>
      </c>
      <c r="D8342" s="19">
        <v>0</v>
      </c>
      <c r="E8342" s="19">
        <v>15.62</v>
      </c>
      <c r="F8342" s="19">
        <v>2.34</v>
      </c>
      <c r="G8342" s="19">
        <v>0</v>
      </c>
      <c r="H8342" s="17">
        <f t="shared" si="393"/>
        <v>0</v>
      </c>
      <c r="I8342" s="18">
        <f t="shared" si="391"/>
        <v>15.62</v>
      </c>
      <c r="J8342" s="17">
        <f t="shared" si="392"/>
        <v>0</v>
      </c>
    </row>
    <row r="8343" spans="1:10" x14ac:dyDescent="0.3">
      <c r="A8343" s="2">
        <v>20201213</v>
      </c>
      <c r="B8343" s="2" t="s">
        <v>43</v>
      </c>
      <c r="C8343" s="2">
        <v>0</v>
      </c>
      <c r="D8343" s="2">
        <v>0</v>
      </c>
      <c r="E8343" s="2">
        <v>15.59</v>
      </c>
      <c r="F8343" s="2">
        <v>2.21</v>
      </c>
      <c r="G8343" s="2">
        <v>0</v>
      </c>
      <c r="H8343" s="16">
        <f t="shared" si="393"/>
        <v>0</v>
      </c>
      <c r="I8343" s="15">
        <f t="shared" si="391"/>
        <v>15.59</v>
      </c>
      <c r="J8343" s="14">
        <f t="shared" si="392"/>
        <v>0</v>
      </c>
    </row>
    <row r="8344" spans="1:10" x14ac:dyDescent="0.3">
      <c r="A8344" s="19">
        <v>20201213</v>
      </c>
      <c r="B8344" s="19" t="s">
        <v>42</v>
      </c>
      <c r="C8344" s="19">
        <v>0</v>
      </c>
      <c r="D8344" s="19">
        <v>0</v>
      </c>
      <c r="E8344" s="19">
        <v>15.47</v>
      </c>
      <c r="F8344" s="19">
        <v>1.86</v>
      </c>
      <c r="G8344" s="19">
        <v>0</v>
      </c>
      <c r="H8344" s="17">
        <f t="shared" si="393"/>
        <v>0</v>
      </c>
      <c r="I8344" s="18">
        <f t="shared" si="391"/>
        <v>15.47</v>
      </c>
      <c r="J8344" s="17">
        <f t="shared" si="392"/>
        <v>0</v>
      </c>
    </row>
    <row r="8345" spans="1:10" x14ac:dyDescent="0.3">
      <c r="A8345" s="2">
        <v>20201213</v>
      </c>
      <c r="B8345" s="2" t="s">
        <v>41</v>
      </c>
      <c r="C8345" s="2">
        <v>0</v>
      </c>
      <c r="D8345" s="2">
        <v>0</v>
      </c>
      <c r="E8345" s="2">
        <v>15.46</v>
      </c>
      <c r="F8345" s="2">
        <v>1.86</v>
      </c>
      <c r="G8345" s="2">
        <v>0</v>
      </c>
      <c r="H8345" s="16">
        <f t="shared" si="393"/>
        <v>0</v>
      </c>
      <c r="I8345" s="15">
        <f t="shared" si="391"/>
        <v>15.46</v>
      </c>
      <c r="J8345" s="14">
        <f t="shared" si="392"/>
        <v>0</v>
      </c>
    </row>
    <row r="8346" spans="1:10" x14ac:dyDescent="0.3">
      <c r="A8346" s="19">
        <v>20201213</v>
      </c>
      <c r="B8346" s="19" t="s">
        <v>40</v>
      </c>
      <c r="C8346" s="19">
        <v>4</v>
      </c>
      <c r="D8346" s="19">
        <v>3.12</v>
      </c>
      <c r="E8346" s="19">
        <v>15.37</v>
      </c>
      <c r="F8346" s="19">
        <v>2</v>
      </c>
      <c r="G8346" s="19">
        <v>0</v>
      </c>
      <c r="H8346" s="17">
        <f t="shared" si="393"/>
        <v>73.492442992138763</v>
      </c>
      <c r="I8346" s="18">
        <f t="shared" si="391"/>
        <v>17.666638843504337</v>
      </c>
      <c r="J8346" s="17">
        <f t="shared" si="392"/>
        <v>7.5917702812444116E-2</v>
      </c>
    </row>
    <row r="8347" spans="1:10" x14ac:dyDescent="0.3">
      <c r="A8347" s="2">
        <v>20201213</v>
      </c>
      <c r="B8347" s="2" t="s">
        <v>39</v>
      </c>
      <c r="C8347" s="2">
        <v>73</v>
      </c>
      <c r="D8347" s="2">
        <v>12.29</v>
      </c>
      <c r="E8347" s="2">
        <v>15.73</v>
      </c>
      <c r="F8347" s="2">
        <v>2.34</v>
      </c>
      <c r="G8347" s="2">
        <v>0</v>
      </c>
      <c r="H8347" s="16">
        <f t="shared" si="393"/>
        <v>342.94864814584247</v>
      </c>
      <c r="I8347" s="15">
        <f t="shared" si="391"/>
        <v>26.447145254557576</v>
      </c>
      <c r="J8347" s="14">
        <f t="shared" si="392"/>
        <v>0.34071531385659715</v>
      </c>
    </row>
    <row r="8348" spans="1:10" x14ac:dyDescent="0.3">
      <c r="A8348" s="19">
        <v>20201213</v>
      </c>
      <c r="B8348" s="19" t="s">
        <v>38</v>
      </c>
      <c r="C8348" s="19">
        <v>116</v>
      </c>
      <c r="D8348" s="19">
        <v>19.87</v>
      </c>
      <c r="E8348" s="19">
        <v>15.92</v>
      </c>
      <c r="F8348" s="19">
        <v>2.83</v>
      </c>
      <c r="G8348" s="19">
        <v>0</v>
      </c>
      <c r="H8348" s="17">
        <f t="shared" si="393"/>
        <v>341.28972872397583</v>
      </c>
      <c r="I8348" s="18">
        <f t="shared" si="391"/>
        <v>26.585304022624243</v>
      </c>
      <c r="J8348" s="17">
        <f t="shared" si="392"/>
        <v>0.33885501281475683</v>
      </c>
    </row>
    <row r="8349" spans="1:10" x14ac:dyDescent="0.3">
      <c r="A8349" s="2">
        <v>20201213</v>
      </c>
      <c r="B8349" s="2" t="s">
        <v>37</v>
      </c>
      <c r="C8349" s="2">
        <v>205</v>
      </c>
      <c r="D8349" s="2">
        <v>25.28</v>
      </c>
      <c r="E8349" s="2">
        <v>16.350000000000001</v>
      </c>
      <c r="F8349" s="2">
        <v>3.24</v>
      </c>
      <c r="G8349" s="2">
        <v>0</v>
      </c>
      <c r="H8349" s="16">
        <f t="shared" si="393"/>
        <v>480.04617471317653</v>
      </c>
      <c r="I8349" s="15">
        <f t="shared" si="391"/>
        <v>31.351442959786766</v>
      </c>
      <c r="J8349" s="14">
        <f t="shared" si="392"/>
        <v>0.46632573817778095</v>
      </c>
    </row>
    <row r="8350" spans="1:10" x14ac:dyDescent="0.3">
      <c r="A8350" s="19">
        <v>20201213</v>
      </c>
      <c r="B8350" s="19" t="s">
        <v>36</v>
      </c>
      <c r="C8350" s="19">
        <v>252</v>
      </c>
      <c r="D8350" s="19">
        <v>27.93</v>
      </c>
      <c r="E8350" s="19">
        <v>16.62</v>
      </c>
      <c r="F8350" s="19">
        <v>3.59</v>
      </c>
      <c r="G8350" s="19">
        <v>0</v>
      </c>
      <c r="H8350" s="17">
        <f t="shared" si="393"/>
        <v>538.01033552063438</v>
      </c>
      <c r="I8350" s="18">
        <f t="shared" si="391"/>
        <v>33.432822985019826</v>
      </c>
      <c r="J8350" s="17">
        <f t="shared" si="392"/>
        <v>0.51759407886462949</v>
      </c>
    </row>
    <row r="8351" spans="1:10" x14ac:dyDescent="0.3">
      <c r="A8351" s="2">
        <v>20201213</v>
      </c>
      <c r="B8351" s="2" t="s">
        <v>35</v>
      </c>
      <c r="C8351" s="2">
        <v>267</v>
      </c>
      <c r="D8351" s="2">
        <v>27.45</v>
      </c>
      <c r="E8351" s="2">
        <v>16.73</v>
      </c>
      <c r="F8351" s="2">
        <v>3.79</v>
      </c>
      <c r="G8351" s="2">
        <v>0</v>
      </c>
      <c r="H8351" s="16">
        <f t="shared" si="393"/>
        <v>579.20790123976815</v>
      </c>
      <c r="I8351" s="15">
        <f t="shared" si="391"/>
        <v>34.830246913742755</v>
      </c>
      <c r="J8351" s="14">
        <f t="shared" si="392"/>
        <v>0.55358599616366877</v>
      </c>
    </row>
    <row r="8352" spans="1:10" x14ac:dyDescent="0.3">
      <c r="A8352" s="19">
        <v>20201213</v>
      </c>
      <c r="B8352" s="19" t="s">
        <v>34</v>
      </c>
      <c r="C8352" s="19">
        <v>246</v>
      </c>
      <c r="D8352" s="19">
        <v>23.92</v>
      </c>
      <c r="E8352" s="19">
        <v>16.600000000000001</v>
      </c>
      <c r="F8352" s="19">
        <v>3.79</v>
      </c>
      <c r="G8352" s="19">
        <v>0</v>
      </c>
      <c r="H8352" s="17">
        <f t="shared" si="393"/>
        <v>606.71725241333934</v>
      </c>
      <c r="I8352" s="18">
        <f t="shared" si="391"/>
        <v>35.559914137916856</v>
      </c>
      <c r="J8352" s="17">
        <f t="shared" si="392"/>
        <v>0.57788628300168965</v>
      </c>
    </row>
    <row r="8353" spans="1:10" x14ac:dyDescent="0.3">
      <c r="A8353" s="2">
        <v>20201213</v>
      </c>
      <c r="B8353" s="2" t="s">
        <v>33</v>
      </c>
      <c r="C8353" s="2">
        <v>160</v>
      </c>
      <c r="D8353" s="2">
        <v>17.79</v>
      </c>
      <c r="E8353" s="2">
        <v>16.47</v>
      </c>
      <c r="F8353" s="2">
        <v>3.45</v>
      </c>
      <c r="G8353" s="2">
        <v>0</v>
      </c>
      <c r="H8353" s="16">
        <f t="shared" si="393"/>
        <v>523.68166659109613</v>
      </c>
      <c r="I8353" s="15">
        <f t="shared" si="391"/>
        <v>32.835052080971749</v>
      </c>
      <c r="J8353" s="14">
        <f t="shared" si="392"/>
        <v>0.50521783749893523</v>
      </c>
    </row>
    <row r="8354" spans="1:10" x14ac:dyDescent="0.3">
      <c r="A8354" s="19">
        <v>20201213</v>
      </c>
      <c r="B8354" s="19" t="s">
        <v>32</v>
      </c>
      <c r="C8354" s="19">
        <v>72</v>
      </c>
      <c r="D8354" s="19">
        <v>9.67</v>
      </c>
      <c r="E8354" s="19">
        <v>16.23</v>
      </c>
      <c r="F8354" s="19">
        <v>2.9</v>
      </c>
      <c r="G8354" s="19">
        <v>0</v>
      </c>
      <c r="H8354" s="17">
        <f t="shared" si="393"/>
        <v>428.63969617139168</v>
      </c>
      <c r="I8354" s="18">
        <f t="shared" si="391"/>
        <v>29.624990505355989</v>
      </c>
      <c r="J8354" s="17">
        <f t="shared" si="392"/>
        <v>0.41971865080884058</v>
      </c>
    </row>
    <row r="8355" spans="1:10" x14ac:dyDescent="0.3">
      <c r="A8355" s="2">
        <v>20201213</v>
      </c>
      <c r="B8355" s="2" t="s">
        <v>31</v>
      </c>
      <c r="C8355" s="2">
        <v>0</v>
      </c>
      <c r="D8355" s="2">
        <v>0</v>
      </c>
      <c r="E8355" s="2">
        <v>15.81</v>
      </c>
      <c r="F8355" s="2">
        <v>2.5499999999999998</v>
      </c>
      <c r="G8355" s="2">
        <v>0</v>
      </c>
      <c r="H8355" s="16">
        <f t="shared" si="393"/>
        <v>0</v>
      </c>
      <c r="I8355" s="15">
        <f t="shared" si="391"/>
        <v>15.81</v>
      </c>
      <c r="J8355" s="14">
        <f t="shared" si="392"/>
        <v>0</v>
      </c>
    </row>
    <row r="8356" spans="1:10" x14ac:dyDescent="0.3">
      <c r="A8356" s="19">
        <v>20201213</v>
      </c>
      <c r="B8356" s="19" t="s">
        <v>30</v>
      </c>
      <c r="C8356" s="19">
        <v>0</v>
      </c>
      <c r="D8356" s="19">
        <v>0</v>
      </c>
      <c r="E8356" s="19">
        <v>15.38</v>
      </c>
      <c r="F8356" s="19">
        <v>2.41</v>
      </c>
      <c r="G8356" s="19">
        <v>0</v>
      </c>
      <c r="H8356" s="17">
        <f t="shared" si="393"/>
        <v>0</v>
      </c>
      <c r="I8356" s="18">
        <f t="shared" si="391"/>
        <v>15.38</v>
      </c>
      <c r="J8356" s="17">
        <f t="shared" si="392"/>
        <v>0</v>
      </c>
    </row>
    <row r="8357" spans="1:10" x14ac:dyDescent="0.3">
      <c r="A8357" s="2">
        <v>20201213</v>
      </c>
      <c r="B8357" s="2" t="s">
        <v>29</v>
      </c>
      <c r="C8357" s="2">
        <v>0</v>
      </c>
      <c r="D8357" s="2">
        <v>0</v>
      </c>
      <c r="E8357" s="2">
        <v>15.15</v>
      </c>
      <c r="F8357" s="2">
        <v>2.5499999999999998</v>
      </c>
      <c r="G8357" s="2">
        <v>0</v>
      </c>
      <c r="H8357" s="16">
        <f t="shared" si="393"/>
        <v>0</v>
      </c>
      <c r="I8357" s="15">
        <f t="shared" si="391"/>
        <v>15.15</v>
      </c>
      <c r="J8357" s="14">
        <f t="shared" si="392"/>
        <v>0</v>
      </c>
    </row>
    <row r="8358" spans="1:10" x14ac:dyDescent="0.3">
      <c r="A8358" s="19">
        <v>20201213</v>
      </c>
      <c r="B8358" s="19" t="s">
        <v>28</v>
      </c>
      <c r="C8358" s="19">
        <v>0</v>
      </c>
      <c r="D8358" s="19">
        <v>0</v>
      </c>
      <c r="E8358" s="19">
        <v>15.03</v>
      </c>
      <c r="F8358" s="19">
        <v>2.48</v>
      </c>
      <c r="G8358" s="19">
        <v>0</v>
      </c>
      <c r="H8358" s="17">
        <f t="shared" si="393"/>
        <v>0</v>
      </c>
      <c r="I8358" s="18">
        <f t="shared" si="391"/>
        <v>15.03</v>
      </c>
      <c r="J8358" s="17">
        <f t="shared" si="392"/>
        <v>0</v>
      </c>
    </row>
    <row r="8359" spans="1:10" x14ac:dyDescent="0.3">
      <c r="A8359" s="2">
        <v>20201213</v>
      </c>
      <c r="B8359" s="2" t="s">
        <v>27</v>
      </c>
      <c r="C8359" s="2">
        <v>0</v>
      </c>
      <c r="D8359" s="2">
        <v>0</v>
      </c>
      <c r="E8359" s="2">
        <v>15.03</v>
      </c>
      <c r="F8359" s="2">
        <v>2.62</v>
      </c>
      <c r="G8359" s="2">
        <v>0</v>
      </c>
      <c r="H8359" s="16">
        <f t="shared" si="393"/>
        <v>0</v>
      </c>
      <c r="I8359" s="15">
        <f t="shared" si="391"/>
        <v>15.03</v>
      </c>
      <c r="J8359" s="14">
        <f t="shared" si="392"/>
        <v>0</v>
      </c>
    </row>
    <row r="8360" spans="1:10" x14ac:dyDescent="0.3">
      <c r="A8360" s="19">
        <v>20201213</v>
      </c>
      <c r="B8360" s="19" t="s">
        <v>26</v>
      </c>
      <c r="C8360" s="19">
        <v>0</v>
      </c>
      <c r="D8360" s="19">
        <v>0</v>
      </c>
      <c r="E8360" s="19">
        <v>14.89</v>
      </c>
      <c r="F8360" s="19">
        <v>2.76</v>
      </c>
      <c r="G8360" s="19">
        <v>0</v>
      </c>
      <c r="H8360" s="17">
        <f t="shared" si="393"/>
        <v>0</v>
      </c>
      <c r="I8360" s="18">
        <f t="shared" si="391"/>
        <v>14.89</v>
      </c>
      <c r="J8360" s="17">
        <f t="shared" si="392"/>
        <v>0</v>
      </c>
    </row>
    <row r="8361" spans="1:10" x14ac:dyDescent="0.3">
      <c r="A8361" s="2">
        <v>20201213</v>
      </c>
      <c r="B8361" s="2" t="s">
        <v>25</v>
      </c>
      <c r="C8361" s="2">
        <v>0</v>
      </c>
      <c r="D8361" s="2">
        <v>0</v>
      </c>
      <c r="E8361" s="2">
        <v>15.05</v>
      </c>
      <c r="F8361" s="2">
        <v>2.83</v>
      </c>
      <c r="G8361" s="2">
        <v>0</v>
      </c>
      <c r="H8361" s="16">
        <f t="shared" si="393"/>
        <v>0</v>
      </c>
      <c r="I8361" s="15">
        <f t="shared" si="391"/>
        <v>15.05</v>
      </c>
      <c r="J8361" s="14">
        <f t="shared" si="392"/>
        <v>0</v>
      </c>
    </row>
    <row r="8362" spans="1:10" x14ac:dyDescent="0.3">
      <c r="A8362" s="19">
        <v>20201214</v>
      </c>
      <c r="B8362" s="19" t="s">
        <v>48</v>
      </c>
      <c r="C8362" s="19">
        <v>0</v>
      </c>
      <c r="D8362" s="19">
        <v>0</v>
      </c>
      <c r="E8362" s="19">
        <v>15.16</v>
      </c>
      <c r="F8362" s="19">
        <v>2.97</v>
      </c>
      <c r="G8362" s="19">
        <v>0</v>
      </c>
      <c r="H8362" s="17">
        <f t="shared" si="393"/>
        <v>0</v>
      </c>
      <c r="I8362" s="18">
        <f t="shared" si="391"/>
        <v>15.16</v>
      </c>
      <c r="J8362" s="17">
        <f t="shared" si="392"/>
        <v>0</v>
      </c>
    </row>
    <row r="8363" spans="1:10" x14ac:dyDescent="0.3">
      <c r="A8363" s="2">
        <v>20201214</v>
      </c>
      <c r="B8363" s="2" t="s">
        <v>47</v>
      </c>
      <c r="C8363" s="2">
        <v>0</v>
      </c>
      <c r="D8363" s="2">
        <v>0</v>
      </c>
      <c r="E8363" s="2">
        <v>15.21</v>
      </c>
      <c r="F8363" s="2">
        <v>3.24</v>
      </c>
      <c r="G8363" s="2">
        <v>0</v>
      </c>
      <c r="H8363" s="16">
        <f t="shared" si="393"/>
        <v>0</v>
      </c>
      <c r="I8363" s="15">
        <f t="shared" si="391"/>
        <v>15.21</v>
      </c>
      <c r="J8363" s="14">
        <f t="shared" si="392"/>
        <v>0</v>
      </c>
    </row>
    <row r="8364" spans="1:10" x14ac:dyDescent="0.3">
      <c r="A8364" s="19">
        <v>20201214</v>
      </c>
      <c r="B8364" s="19" t="s">
        <v>46</v>
      </c>
      <c r="C8364" s="19">
        <v>0</v>
      </c>
      <c r="D8364" s="19">
        <v>0</v>
      </c>
      <c r="E8364" s="19">
        <v>15.21</v>
      </c>
      <c r="F8364" s="19">
        <v>3.59</v>
      </c>
      <c r="G8364" s="19">
        <v>0</v>
      </c>
      <c r="H8364" s="17">
        <f t="shared" si="393"/>
        <v>0</v>
      </c>
      <c r="I8364" s="18">
        <f t="shared" si="391"/>
        <v>15.21</v>
      </c>
      <c r="J8364" s="17">
        <f t="shared" si="392"/>
        <v>0</v>
      </c>
    </row>
    <row r="8365" spans="1:10" x14ac:dyDescent="0.3">
      <c r="A8365" s="2">
        <v>20201214</v>
      </c>
      <c r="B8365" s="2" t="s">
        <v>45</v>
      </c>
      <c r="C8365" s="2">
        <v>0</v>
      </c>
      <c r="D8365" s="2">
        <v>0</v>
      </c>
      <c r="E8365" s="2">
        <v>15.17</v>
      </c>
      <c r="F8365" s="2">
        <v>3.72</v>
      </c>
      <c r="G8365" s="2">
        <v>0</v>
      </c>
      <c r="H8365" s="16">
        <f t="shared" si="393"/>
        <v>0</v>
      </c>
      <c r="I8365" s="15">
        <f t="shared" si="391"/>
        <v>15.17</v>
      </c>
      <c r="J8365" s="14">
        <f t="shared" si="392"/>
        <v>0</v>
      </c>
    </row>
    <row r="8366" spans="1:10" x14ac:dyDescent="0.3">
      <c r="A8366" s="19">
        <v>20201214</v>
      </c>
      <c r="B8366" s="19" t="s">
        <v>44</v>
      </c>
      <c r="C8366" s="19">
        <v>0</v>
      </c>
      <c r="D8366" s="19">
        <v>0</v>
      </c>
      <c r="E8366" s="19">
        <v>15.14</v>
      </c>
      <c r="F8366" s="19">
        <v>3.93</v>
      </c>
      <c r="G8366" s="19">
        <v>0</v>
      </c>
      <c r="H8366" s="17">
        <f t="shared" si="393"/>
        <v>0</v>
      </c>
      <c r="I8366" s="18">
        <f t="shared" si="391"/>
        <v>15.14</v>
      </c>
      <c r="J8366" s="17">
        <f t="shared" si="392"/>
        <v>0</v>
      </c>
    </row>
    <row r="8367" spans="1:10" x14ac:dyDescent="0.3">
      <c r="A8367" s="2">
        <v>20201214</v>
      </c>
      <c r="B8367" s="2" t="s">
        <v>43</v>
      </c>
      <c r="C8367" s="2">
        <v>0</v>
      </c>
      <c r="D8367" s="2">
        <v>0</v>
      </c>
      <c r="E8367" s="2">
        <v>15.06</v>
      </c>
      <c r="F8367" s="2">
        <v>3.93</v>
      </c>
      <c r="G8367" s="2">
        <v>0</v>
      </c>
      <c r="H8367" s="16">
        <f t="shared" si="393"/>
        <v>0</v>
      </c>
      <c r="I8367" s="15">
        <f t="shared" si="391"/>
        <v>15.06</v>
      </c>
      <c r="J8367" s="14">
        <f t="shared" si="392"/>
        <v>0</v>
      </c>
    </row>
    <row r="8368" spans="1:10" x14ac:dyDescent="0.3">
      <c r="A8368" s="19">
        <v>20201214</v>
      </c>
      <c r="B8368" s="19" t="s">
        <v>42</v>
      </c>
      <c r="C8368" s="19">
        <v>0</v>
      </c>
      <c r="D8368" s="19">
        <v>0</v>
      </c>
      <c r="E8368" s="19">
        <v>14.99</v>
      </c>
      <c r="F8368" s="19">
        <v>4.41</v>
      </c>
      <c r="G8368" s="19">
        <v>0</v>
      </c>
      <c r="H8368" s="17">
        <f t="shared" si="393"/>
        <v>0</v>
      </c>
      <c r="I8368" s="18">
        <f t="shared" si="391"/>
        <v>14.99</v>
      </c>
      <c r="J8368" s="17">
        <f t="shared" si="392"/>
        <v>0</v>
      </c>
    </row>
    <row r="8369" spans="1:10" x14ac:dyDescent="0.3">
      <c r="A8369" s="2">
        <v>20201214</v>
      </c>
      <c r="B8369" s="2" t="s">
        <v>41</v>
      </c>
      <c r="C8369" s="2">
        <v>0</v>
      </c>
      <c r="D8369" s="2">
        <v>0</v>
      </c>
      <c r="E8369" s="2">
        <v>15.05</v>
      </c>
      <c r="F8369" s="2">
        <v>4.4800000000000004</v>
      </c>
      <c r="G8369" s="2">
        <v>0</v>
      </c>
      <c r="H8369" s="16">
        <f t="shared" si="393"/>
        <v>0</v>
      </c>
      <c r="I8369" s="15">
        <f t="shared" si="391"/>
        <v>15.05</v>
      </c>
      <c r="J8369" s="14">
        <f t="shared" si="392"/>
        <v>0</v>
      </c>
    </row>
    <row r="8370" spans="1:10" x14ac:dyDescent="0.3">
      <c r="A8370" s="19">
        <v>20201214</v>
      </c>
      <c r="B8370" s="19" t="s">
        <v>40</v>
      </c>
      <c r="C8370" s="19">
        <v>2</v>
      </c>
      <c r="D8370" s="19">
        <v>3</v>
      </c>
      <c r="E8370" s="19">
        <v>15.17</v>
      </c>
      <c r="F8370" s="19">
        <v>4.4800000000000004</v>
      </c>
      <c r="G8370" s="19">
        <v>0</v>
      </c>
      <c r="H8370" s="17">
        <f t="shared" si="393"/>
        <v>38.214645218594796</v>
      </c>
      <c r="I8370" s="18">
        <f t="shared" si="391"/>
        <v>16.364207663081089</v>
      </c>
      <c r="J8370" s="17">
        <f t="shared" si="392"/>
        <v>3.9699707050110458E-2</v>
      </c>
    </row>
    <row r="8371" spans="1:10" x14ac:dyDescent="0.3">
      <c r="A8371" s="2">
        <v>20201214</v>
      </c>
      <c r="B8371" s="2" t="s">
        <v>39</v>
      </c>
      <c r="C8371" s="2">
        <v>143</v>
      </c>
      <c r="D8371" s="2">
        <v>12.17</v>
      </c>
      <c r="E8371" s="2">
        <v>15.32</v>
      </c>
      <c r="F8371" s="2">
        <v>3.86</v>
      </c>
      <c r="G8371" s="2">
        <v>0</v>
      </c>
      <c r="H8371" s="16">
        <f t="shared" si="393"/>
        <v>678.32630930117273</v>
      </c>
      <c r="I8371" s="15">
        <f t="shared" si="391"/>
        <v>36.517697165661644</v>
      </c>
      <c r="J8371" s="14">
        <f t="shared" si="392"/>
        <v>0.64316890275602945</v>
      </c>
    </row>
    <row r="8372" spans="1:10" x14ac:dyDescent="0.3">
      <c r="A8372" s="19">
        <v>20201214</v>
      </c>
      <c r="B8372" s="19" t="s">
        <v>38</v>
      </c>
      <c r="C8372" s="19">
        <v>155</v>
      </c>
      <c r="D8372" s="19">
        <v>19.760000000000002</v>
      </c>
      <c r="E8372" s="19">
        <v>15.44</v>
      </c>
      <c r="F8372" s="19">
        <v>3.38</v>
      </c>
      <c r="G8372" s="19">
        <v>0</v>
      </c>
      <c r="H8372" s="17">
        <f t="shared" si="393"/>
        <v>458.47004002269875</v>
      </c>
      <c r="I8372" s="18">
        <f t="shared" si="391"/>
        <v>29.767188750709337</v>
      </c>
      <c r="J8372" s="17">
        <f t="shared" si="392"/>
        <v>0.44863478054469813</v>
      </c>
    </row>
    <row r="8373" spans="1:10" x14ac:dyDescent="0.3">
      <c r="A8373" s="2">
        <v>20201214</v>
      </c>
      <c r="B8373" s="2" t="s">
        <v>37</v>
      </c>
      <c r="C8373" s="2">
        <v>218</v>
      </c>
      <c r="D8373" s="2">
        <v>25.19</v>
      </c>
      <c r="E8373" s="2">
        <v>15.61</v>
      </c>
      <c r="F8373" s="2">
        <v>3.38</v>
      </c>
      <c r="G8373" s="2">
        <v>0</v>
      </c>
      <c r="H8373" s="16">
        <f t="shared" si="393"/>
        <v>512.19233564663284</v>
      </c>
      <c r="I8373" s="15">
        <f t="shared" si="391"/>
        <v>31.616010488957276</v>
      </c>
      <c r="J8373" s="14">
        <f t="shared" si="392"/>
        <v>0.49694332125412538</v>
      </c>
    </row>
    <row r="8374" spans="1:10" x14ac:dyDescent="0.3">
      <c r="A8374" s="19">
        <v>20201214</v>
      </c>
      <c r="B8374" s="19" t="s">
        <v>36</v>
      </c>
      <c r="C8374" s="19">
        <v>323</v>
      </c>
      <c r="D8374" s="19">
        <v>27.85</v>
      </c>
      <c r="E8374" s="19">
        <v>16.27</v>
      </c>
      <c r="F8374" s="19">
        <v>4.28</v>
      </c>
      <c r="G8374" s="19">
        <v>0</v>
      </c>
      <c r="H8374" s="17">
        <f t="shared" si="393"/>
        <v>691.41429634533586</v>
      </c>
      <c r="I8374" s="18">
        <f t="shared" si="391"/>
        <v>37.876696760791745</v>
      </c>
      <c r="J8374" s="17">
        <f t="shared" si="392"/>
        <v>0.65135020130981802</v>
      </c>
    </row>
    <row r="8375" spans="1:10" x14ac:dyDescent="0.3">
      <c r="A8375" s="2">
        <v>20201214</v>
      </c>
      <c r="B8375" s="2" t="s">
        <v>35</v>
      </c>
      <c r="C8375" s="2">
        <v>357.01</v>
      </c>
      <c r="D8375" s="2">
        <v>27.4</v>
      </c>
      <c r="E8375" s="2">
        <v>16.47</v>
      </c>
      <c r="F8375" s="2">
        <v>5.24</v>
      </c>
      <c r="G8375" s="2">
        <v>0</v>
      </c>
      <c r="H8375" s="16">
        <f t="shared" si="393"/>
        <v>775.77176653327172</v>
      </c>
      <c r="I8375" s="15">
        <f t="shared" si="391"/>
        <v>40.712867704164736</v>
      </c>
      <c r="J8375" s="14">
        <f t="shared" si="392"/>
        <v>0.72091857042053609</v>
      </c>
    </row>
    <row r="8376" spans="1:10" x14ac:dyDescent="0.3">
      <c r="A8376" s="19">
        <v>20201214</v>
      </c>
      <c r="B8376" s="19" t="s">
        <v>34</v>
      </c>
      <c r="C8376" s="19">
        <v>359.01</v>
      </c>
      <c r="D8376" s="19">
        <v>23.89</v>
      </c>
      <c r="E8376" s="19">
        <v>16.07</v>
      </c>
      <c r="F8376" s="19">
        <v>5.52</v>
      </c>
      <c r="G8376" s="19">
        <v>0</v>
      </c>
      <c r="H8376" s="17">
        <f t="shared" si="393"/>
        <v>886.48381484798983</v>
      </c>
      <c r="I8376" s="18">
        <f t="shared" si="391"/>
        <v>43.772619213999683</v>
      </c>
      <c r="J8376" s="17">
        <f t="shared" si="392"/>
        <v>0.81159651091817187</v>
      </c>
    </row>
    <row r="8377" spans="1:10" x14ac:dyDescent="0.3">
      <c r="A8377" s="2">
        <v>20201214</v>
      </c>
      <c r="B8377" s="2" t="s">
        <v>33</v>
      </c>
      <c r="C8377" s="2">
        <v>114</v>
      </c>
      <c r="D8377" s="2">
        <v>17.79</v>
      </c>
      <c r="E8377" s="2">
        <v>15.38</v>
      </c>
      <c r="F8377" s="2">
        <v>5.59</v>
      </c>
      <c r="G8377" s="2">
        <v>0</v>
      </c>
      <c r="H8377" s="16">
        <f t="shared" si="393"/>
        <v>373.12318744615601</v>
      </c>
      <c r="I8377" s="15">
        <f t="shared" si="391"/>
        <v>27.040099607692376</v>
      </c>
      <c r="J8377" s="14">
        <f t="shared" si="392"/>
        <v>0.36969774933867178</v>
      </c>
    </row>
    <row r="8378" spans="1:10" x14ac:dyDescent="0.3">
      <c r="A8378" s="19">
        <v>20201214</v>
      </c>
      <c r="B8378" s="19" t="s">
        <v>32</v>
      </c>
      <c r="C8378" s="19">
        <v>92</v>
      </c>
      <c r="D8378" s="19">
        <v>9.69</v>
      </c>
      <c r="E8378" s="19">
        <v>15.06</v>
      </c>
      <c r="F8378" s="19">
        <v>5.03</v>
      </c>
      <c r="G8378" s="19">
        <v>0</v>
      </c>
      <c r="H8378" s="17">
        <f t="shared" si="393"/>
        <v>546.58658690891616</v>
      </c>
      <c r="I8378" s="18">
        <f t="shared" si="391"/>
        <v>32.140830840903632</v>
      </c>
      <c r="J8378" s="17">
        <f t="shared" si="392"/>
        <v>0.52902271630231068</v>
      </c>
    </row>
    <row r="8379" spans="1:10" x14ac:dyDescent="0.3">
      <c r="A8379" s="2">
        <v>20201214</v>
      </c>
      <c r="B8379" s="2" t="s">
        <v>31</v>
      </c>
      <c r="C8379" s="2">
        <v>0</v>
      </c>
      <c r="D8379" s="2">
        <v>0</v>
      </c>
      <c r="E8379" s="2">
        <v>14.66</v>
      </c>
      <c r="F8379" s="2">
        <v>4.9000000000000004</v>
      </c>
      <c r="G8379" s="2">
        <v>0</v>
      </c>
      <c r="H8379" s="16">
        <f t="shared" si="393"/>
        <v>0</v>
      </c>
      <c r="I8379" s="15">
        <f t="shared" si="391"/>
        <v>14.66</v>
      </c>
      <c r="J8379" s="14">
        <f t="shared" si="392"/>
        <v>0</v>
      </c>
    </row>
    <row r="8380" spans="1:10" x14ac:dyDescent="0.3">
      <c r="A8380" s="19">
        <v>20201214</v>
      </c>
      <c r="B8380" s="19" t="s">
        <v>30</v>
      </c>
      <c r="C8380" s="19">
        <v>0</v>
      </c>
      <c r="D8380" s="19">
        <v>0</v>
      </c>
      <c r="E8380" s="19">
        <v>14.27</v>
      </c>
      <c r="F8380" s="19">
        <v>4.28</v>
      </c>
      <c r="G8380" s="19">
        <v>0</v>
      </c>
      <c r="H8380" s="17">
        <f t="shared" si="393"/>
        <v>0</v>
      </c>
      <c r="I8380" s="18">
        <f t="shared" si="391"/>
        <v>14.27</v>
      </c>
      <c r="J8380" s="17">
        <f t="shared" si="392"/>
        <v>0</v>
      </c>
    </row>
    <row r="8381" spans="1:10" x14ac:dyDescent="0.3">
      <c r="A8381" s="2">
        <v>20201214</v>
      </c>
      <c r="B8381" s="2" t="s">
        <v>29</v>
      </c>
      <c r="C8381" s="2">
        <v>0</v>
      </c>
      <c r="D8381" s="2">
        <v>0</v>
      </c>
      <c r="E8381" s="2">
        <v>13.73</v>
      </c>
      <c r="F8381" s="2">
        <v>4.62</v>
      </c>
      <c r="G8381" s="2">
        <v>0</v>
      </c>
      <c r="H8381" s="16">
        <f t="shared" si="393"/>
        <v>0</v>
      </c>
      <c r="I8381" s="15">
        <f t="shared" si="391"/>
        <v>13.73</v>
      </c>
      <c r="J8381" s="14">
        <f t="shared" si="392"/>
        <v>0</v>
      </c>
    </row>
    <row r="8382" spans="1:10" x14ac:dyDescent="0.3">
      <c r="A8382" s="19">
        <v>20201214</v>
      </c>
      <c r="B8382" s="19" t="s">
        <v>28</v>
      </c>
      <c r="C8382" s="19">
        <v>0</v>
      </c>
      <c r="D8382" s="19">
        <v>0</v>
      </c>
      <c r="E8382" s="19">
        <v>13.56</v>
      </c>
      <c r="F8382" s="19">
        <v>3.86</v>
      </c>
      <c r="G8382" s="19">
        <v>0</v>
      </c>
      <c r="H8382" s="17">
        <f t="shared" si="393"/>
        <v>0</v>
      </c>
      <c r="I8382" s="18">
        <f t="shared" si="391"/>
        <v>13.56</v>
      </c>
      <c r="J8382" s="17">
        <f t="shared" si="392"/>
        <v>0</v>
      </c>
    </row>
    <row r="8383" spans="1:10" x14ac:dyDescent="0.3">
      <c r="A8383" s="2">
        <v>20201214</v>
      </c>
      <c r="B8383" s="2" t="s">
        <v>27</v>
      </c>
      <c r="C8383" s="2">
        <v>0</v>
      </c>
      <c r="D8383" s="2">
        <v>0</v>
      </c>
      <c r="E8383" s="2">
        <v>13.45</v>
      </c>
      <c r="F8383" s="2">
        <v>3.79</v>
      </c>
      <c r="G8383" s="2">
        <v>0</v>
      </c>
      <c r="H8383" s="16">
        <f t="shared" si="393"/>
        <v>0</v>
      </c>
      <c r="I8383" s="15">
        <f t="shared" si="391"/>
        <v>13.45</v>
      </c>
      <c r="J8383" s="14">
        <f t="shared" si="392"/>
        <v>0</v>
      </c>
    </row>
    <row r="8384" spans="1:10" x14ac:dyDescent="0.3">
      <c r="A8384" s="19">
        <v>20201214</v>
      </c>
      <c r="B8384" s="19" t="s">
        <v>26</v>
      </c>
      <c r="C8384" s="19">
        <v>0</v>
      </c>
      <c r="D8384" s="19">
        <v>0</v>
      </c>
      <c r="E8384" s="19">
        <v>13.38</v>
      </c>
      <c r="F8384" s="19">
        <v>4.21</v>
      </c>
      <c r="G8384" s="19">
        <v>0</v>
      </c>
      <c r="H8384" s="17">
        <f t="shared" si="393"/>
        <v>0</v>
      </c>
      <c r="I8384" s="18">
        <f t="shared" si="391"/>
        <v>13.38</v>
      </c>
      <c r="J8384" s="17">
        <f t="shared" si="392"/>
        <v>0</v>
      </c>
    </row>
    <row r="8385" spans="1:10" x14ac:dyDescent="0.3">
      <c r="A8385" s="2">
        <v>20201214</v>
      </c>
      <c r="B8385" s="2" t="s">
        <v>25</v>
      </c>
      <c r="C8385" s="2">
        <v>0</v>
      </c>
      <c r="D8385" s="2">
        <v>0</v>
      </c>
      <c r="E8385" s="2">
        <v>13.48</v>
      </c>
      <c r="F8385" s="2">
        <v>4.97</v>
      </c>
      <c r="G8385" s="2">
        <v>0</v>
      </c>
      <c r="H8385" s="16">
        <f t="shared" si="393"/>
        <v>0</v>
      </c>
      <c r="I8385" s="15">
        <f t="shared" si="391"/>
        <v>13.48</v>
      </c>
      <c r="J8385" s="14">
        <f t="shared" si="392"/>
        <v>0</v>
      </c>
    </row>
    <row r="8386" spans="1:10" x14ac:dyDescent="0.3">
      <c r="A8386" s="19">
        <v>20201215</v>
      </c>
      <c r="B8386" s="19" t="s">
        <v>48</v>
      </c>
      <c r="C8386" s="19">
        <v>0</v>
      </c>
      <c r="D8386" s="19">
        <v>0</v>
      </c>
      <c r="E8386" s="19">
        <v>13.29</v>
      </c>
      <c r="F8386" s="19">
        <v>4.9000000000000004</v>
      </c>
      <c r="G8386" s="19">
        <v>0</v>
      </c>
      <c r="H8386" s="17">
        <f t="shared" si="393"/>
        <v>0</v>
      </c>
      <c r="I8386" s="18">
        <f t="shared" si="391"/>
        <v>13.29</v>
      </c>
      <c r="J8386" s="17">
        <f t="shared" si="392"/>
        <v>0</v>
      </c>
    </row>
    <row r="8387" spans="1:10" x14ac:dyDescent="0.3">
      <c r="A8387" s="2">
        <v>20201215</v>
      </c>
      <c r="B8387" s="2" t="s">
        <v>47</v>
      </c>
      <c r="C8387" s="2">
        <v>0</v>
      </c>
      <c r="D8387" s="2">
        <v>0</v>
      </c>
      <c r="E8387" s="2">
        <v>13</v>
      </c>
      <c r="F8387" s="2">
        <v>4.4800000000000004</v>
      </c>
      <c r="G8387" s="2">
        <v>0</v>
      </c>
      <c r="H8387" s="16">
        <f t="shared" si="393"/>
        <v>0</v>
      </c>
      <c r="I8387" s="15">
        <f t="shared" si="391"/>
        <v>13</v>
      </c>
      <c r="J8387" s="14">
        <f t="shared" si="392"/>
        <v>0</v>
      </c>
    </row>
    <row r="8388" spans="1:10" x14ac:dyDescent="0.3">
      <c r="A8388" s="19">
        <v>20201215</v>
      </c>
      <c r="B8388" s="19" t="s">
        <v>46</v>
      </c>
      <c r="C8388" s="19">
        <v>0</v>
      </c>
      <c r="D8388" s="19">
        <v>0</v>
      </c>
      <c r="E8388" s="19">
        <v>12.88</v>
      </c>
      <c r="F8388" s="19">
        <v>3.86</v>
      </c>
      <c r="G8388" s="19">
        <v>0</v>
      </c>
      <c r="H8388" s="17">
        <f t="shared" si="393"/>
        <v>0</v>
      </c>
      <c r="I8388" s="18">
        <f t="shared" si="391"/>
        <v>12.88</v>
      </c>
      <c r="J8388" s="17">
        <f t="shared" si="392"/>
        <v>0</v>
      </c>
    </row>
    <row r="8389" spans="1:10" x14ac:dyDescent="0.3">
      <c r="A8389" s="2">
        <v>20201215</v>
      </c>
      <c r="B8389" s="2" t="s">
        <v>45</v>
      </c>
      <c r="C8389" s="2">
        <v>0</v>
      </c>
      <c r="D8389" s="2">
        <v>0</v>
      </c>
      <c r="E8389" s="2">
        <v>12.77</v>
      </c>
      <c r="F8389" s="2">
        <v>3.59</v>
      </c>
      <c r="G8389" s="2">
        <v>0</v>
      </c>
      <c r="H8389" s="16">
        <f t="shared" si="393"/>
        <v>0</v>
      </c>
      <c r="I8389" s="15">
        <f t="shared" si="391"/>
        <v>12.77</v>
      </c>
      <c r="J8389" s="14">
        <f t="shared" si="392"/>
        <v>0</v>
      </c>
    </row>
    <row r="8390" spans="1:10" x14ac:dyDescent="0.3">
      <c r="A8390" s="19">
        <v>20201215</v>
      </c>
      <c r="B8390" s="19" t="s">
        <v>44</v>
      </c>
      <c r="C8390" s="19">
        <v>0</v>
      </c>
      <c r="D8390" s="19">
        <v>0</v>
      </c>
      <c r="E8390" s="19">
        <v>12.65</v>
      </c>
      <c r="F8390" s="19">
        <v>3.45</v>
      </c>
      <c r="G8390" s="19">
        <v>0</v>
      </c>
      <c r="H8390" s="17">
        <f t="shared" si="393"/>
        <v>0</v>
      </c>
      <c r="I8390" s="18">
        <f t="shared" si="391"/>
        <v>12.65</v>
      </c>
      <c r="J8390" s="17">
        <f t="shared" si="392"/>
        <v>0</v>
      </c>
    </row>
    <row r="8391" spans="1:10" x14ac:dyDescent="0.3">
      <c r="A8391" s="2">
        <v>20201215</v>
      </c>
      <c r="B8391" s="2" t="s">
        <v>43</v>
      </c>
      <c r="C8391" s="2">
        <v>0</v>
      </c>
      <c r="D8391" s="2">
        <v>0</v>
      </c>
      <c r="E8391" s="2">
        <v>12.65</v>
      </c>
      <c r="F8391" s="2">
        <v>3.1</v>
      </c>
      <c r="G8391" s="2">
        <v>0</v>
      </c>
      <c r="H8391" s="16">
        <f t="shared" si="393"/>
        <v>0</v>
      </c>
      <c r="I8391" s="15">
        <f t="shared" si="391"/>
        <v>12.65</v>
      </c>
      <c r="J8391" s="14">
        <f t="shared" si="392"/>
        <v>0</v>
      </c>
    </row>
    <row r="8392" spans="1:10" x14ac:dyDescent="0.3">
      <c r="A8392" s="19">
        <v>20201215</v>
      </c>
      <c r="B8392" s="19" t="s">
        <v>42</v>
      </c>
      <c r="C8392" s="19">
        <v>0</v>
      </c>
      <c r="D8392" s="19">
        <v>0</v>
      </c>
      <c r="E8392" s="19">
        <v>12.51</v>
      </c>
      <c r="F8392" s="19">
        <v>2.69</v>
      </c>
      <c r="G8392" s="19">
        <v>0</v>
      </c>
      <c r="H8392" s="17">
        <f t="shared" si="393"/>
        <v>0</v>
      </c>
      <c r="I8392" s="18">
        <f t="shared" si="391"/>
        <v>12.51</v>
      </c>
      <c r="J8392" s="17">
        <f t="shared" si="392"/>
        <v>0</v>
      </c>
    </row>
    <row r="8393" spans="1:10" x14ac:dyDescent="0.3">
      <c r="A8393" s="2">
        <v>20201215</v>
      </c>
      <c r="B8393" s="2" t="s">
        <v>41</v>
      </c>
      <c r="C8393" s="2">
        <v>0</v>
      </c>
      <c r="D8393" s="2">
        <v>0</v>
      </c>
      <c r="E8393" s="2">
        <v>12.57</v>
      </c>
      <c r="F8393" s="2">
        <v>2.41</v>
      </c>
      <c r="G8393" s="2">
        <v>0</v>
      </c>
      <c r="H8393" s="16">
        <f t="shared" si="393"/>
        <v>0</v>
      </c>
      <c r="I8393" s="15">
        <f t="shared" si="391"/>
        <v>12.57</v>
      </c>
      <c r="J8393" s="14">
        <f t="shared" si="392"/>
        <v>0</v>
      </c>
    </row>
    <row r="8394" spans="1:10" x14ac:dyDescent="0.3">
      <c r="A8394" s="19">
        <v>20201215</v>
      </c>
      <c r="B8394" s="19" t="s">
        <v>40</v>
      </c>
      <c r="C8394" s="19">
        <v>19.88</v>
      </c>
      <c r="D8394" s="19">
        <v>2.89</v>
      </c>
      <c r="E8394" s="19">
        <v>11.76</v>
      </c>
      <c r="F8394" s="19">
        <v>1.79</v>
      </c>
      <c r="G8394" s="19">
        <v>0</v>
      </c>
      <c r="H8394" s="17">
        <f t="shared" si="393"/>
        <v>394.29869556042183</v>
      </c>
      <c r="I8394" s="18">
        <f t="shared" ref="I8394:I8457" si="394">E8394+H8394*((NOCT-20)/(800))</f>
        <v>24.081834236263184</v>
      </c>
      <c r="J8394" s="17">
        <f t="shared" ref="J8394:J8457" si="395">P_STC__W*(H8394/1000)*(1+(alpha_p/100)*(I8394-25))</f>
        <v>0.39592783759369538</v>
      </c>
    </row>
    <row r="8395" spans="1:10" x14ac:dyDescent="0.3">
      <c r="A8395" s="2">
        <v>20201215</v>
      </c>
      <c r="B8395" s="2" t="s">
        <v>39</v>
      </c>
      <c r="C8395" s="2">
        <v>170</v>
      </c>
      <c r="D8395" s="2">
        <v>12.06</v>
      </c>
      <c r="E8395" s="2">
        <v>12.46</v>
      </c>
      <c r="F8395" s="2">
        <v>1.86</v>
      </c>
      <c r="G8395" s="2">
        <v>0</v>
      </c>
      <c r="H8395" s="16">
        <f t="shared" si="393"/>
        <v>813.64671082875725</v>
      </c>
      <c r="I8395" s="15">
        <f t="shared" si="394"/>
        <v>37.886459713398665</v>
      </c>
      <c r="J8395" s="14">
        <f t="shared" si="395"/>
        <v>0.76646409580860375</v>
      </c>
    </row>
    <row r="8396" spans="1:10" x14ac:dyDescent="0.3">
      <c r="A8396" s="19">
        <v>20201215</v>
      </c>
      <c r="B8396" s="19" t="s">
        <v>38</v>
      </c>
      <c r="C8396" s="19">
        <v>306.01</v>
      </c>
      <c r="D8396" s="19">
        <v>19.66</v>
      </c>
      <c r="E8396" s="19">
        <v>14.29</v>
      </c>
      <c r="F8396" s="19">
        <v>2.41</v>
      </c>
      <c r="G8396" s="19">
        <v>0</v>
      </c>
      <c r="H8396" s="17">
        <f t="shared" si="393"/>
        <v>909.55862772152068</v>
      </c>
      <c r="I8396" s="18">
        <f t="shared" si="394"/>
        <v>42.71370711629752</v>
      </c>
      <c r="J8396" s="17">
        <f t="shared" si="395"/>
        <v>0.8370561796069983</v>
      </c>
    </row>
    <row r="8397" spans="1:10" x14ac:dyDescent="0.3">
      <c r="A8397" s="2">
        <v>20201215</v>
      </c>
      <c r="B8397" s="2" t="s">
        <v>37</v>
      </c>
      <c r="C8397" s="2">
        <v>403.01</v>
      </c>
      <c r="D8397" s="2">
        <v>25.1</v>
      </c>
      <c r="E8397" s="2">
        <v>14.91</v>
      </c>
      <c r="F8397" s="2">
        <v>3.86</v>
      </c>
      <c r="G8397" s="2">
        <v>0</v>
      </c>
      <c r="H8397" s="16">
        <f t="shared" si="393"/>
        <v>950.04844040509613</v>
      </c>
      <c r="I8397" s="15">
        <f t="shared" si="394"/>
        <v>44.599013762659254</v>
      </c>
      <c r="J8397" s="14">
        <f t="shared" si="395"/>
        <v>0.86625838434098024</v>
      </c>
    </row>
    <row r="8398" spans="1:10" x14ac:dyDescent="0.3">
      <c r="A8398" s="19">
        <v>20201215</v>
      </c>
      <c r="B8398" s="19" t="s">
        <v>36</v>
      </c>
      <c r="C8398" s="19">
        <v>413.01</v>
      </c>
      <c r="D8398" s="19">
        <v>27.79</v>
      </c>
      <c r="E8398" s="19">
        <v>15.38</v>
      </c>
      <c r="F8398" s="19">
        <v>5.24</v>
      </c>
      <c r="G8398" s="19">
        <v>0</v>
      </c>
      <c r="H8398" s="17">
        <f t="shared" si="393"/>
        <v>885.84606634701731</v>
      </c>
      <c r="I8398" s="18">
        <f t="shared" si="394"/>
        <v>43.062689573344294</v>
      </c>
      <c r="J8398" s="17">
        <f t="shared" si="395"/>
        <v>0.81384263506914289</v>
      </c>
    </row>
    <row r="8399" spans="1:10" x14ac:dyDescent="0.3">
      <c r="A8399" s="2">
        <v>20201215</v>
      </c>
      <c r="B8399" s="2" t="s">
        <v>35</v>
      </c>
      <c r="C8399" s="2">
        <v>464.01</v>
      </c>
      <c r="D8399" s="2">
        <v>27.36</v>
      </c>
      <c r="E8399" s="2">
        <v>15.6</v>
      </c>
      <c r="F8399" s="2">
        <v>5.66</v>
      </c>
      <c r="G8399" s="2">
        <v>0</v>
      </c>
      <c r="H8399" s="16">
        <f t="shared" si="393"/>
        <v>1009.6395420211002</v>
      </c>
      <c r="I8399" s="15">
        <f t="shared" si="394"/>
        <v>47.151235688159382</v>
      </c>
      <c r="J8399" s="14">
        <f t="shared" si="395"/>
        <v>0.908998106471824</v>
      </c>
    </row>
    <row r="8400" spans="1:10" x14ac:dyDescent="0.3">
      <c r="A8400" s="19">
        <v>20201215</v>
      </c>
      <c r="B8400" s="19" t="s">
        <v>34</v>
      </c>
      <c r="C8400" s="19">
        <v>365.01</v>
      </c>
      <c r="D8400" s="19">
        <v>23.88</v>
      </c>
      <c r="E8400" s="19">
        <v>15.68</v>
      </c>
      <c r="F8400" s="19">
        <v>5.59</v>
      </c>
      <c r="G8400" s="19">
        <v>0</v>
      </c>
      <c r="H8400" s="17">
        <f t="shared" si="393"/>
        <v>901.65459078468064</v>
      </c>
      <c r="I8400" s="18">
        <f t="shared" si="394"/>
        <v>43.856705962021266</v>
      </c>
      <c r="J8400" s="17">
        <f t="shared" si="395"/>
        <v>0.82514453104488072</v>
      </c>
    </row>
    <row r="8401" spans="1:10" x14ac:dyDescent="0.3">
      <c r="A8401" s="2">
        <v>20201215</v>
      </c>
      <c r="B8401" s="2" t="s">
        <v>33</v>
      </c>
      <c r="C8401" s="2">
        <v>267.01</v>
      </c>
      <c r="D8401" s="2">
        <v>17.79</v>
      </c>
      <c r="E8401" s="2">
        <v>15.61</v>
      </c>
      <c r="F8401" s="2">
        <v>5.45</v>
      </c>
      <c r="G8401" s="2">
        <v>0</v>
      </c>
      <c r="H8401" s="16">
        <f t="shared" si="393"/>
        <v>873.92651122805353</v>
      </c>
      <c r="I8401" s="15">
        <f t="shared" si="394"/>
        <v>42.920203475876676</v>
      </c>
      <c r="J8401" s="14">
        <f t="shared" si="395"/>
        <v>0.80345227715928969</v>
      </c>
    </row>
    <row r="8402" spans="1:10" x14ac:dyDescent="0.3">
      <c r="A8402" s="19">
        <v>20201215</v>
      </c>
      <c r="B8402" s="19" t="s">
        <v>32</v>
      </c>
      <c r="C8402" s="19">
        <v>116.01</v>
      </c>
      <c r="D8402" s="19">
        <v>9.7100000000000009</v>
      </c>
      <c r="E8402" s="19">
        <v>15.49</v>
      </c>
      <c r="F8402" s="19">
        <v>5.31</v>
      </c>
      <c r="G8402" s="19">
        <v>0</v>
      </c>
      <c r="H8402" s="17">
        <f t="shared" si="393"/>
        <v>687.82774175725058</v>
      </c>
      <c r="I8402" s="18">
        <f t="shared" si="394"/>
        <v>36.984616929914083</v>
      </c>
      <c r="J8402" s="17">
        <f t="shared" si="395"/>
        <v>0.65073265776297229</v>
      </c>
    </row>
    <row r="8403" spans="1:10" x14ac:dyDescent="0.3">
      <c r="A8403" s="2">
        <v>20201215</v>
      </c>
      <c r="B8403" s="2" t="s">
        <v>31</v>
      </c>
      <c r="C8403" s="2">
        <v>0</v>
      </c>
      <c r="D8403" s="2">
        <v>0</v>
      </c>
      <c r="E8403" s="2">
        <v>15.15</v>
      </c>
      <c r="F8403" s="2">
        <v>5.31</v>
      </c>
      <c r="G8403" s="2">
        <v>0</v>
      </c>
      <c r="H8403" s="16">
        <f t="shared" ref="H8403:H8466" si="396">IF(D8403&gt;0,C8403/SIN(D8403*PI()/180),0)</f>
        <v>0</v>
      </c>
      <c r="I8403" s="15">
        <f t="shared" si="394"/>
        <v>15.15</v>
      </c>
      <c r="J8403" s="14">
        <f t="shared" si="395"/>
        <v>0</v>
      </c>
    </row>
    <row r="8404" spans="1:10" x14ac:dyDescent="0.3">
      <c r="A8404" s="19">
        <v>20201215</v>
      </c>
      <c r="B8404" s="19" t="s">
        <v>30</v>
      </c>
      <c r="C8404" s="19">
        <v>0</v>
      </c>
      <c r="D8404" s="19">
        <v>0</v>
      </c>
      <c r="E8404" s="19">
        <v>15.07</v>
      </c>
      <c r="F8404" s="19">
        <v>5.52</v>
      </c>
      <c r="G8404" s="19">
        <v>0</v>
      </c>
      <c r="H8404" s="17">
        <f t="shared" si="396"/>
        <v>0</v>
      </c>
      <c r="I8404" s="18">
        <f t="shared" si="394"/>
        <v>15.07</v>
      </c>
      <c r="J8404" s="17">
        <f t="shared" si="395"/>
        <v>0</v>
      </c>
    </row>
    <row r="8405" spans="1:10" x14ac:dyDescent="0.3">
      <c r="A8405" s="2">
        <v>20201215</v>
      </c>
      <c r="B8405" s="2" t="s">
        <v>29</v>
      </c>
      <c r="C8405" s="2">
        <v>0</v>
      </c>
      <c r="D8405" s="2">
        <v>0</v>
      </c>
      <c r="E8405" s="2">
        <v>15.38</v>
      </c>
      <c r="F8405" s="2">
        <v>6</v>
      </c>
      <c r="G8405" s="2">
        <v>0</v>
      </c>
      <c r="H8405" s="16">
        <f t="shared" si="396"/>
        <v>0</v>
      </c>
      <c r="I8405" s="15">
        <f t="shared" si="394"/>
        <v>15.38</v>
      </c>
      <c r="J8405" s="14">
        <f t="shared" si="395"/>
        <v>0</v>
      </c>
    </row>
    <row r="8406" spans="1:10" x14ac:dyDescent="0.3">
      <c r="A8406" s="19">
        <v>20201215</v>
      </c>
      <c r="B8406" s="19" t="s">
        <v>28</v>
      </c>
      <c r="C8406" s="19">
        <v>0</v>
      </c>
      <c r="D8406" s="19">
        <v>0</v>
      </c>
      <c r="E8406" s="19">
        <v>15.47</v>
      </c>
      <c r="F8406" s="19">
        <v>6.48</v>
      </c>
      <c r="G8406" s="19">
        <v>0</v>
      </c>
      <c r="H8406" s="17">
        <f t="shared" si="396"/>
        <v>0</v>
      </c>
      <c r="I8406" s="18">
        <f t="shared" si="394"/>
        <v>15.47</v>
      </c>
      <c r="J8406" s="17">
        <f t="shared" si="395"/>
        <v>0</v>
      </c>
    </row>
    <row r="8407" spans="1:10" x14ac:dyDescent="0.3">
      <c r="A8407" s="2">
        <v>20201215</v>
      </c>
      <c r="B8407" s="2" t="s">
        <v>27</v>
      </c>
      <c r="C8407" s="2">
        <v>0</v>
      </c>
      <c r="D8407" s="2">
        <v>0</v>
      </c>
      <c r="E8407" s="2">
        <v>15.65</v>
      </c>
      <c r="F8407" s="2">
        <v>7.03</v>
      </c>
      <c r="G8407" s="2">
        <v>0</v>
      </c>
      <c r="H8407" s="16">
        <f t="shared" si="396"/>
        <v>0</v>
      </c>
      <c r="I8407" s="15">
        <f t="shared" si="394"/>
        <v>15.65</v>
      </c>
      <c r="J8407" s="14">
        <f t="shared" si="395"/>
        <v>0</v>
      </c>
    </row>
    <row r="8408" spans="1:10" x14ac:dyDescent="0.3">
      <c r="A8408" s="19">
        <v>20201215</v>
      </c>
      <c r="B8408" s="19" t="s">
        <v>26</v>
      </c>
      <c r="C8408" s="19">
        <v>0</v>
      </c>
      <c r="D8408" s="19">
        <v>0</v>
      </c>
      <c r="E8408" s="19">
        <v>15.67</v>
      </c>
      <c r="F8408" s="19">
        <v>7.59</v>
      </c>
      <c r="G8408" s="19">
        <v>0</v>
      </c>
      <c r="H8408" s="17">
        <f t="shared" si="396"/>
        <v>0</v>
      </c>
      <c r="I8408" s="18">
        <f t="shared" si="394"/>
        <v>15.67</v>
      </c>
      <c r="J8408" s="17">
        <f t="shared" si="395"/>
        <v>0</v>
      </c>
    </row>
    <row r="8409" spans="1:10" x14ac:dyDescent="0.3">
      <c r="A8409" s="2">
        <v>20201215</v>
      </c>
      <c r="B8409" s="2" t="s">
        <v>25</v>
      </c>
      <c r="C8409" s="2">
        <v>0</v>
      </c>
      <c r="D8409" s="2">
        <v>0</v>
      </c>
      <c r="E8409" s="2">
        <v>15.8</v>
      </c>
      <c r="F8409" s="2">
        <v>8.14</v>
      </c>
      <c r="G8409" s="2">
        <v>0</v>
      </c>
      <c r="H8409" s="16">
        <f t="shared" si="396"/>
        <v>0</v>
      </c>
      <c r="I8409" s="15">
        <f t="shared" si="394"/>
        <v>15.8</v>
      </c>
      <c r="J8409" s="14">
        <f t="shared" si="395"/>
        <v>0</v>
      </c>
    </row>
    <row r="8410" spans="1:10" x14ac:dyDescent="0.3">
      <c r="A8410" s="19">
        <v>20201216</v>
      </c>
      <c r="B8410" s="19" t="s">
        <v>48</v>
      </c>
      <c r="C8410" s="19">
        <v>0</v>
      </c>
      <c r="D8410" s="19">
        <v>0</v>
      </c>
      <c r="E8410" s="19">
        <v>15.84</v>
      </c>
      <c r="F8410" s="19">
        <v>8.34</v>
      </c>
      <c r="G8410" s="19">
        <v>0</v>
      </c>
      <c r="H8410" s="17">
        <f t="shared" si="396"/>
        <v>0</v>
      </c>
      <c r="I8410" s="18">
        <f t="shared" si="394"/>
        <v>15.84</v>
      </c>
      <c r="J8410" s="17">
        <f t="shared" si="395"/>
        <v>0</v>
      </c>
    </row>
    <row r="8411" spans="1:10" x14ac:dyDescent="0.3">
      <c r="A8411" s="2">
        <v>20201216</v>
      </c>
      <c r="B8411" s="2" t="s">
        <v>47</v>
      </c>
      <c r="C8411" s="2">
        <v>0</v>
      </c>
      <c r="D8411" s="2">
        <v>0</v>
      </c>
      <c r="E8411" s="2">
        <v>15.75</v>
      </c>
      <c r="F8411" s="2">
        <v>8.5500000000000007</v>
      </c>
      <c r="G8411" s="2">
        <v>0</v>
      </c>
      <c r="H8411" s="16">
        <f t="shared" si="396"/>
        <v>0</v>
      </c>
      <c r="I8411" s="15">
        <f t="shared" si="394"/>
        <v>15.75</v>
      </c>
      <c r="J8411" s="14">
        <f t="shared" si="395"/>
        <v>0</v>
      </c>
    </row>
    <row r="8412" spans="1:10" x14ac:dyDescent="0.3">
      <c r="A8412" s="19">
        <v>20201216</v>
      </c>
      <c r="B8412" s="19" t="s">
        <v>46</v>
      </c>
      <c r="C8412" s="19">
        <v>0</v>
      </c>
      <c r="D8412" s="19">
        <v>0</v>
      </c>
      <c r="E8412" s="19">
        <v>15.66</v>
      </c>
      <c r="F8412" s="19">
        <v>8.83</v>
      </c>
      <c r="G8412" s="19">
        <v>0</v>
      </c>
      <c r="H8412" s="17">
        <f t="shared" si="396"/>
        <v>0</v>
      </c>
      <c r="I8412" s="18">
        <f t="shared" si="394"/>
        <v>15.66</v>
      </c>
      <c r="J8412" s="17">
        <f t="shared" si="395"/>
        <v>0</v>
      </c>
    </row>
    <row r="8413" spans="1:10" x14ac:dyDescent="0.3">
      <c r="A8413" s="2">
        <v>20201216</v>
      </c>
      <c r="B8413" s="2" t="s">
        <v>45</v>
      </c>
      <c r="C8413" s="2">
        <v>0</v>
      </c>
      <c r="D8413" s="2">
        <v>0</v>
      </c>
      <c r="E8413" s="2">
        <v>15.61</v>
      </c>
      <c r="F8413" s="2">
        <v>8.9700000000000006</v>
      </c>
      <c r="G8413" s="2">
        <v>0</v>
      </c>
      <c r="H8413" s="16">
        <f t="shared" si="396"/>
        <v>0</v>
      </c>
      <c r="I8413" s="15">
        <f t="shared" si="394"/>
        <v>15.61</v>
      </c>
      <c r="J8413" s="14">
        <f t="shared" si="395"/>
        <v>0</v>
      </c>
    </row>
    <row r="8414" spans="1:10" x14ac:dyDescent="0.3">
      <c r="A8414" s="19">
        <v>20201216</v>
      </c>
      <c r="B8414" s="19" t="s">
        <v>44</v>
      </c>
      <c r="C8414" s="19">
        <v>0</v>
      </c>
      <c r="D8414" s="19">
        <v>0</v>
      </c>
      <c r="E8414" s="19">
        <v>15.45</v>
      </c>
      <c r="F8414" s="19">
        <v>8.69</v>
      </c>
      <c r="G8414" s="19">
        <v>0</v>
      </c>
      <c r="H8414" s="17">
        <f t="shared" si="396"/>
        <v>0</v>
      </c>
      <c r="I8414" s="18">
        <f t="shared" si="394"/>
        <v>15.45</v>
      </c>
      <c r="J8414" s="17">
        <f t="shared" si="395"/>
        <v>0</v>
      </c>
    </row>
    <row r="8415" spans="1:10" x14ac:dyDescent="0.3">
      <c r="A8415" s="2">
        <v>20201216</v>
      </c>
      <c r="B8415" s="2" t="s">
        <v>43</v>
      </c>
      <c r="C8415" s="2">
        <v>0</v>
      </c>
      <c r="D8415" s="2">
        <v>0</v>
      </c>
      <c r="E8415" s="2">
        <v>14.85</v>
      </c>
      <c r="F8415" s="2">
        <v>9.17</v>
      </c>
      <c r="G8415" s="2">
        <v>0</v>
      </c>
      <c r="H8415" s="16">
        <f t="shared" si="396"/>
        <v>0</v>
      </c>
      <c r="I8415" s="15">
        <f t="shared" si="394"/>
        <v>14.85</v>
      </c>
      <c r="J8415" s="14">
        <f t="shared" si="395"/>
        <v>0</v>
      </c>
    </row>
    <row r="8416" spans="1:10" x14ac:dyDescent="0.3">
      <c r="A8416" s="19">
        <v>20201216</v>
      </c>
      <c r="B8416" s="19" t="s">
        <v>42</v>
      </c>
      <c r="C8416" s="19">
        <v>0</v>
      </c>
      <c r="D8416" s="19">
        <v>0</v>
      </c>
      <c r="E8416" s="19">
        <v>14.79</v>
      </c>
      <c r="F8416" s="19">
        <v>9.1</v>
      </c>
      <c r="G8416" s="19">
        <v>0</v>
      </c>
      <c r="H8416" s="17">
        <f t="shared" si="396"/>
        <v>0</v>
      </c>
      <c r="I8416" s="18">
        <f t="shared" si="394"/>
        <v>14.79</v>
      </c>
      <c r="J8416" s="17">
        <f t="shared" si="395"/>
        <v>0</v>
      </c>
    </row>
    <row r="8417" spans="1:10" x14ac:dyDescent="0.3">
      <c r="A8417" s="2">
        <v>20201216</v>
      </c>
      <c r="B8417" s="2" t="s">
        <v>41</v>
      </c>
      <c r="C8417" s="2">
        <v>0</v>
      </c>
      <c r="D8417" s="2">
        <v>0</v>
      </c>
      <c r="E8417" s="2">
        <v>14.53</v>
      </c>
      <c r="F8417" s="2">
        <v>7.17</v>
      </c>
      <c r="G8417" s="2">
        <v>0</v>
      </c>
      <c r="H8417" s="16">
        <f t="shared" si="396"/>
        <v>0</v>
      </c>
      <c r="I8417" s="15">
        <f t="shared" si="394"/>
        <v>14.53</v>
      </c>
      <c r="J8417" s="14">
        <f t="shared" si="395"/>
        <v>0</v>
      </c>
    </row>
    <row r="8418" spans="1:10" x14ac:dyDescent="0.3">
      <c r="A8418" s="19">
        <v>20201216</v>
      </c>
      <c r="B8418" s="19" t="s">
        <v>40</v>
      </c>
      <c r="C8418" s="19">
        <v>14.62</v>
      </c>
      <c r="D8418" s="19">
        <v>2.78</v>
      </c>
      <c r="E8418" s="19">
        <v>14.26</v>
      </c>
      <c r="F8418" s="19">
        <v>4.76</v>
      </c>
      <c r="G8418" s="19">
        <v>0</v>
      </c>
      <c r="H8418" s="17">
        <f t="shared" si="396"/>
        <v>301.43635217951442</v>
      </c>
      <c r="I8418" s="18">
        <f t="shared" si="394"/>
        <v>23.679886005609823</v>
      </c>
      <c r="J8418" s="17">
        <f t="shared" si="395"/>
        <v>0.30322703874069989</v>
      </c>
    </row>
    <row r="8419" spans="1:10" x14ac:dyDescent="0.3">
      <c r="A8419" s="2">
        <v>20201216</v>
      </c>
      <c r="B8419" s="2" t="s">
        <v>39</v>
      </c>
      <c r="C8419" s="2">
        <v>69</v>
      </c>
      <c r="D8419" s="2">
        <v>11.96</v>
      </c>
      <c r="E8419" s="2">
        <v>13.76</v>
      </c>
      <c r="F8419" s="2">
        <v>4.07</v>
      </c>
      <c r="G8419" s="2">
        <v>0</v>
      </c>
      <c r="H8419" s="16">
        <f t="shared" si="396"/>
        <v>332.96535938758154</v>
      </c>
      <c r="I8419" s="15">
        <f t="shared" si="394"/>
        <v>24.165167480861925</v>
      </c>
      <c r="J8419" s="14">
        <f t="shared" si="395"/>
        <v>0.33421622578151622</v>
      </c>
    </row>
    <row r="8420" spans="1:10" x14ac:dyDescent="0.3">
      <c r="A8420" s="19">
        <v>20201216</v>
      </c>
      <c r="B8420" s="19" t="s">
        <v>38</v>
      </c>
      <c r="C8420" s="19">
        <v>147</v>
      </c>
      <c r="D8420" s="19">
        <v>19.57</v>
      </c>
      <c r="E8420" s="19">
        <v>13.58</v>
      </c>
      <c r="F8420" s="19">
        <v>4.62</v>
      </c>
      <c r="G8420" s="19">
        <v>0</v>
      </c>
      <c r="H8420" s="17">
        <f t="shared" si="396"/>
        <v>438.86064607970303</v>
      </c>
      <c r="I8420" s="18">
        <f t="shared" si="394"/>
        <v>27.29439518999072</v>
      </c>
      <c r="J8420" s="17">
        <f t="shared" si="395"/>
        <v>0.43432950718021635</v>
      </c>
    </row>
    <row r="8421" spans="1:10" x14ac:dyDescent="0.3">
      <c r="A8421" s="2">
        <v>20201216</v>
      </c>
      <c r="B8421" s="2" t="s">
        <v>37</v>
      </c>
      <c r="C8421" s="2">
        <v>203</v>
      </c>
      <c r="D8421" s="2">
        <v>25.02</v>
      </c>
      <c r="E8421" s="2">
        <v>13.24</v>
      </c>
      <c r="F8421" s="2">
        <v>4.6900000000000004</v>
      </c>
      <c r="G8421" s="2">
        <v>0</v>
      </c>
      <c r="H8421" s="16">
        <f t="shared" si="396"/>
        <v>479.97965027925153</v>
      </c>
      <c r="I8421" s="15">
        <f t="shared" si="394"/>
        <v>28.239364071226611</v>
      </c>
      <c r="J8421" s="14">
        <f t="shared" si="395"/>
        <v>0.4729829205260962</v>
      </c>
    </row>
    <row r="8422" spans="1:10" x14ac:dyDescent="0.3">
      <c r="A8422" s="19">
        <v>20201216</v>
      </c>
      <c r="B8422" s="19" t="s">
        <v>36</v>
      </c>
      <c r="C8422" s="19">
        <v>410.01</v>
      </c>
      <c r="D8422" s="19">
        <v>27.73</v>
      </c>
      <c r="E8422" s="19">
        <v>13.4</v>
      </c>
      <c r="F8422" s="19">
        <v>5.0999999999999996</v>
      </c>
      <c r="G8422" s="19">
        <v>0</v>
      </c>
      <c r="H8422" s="17">
        <f t="shared" si="396"/>
        <v>881.16288260748172</v>
      </c>
      <c r="I8422" s="18">
        <f t="shared" si="394"/>
        <v>40.936340081483806</v>
      </c>
      <c r="J8422" s="17">
        <f t="shared" si="395"/>
        <v>0.81797158146762139</v>
      </c>
    </row>
    <row r="8423" spans="1:10" x14ac:dyDescent="0.3">
      <c r="A8423" s="2">
        <v>20201216</v>
      </c>
      <c r="B8423" s="2" t="s">
        <v>35</v>
      </c>
      <c r="C8423" s="2">
        <v>352.01</v>
      </c>
      <c r="D8423" s="2">
        <v>27.33</v>
      </c>
      <c r="E8423" s="2">
        <v>13.61</v>
      </c>
      <c r="F8423" s="2">
        <v>5.03</v>
      </c>
      <c r="G8423" s="2">
        <v>0</v>
      </c>
      <c r="H8423" s="16">
        <f t="shared" si="396"/>
        <v>766.71460520935443</v>
      </c>
      <c r="I8423" s="15">
        <f t="shared" si="394"/>
        <v>37.569831412792325</v>
      </c>
      <c r="J8423" s="14">
        <f t="shared" si="395"/>
        <v>0.72334597522792199</v>
      </c>
    </row>
    <row r="8424" spans="1:10" x14ac:dyDescent="0.3">
      <c r="A8424" s="19">
        <v>20201216</v>
      </c>
      <c r="B8424" s="19" t="s">
        <v>34</v>
      </c>
      <c r="C8424" s="19">
        <v>293.01</v>
      </c>
      <c r="D8424" s="19">
        <v>23.87</v>
      </c>
      <c r="E8424" s="19">
        <v>13.77</v>
      </c>
      <c r="F8424" s="19">
        <v>5.24</v>
      </c>
      <c r="G8424" s="19">
        <v>0</v>
      </c>
      <c r="H8424" s="17">
        <f t="shared" si="396"/>
        <v>724.08429682993312</v>
      </c>
      <c r="I8424" s="18">
        <f t="shared" si="394"/>
        <v>36.39763427593541</v>
      </c>
      <c r="J8424" s="17">
        <f t="shared" si="395"/>
        <v>0.6869464808289637</v>
      </c>
    </row>
    <row r="8425" spans="1:10" x14ac:dyDescent="0.3">
      <c r="A8425" s="2">
        <v>20201216</v>
      </c>
      <c r="B8425" s="2" t="s">
        <v>33</v>
      </c>
      <c r="C8425" s="2">
        <v>286.01</v>
      </c>
      <c r="D8425" s="2">
        <v>17.8</v>
      </c>
      <c r="E8425" s="2">
        <v>13.49</v>
      </c>
      <c r="F8425" s="2">
        <v>5.86</v>
      </c>
      <c r="G8425" s="2">
        <v>0</v>
      </c>
      <c r="H8425" s="16">
        <f t="shared" si="396"/>
        <v>935.60481746528137</v>
      </c>
      <c r="I8425" s="15">
        <f t="shared" si="394"/>
        <v>42.727650545790041</v>
      </c>
      <c r="J8425" s="14">
        <f t="shared" si="395"/>
        <v>0.86096747882686142</v>
      </c>
    </row>
    <row r="8426" spans="1:10" x14ac:dyDescent="0.3">
      <c r="A8426" s="19">
        <v>20201216</v>
      </c>
      <c r="B8426" s="19" t="s">
        <v>32</v>
      </c>
      <c r="C8426" s="19">
        <v>126.01</v>
      </c>
      <c r="D8426" s="19">
        <v>9.74</v>
      </c>
      <c r="E8426" s="19">
        <v>13.39</v>
      </c>
      <c r="F8426" s="19">
        <v>6.07</v>
      </c>
      <c r="G8426" s="19">
        <v>0</v>
      </c>
      <c r="H8426" s="17">
        <f t="shared" si="396"/>
        <v>744.83904761716292</v>
      </c>
      <c r="I8426" s="18">
        <f t="shared" si="394"/>
        <v>36.666220238036345</v>
      </c>
      <c r="J8426" s="17">
        <f t="shared" si="395"/>
        <v>0.7057364939459031</v>
      </c>
    </row>
    <row r="8427" spans="1:10" x14ac:dyDescent="0.3">
      <c r="A8427" s="2">
        <v>20201216</v>
      </c>
      <c r="B8427" s="2" t="s">
        <v>31</v>
      </c>
      <c r="C8427" s="2">
        <v>0</v>
      </c>
      <c r="D8427" s="2">
        <v>0</v>
      </c>
      <c r="E8427" s="2">
        <v>13.13</v>
      </c>
      <c r="F8427" s="2">
        <v>5.17</v>
      </c>
      <c r="G8427" s="2">
        <v>0</v>
      </c>
      <c r="H8427" s="16">
        <f t="shared" si="396"/>
        <v>0</v>
      </c>
      <c r="I8427" s="15">
        <f t="shared" si="394"/>
        <v>13.13</v>
      </c>
      <c r="J8427" s="14">
        <f t="shared" si="395"/>
        <v>0</v>
      </c>
    </row>
    <row r="8428" spans="1:10" x14ac:dyDescent="0.3">
      <c r="A8428" s="19">
        <v>20201216</v>
      </c>
      <c r="B8428" s="19" t="s">
        <v>30</v>
      </c>
      <c r="C8428" s="19">
        <v>0</v>
      </c>
      <c r="D8428" s="19">
        <v>0</v>
      </c>
      <c r="E8428" s="19">
        <v>12.64</v>
      </c>
      <c r="F8428" s="19">
        <v>4.76</v>
      </c>
      <c r="G8428" s="19">
        <v>0</v>
      </c>
      <c r="H8428" s="17">
        <f t="shared" si="396"/>
        <v>0</v>
      </c>
      <c r="I8428" s="18">
        <f t="shared" si="394"/>
        <v>12.64</v>
      </c>
      <c r="J8428" s="17">
        <f t="shared" si="395"/>
        <v>0</v>
      </c>
    </row>
    <row r="8429" spans="1:10" x14ac:dyDescent="0.3">
      <c r="A8429" s="2">
        <v>20201216</v>
      </c>
      <c r="B8429" s="2" t="s">
        <v>29</v>
      </c>
      <c r="C8429" s="2">
        <v>0</v>
      </c>
      <c r="D8429" s="2">
        <v>0</v>
      </c>
      <c r="E8429" s="2">
        <v>12.67</v>
      </c>
      <c r="F8429" s="2">
        <v>6.14</v>
      </c>
      <c r="G8429" s="2">
        <v>0</v>
      </c>
      <c r="H8429" s="16">
        <f t="shared" si="396"/>
        <v>0</v>
      </c>
      <c r="I8429" s="15">
        <f t="shared" si="394"/>
        <v>12.67</v>
      </c>
      <c r="J8429" s="14">
        <f t="shared" si="395"/>
        <v>0</v>
      </c>
    </row>
    <row r="8430" spans="1:10" x14ac:dyDescent="0.3">
      <c r="A8430" s="19">
        <v>20201216</v>
      </c>
      <c r="B8430" s="19" t="s">
        <v>28</v>
      </c>
      <c r="C8430" s="19">
        <v>0</v>
      </c>
      <c r="D8430" s="19">
        <v>0</v>
      </c>
      <c r="E8430" s="19">
        <v>12.58</v>
      </c>
      <c r="F8430" s="19">
        <v>5.93</v>
      </c>
      <c r="G8430" s="19">
        <v>0</v>
      </c>
      <c r="H8430" s="17">
        <f t="shared" si="396"/>
        <v>0</v>
      </c>
      <c r="I8430" s="18">
        <f t="shared" si="394"/>
        <v>12.58</v>
      </c>
      <c r="J8430" s="17">
        <f t="shared" si="395"/>
        <v>0</v>
      </c>
    </row>
    <row r="8431" spans="1:10" x14ac:dyDescent="0.3">
      <c r="A8431" s="2">
        <v>20201216</v>
      </c>
      <c r="B8431" s="2" t="s">
        <v>27</v>
      </c>
      <c r="C8431" s="2">
        <v>0</v>
      </c>
      <c r="D8431" s="2">
        <v>0</v>
      </c>
      <c r="E8431" s="2">
        <v>12.55</v>
      </c>
      <c r="F8431" s="2">
        <v>5.59</v>
      </c>
      <c r="G8431" s="2">
        <v>0</v>
      </c>
      <c r="H8431" s="16">
        <f t="shared" si="396"/>
        <v>0</v>
      </c>
      <c r="I8431" s="15">
        <f t="shared" si="394"/>
        <v>12.55</v>
      </c>
      <c r="J8431" s="14">
        <f t="shared" si="395"/>
        <v>0</v>
      </c>
    </row>
    <row r="8432" spans="1:10" x14ac:dyDescent="0.3">
      <c r="A8432" s="19">
        <v>20201216</v>
      </c>
      <c r="B8432" s="19" t="s">
        <v>26</v>
      </c>
      <c r="C8432" s="19">
        <v>0</v>
      </c>
      <c r="D8432" s="19">
        <v>0</v>
      </c>
      <c r="E8432" s="19">
        <v>12.44</v>
      </c>
      <c r="F8432" s="19">
        <v>4.9000000000000004</v>
      </c>
      <c r="G8432" s="19">
        <v>0</v>
      </c>
      <c r="H8432" s="17">
        <f t="shared" si="396"/>
        <v>0</v>
      </c>
      <c r="I8432" s="18">
        <f t="shared" si="394"/>
        <v>12.44</v>
      </c>
      <c r="J8432" s="17">
        <f t="shared" si="395"/>
        <v>0</v>
      </c>
    </row>
    <row r="8433" spans="1:10" x14ac:dyDescent="0.3">
      <c r="A8433" s="2">
        <v>20201216</v>
      </c>
      <c r="B8433" s="2" t="s">
        <v>25</v>
      </c>
      <c r="C8433" s="2">
        <v>0</v>
      </c>
      <c r="D8433" s="2">
        <v>0</v>
      </c>
      <c r="E8433" s="2">
        <v>12.22</v>
      </c>
      <c r="F8433" s="2">
        <v>4.21</v>
      </c>
      <c r="G8433" s="2">
        <v>0</v>
      </c>
      <c r="H8433" s="16">
        <f t="shared" si="396"/>
        <v>0</v>
      </c>
      <c r="I8433" s="15">
        <f t="shared" si="394"/>
        <v>12.22</v>
      </c>
      <c r="J8433" s="14">
        <f t="shared" si="395"/>
        <v>0</v>
      </c>
    </row>
    <row r="8434" spans="1:10" x14ac:dyDescent="0.3">
      <c r="A8434" s="19">
        <v>20201217</v>
      </c>
      <c r="B8434" s="19" t="s">
        <v>48</v>
      </c>
      <c r="C8434" s="19">
        <v>0</v>
      </c>
      <c r="D8434" s="19">
        <v>0</v>
      </c>
      <c r="E8434" s="19">
        <v>12.02</v>
      </c>
      <c r="F8434" s="19">
        <v>3.72</v>
      </c>
      <c r="G8434" s="19">
        <v>0</v>
      </c>
      <c r="H8434" s="17">
        <f t="shared" si="396"/>
        <v>0</v>
      </c>
      <c r="I8434" s="18">
        <f t="shared" si="394"/>
        <v>12.02</v>
      </c>
      <c r="J8434" s="17">
        <f t="shared" si="395"/>
        <v>0</v>
      </c>
    </row>
    <row r="8435" spans="1:10" x14ac:dyDescent="0.3">
      <c r="A8435" s="2">
        <v>20201217</v>
      </c>
      <c r="B8435" s="2" t="s">
        <v>47</v>
      </c>
      <c r="C8435" s="2">
        <v>0</v>
      </c>
      <c r="D8435" s="2">
        <v>0</v>
      </c>
      <c r="E8435" s="2">
        <v>11.82</v>
      </c>
      <c r="F8435" s="2">
        <v>3.24</v>
      </c>
      <c r="G8435" s="2">
        <v>0</v>
      </c>
      <c r="H8435" s="16">
        <f t="shared" si="396"/>
        <v>0</v>
      </c>
      <c r="I8435" s="15">
        <f t="shared" si="394"/>
        <v>11.82</v>
      </c>
      <c r="J8435" s="14">
        <f t="shared" si="395"/>
        <v>0</v>
      </c>
    </row>
    <row r="8436" spans="1:10" x14ac:dyDescent="0.3">
      <c r="A8436" s="19">
        <v>20201217</v>
      </c>
      <c r="B8436" s="19" t="s">
        <v>46</v>
      </c>
      <c r="C8436" s="19">
        <v>0</v>
      </c>
      <c r="D8436" s="19">
        <v>0</v>
      </c>
      <c r="E8436" s="19">
        <v>11.64</v>
      </c>
      <c r="F8436" s="19">
        <v>2.9</v>
      </c>
      <c r="G8436" s="19">
        <v>0</v>
      </c>
      <c r="H8436" s="17">
        <f t="shared" si="396"/>
        <v>0</v>
      </c>
      <c r="I8436" s="18">
        <f t="shared" si="394"/>
        <v>11.64</v>
      </c>
      <c r="J8436" s="17">
        <f t="shared" si="395"/>
        <v>0</v>
      </c>
    </row>
    <row r="8437" spans="1:10" x14ac:dyDescent="0.3">
      <c r="A8437" s="2">
        <v>20201217</v>
      </c>
      <c r="B8437" s="2" t="s">
        <v>45</v>
      </c>
      <c r="C8437" s="2">
        <v>0</v>
      </c>
      <c r="D8437" s="2">
        <v>0</v>
      </c>
      <c r="E8437" s="2">
        <v>11.48</v>
      </c>
      <c r="F8437" s="2">
        <v>2.76</v>
      </c>
      <c r="G8437" s="2">
        <v>0</v>
      </c>
      <c r="H8437" s="16">
        <f t="shared" si="396"/>
        <v>0</v>
      </c>
      <c r="I8437" s="15">
        <f t="shared" si="394"/>
        <v>11.48</v>
      </c>
      <c r="J8437" s="14">
        <f t="shared" si="395"/>
        <v>0</v>
      </c>
    </row>
    <row r="8438" spans="1:10" x14ac:dyDescent="0.3">
      <c r="A8438" s="19">
        <v>20201217</v>
      </c>
      <c r="B8438" s="19" t="s">
        <v>44</v>
      </c>
      <c r="C8438" s="19">
        <v>0</v>
      </c>
      <c r="D8438" s="19">
        <v>0</v>
      </c>
      <c r="E8438" s="19">
        <v>11.2</v>
      </c>
      <c r="F8438" s="19">
        <v>2.48</v>
      </c>
      <c r="G8438" s="19">
        <v>0</v>
      </c>
      <c r="H8438" s="17">
        <f t="shared" si="396"/>
        <v>0</v>
      </c>
      <c r="I8438" s="18">
        <f t="shared" si="394"/>
        <v>11.2</v>
      </c>
      <c r="J8438" s="17">
        <f t="shared" si="395"/>
        <v>0</v>
      </c>
    </row>
    <row r="8439" spans="1:10" x14ac:dyDescent="0.3">
      <c r="A8439" s="2">
        <v>20201217</v>
      </c>
      <c r="B8439" s="2" t="s">
        <v>43</v>
      </c>
      <c r="C8439" s="2">
        <v>0</v>
      </c>
      <c r="D8439" s="2">
        <v>0</v>
      </c>
      <c r="E8439" s="2">
        <v>10.6</v>
      </c>
      <c r="F8439" s="2">
        <v>2</v>
      </c>
      <c r="G8439" s="2">
        <v>0</v>
      </c>
      <c r="H8439" s="16">
        <f t="shared" si="396"/>
        <v>0</v>
      </c>
      <c r="I8439" s="15">
        <f t="shared" si="394"/>
        <v>10.6</v>
      </c>
      <c r="J8439" s="14">
        <f t="shared" si="395"/>
        <v>0</v>
      </c>
    </row>
    <row r="8440" spans="1:10" x14ac:dyDescent="0.3">
      <c r="A8440" s="19">
        <v>20201217</v>
      </c>
      <c r="B8440" s="19" t="s">
        <v>42</v>
      </c>
      <c r="C8440" s="19">
        <v>0</v>
      </c>
      <c r="D8440" s="19">
        <v>0</v>
      </c>
      <c r="E8440" s="19">
        <v>9.65</v>
      </c>
      <c r="F8440" s="19">
        <v>1.72</v>
      </c>
      <c r="G8440" s="19">
        <v>0</v>
      </c>
      <c r="H8440" s="17">
        <f t="shared" si="396"/>
        <v>0</v>
      </c>
      <c r="I8440" s="18">
        <f t="shared" si="394"/>
        <v>9.65</v>
      </c>
      <c r="J8440" s="17">
        <f t="shared" si="395"/>
        <v>0</v>
      </c>
    </row>
    <row r="8441" spans="1:10" x14ac:dyDescent="0.3">
      <c r="A8441" s="2">
        <v>20201217</v>
      </c>
      <c r="B8441" s="2" t="s">
        <v>41</v>
      </c>
      <c r="C8441" s="2">
        <v>0</v>
      </c>
      <c r="D8441" s="2">
        <v>0</v>
      </c>
      <c r="E8441" s="2">
        <v>9.49</v>
      </c>
      <c r="F8441" s="2">
        <v>2.0699999999999998</v>
      </c>
      <c r="G8441" s="2">
        <v>0</v>
      </c>
      <c r="H8441" s="16">
        <f t="shared" si="396"/>
        <v>0</v>
      </c>
      <c r="I8441" s="15">
        <f t="shared" si="394"/>
        <v>9.49</v>
      </c>
      <c r="J8441" s="14">
        <f t="shared" si="395"/>
        <v>0</v>
      </c>
    </row>
    <row r="8442" spans="1:10" x14ac:dyDescent="0.3">
      <c r="A8442" s="19">
        <v>20201217</v>
      </c>
      <c r="B8442" s="19" t="s">
        <v>40</v>
      </c>
      <c r="C8442" s="19">
        <v>17.149999999999999</v>
      </c>
      <c r="D8442" s="19">
        <v>2.68</v>
      </c>
      <c r="E8442" s="19">
        <v>9.0399999999999991</v>
      </c>
      <c r="F8442" s="19">
        <v>1.86</v>
      </c>
      <c r="G8442" s="19">
        <v>0</v>
      </c>
      <c r="H8442" s="17">
        <f t="shared" si="396"/>
        <v>366.78396301250132</v>
      </c>
      <c r="I8442" s="18">
        <f t="shared" si="394"/>
        <v>20.501998844140665</v>
      </c>
      <c r="J8442" s="17">
        <f t="shared" si="395"/>
        <v>0.3742080391156154</v>
      </c>
    </row>
    <row r="8443" spans="1:10" x14ac:dyDescent="0.3">
      <c r="A8443" s="2">
        <v>20201217</v>
      </c>
      <c r="B8443" s="2" t="s">
        <v>39</v>
      </c>
      <c r="C8443" s="2">
        <v>169</v>
      </c>
      <c r="D8443" s="2">
        <v>11.86</v>
      </c>
      <c r="E8443" s="2">
        <v>10.24</v>
      </c>
      <c r="F8443" s="2">
        <v>1.59</v>
      </c>
      <c r="G8443" s="2">
        <v>0</v>
      </c>
      <c r="H8443" s="16">
        <f t="shared" si="396"/>
        <v>822.30036928126049</v>
      </c>
      <c r="I8443" s="15">
        <f t="shared" si="394"/>
        <v>35.936886540039389</v>
      </c>
      <c r="J8443" s="14">
        <f t="shared" si="395"/>
        <v>0.78183004299828318</v>
      </c>
    </row>
    <row r="8444" spans="1:10" x14ac:dyDescent="0.3">
      <c r="A8444" s="19">
        <v>20201217</v>
      </c>
      <c r="B8444" s="19" t="s">
        <v>38</v>
      </c>
      <c r="C8444" s="19">
        <v>304.01</v>
      </c>
      <c r="D8444" s="19">
        <v>19.48</v>
      </c>
      <c r="E8444" s="19">
        <v>13.12</v>
      </c>
      <c r="F8444" s="19">
        <v>1.31</v>
      </c>
      <c r="G8444" s="19">
        <v>0</v>
      </c>
      <c r="H8444" s="17">
        <f t="shared" si="396"/>
        <v>911.63491124055361</v>
      </c>
      <c r="I8444" s="18">
        <f t="shared" si="394"/>
        <v>41.608590976267301</v>
      </c>
      <c r="J8444" s="17">
        <f t="shared" si="395"/>
        <v>0.84350054011839315</v>
      </c>
    </row>
    <row r="8445" spans="1:10" x14ac:dyDescent="0.3">
      <c r="A8445" s="2">
        <v>20201217</v>
      </c>
      <c r="B8445" s="2" t="s">
        <v>37</v>
      </c>
      <c r="C8445" s="2">
        <v>412.01</v>
      </c>
      <c r="D8445" s="2">
        <v>24.95</v>
      </c>
      <c r="E8445" s="2">
        <v>14.19</v>
      </c>
      <c r="F8445" s="2">
        <v>1.17</v>
      </c>
      <c r="G8445" s="2">
        <v>0</v>
      </c>
      <c r="H8445" s="16">
        <f t="shared" si="396"/>
        <v>976.72696730681901</v>
      </c>
      <c r="I8445" s="15">
        <f t="shared" si="394"/>
        <v>44.712717728338092</v>
      </c>
      <c r="J8445" s="14">
        <f t="shared" si="395"/>
        <v>0.89008422378803131</v>
      </c>
    </row>
    <row r="8446" spans="1:10" x14ac:dyDescent="0.3">
      <c r="A8446" s="19">
        <v>20201217</v>
      </c>
      <c r="B8446" s="19" t="s">
        <v>36</v>
      </c>
      <c r="C8446" s="19">
        <v>459.01</v>
      </c>
      <c r="D8446" s="19">
        <v>27.68</v>
      </c>
      <c r="E8446" s="19">
        <v>15.04</v>
      </c>
      <c r="F8446" s="19">
        <v>1.17</v>
      </c>
      <c r="G8446" s="19">
        <v>0</v>
      </c>
      <c r="H8446" s="17">
        <f t="shared" si="396"/>
        <v>988.1107321834827</v>
      </c>
      <c r="I8446" s="18">
        <f t="shared" si="394"/>
        <v>45.918460380733833</v>
      </c>
      <c r="J8446" s="17">
        <f t="shared" si="395"/>
        <v>0.89509683377017135</v>
      </c>
    </row>
    <row r="8447" spans="1:10" x14ac:dyDescent="0.3">
      <c r="A8447" s="2">
        <v>20201217</v>
      </c>
      <c r="B8447" s="2" t="s">
        <v>35</v>
      </c>
      <c r="C8447" s="2">
        <v>460.01</v>
      </c>
      <c r="D8447" s="2">
        <v>27.3</v>
      </c>
      <c r="E8447" s="2">
        <v>15.57</v>
      </c>
      <c r="F8447" s="2">
        <v>1.45</v>
      </c>
      <c r="G8447" s="2">
        <v>0</v>
      </c>
      <c r="H8447" s="16">
        <f t="shared" si="396"/>
        <v>1002.9661982713898</v>
      </c>
      <c r="I8447" s="15">
        <f t="shared" si="394"/>
        <v>46.912693695980934</v>
      </c>
      <c r="J8447" s="14">
        <f t="shared" si="395"/>
        <v>0.90406658836574427</v>
      </c>
    </row>
    <row r="8448" spans="1:10" x14ac:dyDescent="0.3">
      <c r="A8448" s="19">
        <v>20201217</v>
      </c>
      <c r="B8448" s="19" t="s">
        <v>34</v>
      </c>
      <c r="C8448" s="19">
        <v>391.01</v>
      </c>
      <c r="D8448" s="19">
        <v>23.87</v>
      </c>
      <c r="E8448" s="19">
        <v>15.74</v>
      </c>
      <c r="F8448" s="19">
        <v>1.52</v>
      </c>
      <c r="G8448" s="19">
        <v>0</v>
      </c>
      <c r="H8448" s="17">
        <f t="shared" si="396"/>
        <v>966.26122283700954</v>
      </c>
      <c r="I8448" s="18">
        <f t="shared" si="394"/>
        <v>45.935663213656547</v>
      </c>
      <c r="J8448" s="17">
        <f t="shared" si="395"/>
        <v>0.87522928491721752</v>
      </c>
    </row>
    <row r="8449" spans="1:10" x14ac:dyDescent="0.3">
      <c r="A8449" s="2">
        <v>20201217</v>
      </c>
      <c r="B8449" s="2" t="s">
        <v>33</v>
      </c>
      <c r="C8449" s="2">
        <v>285.01</v>
      </c>
      <c r="D8449" s="2">
        <v>17.82</v>
      </c>
      <c r="E8449" s="2">
        <v>15.77</v>
      </c>
      <c r="F8449" s="2">
        <v>1.66</v>
      </c>
      <c r="G8449" s="2">
        <v>0</v>
      </c>
      <c r="H8449" s="16">
        <f t="shared" si="396"/>
        <v>931.32109884519946</v>
      </c>
      <c r="I8449" s="15">
        <f t="shared" si="394"/>
        <v>44.873784338912486</v>
      </c>
      <c r="J8449" s="14">
        <f t="shared" si="395"/>
        <v>0.84803116283592117</v>
      </c>
    </row>
    <row r="8450" spans="1:10" x14ac:dyDescent="0.3">
      <c r="A8450" s="19">
        <v>20201217</v>
      </c>
      <c r="B8450" s="19" t="s">
        <v>32</v>
      </c>
      <c r="C8450" s="19">
        <v>117.01</v>
      </c>
      <c r="D8450" s="19">
        <v>9.7799999999999994</v>
      </c>
      <c r="E8450" s="19">
        <v>15.44</v>
      </c>
      <c r="F8450" s="19">
        <v>1.52</v>
      </c>
      <c r="G8450" s="19">
        <v>0</v>
      </c>
      <c r="H8450" s="17">
        <f t="shared" si="396"/>
        <v>688.83904380090246</v>
      </c>
      <c r="I8450" s="18">
        <f t="shared" si="394"/>
        <v>36.966220118778203</v>
      </c>
      <c r="J8450" s="17">
        <f t="shared" si="395"/>
        <v>0.65174644549051608</v>
      </c>
    </row>
    <row r="8451" spans="1:10" x14ac:dyDescent="0.3">
      <c r="A8451" s="2">
        <v>20201217</v>
      </c>
      <c r="B8451" s="2" t="s">
        <v>31</v>
      </c>
      <c r="C8451" s="2">
        <v>0</v>
      </c>
      <c r="D8451" s="2">
        <v>0</v>
      </c>
      <c r="E8451" s="2">
        <v>14.75</v>
      </c>
      <c r="F8451" s="2">
        <v>1.45</v>
      </c>
      <c r="G8451" s="2">
        <v>0</v>
      </c>
      <c r="H8451" s="16">
        <f t="shared" si="396"/>
        <v>0</v>
      </c>
      <c r="I8451" s="15">
        <f t="shared" si="394"/>
        <v>14.75</v>
      </c>
      <c r="J8451" s="14">
        <f t="shared" si="395"/>
        <v>0</v>
      </c>
    </row>
    <row r="8452" spans="1:10" x14ac:dyDescent="0.3">
      <c r="A8452" s="19">
        <v>20201217</v>
      </c>
      <c r="B8452" s="19" t="s">
        <v>30</v>
      </c>
      <c r="C8452" s="19">
        <v>0</v>
      </c>
      <c r="D8452" s="19">
        <v>0</v>
      </c>
      <c r="E8452" s="19">
        <v>13.48</v>
      </c>
      <c r="F8452" s="19">
        <v>1.45</v>
      </c>
      <c r="G8452" s="19">
        <v>0</v>
      </c>
      <c r="H8452" s="17">
        <f t="shared" si="396"/>
        <v>0</v>
      </c>
      <c r="I8452" s="18">
        <f t="shared" si="394"/>
        <v>13.48</v>
      </c>
      <c r="J8452" s="17">
        <f t="shared" si="395"/>
        <v>0</v>
      </c>
    </row>
    <row r="8453" spans="1:10" x14ac:dyDescent="0.3">
      <c r="A8453" s="2">
        <v>20201217</v>
      </c>
      <c r="B8453" s="2" t="s">
        <v>29</v>
      </c>
      <c r="C8453" s="2">
        <v>0</v>
      </c>
      <c r="D8453" s="2">
        <v>0</v>
      </c>
      <c r="E8453" s="2">
        <v>13.01</v>
      </c>
      <c r="F8453" s="2">
        <v>1.93</v>
      </c>
      <c r="G8453" s="2">
        <v>0</v>
      </c>
      <c r="H8453" s="16">
        <f t="shared" si="396"/>
        <v>0</v>
      </c>
      <c r="I8453" s="15">
        <f t="shared" si="394"/>
        <v>13.01</v>
      </c>
      <c r="J8453" s="14">
        <f t="shared" si="395"/>
        <v>0</v>
      </c>
    </row>
    <row r="8454" spans="1:10" x14ac:dyDescent="0.3">
      <c r="A8454" s="19">
        <v>20201217</v>
      </c>
      <c r="B8454" s="19" t="s">
        <v>28</v>
      </c>
      <c r="C8454" s="19">
        <v>0</v>
      </c>
      <c r="D8454" s="19">
        <v>0</v>
      </c>
      <c r="E8454" s="19">
        <v>12.68</v>
      </c>
      <c r="F8454" s="19">
        <v>1.86</v>
      </c>
      <c r="G8454" s="19">
        <v>0</v>
      </c>
      <c r="H8454" s="17">
        <f t="shared" si="396"/>
        <v>0</v>
      </c>
      <c r="I8454" s="18">
        <f t="shared" si="394"/>
        <v>12.68</v>
      </c>
      <c r="J8454" s="17">
        <f t="shared" si="395"/>
        <v>0</v>
      </c>
    </row>
    <row r="8455" spans="1:10" x14ac:dyDescent="0.3">
      <c r="A8455" s="2">
        <v>20201217</v>
      </c>
      <c r="B8455" s="2" t="s">
        <v>27</v>
      </c>
      <c r="C8455" s="2">
        <v>0</v>
      </c>
      <c r="D8455" s="2">
        <v>0</v>
      </c>
      <c r="E8455" s="2">
        <v>12.41</v>
      </c>
      <c r="F8455" s="2">
        <v>1.52</v>
      </c>
      <c r="G8455" s="2">
        <v>0</v>
      </c>
      <c r="H8455" s="16">
        <f t="shared" si="396"/>
        <v>0</v>
      </c>
      <c r="I8455" s="15">
        <f t="shared" si="394"/>
        <v>12.41</v>
      </c>
      <c r="J8455" s="14">
        <f t="shared" si="395"/>
        <v>0</v>
      </c>
    </row>
    <row r="8456" spans="1:10" x14ac:dyDescent="0.3">
      <c r="A8456" s="19">
        <v>20201217</v>
      </c>
      <c r="B8456" s="19" t="s">
        <v>26</v>
      </c>
      <c r="C8456" s="19">
        <v>0</v>
      </c>
      <c r="D8456" s="19">
        <v>0</v>
      </c>
      <c r="E8456" s="19">
        <v>13.39</v>
      </c>
      <c r="F8456" s="19">
        <v>0.9</v>
      </c>
      <c r="G8456" s="19">
        <v>0</v>
      </c>
      <c r="H8456" s="17">
        <f t="shared" si="396"/>
        <v>0</v>
      </c>
      <c r="I8456" s="18">
        <f t="shared" si="394"/>
        <v>13.39</v>
      </c>
      <c r="J8456" s="17">
        <f t="shared" si="395"/>
        <v>0</v>
      </c>
    </row>
    <row r="8457" spans="1:10" x14ac:dyDescent="0.3">
      <c r="A8457" s="2">
        <v>20201217</v>
      </c>
      <c r="B8457" s="2" t="s">
        <v>25</v>
      </c>
      <c r="C8457" s="2">
        <v>0</v>
      </c>
      <c r="D8457" s="2">
        <v>0</v>
      </c>
      <c r="E8457" s="2">
        <v>13.68</v>
      </c>
      <c r="F8457" s="2">
        <v>0.14000000000000001</v>
      </c>
      <c r="G8457" s="2">
        <v>0</v>
      </c>
      <c r="H8457" s="16">
        <f t="shared" si="396"/>
        <v>0</v>
      </c>
      <c r="I8457" s="15">
        <f t="shared" si="394"/>
        <v>13.68</v>
      </c>
      <c r="J8457" s="14">
        <f t="shared" si="395"/>
        <v>0</v>
      </c>
    </row>
    <row r="8458" spans="1:10" x14ac:dyDescent="0.3">
      <c r="A8458" s="19">
        <v>20201218</v>
      </c>
      <c r="B8458" s="19" t="s">
        <v>48</v>
      </c>
      <c r="C8458" s="19">
        <v>0</v>
      </c>
      <c r="D8458" s="19">
        <v>0</v>
      </c>
      <c r="E8458" s="19">
        <v>13.27</v>
      </c>
      <c r="F8458" s="19">
        <v>0.69</v>
      </c>
      <c r="G8458" s="19">
        <v>0</v>
      </c>
      <c r="H8458" s="17">
        <f t="shared" si="396"/>
        <v>0</v>
      </c>
      <c r="I8458" s="18">
        <f t="shared" ref="I8458:I8521" si="397">E8458+H8458*((NOCT-20)/(800))</f>
        <v>13.27</v>
      </c>
      <c r="J8458" s="17">
        <f t="shared" ref="J8458:J8521" si="398">P_STC__W*(H8458/1000)*(1+(alpha_p/100)*(I8458-25))</f>
        <v>0</v>
      </c>
    </row>
    <row r="8459" spans="1:10" x14ac:dyDescent="0.3">
      <c r="A8459" s="2">
        <v>20201218</v>
      </c>
      <c r="B8459" s="2" t="s">
        <v>47</v>
      </c>
      <c r="C8459" s="2">
        <v>0</v>
      </c>
      <c r="D8459" s="2">
        <v>0</v>
      </c>
      <c r="E8459" s="2">
        <v>12.28</v>
      </c>
      <c r="F8459" s="2">
        <v>1.17</v>
      </c>
      <c r="G8459" s="2">
        <v>0</v>
      </c>
      <c r="H8459" s="16">
        <f t="shared" si="396"/>
        <v>0</v>
      </c>
      <c r="I8459" s="15">
        <f t="shared" si="397"/>
        <v>12.28</v>
      </c>
      <c r="J8459" s="14">
        <f t="shared" si="398"/>
        <v>0</v>
      </c>
    </row>
    <row r="8460" spans="1:10" x14ac:dyDescent="0.3">
      <c r="A8460" s="19">
        <v>20201218</v>
      </c>
      <c r="B8460" s="19" t="s">
        <v>46</v>
      </c>
      <c r="C8460" s="19">
        <v>0</v>
      </c>
      <c r="D8460" s="19">
        <v>0</v>
      </c>
      <c r="E8460" s="19">
        <v>9.73</v>
      </c>
      <c r="F8460" s="19">
        <v>1.79</v>
      </c>
      <c r="G8460" s="19">
        <v>0</v>
      </c>
      <c r="H8460" s="17">
        <f t="shared" si="396"/>
        <v>0</v>
      </c>
      <c r="I8460" s="18">
        <f t="shared" si="397"/>
        <v>9.73</v>
      </c>
      <c r="J8460" s="17">
        <f t="shared" si="398"/>
        <v>0</v>
      </c>
    </row>
    <row r="8461" spans="1:10" x14ac:dyDescent="0.3">
      <c r="A8461" s="2">
        <v>20201218</v>
      </c>
      <c r="B8461" s="2" t="s">
        <v>45</v>
      </c>
      <c r="C8461" s="2">
        <v>0</v>
      </c>
      <c r="D8461" s="2">
        <v>0</v>
      </c>
      <c r="E8461" s="2">
        <v>10.029999999999999</v>
      </c>
      <c r="F8461" s="2">
        <v>2.34</v>
      </c>
      <c r="G8461" s="2">
        <v>0</v>
      </c>
      <c r="H8461" s="16">
        <f t="shared" si="396"/>
        <v>0</v>
      </c>
      <c r="I8461" s="15">
        <f t="shared" si="397"/>
        <v>10.029999999999999</v>
      </c>
      <c r="J8461" s="14">
        <f t="shared" si="398"/>
        <v>0</v>
      </c>
    </row>
    <row r="8462" spans="1:10" x14ac:dyDescent="0.3">
      <c r="A8462" s="19">
        <v>20201218</v>
      </c>
      <c r="B8462" s="19" t="s">
        <v>44</v>
      </c>
      <c r="C8462" s="19">
        <v>0</v>
      </c>
      <c r="D8462" s="19">
        <v>0</v>
      </c>
      <c r="E8462" s="19">
        <v>10.130000000000001</v>
      </c>
      <c r="F8462" s="19">
        <v>2.21</v>
      </c>
      <c r="G8462" s="19">
        <v>0</v>
      </c>
      <c r="H8462" s="17">
        <f t="shared" si="396"/>
        <v>0</v>
      </c>
      <c r="I8462" s="18">
        <f t="shared" si="397"/>
        <v>10.130000000000001</v>
      </c>
      <c r="J8462" s="17">
        <f t="shared" si="398"/>
        <v>0</v>
      </c>
    </row>
    <row r="8463" spans="1:10" x14ac:dyDescent="0.3">
      <c r="A8463" s="2">
        <v>20201218</v>
      </c>
      <c r="B8463" s="2" t="s">
        <v>43</v>
      </c>
      <c r="C8463" s="2">
        <v>0</v>
      </c>
      <c r="D8463" s="2">
        <v>0</v>
      </c>
      <c r="E8463" s="2">
        <v>10.55</v>
      </c>
      <c r="F8463" s="2">
        <v>2.21</v>
      </c>
      <c r="G8463" s="2">
        <v>0</v>
      </c>
      <c r="H8463" s="16">
        <f t="shared" si="396"/>
        <v>0</v>
      </c>
      <c r="I8463" s="15">
        <f t="shared" si="397"/>
        <v>10.55</v>
      </c>
      <c r="J8463" s="14">
        <f t="shared" si="398"/>
        <v>0</v>
      </c>
    </row>
    <row r="8464" spans="1:10" x14ac:dyDescent="0.3">
      <c r="A8464" s="19">
        <v>20201218</v>
      </c>
      <c r="B8464" s="19" t="s">
        <v>42</v>
      </c>
      <c r="C8464" s="19">
        <v>0</v>
      </c>
      <c r="D8464" s="19">
        <v>0</v>
      </c>
      <c r="E8464" s="19">
        <v>11.61</v>
      </c>
      <c r="F8464" s="19">
        <v>2.5499999999999998</v>
      </c>
      <c r="G8464" s="19">
        <v>0</v>
      </c>
      <c r="H8464" s="17">
        <f t="shared" si="396"/>
        <v>0</v>
      </c>
      <c r="I8464" s="18">
        <f t="shared" si="397"/>
        <v>11.61</v>
      </c>
      <c r="J8464" s="17">
        <f t="shared" si="398"/>
        <v>0</v>
      </c>
    </row>
    <row r="8465" spans="1:10" x14ac:dyDescent="0.3">
      <c r="A8465" s="2">
        <v>20201218</v>
      </c>
      <c r="B8465" s="2" t="s">
        <v>41</v>
      </c>
      <c r="C8465" s="2">
        <v>0</v>
      </c>
      <c r="D8465" s="2">
        <v>0</v>
      </c>
      <c r="E8465" s="2">
        <v>11.73</v>
      </c>
      <c r="F8465" s="2">
        <v>2.83</v>
      </c>
      <c r="G8465" s="2">
        <v>0</v>
      </c>
      <c r="H8465" s="16">
        <f t="shared" si="396"/>
        <v>0</v>
      </c>
      <c r="I8465" s="15">
        <f t="shared" si="397"/>
        <v>11.73</v>
      </c>
      <c r="J8465" s="14">
        <f t="shared" si="398"/>
        <v>0</v>
      </c>
    </row>
    <row r="8466" spans="1:10" x14ac:dyDescent="0.3">
      <c r="A8466" s="19">
        <v>20201218</v>
      </c>
      <c r="B8466" s="19" t="s">
        <v>40</v>
      </c>
      <c r="C8466" s="19">
        <v>10</v>
      </c>
      <c r="D8466" s="19">
        <v>2.58</v>
      </c>
      <c r="E8466" s="19">
        <v>11.82</v>
      </c>
      <c r="F8466" s="19">
        <v>2.9</v>
      </c>
      <c r="G8466" s="19">
        <v>0</v>
      </c>
      <c r="H8466" s="17">
        <f t="shared" si="396"/>
        <v>222.15173169463458</v>
      </c>
      <c r="I8466" s="18">
        <f t="shared" si="397"/>
        <v>18.762241615457331</v>
      </c>
      <c r="J8466" s="17">
        <f t="shared" si="398"/>
        <v>0.22838751141621955</v>
      </c>
    </row>
    <row r="8467" spans="1:10" x14ac:dyDescent="0.3">
      <c r="A8467" s="2">
        <v>20201218</v>
      </c>
      <c r="B8467" s="2" t="s">
        <v>39</v>
      </c>
      <c r="C8467" s="2">
        <v>151</v>
      </c>
      <c r="D8467" s="2">
        <v>11.77</v>
      </c>
      <c r="E8467" s="2">
        <v>12.24</v>
      </c>
      <c r="F8467" s="2">
        <v>3.1</v>
      </c>
      <c r="G8467" s="2">
        <v>0</v>
      </c>
      <c r="H8467" s="16">
        <f t="shared" ref="H8467:H8530" si="399">IF(D8467&gt;0,C8467/SIN(D8467*PI()/180),0)</f>
        <v>740.25598812102669</v>
      </c>
      <c r="I8467" s="15">
        <f t="shared" si="397"/>
        <v>35.372999628782082</v>
      </c>
      <c r="J8467" s="14">
        <f t="shared" si="398"/>
        <v>0.7057019502161026</v>
      </c>
    </row>
    <row r="8468" spans="1:10" x14ac:dyDescent="0.3">
      <c r="A8468" s="19">
        <v>20201218</v>
      </c>
      <c r="B8468" s="19" t="s">
        <v>38</v>
      </c>
      <c r="C8468" s="19">
        <v>298.01</v>
      </c>
      <c r="D8468" s="19">
        <v>19.399999999999999</v>
      </c>
      <c r="E8468" s="19">
        <v>13.18</v>
      </c>
      <c r="F8468" s="19">
        <v>3.66</v>
      </c>
      <c r="G8468" s="19">
        <v>0</v>
      </c>
      <c r="H8468" s="17">
        <f t="shared" si="399"/>
        <v>897.18504483040977</v>
      </c>
      <c r="I8468" s="18">
        <f t="shared" si="397"/>
        <v>41.217032650950301</v>
      </c>
      <c r="J8468" s="17">
        <f t="shared" si="398"/>
        <v>0.83171148858359389</v>
      </c>
    </row>
    <row r="8469" spans="1:10" x14ac:dyDescent="0.3">
      <c r="A8469" s="2">
        <v>20201218</v>
      </c>
      <c r="B8469" s="2" t="s">
        <v>37</v>
      </c>
      <c r="C8469" s="2">
        <v>361.01</v>
      </c>
      <c r="D8469" s="2">
        <v>24.89</v>
      </c>
      <c r="E8469" s="2">
        <v>14</v>
      </c>
      <c r="F8469" s="2">
        <v>4.07</v>
      </c>
      <c r="G8469" s="2">
        <v>0</v>
      </c>
      <c r="H8469" s="16">
        <f t="shared" si="399"/>
        <v>857.75552694624889</v>
      </c>
      <c r="I8469" s="15">
        <f t="shared" si="397"/>
        <v>40.804860217070278</v>
      </c>
      <c r="J8469" s="14">
        <f t="shared" si="398"/>
        <v>0.79675034902912678</v>
      </c>
    </row>
    <row r="8470" spans="1:10" x14ac:dyDescent="0.3">
      <c r="A8470" s="19">
        <v>20201218</v>
      </c>
      <c r="B8470" s="19" t="s">
        <v>36</v>
      </c>
      <c r="C8470" s="19">
        <v>449.01</v>
      </c>
      <c r="D8470" s="19">
        <v>27.64</v>
      </c>
      <c r="E8470" s="19">
        <v>14.81</v>
      </c>
      <c r="F8470" s="19">
        <v>4.76</v>
      </c>
      <c r="G8470" s="19">
        <v>0</v>
      </c>
      <c r="H8470" s="17">
        <f t="shared" si="399"/>
        <v>967.87208531330089</v>
      </c>
      <c r="I8470" s="18">
        <f t="shared" si="397"/>
        <v>45.056002666040655</v>
      </c>
      <c r="J8470" s="17">
        <f t="shared" si="398"/>
        <v>0.88051968225786648</v>
      </c>
    </row>
    <row r="8471" spans="1:10" x14ac:dyDescent="0.3">
      <c r="A8471" s="2">
        <v>20201218</v>
      </c>
      <c r="B8471" s="2" t="s">
        <v>35</v>
      </c>
      <c r="C8471" s="2">
        <v>237</v>
      </c>
      <c r="D8471" s="2">
        <v>27.28</v>
      </c>
      <c r="E8471" s="2">
        <v>15.17</v>
      </c>
      <c r="F8471" s="2">
        <v>4.83</v>
      </c>
      <c r="G8471" s="2">
        <v>0</v>
      </c>
      <c r="H8471" s="16">
        <f t="shared" si="399"/>
        <v>517.08413177100522</v>
      </c>
      <c r="I8471" s="15">
        <f t="shared" si="397"/>
        <v>31.328879117843911</v>
      </c>
      <c r="J8471" s="14">
        <f t="shared" si="398"/>
        <v>0.50235759843420236</v>
      </c>
    </row>
    <row r="8472" spans="1:10" x14ac:dyDescent="0.3">
      <c r="A8472" s="19">
        <v>20201218</v>
      </c>
      <c r="B8472" s="19" t="s">
        <v>34</v>
      </c>
      <c r="C8472" s="19">
        <v>321.01</v>
      </c>
      <c r="D8472" s="19">
        <v>23.87</v>
      </c>
      <c r="E8472" s="19">
        <v>15.32</v>
      </c>
      <c r="F8472" s="19">
        <v>4.97</v>
      </c>
      <c r="G8472" s="19">
        <v>0</v>
      </c>
      <c r="H8472" s="17">
        <f t="shared" si="399"/>
        <v>793.27770426052643</v>
      </c>
      <c r="I8472" s="18">
        <f t="shared" si="397"/>
        <v>40.109928258141451</v>
      </c>
      <c r="J8472" s="17">
        <f t="shared" si="398"/>
        <v>0.73933904285980778</v>
      </c>
    </row>
    <row r="8473" spans="1:10" x14ac:dyDescent="0.3">
      <c r="A8473" s="2">
        <v>20201218</v>
      </c>
      <c r="B8473" s="2" t="s">
        <v>33</v>
      </c>
      <c r="C8473" s="2">
        <v>132</v>
      </c>
      <c r="D8473" s="2">
        <v>17.850000000000001</v>
      </c>
      <c r="E8473" s="2">
        <v>15.47</v>
      </c>
      <c r="F8473" s="2">
        <v>5.03</v>
      </c>
      <c r="G8473" s="2">
        <v>0</v>
      </c>
      <c r="H8473" s="16">
        <f t="shared" si="399"/>
        <v>430.63220205958839</v>
      </c>
      <c r="I8473" s="15">
        <f t="shared" si="397"/>
        <v>28.92725631436214</v>
      </c>
      <c r="J8473" s="14">
        <f t="shared" si="398"/>
        <v>0.42302178840341054</v>
      </c>
    </row>
    <row r="8474" spans="1:10" x14ac:dyDescent="0.3">
      <c r="A8474" s="19">
        <v>20201218</v>
      </c>
      <c r="B8474" s="19" t="s">
        <v>32</v>
      </c>
      <c r="C8474" s="19">
        <v>91</v>
      </c>
      <c r="D8474" s="19">
        <v>9.82</v>
      </c>
      <c r="E8474" s="19">
        <v>15.25</v>
      </c>
      <c r="F8474" s="19">
        <v>4.6900000000000004</v>
      </c>
      <c r="G8474" s="19">
        <v>0</v>
      </c>
      <c r="H8474" s="17">
        <f t="shared" si="399"/>
        <v>533.55704098628917</v>
      </c>
      <c r="I8474" s="18">
        <f t="shared" si="397"/>
        <v>31.923657530821536</v>
      </c>
      <c r="J8474" s="17">
        <f t="shared" si="398"/>
        <v>0.51693329297402513</v>
      </c>
    </row>
    <row r="8475" spans="1:10" x14ac:dyDescent="0.3">
      <c r="A8475" s="2">
        <v>20201218</v>
      </c>
      <c r="B8475" s="2" t="s">
        <v>31</v>
      </c>
      <c r="C8475" s="2">
        <v>0</v>
      </c>
      <c r="D8475" s="2">
        <v>0</v>
      </c>
      <c r="E8475" s="2">
        <v>14.8</v>
      </c>
      <c r="F8475" s="2">
        <v>4.62</v>
      </c>
      <c r="G8475" s="2">
        <v>0</v>
      </c>
      <c r="H8475" s="16">
        <f t="shared" si="399"/>
        <v>0</v>
      </c>
      <c r="I8475" s="15">
        <f t="shared" si="397"/>
        <v>14.8</v>
      </c>
      <c r="J8475" s="14">
        <f t="shared" si="398"/>
        <v>0</v>
      </c>
    </row>
    <row r="8476" spans="1:10" x14ac:dyDescent="0.3">
      <c r="A8476" s="19">
        <v>20201218</v>
      </c>
      <c r="B8476" s="19" t="s">
        <v>30</v>
      </c>
      <c r="C8476" s="19">
        <v>0</v>
      </c>
      <c r="D8476" s="19">
        <v>0</v>
      </c>
      <c r="E8476" s="19">
        <v>14.42</v>
      </c>
      <c r="F8476" s="19">
        <v>4.76</v>
      </c>
      <c r="G8476" s="19">
        <v>0</v>
      </c>
      <c r="H8476" s="17">
        <f t="shared" si="399"/>
        <v>0</v>
      </c>
      <c r="I8476" s="18">
        <f t="shared" si="397"/>
        <v>14.42</v>
      </c>
      <c r="J8476" s="17">
        <f t="shared" si="398"/>
        <v>0</v>
      </c>
    </row>
    <row r="8477" spans="1:10" x14ac:dyDescent="0.3">
      <c r="A8477" s="2">
        <v>20201218</v>
      </c>
      <c r="B8477" s="2" t="s">
        <v>29</v>
      </c>
      <c r="C8477" s="2">
        <v>0</v>
      </c>
      <c r="D8477" s="2">
        <v>0</v>
      </c>
      <c r="E8477" s="2">
        <v>14.87</v>
      </c>
      <c r="F8477" s="2">
        <v>5.66</v>
      </c>
      <c r="G8477" s="2">
        <v>0</v>
      </c>
      <c r="H8477" s="16">
        <f t="shared" si="399"/>
        <v>0</v>
      </c>
      <c r="I8477" s="15">
        <f t="shared" si="397"/>
        <v>14.87</v>
      </c>
      <c r="J8477" s="14">
        <f t="shared" si="398"/>
        <v>0</v>
      </c>
    </row>
    <row r="8478" spans="1:10" x14ac:dyDescent="0.3">
      <c r="A8478" s="19">
        <v>20201218</v>
      </c>
      <c r="B8478" s="19" t="s">
        <v>28</v>
      </c>
      <c r="C8478" s="19">
        <v>0</v>
      </c>
      <c r="D8478" s="19">
        <v>0</v>
      </c>
      <c r="E8478" s="19">
        <v>15.12</v>
      </c>
      <c r="F8478" s="19">
        <v>5.52</v>
      </c>
      <c r="G8478" s="19">
        <v>0</v>
      </c>
      <c r="H8478" s="17">
        <f t="shared" si="399"/>
        <v>0</v>
      </c>
      <c r="I8478" s="18">
        <f t="shared" si="397"/>
        <v>15.12</v>
      </c>
      <c r="J8478" s="17">
        <f t="shared" si="398"/>
        <v>0</v>
      </c>
    </row>
    <row r="8479" spans="1:10" x14ac:dyDescent="0.3">
      <c r="A8479" s="2">
        <v>20201218</v>
      </c>
      <c r="B8479" s="2" t="s">
        <v>27</v>
      </c>
      <c r="C8479" s="2">
        <v>0</v>
      </c>
      <c r="D8479" s="2">
        <v>0</v>
      </c>
      <c r="E8479" s="2">
        <v>15.14</v>
      </c>
      <c r="F8479" s="2">
        <v>5.72</v>
      </c>
      <c r="G8479" s="2">
        <v>0</v>
      </c>
      <c r="H8479" s="16">
        <f t="shared" si="399"/>
        <v>0</v>
      </c>
      <c r="I8479" s="15">
        <f t="shared" si="397"/>
        <v>15.14</v>
      </c>
      <c r="J8479" s="14">
        <f t="shared" si="398"/>
        <v>0</v>
      </c>
    </row>
    <row r="8480" spans="1:10" x14ac:dyDescent="0.3">
      <c r="A8480" s="19">
        <v>20201218</v>
      </c>
      <c r="B8480" s="19" t="s">
        <v>26</v>
      </c>
      <c r="C8480" s="19">
        <v>0</v>
      </c>
      <c r="D8480" s="19">
        <v>0</v>
      </c>
      <c r="E8480" s="19">
        <v>15.03</v>
      </c>
      <c r="F8480" s="19">
        <v>6.55</v>
      </c>
      <c r="G8480" s="19">
        <v>0</v>
      </c>
      <c r="H8480" s="17">
        <f t="shared" si="399"/>
        <v>0</v>
      </c>
      <c r="I8480" s="18">
        <f t="shared" si="397"/>
        <v>15.03</v>
      </c>
      <c r="J8480" s="17">
        <f t="shared" si="398"/>
        <v>0</v>
      </c>
    </row>
    <row r="8481" spans="1:10" x14ac:dyDescent="0.3">
      <c r="A8481" s="2">
        <v>20201218</v>
      </c>
      <c r="B8481" s="2" t="s">
        <v>25</v>
      </c>
      <c r="C8481" s="2">
        <v>0</v>
      </c>
      <c r="D8481" s="2">
        <v>0</v>
      </c>
      <c r="E8481" s="2">
        <v>15.06</v>
      </c>
      <c r="F8481" s="2">
        <v>6.83</v>
      </c>
      <c r="G8481" s="2">
        <v>0</v>
      </c>
      <c r="H8481" s="16">
        <f t="shared" si="399"/>
        <v>0</v>
      </c>
      <c r="I8481" s="15">
        <f t="shared" si="397"/>
        <v>15.06</v>
      </c>
      <c r="J8481" s="14">
        <f t="shared" si="398"/>
        <v>0</v>
      </c>
    </row>
    <row r="8482" spans="1:10" x14ac:dyDescent="0.3">
      <c r="A8482" s="19">
        <v>20201219</v>
      </c>
      <c r="B8482" s="19" t="s">
        <v>48</v>
      </c>
      <c r="C8482" s="19">
        <v>0</v>
      </c>
      <c r="D8482" s="19">
        <v>0</v>
      </c>
      <c r="E8482" s="19">
        <v>15.25</v>
      </c>
      <c r="F8482" s="19">
        <v>7.03</v>
      </c>
      <c r="G8482" s="19">
        <v>0</v>
      </c>
      <c r="H8482" s="17">
        <f t="shared" si="399"/>
        <v>0</v>
      </c>
      <c r="I8482" s="18">
        <f t="shared" si="397"/>
        <v>15.25</v>
      </c>
      <c r="J8482" s="17">
        <f t="shared" si="398"/>
        <v>0</v>
      </c>
    </row>
    <row r="8483" spans="1:10" x14ac:dyDescent="0.3">
      <c r="A8483" s="2">
        <v>20201219</v>
      </c>
      <c r="B8483" s="2" t="s">
        <v>47</v>
      </c>
      <c r="C8483" s="2">
        <v>0</v>
      </c>
      <c r="D8483" s="2">
        <v>0</v>
      </c>
      <c r="E8483" s="2">
        <v>15.15</v>
      </c>
      <c r="F8483" s="2">
        <v>6.97</v>
      </c>
      <c r="G8483" s="2">
        <v>0</v>
      </c>
      <c r="H8483" s="16">
        <f t="shared" si="399"/>
        <v>0</v>
      </c>
      <c r="I8483" s="15">
        <f t="shared" si="397"/>
        <v>15.15</v>
      </c>
      <c r="J8483" s="14">
        <f t="shared" si="398"/>
        <v>0</v>
      </c>
    </row>
    <row r="8484" spans="1:10" x14ac:dyDescent="0.3">
      <c r="A8484" s="19">
        <v>20201219</v>
      </c>
      <c r="B8484" s="19" t="s">
        <v>46</v>
      </c>
      <c r="C8484" s="19">
        <v>0</v>
      </c>
      <c r="D8484" s="19">
        <v>0</v>
      </c>
      <c r="E8484" s="19">
        <v>15.19</v>
      </c>
      <c r="F8484" s="19">
        <v>7.17</v>
      </c>
      <c r="G8484" s="19">
        <v>0</v>
      </c>
      <c r="H8484" s="17">
        <f t="shared" si="399"/>
        <v>0</v>
      </c>
      <c r="I8484" s="18">
        <f t="shared" si="397"/>
        <v>15.19</v>
      </c>
      <c r="J8484" s="17">
        <f t="shared" si="398"/>
        <v>0</v>
      </c>
    </row>
    <row r="8485" spans="1:10" x14ac:dyDescent="0.3">
      <c r="A8485" s="2">
        <v>20201219</v>
      </c>
      <c r="B8485" s="2" t="s">
        <v>45</v>
      </c>
      <c r="C8485" s="2">
        <v>0</v>
      </c>
      <c r="D8485" s="2">
        <v>0</v>
      </c>
      <c r="E8485" s="2">
        <v>15.28</v>
      </c>
      <c r="F8485" s="2">
        <v>6.9</v>
      </c>
      <c r="G8485" s="2">
        <v>0</v>
      </c>
      <c r="H8485" s="16">
        <f t="shared" si="399"/>
        <v>0</v>
      </c>
      <c r="I8485" s="15">
        <f t="shared" si="397"/>
        <v>15.28</v>
      </c>
      <c r="J8485" s="14">
        <f t="shared" si="398"/>
        <v>0</v>
      </c>
    </row>
    <row r="8486" spans="1:10" x14ac:dyDescent="0.3">
      <c r="A8486" s="19">
        <v>20201219</v>
      </c>
      <c r="B8486" s="19" t="s">
        <v>44</v>
      </c>
      <c r="C8486" s="19">
        <v>0</v>
      </c>
      <c r="D8486" s="19">
        <v>0</v>
      </c>
      <c r="E8486" s="19">
        <v>15.29</v>
      </c>
      <c r="F8486" s="19">
        <v>6.76</v>
      </c>
      <c r="G8486" s="19">
        <v>0</v>
      </c>
      <c r="H8486" s="17">
        <f t="shared" si="399"/>
        <v>0</v>
      </c>
      <c r="I8486" s="18">
        <f t="shared" si="397"/>
        <v>15.29</v>
      </c>
      <c r="J8486" s="17">
        <f t="shared" si="398"/>
        <v>0</v>
      </c>
    </row>
    <row r="8487" spans="1:10" x14ac:dyDescent="0.3">
      <c r="A8487" s="2">
        <v>20201219</v>
      </c>
      <c r="B8487" s="2" t="s">
        <v>43</v>
      </c>
      <c r="C8487" s="2">
        <v>0</v>
      </c>
      <c r="D8487" s="2">
        <v>0</v>
      </c>
      <c r="E8487" s="2">
        <v>15.23</v>
      </c>
      <c r="F8487" s="2">
        <v>6.21</v>
      </c>
      <c r="G8487" s="2">
        <v>0</v>
      </c>
      <c r="H8487" s="16">
        <f t="shared" si="399"/>
        <v>0</v>
      </c>
      <c r="I8487" s="15">
        <f t="shared" si="397"/>
        <v>15.23</v>
      </c>
      <c r="J8487" s="14">
        <f t="shared" si="398"/>
        <v>0</v>
      </c>
    </row>
    <row r="8488" spans="1:10" x14ac:dyDescent="0.3">
      <c r="A8488" s="19">
        <v>20201219</v>
      </c>
      <c r="B8488" s="19" t="s">
        <v>42</v>
      </c>
      <c r="C8488" s="19">
        <v>0</v>
      </c>
      <c r="D8488" s="19">
        <v>0</v>
      </c>
      <c r="E8488" s="19">
        <v>15.16</v>
      </c>
      <c r="F8488" s="19">
        <v>4.55</v>
      </c>
      <c r="G8488" s="19">
        <v>0</v>
      </c>
      <c r="H8488" s="17">
        <f t="shared" si="399"/>
        <v>0</v>
      </c>
      <c r="I8488" s="18">
        <f t="shared" si="397"/>
        <v>15.16</v>
      </c>
      <c r="J8488" s="17">
        <f t="shared" si="398"/>
        <v>0</v>
      </c>
    </row>
    <row r="8489" spans="1:10" x14ac:dyDescent="0.3">
      <c r="A8489" s="2">
        <v>20201219</v>
      </c>
      <c r="B8489" s="2" t="s">
        <v>41</v>
      </c>
      <c r="C8489" s="2">
        <v>0</v>
      </c>
      <c r="D8489" s="2">
        <v>0</v>
      </c>
      <c r="E8489" s="2">
        <v>14.47</v>
      </c>
      <c r="F8489" s="2">
        <v>3.52</v>
      </c>
      <c r="G8489" s="2">
        <v>0</v>
      </c>
      <c r="H8489" s="16">
        <f t="shared" si="399"/>
        <v>0</v>
      </c>
      <c r="I8489" s="15">
        <f t="shared" si="397"/>
        <v>14.47</v>
      </c>
      <c r="J8489" s="14">
        <f t="shared" si="398"/>
        <v>0</v>
      </c>
    </row>
    <row r="8490" spans="1:10" x14ac:dyDescent="0.3">
      <c r="A8490" s="19">
        <v>20201219</v>
      </c>
      <c r="B8490" s="19" t="s">
        <v>40</v>
      </c>
      <c r="C8490" s="19">
        <v>14.41</v>
      </c>
      <c r="D8490" s="19">
        <v>2.48</v>
      </c>
      <c r="E8490" s="19">
        <v>14.05</v>
      </c>
      <c r="F8490" s="19">
        <v>3.24</v>
      </c>
      <c r="G8490" s="19">
        <v>0</v>
      </c>
      <c r="H8490" s="17">
        <f t="shared" si="399"/>
        <v>333.02017959913854</v>
      </c>
      <c r="I8490" s="18">
        <f t="shared" si="397"/>
        <v>24.456880612473078</v>
      </c>
      <c r="J8490" s="17">
        <f t="shared" si="398"/>
        <v>0.33383409332103953</v>
      </c>
    </row>
    <row r="8491" spans="1:10" x14ac:dyDescent="0.3">
      <c r="A8491" s="2">
        <v>20201219</v>
      </c>
      <c r="B8491" s="2" t="s">
        <v>39</v>
      </c>
      <c r="C8491" s="2">
        <v>138</v>
      </c>
      <c r="D8491" s="2">
        <v>11.68</v>
      </c>
      <c r="E8491" s="2">
        <v>14.03</v>
      </c>
      <c r="F8491" s="2">
        <v>2.97</v>
      </c>
      <c r="G8491" s="2">
        <v>0</v>
      </c>
      <c r="H8491" s="16">
        <f t="shared" si="399"/>
        <v>681.66504372574161</v>
      </c>
      <c r="I8491" s="15">
        <f t="shared" si="397"/>
        <v>35.332032616429423</v>
      </c>
      <c r="J8491" s="14">
        <f t="shared" si="398"/>
        <v>0.64997160913209795</v>
      </c>
    </row>
    <row r="8492" spans="1:10" x14ac:dyDescent="0.3">
      <c r="A8492" s="19">
        <v>20201219</v>
      </c>
      <c r="B8492" s="19" t="s">
        <v>38</v>
      </c>
      <c r="C8492" s="19">
        <v>204</v>
      </c>
      <c r="D8492" s="19">
        <v>19.329999999999998</v>
      </c>
      <c r="E8492" s="19">
        <v>14.75</v>
      </c>
      <c r="F8492" s="19">
        <v>3.1</v>
      </c>
      <c r="G8492" s="19">
        <v>0</v>
      </c>
      <c r="H8492" s="17">
        <f t="shared" si="399"/>
        <v>616.29833500691541</v>
      </c>
      <c r="I8492" s="18">
        <f t="shared" si="397"/>
        <v>34.009322968966103</v>
      </c>
      <c r="J8492" s="17">
        <f t="shared" si="398"/>
        <v>0.59131239665300528</v>
      </c>
    </row>
    <row r="8493" spans="1:10" x14ac:dyDescent="0.3">
      <c r="A8493" s="2">
        <v>20201219</v>
      </c>
      <c r="B8493" s="2" t="s">
        <v>37</v>
      </c>
      <c r="C8493" s="2">
        <v>243</v>
      </c>
      <c r="D8493" s="2">
        <v>24.83</v>
      </c>
      <c r="E8493" s="2">
        <v>15.32</v>
      </c>
      <c r="F8493" s="2">
        <v>3.24</v>
      </c>
      <c r="G8493" s="2">
        <v>0</v>
      </c>
      <c r="H8493" s="16">
        <f t="shared" si="399"/>
        <v>578.6715441175985</v>
      </c>
      <c r="I8493" s="15">
        <f t="shared" si="397"/>
        <v>33.403485753674957</v>
      </c>
      <c r="J8493" s="14">
        <f t="shared" si="398"/>
        <v>0.55678868277087656</v>
      </c>
    </row>
    <row r="8494" spans="1:10" x14ac:dyDescent="0.3">
      <c r="A8494" s="19">
        <v>20201219</v>
      </c>
      <c r="B8494" s="19" t="s">
        <v>36</v>
      </c>
      <c r="C8494" s="19">
        <v>323</v>
      </c>
      <c r="D8494" s="19">
        <v>27.6</v>
      </c>
      <c r="E8494" s="19">
        <v>15.6</v>
      </c>
      <c r="F8494" s="19">
        <v>3.03</v>
      </c>
      <c r="G8494" s="19">
        <v>0</v>
      </c>
      <c r="H8494" s="17">
        <f t="shared" si="399"/>
        <v>697.17842484111691</v>
      </c>
      <c r="I8494" s="18">
        <f t="shared" si="397"/>
        <v>37.386825776284901</v>
      </c>
      <c r="J8494" s="17">
        <f t="shared" si="398"/>
        <v>0.65831720026540441</v>
      </c>
    </row>
    <row r="8495" spans="1:10" x14ac:dyDescent="0.3">
      <c r="A8495" s="2">
        <v>20201219</v>
      </c>
      <c r="B8495" s="2" t="s">
        <v>35</v>
      </c>
      <c r="C8495" s="2">
        <v>407.01</v>
      </c>
      <c r="D8495" s="2">
        <v>27.27</v>
      </c>
      <c r="E8495" s="2">
        <v>15.81</v>
      </c>
      <c r="F8495" s="2">
        <v>2.9</v>
      </c>
      <c r="G8495" s="2">
        <v>0</v>
      </c>
      <c r="H8495" s="16">
        <f t="shared" si="399"/>
        <v>888.31083368438988</v>
      </c>
      <c r="I8495" s="15">
        <f t="shared" si="397"/>
        <v>43.569713552637182</v>
      </c>
      <c r="J8495" s="14">
        <f t="shared" si="398"/>
        <v>0.81408028391188436</v>
      </c>
    </row>
    <row r="8496" spans="1:10" x14ac:dyDescent="0.3">
      <c r="A8496" s="19">
        <v>20201219</v>
      </c>
      <c r="B8496" s="19" t="s">
        <v>34</v>
      </c>
      <c r="C8496" s="19">
        <v>260</v>
      </c>
      <c r="D8496" s="19">
        <v>23.89</v>
      </c>
      <c r="E8496" s="19">
        <v>15.95</v>
      </c>
      <c r="F8496" s="19">
        <v>3.52</v>
      </c>
      <c r="G8496" s="19">
        <v>0</v>
      </c>
      <c r="H8496" s="17">
        <f t="shared" si="399"/>
        <v>642.00382123193606</v>
      </c>
      <c r="I8496" s="18">
        <f t="shared" si="397"/>
        <v>36.012619413498001</v>
      </c>
      <c r="J8496" s="17">
        <f t="shared" si="398"/>
        <v>0.61018817437836192</v>
      </c>
    </row>
    <row r="8497" spans="1:10" x14ac:dyDescent="0.3">
      <c r="A8497" s="2">
        <v>20201219</v>
      </c>
      <c r="B8497" s="2" t="s">
        <v>33</v>
      </c>
      <c r="C8497" s="2">
        <v>147</v>
      </c>
      <c r="D8497" s="2">
        <v>17.88</v>
      </c>
      <c r="E8497" s="2">
        <v>15.77</v>
      </c>
      <c r="F8497" s="2">
        <v>4.1399999999999997</v>
      </c>
      <c r="G8497" s="2">
        <v>0</v>
      </c>
      <c r="H8497" s="16">
        <f t="shared" si="399"/>
        <v>478.7892612117198</v>
      </c>
      <c r="I8497" s="15">
        <f t="shared" si="397"/>
        <v>30.732164412866243</v>
      </c>
      <c r="J8497" s="14">
        <f t="shared" si="398"/>
        <v>0.46643901677200827</v>
      </c>
    </row>
    <row r="8498" spans="1:10" x14ac:dyDescent="0.3">
      <c r="A8498" s="19">
        <v>20201219</v>
      </c>
      <c r="B8498" s="19" t="s">
        <v>32</v>
      </c>
      <c r="C8498" s="19">
        <v>121.01</v>
      </c>
      <c r="D8498" s="19">
        <v>9.8699999999999992</v>
      </c>
      <c r="E8498" s="19">
        <v>15.33</v>
      </c>
      <c r="F8498" s="19">
        <v>4</v>
      </c>
      <c r="G8498" s="19">
        <v>0</v>
      </c>
      <c r="H8498" s="17">
        <f t="shared" si="399"/>
        <v>705.95465965505798</v>
      </c>
      <c r="I8498" s="18">
        <f t="shared" si="397"/>
        <v>37.391083114220564</v>
      </c>
      <c r="J8498" s="17">
        <f t="shared" si="398"/>
        <v>0.666590716773101</v>
      </c>
    </row>
    <row r="8499" spans="1:10" x14ac:dyDescent="0.3">
      <c r="A8499" s="2">
        <v>20201219</v>
      </c>
      <c r="B8499" s="2" t="s">
        <v>31</v>
      </c>
      <c r="C8499" s="2">
        <v>0</v>
      </c>
      <c r="D8499" s="2">
        <v>0</v>
      </c>
      <c r="E8499" s="2">
        <v>14.73</v>
      </c>
      <c r="F8499" s="2">
        <v>3.66</v>
      </c>
      <c r="G8499" s="2">
        <v>0</v>
      </c>
      <c r="H8499" s="16">
        <f t="shared" si="399"/>
        <v>0</v>
      </c>
      <c r="I8499" s="15">
        <f t="shared" si="397"/>
        <v>14.73</v>
      </c>
      <c r="J8499" s="14">
        <f t="shared" si="398"/>
        <v>0</v>
      </c>
    </row>
    <row r="8500" spans="1:10" x14ac:dyDescent="0.3">
      <c r="A8500" s="19">
        <v>20201219</v>
      </c>
      <c r="B8500" s="19" t="s">
        <v>30</v>
      </c>
      <c r="C8500" s="19">
        <v>0</v>
      </c>
      <c r="D8500" s="19">
        <v>0</v>
      </c>
      <c r="E8500" s="19">
        <v>13.88</v>
      </c>
      <c r="F8500" s="19">
        <v>3.38</v>
      </c>
      <c r="G8500" s="19">
        <v>0</v>
      </c>
      <c r="H8500" s="17">
        <f t="shared" si="399"/>
        <v>0</v>
      </c>
      <c r="I8500" s="18">
        <f t="shared" si="397"/>
        <v>13.88</v>
      </c>
      <c r="J8500" s="17">
        <f t="shared" si="398"/>
        <v>0</v>
      </c>
    </row>
    <row r="8501" spans="1:10" x14ac:dyDescent="0.3">
      <c r="A8501" s="2">
        <v>20201219</v>
      </c>
      <c r="B8501" s="2" t="s">
        <v>29</v>
      </c>
      <c r="C8501" s="2">
        <v>0</v>
      </c>
      <c r="D8501" s="2">
        <v>0</v>
      </c>
      <c r="E8501" s="2">
        <v>13.73</v>
      </c>
      <c r="F8501" s="2">
        <v>3.66</v>
      </c>
      <c r="G8501" s="2">
        <v>0</v>
      </c>
      <c r="H8501" s="16">
        <f t="shared" si="399"/>
        <v>0</v>
      </c>
      <c r="I8501" s="15">
        <f t="shared" si="397"/>
        <v>13.73</v>
      </c>
      <c r="J8501" s="14">
        <f t="shared" si="398"/>
        <v>0</v>
      </c>
    </row>
    <row r="8502" spans="1:10" x14ac:dyDescent="0.3">
      <c r="A8502" s="19">
        <v>20201219</v>
      </c>
      <c r="B8502" s="19" t="s">
        <v>28</v>
      </c>
      <c r="C8502" s="19">
        <v>0</v>
      </c>
      <c r="D8502" s="19">
        <v>0</v>
      </c>
      <c r="E8502" s="19">
        <v>13.46</v>
      </c>
      <c r="F8502" s="19">
        <v>3.17</v>
      </c>
      <c r="G8502" s="19">
        <v>0</v>
      </c>
      <c r="H8502" s="17">
        <f t="shared" si="399"/>
        <v>0</v>
      </c>
      <c r="I8502" s="18">
        <f t="shared" si="397"/>
        <v>13.46</v>
      </c>
      <c r="J8502" s="17">
        <f t="shared" si="398"/>
        <v>0</v>
      </c>
    </row>
    <row r="8503" spans="1:10" x14ac:dyDescent="0.3">
      <c r="A8503" s="2">
        <v>20201219</v>
      </c>
      <c r="B8503" s="2" t="s">
        <v>27</v>
      </c>
      <c r="C8503" s="2">
        <v>0</v>
      </c>
      <c r="D8503" s="2">
        <v>0</v>
      </c>
      <c r="E8503" s="2">
        <v>13.1</v>
      </c>
      <c r="F8503" s="2">
        <v>2.83</v>
      </c>
      <c r="G8503" s="2">
        <v>0</v>
      </c>
      <c r="H8503" s="16">
        <f t="shared" si="399"/>
        <v>0</v>
      </c>
      <c r="I8503" s="15">
        <f t="shared" si="397"/>
        <v>13.1</v>
      </c>
      <c r="J8503" s="14">
        <f t="shared" si="398"/>
        <v>0</v>
      </c>
    </row>
    <row r="8504" spans="1:10" x14ac:dyDescent="0.3">
      <c r="A8504" s="19">
        <v>20201219</v>
      </c>
      <c r="B8504" s="19" t="s">
        <v>26</v>
      </c>
      <c r="C8504" s="19">
        <v>0</v>
      </c>
      <c r="D8504" s="19">
        <v>0</v>
      </c>
      <c r="E8504" s="19">
        <v>12.75</v>
      </c>
      <c r="F8504" s="19">
        <v>2.48</v>
      </c>
      <c r="G8504" s="19">
        <v>0</v>
      </c>
      <c r="H8504" s="17">
        <f t="shared" si="399"/>
        <v>0</v>
      </c>
      <c r="I8504" s="18">
        <f t="shared" si="397"/>
        <v>12.75</v>
      </c>
      <c r="J8504" s="17">
        <f t="shared" si="398"/>
        <v>0</v>
      </c>
    </row>
    <row r="8505" spans="1:10" x14ac:dyDescent="0.3">
      <c r="A8505" s="2">
        <v>20201219</v>
      </c>
      <c r="B8505" s="2" t="s">
        <v>25</v>
      </c>
      <c r="C8505" s="2">
        <v>0</v>
      </c>
      <c r="D8505" s="2">
        <v>0</v>
      </c>
      <c r="E8505" s="2">
        <v>12.25</v>
      </c>
      <c r="F8505" s="2">
        <v>2.14</v>
      </c>
      <c r="G8505" s="2">
        <v>0</v>
      </c>
      <c r="H8505" s="16">
        <f t="shared" si="399"/>
        <v>0</v>
      </c>
      <c r="I8505" s="15">
        <f t="shared" si="397"/>
        <v>12.25</v>
      </c>
      <c r="J8505" s="14">
        <f t="shared" si="398"/>
        <v>0</v>
      </c>
    </row>
    <row r="8506" spans="1:10" x14ac:dyDescent="0.3">
      <c r="A8506" s="19">
        <v>20201220</v>
      </c>
      <c r="B8506" s="19" t="s">
        <v>48</v>
      </c>
      <c r="C8506" s="19">
        <v>0</v>
      </c>
      <c r="D8506" s="19">
        <v>0</v>
      </c>
      <c r="E8506" s="19">
        <v>11.88</v>
      </c>
      <c r="F8506" s="19">
        <v>2.21</v>
      </c>
      <c r="G8506" s="19">
        <v>0</v>
      </c>
      <c r="H8506" s="17">
        <f t="shared" si="399"/>
        <v>0</v>
      </c>
      <c r="I8506" s="18">
        <f t="shared" si="397"/>
        <v>11.88</v>
      </c>
      <c r="J8506" s="17">
        <f t="shared" si="398"/>
        <v>0</v>
      </c>
    </row>
    <row r="8507" spans="1:10" x14ac:dyDescent="0.3">
      <c r="A8507" s="2">
        <v>20201220</v>
      </c>
      <c r="B8507" s="2" t="s">
        <v>47</v>
      </c>
      <c r="C8507" s="2">
        <v>0</v>
      </c>
      <c r="D8507" s="2">
        <v>0</v>
      </c>
      <c r="E8507" s="2">
        <v>11.48</v>
      </c>
      <c r="F8507" s="2">
        <v>2.0699999999999998</v>
      </c>
      <c r="G8507" s="2">
        <v>0</v>
      </c>
      <c r="H8507" s="16">
        <f t="shared" si="399"/>
        <v>0</v>
      </c>
      <c r="I8507" s="15">
        <f t="shared" si="397"/>
        <v>11.48</v>
      </c>
      <c r="J8507" s="14">
        <f t="shared" si="398"/>
        <v>0</v>
      </c>
    </row>
    <row r="8508" spans="1:10" x14ac:dyDescent="0.3">
      <c r="A8508" s="19">
        <v>20201220</v>
      </c>
      <c r="B8508" s="19" t="s">
        <v>46</v>
      </c>
      <c r="C8508" s="19">
        <v>0</v>
      </c>
      <c r="D8508" s="19">
        <v>0</v>
      </c>
      <c r="E8508" s="19">
        <v>11.31</v>
      </c>
      <c r="F8508" s="19">
        <v>2.2799999999999998</v>
      </c>
      <c r="G8508" s="19">
        <v>0</v>
      </c>
      <c r="H8508" s="17">
        <f t="shared" si="399"/>
        <v>0</v>
      </c>
      <c r="I8508" s="18">
        <f t="shared" si="397"/>
        <v>11.31</v>
      </c>
      <c r="J8508" s="17">
        <f t="shared" si="398"/>
        <v>0</v>
      </c>
    </row>
    <row r="8509" spans="1:10" x14ac:dyDescent="0.3">
      <c r="A8509" s="2">
        <v>20201220</v>
      </c>
      <c r="B8509" s="2" t="s">
        <v>45</v>
      </c>
      <c r="C8509" s="2">
        <v>0</v>
      </c>
      <c r="D8509" s="2">
        <v>0</v>
      </c>
      <c r="E8509" s="2">
        <v>10.86</v>
      </c>
      <c r="F8509" s="2">
        <v>1.93</v>
      </c>
      <c r="G8509" s="2">
        <v>0</v>
      </c>
      <c r="H8509" s="16">
        <f t="shared" si="399"/>
        <v>0</v>
      </c>
      <c r="I8509" s="15">
        <f t="shared" si="397"/>
        <v>10.86</v>
      </c>
      <c r="J8509" s="14">
        <f t="shared" si="398"/>
        <v>0</v>
      </c>
    </row>
    <row r="8510" spans="1:10" x14ac:dyDescent="0.3">
      <c r="A8510" s="19">
        <v>20201220</v>
      </c>
      <c r="B8510" s="19" t="s">
        <v>44</v>
      </c>
      <c r="C8510" s="19">
        <v>0</v>
      </c>
      <c r="D8510" s="19">
        <v>0</v>
      </c>
      <c r="E8510" s="19">
        <v>11.76</v>
      </c>
      <c r="F8510" s="19">
        <v>1.24</v>
      </c>
      <c r="G8510" s="19">
        <v>0</v>
      </c>
      <c r="H8510" s="17">
        <f t="shared" si="399"/>
        <v>0</v>
      </c>
      <c r="I8510" s="18">
        <f t="shared" si="397"/>
        <v>11.76</v>
      </c>
      <c r="J8510" s="17">
        <f t="shared" si="398"/>
        <v>0</v>
      </c>
    </row>
    <row r="8511" spans="1:10" x14ac:dyDescent="0.3">
      <c r="A8511" s="2">
        <v>20201220</v>
      </c>
      <c r="B8511" s="2" t="s">
        <v>43</v>
      </c>
      <c r="C8511" s="2">
        <v>0</v>
      </c>
      <c r="D8511" s="2">
        <v>0</v>
      </c>
      <c r="E8511" s="2">
        <v>12.23</v>
      </c>
      <c r="F8511" s="2">
        <v>1.1000000000000001</v>
      </c>
      <c r="G8511" s="2">
        <v>0</v>
      </c>
      <c r="H8511" s="16">
        <f t="shared" si="399"/>
        <v>0</v>
      </c>
      <c r="I8511" s="15">
        <f t="shared" si="397"/>
        <v>12.23</v>
      </c>
      <c r="J8511" s="14">
        <f t="shared" si="398"/>
        <v>0</v>
      </c>
    </row>
    <row r="8512" spans="1:10" x14ac:dyDescent="0.3">
      <c r="A8512" s="19">
        <v>20201220</v>
      </c>
      <c r="B8512" s="19" t="s">
        <v>42</v>
      </c>
      <c r="C8512" s="19">
        <v>0</v>
      </c>
      <c r="D8512" s="19">
        <v>0</v>
      </c>
      <c r="E8512" s="19">
        <v>12.65</v>
      </c>
      <c r="F8512" s="19">
        <v>1.03</v>
      </c>
      <c r="G8512" s="19">
        <v>0</v>
      </c>
      <c r="H8512" s="17">
        <f t="shared" si="399"/>
        <v>0</v>
      </c>
      <c r="I8512" s="18">
        <f t="shared" si="397"/>
        <v>12.65</v>
      </c>
      <c r="J8512" s="17">
        <f t="shared" si="398"/>
        <v>0</v>
      </c>
    </row>
    <row r="8513" spans="1:10" x14ac:dyDescent="0.3">
      <c r="A8513" s="2">
        <v>20201220</v>
      </c>
      <c r="B8513" s="2" t="s">
        <v>41</v>
      </c>
      <c r="C8513" s="2">
        <v>0</v>
      </c>
      <c r="D8513" s="2">
        <v>0</v>
      </c>
      <c r="E8513" s="2">
        <v>12.86</v>
      </c>
      <c r="F8513" s="2">
        <v>0.97</v>
      </c>
      <c r="G8513" s="2">
        <v>0</v>
      </c>
      <c r="H8513" s="16">
        <f t="shared" si="399"/>
        <v>0</v>
      </c>
      <c r="I8513" s="15">
        <f t="shared" si="397"/>
        <v>12.86</v>
      </c>
      <c r="J8513" s="14">
        <f t="shared" si="398"/>
        <v>0</v>
      </c>
    </row>
    <row r="8514" spans="1:10" x14ac:dyDescent="0.3">
      <c r="A8514" s="19">
        <v>20201220</v>
      </c>
      <c r="B8514" s="19" t="s">
        <v>40</v>
      </c>
      <c r="C8514" s="19">
        <v>13.59</v>
      </c>
      <c r="D8514" s="19">
        <v>2.39</v>
      </c>
      <c r="E8514" s="19">
        <v>12.87</v>
      </c>
      <c r="F8514" s="19">
        <v>0.48</v>
      </c>
      <c r="G8514" s="19">
        <v>0</v>
      </c>
      <c r="H8514" s="17">
        <f t="shared" si="399"/>
        <v>325.88932991519545</v>
      </c>
      <c r="I8514" s="18">
        <f t="shared" si="397"/>
        <v>23.054041559849857</v>
      </c>
      <c r="J8514" s="17">
        <f t="shared" si="398"/>
        <v>0.3287430818296605</v>
      </c>
    </row>
    <row r="8515" spans="1:10" x14ac:dyDescent="0.3">
      <c r="A8515" s="2">
        <v>20201220</v>
      </c>
      <c r="B8515" s="2" t="s">
        <v>39</v>
      </c>
      <c r="C8515" s="2">
        <v>149</v>
      </c>
      <c r="D8515" s="2">
        <v>11.6</v>
      </c>
      <c r="E8515" s="2">
        <v>13.05</v>
      </c>
      <c r="F8515" s="2">
        <v>0.69</v>
      </c>
      <c r="G8515" s="2">
        <v>0</v>
      </c>
      <c r="H8515" s="16">
        <f t="shared" si="399"/>
        <v>741.00626837015716</v>
      </c>
      <c r="I8515" s="15">
        <f t="shared" si="397"/>
        <v>36.206445886567408</v>
      </c>
      <c r="J8515" s="14">
        <f t="shared" si="398"/>
        <v>0.70363805845371874</v>
      </c>
    </row>
    <row r="8516" spans="1:10" x14ac:dyDescent="0.3">
      <c r="A8516" s="19">
        <v>20201220</v>
      </c>
      <c r="B8516" s="19" t="s">
        <v>38</v>
      </c>
      <c r="C8516" s="19">
        <v>257</v>
      </c>
      <c r="D8516" s="19">
        <v>19.260000000000002</v>
      </c>
      <c r="E8516" s="19">
        <v>14.26</v>
      </c>
      <c r="F8516" s="19">
        <v>0.83</v>
      </c>
      <c r="G8516" s="19">
        <v>0</v>
      </c>
      <c r="H8516" s="17">
        <f t="shared" si="399"/>
        <v>779.12924397488473</v>
      </c>
      <c r="I8516" s="18">
        <f t="shared" si="397"/>
        <v>38.607788874215146</v>
      </c>
      <c r="J8516" s="17">
        <f t="shared" si="398"/>
        <v>0.73141922581506769</v>
      </c>
    </row>
    <row r="8517" spans="1:10" x14ac:dyDescent="0.3">
      <c r="A8517" s="2">
        <v>20201220</v>
      </c>
      <c r="B8517" s="2" t="s">
        <v>37</v>
      </c>
      <c r="C8517" s="2">
        <v>315</v>
      </c>
      <c r="D8517" s="2">
        <v>24.78</v>
      </c>
      <c r="E8517" s="2">
        <v>15.38</v>
      </c>
      <c r="F8517" s="2">
        <v>1.17</v>
      </c>
      <c r="G8517" s="2">
        <v>0</v>
      </c>
      <c r="H8517" s="16">
        <f t="shared" si="399"/>
        <v>751.54750290881611</v>
      </c>
      <c r="I8517" s="15">
        <f t="shared" si="397"/>
        <v>38.865859465900506</v>
      </c>
      <c r="J8517" s="14">
        <f t="shared" si="398"/>
        <v>0.70465366865104662</v>
      </c>
    </row>
    <row r="8518" spans="1:10" x14ac:dyDescent="0.3">
      <c r="A8518" s="19">
        <v>20201220</v>
      </c>
      <c r="B8518" s="19" t="s">
        <v>36</v>
      </c>
      <c r="C8518" s="19">
        <v>391.01</v>
      </c>
      <c r="D8518" s="19">
        <v>27.58</v>
      </c>
      <c r="E8518" s="19">
        <v>16.02</v>
      </c>
      <c r="F8518" s="19">
        <v>2.21</v>
      </c>
      <c r="G8518" s="19">
        <v>0</v>
      </c>
      <c r="H8518" s="17">
        <f t="shared" si="399"/>
        <v>844.53836542232102</v>
      </c>
      <c r="I8518" s="18">
        <f t="shared" si="397"/>
        <v>42.411823919447528</v>
      </c>
      <c r="J8518" s="17">
        <f t="shared" si="398"/>
        <v>0.77836607551853931</v>
      </c>
    </row>
    <row r="8519" spans="1:10" x14ac:dyDescent="0.3">
      <c r="A8519" s="2">
        <v>20201220</v>
      </c>
      <c r="B8519" s="2" t="s">
        <v>35</v>
      </c>
      <c r="C8519" s="2">
        <v>437.01</v>
      </c>
      <c r="D8519" s="2">
        <v>27.27</v>
      </c>
      <c r="E8519" s="2">
        <v>15.98</v>
      </c>
      <c r="F8519" s="2">
        <v>2.69</v>
      </c>
      <c r="G8519" s="2">
        <v>0</v>
      </c>
      <c r="H8519" s="16">
        <f t="shared" si="399"/>
        <v>953.78668196952219</v>
      </c>
      <c r="I8519" s="15">
        <f t="shared" si="397"/>
        <v>45.785833811547569</v>
      </c>
      <c r="J8519" s="14">
        <f t="shared" si="398"/>
        <v>0.86457305038563581</v>
      </c>
    </row>
    <row r="8520" spans="1:10" x14ac:dyDescent="0.3">
      <c r="A8520" s="19">
        <v>20201220</v>
      </c>
      <c r="B8520" s="19" t="s">
        <v>34</v>
      </c>
      <c r="C8520" s="19">
        <v>389.01</v>
      </c>
      <c r="D8520" s="19">
        <v>23.91</v>
      </c>
      <c r="E8520" s="19">
        <v>16.18</v>
      </c>
      <c r="F8520" s="19">
        <v>3.03</v>
      </c>
      <c r="G8520" s="19">
        <v>0</v>
      </c>
      <c r="H8520" s="17">
        <f t="shared" si="399"/>
        <v>959.80483128424942</v>
      </c>
      <c r="I8520" s="18">
        <f t="shared" si="397"/>
        <v>46.173900977632798</v>
      </c>
      <c r="J8520" s="17">
        <f t="shared" si="398"/>
        <v>0.86835217523465125</v>
      </c>
    </row>
    <row r="8521" spans="1:10" x14ac:dyDescent="0.3">
      <c r="A8521" s="2">
        <v>20201220</v>
      </c>
      <c r="B8521" s="2" t="s">
        <v>33</v>
      </c>
      <c r="C8521" s="2">
        <v>276.01</v>
      </c>
      <c r="D8521" s="2">
        <v>17.93</v>
      </c>
      <c r="E8521" s="2">
        <v>16.11</v>
      </c>
      <c r="F8521" s="2">
        <v>3.03</v>
      </c>
      <c r="G8521" s="2">
        <v>0</v>
      </c>
      <c r="H8521" s="16">
        <f t="shared" si="399"/>
        <v>896.55894181886799</v>
      </c>
      <c r="I8521" s="15">
        <f t="shared" si="397"/>
        <v>44.127466931839621</v>
      </c>
      <c r="J8521" s="14">
        <f t="shared" si="398"/>
        <v>0.81938888501448315</v>
      </c>
    </row>
    <row r="8522" spans="1:10" x14ac:dyDescent="0.3">
      <c r="A8522" s="19">
        <v>20201220</v>
      </c>
      <c r="B8522" s="19" t="s">
        <v>32</v>
      </c>
      <c r="C8522" s="19">
        <v>92</v>
      </c>
      <c r="D8522" s="19">
        <v>9.92</v>
      </c>
      <c r="E8522" s="19">
        <v>15.82</v>
      </c>
      <c r="F8522" s="19">
        <v>2.69</v>
      </c>
      <c r="G8522" s="19">
        <v>0</v>
      </c>
      <c r="H8522" s="17">
        <f t="shared" si="399"/>
        <v>534.03622462180306</v>
      </c>
      <c r="I8522" s="18">
        <f t="shared" ref="I8522:I8585" si="400">E8522+H8522*((NOCT-20)/(800))</f>
        <v>32.508632019431346</v>
      </c>
      <c r="J8522" s="17">
        <f t="shared" ref="J8522:J8585" si="401">P_STC__W*(H8522/1000)*(1+(alpha_p/100)*(I8522-25))</f>
        <v>0.51599175789101137</v>
      </c>
    </row>
    <row r="8523" spans="1:10" x14ac:dyDescent="0.3">
      <c r="A8523" s="2">
        <v>20201220</v>
      </c>
      <c r="B8523" s="2" t="s">
        <v>31</v>
      </c>
      <c r="C8523" s="2">
        <v>0</v>
      </c>
      <c r="D8523" s="2">
        <v>0</v>
      </c>
      <c r="E8523" s="2">
        <v>15.1</v>
      </c>
      <c r="F8523" s="2">
        <v>2.34</v>
      </c>
      <c r="G8523" s="2">
        <v>0</v>
      </c>
      <c r="H8523" s="16">
        <f t="shared" si="399"/>
        <v>0</v>
      </c>
      <c r="I8523" s="15">
        <f t="shared" si="400"/>
        <v>15.1</v>
      </c>
      <c r="J8523" s="14">
        <f t="shared" si="401"/>
        <v>0</v>
      </c>
    </row>
    <row r="8524" spans="1:10" x14ac:dyDescent="0.3">
      <c r="A8524" s="19">
        <v>20201220</v>
      </c>
      <c r="B8524" s="19" t="s">
        <v>30</v>
      </c>
      <c r="C8524" s="19">
        <v>0</v>
      </c>
      <c r="D8524" s="19">
        <v>0</v>
      </c>
      <c r="E8524" s="19">
        <v>14.46</v>
      </c>
      <c r="F8524" s="19">
        <v>1.93</v>
      </c>
      <c r="G8524" s="19">
        <v>0</v>
      </c>
      <c r="H8524" s="17">
        <f t="shared" si="399"/>
        <v>0</v>
      </c>
      <c r="I8524" s="18">
        <f t="shared" si="400"/>
        <v>14.46</v>
      </c>
      <c r="J8524" s="17">
        <f t="shared" si="401"/>
        <v>0</v>
      </c>
    </row>
    <row r="8525" spans="1:10" x14ac:dyDescent="0.3">
      <c r="A8525" s="2">
        <v>20201220</v>
      </c>
      <c r="B8525" s="2" t="s">
        <v>29</v>
      </c>
      <c r="C8525" s="2">
        <v>0</v>
      </c>
      <c r="D8525" s="2">
        <v>0</v>
      </c>
      <c r="E8525" s="2">
        <v>14.23</v>
      </c>
      <c r="F8525" s="2">
        <v>2.48</v>
      </c>
      <c r="G8525" s="2">
        <v>0</v>
      </c>
      <c r="H8525" s="16">
        <f t="shared" si="399"/>
        <v>0</v>
      </c>
      <c r="I8525" s="15">
        <f t="shared" si="400"/>
        <v>14.23</v>
      </c>
      <c r="J8525" s="14">
        <f t="shared" si="401"/>
        <v>0</v>
      </c>
    </row>
    <row r="8526" spans="1:10" x14ac:dyDescent="0.3">
      <c r="A8526" s="19">
        <v>20201220</v>
      </c>
      <c r="B8526" s="19" t="s">
        <v>28</v>
      </c>
      <c r="C8526" s="19">
        <v>0</v>
      </c>
      <c r="D8526" s="19">
        <v>0</v>
      </c>
      <c r="E8526" s="19">
        <v>14.03</v>
      </c>
      <c r="F8526" s="19">
        <v>2.62</v>
      </c>
      <c r="G8526" s="19">
        <v>0</v>
      </c>
      <c r="H8526" s="17">
        <f t="shared" si="399"/>
        <v>0</v>
      </c>
      <c r="I8526" s="18">
        <f t="shared" si="400"/>
        <v>14.03</v>
      </c>
      <c r="J8526" s="17">
        <f t="shared" si="401"/>
        <v>0</v>
      </c>
    </row>
    <row r="8527" spans="1:10" x14ac:dyDescent="0.3">
      <c r="A8527" s="2">
        <v>20201220</v>
      </c>
      <c r="B8527" s="2" t="s">
        <v>27</v>
      </c>
      <c r="C8527" s="2">
        <v>0</v>
      </c>
      <c r="D8527" s="2">
        <v>0</v>
      </c>
      <c r="E8527" s="2">
        <v>13.89</v>
      </c>
      <c r="F8527" s="2">
        <v>2.69</v>
      </c>
      <c r="G8527" s="2">
        <v>0</v>
      </c>
      <c r="H8527" s="16">
        <f t="shared" si="399"/>
        <v>0</v>
      </c>
      <c r="I8527" s="15">
        <f t="shared" si="400"/>
        <v>13.89</v>
      </c>
      <c r="J8527" s="14">
        <f t="shared" si="401"/>
        <v>0</v>
      </c>
    </row>
    <row r="8528" spans="1:10" x14ac:dyDescent="0.3">
      <c r="A8528" s="19">
        <v>20201220</v>
      </c>
      <c r="B8528" s="19" t="s">
        <v>26</v>
      </c>
      <c r="C8528" s="19">
        <v>0</v>
      </c>
      <c r="D8528" s="19">
        <v>0</v>
      </c>
      <c r="E8528" s="19">
        <v>13.73</v>
      </c>
      <c r="F8528" s="19">
        <v>2.62</v>
      </c>
      <c r="G8528" s="19">
        <v>0</v>
      </c>
      <c r="H8528" s="17">
        <f t="shared" si="399"/>
        <v>0</v>
      </c>
      <c r="I8528" s="18">
        <f t="shared" si="400"/>
        <v>13.73</v>
      </c>
      <c r="J8528" s="17">
        <f t="shared" si="401"/>
        <v>0</v>
      </c>
    </row>
    <row r="8529" spans="1:10" x14ac:dyDescent="0.3">
      <c r="A8529" s="2">
        <v>20201220</v>
      </c>
      <c r="B8529" s="2" t="s">
        <v>25</v>
      </c>
      <c r="C8529" s="2">
        <v>0</v>
      </c>
      <c r="D8529" s="2">
        <v>0</v>
      </c>
      <c r="E8529" s="2">
        <v>13.59</v>
      </c>
      <c r="F8529" s="2">
        <v>2.62</v>
      </c>
      <c r="G8529" s="2">
        <v>0</v>
      </c>
      <c r="H8529" s="16">
        <f t="shared" si="399"/>
        <v>0</v>
      </c>
      <c r="I8529" s="15">
        <f t="shared" si="400"/>
        <v>13.59</v>
      </c>
      <c r="J8529" s="14">
        <f t="shared" si="401"/>
        <v>0</v>
      </c>
    </row>
    <row r="8530" spans="1:10" x14ac:dyDescent="0.3">
      <c r="A8530" s="19">
        <v>20201221</v>
      </c>
      <c r="B8530" s="19" t="s">
        <v>48</v>
      </c>
      <c r="C8530" s="19">
        <v>0</v>
      </c>
      <c r="D8530" s="19">
        <v>0</v>
      </c>
      <c r="E8530" s="19">
        <v>13.62</v>
      </c>
      <c r="F8530" s="19">
        <v>2.69</v>
      </c>
      <c r="G8530" s="19">
        <v>0</v>
      </c>
      <c r="H8530" s="17">
        <f t="shared" si="399"/>
        <v>0</v>
      </c>
      <c r="I8530" s="18">
        <f t="shared" si="400"/>
        <v>13.62</v>
      </c>
      <c r="J8530" s="17">
        <f t="shared" si="401"/>
        <v>0</v>
      </c>
    </row>
    <row r="8531" spans="1:10" x14ac:dyDescent="0.3">
      <c r="A8531" s="2">
        <v>20201221</v>
      </c>
      <c r="B8531" s="2" t="s">
        <v>47</v>
      </c>
      <c r="C8531" s="2">
        <v>0</v>
      </c>
      <c r="D8531" s="2">
        <v>0</v>
      </c>
      <c r="E8531" s="2">
        <v>13.55</v>
      </c>
      <c r="F8531" s="2">
        <v>2.76</v>
      </c>
      <c r="G8531" s="2">
        <v>0</v>
      </c>
      <c r="H8531" s="16">
        <f t="shared" ref="H8531:H8594" si="402">IF(D8531&gt;0,C8531/SIN(D8531*PI()/180),0)</f>
        <v>0</v>
      </c>
      <c r="I8531" s="15">
        <f t="shared" si="400"/>
        <v>13.55</v>
      </c>
      <c r="J8531" s="14">
        <f t="shared" si="401"/>
        <v>0</v>
      </c>
    </row>
    <row r="8532" spans="1:10" x14ac:dyDescent="0.3">
      <c r="A8532" s="19">
        <v>20201221</v>
      </c>
      <c r="B8532" s="19" t="s">
        <v>46</v>
      </c>
      <c r="C8532" s="19">
        <v>0</v>
      </c>
      <c r="D8532" s="19">
        <v>0</v>
      </c>
      <c r="E8532" s="19">
        <v>13.59</v>
      </c>
      <c r="F8532" s="19">
        <v>2.76</v>
      </c>
      <c r="G8532" s="19">
        <v>0</v>
      </c>
      <c r="H8532" s="17">
        <f t="shared" si="402"/>
        <v>0</v>
      </c>
      <c r="I8532" s="18">
        <f t="shared" si="400"/>
        <v>13.59</v>
      </c>
      <c r="J8532" s="17">
        <f t="shared" si="401"/>
        <v>0</v>
      </c>
    </row>
    <row r="8533" spans="1:10" x14ac:dyDescent="0.3">
      <c r="A8533" s="2">
        <v>20201221</v>
      </c>
      <c r="B8533" s="2" t="s">
        <v>45</v>
      </c>
      <c r="C8533" s="2">
        <v>0</v>
      </c>
      <c r="D8533" s="2">
        <v>0</v>
      </c>
      <c r="E8533" s="2">
        <v>13.62</v>
      </c>
      <c r="F8533" s="2">
        <v>2.76</v>
      </c>
      <c r="G8533" s="2">
        <v>0</v>
      </c>
      <c r="H8533" s="16">
        <f t="shared" si="402"/>
        <v>0</v>
      </c>
      <c r="I8533" s="15">
        <f t="shared" si="400"/>
        <v>13.62</v>
      </c>
      <c r="J8533" s="14">
        <f t="shared" si="401"/>
        <v>0</v>
      </c>
    </row>
    <row r="8534" spans="1:10" x14ac:dyDescent="0.3">
      <c r="A8534" s="19">
        <v>20201221</v>
      </c>
      <c r="B8534" s="19" t="s">
        <v>44</v>
      </c>
      <c r="C8534" s="19">
        <v>0</v>
      </c>
      <c r="D8534" s="19">
        <v>0</v>
      </c>
      <c r="E8534" s="19">
        <v>13.78</v>
      </c>
      <c r="F8534" s="19">
        <v>2.62</v>
      </c>
      <c r="G8534" s="19">
        <v>0</v>
      </c>
      <c r="H8534" s="17">
        <f t="shared" si="402"/>
        <v>0</v>
      </c>
      <c r="I8534" s="18">
        <f t="shared" si="400"/>
        <v>13.78</v>
      </c>
      <c r="J8534" s="17">
        <f t="shared" si="401"/>
        <v>0</v>
      </c>
    </row>
    <row r="8535" spans="1:10" x14ac:dyDescent="0.3">
      <c r="A8535" s="2">
        <v>20201221</v>
      </c>
      <c r="B8535" s="2" t="s">
        <v>43</v>
      </c>
      <c r="C8535" s="2">
        <v>0</v>
      </c>
      <c r="D8535" s="2">
        <v>0</v>
      </c>
      <c r="E8535" s="2">
        <v>13.93</v>
      </c>
      <c r="F8535" s="2">
        <v>2.48</v>
      </c>
      <c r="G8535" s="2">
        <v>0</v>
      </c>
      <c r="H8535" s="16">
        <f t="shared" si="402"/>
        <v>0</v>
      </c>
      <c r="I8535" s="15">
        <f t="shared" si="400"/>
        <v>13.93</v>
      </c>
      <c r="J8535" s="14">
        <f t="shared" si="401"/>
        <v>0</v>
      </c>
    </row>
    <row r="8536" spans="1:10" x14ac:dyDescent="0.3">
      <c r="A8536" s="19">
        <v>20201221</v>
      </c>
      <c r="B8536" s="19" t="s">
        <v>42</v>
      </c>
      <c r="C8536" s="19">
        <v>0</v>
      </c>
      <c r="D8536" s="19">
        <v>0</v>
      </c>
      <c r="E8536" s="19">
        <v>13.99</v>
      </c>
      <c r="F8536" s="19">
        <v>2.48</v>
      </c>
      <c r="G8536" s="19">
        <v>0</v>
      </c>
      <c r="H8536" s="17">
        <f t="shared" si="402"/>
        <v>0</v>
      </c>
      <c r="I8536" s="18">
        <f t="shared" si="400"/>
        <v>13.99</v>
      </c>
      <c r="J8536" s="17">
        <f t="shared" si="401"/>
        <v>0</v>
      </c>
    </row>
    <row r="8537" spans="1:10" x14ac:dyDescent="0.3">
      <c r="A8537" s="2">
        <v>20201221</v>
      </c>
      <c r="B8537" s="2" t="s">
        <v>41</v>
      </c>
      <c r="C8537" s="2">
        <v>0</v>
      </c>
      <c r="D8537" s="2">
        <v>0</v>
      </c>
      <c r="E8537" s="2">
        <v>14.07</v>
      </c>
      <c r="F8537" s="2">
        <v>2.69</v>
      </c>
      <c r="G8537" s="2">
        <v>0</v>
      </c>
      <c r="H8537" s="16">
        <f t="shared" si="402"/>
        <v>0</v>
      </c>
      <c r="I8537" s="15">
        <f t="shared" si="400"/>
        <v>14.07</v>
      </c>
      <c r="J8537" s="14">
        <f t="shared" si="401"/>
        <v>0</v>
      </c>
    </row>
    <row r="8538" spans="1:10" x14ac:dyDescent="0.3">
      <c r="A8538" s="19">
        <v>20201221</v>
      </c>
      <c r="B8538" s="19" t="s">
        <v>40</v>
      </c>
      <c r="C8538" s="19">
        <v>10.82</v>
      </c>
      <c r="D8538" s="19">
        <v>2.31</v>
      </c>
      <c r="E8538" s="19">
        <v>14.1</v>
      </c>
      <c r="F8538" s="19">
        <v>2.69</v>
      </c>
      <c r="G8538" s="19">
        <v>0</v>
      </c>
      <c r="H8538" s="17">
        <f t="shared" si="402"/>
        <v>268.44515807525011</v>
      </c>
      <c r="I8538" s="18">
        <f t="shared" si="400"/>
        <v>22.488911189851564</v>
      </c>
      <c r="J8538" s="17">
        <f t="shared" si="401"/>
        <v>0.27147856142186588</v>
      </c>
    </row>
    <row r="8539" spans="1:10" x14ac:dyDescent="0.3">
      <c r="A8539" s="2">
        <v>20201221</v>
      </c>
      <c r="B8539" s="2" t="s">
        <v>39</v>
      </c>
      <c r="C8539" s="2">
        <v>93</v>
      </c>
      <c r="D8539" s="2">
        <v>11.53</v>
      </c>
      <c r="E8539" s="2">
        <v>14.38</v>
      </c>
      <c r="F8539" s="2">
        <v>2.69</v>
      </c>
      <c r="G8539" s="2">
        <v>0</v>
      </c>
      <c r="H8539" s="16">
        <f t="shared" si="402"/>
        <v>465.27685266122529</v>
      </c>
      <c r="I8539" s="15">
        <f t="shared" si="400"/>
        <v>28.919901645663291</v>
      </c>
      <c r="J8539" s="14">
        <f t="shared" si="401"/>
        <v>0.45706957490926431</v>
      </c>
    </row>
    <row r="8540" spans="1:10" x14ac:dyDescent="0.3">
      <c r="A8540" s="19">
        <v>20201221</v>
      </c>
      <c r="B8540" s="19" t="s">
        <v>38</v>
      </c>
      <c r="C8540" s="19">
        <v>194</v>
      </c>
      <c r="D8540" s="19">
        <v>19.2</v>
      </c>
      <c r="E8540" s="19">
        <v>14.92</v>
      </c>
      <c r="F8540" s="19">
        <v>2.9</v>
      </c>
      <c r="G8540" s="19">
        <v>0</v>
      </c>
      <c r="H8540" s="17">
        <f t="shared" si="402"/>
        <v>589.90475903812467</v>
      </c>
      <c r="I8540" s="18">
        <f t="shared" si="400"/>
        <v>33.354523719941398</v>
      </c>
      <c r="J8540" s="17">
        <f t="shared" si="401"/>
        <v>0.56772707917961818</v>
      </c>
    </row>
    <row r="8541" spans="1:10" x14ac:dyDescent="0.3">
      <c r="A8541" s="2">
        <v>20201221</v>
      </c>
      <c r="B8541" s="2" t="s">
        <v>37</v>
      </c>
      <c r="C8541" s="2">
        <v>198</v>
      </c>
      <c r="D8541" s="2">
        <v>24.74</v>
      </c>
      <c r="E8541" s="2">
        <v>15.49</v>
      </c>
      <c r="F8541" s="2">
        <v>3.31</v>
      </c>
      <c r="G8541" s="2">
        <v>0</v>
      </c>
      <c r="H8541" s="16">
        <f t="shared" si="402"/>
        <v>473.11688873392723</v>
      </c>
      <c r="I8541" s="15">
        <f t="shared" si="400"/>
        <v>30.274902772935228</v>
      </c>
      <c r="J8541" s="14">
        <f t="shared" si="401"/>
        <v>0.46188648358655437</v>
      </c>
    </row>
    <row r="8542" spans="1:10" x14ac:dyDescent="0.3">
      <c r="A8542" s="19">
        <v>20201221</v>
      </c>
      <c r="B8542" s="19" t="s">
        <v>36</v>
      </c>
      <c r="C8542" s="19">
        <v>201</v>
      </c>
      <c r="D8542" s="19">
        <v>27.56</v>
      </c>
      <c r="E8542" s="19">
        <v>15.86</v>
      </c>
      <c r="F8542" s="19">
        <v>3.24</v>
      </c>
      <c r="G8542" s="19">
        <v>0</v>
      </c>
      <c r="H8542" s="17">
        <f t="shared" si="402"/>
        <v>434.4281166157773</v>
      </c>
      <c r="I8542" s="18">
        <f t="shared" si="400"/>
        <v>29.43587864424304</v>
      </c>
      <c r="J8542" s="17">
        <f t="shared" si="401"/>
        <v>0.4257562997934814</v>
      </c>
    </row>
    <row r="8543" spans="1:10" x14ac:dyDescent="0.3">
      <c r="A8543" s="2">
        <v>20201221</v>
      </c>
      <c r="B8543" s="2" t="s">
        <v>35</v>
      </c>
      <c r="C8543" s="2">
        <v>415.01</v>
      </c>
      <c r="D8543" s="2">
        <v>27.27</v>
      </c>
      <c r="E8543" s="2">
        <v>15.92</v>
      </c>
      <c r="F8543" s="2">
        <v>2.97</v>
      </c>
      <c r="G8543" s="2">
        <v>0</v>
      </c>
      <c r="H8543" s="16">
        <f t="shared" si="402"/>
        <v>905.77105989375855</v>
      </c>
      <c r="I8543" s="15">
        <f t="shared" si="400"/>
        <v>44.225345621679956</v>
      </c>
      <c r="J8543" s="14">
        <f t="shared" si="401"/>
        <v>0.82740913233118052</v>
      </c>
    </row>
    <row r="8544" spans="1:10" x14ac:dyDescent="0.3">
      <c r="A8544" s="19">
        <v>20201221</v>
      </c>
      <c r="B8544" s="19" t="s">
        <v>34</v>
      </c>
      <c r="C8544" s="19">
        <v>147</v>
      </c>
      <c r="D8544" s="19">
        <v>23.94</v>
      </c>
      <c r="E8544" s="19">
        <v>16.09</v>
      </c>
      <c r="F8544" s="19">
        <v>2.9</v>
      </c>
      <c r="G8544" s="19">
        <v>0</v>
      </c>
      <c r="H8544" s="17">
        <f t="shared" si="402"/>
        <v>362.26548324010832</v>
      </c>
      <c r="I8544" s="18">
        <f t="shared" si="400"/>
        <v>27.410796351253385</v>
      </c>
      <c r="J8544" s="17">
        <f t="shared" si="401"/>
        <v>0.35833541586679696</v>
      </c>
    </row>
    <row r="8545" spans="1:10" x14ac:dyDescent="0.3">
      <c r="A8545" s="2">
        <v>20201221</v>
      </c>
      <c r="B8545" s="2" t="s">
        <v>33</v>
      </c>
      <c r="C8545" s="2">
        <v>143</v>
      </c>
      <c r="D8545" s="2">
        <v>17.97</v>
      </c>
      <c r="E8545" s="2">
        <v>16.16</v>
      </c>
      <c r="F8545" s="2">
        <v>2.9</v>
      </c>
      <c r="G8545" s="2">
        <v>0</v>
      </c>
      <c r="H8545" s="16">
        <f t="shared" si="402"/>
        <v>463.50470883497928</v>
      </c>
      <c r="I8545" s="15">
        <f t="shared" si="400"/>
        <v>30.644522151093103</v>
      </c>
      <c r="J8545" s="14">
        <f t="shared" si="401"/>
        <v>0.45173152715228176</v>
      </c>
    </row>
    <row r="8546" spans="1:10" x14ac:dyDescent="0.3">
      <c r="A8546" s="19">
        <v>20201221</v>
      </c>
      <c r="B8546" s="19" t="s">
        <v>32</v>
      </c>
      <c r="C8546" s="19">
        <v>73</v>
      </c>
      <c r="D8546" s="19">
        <v>9.99</v>
      </c>
      <c r="E8546" s="19">
        <v>15.78</v>
      </c>
      <c r="F8546" s="19">
        <v>2.69</v>
      </c>
      <c r="G8546" s="19">
        <v>0</v>
      </c>
      <c r="H8546" s="17">
        <f t="shared" si="402"/>
        <v>420.80677691526711</v>
      </c>
      <c r="I8546" s="18">
        <f t="shared" si="400"/>
        <v>28.930211778602096</v>
      </c>
      <c r="J8546" s="17">
        <f t="shared" si="401"/>
        <v>0.41336440803510127</v>
      </c>
    </row>
    <row r="8547" spans="1:10" x14ac:dyDescent="0.3">
      <c r="A8547" s="2">
        <v>20201221</v>
      </c>
      <c r="B8547" s="2" t="s">
        <v>31</v>
      </c>
      <c r="C8547" s="2">
        <v>0</v>
      </c>
      <c r="D8547" s="2">
        <v>0</v>
      </c>
      <c r="E8547" s="2">
        <v>15.16</v>
      </c>
      <c r="F8547" s="2">
        <v>2.14</v>
      </c>
      <c r="G8547" s="2">
        <v>0</v>
      </c>
      <c r="H8547" s="16">
        <f t="shared" si="402"/>
        <v>0</v>
      </c>
      <c r="I8547" s="15">
        <f t="shared" si="400"/>
        <v>15.16</v>
      </c>
      <c r="J8547" s="14">
        <f t="shared" si="401"/>
        <v>0</v>
      </c>
    </row>
    <row r="8548" spans="1:10" x14ac:dyDescent="0.3">
      <c r="A8548" s="19">
        <v>20201221</v>
      </c>
      <c r="B8548" s="19" t="s">
        <v>30</v>
      </c>
      <c r="C8548" s="19">
        <v>0</v>
      </c>
      <c r="D8548" s="19">
        <v>0</v>
      </c>
      <c r="E8548" s="19">
        <v>14.27</v>
      </c>
      <c r="F8548" s="19">
        <v>1.59</v>
      </c>
      <c r="G8548" s="19">
        <v>0</v>
      </c>
      <c r="H8548" s="17">
        <f t="shared" si="402"/>
        <v>0</v>
      </c>
      <c r="I8548" s="18">
        <f t="shared" si="400"/>
        <v>14.27</v>
      </c>
      <c r="J8548" s="17">
        <f t="shared" si="401"/>
        <v>0</v>
      </c>
    </row>
    <row r="8549" spans="1:10" x14ac:dyDescent="0.3">
      <c r="A8549" s="2">
        <v>20201221</v>
      </c>
      <c r="B8549" s="2" t="s">
        <v>29</v>
      </c>
      <c r="C8549" s="2">
        <v>0</v>
      </c>
      <c r="D8549" s="2">
        <v>0</v>
      </c>
      <c r="E8549" s="2">
        <v>14.13</v>
      </c>
      <c r="F8549" s="2">
        <v>1.72</v>
      </c>
      <c r="G8549" s="2">
        <v>0</v>
      </c>
      <c r="H8549" s="16">
        <f t="shared" si="402"/>
        <v>0</v>
      </c>
      <c r="I8549" s="15">
        <f t="shared" si="400"/>
        <v>14.13</v>
      </c>
      <c r="J8549" s="14">
        <f t="shared" si="401"/>
        <v>0</v>
      </c>
    </row>
    <row r="8550" spans="1:10" x14ac:dyDescent="0.3">
      <c r="A8550" s="19">
        <v>20201221</v>
      </c>
      <c r="B8550" s="19" t="s">
        <v>28</v>
      </c>
      <c r="C8550" s="19">
        <v>0</v>
      </c>
      <c r="D8550" s="19">
        <v>0</v>
      </c>
      <c r="E8550" s="19">
        <v>13.73</v>
      </c>
      <c r="F8550" s="19">
        <v>1.31</v>
      </c>
      <c r="G8550" s="19">
        <v>0</v>
      </c>
      <c r="H8550" s="17">
        <f t="shared" si="402"/>
        <v>0</v>
      </c>
      <c r="I8550" s="18">
        <f t="shared" si="400"/>
        <v>13.73</v>
      </c>
      <c r="J8550" s="17">
        <f t="shared" si="401"/>
        <v>0</v>
      </c>
    </row>
    <row r="8551" spans="1:10" x14ac:dyDescent="0.3">
      <c r="A8551" s="2">
        <v>20201221</v>
      </c>
      <c r="B8551" s="2" t="s">
        <v>27</v>
      </c>
      <c r="C8551" s="2">
        <v>0</v>
      </c>
      <c r="D8551" s="2">
        <v>0</v>
      </c>
      <c r="E8551" s="2">
        <v>13.15</v>
      </c>
      <c r="F8551" s="2">
        <v>1.03</v>
      </c>
      <c r="G8551" s="2">
        <v>0</v>
      </c>
      <c r="H8551" s="16">
        <f t="shared" si="402"/>
        <v>0</v>
      </c>
      <c r="I8551" s="15">
        <f t="shared" si="400"/>
        <v>13.15</v>
      </c>
      <c r="J8551" s="14">
        <f t="shared" si="401"/>
        <v>0</v>
      </c>
    </row>
    <row r="8552" spans="1:10" x14ac:dyDescent="0.3">
      <c r="A8552" s="19">
        <v>20201221</v>
      </c>
      <c r="B8552" s="19" t="s">
        <v>26</v>
      </c>
      <c r="C8552" s="19">
        <v>0</v>
      </c>
      <c r="D8552" s="19">
        <v>0</v>
      </c>
      <c r="E8552" s="19">
        <v>12.38</v>
      </c>
      <c r="F8552" s="19">
        <v>1.24</v>
      </c>
      <c r="G8552" s="19">
        <v>0</v>
      </c>
      <c r="H8552" s="17">
        <f t="shared" si="402"/>
        <v>0</v>
      </c>
      <c r="I8552" s="18">
        <f t="shared" si="400"/>
        <v>12.38</v>
      </c>
      <c r="J8552" s="17">
        <f t="shared" si="401"/>
        <v>0</v>
      </c>
    </row>
    <row r="8553" spans="1:10" x14ac:dyDescent="0.3">
      <c r="A8553" s="2">
        <v>20201221</v>
      </c>
      <c r="B8553" s="2" t="s">
        <v>25</v>
      </c>
      <c r="C8553" s="2">
        <v>0</v>
      </c>
      <c r="D8553" s="2">
        <v>0</v>
      </c>
      <c r="E8553" s="2">
        <v>11.76</v>
      </c>
      <c r="F8553" s="2">
        <v>1.72</v>
      </c>
      <c r="G8553" s="2">
        <v>0</v>
      </c>
      <c r="H8553" s="16">
        <f t="shared" si="402"/>
        <v>0</v>
      </c>
      <c r="I8553" s="15">
        <f t="shared" si="400"/>
        <v>11.76</v>
      </c>
      <c r="J8553" s="14">
        <f t="shared" si="401"/>
        <v>0</v>
      </c>
    </row>
    <row r="8554" spans="1:10" x14ac:dyDescent="0.3">
      <c r="A8554" s="19">
        <v>20201222</v>
      </c>
      <c r="B8554" s="19" t="s">
        <v>48</v>
      </c>
      <c r="C8554" s="19">
        <v>0</v>
      </c>
      <c r="D8554" s="19">
        <v>0</v>
      </c>
      <c r="E8554" s="19">
        <v>11.39</v>
      </c>
      <c r="F8554" s="19">
        <v>2</v>
      </c>
      <c r="G8554" s="19">
        <v>0</v>
      </c>
      <c r="H8554" s="17">
        <f t="shared" si="402"/>
        <v>0</v>
      </c>
      <c r="I8554" s="18">
        <f t="shared" si="400"/>
        <v>11.39</v>
      </c>
      <c r="J8554" s="17">
        <f t="shared" si="401"/>
        <v>0</v>
      </c>
    </row>
    <row r="8555" spans="1:10" x14ac:dyDescent="0.3">
      <c r="A8555" s="2">
        <v>20201222</v>
      </c>
      <c r="B8555" s="2" t="s">
        <v>47</v>
      </c>
      <c r="C8555" s="2">
        <v>0</v>
      </c>
      <c r="D8555" s="2">
        <v>0</v>
      </c>
      <c r="E8555" s="2">
        <v>11.13</v>
      </c>
      <c r="F8555" s="2">
        <v>2.0699999999999998</v>
      </c>
      <c r="G8555" s="2">
        <v>0</v>
      </c>
      <c r="H8555" s="16">
        <f t="shared" si="402"/>
        <v>0</v>
      </c>
      <c r="I8555" s="15">
        <f t="shared" si="400"/>
        <v>11.13</v>
      </c>
      <c r="J8555" s="14">
        <f t="shared" si="401"/>
        <v>0</v>
      </c>
    </row>
    <row r="8556" spans="1:10" x14ac:dyDescent="0.3">
      <c r="A8556" s="19">
        <v>20201222</v>
      </c>
      <c r="B8556" s="19" t="s">
        <v>46</v>
      </c>
      <c r="C8556" s="19">
        <v>0</v>
      </c>
      <c r="D8556" s="19">
        <v>0</v>
      </c>
      <c r="E8556" s="19">
        <v>10.85</v>
      </c>
      <c r="F8556" s="19">
        <v>2.0699999999999998</v>
      </c>
      <c r="G8556" s="19">
        <v>0</v>
      </c>
      <c r="H8556" s="17">
        <f t="shared" si="402"/>
        <v>0</v>
      </c>
      <c r="I8556" s="18">
        <f t="shared" si="400"/>
        <v>10.85</v>
      </c>
      <c r="J8556" s="17">
        <f t="shared" si="401"/>
        <v>0</v>
      </c>
    </row>
    <row r="8557" spans="1:10" x14ac:dyDescent="0.3">
      <c r="A8557" s="2">
        <v>20201222</v>
      </c>
      <c r="B8557" s="2" t="s">
        <v>45</v>
      </c>
      <c r="C8557" s="2">
        <v>0</v>
      </c>
      <c r="D8557" s="2">
        <v>0</v>
      </c>
      <c r="E8557" s="2">
        <v>10.74</v>
      </c>
      <c r="F8557" s="2">
        <v>2.2799999999999998</v>
      </c>
      <c r="G8557" s="2">
        <v>0</v>
      </c>
      <c r="H8557" s="16">
        <f t="shared" si="402"/>
        <v>0</v>
      </c>
      <c r="I8557" s="15">
        <f t="shared" si="400"/>
        <v>10.74</v>
      </c>
      <c r="J8557" s="14">
        <f t="shared" si="401"/>
        <v>0</v>
      </c>
    </row>
    <row r="8558" spans="1:10" x14ac:dyDescent="0.3">
      <c r="A8558" s="19">
        <v>20201222</v>
      </c>
      <c r="B8558" s="19" t="s">
        <v>44</v>
      </c>
      <c r="C8558" s="19">
        <v>0</v>
      </c>
      <c r="D8558" s="19">
        <v>0</v>
      </c>
      <c r="E8558" s="19">
        <v>10.72</v>
      </c>
      <c r="F8558" s="19">
        <v>2.5499999999999998</v>
      </c>
      <c r="G8558" s="19">
        <v>0</v>
      </c>
      <c r="H8558" s="17">
        <f t="shared" si="402"/>
        <v>0</v>
      </c>
      <c r="I8558" s="18">
        <f t="shared" si="400"/>
        <v>10.72</v>
      </c>
      <c r="J8558" s="17">
        <f t="shared" si="401"/>
        <v>0</v>
      </c>
    </row>
    <row r="8559" spans="1:10" x14ac:dyDescent="0.3">
      <c r="A8559" s="2">
        <v>20201222</v>
      </c>
      <c r="B8559" s="2" t="s">
        <v>43</v>
      </c>
      <c r="C8559" s="2">
        <v>0</v>
      </c>
      <c r="D8559" s="2">
        <v>0</v>
      </c>
      <c r="E8559" s="2">
        <v>10.7</v>
      </c>
      <c r="F8559" s="2">
        <v>2.83</v>
      </c>
      <c r="G8559" s="2">
        <v>0</v>
      </c>
      <c r="H8559" s="16">
        <f t="shared" si="402"/>
        <v>0</v>
      </c>
      <c r="I8559" s="15">
        <f t="shared" si="400"/>
        <v>10.7</v>
      </c>
      <c r="J8559" s="14">
        <f t="shared" si="401"/>
        <v>0</v>
      </c>
    </row>
    <row r="8560" spans="1:10" x14ac:dyDescent="0.3">
      <c r="A8560" s="19">
        <v>20201222</v>
      </c>
      <c r="B8560" s="19" t="s">
        <v>42</v>
      </c>
      <c r="C8560" s="19">
        <v>0</v>
      </c>
      <c r="D8560" s="19">
        <v>0</v>
      </c>
      <c r="E8560" s="19">
        <v>10.62</v>
      </c>
      <c r="F8560" s="19">
        <v>2.9</v>
      </c>
      <c r="G8560" s="19">
        <v>0</v>
      </c>
      <c r="H8560" s="17">
        <f t="shared" si="402"/>
        <v>0</v>
      </c>
      <c r="I8560" s="18">
        <f t="shared" si="400"/>
        <v>10.62</v>
      </c>
      <c r="J8560" s="17">
        <f t="shared" si="401"/>
        <v>0</v>
      </c>
    </row>
    <row r="8561" spans="1:10" x14ac:dyDescent="0.3">
      <c r="A8561" s="2">
        <v>20201222</v>
      </c>
      <c r="B8561" s="2" t="s">
        <v>41</v>
      </c>
      <c r="C8561" s="2">
        <v>0</v>
      </c>
      <c r="D8561" s="2">
        <v>0</v>
      </c>
      <c r="E8561" s="2">
        <v>10</v>
      </c>
      <c r="F8561" s="2">
        <v>2.62</v>
      </c>
      <c r="G8561" s="2">
        <v>0</v>
      </c>
      <c r="H8561" s="16">
        <f t="shared" si="402"/>
        <v>0</v>
      </c>
      <c r="I8561" s="15">
        <f t="shared" si="400"/>
        <v>10</v>
      </c>
      <c r="J8561" s="14">
        <f t="shared" si="401"/>
        <v>0</v>
      </c>
    </row>
    <row r="8562" spans="1:10" x14ac:dyDescent="0.3">
      <c r="A8562" s="19">
        <v>20201222</v>
      </c>
      <c r="B8562" s="19" t="s">
        <v>40</v>
      </c>
      <c r="C8562" s="19">
        <v>0</v>
      </c>
      <c r="D8562" s="19">
        <v>0</v>
      </c>
      <c r="E8562" s="19">
        <v>9.98</v>
      </c>
      <c r="F8562" s="19">
        <v>2.69</v>
      </c>
      <c r="G8562" s="19">
        <v>0</v>
      </c>
      <c r="H8562" s="17">
        <f t="shared" si="402"/>
        <v>0</v>
      </c>
      <c r="I8562" s="18">
        <f t="shared" si="400"/>
        <v>9.98</v>
      </c>
      <c r="J8562" s="17">
        <f t="shared" si="401"/>
        <v>0</v>
      </c>
    </row>
    <row r="8563" spans="1:10" x14ac:dyDescent="0.3">
      <c r="A8563" s="2">
        <v>20201222</v>
      </c>
      <c r="B8563" s="2" t="s">
        <v>39</v>
      </c>
      <c r="C8563" s="2">
        <v>160</v>
      </c>
      <c r="D8563" s="2">
        <v>11.46</v>
      </c>
      <c r="E8563" s="2">
        <v>10.19</v>
      </c>
      <c r="F8563" s="2">
        <v>2.9</v>
      </c>
      <c r="G8563" s="2">
        <v>0</v>
      </c>
      <c r="H8563" s="16">
        <f t="shared" si="402"/>
        <v>805.29980125396355</v>
      </c>
      <c r="I8563" s="15">
        <f t="shared" si="400"/>
        <v>35.355618789186359</v>
      </c>
      <c r="J8563" s="14">
        <f t="shared" si="401"/>
        <v>0.76777260136639236</v>
      </c>
    </row>
    <row r="8564" spans="1:10" x14ac:dyDescent="0.3">
      <c r="A8564" s="19">
        <v>20201222</v>
      </c>
      <c r="B8564" s="19" t="s">
        <v>38</v>
      </c>
      <c r="C8564" s="19">
        <v>303.01</v>
      </c>
      <c r="D8564" s="19">
        <v>19.149999999999999</v>
      </c>
      <c r="E8564" s="19">
        <v>11.21</v>
      </c>
      <c r="F8564" s="19">
        <v>3.17</v>
      </c>
      <c r="G8564" s="19">
        <v>0</v>
      </c>
      <c r="H8564" s="17">
        <f t="shared" si="402"/>
        <v>923.69157786178641</v>
      </c>
      <c r="I8564" s="18">
        <f t="shared" si="400"/>
        <v>40.07536180818083</v>
      </c>
      <c r="J8564" s="17">
        <f t="shared" si="401"/>
        <v>0.8610291465523251</v>
      </c>
    </row>
    <row r="8565" spans="1:10" x14ac:dyDescent="0.3">
      <c r="A8565" s="2">
        <v>20201222</v>
      </c>
      <c r="B8565" s="2" t="s">
        <v>37</v>
      </c>
      <c r="C8565" s="2">
        <v>408.01</v>
      </c>
      <c r="D8565" s="2">
        <v>24.7</v>
      </c>
      <c r="E8565" s="2">
        <v>12.81</v>
      </c>
      <c r="F8565" s="2">
        <v>3.38</v>
      </c>
      <c r="G8565" s="2">
        <v>0</v>
      </c>
      <c r="H8565" s="16">
        <f t="shared" si="402"/>
        <v>976.41098229776014</v>
      </c>
      <c r="I8565" s="15">
        <f t="shared" si="400"/>
        <v>43.322843196805003</v>
      </c>
      <c r="J8565" s="14">
        <f t="shared" si="401"/>
        <v>0.89590316833849915</v>
      </c>
    </row>
    <row r="8566" spans="1:10" x14ac:dyDescent="0.3">
      <c r="A8566" s="19">
        <v>20201222</v>
      </c>
      <c r="B8566" s="19" t="s">
        <v>36</v>
      </c>
      <c r="C8566" s="19">
        <v>458.01</v>
      </c>
      <c r="D8566" s="19">
        <v>27.54</v>
      </c>
      <c r="E8566" s="19">
        <v>14.5</v>
      </c>
      <c r="F8566" s="19">
        <v>3.52</v>
      </c>
      <c r="G8566" s="19">
        <v>0</v>
      </c>
      <c r="H8566" s="17">
        <f t="shared" si="402"/>
        <v>990.57514060792391</v>
      </c>
      <c r="I8566" s="18">
        <f t="shared" si="400"/>
        <v>45.455473143997622</v>
      </c>
      <c r="J8566" s="17">
        <f t="shared" si="401"/>
        <v>0.8993930662717472</v>
      </c>
    </row>
    <row r="8567" spans="1:10" x14ac:dyDescent="0.3">
      <c r="A8567" s="2">
        <v>20201222</v>
      </c>
      <c r="B8567" s="2" t="s">
        <v>35</v>
      </c>
      <c r="C8567" s="2">
        <v>465.01</v>
      </c>
      <c r="D8567" s="2">
        <v>27.29</v>
      </c>
      <c r="E8567" s="2">
        <v>15.71</v>
      </c>
      <c r="F8567" s="2">
        <v>3.66</v>
      </c>
      <c r="G8567" s="2">
        <v>0</v>
      </c>
      <c r="H8567" s="16">
        <f t="shared" si="402"/>
        <v>1014.210739957898</v>
      </c>
      <c r="I8567" s="15">
        <f t="shared" si="400"/>
        <v>47.40408562368431</v>
      </c>
      <c r="J8567" s="14">
        <f t="shared" si="401"/>
        <v>0.91195965079475161</v>
      </c>
    </row>
    <row r="8568" spans="1:10" x14ac:dyDescent="0.3">
      <c r="A8568" s="19">
        <v>20201222</v>
      </c>
      <c r="B8568" s="19" t="s">
        <v>34</v>
      </c>
      <c r="C8568" s="19">
        <v>397.01</v>
      </c>
      <c r="D8568" s="19">
        <v>23.97</v>
      </c>
      <c r="E8568" s="19">
        <v>16.260000000000002</v>
      </c>
      <c r="F8568" s="19">
        <v>3.66</v>
      </c>
      <c r="G8568" s="19">
        <v>0</v>
      </c>
      <c r="H8568" s="17">
        <f t="shared" si="402"/>
        <v>977.23552463968485</v>
      </c>
      <c r="I8568" s="18">
        <f t="shared" si="400"/>
        <v>46.79861014499015</v>
      </c>
      <c r="J8568" s="17">
        <f t="shared" si="401"/>
        <v>0.88137483164313557</v>
      </c>
    </row>
    <row r="8569" spans="1:10" x14ac:dyDescent="0.3">
      <c r="A8569" s="2">
        <v>20201222</v>
      </c>
      <c r="B8569" s="2" t="s">
        <v>33</v>
      </c>
      <c r="C8569" s="2">
        <v>275.01</v>
      </c>
      <c r="D8569" s="2">
        <v>18.03</v>
      </c>
      <c r="E8569" s="2">
        <v>16.29</v>
      </c>
      <c r="F8569" s="2">
        <v>3.59</v>
      </c>
      <c r="G8569" s="2">
        <v>0</v>
      </c>
      <c r="H8569" s="16">
        <f t="shared" si="402"/>
        <v>888.51935288907032</v>
      </c>
      <c r="I8569" s="15">
        <f t="shared" si="400"/>
        <v>44.056229777783443</v>
      </c>
      <c r="J8569" s="14">
        <f t="shared" si="401"/>
        <v>0.81232612261109316</v>
      </c>
    </row>
    <row r="8570" spans="1:10" x14ac:dyDescent="0.3">
      <c r="A8570" s="19">
        <v>20201222</v>
      </c>
      <c r="B8570" s="19" t="s">
        <v>32</v>
      </c>
      <c r="C8570" s="19">
        <v>110</v>
      </c>
      <c r="D8570" s="19">
        <v>10.050000000000001</v>
      </c>
      <c r="E8570" s="19">
        <v>15.93</v>
      </c>
      <c r="F8570" s="19">
        <v>3.1</v>
      </c>
      <c r="G8570" s="19">
        <v>0</v>
      </c>
      <c r="H8570" s="17">
        <f t="shared" si="402"/>
        <v>630.34533442783902</v>
      </c>
      <c r="I8570" s="18">
        <f t="shared" si="400"/>
        <v>35.628291700869966</v>
      </c>
      <c r="J8570" s="17">
        <f t="shared" si="401"/>
        <v>0.60019761103822222</v>
      </c>
    </row>
    <row r="8571" spans="1:10" x14ac:dyDescent="0.3">
      <c r="A8571" s="2">
        <v>20201222</v>
      </c>
      <c r="B8571" s="2" t="s">
        <v>31</v>
      </c>
      <c r="C8571" s="2">
        <v>0</v>
      </c>
      <c r="D8571" s="2">
        <v>0</v>
      </c>
      <c r="E8571" s="2">
        <v>15.16</v>
      </c>
      <c r="F8571" s="2">
        <v>2.69</v>
      </c>
      <c r="G8571" s="2">
        <v>0</v>
      </c>
      <c r="H8571" s="16">
        <f t="shared" si="402"/>
        <v>0</v>
      </c>
      <c r="I8571" s="15">
        <f t="shared" si="400"/>
        <v>15.16</v>
      </c>
      <c r="J8571" s="14">
        <f t="shared" si="401"/>
        <v>0</v>
      </c>
    </row>
    <row r="8572" spans="1:10" x14ac:dyDescent="0.3">
      <c r="A8572" s="19">
        <v>20201222</v>
      </c>
      <c r="B8572" s="19" t="s">
        <v>30</v>
      </c>
      <c r="C8572" s="19">
        <v>0</v>
      </c>
      <c r="D8572" s="19">
        <v>0</v>
      </c>
      <c r="E8572" s="19">
        <v>14.38</v>
      </c>
      <c r="F8572" s="19">
        <v>2.41</v>
      </c>
      <c r="G8572" s="19">
        <v>0</v>
      </c>
      <c r="H8572" s="17">
        <f t="shared" si="402"/>
        <v>0</v>
      </c>
      <c r="I8572" s="18">
        <f t="shared" si="400"/>
        <v>14.38</v>
      </c>
      <c r="J8572" s="17">
        <f t="shared" si="401"/>
        <v>0</v>
      </c>
    </row>
    <row r="8573" spans="1:10" x14ac:dyDescent="0.3">
      <c r="A8573" s="2">
        <v>20201222</v>
      </c>
      <c r="B8573" s="2" t="s">
        <v>29</v>
      </c>
      <c r="C8573" s="2">
        <v>0</v>
      </c>
      <c r="D8573" s="2">
        <v>0</v>
      </c>
      <c r="E8573" s="2">
        <v>13.81</v>
      </c>
      <c r="F8573" s="2">
        <v>2.41</v>
      </c>
      <c r="G8573" s="2">
        <v>0</v>
      </c>
      <c r="H8573" s="16">
        <f t="shared" si="402"/>
        <v>0</v>
      </c>
      <c r="I8573" s="15">
        <f t="shared" si="400"/>
        <v>13.81</v>
      </c>
      <c r="J8573" s="14">
        <f t="shared" si="401"/>
        <v>0</v>
      </c>
    </row>
    <row r="8574" spans="1:10" x14ac:dyDescent="0.3">
      <c r="A8574" s="19">
        <v>20201222</v>
      </c>
      <c r="B8574" s="19" t="s">
        <v>28</v>
      </c>
      <c r="C8574" s="19">
        <v>0</v>
      </c>
      <c r="D8574" s="19">
        <v>0</v>
      </c>
      <c r="E8574" s="19">
        <v>13.48</v>
      </c>
      <c r="F8574" s="19">
        <v>2.2799999999999998</v>
      </c>
      <c r="G8574" s="19">
        <v>0</v>
      </c>
      <c r="H8574" s="17">
        <f t="shared" si="402"/>
        <v>0</v>
      </c>
      <c r="I8574" s="18">
        <f t="shared" si="400"/>
        <v>13.48</v>
      </c>
      <c r="J8574" s="17">
        <f t="shared" si="401"/>
        <v>0</v>
      </c>
    </row>
    <row r="8575" spans="1:10" x14ac:dyDescent="0.3">
      <c r="A8575" s="2">
        <v>20201222</v>
      </c>
      <c r="B8575" s="2" t="s">
        <v>27</v>
      </c>
      <c r="C8575" s="2">
        <v>0</v>
      </c>
      <c r="D8575" s="2">
        <v>0</v>
      </c>
      <c r="E8575" s="2">
        <v>13.18</v>
      </c>
      <c r="F8575" s="2">
        <v>2.0699999999999998</v>
      </c>
      <c r="G8575" s="2">
        <v>0</v>
      </c>
      <c r="H8575" s="16">
        <f t="shared" si="402"/>
        <v>0</v>
      </c>
      <c r="I8575" s="15">
        <f t="shared" si="400"/>
        <v>13.18</v>
      </c>
      <c r="J8575" s="14">
        <f t="shared" si="401"/>
        <v>0</v>
      </c>
    </row>
    <row r="8576" spans="1:10" x14ac:dyDescent="0.3">
      <c r="A8576" s="19">
        <v>20201222</v>
      </c>
      <c r="B8576" s="19" t="s">
        <v>26</v>
      </c>
      <c r="C8576" s="19">
        <v>0</v>
      </c>
      <c r="D8576" s="19">
        <v>0</v>
      </c>
      <c r="E8576" s="19">
        <v>12.85</v>
      </c>
      <c r="F8576" s="19">
        <v>2.0699999999999998</v>
      </c>
      <c r="G8576" s="19">
        <v>0</v>
      </c>
      <c r="H8576" s="17">
        <f t="shared" si="402"/>
        <v>0</v>
      </c>
      <c r="I8576" s="18">
        <f t="shared" si="400"/>
        <v>12.85</v>
      </c>
      <c r="J8576" s="17">
        <f t="shared" si="401"/>
        <v>0</v>
      </c>
    </row>
    <row r="8577" spans="1:10" x14ac:dyDescent="0.3">
      <c r="A8577" s="2">
        <v>20201222</v>
      </c>
      <c r="B8577" s="2" t="s">
        <v>25</v>
      </c>
      <c r="C8577" s="2">
        <v>0</v>
      </c>
      <c r="D8577" s="2">
        <v>0</v>
      </c>
      <c r="E8577" s="2">
        <v>12.8</v>
      </c>
      <c r="F8577" s="2">
        <v>2.21</v>
      </c>
      <c r="G8577" s="2">
        <v>0</v>
      </c>
      <c r="H8577" s="16">
        <f t="shared" si="402"/>
        <v>0</v>
      </c>
      <c r="I8577" s="15">
        <f t="shared" si="400"/>
        <v>12.8</v>
      </c>
      <c r="J8577" s="14">
        <f t="shared" si="401"/>
        <v>0</v>
      </c>
    </row>
    <row r="8578" spans="1:10" x14ac:dyDescent="0.3">
      <c r="A8578" s="19">
        <v>20201223</v>
      </c>
      <c r="B8578" s="19" t="s">
        <v>48</v>
      </c>
      <c r="C8578" s="19">
        <v>0</v>
      </c>
      <c r="D8578" s="19">
        <v>0</v>
      </c>
      <c r="E8578" s="19">
        <v>12.6</v>
      </c>
      <c r="F8578" s="19">
        <v>1.93</v>
      </c>
      <c r="G8578" s="19">
        <v>0</v>
      </c>
      <c r="H8578" s="17">
        <f t="shared" si="402"/>
        <v>0</v>
      </c>
      <c r="I8578" s="18">
        <f t="shared" si="400"/>
        <v>12.6</v>
      </c>
      <c r="J8578" s="17">
        <f t="shared" si="401"/>
        <v>0</v>
      </c>
    </row>
    <row r="8579" spans="1:10" x14ac:dyDescent="0.3">
      <c r="A8579" s="2">
        <v>20201223</v>
      </c>
      <c r="B8579" s="2" t="s">
        <v>47</v>
      </c>
      <c r="C8579" s="2">
        <v>0</v>
      </c>
      <c r="D8579" s="2">
        <v>0</v>
      </c>
      <c r="E8579" s="2">
        <v>12.15</v>
      </c>
      <c r="F8579" s="2">
        <v>1.59</v>
      </c>
      <c r="G8579" s="2">
        <v>0</v>
      </c>
      <c r="H8579" s="16">
        <f t="shared" si="402"/>
        <v>0</v>
      </c>
      <c r="I8579" s="15">
        <f t="shared" si="400"/>
        <v>12.15</v>
      </c>
      <c r="J8579" s="14">
        <f t="shared" si="401"/>
        <v>0</v>
      </c>
    </row>
    <row r="8580" spans="1:10" x14ac:dyDescent="0.3">
      <c r="A8580" s="19">
        <v>20201223</v>
      </c>
      <c r="B8580" s="19" t="s">
        <v>46</v>
      </c>
      <c r="C8580" s="19">
        <v>0</v>
      </c>
      <c r="D8580" s="19">
        <v>0</v>
      </c>
      <c r="E8580" s="19">
        <v>13.25</v>
      </c>
      <c r="F8580" s="19">
        <v>1.03</v>
      </c>
      <c r="G8580" s="19">
        <v>0</v>
      </c>
      <c r="H8580" s="17">
        <f t="shared" si="402"/>
        <v>0</v>
      </c>
      <c r="I8580" s="18">
        <f t="shared" si="400"/>
        <v>13.25</v>
      </c>
      <c r="J8580" s="17">
        <f t="shared" si="401"/>
        <v>0</v>
      </c>
    </row>
    <row r="8581" spans="1:10" x14ac:dyDescent="0.3">
      <c r="A8581" s="2">
        <v>20201223</v>
      </c>
      <c r="B8581" s="2" t="s">
        <v>45</v>
      </c>
      <c r="C8581" s="2">
        <v>0</v>
      </c>
      <c r="D8581" s="2">
        <v>0</v>
      </c>
      <c r="E8581" s="2">
        <v>13.76</v>
      </c>
      <c r="F8581" s="2">
        <v>0.34</v>
      </c>
      <c r="G8581" s="2">
        <v>0</v>
      </c>
      <c r="H8581" s="16">
        <f t="shared" si="402"/>
        <v>0</v>
      </c>
      <c r="I8581" s="15">
        <f t="shared" si="400"/>
        <v>13.76</v>
      </c>
      <c r="J8581" s="14">
        <f t="shared" si="401"/>
        <v>0</v>
      </c>
    </row>
    <row r="8582" spans="1:10" x14ac:dyDescent="0.3">
      <c r="A8582" s="19">
        <v>20201223</v>
      </c>
      <c r="B8582" s="19" t="s">
        <v>44</v>
      </c>
      <c r="C8582" s="19">
        <v>0</v>
      </c>
      <c r="D8582" s="19">
        <v>0</v>
      </c>
      <c r="E8582" s="19">
        <v>13.52</v>
      </c>
      <c r="F8582" s="19">
        <v>0.48</v>
      </c>
      <c r="G8582" s="19">
        <v>0</v>
      </c>
      <c r="H8582" s="17">
        <f t="shared" si="402"/>
        <v>0</v>
      </c>
      <c r="I8582" s="18">
        <f t="shared" si="400"/>
        <v>13.52</v>
      </c>
      <c r="J8582" s="17">
        <f t="shared" si="401"/>
        <v>0</v>
      </c>
    </row>
    <row r="8583" spans="1:10" x14ac:dyDescent="0.3">
      <c r="A8583" s="2">
        <v>20201223</v>
      </c>
      <c r="B8583" s="2" t="s">
        <v>43</v>
      </c>
      <c r="C8583" s="2">
        <v>0</v>
      </c>
      <c r="D8583" s="2">
        <v>0</v>
      </c>
      <c r="E8583" s="2">
        <v>12.74</v>
      </c>
      <c r="F8583" s="2">
        <v>0.76</v>
      </c>
      <c r="G8583" s="2">
        <v>0</v>
      </c>
      <c r="H8583" s="16">
        <f t="shared" si="402"/>
        <v>0</v>
      </c>
      <c r="I8583" s="15">
        <f t="shared" si="400"/>
        <v>12.74</v>
      </c>
      <c r="J8583" s="14">
        <f t="shared" si="401"/>
        <v>0</v>
      </c>
    </row>
    <row r="8584" spans="1:10" x14ac:dyDescent="0.3">
      <c r="A8584" s="19">
        <v>20201223</v>
      </c>
      <c r="B8584" s="19" t="s">
        <v>42</v>
      </c>
      <c r="C8584" s="19">
        <v>0</v>
      </c>
      <c r="D8584" s="19">
        <v>0</v>
      </c>
      <c r="E8584" s="19">
        <v>11.2</v>
      </c>
      <c r="F8584" s="19">
        <v>0.97</v>
      </c>
      <c r="G8584" s="19">
        <v>0</v>
      </c>
      <c r="H8584" s="17">
        <f t="shared" si="402"/>
        <v>0</v>
      </c>
      <c r="I8584" s="18">
        <f t="shared" si="400"/>
        <v>11.2</v>
      </c>
      <c r="J8584" s="17">
        <f t="shared" si="401"/>
        <v>0</v>
      </c>
    </row>
    <row r="8585" spans="1:10" x14ac:dyDescent="0.3">
      <c r="A8585" s="2">
        <v>20201223</v>
      </c>
      <c r="B8585" s="2" t="s">
        <v>41</v>
      </c>
      <c r="C8585" s="2">
        <v>0</v>
      </c>
      <c r="D8585" s="2">
        <v>0</v>
      </c>
      <c r="E8585" s="2">
        <v>11.56</v>
      </c>
      <c r="F8585" s="2">
        <v>1.38</v>
      </c>
      <c r="G8585" s="2">
        <v>0</v>
      </c>
      <c r="H8585" s="16">
        <f t="shared" si="402"/>
        <v>0</v>
      </c>
      <c r="I8585" s="15">
        <f t="shared" si="400"/>
        <v>11.56</v>
      </c>
      <c r="J8585" s="14">
        <f t="shared" si="401"/>
        <v>0</v>
      </c>
    </row>
    <row r="8586" spans="1:10" x14ac:dyDescent="0.3">
      <c r="A8586" s="19">
        <v>20201223</v>
      </c>
      <c r="B8586" s="19" t="s">
        <v>40</v>
      </c>
      <c r="C8586" s="19">
        <v>0</v>
      </c>
      <c r="D8586" s="19">
        <v>0</v>
      </c>
      <c r="E8586" s="19">
        <v>11.79</v>
      </c>
      <c r="F8586" s="19">
        <v>1.31</v>
      </c>
      <c r="G8586" s="19">
        <v>0</v>
      </c>
      <c r="H8586" s="17">
        <f t="shared" si="402"/>
        <v>0</v>
      </c>
      <c r="I8586" s="18">
        <f t="shared" ref="I8586:I8649" si="403">E8586+H8586*((NOCT-20)/(800))</f>
        <v>11.79</v>
      </c>
      <c r="J8586" s="17">
        <f t="shared" ref="J8586:J8649" si="404">P_STC__W*(H8586/1000)*(1+(alpha_p/100)*(I8586-25))</f>
        <v>0</v>
      </c>
    </row>
    <row r="8587" spans="1:10" x14ac:dyDescent="0.3">
      <c r="A8587" s="2">
        <v>20201223</v>
      </c>
      <c r="B8587" s="2" t="s">
        <v>39</v>
      </c>
      <c r="C8587" s="2">
        <v>140</v>
      </c>
      <c r="D8587" s="2">
        <v>11.4</v>
      </c>
      <c r="E8587" s="2">
        <v>12.67</v>
      </c>
      <c r="F8587" s="2">
        <v>1.59</v>
      </c>
      <c r="G8587" s="2">
        <v>0</v>
      </c>
      <c r="H8587" s="16">
        <f t="shared" si="402"/>
        <v>708.29648790915758</v>
      </c>
      <c r="I8587" s="15">
        <f t="shared" si="403"/>
        <v>34.804265247161176</v>
      </c>
      <c r="J8587" s="14">
        <f t="shared" si="404"/>
        <v>0.67704701802423428</v>
      </c>
    </row>
    <row r="8588" spans="1:10" x14ac:dyDescent="0.3">
      <c r="A8588" s="19">
        <v>20201223</v>
      </c>
      <c r="B8588" s="19" t="s">
        <v>38</v>
      </c>
      <c r="C8588" s="19">
        <v>304.01</v>
      </c>
      <c r="D8588" s="19">
        <v>19.100000000000001</v>
      </c>
      <c r="E8588" s="19">
        <v>13.88</v>
      </c>
      <c r="F8588" s="19">
        <v>1.79</v>
      </c>
      <c r="G8588" s="19">
        <v>0</v>
      </c>
      <c r="H8588" s="17">
        <f t="shared" si="402"/>
        <v>929.0750932283629</v>
      </c>
      <c r="I8588" s="18">
        <f t="shared" si="403"/>
        <v>42.913596663386343</v>
      </c>
      <c r="J8588" s="17">
        <f t="shared" si="404"/>
        <v>0.85418124902295356</v>
      </c>
    </row>
    <row r="8589" spans="1:10" x14ac:dyDescent="0.3">
      <c r="A8589" s="2">
        <v>20201223</v>
      </c>
      <c r="B8589" s="2" t="s">
        <v>37</v>
      </c>
      <c r="C8589" s="2">
        <v>356.01</v>
      </c>
      <c r="D8589" s="2">
        <v>24.68</v>
      </c>
      <c r="E8589" s="2">
        <v>14.5</v>
      </c>
      <c r="F8589" s="2">
        <v>1.93</v>
      </c>
      <c r="G8589" s="2">
        <v>0</v>
      </c>
      <c r="H8589" s="16">
        <f t="shared" si="402"/>
        <v>852.61661817024833</v>
      </c>
      <c r="I8589" s="15">
        <f t="shared" si="403"/>
        <v>41.14426931782026</v>
      </c>
      <c r="J8589" s="14">
        <f t="shared" si="404"/>
        <v>0.79067469278159519</v>
      </c>
    </row>
    <row r="8590" spans="1:10" x14ac:dyDescent="0.3">
      <c r="A8590" s="19">
        <v>20201223</v>
      </c>
      <c r="B8590" s="19" t="s">
        <v>36</v>
      </c>
      <c r="C8590" s="19">
        <v>412.01</v>
      </c>
      <c r="D8590" s="19">
        <v>27.54</v>
      </c>
      <c r="E8590" s="19">
        <v>15.45</v>
      </c>
      <c r="F8590" s="19">
        <v>2.0699999999999998</v>
      </c>
      <c r="G8590" s="19">
        <v>0</v>
      </c>
      <c r="H8590" s="17">
        <f t="shared" si="402"/>
        <v>891.08723320859974</v>
      </c>
      <c r="I8590" s="18">
        <f t="shared" si="403"/>
        <v>43.296476037768741</v>
      </c>
      <c r="J8590" s="17">
        <f t="shared" si="404"/>
        <v>0.81772033026376711</v>
      </c>
    </row>
    <row r="8591" spans="1:10" x14ac:dyDescent="0.3">
      <c r="A8591" s="2">
        <v>20201223</v>
      </c>
      <c r="B8591" s="2" t="s">
        <v>35</v>
      </c>
      <c r="C8591" s="2">
        <v>237</v>
      </c>
      <c r="D8591" s="2">
        <v>27.31</v>
      </c>
      <c r="E8591" s="2">
        <v>15.86</v>
      </c>
      <c r="F8591" s="2">
        <v>2.2799999999999998</v>
      </c>
      <c r="G8591" s="2">
        <v>0</v>
      </c>
      <c r="H8591" s="16">
        <f t="shared" si="402"/>
        <v>516.5597273839428</v>
      </c>
      <c r="I8591" s="15">
        <f t="shared" si="403"/>
        <v>32.002491480748212</v>
      </c>
      <c r="J8591" s="14">
        <f t="shared" si="404"/>
        <v>0.50028230447757627</v>
      </c>
    </row>
    <row r="8592" spans="1:10" x14ac:dyDescent="0.3">
      <c r="A8592" s="19">
        <v>20201223</v>
      </c>
      <c r="B8592" s="19" t="s">
        <v>34</v>
      </c>
      <c r="C8592" s="19">
        <v>168</v>
      </c>
      <c r="D8592" s="19">
        <v>24.01</v>
      </c>
      <c r="E8592" s="19">
        <v>15.98</v>
      </c>
      <c r="F8592" s="19">
        <v>2.41</v>
      </c>
      <c r="G8592" s="19">
        <v>0</v>
      </c>
      <c r="H8592" s="17">
        <f t="shared" si="402"/>
        <v>412.88183394471872</v>
      </c>
      <c r="I8592" s="18">
        <f t="shared" si="403"/>
        <v>28.882557310772462</v>
      </c>
      <c r="J8592" s="17">
        <f t="shared" si="404"/>
        <v>0.4056681657218163</v>
      </c>
    </row>
    <row r="8593" spans="1:10" x14ac:dyDescent="0.3">
      <c r="A8593" s="2">
        <v>20201223</v>
      </c>
      <c r="B8593" s="2" t="s">
        <v>33</v>
      </c>
      <c r="C8593" s="2">
        <v>107</v>
      </c>
      <c r="D8593" s="2">
        <v>18.09</v>
      </c>
      <c r="E8593" s="2">
        <v>15.89</v>
      </c>
      <c r="F8593" s="2">
        <v>2.2799999999999998</v>
      </c>
      <c r="G8593" s="2">
        <v>0</v>
      </c>
      <c r="H8593" s="16">
        <f t="shared" si="402"/>
        <v>344.59379036022887</v>
      </c>
      <c r="I8593" s="15">
        <f t="shared" si="403"/>
        <v>26.658555948757154</v>
      </c>
      <c r="J8593" s="14">
        <f t="shared" si="404"/>
        <v>0.34202191399614856</v>
      </c>
    </row>
    <row r="8594" spans="1:10" x14ac:dyDescent="0.3">
      <c r="A8594" s="19">
        <v>20201223</v>
      </c>
      <c r="B8594" s="19" t="s">
        <v>32</v>
      </c>
      <c r="C8594" s="19">
        <v>61</v>
      </c>
      <c r="D8594" s="19">
        <v>10.130000000000001</v>
      </c>
      <c r="E8594" s="19">
        <v>15.54</v>
      </c>
      <c r="F8594" s="19">
        <v>1.59</v>
      </c>
      <c r="G8594" s="19">
        <v>0</v>
      </c>
      <c r="H8594" s="17">
        <f t="shared" si="402"/>
        <v>346.82307030791134</v>
      </c>
      <c r="I8594" s="18">
        <f t="shared" si="403"/>
        <v>26.37822094712223</v>
      </c>
      <c r="J8594" s="17">
        <f t="shared" si="404"/>
        <v>0.34467207561591506</v>
      </c>
    </row>
    <row r="8595" spans="1:10" x14ac:dyDescent="0.3">
      <c r="A8595" s="2">
        <v>20201223</v>
      </c>
      <c r="B8595" s="2" t="s">
        <v>31</v>
      </c>
      <c r="C8595" s="2">
        <v>0</v>
      </c>
      <c r="D8595" s="2">
        <v>0</v>
      </c>
      <c r="E8595" s="2">
        <v>15.03</v>
      </c>
      <c r="F8595" s="2">
        <v>1.59</v>
      </c>
      <c r="G8595" s="2">
        <v>0</v>
      </c>
      <c r="H8595" s="16">
        <f t="shared" ref="H8595:H8658" si="405">IF(D8595&gt;0,C8595/SIN(D8595*PI()/180),0)</f>
        <v>0</v>
      </c>
      <c r="I8595" s="15">
        <f t="shared" si="403"/>
        <v>15.03</v>
      </c>
      <c r="J8595" s="14">
        <f t="shared" si="404"/>
        <v>0</v>
      </c>
    </row>
    <row r="8596" spans="1:10" x14ac:dyDescent="0.3">
      <c r="A8596" s="19">
        <v>20201223</v>
      </c>
      <c r="B8596" s="19" t="s">
        <v>30</v>
      </c>
      <c r="C8596" s="19">
        <v>0</v>
      </c>
      <c r="D8596" s="19">
        <v>0</v>
      </c>
      <c r="E8596" s="19">
        <v>14.56</v>
      </c>
      <c r="F8596" s="19">
        <v>2.69</v>
      </c>
      <c r="G8596" s="19">
        <v>0</v>
      </c>
      <c r="H8596" s="17">
        <f t="shared" si="405"/>
        <v>0</v>
      </c>
      <c r="I8596" s="18">
        <f t="shared" si="403"/>
        <v>14.56</v>
      </c>
      <c r="J8596" s="17">
        <f t="shared" si="404"/>
        <v>0</v>
      </c>
    </row>
    <row r="8597" spans="1:10" x14ac:dyDescent="0.3">
      <c r="A8597" s="2">
        <v>20201223</v>
      </c>
      <c r="B8597" s="2" t="s">
        <v>29</v>
      </c>
      <c r="C8597" s="2">
        <v>0</v>
      </c>
      <c r="D8597" s="2">
        <v>0</v>
      </c>
      <c r="E8597" s="2">
        <v>14.05</v>
      </c>
      <c r="F8597" s="2">
        <v>4.28</v>
      </c>
      <c r="G8597" s="2">
        <v>0</v>
      </c>
      <c r="H8597" s="16">
        <f t="shared" si="405"/>
        <v>0</v>
      </c>
      <c r="I8597" s="15">
        <f t="shared" si="403"/>
        <v>14.05</v>
      </c>
      <c r="J8597" s="14">
        <f t="shared" si="404"/>
        <v>0</v>
      </c>
    </row>
    <row r="8598" spans="1:10" x14ac:dyDescent="0.3">
      <c r="A8598" s="19">
        <v>20201223</v>
      </c>
      <c r="B8598" s="19" t="s">
        <v>28</v>
      </c>
      <c r="C8598" s="19">
        <v>0</v>
      </c>
      <c r="D8598" s="19">
        <v>0</v>
      </c>
      <c r="E8598" s="19">
        <v>13.76</v>
      </c>
      <c r="F8598" s="19">
        <v>4.97</v>
      </c>
      <c r="G8598" s="19">
        <v>0</v>
      </c>
      <c r="H8598" s="17">
        <f t="shared" si="405"/>
        <v>0</v>
      </c>
      <c r="I8598" s="18">
        <f t="shared" si="403"/>
        <v>13.76</v>
      </c>
      <c r="J8598" s="17">
        <f t="shared" si="404"/>
        <v>0</v>
      </c>
    </row>
    <row r="8599" spans="1:10" x14ac:dyDescent="0.3">
      <c r="A8599" s="2">
        <v>20201223</v>
      </c>
      <c r="B8599" s="2" t="s">
        <v>27</v>
      </c>
      <c r="C8599" s="2">
        <v>0</v>
      </c>
      <c r="D8599" s="2">
        <v>0</v>
      </c>
      <c r="E8599" s="2">
        <v>13.45</v>
      </c>
      <c r="F8599" s="2">
        <v>5.0999999999999996</v>
      </c>
      <c r="G8599" s="2">
        <v>0</v>
      </c>
      <c r="H8599" s="16">
        <f t="shared" si="405"/>
        <v>0</v>
      </c>
      <c r="I8599" s="15">
        <f t="shared" si="403"/>
        <v>13.45</v>
      </c>
      <c r="J8599" s="14">
        <f t="shared" si="404"/>
        <v>0</v>
      </c>
    </row>
    <row r="8600" spans="1:10" x14ac:dyDescent="0.3">
      <c r="A8600" s="19">
        <v>20201223</v>
      </c>
      <c r="B8600" s="19" t="s">
        <v>26</v>
      </c>
      <c r="C8600" s="19">
        <v>0</v>
      </c>
      <c r="D8600" s="19">
        <v>0</v>
      </c>
      <c r="E8600" s="19">
        <v>13.14</v>
      </c>
      <c r="F8600" s="19">
        <v>4.97</v>
      </c>
      <c r="G8600" s="19">
        <v>0</v>
      </c>
      <c r="H8600" s="17">
        <f t="shared" si="405"/>
        <v>0</v>
      </c>
      <c r="I8600" s="18">
        <f t="shared" si="403"/>
        <v>13.14</v>
      </c>
      <c r="J8600" s="17">
        <f t="shared" si="404"/>
        <v>0</v>
      </c>
    </row>
    <row r="8601" spans="1:10" x14ac:dyDescent="0.3">
      <c r="A8601" s="2">
        <v>20201223</v>
      </c>
      <c r="B8601" s="2" t="s">
        <v>25</v>
      </c>
      <c r="C8601" s="2">
        <v>0</v>
      </c>
      <c r="D8601" s="2">
        <v>0</v>
      </c>
      <c r="E8601" s="2">
        <v>12.91</v>
      </c>
      <c r="F8601" s="2">
        <v>4.62</v>
      </c>
      <c r="G8601" s="2">
        <v>0</v>
      </c>
      <c r="H8601" s="16">
        <f t="shared" si="405"/>
        <v>0</v>
      </c>
      <c r="I8601" s="15">
        <f t="shared" si="403"/>
        <v>12.91</v>
      </c>
      <c r="J8601" s="14">
        <f t="shared" si="404"/>
        <v>0</v>
      </c>
    </row>
    <row r="8602" spans="1:10" x14ac:dyDescent="0.3">
      <c r="A8602" s="19">
        <v>20201224</v>
      </c>
      <c r="B8602" s="19" t="s">
        <v>48</v>
      </c>
      <c r="C8602" s="19">
        <v>0</v>
      </c>
      <c r="D8602" s="19">
        <v>0</v>
      </c>
      <c r="E8602" s="19">
        <v>12.78</v>
      </c>
      <c r="F8602" s="19">
        <v>4.62</v>
      </c>
      <c r="G8602" s="19">
        <v>0</v>
      </c>
      <c r="H8602" s="17">
        <f t="shared" si="405"/>
        <v>0</v>
      </c>
      <c r="I8602" s="18">
        <f t="shared" si="403"/>
        <v>12.78</v>
      </c>
      <c r="J8602" s="17">
        <f t="shared" si="404"/>
        <v>0</v>
      </c>
    </row>
    <row r="8603" spans="1:10" x14ac:dyDescent="0.3">
      <c r="A8603" s="2">
        <v>20201224</v>
      </c>
      <c r="B8603" s="2" t="s">
        <v>47</v>
      </c>
      <c r="C8603" s="2">
        <v>0</v>
      </c>
      <c r="D8603" s="2">
        <v>0</v>
      </c>
      <c r="E8603" s="2">
        <v>12.68</v>
      </c>
      <c r="F8603" s="2">
        <v>4.62</v>
      </c>
      <c r="G8603" s="2">
        <v>0</v>
      </c>
      <c r="H8603" s="16">
        <f t="shared" si="405"/>
        <v>0</v>
      </c>
      <c r="I8603" s="15">
        <f t="shared" si="403"/>
        <v>12.68</v>
      </c>
      <c r="J8603" s="14">
        <f t="shared" si="404"/>
        <v>0</v>
      </c>
    </row>
    <row r="8604" spans="1:10" x14ac:dyDescent="0.3">
      <c r="A8604" s="19">
        <v>20201224</v>
      </c>
      <c r="B8604" s="19" t="s">
        <v>46</v>
      </c>
      <c r="C8604" s="19">
        <v>0</v>
      </c>
      <c r="D8604" s="19">
        <v>0</v>
      </c>
      <c r="E8604" s="19">
        <v>12.55</v>
      </c>
      <c r="F8604" s="19">
        <v>4.6900000000000004</v>
      </c>
      <c r="G8604" s="19">
        <v>0</v>
      </c>
      <c r="H8604" s="17">
        <f t="shared" si="405"/>
        <v>0</v>
      </c>
      <c r="I8604" s="18">
        <f t="shared" si="403"/>
        <v>12.55</v>
      </c>
      <c r="J8604" s="17">
        <f t="shared" si="404"/>
        <v>0</v>
      </c>
    </row>
    <row r="8605" spans="1:10" x14ac:dyDescent="0.3">
      <c r="A8605" s="2">
        <v>20201224</v>
      </c>
      <c r="B8605" s="2" t="s">
        <v>45</v>
      </c>
      <c r="C8605" s="2">
        <v>0</v>
      </c>
      <c r="D8605" s="2">
        <v>0</v>
      </c>
      <c r="E8605" s="2">
        <v>12.43</v>
      </c>
      <c r="F8605" s="2">
        <v>4.6900000000000004</v>
      </c>
      <c r="G8605" s="2">
        <v>0</v>
      </c>
      <c r="H8605" s="16">
        <f t="shared" si="405"/>
        <v>0</v>
      </c>
      <c r="I8605" s="15">
        <f t="shared" si="403"/>
        <v>12.43</v>
      </c>
      <c r="J8605" s="14">
        <f t="shared" si="404"/>
        <v>0</v>
      </c>
    </row>
    <row r="8606" spans="1:10" x14ac:dyDescent="0.3">
      <c r="A8606" s="19">
        <v>20201224</v>
      </c>
      <c r="B8606" s="19" t="s">
        <v>44</v>
      </c>
      <c r="C8606" s="19">
        <v>0</v>
      </c>
      <c r="D8606" s="19">
        <v>0</v>
      </c>
      <c r="E8606" s="19">
        <v>12.29</v>
      </c>
      <c r="F8606" s="19">
        <v>4.62</v>
      </c>
      <c r="G8606" s="19">
        <v>0</v>
      </c>
      <c r="H8606" s="17">
        <f t="shared" si="405"/>
        <v>0</v>
      </c>
      <c r="I8606" s="18">
        <f t="shared" si="403"/>
        <v>12.29</v>
      </c>
      <c r="J8606" s="17">
        <f t="shared" si="404"/>
        <v>0</v>
      </c>
    </row>
    <row r="8607" spans="1:10" x14ac:dyDescent="0.3">
      <c r="A8607" s="2">
        <v>20201224</v>
      </c>
      <c r="B8607" s="2" t="s">
        <v>43</v>
      </c>
      <c r="C8607" s="2">
        <v>0</v>
      </c>
      <c r="D8607" s="2">
        <v>0</v>
      </c>
      <c r="E8607" s="2">
        <v>12.13</v>
      </c>
      <c r="F8607" s="2">
        <v>4.55</v>
      </c>
      <c r="G8607" s="2">
        <v>0</v>
      </c>
      <c r="H8607" s="16">
        <f t="shared" si="405"/>
        <v>0</v>
      </c>
      <c r="I8607" s="15">
        <f t="shared" si="403"/>
        <v>12.13</v>
      </c>
      <c r="J8607" s="14">
        <f t="shared" si="404"/>
        <v>0</v>
      </c>
    </row>
    <row r="8608" spans="1:10" x14ac:dyDescent="0.3">
      <c r="A8608" s="19">
        <v>20201224</v>
      </c>
      <c r="B8608" s="19" t="s">
        <v>42</v>
      </c>
      <c r="C8608" s="19">
        <v>0</v>
      </c>
      <c r="D8608" s="19">
        <v>0</v>
      </c>
      <c r="E8608" s="19">
        <v>11.82</v>
      </c>
      <c r="F8608" s="19">
        <v>4.6900000000000004</v>
      </c>
      <c r="G8608" s="19">
        <v>0</v>
      </c>
      <c r="H8608" s="17">
        <f t="shared" si="405"/>
        <v>0</v>
      </c>
      <c r="I8608" s="18">
        <f t="shared" si="403"/>
        <v>11.82</v>
      </c>
      <c r="J8608" s="17">
        <f t="shared" si="404"/>
        <v>0</v>
      </c>
    </row>
    <row r="8609" spans="1:10" x14ac:dyDescent="0.3">
      <c r="A8609" s="2">
        <v>20201224</v>
      </c>
      <c r="B8609" s="2" t="s">
        <v>41</v>
      </c>
      <c r="C8609" s="2">
        <v>0</v>
      </c>
      <c r="D8609" s="2">
        <v>0</v>
      </c>
      <c r="E8609" s="2">
        <v>11.07</v>
      </c>
      <c r="F8609" s="2">
        <v>5.31</v>
      </c>
      <c r="G8609" s="2">
        <v>0</v>
      </c>
      <c r="H8609" s="16">
        <f t="shared" si="405"/>
        <v>0</v>
      </c>
      <c r="I8609" s="15">
        <f t="shared" si="403"/>
        <v>11.07</v>
      </c>
      <c r="J8609" s="14">
        <f t="shared" si="404"/>
        <v>0</v>
      </c>
    </row>
    <row r="8610" spans="1:10" x14ac:dyDescent="0.3">
      <c r="A8610" s="19">
        <v>20201224</v>
      </c>
      <c r="B8610" s="19" t="s">
        <v>40</v>
      </c>
      <c r="C8610" s="19">
        <v>0</v>
      </c>
      <c r="D8610" s="19">
        <v>0</v>
      </c>
      <c r="E8610" s="19">
        <v>10.85</v>
      </c>
      <c r="F8610" s="19">
        <v>5.24</v>
      </c>
      <c r="G8610" s="19">
        <v>0</v>
      </c>
      <c r="H8610" s="17">
        <f t="shared" si="405"/>
        <v>0</v>
      </c>
      <c r="I8610" s="18">
        <f t="shared" si="403"/>
        <v>10.85</v>
      </c>
      <c r="J8610" s="17">
        <f t="shared" si="404"/>
        <v>0</v>
      </c>
    </row>
    <row r="8611" spans="1:10" x14ac:dyDescent="0.3">
      <c r="A8611" s="2">
        <v>20201224</v>
      </c>
      <c r="B8611" s="2" t="s">
        <v>39</v>
      </c>
      <c r="C8611" s="2">
        <v>146</v>
      </c>
      <c r="D8611" s="2">
        <v>11.34</v>
      </c>
      <c r="E8611" s="2">
        <v>10.87</v>
      </c>
      <c r="F8611" s="2">
        <v>5.31</v>
      </c>
      <c r="G8611" s="2">
        <v>0</v>
      </c>
      <c r="H8611" s="16">
        <f t="shared" si="405"/>
        <v>742.50869268175018</v>
      </c>
      <c r="I8611" s="15">
        <f t="shared" si="403"/>
        <v>34.073396646304694</v>
      </c>
      <c r="J8611" s="14">
        <f t="shared" si="404"/>
        <v>0.71219185121261208</v>
      </c>
    </row>
    <row r="8612" spans="1:10" x14ac:dyDescent="0.3">
      <c r="A8612" s="19">
        <v>20201224</v>
      </c>
      <c r="B8612" s="19" t="s">
        <v>38</v>
      </c>
      <c r="C8612" s="19">
        <v>238</v>
      </c>
      <c r="D8612" s="19">
        <v>19.059999999999999</v>
      </c>
      <c r="E8612" s="19">
        <v>11.47</v>
      </c>
      <c r="F8612" s="19">
        <v>5.86</v>
      </c>
      <c r="G8612" s="19">
        <v>0</v>
      </c>
      <c r="H8612" s="17">
        <f t="shared" si="405"/>
        <v>728.81360180311378</v>
      </c>
      <c r="I8612" s="18">
        <f t="shared" si="403"/>
        <v>34.245425056347308</v>
      </c>
      <c r="J8612" s="17">
        <f t="shared" si="404"/>
        <v>0.69849173989328628</v>
      </c>
    </row>
    <row r="8613" spans="1:10" x14ac:dyDescent="0.3">
      <c r="A8613" s="2">
        <v>20201224</v>
      </c>
      <c r="B8613" s="2" t="s">
        <v>37</v>
      </c>
      <c r="C8613" s="2">
        <v>347.01</v>
      </c>
      <c r="D8613" s="2">
        <v>24.65</v>
      </c>
      <c r="E8613" s="2">
        <v>12.08</v>
      </c>
      <c r="F8613" s="2">
        <v>6.34</v>
      </c>
      <c r="G8613" s="2">
        <v>0</v>
      </c>
      <c r="H8613" s="16">
        <f t="shared" si="405"/>
        <v>832.01044320077358</v>
      </c>
      <c r="I8613" s="15">
        <f t="shared" si="403"/>
        <v>38.080326350024173</v>
      </c>
      <c r="J8613" s="14">
        <f t="shared" si="404"/>
        <v>0.78303708664414895</v>
      </c>
    </row>
    <row r="8614" spans="1:10" x14ac:dyDescent="0.3">
      <c r="A8614" s="19">
        <v>20201224</v>
      </c>
      <c r="B8614" s="19" t="s">
        <v>36</v>
      </c>
      <c r="C8614" s="19">
        <v>477.01</v>
      </c>
      <c r="D8614" s="19">
        <v>27.54</v>
      </c>
      <c r="E8614" s="19">
        <v>12.57</v>
      </c>
      <c r="F8614" s="19">
        <v>6.55</v>
      </c>
      <c r="G8614" s="19">
        <v>0</v>
      </c>
      <c r="H8614" s="17">
        <f t="shared" si="405"/>
        <v>1031.6679719250362</v>
      </c>
      <c r="I8614" s="18">
        <f t="shared" si="403"/>
        <v>44.809624122657382</v>
      </c>
      <c r="J8614" s="17">
        <f t="shared" si="404"/>
        <v>0.93970167558054973</v>
      </c>
    </row>
    <row r="8615" spans="1:10" x14ac:dyDescent="0.3">
      <c r="A8615" s="2">
        <v>20201224</v>
      </c>
      <c r="B8615" s="2" t="s">
        <v>35</v>
      </c>
      <c r="C8615" s="2">
        <v>396.01</v>
      </c>
      <c r="D8615" s="2">
        <v>27.33</v>
      </c>
      <c r="E8615" s="2">
        <v>12.85</v>
      </c>
      <c r="F8615" s="2">
        <v>6.62</v>
      </c>
      <c r="G8615" s="2">
        <v>0</v>
      </c>
      <c r="H8615" s="16">
        <f t="shared" si="405"/>
        <v>862.55120822975618</v>
      </c>
      <c r="I8615" s="15">
        <f t="shared" si="403"/>
        <v>39.804725257179882</v>
      </c>
      <c r="J8615" s="14">
        <f t="shared" si="404"/>
        <v>0.80508695676835074</v>
      </c>
    </row>
    <row r="8616" spans="1:10" x14ac:dyDescent="0.3">
      <c r="A8616" s="19">
        <v>20201224</v>
      </c>
      <c r="B8616" s="19" t="s">
        <v>34</v>
      </c>
      <c r="C8616" s="19">
        <v>414.01</v>
      </c>
      <c r="D8616" s="19">
        <v>24.06</v>
      </c>
      <c r="E8616" s="19">
        <v>12.94</v>
      </c>
      <c r="F8616" s="19">
        <v>6.55</v>
      </c>
      <c r="G8616" s="19">
        <v>0</v>
      </c>
      <c r="H8616" s="17">
        <f t="shared" si="405"/>
        <v>1015.4942966244525</v>
      </c>
      <c r="I8616" s="18">
        <f t="shared" si="403"/>
        <v>44.67419676951414</v>
      </c>
      <c r="J8616" s="17">
        <f t="shared" si="404"/>
        <v>0.92558864087896275</v>
      </c>
    </row>
    <row r="8617" spans="1:10" x14ac:dyDescent="0.3">
      <c r="A8617" s="2">
        <v>20201224</v>
      </c>
      <c r="B8617" s="2" t="s">
        <v>33</v>
      </c>
      <c r="C8617" s="2">
        <v>298.01</v>
      </c>
      <c r="D8617" s="2">
        <v>18.149999999999999</v>
      </c>
      <c r="E8617" s="2">
        <v>12.75</v>
      </c>
      <c r="F8617" s="2">
        <v>6.62</v>
      </c>
      <c r="G8617" s="2">
        <v>0</v>
      </c>
      <c r="H8617" s="16">
        <f t="shared" si="405"/>
        <v>956.67562850821605</v>
      </c>
      <c r="I8617" s="15">
        <f t="shared" si="403"/>
        <v>42.646113390881752</v>
      </c>
      <c r="J8617" s="14">
        <f t="shared" si="404"/>
        <v>0.88070839872294537</v>
      </c>
    </row>
    <row r="8618" spans="1:10" x14ac:dyDescent="0.3">
      <c r="A8618" s="19">
        <v>20201224</v>
      </c>
      <c r="B8618" s="19" t="s">
        <v>32</v>
      </c>
      <c r="C8618" s="19">
        <v>113</v>
      </c>
      <c r="D8618" s="19">
        <v>10.210000000000001</v>
      </c>
      <c r="E8618" s="19">
        <v>12.33</v>
      </c>
      <c r="F8618" s="19">
        <v>6.41</v>
      </c>
      <c r="G8618" s="19">
        <v>0</v>
      </c>
      <c r="H8618" s="17">
        <f t="shared" si="405"/>
        <v>637.49420894624916</v>
      </c>
      <c r="I8618" s="18">
        <f t="shared" si="403"/>
        <v>32.251694029570288</v>
      </c>
      <c r="J8618" s="17">
        <f t="shared" si="404"/>
        <v>0.61669110067619404</v>
      </c>
    </row>
    <row r="8619" spans="1:10" x14ac:dyDescent="0.3">
      <c r="A8619" s="2">
        <v>20201224</v>
      </c>
      <c r="B8619" s="2" t="s">
        <v>31</v>
      </c>
      <c r="C8619" s="2">
        <v>0</v>
      </c>
      <c r="D8619" s="2">
        <v>0</v>
      </c>
      <c r="E8619" s="2">
        <v>11.67</v>
      </c>
      <c r="F8619" s="2">
        <v>5.93</v>
      </c>
      <c r="G8619" s="2">
        <v>0</v>
      </c>
      <c r="H8619" s="16">
        <f t="shared" si="405"/>
        <v>0</v>
      </c>
      <c r="I8619" s="15">
        <f t="shared" si="403"/>
        <v>11.67</v>
      </c>
      <c r="J8619" s="14">
        <f t="shared" si="404"/>
        <v>0</v>
      </c>
    </row>
    <row r="8620" spans="1:10" x14ac:dyDescent="0.3">
      <c r="A8620" s="19">
        <v>20201224</v>
      </c>
      <c r="B8620" s="19" t="s">
        <v>30</v>
      </c>
      <c r="C8620" s="19">
        <v>0</v>
      </c>
      <c r="D8620" s="19">
        <v>0</v>
      </c>
      <c r="E8620" s="19">
        <v>10.97</v>
      </c>
      <c r="F8620" s="19">
        <v>5.72</v>
      </c>
      <c r="G8620" s="19">
        <v>0</v>
      </c>
      <c r="H8620" s="17">
        <f t="shared" si="405"/>
        <v>0</v>
      </c>
      <c r="I8620" s="18">
        <f t="shared" si="403"/>
        <v>10.97</v>
      </c>
      <c r="J8620" s="17">
        <f t="shared" si="404"/>
        <v>0</v>
      </c>
    </row>
    <row r="8621" spans="1:10" x14ac:dyDescent="0.3">
      <c r="A8621" s="2">
        <v>20201224</v>
      </c>
      <c r="B8621" s="2" t="s">
        <v>29</v>
      </c>
      <c r="C8621" s="2">
        <v>0</v>
      </c>
      <c r="D8621" s="2">
        <v>0</v>
      </c>
      <c r="E8621" s="2">
        <v>10.66</v>
      </c>
      <c r="F8621" s="2">
        <v>5.38</v>
      </c>
      <c r="G8621" s="2">
        <v>0</v>
      </c>
      <c r="H8621" s="16">
        <f t="shared" si="405"/>
        <v>0</v>
      </c>
      <c r="I8621" s="15">
        <f t="shared" si="403"/>
        <v>10.66</v>
      </c>
      <c r="J8621" s="14">
        <f t="shared" si="404"/>
        <v>0</v>
      </c>
    </row>
    <row r="8622" spans="1:10" x14ac:dyDescent="0.3">
      <c r="A8622" s="19">
        <v>20201224</v>
      </c>
      <c r="B8622" s="19" t="s">
        <v>28</v>
      </c>
      <c r="C8622" s="19">
        <v>0</v>
      </c>
      <c r="D8622" s="19">
        <v>0</v>
      </c>
      <c r="E8622" s="19">
        <v>10.37</v>
      </c>
      <c r="F8622" s="19">
        <v>5.24</v>
      </c>
      <c r="G8622" s="19">
        <v>0</v>
      </c>
      <c r="H8622" s="17">
        <f t="shared" si="405"/>
        <v>0</v>
      </c>
      <c r="I8622" s="18">
        <f t="shared" si="403"/>
        <v>10.37</v>
      </c>
      <c r="J8622" s="17">
        <f t="shared" si="404"/>
        <v>0</v>
      </c>
    </row>
    <row r="8623" spans="1:10" x14ac:dyDescent="0.3">
      <c r="A8623" s="2">
        <v>20201224</v>
      </c>
      <c r="B8623" s="2" t="s">
        <v>27</v>
      </c>
      <c r="C8623" s="2">
        <v>0</v>
      </c>
      <c r="D8623" s="2">
        <v>0</v>
      </c>
      <c r="E8623" s="2">
        <v>10.210000000000001</v>
      </c>
      <c r="F8623" s="2">
        <v>5.24</v>
      </c>
      <c r="G8623" s="2">
        <v>0</v>
      </c>
      <c r="H8623" s="16">
        <f t="shared" si="405"/>
        <v>0</v>
      </c>
      <c r="I8623" s="15">
        <f t="shared" si="403"/>
        <v>10.210000000000001</v>
      </c>
      <c r="J8623" s="14">
        <f t="shared" si="404"/>
        <v>0</v>
      </c>
    </row>
    <row r="8624" spans="1:10" x14ac:dyDescent="0.3">
      <c r="A8624" s="19">
        <v>20201224</v>
      </c>
      <c r="B8624" s="19" t="s">
        <v>26</v>
      </c>
      <c r="C8624" s="19">
        <v>0</v>
      </c>
      <c r="D8624" s="19">
        <v>0</v>
      </c>
      <c r="E8624" s="19">
        <v>10.09</v>
      </c>
      <c r="F8624" s="19">
        <v>5.03</v>
      </c>
      <c r="G8624" s="19">
        <v>0</v>
      </c>
      <c r="H8624" s="17">
        <f t="shared" si="405"/>
        <v>0</v>
      </c>
      <c r="I8624" s="18">
        <f t="shared" si="403"/>
        <v>10.09</v>
      </c>
      <c r="J8624" s="17">
        <f t="shared" si="404"/>
        <v>0</v>
      </c>
    </row>
    <row r="8625" spans="1:10" x14ac:dyDescent="0.3">
      <c r="A8625" s="2">
        <v>20201224</v>
      </c>
      <c r="B8625" s="2" t="s">
        <v>25</v>
      </c>
      <c r="C8625" s="2">
        <v>0</v>
      </c>
      <c r="D8625" s="2">
        <v>0</v>
      </c>
      <c r="E8625" s="2">
        <v>9.9499999999999993</v>
      </c>
      <c r="F8625" s="2">
        <v>4.9000000000000004</v>
      </c>
      <c r="G8625" s="2">
        <v>0</v>
      </c>
      <c r="H8625" s="16">
        <f t="shared" si="405"/>
        <v>0</v>
      </c>
      <c r="I8625" s="15">
        <f t="shared" si="403"/>
        <v>9.9499999999999993</v>
      </c>
      <c r="J8625" s="14">
        <f t="shared" si="404"/>
        <v>0</v>
      </c>
    </row>
    <row r="8626" spans="1:10" x14ac:dyDescent="0.3">
      <c r="A8626" s="19">
        <v>20201225</v>
      </c>
      <c r="B8626" s="19" t="s">
        <v>48</v>
      </c>
      <c r="C8626" s="19">
        <v>0</v>
      </c>
      <c r="D8626" s="19">
        <v>0</v>
      </c>
      <c r="E8626" s="19">
        <v>9.8000000000000007</v>
      </c>
      <c r="F8626" s="19">
        <v>4.9000000000000004</v>
      </c>
      <c r="G8626" s="19">
        <v>0</v>
      </c>
      <c r="H8626" s="17">
        <f t="shared" si="405"/>
        <v>0</v>
      </c>
      <c r="I8626" s="18">
        <f t="shared" si="403"/>
        <v>9.8000000000000007</v>
      </c>
      <c r="J8626" s="17">
        <f t="shared" si="404"/>
        <v>0</v>
      </c>
    </row>
    <row r="8627" spans="1:10" x14ac:dyDescent="0.3">
      <c r="A8627" s="2">
        <v>20201225</v>
      </c>
      <c r="B8627" s="2" t="s">
        <v>47</v>
      </c>
      <c r="C8627" s="2">
        <v>0</v>
      </c>
      <c r="D8627" s="2">
        <v>0</v>
      </c>
      <c r="E8627" s="2">
        <v>9.5500000000000007</v>
      </c>
      <c r="F8627" s="2">
        <v>4.83</v>
      </c>
      <c r="G8627" s="2">
        <v>0</v>
      </c>
      <c r="H8627" s="16">
        <f t="shared" si="405"/>
        <v>0</v>
      </c>
      <c r="I8627" s="15">
        <f t="shared" si="403"/>
        <v>9.5500000000000007</v>
      </c>
      <c r="J8627" s="14">
        <f t="shared" si="404"/>
        <v>0</v>
      </c>
    </row>
    <row r="8628" spans="1:10" x14ac:dyDescent="0.3">
      <c r="A8628" s="19">
        <v>20201225</v>
      </c>
      <c r="B8628" s="19" t="s">
        <v>46</v>
      </c>
      <c r="C8628" s="19">
        <v>0</v>
      </c>
      <c r="D8628" s="19">
        <v>0</v>
      </c>
      <c r="E8628" s="19">
        <v>9.3699999999999992</v>
      </c>
      <c r="F8628" s="19">
        <v>4.76</v>
      </c>
      <c r="G8628" s="19">
        <v>0</v>
      </c>
      <c r="H8628" s="17">
        <f t="shared" si="405"/>
        <v>0</v>
      </c>
      <c r="I8628" s="18">
        <f t="shared" si="403"/>
        <v>9.3699999999999992</v>
      </c>
      <c r="J8628" s="17">
        <f t="shared" si="404"/>
        <v>0</v>
      </c>
    </row>
    <row r="8629" spans="1:10" x14ac:dyDescent="0.3">
      <c r="A8629" s="2">
        <v>20201225</v>
      </c>
      <c r="B8629" s="2" t="s">
        <v>45</v>
      </c>
      <c r="C8629" s="2">
        <v>0</v>
      </c>
      <c r="D8629" s="2">
        <v>0</v>
      </c>
      <c r="E8629" s="2">
        <v>9.18</v>
      </c>
      <c r="F8629" s="2">
        <v>4.76</v>
      </c>
      <c r="G8629" s="2">
        <v>0</v>
      </c>
      <c r="H8629" s="16">
        <f t="shared" si="405"/>
        <v>0</v>
      </c>
      <c r="I8629" s="15">
        <f t="shared" si="403"/>
        <v>9.18</v>
      </c>
      <c r="J8629" s="14">
        <f t="shared" si="404"/>
        <v>0</v>
      </c>
    </row>
    <row r="8630" spans="1:10" x14ac:dyDescent="0.3">
      <c r="A8630" s="19">
        <v>20201225</v>
      </c>
      <c r="B8630" s="19" t="s">
        <v>44</v>
      </c>
      <c r="C8630" s="19">
        <v>0</v>
      </c>
      <c r="D8630" s="19">
        <v>0</v>
      </c>
      <c r="E8630" s="19">
        <v>8.86</v>
      </c>
      <c r="F8630" s="19">
        <v>4.76</v>
      </c>
      <c r="G8630" s="19">
        <v>0</v>
      </c>
      <c r="H8630" s="17">
        <f t="shared" si="405"/>
        <v>0</v>
      </c>
      <c r="I8630" s="18">
        <f t="shared" si="403"/>
        <v>8.86</v>
      </c>
      <c r="J8630" s="17">
        <f t="shared" si="404"/>
        <v>0</v>
      </c>
    </row>
    <row r="8631" spans="1:10" x14ac:dyDescent="0.3">
      <c r="A8631" s="2">
        <v>20201225</v>
      </c>
      <c r="B8631" s="2" t="s">
        <v>43</v>
      </c>
      <c r="C8631" s="2">
        <v>0</v>
      </c>
      <c r="D8631" s="2">
        <v>0</v>
      </c>
      <c r="E8631" s="2">
        <v>8.4700000000000006</v>
      </c>
      <c r="F8631" s="2">
        <v>4.76</v>
      </c>
      <c r="G8631" s="2">
        <v>0</v>
      </c>
      <c r="H8631" s="16">
        <f t="shared" si="405"/>
        <v>0</v>
      </c>
      <c r="I8631" s="15">
        <f t="shared" si="403"/>
        <v>8.4700000000000006</v>
      </c>
      <c r="J8631" s="14">
        <f t="shared" si="404"/>
        <v>0</v>
      </c>
    </row>
    <row r="8632" spans="1:10" x14ac:dyDescent="0.3">
      <c r="A8632" s="19">
        <v>20201225</v>
      </c>
      <c r="B8632" s="19" t="s">
        <v>42</v>
      </c>
      <c r="C8632" s="19">
        <v>0</v>
      </c>
      <c r="D8632" s="19">
        <v>0</v>
      </c>
      <c r="E8632" s="19">
        <v>8.1999999999999993</v>
      </c>
      <c r="F8632" s="19">
        <v>4.76</v>
      </c>
      <c r="G8632" s="19">
        <v>0</v>
      </c>
      <c r="H8632" s="17">
        <f t="shared" si="405"/>
        <v>0</v>
      </c>
      <c r="I8632" s="18">
        <f t="shared" si="403"/>
        <v>8.1999999999999993</v>
      </c>
      <c r="J8632" s="17">
        <f t="shared" si="404"/>
        <v>0</v>
      </c>
    </row>
    <row r="8633" spans="1:10" x14ac:dyDescent="0.3">
      <c r="A8633" s="2">
        <v>20201225</v>
      </c>
      <c r="B8633" s="2" t="s">
        <v>41</v>
      </c>
      <c r="C8633" s="2">
        <v>0</v>
      </c>
      <c r="D8633" s="2">
        <v>0</v>
      </c>
      <c r="E8633" s="2">
        <v>7.95</v>
      </c>
      <c r="F8633" s="2">
        <v>4.55</v>
      </c>
      <c r="G8633" s="2">
        <v>0</v>
      </c>
      <c r="H8633" s="16">
        <f t="shared" si="405"/>
        <v>0</v>
      </c>
      <c r="I8633" s="15">
        <f t="shared" si="403"/>
        <v>7.95</v>
      </c>
      <c r="J8633" s="14">
        <f t="shared" si="404"/>
        <v>0</v>
      </c>
    </row>
    <row r="8634" spans="1:10" x14ac:dyDescent="0.3">
      <c r="A8634" s="19">
        <v>20201225</v>
      </c>
      <c r="B8634" s="19" t="s">
        <v>40</v>
      </c>
      <c r="C8634" s="19">
        <v>0</v>
      </c>
      <c r="D8634" s="19">
        <v>0</v>
      </c>
      <c r="E8634" s="19">
        <v>7.96</v>
      </c>
      <c r="F8634" s="19">
        <v>4.9000000000000004</v>
      </c>
      <c r="G8634" s="19">
        <v>0</v>
      </c>
      <c r="H8634" s="17">
        <f t="shared" si="405"/>
        <v>0</v>
      </c>
      <c r="I8634" s="18">
        <f t="shared" si="403"/>
        <v>7.96</v>
      </c>
      <c r="J8634" s="17">
        <f t="shared" si="404"/>
        <v>0</v>
      </c>
    </row>
    <row r="8635" spans="1:10" x14ac:dyDescent="0.3">
      <c r="A8635" s="2">
        <v>20201225</v>
      </c>
      <c r="B8635" s="2" t="s">
        <v>39</v>
      </c>
      <c r="C8635" s="2">
        <v>166</v>
      </c>
      <c r="D8635" s="2">
        <v>11.29</v>
      </c>
      <c r="E8635" s="2">
        <v>8.52</v>
      </c>
      <c r="F8635" s="2">
        <v>5.24</v>
      </c>
      <c r="G8635" s="2">
        <v>0</v>
      </c>
      <c r="H8635" s="16">
        <f t="shared" si="405"/>
        <v>847.91217992956172</v>
      </c>
      <c r="I8635" s="15">
        <f t="shared" si="403"/>
        <v>35.0172556227988</v>
      </c>
      <c r="J8635" s="14">
        <f t="shared" si="404"/>
        <v>0.80969029119538627</v>
      </c>
    </row>
    <row r="8636" spans="1:10" x14ac:dyDescent="0.3">
      <c r="A8636" s="19">
        <v>20201225</v>
      </c>
      <c r="B8636" s="19" t="s">
        <v>38</v>
      </c>
      <c r="C8636" s="19">
        <v>315.01</v>
      </c>
      <c r="D8636" s="19">
        <v>19.02</v>
      </c>
      <c r="E8636" s="19">
        <v>9.94</v>
      </c>
      <c r="F8636" s="19">
        <v>5.52</v>
      </c>
      <c r="G8636" s="19">
        <v>0</v>
      </c>
      <c r="H8636" s="17">
        <f t="shared" si="405"/>
        <v>966.5902314466133</v>
      </c>
      <c r="I8636" s="18">
        <f t="shared" si="403"/>
        <v>40.145944732706667</v>
      </c>
      <c r="J8636" s="17">
        <f t="shared" si="404"/>
        <v>0.90071058143562277</v>
      </c>
    </row>
    <row r="8637" spans="1:10" x14ac:dyDescent="0.3">
      <c r="A8637" s="2">
        <v>20201225</v>
      </c>
      <c r="B8637" s="2" t="s">
        <v>37</v>
      </c>
      <c r="C8637" s="2">
        <v>410.01</v>
      </c>
      <c r="D8637" s="2">
        <v>24.64</v>
      </c>
      <c r="E8637" s="2">
        <v>11.5</v>
      </c>
      <c r="F8637" s="2">
        <v>5.86</v>
      </c>
      <c r="G8637" s="2">
        <v>0</v>
      </c>
      <c r="H8637" s="16">
        <f t="shared" si="405"/>
        <v>983.43679229490294</v>
      </c>
      <c r="I8637" s="15">
        <f t="shared" si="403"/>
        <v>42.232399759215717</v>
      </c>
      <c r="J8637" s="14">
        <f t="shared" si="404"/>
        <v>0.90717540055254342</v>
      </c>
    </row>
    <row r="8638" spans="1:10" x14ac:dyDescent="0.3">
      <c r="A8638" s="19">
        <v>20201225</v>
      </c>
      <c r="B8638" s="19" t="s">
        <v>36</v>
      </c>
      <c r="C8638" s="19">
        <v>469.01</v>
      </c>
      <c r="D8638" s="19">
        <v>27.55</v>
      </c>
      <c r="E8638" s="19">
        <v>12.81</v>
      </c>
      <c r="F8638" s="19">
        <v>6</v>
      </c>
      <c r="G8638" s="19">
        <v>0</v>
      </c>
      <c r="H8638" s="17">
        <f t="shared" si="405"/>
        <v>1014.0263440220552</v>
      </c>
      <c r="I8638" s="18">
        <f t="shared" si="403"/>
        <v>44.498323250689225</v>
      </c>
      <c r="J8638" s="17">
        <f t="shared" si="404"/>
        <v>0.92505318354000032</v>
      </c>
    </row>
    <row r="8639" spans="1:10" x14ac:dyDescent="0.3">
      <c r="A8639" s="2">
        <v>20201225</v>
      </c>
      <c r="B8639" s="2" t="s">
        <v>35</v>
      </c>
      <c r="C8639" s="2">
        <v>455.01</v>
      </c>
      <c r="D8639" s="2">
        <v>27.37</v>
      </c>
      <c r="E8639" s="2">
        <v>13.77</v>
      </c>
      <c r="F8639" s="2">
        <v>6.21</v>
      </c>
      <c r="G8639" s="2">
        <v>0</v>
      </c>
      <c r="H8639" s="16">
        <f t="shared" si="405"/>
        <v>989.72263568220035</v>
      </c>
      <c r="I8639" s="15">
        <f t="shared" si="403"/>
        <v>44.69883236506876</v>
      </c>
      <c r="J8639" s="14">
        <f t="shared" si="404"/>
        <v>0.90198892438522071</v>
      </c>
    </row>
    <row r="8640" spans="1:10" x14ac:dyDescent="0.3">
      <c r="A8640" s="19">
        <v>20201225</v>
      </c>
      <c r="B8640" s="19" t="s">
        <v>34</v>
      </c>
      <c r="C8640" s="19">
        <v>394.01</v>
      </c>
      <c r="D8640" s="19">
        <v>24.12</v>
      </c>
      <c r="E8640" s="19">
        <v>14.32</v>
      </c>
      <c r="F8640" s="19">
        <v>6.48</v>
      </c>
      <c r="G8640" s="19">
        <v>0</v>
      </c>
      <c r="H8640" s="17">
        <f t="shared" si="405"/>
        <v>964.17690472982508</v>
      </c>
      <c r="I8640" s="18">
        <f t="shared" si="403"/>
        <v>44.450528272807034</v>
      </c>
      <c r="J8640" s="17">
        <f t="shared" si="404"/>
        <v>0.87978502907536738</v>
      </c>
    </row>
    <row r="8641" spans="1:10" x14ac:dyDescent="0.3">
      <c r="A8641" s="2">
        <v>20201225</v>
      </c>
      <c r="B8641" s="2" t="s">
        <v>33</v>
      </c>
      <c r="C8641" s="2">
        <v>294.01</v>
      </c>
      <c r="D8641" s="2">
        <v>18.23</v>
      </c>
      <c r="E8641" s="2">
        <v>14.42</v>
      </c>
      <c r="F8641" s="2">
        <v>6.14</v>
      </c>
      <c r="G8641" s="2">
        <v>0</v>
      </c>
      <c r="H8641" s="16">
        <f t="shared" si="405"/>
        <v>939.83268003653268</v>
      </c>
      <c r="I8641" s="15">
        <f t="shared" si="403"/>
        <v>43.789771251141644</v>
      </c>
      <c r="J8641" s="14">
        <f t="shared" si="404"/>
        <v>0.86036609521148033</v>
      </c>
    </row>
    <row r="8642" spans="1:10" x14ac:dyDescent="0.3">
      <c r="A8642" s="19">
        <v>20201225</v>
      </c>
      <c r="B8642" s="19" t="s">
        <v>32</v>
      </c>
      <c r="C8642" s="19">
        <v>141.01</v>
      </c>
      <c r="D8642" s="19">
        <v>10.29</v>
      </c>
      <c r="E8642" s="19">
        <v>14.15</v>
      </c>
      <c r="F8642" s="19">
        <v>5.59</v>
      </c>
      <c r="G8642" s="19">
        <v>0</v>
      </c>
      <c r="H8642" s="17">
        <f t="shared" si="405"/>
        <v>789.39490326487044</v>
      </c>
      <c r="I8642" s="18">
        <f t="shared" si="403"/>
        <v>38.8185907270272</v>
      </c>
      <c r="J8642" s="17">
        <f t="shared" si="404"/>
        <v>0.74030744035888729</v>
      </c>
    </row>
    <row r="8643" spans="1:10" x14ac:dyDescent="0.3">
      <c r="A8643" s="2">
        <v>20201225</v>
      </c>
      <c r="B8643" s="2" t="s">
        <v>31</v>
      </c>
      <c r="C8643" s="2">
        <v>0</v>
      </c>
      <c r="D8643" s="2">
        <v>0</v>
      </c>
      <c r="E8643" s="2">
        <v>13.35</v>
      </c>
      <c r="F8643" s="2">
        <v>5.66</v>
      </c>
      <c r="G8643" s="2">
        <v>0</v>
      </c>
      <c r="H8643" s="16">
        <f t="shared" si="405"/>
        <v>0</v>
      </c>
      <c r="I8643" s="15">
        <f t="shared" si="403"/>
        <v>13.35</v>
      </c>
      <c r="J8643" s="14">
        <f t="shared" si="404"/>
        <v>0</v>
      </c>
    </row>
    <row r="8644" spans="1:10" x14ac:dyDescent="0.3">
      <c r="A8644" s="19">
        <v>20201225</v>
      </c>
      <c r="B8644" s="19" t="s">
        <v>30</v>
      </c>
      <c r="C8644" s="19">
        <v>0</v>
      </c>
      <c r="D8644" s="19">
        <v>0</v>
      </c>
      <c r="E8644" s="19">
        <v>12.48</v>
      </c>
      <c r="F8644" s="19">
        <v>5.72</v>
      </c>
      <c r="G8644" s="19">
        <v>0</v>
      </c>
      <c r="H8644" s="17">
        <f t="shared" si="405"/>
        <v>0</v>
      </c>
      <c r="I8644" s="18">
        <f t="shared" si="403"/>
        <v>12.48</v>
      </c>
      <c r="J8644" s="17">
        <f t="shared" si="404"/>
        <v>0</v>
      </c>
    </row>
    <row r="8645" spans="1:10" x14ac:dyDescent="0.3">
      <c r="A8645" s="2">
        <v>20201225</v>
      </c>
      <c r="B8645" s="2" t="s">
        <v>29</v>
      </c>
      <c r="C8645" s="2">
        <v>0</v>
      </c>
      <c r="D8645" s="2">
        <v>0</v>
      </c>
      <c r="E8645" s="2">
        <v>11.79</v>
      </c>
      <c r="F8645" s="2">
        <v>5.93</v>
      </c>
      <c r="G8645" s="2">
        <v>0</v>
      </c>
      <c r="H8645" s="16">
        <f t="shared" si="405"/>
        <v>0</v>
      </c>
      <c r="I8645" s="15">
        <f t="shared" si="403"/>
        <v>11.79</v>
      </c>
      <c r="J8645" s="14">
        <f t="shared" si="404"/>
        <v>0</v>
      </c>
    </row>
    <row r="8646" spans="1:10" x14ac:dyDescent="0.3">
      <c r="A8646" s="19">
        <v>20201225</v>
      </c>
      <c r="B8646" s="19" t="s">
        <v>28</v>
      </c>
      <c r="C8646" s="19">
        <v>0</v>
      </c>
      <c r="D8646" s="19">
        <v>0</v>
      </c>
      <c r="E8646" s="19">
        <v>11.27</v>
      </c>
      <c r="F8646" s="19">
        <v>6</v>
      </c>
      <c r="G8646" s="19">
        <v>0</v>
      </c>
      <c r="H8646" s="17">
        <f t="shared" si="405"/>
        <v>0</v>
      </c>
      <c r="I8646" s="18">
        <f t="shared" si="403"/>
        <v>11.27</v>
      </c>
      <c r="J8646" s="17">
        <f t="shared" si="404"/>
        <v>0</v>
      </c>
    </row>
    <row r="8647" spans="1:10" x14ac:dyDescent="0.3">
      <c r="A8647" s="2">
        <v>20201225</v>
      </c>
      <c r="B8647" s="2" t="s">
        <v>27</v>
      </c>
      <c r="C8647" s="2">
        <v>0</v>
      </c>
      <c r="D8647" s="2">
        <v>0</v>
      </c>
      <c r="E8647" s="2">
        <v>10.78</v>
      </c>
      <c r="F8647" s="2">
        <v>6.21</v>
      </c>
      <c r="G8647" s="2">
        <v>0</v>
      </c>
      <c r="H8647" s="16">
        <f t="shared" si="405"/>
        <v>0</v>
      </c>
      <c r="I8647" s="15">
        <f t="shared" si="403"/>
        <v>10.78</v>
      </c>
      <c r="J8647" s="14">
        <f t="shared" si="404"/>
        <v>0</v>
      </c>
    </row>
    <row r="8648" spans="1:10" x14ac:dyDescent="0.3">
      <c r="A8648" s="19">
        <v>20201225</v>
      </c>
      <c r="B8648" s="19" t="s">
        <v>26</v>
      </c>
      <c r="C8648" s="19">
        <v>0</v>
      </c>
      <c r="D8648" s="19">
        <v>0</v>
      </c>
      <c r="E8648" s="19">
        <v>10.3</v>
      </c>
      <c r="F8648" s="19">
        <v>6.34</v>
      </c>
      <c r="G8648" s="19">
        <v>0</v>
      </c>
      <c r="H8648" s="17">
        <f t="shared" si="405"/>
        <v>0</v>
      </c>
      <c r="I8648" s="18">
        <f t="shared" si="403"/>
        <v>10.3</v>
      </c>
      <c r="J8648" s="17">
        <f t="shared" si="404"/>
        <v>0</v>
      </c>
    </row>
    <row r="8649" spans="1:10" x14ac:dyDescent="0.3">
      <c r="A8649" s="2">
        <v>20201225</v>
      </c>
      <c r="B8649" s="2" t="s">
        <v>25</v>
      </c>
      <c r="C8649" s="2">
        <v>0</v>
      </c>
      <c r="D8649" s="2">
        <v>0</v>
      </c>
      <c r="E8649" s="2">
        <v>9.89</v>
      </c>
      <c r="F8649" s="2">
        <v>6.28</v>
      </c>
      <c r="G8649" s="2">
        <v>0</v>
      </c>
      <c r="H8649" s="16">
        <f t="shared" si="405"/>
        <v>0</v>
      </c>
      <c r="I8649" s="15">
        <f t="shared" si="403"/>
        <v>9.89</v>
      </c>
      <c r="J8649" s="14">
        <f t="shared" si="404"/>
        <v>0</v>
      </c>
    </row>
    <row r="8650" spans="1:10" x14ac:dyDescent="0.3">
      <c r="A8650" s="19">
        <v>20201226</v>
      </c>
      <c r="B8650" s="19" t="s">
        <v>48</v>
      </c>
      <c r="C8650" s="19">
        <v>0</v>
      </c>
      <c r="D8650" s="19">
        <v>0</v>
      </c>
      <c r="E8650" s="19">
        <v>9.52</v>
      </c>
      <c r="F8650" s="19">
        <v>6.14</v>
      </c>
      <c r="G8650" s="19">
        <v>0</v>
      </c>
      <c r="H8650" s="17">
        <f t="shared" si="405"/>
        <v>0</v>
      </c>
      <c r="I8650" s="18">
        <f t="shared" ref="I8650:I8713" si="406">E8650+H8650*((NOCT-20)/(800))</f>
        <v>9.52</v>
      </c>
      <c r="J8650" s="17">
        <f t="shared" ref="J8650:J8713" si="407">P_STC__W*(H8650/1000)*(1+(alpha_p/100)*(I8650-25))</f>
        <v>0</v>
      </c>
    </row>
    <row r="8651" spans="1:10" x14ac:dyDescent="0.3">
      <c r="A8651" s="2">
        <v>20201226</v>
      </c>
      <c r="B8651" s="2" t="s">
        <v>47</v>
      </c>
      <c r="C8651" s="2">
        <v>0</v>
      </c>
      <c r="D8651" s="2">
        <v>0</v>
      </c>
      <c r="E8651" s="2">
        <v>9.0299999999999994</v>
      </c>
      <c r="F8651" s="2">
        <v>5.93</v>
      </c>
      <c r="G8651" s="2">
        <v>0</v>
      </c>
      <c r="H8651" s="16">
        <f t="shared" si="405"/>
        <v>0</v>
      </c>
      <c r="I8651" s="15">
        <f t="shared" si="406"/>
        <v>9.0299999999999994</v>
      </c>
      <c r="J8651" s="14">
        <f t="shared" si="407"/>
        <v>0</v>
      </c>
    </row>
    <row r="8652" spans="1:10" x14ac:dyDescent="0.3">
      <c r="A8652" s="19">
        <v>20201226</v>
      </c>
      <c r="B8652" s="19" t="s">
        <v>46</v>
      </c>
      <c r="C8652" s="19">
        <v>0</v>
      </c>
      <c r="D8652" s="19">
        <v>0</v>
      </c>
      <c r="E8652" s="19">
        <v>8.51</v>
      </c>
      <c r="F8652" s="19">
        <v>5.66</v>
      </c>
      <c r="G8652" s="19">
        <v>0</v>
      </c>
      <c r="H8652" s="17">
        <f t="shared" si="405"/>
        <v>0</v>
      </c>
      <c r="I8652" s="18">
        <f t="shared" si="406"/>
        <v>8.51</v>
      </c>
      <c r="J8652" s="17">
        <f t="shared" si="407"/>
        <v>0</v>
      </c>
    </row>
    <row r="8653" spans="1:10" x14ac:dyDescent="0.3">
      <c r="A8653" s="2">
        <v>20201226</v>
      </c>
      <c r="B8653" s="2" t="s">
        <v>45</v>
      </c>
      <c r="C8653" s="2">
        <v>0</v>
      </c>
      <c r="D8653" s="2">
        <v>0</v>
      </c>
      <c r="E8653" s="2">
        <v>8.08</v>
      </c>
      <c r="F8653" s="2">
        <v>5.86</v>
      </c>
      <c r="G8653" s="2">
        <v>0</v>
      </c>
      <c r="H8653" s="16">
        <f t="shared" si="405"/>
        <v>0</v>
      </c>
      <c r="I8653" s="15">
        <f t="shared" si="406"/>
        <v>8.08</v>
      </c>
      <c r="J8653" s="14">
        <f t="shared" si="407"/>
        <v>0</v>
      </c>
    </row>
    <row r="8654" spans="1:10" x14ac:dyDescent="0.3">
      <c r="A8654" s="19">
        <v>20201226</v>
      </c>
      <c r="B8654" s="19" t="s">
        <v>44</v>
      </c>
      <c r="C8654" s="19">
        <v>0</v>
      </c>
      <c r="D8654" s="19">
        <v>0</v>
      </c>
      <c r="E8654" s="19">
        <v>7.73</v>
      </c>
      <c r="F8654" s="19">
        <v>6</v>
      </c>
      <c r="G8654" s="19">
        <v>0</v>
      </c>
      <c r="H8654" s="17">
        <f t="shared" si="405"/>
        <v>0</v>
      </c>
      <c r="I8654" s="18">
        <f t="shared" si="406"/>
        <v>7.73</v>
      </c>
      <c r="J8654" s="17">
        <f t="shared" si="407"/>
        <v>0</v>
      </c>
    </row>
    <row r="8655" spans="1:10" x14ac:dyDescent="0.3">
      <c r="A8655" s="2">
        <v>20201226</v>
      </c>
      <c r="B8655" s="2" t="s">
        <v>43</v>
      </c>
      <c r="C8655" s="2">
        <v>0</v>
      </c>
      <c r="D8655" s="2">
        <v>0</v>
      </c>
      <c r="E8655" s="2">
        <v>7.41</v>
      </c>
      <c r="F8655" s="2">
        <v>6.14</v>
      </c>
      <c r="G8655" s="2">
        <v>0</v>
      </c>
      <c r="H8655" s="16">
        <f t="shared" si="405"/>
        <v>0</v>
      </c>
      <c r="I8655" s="15">
        <f t="shared" si="406"/>
        <v>7.41</v>
      </c>
      <c r="J8655" s="14">
        <f t="shared" si="407"/>
        <v>0</v>
      </c>
    </row>
    <row r="8656" spans="1:10" x14ac:dyDescent="0.3">
      <c r="A8656" s="19">
        <v>20201226</v>
      </c>
      <c r="B8656" s="19" t="s">
        <v>42</v>
      </c>
      <c r="C8656" s="19">
        <v>0</v>
      </c>
      <c r="D8656" s="19">
        <v>0</v>
      </c>
      <c r="E8656" s="19">
        <v>7.15</v>
      </c>
      <c r="F8656" s="19">
        <v>6.14</v>
      </c>
      <c r="G8656" s="19">
        <v>0</v>
      </c>
      <c r="H8656" s="17">
        <f t="shared" si="405"/>
        <v>0</v>
      </c>
      <c r="I8656" s="18">
        <f t="shared" si="406"/>
        <v>7.15</v>
      </c>
      <c r="J8656" s="17">
        <f t="shared" si="407"/>
        <v>0</v>
      </c>
    </row>
    <row r="8657" spans="1:10" x14ac:dyDescent="0.3">
      <c r="A8657" s="2">
        <v>20201226</v>
      </c>
      <c r="B8657" s="2" t="s">
        <v>41</v>
      </c>
      <c r="C8657" s="2">
        <v>0</v>
      </c>
      <c r="D8657" s="2">
        <v>0</v>
      </c>
      <c r="E8657" s="2">
        <v>6.6</v>
      </c>
      <c r="F8657" s="2">
        <v>6.14</v>
      </c>
      <c r="G8657" s="2">
        <v>0</v>
      </c>
      <c r="H8657" s="16">
        <f t="shared" si="405"/>
        <v>0</v>
      </c>
      <c r="I8657" s="15">
        <f t="shared" si="406"/>
        <v>6.6</v>
      </c>
      <c r="J8657" s="14">
        <f t="shared" si="407"/>
        <v>0</v>
      </c>
    </row>
    <row r="8658" spans="1:10" x14ac:dyDescent="0.3">
      <c r="A8658" s="19">
        <v>20201226</v>
      </c>
      <c r="B8658" s="19" t="s">
        <v>40</v>
      </c>
      <c r="C8658" s="19">
        <v>0</v>
      </c>
      <c r="D8658" s="19">
        <v>0</v>
      </c>
      <c r="E8658" s="19">
        <v>6.42</v>
      </c>
      <c r="F8658" s="19">
        <v>6.14</v>
      </c>
      <c r="G8658" s="19">
        <v>0</v>
      </c>
      <c r="H8658" s="17">
        <f t="shared" si="405"/>
        <v>0</v>
      </c>
      <c r="I8658" s="18">
        <f t="shared" si="406"/>
        <v>6.42</v>
      </c>
      <c r="J8658" s="17">
        <f t="shared" si="407"/>
        <v>0</v>
      </c>
    </row>
    <row r="8659" spans="1:10" x14ac:dyDescent="0.3">
      <c r="A8659" s="2">
        <v>20201226</v>
      </c>
      <c r="B8659" s="2" t="s">
        <v>39</v>
      </c>
      <c r="C8659" s="2">
        <v>166</v>
      </c>
      <c r="D8659" s="2">
        <v>11.25</v>
      </c>
      <c r="E8659" s="2">
        <v>6.63</v>
      </c>
      <c r="F8659" s="2">
        <v>5.93</v>
      </c>
      <c r="G8659" s="2">
        <v>0</v>
      </c>
      <c r="H8659" s="16">
        <f t="shared" ref="H8659:H8722" si="408">IF(D8659&gt;0,C8659/SIN(D8659*PI()/180),0)</f>
        <v>850.88792865018013</v>
      </c>
      <c r="I8659" s="15">
        <f t="shared" si="406"/>
        <v>33.220247770318132</v>
      </c>
      <c r="J8659" s="14">
        <f t="shared" si="407"/>
        <v>0.81941263545793253</v>
      </c>
    </row>
    <row r="8660" spans="1:10" x14ac:dyDescent="0.3">
      <c r="A8660" s="19">
        <v>20201226</v>
      </c>
      <c r="B8660" s="19" t="s">
        <v>38</v>
      </c>
      <c r="C8660" s="19">
        <v>318.01</v>
      </c>
      <c r="D8660" s="19">
        <v>19</v>
      </c>
      <c r="E8660" s="19">
        <v>7.52</v>
      </c>
      <c r="F8660" s="19">
        <v>6</v>
      </c>
      <c r="G8660" s="19">
        <v>0</v>
      </c>
      <c r="H8660" s="17">
        <f t="shared" si="408"/>
        <v>976.78472432367073</v>
      </c>
      <c r="I8660" s="18">
        <f t="shared" si="406"/>
        <v>38.04452263511471</v>
      </c>
      <c r="J8660" s="17">
        <f t="shared" si="407"/>
        <v>0.91944711731633577</v>
      </c>
    </row>
    <row r="8661" spans="1:10" x14ac:dyDescent="0.3">
      <c r="A8661" s="2">
        <v>20201226</v>
      </c>
      <c r="B8661" s="2" t="s">
        <v>37</v>
      </c>
      <c r="C8661" s="2">
        <v>431.01</v>
      </c>
      <c r="D8661" s="2">
        <v>24.63</v>
      </c>
      <c r="E8661" s="2">
        <v>8.77</v>
      </c>
      <c r="F8661" s="2">
        <v>5.93</v>
      </c>
      <c r="G8661" s="2">
        <v>0</v>
      </c>
      <c r="H8661" s="16">
        <f t="shared" si="408"/>
        <v>1034.2002567582383</v>
      </c>
      <c r="I8661" s="15">
        <f t="shared" si="406"/>
        <v>41.08875802369495</v>
      </c>
      <c r="J8661" s="14">
        <f t="shared" si="407"/>
        <v>0.95932476720261906</v>
      </c>
    </row>
    <row r="8662" spans="1:10" x14ac:dyDescent="0.3">
      <c r="A8662" s="19">
        <v>20201226</v>
      </c>
      <c r="B8662" s="19" t="s">
        <v>36</v>
      </c>
      <c r="C8662" s="19">
        <v>492.01</v>
      </c>
      <c r="D8662" s="19">
        <v>27.57</v>
      </c>
      <c r="E8662" s="19">
        <v>10.01</v>
      </c>
      <c r="F8662" s="19">
        <v>5.72</v>
      </c>
      <c r="G8662" s="19">
        <v>0</v>
      </c>
      <c r="H8662" s="17">
        <f t="shared" si="408"/>
        <v>1063.0424132652349</v>
      </c>
      <c r="I8662" s="18">
        <f t="shared" si="406"/>
        <v>43.230075414538589</v>
      </c>
      <c r="J8662" s="17">
        <f t="shared" si="407"/>
        <v>0.9758353681331825</v>
      </c>
    </row>
    <row r="8663" spans="1:10" x14ac:dyDescent="0.3">
      <c r="A8663" s="2">
        <v>20201226</v>
      </c>
      <c r="B8663" s="2" t="s">
        <v>35</v>
      </c>
      <c r="C8663" s="2">
        <v>502.02</v>
      </c>
      <c r="D8663" s="2">
        <v>27.41</v>
      </c>
      <c r="E8663" s="2">
        <v>11</v>
      </c>
      <c r="F8663" s="2">
        <v>5.52</v>
      </c>
      <c r="G8663" s="2">
        <v>0</v>
      </c>
      <c r="H8663" s="16">
        <f t="shared" si="408"/>
        <v>1090.5068774648428</v>
      </c>
      <c r="I8663" s="15">
        <f t="shared" si="406"/>
        <v>45.078339920776337</v>
      </c>
      <c r="J8663" s="14">
        <f t="shared" si="407"/>
        <v>0.99197682249226704</v>
      </c>
    </row>
    <row r="8664" spans="1:10" x14ac:dyDescent="0.3">
      <c r="A8664" s="19">
        <v>20201226</v>
      </c>
      <c r="B8664" s="19" t="s">
        <v>34</v>
      </c>
      <c r="C8664" s="19">
        <v>431.02</v>
      </c>
      <c r="D8664" s="19">
        <v>24.18</v>
      </c>
      <c r="E8664" s="19">
        <v>11.65</v>
      </c>
      <c r="F8664" s="19">
        <v>5.24</v>
      </c>
      <c r="G8664" s="19">
        <v>0</v>
      </c>
      <c r="H8664" s="17">
        <f t="shared" si="408"/>
        <v>1052.2830557134537</v>
      </c>
      <c r="I8664" s="18">
        <f t="shared" si="406"/>
        <v>44.533845491045426</v>
      </c>
      <c r="J8664" s="17">
        <f t="shared" si="407"/>
        <v>0.95978494990927088</v>
      </c>
    </row>
    <row r="8665" spans="1:10" x14ac:dyDescent="0.3">
      <c r="A8665" s="2">
        <v>20201226</v>
      </c>
      <c r="B8665" s="2" t="s">
        <v>33</v>
      </c>
      <c r="C8665" s="2">
        <v>310.01</v>
      </c>
      <c r="D8665" s="2">
        <v>18.309999999999999</v>
      </c>
      <c r="E8665" s="2">
        <v>11.92</v>
      </c>
      <c r="F8665" s="2">
        <v>4.97</v>
      </c>
      <c r="G8665" s="2">
        <v>0</v>
      </c>
      <c r="H8665" s="16">
        <f t="shared" si="408"/>
        <v>986.79595899352307</v>
      </c>
      <c r="I8665" s="15">
        <f t="shared" si="406"/>
        <v>42.757373718547598</v>
      </c>
      <c r="J8665" s="14">
        <f t="shared" si="407"/>
        <v>0.90794288816842061</v>
      </c>
    </row>
    <row r="8666" spans="1:10" x14ac:dyDescent="0.3">
      <c r="A8666" s="19">
        <v>20201226</v>
      </c>
      <c r="B8666" s="19" t="s">
        <v>32</v>
      </c>
      <c r="C8666" s="19">
        <v>150.01</v>
      </c>
      <c r="D8666" s="19">
        <v>10.38</v>
      </c>
      <c r="E8666" s="19">
        <v>11.77</v>
      </c>
      <c r="F8666" s="19">
        <v>4.55</v>
      </c>
      <c r="G8666" s="19">
        <v>0</v>
      </c>
      <c r="H8666" s="17">
        <f t="shared" si="408"/>
        <v>832.57572583268302</v>
      </c>
      <c r="I8666" s="18">
        <f t="shared" si="406"/>
        <v>37.78799143227134</v>
      </c>
      <c r="J8666" s="17">
        <f t="shared" si="407"/>
        <v>0.78466435521368849</v>
      </c>
    </row>
    <row r="8667" spans="1:10" x14ac:dyDescent="0.3">
      <c r="A8667" s="2">
        <v>20201226</v>
      </c>
      <c r="B8667" s="2" t="s">
        <v>31</v>
      </c>
      <c r="C8667" s="2">
        <v>0</v>
      </c>
      <c r="D8667" s="2">
        <v>0</v>
      </c>
      <c r="E8667" s="2">
        <v>11.07</v>
      </c>
      <c r="F8667" s="2">
        <v>4.1399999999999997</v>
      </c>
      <c r="G8667" s="2">
        <v>0</v>
      </c>
      <c r="H8667" s="16">
        <f t="shared" si="408"/>
        <v>0</v>
      </c>
      <c r="I8667" s="15">
        <f t="shared" si="406"/>
        <v>11.07</v>
      </c>
      <c r="J8667" s="14">
        <f t="shared" si="407"/>
        <v>0</v>
      </c>
    </row>
    <row r="8668" spans="1:10" x14ac:dyDescent="0.3">
      <c r="A8668" s="19">
        <v>20201226</v>
      </c>
      <c r="B8668" s="19" t="s">
        <v>30</v>
      </c>
      <c r="C8668" s="19">
        <v>0</v>
      </c>
      <c r="D8668" s="19">
        <v>0</v>
      </c>
      <c r="E8668" s="19">
        <v>10.19</v>
      </c>
      <c r="F8668" s="19">
        <v>4.34</v>
      </c>
      <c r="G8668" s="19">
        <v>0</v>
      </c>
      <c r="H8668" s="17">
        <f t="shared" si="408"/>
        <v>0</v>
      </c>
      <c r="I8668" s="18">
        <f t="shared" si="406"/>
        <v>10.19</v>
      </c>
      <c r="J8668" s="17">
        <f t="shared" si="407"/>
        <v>0</v>
      </c>
    </row>
    <row r="8669" spans="1:10" x14ac:dyDescent="0.3">
      <c r="A8669" s="2">
        <v>20201226</v>
      </c>
      <c r="B8669" s="2" t="s">
        <v>29</v>
      </c>
      <c r="C8669" s="2">
        <v>0</v>
      </c>
      <c r="D8669" s="2">
        <v>0</v>
      </c>
      <c r="E8669" s="2">
        <v>9.5</v>
      </c>
      <c r="F8669" s="2">
        <v>4.41</v>
      </c>
      <c r="G8669" s="2">
        <v>0</v>
      </c>
      <c r="H8669" s="16">
        <f t="shared" si="408"/>
        <v>0</v>
      </c>
      <c r="I8669" s="15">
        <f t="shared" si="406"/>
        <v>9.5</v>
      </c>
      <c r="J8669" s="14">
        <f t="shared" si="407"/>
        <v>0</v>
      </c>
    </row>
    <row r="8670" spans="1:10" x14ac:dyDescent="0.3">
      <c r="A8670" s="19">
        <v>20201226</v>
      </c>
      <c r="B8670" s="19" t="s">
        <v>28</v>
      </c>
      <c r="C8670" s="19">
        <v>0</v>
      </c>
      <c r="D8670" s="19">
        <v>0</v>
      </c>
      <c r="E8670" s="19">
        <v>9.07</v>
      </c>
      <c r="F8670" s="19">
        <v>4.41</v>
      </c>
      <c r="G8670" s="19">
        <v>0</v>
      </c>
      <c r="H8670" s="17">
        <f t="shared" si="408"/>
        <v>0</v>
      </c>
      <c r="I8670" s="18">
        <f t="shared" si="406"/>
        <v>9.07</v>
      </c>
      <c r="J8670" s="17">
        <f t="shared" si="407"/>
        <v>0</v>
      </c>
    </row>
    <row r="8671" spans="1:10" x14ac:dyDescent="0.3">
      <c r="A8671" s="2">
        <v>20201226</v>
      </c>
      <c r="B8671" s="2" t="s">
        <v>27</v>
      </c>
      <c r="C8671" s="2">
        <v>0</v>
      </c>
      <c r="D8671" s="2">
        <v>0</v>
      </c>
      <c r="E8671" s="2">
        <v>8.75</v>
      </c>
      <c r="F8671" s="2">
        <v>4.07</v>
      </c>
      <c r="G8671" s="2">
        <v>0</v>
      </c>
      <c r="H8671" s="16">
        <f t="shared" si="408"/>
        <v>0</v>
      </c>
      <c r="I8671" s="15">
        <f t="shared" si="406"/>
        <v>8.75</v>
      </c>
      <c r="J8671" s="14">
        <f t="shared" si="407"/>
        <v>0</v>
      </c>
    </row>
    <row r="8672" spans="1:10" x14ac:dyDescent="0.3">
      <c r="A8672" s="19">
        <v>20201226</v>
      </c>
      <c r="B8672" s="19" t="s">
        <v>26</v>
      </c>
      <c r="C8672" s="19">
        <v>0</v>
      </c>
      <c r="D8672" s="19">
        <v>0</v>
      </c>
      <c r="E8672" s="19">
        <v>8.4700000000000006</v>
      </c>
      <c r="F8672" s="19">
        <v>3.72</v>
      </c>
      <c r="G8672" s="19">
        <v>0</v>
      </c>
      <c r="H8672" s="17">
        <f t="shared" si="408"/>
        <v>0</v>
      </c>
      <c r="I8672" s="18">
        <f t="shared" si="406"/>
        <v>8.4700000000000006</v>
      </c>
      <c r="J8672" s="17">
        <f t="shared" si="407"/>
        <v>0</v>
      </c>
    </row>
    <row r="8673" spans="1:10" x14ac:dyDescent="0.3">
      <c r="A8673" s="2">
        <v>20201226</v>
      </c>
      <c r="B8673" s="2" t="s">
        <v>25</v>
      </c>
      <c r="C8673" s="2">
        <v>0</v>
      </c>
      <c r="D8673" s="2">
        <v>0</v>
      </c>
      <c r="E8673" s="2">
        <v>8.25</v>
      </c>
      <c r="F8673" s="2">
        <v>2.83</v>
      </c>
      <c r="G8673" s="2">
        <v>0</v>
      </c>
      <c r="H8673" s="16">
        <f t="shared" si="408"/>
        <v>0</v>
      </c>
      <c r="I8673" s="15">
        <f t="shared" si="406"/>
        <v>8.25</v>
      </c>
      <c r="J8673" s="14">
        <f t="shared" si="407"/>
        <v>0</v>
      </c>
    </row>
    <row r="8674" spans="1:10" x14ac:dyDescent="0.3">
      <c r="A8674" s="19">
        <v>20201227</v>
      </c>
      <c r="B8674" s="19" t="s">
        <v>48</v>
      </c>
      <c r="C8674" s="19">
        <v>0</v>
      </c>
      <c r="D8674" s="19">
        <v>0</v>
      </c>
      <c r="E8674" s="19">
        <v>7.91</v>
      </c>
      <c r="F8674" s="19">
        <v>2.48</v>
      </c>
      <c r="G8674" s="19">
        <v>0</v>
      </c>
      <c r="H8674" s="17">
        <f t="shared" si="408"/>
        <v>0</v>
      </c>
      <c r="I8674" s="18">
        <f t="shared" si="406"/>
        <v>7.91</v>
      </c>
      <c r="J8674" s="17">
        <f t="shared" si="407"/>
        <v>0</v>
      </c>
    </row>
    <row r="8675" spans="1:10" x14ac:dyDescent="0.3">
      <c r="A8675" s="2">
        <v>20201227</v>
      </c>
      <c r="B8675" s="2" t="s">
        <v>47</v>
      </c>
      <c r="C8675" s="2">
        <v>0</v>
      </c>
      <c r="D8675" s="2">
        <v>0</v>
      </c>
      <c r="E8675" s="2">
        <v>7.4</v>
      </c>
      <c r="F8675" s="2">
        <v>2.76</v>
      </c>
      <c r="G8675" s="2">
        <v>0</v>
      </c>
      <c r="H8675" s="16">
        <f t="shared" si="408"/>
        <v>0</v>
      </c>
      <c r="I8675" s="15">
        <f t="shared" si="406"/>
        <v>7.4</v>
      </c>
      <c r="J8675" s="14">
        <f t="shared" si="407"/>
        <v>0</v>
      </c>
    </row>
    <row r="8676" spans="1:10" x14ac:dyDescent="0.3">
      <c r="A8676" s="19">
        <v>20201227</v>
      </c>
      <c r="B8676" s="19" t="s">
        <v>46</v>
      </c>
      <c r="C8676" s="19">
        <v>0</v>
      </c>
      <c r="D8676" s="19">
        <v>0</v>
      </c>
      <c r="E8676" s="19">
        <v>6.97</v>
      </c>
      <c r="F8676" s="19">
        <v>2.2799999999999998</v>
      </c>
      <c r="G8676" s="19">
        <v>0</v>
      </c>
      <c r="H8676" s="17">
        <f t="shared" si="408"/>
        <v>0</v>
      </c>
      <c r="I8676" s="18">
        <f t="shared" si="406"/>
        <v>6.97</v>
      </c>
      <c r="J8676" s="17">
        <f t="shared" si="407"/>
        <v>0</v>
      </c>
    </row>
    <row r="8677" spans="1:10" x14ac:dyDescent="0.3">
      <c r="A8677" s="2">
        <v>20201227</v>
      </c>
      <c r="B8677" s="2" t="s">
        <v>45</v>
      </c>
      <c r="C8677" s="2">
        <v>0</v>
      </c>
      <c r="D8677" s="2">
        <v>0</v>
      </c>
      <c r="E8677" s="2">
        <v>6.18</v>
      </c>
      <c r="F8677" s="2">
        <v>2.0699999999999998</v>
      </c>
      <c r="G8677" s="2">
        <v>0</v>
      </c>
      <c r="H8677" s="16">
        <f t="shared" si="408"/>
        <v>0</v>
      </c>
      <c r="I8677" s="15">
        <f t="shared" si="406"/>
        <v>6.18</v>
      </c>
      <c r="J8677" s="14">
        <f t="shared" si="407"/>
        <v>0</v>
      </c>
    </row>
    <row r="8678" spans="1:10" x14ac:dyDescent="0.3">
      <c r="A8678" s="19">
        <v>20201227</v>
      </c>
      <c r="B8678" s="19" t="s">
        <v>44</v>
      </c>
      <c r="C8678" s="19">
        <v>0</v>
      </c>
      <c r="D8678" s="19">
        <v>0</v>
      </c>
      <c r="E8678" s="19">
        <v>6.54</v>
      </c>
      <c r="F8678" s="19">
        <v>1.38</v>
      </c>
      <c r="G8678" s="19">
        <v>0</v>
      </c>
      <c r="H8678" s="17">
        <f t="shared" si="408"/>
        <v>0</v>
      </c>
      <c r="I8678" s="18">
        <f t="shared" si="406"/>
        <v>6.54</v>
      </c>
      <c r="J8678" s="17">
        <f t="shared" si="407"/>
        <v>0</v>
      </c>
    </row>
    <row r="8679" spans="1:10" x14ac:dyDescent="0.3">
      <c r="A8679" s="2">
        <v>20201227</v>
      </c>
      <c r="B8679" s="2" t="s">
        <v>43</v>
      </c>
      <c r="C8679" s="2">
        <v>0</v>
      </c>
      <c r="D8679" s="2">
        <v>0</v>
      </c>
      <c r="E8679" s="2">
        <v>8.25</v>
      </c>
      <c r="F8679" s="2">
        <v>1.1000000000000001</v>
      </c>
      <c r="G8679" s="2">
        <v>0</v>
      </c>
      <c r="H8679" s="16">
        <f t="shared" si="408"/>
        <v>0</v>
      </c>
      <c r="I8679" s="15">
        <f t="shared" si="406"/>
        <v>8.25</v>
      </c>
      <c r="J8679" s="14">
        <f t="shared" si="407"/>
        <v>0</v>
      </c>
    </row>
    <row r="8680" spans="1:10" x14ac:dyDescent="0.3">
      <c r="A8680" s="19">
        <v>20201227</v>
      </c>
      <c r="B8680" s="19" t="s">
        <v>42</v>
      </c>
      <c r="C8680" s="19">
        <v>0</v>
      </c>
      <c r="D8680" s="19">
        <v>0</v>
      </c>
      <c r="E8680" s="19">
        <v>4.25</v>
      </c>
      <c r="F8680" s="19">
        <v>1.86</v>
      </c>
      <c r="G8680" s="19">
        <v>0</v>
      </c>
      <c r="H8680" s="17">
        <f t="shared" si="408"/>
        <v>0</v>
      </c>
      <c r="I8680" s="18">
        <f t="shared" si="406"/>
        <v>4.25</v>
      </c>
      <c r="J8680" s="17">
        <f t="shared" si="407"/>
        <v>0</v>
      </c>
    </row>
    <row r="8681" spans="1:10" x14ac:dyDescent="0.3">
      <c r="A8681" s="2">
        <v>20201227</v>
      </c>
      <c r="B8681" s="2" t="s">
        <v>41</v>
      </c>
      <c r="C8681" s="2">
        <v>0</v>
      </c>
      <c r="D8681" s="2">
        <v>0</v>
      </c>
      <c r="E8681" s="2">
        <v>8.33</v>
      </c>
      <c r="F8681" s="2">
        <v>0.69</v>
      </c>
      <c r="G8681" s="2">
        <v>0</v>
      </c>
      <c r="H8681" s="16">
        <f t="shared" si="408"/>
        <v>0</v>
      </c>
      <c r="I8681" s="15">
        <f t="shared" si="406"/>
        <v>8.33</v>
      </c>
      <c r="J8681" s="14">
        <f t="shared" si="407"/>
        <v>0</v>
      </c>
    </row>
    <row r="8682" spans="1:10" x14ac:dyDescent="0.3">
      <c r="A8682" s="19">
        <v>20201227</v>
      </c>
      <c r="B8682" s="19" t="s">
        <v>40</v>
      </c>
      <c r="C8682" s="19">
        <v>0</v>
      </c>
      <c r="D8682" s="19">
        <v>0</v>
      </c>
      <c r="E8682" s="19">
        <v>7.21</v>
      </c>
      <c r="F8682" s="19">
        <v>1.38</v>
      </c>
      <c r="G8682" s="19">
        <v>0</v>
      </c>
      <c r="H8682" s="17">
        <f t="shared" si="408"/>
        <v>0</v>
      </c>
      <c r="I8682" s="18">
        <f t="shared" si="406"/>
        <v>7.21</v>
      </c>
      <c r="J8682" s="17">
        <f t="shared" si="407"/>
        <v>0</v>
      </c>
    </row>
    <row r="8683" spans="1:10" x14ac:dyDescent="0.3">
      <c r="A8683" s="2">
        <v>20201227</v>
      </c>
      <c r="B8683" s="2" t="s">
        <v>39</v>
      </c>
      <c r="C8683" s="2">
        <v>170</v>
      </c>
      <c r="D8683" s="2">
        <v>11.21</v>
      </c>
      <c r="E8683" s="2">
        <v>8.6999999999999993</v>
      </c>
      <c r="F8683" s="2">
        <v>0.48</v>
      </c>
      <c r="G8683" s="2">
        <v>0</v>
      </c>
      <c r="H8683" s="16">
        <f t="shared" si="408"/>
        <v>874.46059885940451</v>
      </c>
      <c r="I8683" s="15">
        <f t="shared" si="406"/>
        <v>36.02689371435639</v>
      </c>
      <c r="J8683" s="14">
        <f t="shared" si="407"/>
        <v>0.83106897049483652</v>
      </c>
    </row>
    <row r="8684" spans="1:10" x14ac:dyDescent="0.3">
      <c r="A8684" s="19">
        <v>20201227</v>
      </c>
      <c r="B8684" s="19" t="s">
        <v>38</v>
      </c>
      <c r="C8684" s="19">
        <v>315.01</v>
      </c>
      <c r="D8684" s="19">
        <v>18.98</v>
      </c>
      <c r="E8684" s="19">
        <v>9.52</v>
      </c>
      <c r="F8684" s="19">
        <v>0.9</v>
      </c>
      <c r="G8684" s="19">
        <v>0</v>
      </c>
      <c r="H8684" s="17">
        <f t="shared" si="408"/>
        <v>968.55200294286919</v>
      </c>
      <c r="I8684" s="18">
        <f t="shared" si="406"/>
        <v>39.787250091964665</v>
      </c>
      <c r="J8684" s="17">
        <f t="shared" si="407"/>
        <v>0.90410200981721633</v>
      </c>
    </row>
    <row r="8685" spans="1:10" x14ac:dyDescent="0.3">
      <c r="A8685" s="2">
        <v>20201227</v>
      </c>
      <c r="B8685" s="2" t="s">
        <v>37</v>
      </c>
      <c r="C8685" s="2">
        <v>414.01</v>
      </c>
      <c r="D8685" s="2">
        <v>24.64</v>
      </c>
      <c r="E8685" s="2">
        <v>11.43</v>
      </c>
      <c r="F8685" s="2">
        <v>1.79</v>
      </c>
      <c r="G8685" s="2">
        <v>0</v>
      </c>
      <c r="H8685" s="16">
        <f t="shared" si="408"/>
        <v>993.0310635789682</v>
      </c>
      <c r="I8685" s="15">
        <f t="shared" si="406"/>
        <v>42.462220736842752</v>
      </c>
      <c r="J8685" s="14">
        <f t="shared" si="407"/>
        <v>0.91499868924055872</v>
      </c>
    </row>
    <row r="8686" spans="1:10" x14ac:dyDescent="0.3">
      <c r="A8686" s="19">
        <v>20201227</v>
      </c>
      <c r="B8686" s="19" t="s">
        <v>36</v>
      </c>
      <c r="C8686" s="19">
        <v>484.01</v>
      </c>
      <c r="D8686" s="19">
        <v>27.6</v>
      </c>
      <c r="E8686" s="19">
        <v>12.36</v>
      </c>
      <c r="F8686" s="19">
        <v>3.03</v>
      </c>
      <c r="G8686" s="19">
        <v>0</v>
      </c>
      <c r="H8686" s="17">
        <f t="shared" si="408"/>
        <v>1044.7099981651672</v>
      </c>
      <c r="I8686" s="18">
        <f t="shared" si="406"/>
        <v>45.007187442661476</v>
      </c>
      <c r="J8686" s="17">
        <f t="shared" si="407"/>
        <v>0.95065230876085871</v>
      </c>
    </row>
    <row r="8687" spans="1:10" x14ac:dyDescent="0.3">
      <c r="A8687" s="2">
        <v>20201227</v>
      </c>
      <c r="B8687" s="2" t="s">
        <v>35</v>
      </c>
      <c r="C8687" s="2">
        <v>463.01</v>
      </c>
      <c r="D8687" s="2">
        <v>27.46</v>
      </c>
      <c r="E8687" s="2">
        <v>12.83</v>
      </c>
      <c r="F8687" s="2">
        <v>3.86</v>
      </c>
      <c r="G8687" s="2">
        <v>0</v>
      </c>
      <c r="H8687" s="16">
        <f t="shared" si="408"/>
        <v>1004.0785736754831</v>
      </c>
      <c r="I8687" s="15">
        <f t="shared" si="406"/>
        <v>44.207455427358845</v>
      </c>
      <c r="J8687" s="14">
        <f t="shared" si="407"/>
        <v>0.91729249865301266</v>
      </c>
    </row>
    <row r="8688" spans="1:10" x14ac:dyDescent="0.3">
      <c r="A8688" s="19">
        <v>20201227</v>
      </c>
      <c r="B8688" s="19" t="s">
        <v>34</v>
      </c>
      <c r="C8688" s="19">
        <v>398.01</v>
      </c>
      <c r="D8688" s="19">
        <v>24.25</v>
      </c>
      <c r="E8688" s="19">
        <v>12.96</v>
      </c>
      <c r="F8688" s="19">
        <v>4.34</v>
      </c>
      <c r="G8688" s="19">
        <v>0</v>
      </c>
      <c r="H8688" s="17">
        <f t="shared" si="408"/>
        <v>969.05705074746743</v>
      </c>
      <c r="I8688" s="18">
        <f t="shared" si="406"/>
        <v>43.243032835858358</v>
      </c>
      <c r="J8688" s="17">
        <f t="shared" si="407"/>
        <v>0.88950362256273985</v>
      </c>
    </row>
    <row r="8689" spans="1:10" x14ac:dyDescent="0.3">
      <c r="A8689" s="2">
        <v>20201227</v>
      </c>
      <c r="B8689" s="2" t="s">
        <v>33</v>
      </c>
      <c r="C8689" s="2">
        <v>182</v>
      </c>
      <c r="D8689" s="2">
        <v>18.39</v>
      </c>
      <c r="E8689" s="2">
        <v>12.84</v>
      </c>
      <c r="F8689" s="2">
        <v>5.0999999999999996</v>
      </c>
      <c r="G8689" s="2">
        <v>0</v>
      </c>
      <c r="H8689" s="16">
        <f t="shared" si="408"/>
        <v>576.89243645953752</v>
      </c>
      <c r="I8689" s="15">
        <f t="shared" si="406"/>
        <v>30.867888639360547</v>
      </c>
      <c r="J8689" s="14">
        <f t="shared" si="407"/>
        <v>0.56165930387638463</v>
      </c>
    </row>
    <row r="8690" spans="1:10" x14ac:dyDescent="0.3">
      <c r="A8690" s="19">
        <v>20201227</v>
      </c>
      <c r="B8690" s="19" t="s">
        <v>32</v>
      </c>
      <c r="C8690" s="19">
        <v>58</v>
      </c>
      <c r="D8690" s="19">
        <v>10.48</v>
      </c>
      <c r="E8690" s="19">
        <v>12.45</v>
      </c>
      <c r="F8690" s="19">
        <v>5.38</v>
      </c>
      <c r="G8690" s="19">
        <v>0</v>
      </c>
      <c r="H8690" s="17">
        <f t="shared" si="408"/>
        <v>318.87002370783699</v>
      </c>
      <c r="I8690" s="18">
        <f t="shared" si="406"/>
        <v>22.414688240869907</v>
      </c>
      <c r="J8690" s="17">
        <f t="shared" si="407"/>
        <v>0.32257972660650386</v>
      </c>
    </row>
    <row r="8691" spans="1:10" x14ac:dyDescent="0.3">
      <c r="A8691" s="2">
        <v>20201227</v>
      </c>
      <c r="B8691" s="2" t="s">
        <v>31</v>
      </c>
      <c r="C8691" s="2">
        <v>0</v>
      </c>
      <c r="D8691" s="2">
        <v>0</v>
      </c>
      <c r="E8691" s="2">
        <v>12.07</v>
      </c>
      <c r="F8691" s="2">
        <v>5.24</v>
      </c>
      <c r="G8691" s="2">
        <v>0</v>
      </c>
      <c r="H8691" s="16">
        <f t="shared" si="408"/>
        <v>0</v>
      </c>
      <c r="I8691" s="15">
        <f t="shared" si="406"/>
        <v>12.07</v>
      </c>
      <c r="J8691" s="14">
        <f t="shared" si="407"/>
        <v>0</v>
      </c>
    </row>
    <row r="8692" spans="1:10" x14ac:dyDescent="0.3">
      <c r="A8692" s="19">
        <v>20201227</v>
      </c>
      <c r="B8692" s="19" t="s">
        <v>30</v>
      </c>
      <c r="C8692" s="19">
        <v>0</v>
      </c>
      <c r="D8692" s="19">
        <v>0</v>
      </c>
      <c r="E8692" s="19">
        <v>11.9</v>
      </c>
      <c r="F8692" s="19">
        <v>5.45</v>
      </c>
      <c r="G8692" s="19">
        <v>0</v>
      </c>
      <c r="H8692" s="17">
        <f t="shared" si="408"/>
        <v>0</v>
      </c>
      <c r="I8692" s="18">
        <f t="shared" si="406"/>
        <v>11.9</v>
      </c>
      <c r="J8692" s="17">
        <f t="shared" si="407"/>
        <v>0</v>
      </c>
    </row>
    <row r="8693" spans="1:10" x14ac:dyDescent="0.3">
      <c r="A8693" s="2">
        <v>20201227</v>
      </c>
      <c r="B8693" s="2" t="s">
        <v>29</v>
      </c>
      <c r="C8693" s="2">
        <v>0</v>
      </c>
      <c r="D8693" s="2">
        <v>0</v>
      </c>
      <c r="E8693" s="2">
        <v>11.99</v>
      </c>
      <c r="F8693" s="2">
        <v>5.93</v>
      </c>
      <c r="G8693" s="2">
        <v>0</v>
      </c>
      <c r="H8693" s="16">
        <f t="shared" si="408"/>
        <v>0</v>
      </c>
      <c r="I8693" s="15">
        <f t="shared" si="406"/>
        <v>11.99</v>
      </c>
      <c r="J8693" s="14">
        <f t="shared" si="407"/>
        <v>0</v>
      </c>
    </row>
    <row r="8694" spans="1:10" x14ac:dyDescent="0.3">
      <c r="A8694" s="19">
        <v>20201227</v>
      </c>
      <c r="B8694" s="19" t="s">
        <v>28</v>
      </c>
      <c r="C8694" s="19">
        <v>0</v>
      </c>
      <c r="D8694" s="19">
        <v>0</v>
      </c>
      <c r="E8694" s="19">
        <v>12.3</v>
      </c>
      <c r="F8694" s="19">
        <v>6.41</v>
      </c>
      <c r="G8694" s="19">
        <v>0</v>
      </c>
      <c r="H8694" s="17">
        <f t="shared" si="408"/>
        <v>0</v>
      </c>
      <c r="I8694" s="18">
        <f t="shared" si="406"/>
        <v>12.3</v>
      </c>
      <c r="J8694" s="17">
        <f t="shared" si="407"/>
        <v>0</v>
      </c>
    </row>
    <row r="8695" spans="1:10" x14ac:dyDescent="0.3">
      <c r="A8695" s="2">
        <v>20201227</v>
      </c>
      <c r="B8695" s="2" t="s">
        <v>27</v>
      </c>
      <c r="C8695" s="2">
        <v>0</v>
      </c>
      <c r="D8695" s="2">
        <v>0</v>
      </c>
      <c r="E8695" s="2">
        <v>12.58</v>
      </c>
      <c r="F8695" s="2">
        <v>6.9</v>
      </c>
      <c r="G8695" s="2">
        <v>0</v>
      </c>
      <c r="H8695" s="16">
        <f t="shared" si="408"/>
        <v>0</v>
      </c>
      <c r="I8695" s="15">
        <f t="shared" si="406"/>
        <v>12.58</v>
      </c>
      <c r="J8695" s="14">
        <f t="shared" si="407"/>
        <v>0</v>
      </c>
    </row>
    <row r="8696" spans="1:10" x14ac:dyDescent="0.3">
      <c r="A8696" s="19">
        <v>20201227</v>
      </c>
      <c r="B8696" s="19" t="s">
        <v>26</v>
      </c>
      <c r="C8696" s="19">
        <v>0</v>
      </c>
      <c r="D8696" s="19">
        <v>0</v>
      </c>
      <c r="E8696" s="19">
        <v>12.95</v>
      </c>
      <c r="F8696" s="19">
        <v>7.52</v>
      </c>
      <c r="G8696" s="19">
        <v>0</v>
      </c>
      <c r="H8696" s="17">
        <f t="shared" si="408"/>
        <v>0</v>
      </c>
      <c r="I8696" s="18">
        <f t="shared" si="406"/>
        <v>12.95</v>
      </c>
      <c r="J8696" s="17">
        <f t="shared" si="407"/>
        <v>0</v>
      </c>
    </row>
    <row r="8697" spans="1:10" x14ac:dyDescent="0.3">
      <c r="A8697" s="2">
        <v>20201227</v>
      </c>
      <c r="B8697" s="2" t="s">
        <v>25</v>
      </c>
      <c r="C8697" s="2">
        <v>0</v>
      </c>
      <c r="D8697" s="2">
        <v>0</v>
      </c>
      <c r="E8697" s="2">
        <v>13.15</v>
      </c>
      <c r="F8697" s="2">
        <v>7.93</v>
      </c>
      <c r="G8697" s="2">
        <v>0</v>
      </c>
      <c r="H8697" s="16">
        <f t="shared" si="408"/>
        <v>0</v>
      </c>
      <c r="I8697" s="15">
        <f t="shared" si="406"/>
        <v>13.15</v>
      </c>
      <c r="J8697" s="14">
        <f t="shared" si="407"/>
        <v>0</v>
      </c>
    </row>
    <row r="8698" spans="1:10" x14ac:dyDescent="0.3">
      <c r="A8698" s="19">
        <v>20201228</v>
      </c>
      <c r="B8698" s="19" t="s">
        <v>48</v>
      </c>
      <c r="C8698" s="19">
        <v>0</v>
      </c>
      <c r="D8698" s="19">
        <v>0</v>
      </c>
      <c r="E8698" s="19">
        <v>13.28</v>
      </c>
      <c r="F8698" s="19">
        <v>8.2799999999999994</v>
      </c>
      <c r="G8698" s="19">
        <v>0</v>
      </c>
      <c r="H8698" s="17">
        <f t="shared" si="408"/>
        <v>0</v>
      </c>
      <c r="I8698" s="18">
        <f t="shared" si="406"/>
        <v>13.28</v>
      </c>
      <c r="J8698" s="17">
        <f t="shared" si="407"/>
        <v>0</v>
      </c>
    </row>
    <row r="8699" spans="1:10" x14ac:dyDescent="0.3">
      <c r="A8699" s="2">
        <v>20201228</v>
      </c>
      <c r="B8699" s="2" t="s">
        <v>47</v>
      </c>
      <c r="C8699" s="2">
        <v>0</v>
      </c>
      <c r="D8699" s="2">
        <v>0</v>
      </c>
      <c r="E8699" s="2">
        <v>13.72</v>
      </c>
      <c r="F8699" s="2">
        <v>8.2799999999999994</v>
      </c>
      <c r="G8699" s="2">
        <v>0</v>
      </c>
      <c r="H8699" s="16">
        <f t="shared" si="408"/>
        <v>0</v>
      </c>
      <c r="I8699" s="15">
        <f t="shared" si="406"/>
        <v>13.72</v>
      </c>
      <c r="J8699" s="14">
        <f t="shared" si="407"/>
        <v>0</v>
      </c>
    </row>
    <row r="8700" spans="1:10" x14ac:dyDescent="0.3">
      <c r="A8700" s="19">
        <v>20201228</v>
      </c>
      <c r="B8700" s="19" t="s">
        <v>46</v>
      </c>
      <c r="C8700" s="19">
        <v>0</v>
      </c>
      <c r="D8700" s="19">
        <v>0</v>
      </c>
      <c r="E8700" s="19">
        <v>13.95</v>
      </c>
      <c r="F8700" s="19">
        <v>8.76</v>
      </c>
      <c r="G8700" s="19">
        <v>0</v>
      </c>
      <c r="H8700" s="17">
        <f t="shared" si="408"/>
        <v>0</v>
      </c>
      <c r="I8700" s="18">
        <f t="shared" si="406"/>
        <v>13.95</v>
      </c>
      <c r="J8700" s="17">
        <f t="shared" si="407"/>
        <v>0</v>
      </c>
    </row>
    <row r="8701" spans="1:10" x14ac:dyDescent="0.3">
      <c r="A8701" s="2">
        <v>20201228</v>
      </c>
      <c r="B8701" s="2" t="s">
        <v>45</v>
      </c>
      <c r="C8701" s="2">
        <v>0</v>
      </c>
      <c r="D8701" s="2">
        <v>0</v>
      </c>
      <c r="E8701" s="2">
        <v>13.83</v>
      </c>
      <c r="F8701" s="2">
        <v>9.31</v>
      </c>
      <c r="G8701" s="2">
        <v>0</v>
      </c>
      <c r="H8701" s="16">
        <f t="shared" si="408"/>
        <v>0</v>
      </c>
      <c r="I8701" s="15">
        <f t="shared" si="406"/>
        <v>13.83</v>
      </c>
      <c r="J8701" s="14">
        <f t="shared" si="407"/>
        <v>0</v>
      </c>
    </row>
    <row r="8702" spans="1:10" x14ac:dyDescent="0.3">
      <c r="A8702" s="19">
        <v>20201228</v>
      </c>
      <c r="B8702" s="19" t="s">
        <v>44</v>
      </c>
      <c r="C8702" s="19">
        <v>0</v>
      </c>
      <c r="D8702" s="19">
        <v>0</v>
      </c>
      <c r="E8702" s="19">
        <v>13.47</v>
      </c>
      <c r="F8702" s="19">
        <v>8.9700000000000006</v>
      </c>
      <c r="G8702" s="19">
        <v>0</v>
      </c>
      <c r="H8702" s="17">
        <f t="shared" si="408"/>
        <v>0</v>
      </c>
      <c r="I8702" s="18">
        <f t="shared" si="406"/>
        <v>13.47</v>
      </c>
      <c r="J8702" s="17">
        <f t="shared" si="407"/>
        <v>0</v>
      </c>
    </row>
    <row r="8703" spans="1:10" x14ac:dyDescent="0.3">
      <c r="A8703" s="2">
        <v>20201228</v>
      </c>
      <c r="B8703" s="2" t="s">
        <v>43</v>
      </c>
      <c r="C8703" s="2">
        <v>0</v>
      </c>
      <c r="D8703" s="2">
        <v>0</v>
      </c>
      <c r="E8703" s="2">
        <v>13.48</v>
      </c>
      <c r="F8703" s="2">
        <v>8.5500000000000007</v>
      </c>
      <c r="G8703" s="2">
        <v>0</v>
      </c>
      <c r="H8703" s="16">
        <f t="shared" si="408"/>
        <v>0</v>
      </c>
      <c r="I8703" s="15">
        <f t="shared" si="406"/>
        <v>13.48</v>
      </c>
      <c r="J8703" s="14">
        <f t="shared" si="407"/>
        <v>0</v>
      </c>
    </row>
    <row r="8704" spans="1:10" x14ac:dyDescent="0.3">
      <c r="A8704" s="19">
        <v>20201228</v>
      </c>
      <c r="B8704" s="19" t="s">
        <v>42</v>
      </c>
      <c r="C8704" s="19">
        <v>0</v>
      </c>
      <c r="D8704" s="19">
        <v>0</v>
      </c>
      <c r="E8704" s="19">
        <v>13.19</v>
      </c>
      <c r="F8704" s="19">
        <v>8.14</v>
      </c>
      <c r="G8704" s="19">
        <v>0</v>
      </c>
      <c r="H8704" s="17">
        <f t="shared" si="408"/>
        <v>0</v>
      </c>
      <c r="I8704" s="18">
        <f t="shared" si="406"/>
        <v>13.19</v>
      </c>
      <c r="J8704" s="17">
        <f t="shared" si="407"/>
        <v>0</v>
      </c>
    </row>
    <row r="8705" spans="1:10" x14ac:dyDescent="0.3">
      <c r="A8705" s="2">
        <v>20201228</v>
      </c>
      <c r="B8705" s="2" t="s">
        <v>41</v>
      </c>
      <c r="C8705" s="2">
        <v>0</v>
      </c>
      <c r="D8705" s="2">
        <v>0</v>
      </c>
      <c r="E8705" s="2">
        <v>13.32</v>
      </c>
      <c r="F8705" s="2">
        <v>7.72</v>
      </c>
      <c r="G8705" s="2">
        <v>0</v>
      </c>
      <c r="H8705" s="16">
        <f t="shared" si="408"/>
        <v>0</v>
      </c>
      <c r="I8705" s="15">
        <f t="shared" si="406"/>
        <v>13.32</v>
      </c>
      <c r="J8705" s="14">
        <f t="shared" si="407"/>
        <v>0</v>
      </c>
    </row>
    <row r="8706" spans="1:10" x14ac:dyDescent="0.3">
      <c r="A8706" s="19">
        <v>20201228</v>
      </c>
      <c r="B8706" s="19" t="s">
        <v>40</v>
      </c>
      <c r="C8706" s="19">
        <v>0</v>
      </c>
      <c r="D8706" s="19">
        <v>0</v>
      </c>
      <c r="E8706" s="19">
        <v>12.75</v>
      </c>
      <c r="F8706" s="19">
        <v>6.62</v>
      </c>
      <c r="G8706" s="19">
        <v>0</v>
      </c>
      <c r="H8706" s="17">
        <f t="shared" si="408"/>
        <v>0</v>
      </c>
      <c r="I8706" s="18">
        <f t="shared" si="406"/>
        <v>12.75</v>
      </c>
      <c r="J8706" s="17">
        <f t="shared" si="407"/>
        <v>0</v>
      </c>
    </row>
    <row r="8707" spans="1:10" x14ac:dyDescent="0.3">
      <c r="A8707" s="2">
        <v>20201228</v>
      </c>
      <c r="B8707" s="2" t="s">
        <v>39</v>
      </c>
      <c r="C8707" s="2">
        <v>70</v>
      </c>
      <c r="D8707" s="2">
        <v>11.18</v>
      </c>
      <c r="E8707" s="2">
        <v>12.54</v>
      </c>
      <c r="F8707" s="2">
        <v>5.93</v>
      </c>
      <c r="G8707" s="2">
        <v>0</v>
      </c>
      <c r="H8707" s="16">
        <f t="shared" si="408"/>
        <v>361.02587192513801</v>
      </c>
      <c r="I8707" s="15">
        <f t="shared" si="406"/>
        <v>23.822058497660564</v>
      </c>
      <c r="J8707" s="14">
        <f t="shared" si="407"/>
        <v>0.36293957503595309</v>
      </c>
    </row>
    <row r="8708" spans="1:10" x14ac:dyDescent="0.3">
      <c r="A8708" s="19">
        <v>20201228</v>
      </c>
      <c r="B8708" s="19" t="s">
        <v>38</v>
      </c>
      <c r="C8708" s="19">
        <v>298.01</v>
      </c>
      <c r="D8708" s="19">
        <v>18.96</v>
      </c>
      <c r="E8708" s="19">
        <v>12.7</v>
      </c>
      <c r="F8708" s="19">
        <v>5.93</v>
      </c>
      <c r="G8708" s="19">
        <v>0</v>
      </c>
      <c r="H8708" s="17">
        <f t="shared" si="408"/>
        <v>917.21354831077053</v>
      </c>
      <c r="I8708" s="18">
        <f t="shared" si="406"/>
        <v>41.362923384711578</v>
      </c>
      <c r="J8708" s="17">
        <f t="shared" si="407"/>
        <v>0.84967622072784177</v>
      </c>
    </row>
    <row r="8709" spans="1:10" x14ac:dyDescent="0.3">
      <c r="A8709" s="2">
        <v>20201228</v>
      </c>
      <c r="B8709" s="2" t="s">
        <v>37</v>
      </c>
      <c r="C8709" s="2">
        <v>231</v>
      </c>
      <c r="D8709" s="2">
        <v>24.64</v>
      </c>
      <c r="E8709" s="2">
        <v>12.9</v>
      </c>
      <c r="F8709" s="2">
        <v>6.07</v>
      </c>
      <c r="G8709" s="2">
        <v>0</v>
      </c>
      <c r="H8709" s="16">
        <f t="shared" si="408"/>
        <v>554.06916665477081</v>
      </c>
      <c r="I8709" s="15">
        <f t="shared" si="406"/>
        <v>30.21466145796159</v>
      </c>
      <c r="J8709" s="14">
        <f t="shared" si="407"/>
        <v>0.54106739257697289</v>
      </c>
    </row>
    <row r="8710" spans="1:10" x14ac:dyDescent="0.3">
      <c r="A8710" s="19">
        <v>20201228</v>
      </c>
      <c r="B8710" s="19" t="s">
        <v>36</v>
      </c>
      <c r="C8710" s="19">
        <v>410.01</v>
      </c>
      <c r="D8710" s="19">
        <v>27.63</v>
      </c>
      <c r="E8710" s="19">
        <v>13.11</v>
      </c>
      <c r="F8710" s="19">
        <v>6.41</v>
      </c>
      <c r="G8710" s="19">
        <v>0</v>
      </c>
      <c r="H8710" s="17">
        <f t="shared" si="408"/>
        <v>884.09955959649983</v>
      </c>
      <c r="I8710" s="18">
        <f t="shared" si="406"/>
        <v>40.738111237390619</v>
      </c>
      <c r="J8710" s="17">
        <f t="shared" si="407"/>
        <v>0.82148630213413998</v>
      </c>
    </row>
    <row r="8711" spans="1:10" x14ac:dyDescent="0.3">
      <c r="A8711" s="2">
        <v>20201228</v>
      </c>
      <c r="B8711" s="2" t="s">
        <v>35</v>
      </c>
      <c r="C8711" s="2">
        <v>197</v>
      </c>
      <c r="D8711" s="2">
        <v>27.52</v>
      </c>
      <c r="E8711" s="2">
        <v>13.05</v>
      </c>
      <c r="F8711" s="2">
        <v>6.48</v>
      </c>
      <c r="G8711" s="2">
        <v>0</v>
      </c>
      <c r="H8711" s="16">
        <f t="shared" si="408"/>
        <v>426.35320748249745</v>
      </c>
      <c r="I8711" s="15">
        <f t="shared" si="406"/>
        <v>26.373537733828044</v>
      </c>
      <c r="J8711" s="14">
        <f t="shared" si="407"/>
        <v>0.42371795249962618</v>
      </c>
    </row>
    <row r="8712" spans="1:10" x14ac:dyDescent="0.3">
      <c r="A8712" s="19">
        <v>20201228</v>
      </c>
      <c r="B8712" s="19" t="s">
        <v>34</v>
      </c>
      <c r="C8712" s="19">
        <v>263</v>
      </c>
      <c r="D8712" s="19">
        <v>24.33</v>
      </c>
      <c r="E8712" s="19">
        <v>12.95</v>
      </c>
      <c r="F8712" s="19">
        <v>6.14</v>
      </c>
      <c r="G8712" s="19">
        <v>0</v>
      </c>
      <c r="H8712" s="17">
        <f t="shared" si="408"/>
        <v>638.36266636249604</v>
      </c>
      <c r="I8712" s="18">
        <f t="shared" si="406"/>
        <v>32.898833323828001</v>
      </c>
      <c r="J8712" s="17">
        <f t="shared" si="407"/>
        <v>0.61567222500461305</v>
      </c>
    </row>
    <row r="8713" spans="1:10" x14ac:dyDescent="0.3">
      <c r="A8713" s="2">
        <v>20201228</v>
      </c>
      <c r="B8713" s="2" t="s">
        <v>33</v>
      </c>
      <c r="C8713" s="2">
        <v>305.01</v>
      </c>
      <c r="D8713" s="2">
        <v>18.489999999999998</v>
      </c>
      <c r="E8713" s="2">
        <v>13.08</v>
      </c>
      <c r="F8713" s="2">
        <v>5.79</v>
      </c>
      <c r="G8713" s="2">
        <v>0</v>
      </c>
      <c r="H8713" s="16">
        <f t="shared" si="408"/>
        <v>961.7545221541194</v>
      </c>
      <c r="I8713" s="15">
        <f t="shared" si="406"/>
        <v>43.134828817316233</v>
      </c>
      <c r="J8713" s="14">
        <f t="shared" si="407"/>
        <v>0.88326888084816813</v>
      </c>
    </row>
    <row r="8714" spans="1:10" x14ac:dyDescent="0.3">
      <c r="A8714" s="19">
        <v>20201228</v>
      </c>
      <c r="B8714" s="19" t="s">
        <v>32</v>
      </c>
      <c r="C8714" s="19">
        <v>143.01</v>
      </c>
      <c r="D8714" s="19">
        <v>10.58</v>
      </c>
      <c r="E8714" s="19">
        <v>13.2</v>
      </c>
      <c r="F8714" s="19">
        <v>5.24</v>
      </c>
      <c r="G8714" s="19">
        <v>0</v>
      </c>
      <c r="H8714" s="17">
        <f t="shared" si="408"/>
        <v>778.88665342456022</v>
      </c>
      <c r="I8714" s="18">
        <f t="shared" ref="I8714:I8777" si="409">E8714+H8714*((NOCT-20)/(800))</f>
        <v>37.540207919517506</v>
      </c>
      <c r="J8714" s="17">
        <f t="shared" ref="J8714:J8777" si="410">P_STC__W*(H8714/1000)*(1+(alpha_p/100)*(I8714-25))</f>
        <v>0.73493335081599498</v>
      </c>
    </row>
    <row r="8715" spans="1:10" x14ac:dyDescent="0.3">
      <c r="A8715" s="2">
        <v>20201228</v>
      </c>
      <c r="B8715" s="2" t="s">
        <v>31</v>
      </c>
      <c r="C8715" s="2">
        <v>0</v>
      </c>
      <c r="D8715" s="2">
        <v>0</v>
      </c>
      <c r="E8715" s="2">
        <v>13.04</v>
      </c>
      <c r="F8715" s="2">
        <v>5.03</v>
      </c>
      <c r="G8715" s="2">
        <v>0</v>
      </c>
      <c r="H8715" s="16">
        <f t="shared" si="408"/>
        <v>0</v>
      </c>
      <c r="I8715" s="15">
        <f t="shared" si="409"/>
        <v>13.04</v>
      </c>
      <c r="J8715" s="14">
        <f t="shared" si="410"/>
        <v>0</v>
      </c>
    </row>
    <row r="8716" spans="1:10" x14ac:dyDescent="0.3">
      <c r="A8716" s="19">
        <v>20201228</v>
      </c>
      <c r="B8716" s="19" t="s">
        <v>30</v>
      </c>
      <c r="C8716" s="19">
        <v>0</v>
      </c>
      <c r="D8716" s="19">
        <v>0</v>
      </c>
      <c r="E8716" s="19">
        <v>12.67</v>
      </c>
      <c r="F8716" s="19">
        <v>5.38</v>
      </c>
      <c r="G8716" s="19">
        <v>0</v>
      </c>
      <c r="H8716" s="17">
        <f t="shared" si="408"/>
        <v>0</v>
      </c>
      <c r="I8716" s="18">
        <f t="shared" si="409"/>
        <v>12.67</v>
      </c>
      <c r="J8716" s="17">
        <f t="shared" si="410"/>
        <v>0</v>
      </c>
    </row>
    <row r="8717" spans="1:10" x14ac:dyDescent="0.3">
      <c r="A8717" s="2">
        <v>20201228</v>
      </c>
      <c r="B8717" s="2" t="s">
        <v>29</v>
      </c>
      <c r="C8717" s="2">
        <v>0</v>
      </c>
      <c r="D8717" s="2">
        <v>0</v>
      </c>
      <c r="E8717" s="2">
        <v>12.05</v>
      </c>
      <c r="F8717" s="2">
        <v>5.86</v>
      </c>
      <c r="G8717" s="2">
        <v>0</v>
      </c>
      <c r="H8717" s="16">
        <f t="shared" si="408"/>
        <v>0</v>
      </c>
      <c r="I8717" s="15">
        <f t="shared" si="409"/>
        <v>12.05</v>
      </c>
      <c r="J8717" s="14">
        <f t="shared" si="410"/>
        <v>0</v>
      </c>
    </row>
    <row r="8718" spans="1:10" x14ac:dyDescent="0.3">
      <c r="A8718" s="19">
        <v>20201228</v>
      </c>
      <c r="B8718" s="19" t="s">
        <v>28</v>
      </c>
      <c r="C8718" s="19">
        <v>0</v>
      </c>
      <c r="D8718" s="19">
        <v>0</v>
      </c>
      <c r="E8718" s="19">
        <v>12.03</v>
      </c>
      <c r="F8718" s="19">
        <v>5.66</v>
      </c>
      <c r="G8718" s="19">
        <v>0</v>
      </c>
      <c r="H8718" s="17">
        <f t="shared" si="408"/>
        <v>0</v>
      </c>
      <c r="I8718" s="18">
        <f t="shared" si="409"/>
        <v>12.03</v>
      </c>
      <c r="J8718" s="17">
        <f t="shared" si="410"/>
        <v>0</v>
      </c>
    </row>
    <row r="8719" spans="1:10" x14ac:dyDescent="0.3">
      <c r="A8719" s="2">
        <v>20201228</v>
      </c>
      <c r="B8719" s="2" t="s">
        <v>27</v>
      </c>
      <c r="C8719" s="2">
        <v>0</v>
      </c>
      <c r="D8719" s="2">
        <v>0</v>
      </c>
      <c r="E8719" s="2">
        <v>11.95</v>
      </c>
      <c r="F8719" s="2">
        <v>5.59</v>
      </c>
      <c r="G8719" s="2">
        <v>0</v>
      </c>
      <c r="H8719" s="16">
        <f t="shared" si="408"/>
        <v>0</v>
      </c>
      <c r="I8719" s="15">
        <f t="shared" si="409"/>
        <v>11.95</v>
      </c>
      <c r="J8719" s="14">
        <f t="shared" si="410"/>
        <v>0</v>
      </c>
    </row>
    <row r="8720" spans="1:10" x14ac:dyDescent="0.3">
      <c r="A8720" s="19">
        <v>20201228</v>
      </c>
      <c r="B8720" s="19" t="s">
        <v>26</v>
      </c>
      <c r="C8720" s="19">
        <v>0</v>
      </c>
      <c r="D8720" s="19">
        <v>0</v>
      </c>
      <c r="E8720" s="19">
        <v>12.02</v>
      </c>
      <c r="F8720" s="19">
        <v>5.52</v>
      </c>
      <c r="G8720" s="19">
        <v>0</v>
      </c>
      <c r="H8720" s="17">
        <f t="shared" si="408"/>
        <v>0</v>
      </c>
      <c r="I8720" s="18">
        <f t="shared" si="409"/>
        <v>12.02</v>
      </c>
      <c r="J8720" s="17">
        <f t="shared" si="410"/>
        <v>0</v>
      </c>
    </row>
    <row r="8721" spans="1:10" x14ac:dyDescent="0.3">
      <c r="A8721" s="2">
        <v>20201228</v>
      </c>
      <c r="B8721" s="2" t="s">
        <v>25</v>
      </c>
      <c r="C8721" s="2">
        <v>0</v>
      </c>
      <c r="D8721" s="2">
        <v>0</v>
      </c>
      <c r="E8721" s="2">
        <v>11.71</v>
      </c>
      <c r="F8721" s="2">
        <v>5.31</v>
      </c>
      <c r="G8721" s="2">
        <v>0</v>
      </c>
      <c r="H8721" s="16">
        <f t="shared" si="408"/>
        <v>0</v>
      </c>
      <c r="I8721" s="15">
        <f t="shared" si="409"/>
        <v>11.71</v>
      </c>
      <c r="J8721" s="14">
        <f t="shared" si="410"/>
        <v>0</v>
      </c>
    </row>
    <row r="8722" spans="1:10" x14ac:dyDescent="0.3">
      <c r="A8722" s="19">
        <v>20201229</v>
      </c>
      <c r="B8722" s="19" t="s">
        <v>48</v>
      </c>
      <c r="C8722" s="19">
        <v>0</v>
      </c>
      <c r="D8722" s="19">
        <v>0</v>
      </c>
      <c r="E8722" s="19">
        <v>11.65</v>
      </c>
      <c r="F8722" s="19">
        <v>5.0999999999999996</v>
      </c>
      <c r="G8722" s="19">
        <v>0</v>
      </c>
      <c r="H8722" s="17">
        <f t="shared" si="408"/>
        <v>0</v>
      </c>
      <c r="I8722" s="18">
        <f t="shared" si="409"/>
        <v>11.65</v>
      </c>
      <c r="J8722" s="17">
        <f t="shared" si="410"/>
        <v>0</v>
      </c>
    </row>
    <row r="8723" spans="1:10" x14ac:dyDescent="0.3">
      <c r="A8723" s="2">
        <v>20201229</v>
      </c>
      <c r="B8723" s="2" t="s">
        <v>47</v>
      </c>
      <c r="C8723" s="2">
        <v>0</v>
      </c>
      <c r="D8723" s="2">
        <v>0</v>
      </c>
      <c r="E8723" s="2">
        <v>11.68</v>
      </c>
      <c r="F8723" s="2">
        <v>5.31</v>
      </c>
      <c r="G8723" s="2">
        <v>0</v>
      </c>
      <c r="H8723" s="16">
        <f t="shared" ref="H8723:H8786" si="411">IF(D8723&gt;0,C8723/SIN(D8723*PI()/180),0)</f>
        <v>0</v>
      </c>
      <c r="I8723" s="15">
        <f t="shared" si="409"/>
        <v>11.68</v>
      </c>
      <c r="J8723" s="14">
        <f t="shared" si="410"/>
        <v>0</v>
      </c>
    </row>
    <row r="8724" spans="1:10" x14ac:dyDescent="0.3">
      <c r="A8724" s="19">
        <v>20201229</v>
      </c>
      <c r="B8724" s="19" t="s">
        <v>46</v>
      </c>
      <c r="C8724" s="19">
        <v>0</v>
      </c>
      <c r="D8724" s="19">
        <v>0</v>
      </c>
      <c r="E8724" s="19">
        <v>11.74</v>
      </c>
      <c r="F8724" s="19">
        <v>5.79</v>
      </c>
      <c r="G8724" s="19">
        <v>0</v>
      </c>
      <c r="H8724" s="17">
        <f t="shared" si="411"/>
        <v>0</v>
      </c>
      <c r="I8724" s="18">
        <f t="shared" si="409"/>
        <v>11.74</v>
      </c>
      <c r="J8724" s="17">
        <f t="shared" si="410"/>
        <v>0</v>
      </c>
    </row>
    <row r="8725" spans="1:10" x14ac:dyDescent="0.3">
      <c r="A8725" s="2">
        <v>20201229</v>
      </c>
      <c r="B8725" s="2" t="s">
        <v>45</v>
      </c>
      <c r="C8725" s="2">
        <v>0</v>
      </c>
      <c r="D8725" s="2">
        <v>0</v>
      </c>
      <c r="E8725" s="2">
        <v>11.7</v>
      </c>
      <c r="F8725" s="2">
        <v>5.93</v>
      </c>
      <c r="G8725" s="2">
        <v>0</v>
      </c>
      <c r="H8725" s="16">
        <f t="shared" si="411"/>
        <v>0</v>
      </c>
      <c r="I8725" s="15">
        <f t="shared" si="409"/>
        <v>11.7</v>
      </c>
      <c r="J8725" s="14">
        <f t="shared" si="410"/>
        <v>0</v>
      </c>
    </row>
    <row r="8726" spans="1:10" x14ac:dyDescent="0.3">
      <c r="A8726" s="19">
        <v>20201229</v>
      </c>
      <c r="B8726" s="19" t="s">
        <v>44</v>
      </c>
      <c r="C8726" s="19">
        <v>0</v>
      </c>
      <c r="D8726" s="19">
        <v>0</v>
      </c>
      <c r="E8726" s="19">
        <v>11.23</v>
      </c>
      <c r="F8726" s="19">
        <v>6.21</v>
      </c>
      <c r="G8726" s="19">
        <v>0</v>
      </c>
      <c r="H8726" s="17">
        <f t="shared" si="411"/>
        <v>0</v>
      </c>
      <c r="I8726" s="18">
        <f t="shared" si="409"/>
        <v>11.23</v>
      </c>
      <c r="J8726" s="17">
        <f t="shared" si="410"/>
        <v>0</v>
      </c>
    </row>
    <row r="8727" spans="1:10" x14ac:dyDescent="0.3">
      <c r="A8727" s="2">
        <v>20201229</v>
      </c>
      <c r="B8727" s="2" t="s">
        <v>43</v>
      </c>
      <c r="C8727" s="2">
        <v>0</v>
      </c>
      <c r="D8727" s="2">
        <v>0</v>
      </c>
      <c r="E8727" s="2">
        <v>10.89</v>
      </c>
      <c r="F8727" s="2">
        <v>6.48</v>
      </c>
      <c r="G8727" s="2">
        <v>0</v>
      </c>
      <c r="H8727" s="16">
        <f t="shared" si="411"/>
        <v>0</v>
      </c>
      <c r="I8727" s="15">
        <f t="shared" si="409"/>
        <v>10.89</v>
      </c>
      <c r="J8727" s="14">
        <f t="shared" si="410"/>
        <v>0</v>
      </c>
    </row>
    <row r="8728" spans="1:10" x14ac:dyDescent="0.3">
      <c r="A8728" s="19">
        <v>20201229</v>
      </c>
      <c r="B8728" s="19" t="s">
        <v>42</v>
      </c>
      <c r="C8728" s="19">
        <v>0</v>
      </c>
      <c r="D8728" s="19">
        <v>0</v>
      </c>
      <c r="E8728" s="19">
        <v>10.65</v>
      </c>
      <c r="F8728" s="19">
        <v>6.97</v>
      </c>
      <c r="G8728" s="19">
        <v>0</v>
      </c>
      <c r="H8728" s="17">
        <f t="shared" si="411"/>
        <v>0</v>
      </c>
      <c r="I8728" s="18">
        <f t="shared" si="409"/>
        <v>10.65</v>
      </c>
      <c r="J8728" s="17">
        <f t="shared" si="410"/>
        <v>0</v>
      </c>
    </row>
    <row r="8729" spans="1:10" x14ac:dyDescent="0.3">
      <c r="A8729" s="2">
        <v>20201229</v>
      </c>
      <c r="B8729" s="2" t="s">
        <v>41</v>
      </c>
      <c r="C8729" s="2">
        <v>0</v>
      </c>
      <c r="D8729" s="2">
        <v>0</v>
      </c>
      <c r="E8729" s="2">
        <v>10.65</v>
      </c>
      <c r="F8729" s="2">
        <v>7.03</v>
      </c>
      <c r="G8729" s="2">
        <v>0</v>
      </c>
      <c r="H8729" s="16">
        <f t="shared" si="411"/>
        <v>0</v>
      </c>
      <c r="I8729" s="15">
        <f t="shared" si="409"/>
        <v>10.65</v>
      </c>
      <c r="J8729" s="14">
        <f t="shared" si="410"/>
        <v>0</v>
      </c>
    </row>
    <row r="8730" spans="1:10" x14ac:dyDescent="0.3">
      <c r="A8730" s="19">
        <v>20201229</v>
      </c>
      <c r="B8730" s="19" t="s">
        <v>40</v>
      </c>
      <c r="C8730" s="19">
        <v>0</v>
      </c>
      <c r="D8730" s="19">
        <v>0</v>
      </c>
      <c r="E8730" s="19">
        <v>10.43</v>
      </c>
      <c r="F8730" s="19">
        <v>7.03</v>
      </c>
      <c r="G8730" s="19">
        <v>0</v>
      </c>
      <c r="H8730" s="17">
        <f t="shared" si="411"/>
        <v>0</v>
      </c>
      <c r="I8730" s="18">
        <f t="shared" si="409"/>
        <v>10.43</v>
      </c>
      <c r="J8730" s="17">
        <f t="shared" si="410"/>
        <v>0</v>
      </c>
    </row>
    <row r="8731" spans="1:10" x14ac:dyDescent="0.3">
      <c r="A8731" s="2">
        <v>20201229</v>
      </c>
      <c r="B8731" s="2" t="s">
        <v>39</v>
      </c>
      <c r="C8731" s="2">
        <v>66</v>
      </c>
      <c r="D8731" s="2">
        <v>11.15</v>
      </c>
      <c r="E8731" s="2">
        <v>10.81</v>
      </c>
      <c r="F8731" s="2">
        <v>6.48</v>
      </c>
      <c r="G8731" s="2">
        <v>0</v>
      </c>
      <c r="H8731" s="16">
        <f t="shared" si="411"/>
        <v>341.30004781165673</v>
      </c>
      <c r="I8731" s="15">
        <f t="shared" si="409"/>
        <v>21.475626494114273</v>
      </c>
      <c r="J8731" s="14">
        <f t="shared" si="410"/>
        <v>0.34671295761894894</v>
      </c>
    </row>
    <row r="8732" spans="1:10" x14ac:dyDescent="0.3">
      <c r="A8732" s="19">
        <v>20201229</v>
      </c>
      <c r="B8732" s="19" t="s">
        <v>38</v>
      </c>
      <c r="C8732" s="19">
        <v>176</v>
      </c>
      <c r="D8732" s="19">
        <v>18.95</v>
      </c>
      <c r="E8732" s="19">
        <v>11.47</v>
      </c>
      <c r="F8732" s="19">
        <v>6.14</v>
      </c>
      <c r="G8732" s="19">
        <v>0</v>
      </c>
      <c r="H8732" s="17">
        <f t="shared" si="411"/>
        <v>541.96718262617458</v>
      </c>
      <c r="I8732" s="18">
        <f t="shared" si="409"/>
        <v>28.406474457067958</v>
      </c>
      <c r="J8732" s="17">
        <f t="shared" si="410"/>
        <v>0.53365929448734151</v>
      </c>
    </row>
    <row r="8733" spans="1:10" x14ac:dyDescent="0.3">
      <c r="A8733" s="2">
        <v>20201229</v>
      </c>
      <c r="B8733" s="2" t="s">
        <v>37</v>
      </c>
      <c r="C8733" s="2">
        <v>342.01</v>
      </c>
      <c r="D8733" s="2">
        <v>24.66</v>
      </c>
      <c r="E8733" s="2">
        <v>12.01</v>
      </c>
      <c r="F8733" s="2">
        <v>6.69</v>
      </c>
      <c r="G8733" s="2">
        <v>0</v>
      </c>
      <c r="H8733" s="16">
        <f t="shared" si="411"/>
        <v>819.71041292139546</v>
      </c>
      <c r="I8733" s="15">
        <f t="shared" si="409"/>
        <v>37.62595040379361</v>
      </c>
      <c r="J8733" s="14">
        <f t="shared" si="410"/>
        <v>0.77313710933581126</v>
      </c>
    </row>
    <row r="8734" spans="1:10" x14ac:dyDescent="0.3">
      <c r="A8734" s="19">
        <v>20201229</v>
      </c>
      <c r="B8734" s="19" t="s">
        <v>36</v>
      </c>
      <c r="C8734" s="19">
        <v>442.01</v>
      </c>
      <c r="D8734" s="19">
        <v>27.67</v>
      </c>
      <c r="E8734" s="19">
        <v>12.46</v>
      </c>
      <c r="F8734" s="19">
        <v>6.83</v>
      </c>
      <c r="G8734" s="19">
        <v>0</v>
      </c>
      <c r="H8734" s="17">
        <f t="shared" si="411"/>
        <v>951.83154203333072</v>
      </c>
      <c r="I8734" s="18">
        <f t="shared" si="409"/>
        <v>42.204735688541589</v>
      </c>
      <c r="J8734" s="17">
        <f t="shared" si="410"/>
        <v>0.87813949658017887</v>
      </c>
    </row>
    <row r="8735" spans="1:10" x14ac:dyDescent="0.3">
      <c r="A8735" s="2">
        <v>20201229</v>
      </c>
      <c r="B8735" s="2" t="s">
        <v>35</v>
      </c>
      <c r="C8735" s="2">
        <v>469.01</v>
      </c>
      <c r="D8735" s="2">
        <v>27.59</v>
      </c>
      <c r="E8735" s="2">
        <v>12.46</v>
      </c>
      <c r="F8735" s="2">
        <v>7.24</v>
      </c>
      <c r="G8735" s="2">
        <v>0</v>
      </c>
      <c r="H8735" s="16">
        <f t="shared" si="411"/>
        <v>1012.671387597231</v>
      </c>
      <c r="I8735" s="15">
        <f t="shared" si="409"/>
        <v>44.105980862413475</v>
      </c>
      <c r="J8735" s="14">
        <f t="shared" si="410"/>
        <v>0.9256050269161723</v>
      </c>
    </row>
    <row r="8736" spans="1:10" x14ac:dyDescent="0.3">
      <c r="A8736" s="19">
        <v>20201229</v>
      </c>
      <c r="B8736" s="19" t="s">
        <v>34</v>
      </c>
      <c r="C8736" s="19">
        <v>386.01</v>
      </c>
      <c r="D8736" s="19">
        <v>24.42</v>
      </c>
      <c r="E8736" s="19">
        <v>12.38</v>
      </c>
      <c r="F8736" s="19">
        <v>7.52</v>
      </c>
      <c r="G8736" s="19">
        <v>0</v>
      </c>
      <c r="H8736" s="17">
        <f t="shared" si="411"/>
        <v>933.69420646493302</v>
      </c>
      <c r="I8736" s="18">
        <f t="shared" si="409"/>
        <v>41.557943952029156</v>
      </c>
      <c r="J8736" s="17">
        <f t="shared" si="410"/>
        <v>0.86412395293951982</v>
      </c>
    </row>
    <row r="8737" spans="1:10" x14ac:dyDescent="0.3">
      <c r="A8737" s="2">
        <v>20201229</v>
      </c>
      <c r="B8737" s="2" t="s">
        <v>33</v>
      </c>
      <c r="C8737" s="2">
        <v>291.01</v>
      </c>
      <c r="D8737" s="2">
        <v>18.579999999999998</v>
      </c>
      <c r="E8737" s="2">
        <v>12.01</v>
      </c>
      <c r="F8737" s="2">
        <v>7.72</v>
      </c>
      <c r="G8737" s="2">
        <v>0</v>
      </c>
      <c r="H8737" s="16">
        <f t="shared" si="411"/>
        <v>913.32081067546562</v>
      </c>
      <c r="I8737" s="15">
        <f t="shared" si="409"/>
        <v>40.551275333608302</v>
      </c>
      <c r="J8737" s="14">
        <f t="shared" si="410"/>
        <v>0.84940594539918735</v>
      </c>
    </row>
    <row r="8738" spans="1:10" x14ac:dyDescent="0.3">
      <c r="A8738" s="19">
        <v>20201229</v>
      </c>
      <c r="B8738" s="19" t="s">
        <v>32</v>
      </c>
      <c r="C8738" s="19">
        <v>104</v>
      </c>
      <c r="D8738" s="19">
        <v>10.69</v>
      </c>
      <c r="E8738" s="19">
        <v>11.67</v>
      </c>
      <c r="F8738" s="19">
        <v>7.45</v>
      </c>
      <c r="G8738" s="19">
        <v>0</v>
      </c>
      <c r="H8738" s="17">
        <f t="shared" si="411"/>
        <v>560.66166706156673</v>
      </c>
      <c r="I8738" s="18">
        <f t="shared" si="409"/>
        <v>29.190677095673962</v>
      </c>
      <c r="J8738" s="17">
        <f t="shared" si="410"/>
        <v>0.55008868303196889</v>
      </c>
    </row>
    <row r="8739" spans="1:10" x14ac:dyDescent="0.3">
      <c r="A8739" s="2">
        <v>20201229</v>
      </c>
      <c r="B8739" s="2" t="s">
        <v>31</v>
      </c>
      <c r="C8739" s="2">
        <v>0</v>
      </c>
      <c r="D8739" s="2">
        <v>0</v>
      </c>
      <c r="E8739" s="2">
        <v>11.23</v>
      </c>
      <c r="F8739" s="2">
        <v>6.69</v>
      </c>
      <c r="G8739" s="2">
        <v>0</v>
      </c>
      <c r="H8739" s="16">
        <f t="shared" si="411"/>
        <v>0</v>
      </c>
      <c r="I8739" s="15">
        <f t="shared" si="409"/>
        <v>11.23</v>
      </c>
      <c r="J8739" s="14">
        <f t="shared" si="410"/>
        <v>0</v>
      </c>
    </row>
    <row r="8740" spans="1:10" x14ac:dyDescent="0.3">
      <c r="A8740" s="19">
        <v>20201229</v>
      </c>
      <c r="B8740" s="19" t="s">
        <v>30</v>
      </c>
      <c r="C8740" s="19">
        <v>0</v>
      </c>
      <c r="D8740" s="19">
        <v>0</v>
      </c>
      <c r="E8740" s="19">
        <v>10.8</v>
      </c>
      <c r="F8740" s="19">
        <v>6.34</v>
      </c>
      <c r="G8740" s="19">
        <v>0</v>
      </c>
      <c r="H8740" s="17">
        <f t="shared" si="411"/>
        <v>0</v>
      </c>
      <c r="I8740" s="18">
        <f t="shared" si="409"/>
        <v>10.8</v>
      </c>
      <c r="J8740" s="17">
        <f t="shared" si="410"/>
        <v>0</v>
      </c>
    </row>
    <row r="8741" spans="1:10" x14ac:dyDescent="0.3">
      <c r="A8741" s="2">
        <v>20201229</v>
      </c>
      <c r="B8741" s="2" t="s">
        <v>29</v>
      </c>
      <c r="C8741" s="2">
        <v>0</v>
      </c>
      <c r="D8741" s="2">
        <v>0</v>
      </c>
      <c r="E8741" s="2">
        <v>10.72</v>
      </c>
      <c r="F8741" s="2">
        <v>5.59</v>
      </c>
      <c r="G8741" s="2">
        <v>0</v>
      </c>
      <c r="H8741" s="16">
        <f t="shared" si="411"/>
        <v>0</v>
      </c>
      <c r="I8741" s="15">
        <f t="shared" si="409"/>
        <v>10.72</v>
      </c>
      <c r="J8741" s="14">
        <f t="shared" si="410"/>
        <v>0</v>
      </c>
    </row>
    <row r="8742" spans="1:10" x14ac:dyDescent="0.3">
      <c r="A8742" s="19">
        <v>20201229</v>
      </c>
      <c r="B8742" s="19" t="s">
        <v>28</v>
      </c>
      <c r="C8742" s="19">
        <v>0</v>
      </c>
      <c r="D8742" s="19">
        <v>0</v>
      </c>
      <c r="E8742" s="19">
        <v>10.37</v>
      </c>
      <c r="F8742" s="19">
        <v>5.24</v>
      </c>
      <c r="G8742" s="19">
        <v>0</v>
      </c>
      <c r="H8742" s="17">
        <f t="shared" si="411"/>
        <v>0</v>
      </c>
      <c r="I8742" s="18">
        <f t="shared" si="409"/>
        <v>10.37</v>
      </c>
      <c r="J8742" s="17">
        <f t="shared" si="410"/>
        <v>0</v>
      </c>
    </row>
    <row r="8743" spans="1:10" x14ac:dyDescent="0.3">
      <c r="A8743" s="2">
        <v>20201229</v>
      </c>
      <c r="B8743" s="2" t="s">
        <v>27</v>
      </c>
      <c r="C8743" s="2">
        <v>0</v>
      </c>
      <c r="D8743" s="2">
        <v>0</v>
      </c>
      <c r="E8743" s="2">
        <v>10.27</v>
      </c>
      <c r="F8743" s="2">
        <v>4.9000000000000004</v>
      </c>
      <c r="G8743" s="2">
        <v>0</v>
      </c>
      <c r="H8743" s="16">
        <f t="shared" si="411"/>
        <v>0</v>
      </c>
      <c r="I8743" s="15">
        <f t="shared" si="409"/>
        <v>10.27</v>
      </c>
      <c r="J8743" s="14">
        <f t="shared" si="410"/>
        <v>0</v>
      </c>
    </row>
    <row r="8744" spans="1:10" x14ac:dyDescent="0.3">
      <c r="A8744" s="19">
        <v>20201229</v>
      </c>
      <c r="B8744" s="19" t="s">
        <v>26</v>
      </c>
      <c r="C8744" s="19">
        <v>0</v>
      </c>
      <c r="D8744" s="19">
        <v>0</v>
      </c>
      <c r="E8744" s="19">
        <v>10.23</v>
      </c>
      <c r="F8744" s="19">
        <v>4.41</v>
      </c>
      <c r="G8744" s="19">
        <v>0</v>
      </c>
      <c r="H8744" s="17">
        <f t="shared" si="411"/>
        <v>0</v>
      </c>
      <c r="I8744" s="18">
        <f t="shared" si="409"/>
        <v>10.23</v>
      </c>
      <c r="J8744" s="17">
        <f t="shared" si="410"/>
        <v>0</v>
      </c>
    </row>
    <row r="8745" spans="1:10" x14ac:dyDescent="0.3">
      <c r="A8745" s="2">
        <v>20201229</v>
      </c>
      <c r="B8745" s="2" t="s">
        <v>25</v>
      </c>
      <c r="C8745" s="2">
        <v>0</v>
      </c>
      <c r="D8745" s="2">
        <v>0</v>
      </c>
      <c r="E8745" s="2">
        <v>10.01</v>
      </c>
      <c r="F8745" s="2">
        <v>4</v>
      </c>
      <c r="G8745" s="2">
        <v>0</v>
      </c>
      <c r="H8745" s="16">
        <f t="shared" si="411"/>
        <v>0</v>
      </c>
      <c r="I8745" s="15">
        <f t="shared" si="409"/>
        <v>10.01</v>
      </c>
      <c r="J8745" s="14">
        <f t="shared" si="410"/>
        <v>0</v>
      </c>
    </row>
    <row r="8746" spans="1:10" x14ac:dyDescent="0.3">
      <c r="A8746" s="19">
        <v>20201230</v>
      </c>
      <c r="B8746" s="19" t="s">
        <v>48</v>
      </c>
      <c r="C8746" s="19">
        <v>0</v>
      </c>
      <c r="D8746" s="19">
        <v>0</v>
      </c>
      <c r="E8746" s="19">
        <v>9.89</v>
      </c>
      <c r="F8746" s="19">
        <v>3.93</v>
      </c>
      <c r="G8746" s="19">
        <v>0</v>
      </c>
      <c r="H8746" s="17">
        <f t="shared" si="411"/>
        <v>0</v>
      </c>
      <c r="I8746" s="18">
        <f t="shared" si="409"/>
        <v>9.89</v>
      </c>
      <c r="J8746" s="17">
        <f t="shared" si="410"/>
        <v>0</v>
      </c>
    </row>
    <row r="8747" spans="1:10" x14ac:dyDescent="0.3">
      <c r="A8747" s="2">
        <v>20201230</v>
      </c>
      <c r="B8747" s="2" t="s">
        <v>47</v>
      </c>
      <c r="C8747" s="2">
        <v>0</v>
      </c>
      <c r="D8747" s="2">
        <v>0</v>
      </c>
      <c r="E8747" s="2">
        <v>9.64</v>
      </c>
      <c r="F8747" s="2">
        <v>3.86</v>
      </c>
      <c r="G8747" s="2">
        <v>0</v>
      </c>
      <c r="H8747" s="16">
        <f t="shared" si="411"/>
        <v>0</v>
      </c>
      <c r="I8747" s="15">
        <f t="shared" si="409"/>
        <v>9.64</v>
      </c>
      <c r="J8747" s="14">
        <f t="shared" si="410"/>
        <v>0</v>
      </c>
    </row>
    <row r="8748" spans="1:10" x14ac:dyDescent="0.3">
      <c r="A8748" s="19">
        <v>20201230</v>
      </c>
      <c r="B8748" s="19" t="s">
        <v>46</v>
      </c>
      <c r="C8748" s="19">
        <v>0</v>
      </c>
      <c r="D8748" s="19">
        <v>0</v>
      </c>
      <c r="E8748" s="19">
        <v>9.48</v>
      </c>
      <c r="F8748" s="19">
        <v>3.72</v>
      </c>
      <c r="G8748" s="19">
        <v>0</v>
      </c>
      <c r="H8748" s="17">
        <f t="shared" si="411"/>
        <v>0</v>
      </c>
      <c r="I8748" s="18">
        <f t="shared" si="409"/>
        <v>9.48</v>
      </c>
      <c r="J8748" s="17">
        <f t="shared" si="410"/>
        <v>0</v>
      </c>
    </row>
    <row r="8749" spans="1:10" x14ac:dyDescent="0.3">
      <c r="A8749" s="2">
        <v>20201230</v>
      </c>
      <c r="B8749" s="2" t="s">
        <v>45</v>
      </c>
      <c r="C8749" s="2">
        <v>0</v>
      </c>
      <c r="D8749" s="2">
        <v>0</v>
      </c>
      <c r="E8749" s="2">
        <v>9.42</v>
      </c>
      <c r="F8749" s="2">
        <v>3.52</v>
      </c>
      <c r="G8749" s="2">
        <v>0</v>
      </c>
      <c r="H8749" s="16">
        <f t="shared" si="411"/>
        <v>0</v>
      </c>
      <c r="I8749" s="15">
        <f t="shared" si="409"/>
        <v>9.42</v>
      </c>
      <c r="J8749" s="14">
        <f t="shared" si="410"/>
        <v>0</v>
      </c>
    </row>
    <row r="8750" spans="1:10" x14ac:dyDescent="0.3">
      <c r="A8750" s="19">
        <v>20201230</v>
      </c>
      <c r="B8750" s="19" t="s">
        <v>44</v>
      </c>
      <c r="C8750" s="19">
        <v>0</v>
      </c>
      <c r="D8750" s="19">
        <v>0</v>
      </c>
      <c r="E8750" s="19">
        <v>9.2799999999999994</v>
      </c>
      <c r="F8750" s="19">
        <v>3.45</v>
      </c>
      <c r="G8750" s="19">
        <v>0</v>
      </c>
      <c r="H8750" s="17">
        <f t="shared" si="411"/>
        <v>0</v>
      </c>
      <c r="I8750" s="18">
        <f t="shared" si="409"/>
        <v>9.2799999999999994</v>
      </c>
      <c r="J8750" s="17">
        <f t="shared" si="410"/>
        <v>0</v>
      </c>
    </row>
    <row r="8751" spans="1:10" x14ac:dyDescent="0.3">
      <c r="A8751" s="2">
        <v>20201230</v>
      </c>
      <c r="B8751" s="2" t="s">
        <v>43</v>
      </c>
      <c r="C8751" s="2">
        <v>0</v>
      </c>
      <c r="D8751" s="2">
        <v>0</v>
      </c>
      <c r="E8751" s="2">
        <v>9.11</v>
      </c>
      <c r="F8751" s="2">
        <v>3.38</v>
      </c>
      <c r="G8751" s="2">
        <v>0</v>
      </c>
      <c r="H8751" s="16">
        <f t="shared" si="411"/>
        <v>0</v>
      </c>
      <c r="I8751" s="15">
        <f t="shared" si="409"/>
        <v>9.11</v>
      </c>
      <c r="J8751" s="14">
        <f t="shared" si="410"/>
        <v>0</v>
      </c>
    </row>
    <row r="8752" spans="1:10" x14ac:dyDescent="0.3">
      <c r="A8752" s="19">
        <v>20201230</v>
      </c>
      <c r="B8752" s="19" t="s">
        <v>42</v>
      </c>
      <c r="C8752" s="19">
        <v>0</v>
      </c>
      <c r="D8752" s="19">
        <v>0</v>
      </c>
      <c r="E8752" s="19">
        <v>9.01</v>
      </c>
      <c r="F8752" s="19">
        <v>3.31</v>
      </c>
      <c r="G8752" s="19">
        <v>0</v>
      </c>
      <c r="H8752" s="17">
        <f t="shared" si="411"/>
        <v>0</v>
      </c>
      <c r="I8752" s="18">
        <f t="shared" si="409"/>
        <v>9.01</v>
      </c>
      <c r="J8752" s="17">
        <f t="shared" si="410"/>
        <v>0</v>
      </c>
    </row>
    <row r="8753" spans="1:10" x14ac:dyDescent="0.3">
      <c r="A8753" s="2">
        <v>20201230</v>
      </c>
      <c r="B8753" s="2" t="s">
        <v>41</v>
      </c>
      <c r="C8753" s="2">
        <v>0</v>
      </c>
      <c r="D8753" s="2">
        <v>0</v>
      </c>
      <c r="E8753" s="2">
        <v>9</v>
      </c>
      <c r="F8753" s="2">
        <v>2.69</v>
      </c>
      <c r="G8753" s="2">
        <v>0</v>
      </c>
      <c r="H8753" s="16">
        <f t="shared" si="411"/>
        <v>0</v>
      </c>
      <c r="I8753" s="15">
        <f t="shared" si="409"/>
        <v>9</v>
      </c>
      <c r="J8753" s="14">
        <f t="shared" si="410"/>
        <v>0</v>
      </c>
    </row>
    <row r="8754" spans="1:10" x14ac:dyDescent="0.3">
      <c r="A8754" s="19">
        <v>20201230</v>
      </c>
      <c r="B8754" s="19" t="s">
        <v>40</v>
      </c>
      <c r="C8754" s="19">
        <v>0</v>
      </c>
      <c r="D8754" s="19">
        <v>0</v>
      </c>
      <c r="E8754" s="19">
        <v>8.8699999999999992</v>
      </c>
      <c r="F8754" s="19">
        <v>2.48</v>
      </c>
      <c r="G8754" s="19">
        <v>0</v>
      </c>
      <c r="H8754" s="17">
        <f t="shared" si="411"/>
        <v>0</v>
      </c>
      <c r="I8754" s="18">
        <f t="shared" si="409"/>
        <v>8.8699999999999992</v>
      </c>
      <c r="J8754" s="17">
        <f t="shared" si="410"/>
        <v>0</v>
      </c>
    </row>
    <row r="8755" spans="1:10" x14ac:dyDescent="0.3">
      <c r="A8755" s="2">
        <v>20201230</v>
      </c>
      <c r="B8755" s="2" t="s">
        <v>39</v>
      </c>
      <c r="C8755" s="2">
        <v>111</v>
      </c>
      <c r="D8755" s="2">
        <v>11.14</v>
      </c>
      <c r="E8755" s="2">
        <v>9.18</v>
      </c>
      <c r="F8755" s="2">
        <v>2.21</v>
      </c>
      <c r="G8755" s="2">
        <v>0</v>
      </c>
      <c r="H8755" s="16">
        <f t="shared" si="411"/>
        <v>574.51337234273058</v>
      </c>
      <c r="I8755" s="15">
        <f t="shared" si="409"/>
        <v>27.13354288571033</v>
      </c>
      <c r="J8755" s="14">
        <f t="shared" si="410"/>
        <v>0.56899750221034784</v>
      </c>
    </row>
    <row r="8756" spans="1:10" x14ac:dyDescent="0.3">
      <c r="A8756" s="19">
        <v>20201230</v>
      </c>
      <c r="B8756" s="19" t="s">
        <v>38</v>
      </c>
      <c r="C8756" s="19">
        <v>295.01</v>
      </c>
      <c r="D8756" s="19">
        <v>18.96</v>
      </c>
      <c r="E8756" s="19">
        <v>10.51</v>
      </c>
      <c r="F8756" s="19">
        <v>2.14</v>
      </c>
      <c r="G8756" s="19">
        <v>0</v>
      </c>
      <c r="H8756" s="17">
        <f t="shared" si="411"/>
        <v>907.98016471648748</v>
      </c>
      <c r="I8756" s="18">
        <f t="shared" si="409"/>
        <v>38.884380147390232</v>
      </c>
      <c r="J8756" s="17">
        <f t="shared" si="410"/>
        <v>0.85124982673702576</v>
      </c>
    </row>
    <row r="8757" spans="1:10" x14ac:dyDescent="0.3">
      <c r="A8757" s="2">
        <v>20201230</v>
      </c>
      <c r="B8757" s="2" t="s">
        <v>37</v>
      </c>
      <c r="C8757" s="2">
        <v>421.01</v>
      </c>
      <c r="D8757" s="2">
        <v>24.68</v>
      </c>
      <c r="E8757" s="2">
        <v>11.48</v>
      </c>
      <c r="F8757" s="2">
        <v>2.0699999999999998</v>
      </c>
      <c r="G8757" s="2">
        <v>0</v>
      </c>
      <c r="H8757" s="16">
        <f t="shared" si="411"/>
        <v>1008.2866279482494</v>
      </c>
      <c r="I8757" s="15">
        <f t="shared" si="409"/>
        <v>42.988957123382789</v>
      </c>
      <c r="J8757" s="14">
        <f t="shared" si="410"/>
        <v>0.92666551581616374</v>
      </c>
    </row>
    <row r="8758" spans="1:10" x14ac:dyDescent="0.3">
      <c r="A8758" s="19">
        <v>20201230</v>
      </c>
      <c r="B8758" s="19" t="s">
        <v>36</v>
      </c>
      <c r="C8758" s="19">
        <v>470.01</v>
      </c>
      <c r="D8758" s="19">
        <v>27.72</v>
      </c>
      <c r="E8758" s="19">
        <v>12.24</v>
      </c>
      <c r="F8758" s="19">
        <v>2</v>
      </c>
      <c r="G8758" s="19">
        <v>0</v>
      </c>
      <c r="H8758" s="17">
        <f t="shared" si="411"/>
        <v>1010.4459005934682</v>
      </c>
      <c r="I8758" s="18">
        <f t="shared" si="409"/>
        <v>43.816434393545883</v>
      </c>
      <c r="J8758" s="17">
        <f t="shared" si="410"/>
        <v>0.92488745010811857</v>
      </c>
    </row>
    <row r="8759" spans="1:10" x14ac:dyDescent="0.3">
      <c r="A8759" s="2">
        <v>20201230</v>
      </c>
      <c r="B8759" s="2" t="s">
        <v>35</v>
      </c>
      <c r="C8759" s="2">
        <v>218</v>
      </c>
      <c r="D8759" s="2">
        <v>27.66</v>
      </c>
      <c r="E8759" s="2">
        <v>12.8</v>
      </c>
      <c r="F8759" s="2">
        <v>2.48</v>
      </c>
      <c r="G8759" s="2">
        <v>0</v>
      </c>
      <c r="H8759" s="16">
        <f t="shared" si="411"/>
        <v>469.60107338242011</v>
      </c>
      <c r="I8759" s="15">
        <f t="shared" si="409"/>
        <v>27.475033543200631</v>
      </c>
      <c r="J8759" s="14">
        <f t="shared" si="410"/>
        <v>0.46437082054396983</v>
      </c>
    </row>
    <row r="8760" spans="1:10" x14ac:dyDescent="0.3">
      <c r="A8760" s="19">
        <v>20201230</v>
      </c>
      <c r="B8760" s="19" t="s">
        <v>34</v>
      </c>
      <c r="C8760" s="19">
        <v>96</v>
      </c>
      <c r="D8760" s="19">
        <v>24.51</v>
      </c>
      <c r="E8760" s="19">
        <v>13.07</v>
      </c>
      <c r="F8760" s="19">
        <v>3.52</v>
      </c>
      <c r="G8760" s="19">
        <v>0</v>
      </c>
      <c r="H8760" s="17">
        <f t="shared" si="411"/>
        <v>231.40779694595</v>
      </c>
      <c r="I8760" s="18">
        <f t="shared" si="409"/>
        <v>20.301493654560936</v>
      </c>
      <c r="J8760" s="17">
        <f t="shared" si="410"/>
        <v>0.23630051645645578</v>
      </c>
    </row>
    <row r="8761" spans="1:10" x14ac:dyDescent="0.3">
      <c r="A8761" s="2">
        <v>20201230</v>
      </c>
      <c r="B8761" s="2" t="s">
        <v>33</v>
      </c>
      <c r="C8761" s="2">
        <v>203</v>
      </c>
      <c r="D8761" s="2">
        <v>18.690000000000001</v>
      </c>
      <c r="E8761" s="2">
        <v>13.18</v>
      </c>
      <c r="F8761" s="2">
        <v>3.79</v>
      </c>
      <c r="G8761" s="2">
        <v>0</v>
      </c>
      <c r="H8761" s="16">
        <f t="shared" si="411"/>
        <v>633.48877627819479</v>
      </c>
      <c r="I8761" s="15">
        <f t="shared" si="409"/>
        <v>32.976524258693587</v>
      </c>
      <c r="J8761" s="14">
        <f t="shared" si="410"/>
        <v>0.61075010261602558</v>
      </c>
    </row>
    <row r="8762" spans="1:10" x14ac:dyDescent="0.3">
      <c r="A8762" s="19">
        <v>20201230</v>
      </c>
      <c r="B8762" s="19" t="s">
        <v>32</v>
      </c>
      <c r="C8762" s="19">
        <v>115</v>
      </c>
      <c r="D8762" s="19">
        <v>10.8</v>
      </c>
      <c r="E8762" s="19">
        <v>13.07</v>
      </c>
      <c r="F8762" s="19">
        <v>3.66</v>
      </c>
      <c r="G8762" s="19">
        <v>0</v>
      </c>
      <c r="H8762" s="17">
        <f t="shared" si="411"/>
        <v>613.72181241363285</v>
      </c>
      <c r="I8762" s="18">
        <f t="shared" si="409"/>
        <v>32.248806637926023</v>
      </c>
      <c r="J8762" s="17">
        <f t="shared" si="410"/>
        <v>0.59370243404914513</v>
      </c>
    </row>
    <row r="8763" spans="1:10" x14ac:dyDescent="0.3">
      <c r="A8763" s="2">
        <v>20201230</v>
      </c>
      <c r="B8763" s="2" t="s">
        <v>31</v>
      </c>
      <c r="C8763" s="2">
        <v>0</v>
      </c>
      <c r="D8763" s="2">
        <v>0</v>
      </c>
      <c r="E8763" s="2">
        <v>12.59</v>
      </c>
      <c r="F8763" s="2">
        <v>3.31</v>
      </c>
      <c r="G8763" s="2">
        <v>0</v>
      </c>
      <c r="H8763" s="16">
        <f t="shared" si="411"/>
        <v>0</v>
      </c>
      <c r="I8763" s="15">
        <f t="shared" si="409"/>
        <v>12.59</v>
      </c>
      <c r="J8763" s="14">
        <f t="shared" si="410"/>
        <v>0</v>
      </c>
    </row>
    <row r="8764" spans="1:10" x14ac:dyDescent="0.3">
      <c r="A8764" s="19">
        <v>20201230</v>
      </c>
      <c r="B8764" s="19" t="s">
        <v>30</v>
      </c>
      <c r="C8764" s="19">
        <v>0</v>
      </c>
      <c r="D8764" s="19">
        <v>0</v>
      </c>
      <c r="E8764" s="19">
        <v>11.81</v>
      </c>
      <c r="F8764" s="19">
        <v>3.38</v>
      </c>
      <c r="G8764" s="19">
        <v>0</v>
      </c>
      <c r="H8764" s="17">
        <f t="shared" si="411"/>
        <v>0</v>
      </c>
      <c r="I8764" s="18">
        <f t="shared" si="409"/>
        <v>11.81</v>
      </c>
      <c r="J8764" s="17">
        <f t="shared" si="410"/>
        <v>0</v>
      </c>
    </row>
    <row r="8765" spans="1:10" x14ac:dyDescent="0.3">
      <c r="A8765" s="2">
        <v>20201230</v>
      </c>
      <c r="B8765" s="2" t="s">
        <v>29</v>
      </c>
      <c r="C8765" s="2">
        <v>0</v>
      </c>
      <c r="D8765" s="2">
        <v>0</v>
      </c>
      <c r="E8765" s="2">
        <v>11.48</v>
      </c>
      <c r="F8765" s="2">
        <v>3.1</v>
      </c>
      <c r="G8765" s="2">
        <v>0</v>
      </c>
      <c r="H8765" s="16">
        <f t="shared" si="411"/>
        <v>0</v>
      </c>
      <c r="I8765" s="15">
        <f t="shared" si="409"/>
        <v>11.48</v>
      </c>
      <c r="J8765" s="14">
        <f t="shared" si="410"/>
        <v>0</v>
      </c>
    </row>
    <row r="8766" spans="1:10" x14ac:dyDescent="0.3">
      <c r="A8766" s="19">
        <v>20201230</v>
      </c>
      <c r="B8766" s="19" t="s">
        <v>28</v>
      </c>
      <c r="C8766" s="19">
        <v>0</v>
      </c>
      <c r="D8766" s="19">
        <v>0</v>
      </c>
      <c r="E8766" s="19">
        <v>11.12</v>
      </c>
      <c r="F8766" s="19">
        <v>2.9</v>
      </c>
      <c r="G8766" s="19">
        <v>0</v>
      </c>
      <c r="H8766" s="17">
        <f t="shared" si="411"/>
        <v>0</v>
      </c>
      <c r="I8766" s="18">
        <f t="shared" si="409"/>
        <v>11.12</v>
      </c>
      <c r="J8766" s="17">
        <f t="shared" si="410"/>
        <v>0</v>
      </c>
    </row>
    <row r="8767" spans="1:10" x14ac:dyDescent="0.3">
      <c r="A8767" s="2">
        <v>20201230</v>
      </c>
      <c r="B8767" s="2" t="s">
        <v>27</v>
      </c>
      <c r="C8767" s="2">
        <v>0</v>
      </c>
      <c r="D8767" s="2">
        <v>0</v>
      </c>
      <c r="E8767" s="2">
        <v>10.78</v>
      </c>
      <c r="F8767" s="2">
        <v>2.76</v>
      </c>
      <c r="G8767" s="2">
        <v>0</v>
      </c>
      <c r="H8767" s="16">
        <f t="shared" si="411"/>
        <v>0</v>
      </c>
      <c r="I8767" s="15">
        <f t="shared" si="409"/>
        <v>10.78</v>
      </c>
      <c r="J8767" s="14">
        <f t="shared" si="410"/>
        <v>0</v>
      </c>
    </row>
    <row r="8768" spans="1:10" x14ac:dyDescent="0.3">
      <c r="A8768" s="19">
        <v>20201230</v>
      </c>
      <c r="B8768" s="19" t="s">
        <v>26</v>
      </c>
      <c r="C8768" s="19">
        <v>0</v>
      </c>
      <c r="D8768" s="19">
        <v>0</v>
      </c>
      <c r="E8768" s="19">
        <v>10.4</v>
      </c>
      <c r="F8768" s="19">
        <v>2.41</v>
      </c>
      <c r="G8768" s="19">
        <v>0</v>
      </c>
      <c r="H8768" s="17">
        <f t="shared" si="411"/>
        <v>0</v>
      </c>
      <c r="I8768" s="18">
        <f t="shared" si="409"/>
        <v>10.4</v>
      </c>
      <c r="J8768" s="17">
        <f t="shared" si="410"/>
        <v>0</v>
      </c>
    </row>
    <row r="8769" spans="1:10" x14ac:dyDescent="0.3">
      <c r="A8769" s="2">
        <v>20201230</v>
      </c>
      <c r="B8769" s="2" t="s">
        <v>25</v>
      </c>
      <c r="C8769" s="2">
        <v>0</v>
      </c>
      <c r="D8769" s="2">
        <v>0</v>
      </c>
      <c r="E8769" s="2">
        <v>9.64</v>
      </c>
      <c r="F8769" s="2">
        <v>1.93</v>
      </c>
      <c r="G8769" s="2">
        <v>0</v>
      </c>
      <c r="H8769" s="16">
        <f t="shared" si="411"/>
        <v>0</v>
      </c>
      <c r="I8769" s="15">
        <f t="shared" si="409"/>
        <v>9.64</v>
      </c>
      <c r="J8769" s="14">
        <f t="shared" si="410"/>
        <v>0</v>
      </c>
    </row>
    <row r="8770" spans="1:10" x14ac:dyDescent="0.3">
      <c r="A8770" s="19">
        <v>20201231</v>
      </c>
      <c r="B8770" s="19" t="s">
        <v>48</v>
      </c>
      <c r="C8770" s="19">
        <v>0</v>
      </c>
      <c r="D8770" s="19">
        <v>0</v>
      </c>
      <c r="E8770" s="19">
        <v>8.5500000000000007</v>
      </c>
      <c r="F8770" s="19">
        <v>1.66</v>
      </c>
      <c r="G8770" s="19">
        <v>0</v>
      </c>
      <c r="H8770" s="17">
        <f t="shared" si="411"/>
        <v>0</v>
      </c>
      <c r="I8770" s="18">
        <f t="shared" si="409"/>
        <v>8.5500000000000007</v>
      </c>
      <c r="J8770" s="17">
        <f t="shared" si="410"/>
        <v>0</v>
      </c>
    </row>
    <row r="8771" spans="1:10" x14ac:dyDescent="0.3">
      <c r="A8771" s="2">
        <v>20201231</v>
      </c>
      <c r="B8771" s="2" t="s">
        <v>47</v>
      </c>
      <c r="C8771" s="2">
        <v>0</v>
      </c>
      <c r="D8771" s="2">
        <v>0</v>
      </c>
      <c r="E8771" s="2">
        <v>8.0299999999999994</v>
      </c>
      <c r="F8771" s="2">
        <v>1.79</v>
      </c>
      <c r="G8771" s="2">
        <v>0</v>
      </c>
      <c r="H8771" s="16">
        <f t="shared" si="411"/>
        <v>0</v>
      </c>
      <c r="I8771" s="15">
        <f t="shared" si="409"/>
        <v>8.0299999999999994</v>
      </c>
      <c r="J8771" s="14">
        <f t="shared" si="410"/>
        <v>0</v>
      </c>
    </row>
    <row r="8772" spans="1:10" x14ac:dyDescent="0.3">
      <c r="A8772" s="19">
        <v>20201231</v>
      </c>
      <c r="B8772" s="19" t="s">
        <v>46</v>
      </c>
      <c r="C8772" s="19">
        <v>0</v>
      </c>
      <c r="D8772" s="19">
        <v>0</v>
      </c>
      <c r="E8772" s="19">
        <v>8.34</v>
      </c>
      <c r="F8772" s="19">
        <v>2.0699999999999998</v>
      </c>
      <c r="G8772" s="19">
        <v>0</v>
      </c>
      <c r="H8772" s="17">
        <f t="shared" si="411"/>
        <v>0</v>
      </c>
      <c r="I8772" s="18">
        <f t="shared" si="409"/>
        <v>8.34</v>
      </c>
      <c r="J8772" s="17">
        <f t="shared" si="410"/>
        <v>0</v>
      </c>
    </row>
    <row r="8773" spans="1:10" x14ac:dyDescent="0.3">
      <c r="A8773" s="2">
        <v>20201231</v>
      </c>
      <c r="B8773" s="2" t="s">
        <v>45</v>
      </c>
      <c r="C8773" s="2">
        <v>0</v>
      </c>
      <c r="D8773" s="2">
        <v>0</v>
      </c>
      <c r="E8773" s="2">
        <v>8.65</v>
      </c>
      <c r="F8773" s="2">
        <v>2.34</v>
      </c>
      <c r="G8773" s="2">
        <v>0</v>
      </c>
      <c r="H8773" s="16">
        <f t="shared" si="411"/>
        <v>0</v>
      </c>
      <c r="I8773" s="15">
        <f t="shared" si="409"/>
        <v>8.65</v>
      </c>
      <c r="J8773" s="14">
        <f t="shared" si="410"/>
        <v>0</v>
      </c>
    </row>
    <row r="8774" spans="1:10" x14ac:dyDescent="0.3">
      <c r="A8774" s="19">
        <v>20201231</v>
      </c>
      <c r="B8774" s="19" t="s">
        <v>44</v>
      </c>
      <c r="C8774" s="19">
        <v>0</v>
      </c>
      <c r="D8774" s="19">
        <v>0</v>
      </c>
      <c r="E8774" s="19">
        <v>9.39</v>
      </c>
      <c r="F8774" s="19">
        <v>2.5499999999999998</v>
      </c>
      <c r="G8774" s="19">
        <v>0</v>
      </c>
      <c r="H8774" s="17">
        <f t="shared" si="411"/>
        <v>0</v>
      </c>
      <c r="I8774" s="18">
        <f t="shared" si="409"/>
        <v>9.39</v>
      </c>
      <c r="J8774" s="17">
        <f t="shared" si="410"/>
        <v>0</v>
      </c>
    </row>
    <row r="8775" spans="1:10" x14ac:dyDescent="0.3">
      <c r="A8775" s="2">
        <v>20201231</v>
      </c>
      <c r="B8775" s="2" t="s">
        <v>43</v>
      </c>
      <c r="C8775" s="2">
        <v>0</v>
      </c>
      <c r="D8775" s="2">
        <v>0</v>
      </c>
      <c r="E8775" s="2">
        <v>10.16</v>
      </c>
      <c r="F8775" s="2">
        <v>3.03</v>
      </c>
      <c r="G8775" s="2">
        <v>0</v>
      </c>
      <c r="H8775" s="16">
        <f t="shared" si="411"/>
        <v>0</v>
      </c>
      <c r="I8775" s="15">
        <f t="shared" si="409"/>
        <v>10.16</v>
      </c>
      <c r="J8775" s="14">
        <f t="shared" si="410"/>
        <v>0</v>
      </c>
    </row>
    <row r="8776" spans="1:10" x14ac:dyDescent="0.3">
      <c r="A8776" s="19">
        <v>20201231</v>
      </c>
      <c r="B8776" s="19" t="s">
        <v>42</v>
      </c>
      <c r="C8776" s="19">
        <v>0</v>
      </c>
      <c r="D8776" s="19">
        <v>0</v>
      </c>
      <c r="E8776" s="19">
        <v>10.75</v>
      </c>
      <c r="F8776" s="19">
        <v>3.45</v>
      </c>
      <c r="G8776" s="19">
        <v>0</v>
      </c>
      <c r="H8776" s="17">
        <f t="shared" si="411"/>
        <v>0</v>
      </c>
      <c r="I8776" s="18">
        <f t="shared" si="409"/>
        <v>10.75</v>
      </c>
      <c r="J8776" s="17">
        <f t="shared" si="410"/>
        <v>0</v>
      </c>
    </row>
    <row r="8777" spans="1:10" x14ac:dyDescent="0.3">
      <c r="A8777" s="2">
        <v>20201231</v>
      </c>
      <c r="B8777" s="2" t="s">
        <v>41</v>
      </c>
      <c r="C8777" s="2">
        <v>0</v>
      </c>
      <c r="D8777" s="2">
        <v>0</v>
      </c>
      <c r="E8777" s="2">
        <v>11.3</v>
      </c>
      <c r="F8777" s="2">
        <v>3.79</v>
      </c>
      <c r="G8777" s="2">
        <v>0</v>
      </c>
      <c r="H8777" s="16">
        <f t="shared" si="411"/>
        <v>0</v>
      </c>
      <c r="I8777" s="15">
        <f t="shared" si="409"/>
        <v>11.3</v>
      </c>
      <c r="J8777" s="14">
        <f t="shared" si="410"/>
        <v>0</v>
      </c>
    </row>
    <row r="8778" spans="1:10" x14ac:dyDescent="0.3">
      <c r="A8778" s="19">
        <v>20201231</v>
      </c>
      <c r="B8778" s="19" t="s">
        <v>40</v>
      </c>
      <c r="C8778" s="19">
        <v>0</v>
      </c>
      <c r="D8778" s="19">
        <v>0</v>
      </c>
      <c r="E8778" s="19">
        <v>11.5</v>
      </c>
      <c r="F8778" s="19">
        <v>4.41</v>
      </c>
      <c r="G8778" s="19">
        <v>0</v>
      </c>
      <c r="H8778" s="17">
        <f t="shared" si="411"/>
        <v>0</v>
      </c>
      <c r="I8778" s="18">
        <f t="shared" ref="I8778:I8793" si="412">E8778+H8778*((NOCT-20)/(800))</f>
        <v>11.5</v>
      </c>
      <c r="J8778" s="17">
        <f t="shared" ref="J8778:J8793" si="413">P_STC__W*(H8778/1000)*(1+(alpha_p/100)*(I8778-25))</f>
        <v>0</v>
      </c>
    </row>
    <row r="8779" spans="1:10" x14ac:dyDescent="0.3">
      <c r="A8779" s="2">
        <v>20201231</v>
      </c>
      <c r="B8779" s="2" t="s">
        <v>39</v>
      </c>
      <c r="C8779" s="2">
        <v>97</v>
      </c>
      <c r="D8779" s="2">
        <v>11.12</v>
      </c>
      <c r="E8779" s="2">
        <v>11.73</v>
      </c>
      <c r="F8779" s="2">
        <v>4.62</v>
      </c>
      <c r="G8779" s="2">
        <v>0</v>
      </c>
      <c r="H8779" s="16">
        <f t="shared" si="411"/>
        <v>502.94380123755292</v>
      </c>
      <c r="I8779" s="15">
        <f t="shared" si="412"/>
        <v>27.446993788673531</v>
      </c>
      <c r="J8779" s="14">
        <f t="shared" si="413"/>
        <v>0.49740564962799222</v>
      </c>
    </row>
    <row r="8780" spans="1:10" x14ac:dyDescent="0.3">
      <c r="A8780" s="19">
        <v>20201231</v>
      </c>
      <c r="B8780" s="19" t="s">
        <v>38</v>
      </c>
      <c r="C8780" s="19">
        <v>295.01</v>
      </c>
      <c r="D8780" s="19">
        <v>18.96</v>
      </c>
      <c r="E8780" s="19">
        <v>12.47</v>
      </c>
      <c r="F8780" s="19">
        <v>4.21</v>
      </c>
      <c r="G8780" s="19">
        <v>0</v>
      </c>
      <c r="H8780" s="17">
        <f t="shared" si="411"/>
        <v>907.98016471648748</v>
      </c>
      <c r="I8780" s="18">
        <f t="shared" si="412"/>
        <v>40.844380147390233</v>
      </c>
      <c r="J8780" s="17">
        <f t="shared" si="413"/>
        <v>0.84324144168422632</v>
      </c>
    </row>
    <row r="8781" spans="1:10" x14ac:dyDescent="0.3">
      <c r="A8781" s="2">
        <v>20201231</v>
      </c>
      <c r="B8781" s="2" t="s">
        <v>37</v>
      </c>
      <c r="C8781" s="2">
        <v>287</v>
      </c>
      <c r="D8781" s="2">
        <v>24.71</v>
      </c>
      <c r="E8781" s="2">
        <v>13.37</v>
      </c>
      <c r="F8781" s="2">
        <v>5.24</v>
      </c>
      <c r="G8781" s="2">
        <v>0</v>
      </c>
      <c r="H8781" s="16">
        <f t="shared" si="411"/>
        <v>686.56077047073359</v>
      </c>
      <c r="I8781" s="15">
        <f t="shared" si="412"/>
        <v>34.825024077210422</v>
      </c>
      <c r="J8781" s="14">
        <f t="shared" si="413"/>
        <v>0.65620612801918965</v>
      </c>
    </row>
    <row r="8782" spans="1:10" x14ac:dyDescent="0.3">
      <c r="A8782" s="19">
        <v>20201231</v>
      </c>
      <c r="B8782" s="19" t="s">
        <v>36</v>
      </c>
      <c r="C8782" s="19">
        <v>411.01</v>
      </c>
      <c r="D8782" s="19">
        <v>27.78</v>
      </c>
      <c r="E8782" s="19">
        <v>14.05</v>
      </c>
      <c r="F8782" s="19">
        <v>6.41</v>
      </c>
      <c r="G8782" s="19">
        <v>0</v>
      </c>
      <c r="H8782" s="17">
        <f t="shared" si="411"/>
        <v>881.84841501606638</v>
      </c>
      <c r="I8782" s="18">
        <f t="shared" si="412"/>
        <v>41.607762969252079</v>
      </c>
      <c r="J8782" s="17">
        <f t="shared" si="413"/>
        <v>0.81594353248477769</v>
      </c>
    </row>
    <row r="8783" spans="1:10" x14ac:dyDescent="0.3">
      <c r="A8783" s="2">
        <v>20201231</v>
      </c>
      <c r="B8783" s="2" t="s">
        <v>35</v>
      </c>
      <c r="C8783" s="2">
        <v>462.01</v>
      </c>
      <c r="D8783" s="2">
        <v>27.74</v>
      </c>
      <c r="E8783" s="2">
        <v>14.44</v>
      </c>
      <c r="F8783" s="2">
        <v>7.24</v>
      </c>
      <c r="G8783" s="2">
        <v>0</v>
      </c>
      <c r="H8783" s="16">
        <f t="shared" si="411"/>
        <v>992.58786285690667</v>
      </c>
      <c r="I8783" s="15">
        <f t="shared" si="412"/>
        <v>45.458370714278331</v>
      </c>
      <c r="J8783" s="14">
        <f t="shared" si="413"/>
        <v>0.90120757576521737</v>
      </c>
    </row>
    <row r="8784" spans="1:10" x14ac:dyDescent="0.3">
      <c r="A8784" s="19">
        <v>20201231</v>
      </c>
      <c r="B8784" s="19" t="s">
        <v>34</v>
      </c>
      <c r="C8784" s="19">
        <v>424.01</v>
      </c>
      <c r="D8784" s="19">
        <v>24.61</v>
      </c>
      <c r="E8784" s="19">
        <v>14.36</v>
      </c>
      <c r="F8784" s="19">
        <v>7.79</v>
      </c>
      <c r="G8784" s="19">
        <v>0</v>
      </c>
      <c r="H8784" s="17">
        <f t="shared" si="411"/>
        <v>1018.17916612355</v>
      </c>
      <c r="I8784" s="18">
        <f t="shared" si="412"/>
        <v>46.178098941360936</v>
      </c>
      <c r="J8784" s="17">
        <f t="shared" si="413"/>
        <v>0.92114522008266375</v>
      </c>
    </row>
    <row r="8785" spans="1:10" x14ac:dyDescent="0.3">
      <c r="A8785" s="2">
        <v>20201231</v>
      </c>
      <c r="B8785" s="2" t="s">
        <v>33</v>
      </c>
      <c r="C8785" s="2">
        <v>132</v>
      </c>
      <c r="D8785" s="2">
        <v>18.8</v>
      </c>
      <c r="E8785" s="2">
        <v>13.68</v>
      </c>
      <c r="F8785" s="2">
        <v>7.93</v>
      </c>
      <c r="G8785" s="2">
        <v>0</v>
      </c>
      <c r="H8785" s="16">
        <f t="shared" si="411"/>
        <v>409.59991073695477</v>
      </c>
      <c r="I8785" s="15">
        <f t="shared" si="412"/>
        <v>26.479997210529838</v>
      </c>
      <c r="J8785" s="14">
        <f t="shared" si="413"/>
        <v>0.40687198047299694</v>
      </c>
    </row>
    <row r="8786" spans="1:10" x14ac:dyDescent="0.3">
      <c r="A8786" s="19">
        <v>20201231</v>
      </c>
      <c r="B8786" s="19" t="s">
        <v>32</v>
      </c>
      <c r="C8786" s="19">
        <v>161.01</v>
      </c>
      <c r="D8786" s="19">
        <v>10.92</v>
      </c>
      <c r="E8786" s="19">
        <v>12.78</v>
      </c>
      <c r="F8786" s="19">
        <v>7.86</v>
      </c>
      <c r="G8786" s="19">
        <v>0</v>
      </c>
      <c r="H8786" s="17">
        <f t="shared" si="411"/>
        <v>849.93417505894888</v>
      </c>
      <c r="I8786" s="18">
        <f t="shared" si="412"/>
        <v>39.34044297059215</v>
      </c>
      <c r="J8786" s="17">
        <f t="shared" si="413"/>
        <v>0.79508622851109323</v>
      </c>
    </row>
    <row r="8787" spans="1:10" x14ac:dyDescent="0.3">
      <c r="A8787" s="2">
        <v>20201231</v>
      </c>
      <c r="B8787" s="2" t="s">
        <v>31</v>
      </c>
      <c r="C8787" s="2">
        <v>0</v>
      </c>
      <c r="D8787" s="2">
        <v>0</v>
      </c>
      <c r="E8787" s="2">
        <v>12.18</v>
      </c>
      <c r="F8787" s="2">
        <v>7.17</v>
      </c>
      <c r="G8787" s="2">
        <v>0</v>
      </c>
      <c r="H8787" s="16">
        <f t="shared" ref="H8787:H8793" si="414">IF(D8787&gt;0,C8787/SIN(D8787*PI()/180),0)</f>
        <v>0</v>
      </c>
      <c r="I8787" s="15">
        <f t="shared" si="412"/>
        <v>12.18</v>
      </c>
      <c r="J8787" s="14">
        <f t="shared" si="413"/>
        <v>0</v>
      </c>
    </row>
    <row r="8788" spans="1:10" x14ac:dyDescent="0.3">
      <c r="A8788" s="19">
        <v>20201231</v>
      </c>
      <c r="B8788" s="19" t="s">
        <v>30</v>
      </c>
      <c r="C8788" s="19">
        <v>0</v>
      </c>
      <c r="D8788" s="19">
        <v>0</v>
      </c>
      <c r="E8788" s="19">
        <v>12.09</v>
      </c>
      <c r="F8788" s="19">
        <v>6.76</v>
      </c>
      <c r="G8788" s="19">
        <v>0</v>
      </c>
      <c r="H8788" s="17">
        <f t="shared" si="414"/>
        <v>0</v>
      </c>
      <c r="I8788" s="18">
        <f t="shared" si="412"/>
        <v>12.09</v>
      </c>
      <c r="J8788" s="17">
        <f t="shared" si="413"/>
        <v>0</v>
      </c>
    </row>
    <row r="8789" spans="1:10" x14ac:dyDescent="0.3">
      <c r="A8789" s="2">
        <v>20201231</v>
      </c>
      <c r="B8789" s="2" t="s">
        <v>29</v>
      </c>
      <c r="C8789" s="2">
        <v>0</v>
      </c>
      <c r="D8789" s="2">
        <v>0</v>
      </c>
      <c r="E8789" s="2">
        <v>12.46</v>
      </c>
      <c r="F8789" s="2">
        <v>7.03</v>
      </c>
      <c r="G8789" s="2">
        <v>0</v>
      </c>
      <c r="H8789" s="16">
        <f t="shared" si="414"/>
        <v>0</v>
      </c>
      <c r="I8789" s="15">
        <f t="shared" si="412"/>
        <v>12.46</v>
      </c>
      <c r="J8789" s="14">
        <f t="shared" si="413"/>
        <v>0</v>
      </c>
    </row>
    <row r="8790" spans="1:10" x14ac:dyDescent="0.3">
      <c r="A8790" s="19">
        <v>20201231</v>
      </c>
      <c r="B8790" s="19" t="s">
        <v>28</v>
      </c>
      <c r="C8790" s="19">
        <v>0</v>
      </c>
      <c r="D8790" s="19">
        <v>0</v>
      </c>
      <c r="E8790" s="19">
        <v>12.05</v>
      </c>
      <c r="F8790" s="19">
        <v>7.1</v>
      </c>
      <c r="G8790" s="19">
        <v>0</v>
      </c>
      <c r="H8790" s="17">
        <f t="shared" si="414"/>
        <v>0</v>
      </c>
      <c r="I8790" s="18">
        <f t="shared" si="412"/>
        <v>12.05</v>
      </c>
      <c r="J8790" s="17">
        <f t="shared" si="413"/>
        <v>0</v>
      </c>
    </row>
    <row r="8791" spans="1:10" x14ac:dyDescent="0.3">
      <c r="A8791" s="2">
        <v>20201231</v>
      </c>
      <c r="B8791" s="2" t="s">
        <v>27</v>
      </c>
      <c r="C8791" s="2">
        <v>0</v>
      </c>
      <c r="D8791" s="2">
        <v>0</v>
      </c>
      <c r="E8791" s="2">
        <v>11.45</v>
      </c>
      <c r="F8791" s="2">
        <v>7.24</v>
      </c>
      <c r="G8791" s="2">
        <v>0</v>
      </c>
      <c r="H8791" s="16">
        <f t="shared" si="414"/>
        <v>0</v>
      </c>
      <c r="I8791" s="15">
        <f t="shared" si="412"/>
        <v>11.45</v>
      </c>
      <c r="J8791" s="14">
        <f t="shared" si="413"/>
        <v>0</v>
      </c>
    </row>
    <row r="8792" spans="1:10" x14ac:dyDescent="0.3">
      <c r="A8792" s="19">
        <v>20201231</v>
      </c>
      <c r="B8792" s="19" t="s">
        <v>26</v>
      </c>
      <c r="C8792" s="19">
        <v>0</v>
      </c>
      <c r="D8792" s="19">
        <v>0</v>
      </c>
      <c r="E8792" s="19">
        <v>11.22</v>
      </c>
      <c r="F8792" s="19">
        <v>6.97</v>
      </c>
      <c r="G8792" s="19">
        <v>0</v>
      </c>
      <c r="H8792" s="17">
        <f t="shared" si="414"/>
        <v>0</v>
      </c>
      <c r="I8792" s="18">
        <f t="shared" si="412"/>
        <v>11.22</v>
      </c>
      <c r="J8792" s="17">
        <f t="shared" si="413"/>
        <v>0</v>
      </c>
    </row>
    <row r="8793" spans="1:10" x14ac:dyDescent="0.3">
      <c r="A8793" s="2">
        <v>20201231</v>
      </c>
      <c r="B8793" s="2" t="s">
        <v>25</v>
      </c>
      <c r="C8793" s="2">
        <v>0</v>
      </c>
      <c r="D8793" s="2">
        <v>0</v>
      </c>
      <c r="E8793" s="2">
        <v>11.21</v>
      </c>
      <c r="F8793" s="2">
        <v>6.76</v>
      </c>
      <c r="G8793" s="2">
        <v>0</v>
      </c>
      <c r="H8793" s="16">
        <f t="shared" si="414"/>
        <v>0</v>
      </c>
      <c r="I8793" s="15">
        <f t="shared" si="412"/>
        <v>11.21</v>
      </c>
      <c r="J8793" s="14">
        <f t="shared" si="413"/>
        <v>0</v>
      </c>
    </row>
    <row r="8795" spans="1:10" x14ac:dyDescent="0.3">
      <c r="B8795" t="s">
        <v>24</v>
      </c>
    </row>
    <row r="8796" spans="1:10" x14ac:dyDescent="0.3">
      <c r="B8796" t="s">
        <v>23</v>
      </c>
    </row>
    <row r="8797" spans="1:10" x14ac:dyDescent="0.3">
      <c r="B8797" t="s">
        <v>22</v>
      </c>
    </row>
    <row r="8798" spans="1:10" x14ac:dyDescent="0.3">
      <c r="B8798" t="s">
        <v>21</v>
      </c>
    </row>
    <row r="8799" spans="1:10" x14ac:dyDescent="0.3">
      <c r="B8799" t="s">
        <v>20</v>
      </c>
    </row>
    <row r="8803" spans="2:3" x14ac:dyDescent="0.3">
      <c r="B8803" t="s">
        <v>19</v>
      </c>
      <c r="C8803" t="s">
        <v>18</v>
      </c>
    </row>
  </sheetData>
  <mergeCells count="23">
    <mergeCell ref="C6:E6"/>
    <mergeCell ref="C7:E7"/>
    <mergeCell ref="C8:E8"/>
    <mergeCell ref="B3:D3"/>
    <mergeCell ref="L9:M10"/>
    <mergeCell ref="G2:L3"/>
    <mergeCell ref="N9:O10"/>
    <mergeCell ref="L12:M13"/>
    <mergeCell ref="N12:O13"/>
    <mergeCell ref="L16:M17"/>
    <mergeCell ref="N16:O17"/>
    <mergeCell ref="L19:M20"/>
    <mergeCell ref="N19:O20"/>
    <mergeCell ref="L22:M23"/>
    <mergeCell ref="N22:O23"/>
    <mergeCell ref="L25:M26"/>
    <mergeCell ref="N25:O26"/>
    <mergeCell ref="L28:M29"/>
    <mergeCell ref="N28:O29"/>
    <mergeCell ref="L31:M32"/>
    <mergeCell ref="N31:O32"/>
    <mergeCell ref="L34:M35"/>
    <mergeCell ref="N34:O3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021BC-8973-4790-B7B9-0456BC530287}">
  <dimension ref="B5:E17"/>
  <sheetViews>
    <sheetView workbookViewId="0">
      <selection activeCell="G12" sqref="G12"/>
    </sheetView>
  </sheetViews>
  <sheetFormatPr defaultRowHeight="14.4" x14ac:dyDescent="0.3"/>
  <cols>
    <col min="2" max="2" width="29.33203125" customWidth="1"/>
    <col min="3" max="3" width="17.44140625" customWidth="1"/>
    <col min="4" max="4" width="15.6640625" customWidth="1"/>
  </cols>
  <sheetData>
    <row r="5" spans="2:5" x14ac:dyDescent="0.3">
      <c r="B5" s="1"/>
      <c r="C5" s="9" t="s">
        <v>3</v>
      </c>
      <c r="D5" s="2" t="s">
        <v>10</v>
      </c>
    </row>
    <row r="6" spans="2:5" ht="39" customHeight="1" x14ac:dyDescent="0.3">
      <c r="B6" s="5" t="s">
        <v>107</v>
      </c>
      <c r="C6" s="10">
        <v>171.708</v>
      </c>
      <c r="D6" s="5" t="s">
        <v>106</v>
      </c>
    </row>
    <row r="7" spans="2:5" ht="28.8" x14ac:dyDescent="0.3">
      <c r="B7" s="5" t="s">
        <v>82</v>
      </c>
      <c r="C7" s="10">
        <v>0</v>
      </c>
      <c r="D7" s="5" t="s">
        <v>85</v>
      </c>
      <c r="E7" t="s">
        <v>121</v>
      </c>
    </row>
    <row r="8" spans="2:5" ht="28.8" x14ac:dyDescent="0.3">
      <c r="B8" s="2" t="s">
        <v>5</v>
      </c>
      <c r="C8" s="11">
        <f>C16*C17</f>
        <v>68.2</v>
      </c>
      <c r="D8" s="5" t="s">
        <v>86</v>
      </c>
    </row>
    <row r="9" spans="2:5" ht="18.600000000000001" customHeight="1" x14ac:dyDescent="0.3">
      <c r="B9" s="4" t="s">
        <v>115</v>
      </c>
      <c r="C9" s="12" t="s">
        <v>119</v>
      </c>
      <c r="D9" s="5" t="s">
        <v>9</v>
      </c>
      <c r="E9" t="s">
        <v>122</v>
      </c>
    </row>
    <row r="10" spans="2:5" ht="18" customHeight="1" thickBot="1" x14ac:dyDescent="0.35">
      <c r="B10" s="4" t="s">
        <v>6</v>
      </c>
      <c r="C10" s="12">
        <f>SUM(C6:C9)</f>
        <v>239.90800000000002</v>
      </c>
      <c r="D10" s="5"/>
    </row>
    <row r="11" spans="2:5" ht="17.399999999999999" customHeight="1" thickBot="1" x14ac:dyDescent="0.35">
      <c r="B11" s="26" t="s">
        <v>11</v>
      </c>
      <c r="C11" s="27">
        <f>C10*1.23</f>
        <v>295.08684</v>
      </c>
      <c r="D11" s="13" t="s">
        <v>12</v>
      </c>
    </row>
    <row r="13" spans="2:5" ht="19.95" customHeight="1" thickBot="1" x14ac:dyDescent="0.35"/>
    <row r="14" spans="2:5" ht="16.2" thickBot="1" x14ac:dyDescent="0.35">
      <c r="B14" s="64" t="s">
        <v>84</v>
      </c>
      <c r="C14" s="65"/>
      <c r="D14" s="30" t="s">
        <v>81</v>
      </c>
    </row>
    <row r="15" spans="2:5" ht="32.4" customHeight="1" x14ac:dyDescent="0.3">
      <c r="B15" s="28" t="s">
        <v>83</v>
      </c>
      <c r="C15" s="29">
        <v>4.7E-2</v>
      </c>
      <c r="D15" s="5" t="s">
        <v>85</v>
      </c>
    </row>
    <row r="16" spans="2:5" ht="33.6" customHeight="1" x14ac:dyDescent="0.3">
      <c r="B16" s="5" t="s">
        <v>4</v>
      </c>
      <c r="C16" s="2">
        <v>0.31</v>
      </c>
      <c r="D16" s="5" t="s">
        <v>86</v>
      </c>
    </row>
    <row r="17" spans="2:4" ht="43.2" x14ac:dyDescent="0.3">
      <c r="B17" s="2" t="s">
        <v>88</v>
      </c>
      <c r="C17" s="2">
        <v>220</v>
      </c>
      <c r="D17" s="5" t="s">
        <v>87</v>
      </c>
    </row>
  </sheetData>
  <mergeCells count="1">
    <mergeCell ref="B14:C1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05863-CAA1-4DDF-874F-B281906206D1}">
  <dimension ref="B1:T32"/>
  <sheetViews>
    <sheetView zoomScale="80" zoomScaleNormal="80" workbookViewId="0">
      <selection activeCell="P26" sqref="P26"/>
    </sheetView>
  </sheetViews>
  <sheetFormatPr defaultRowHeight="14.4" x14ac:dyDescent="0.3"/>
  <cols>
    <col min="1" max="1" width="2.5546875" customWidth="1"/>
    <col min="2" max="2" width="14.44140625" customWidth="1"/>
    <col min="3" max="3" width="17.88671875" customWidth="1"/>
    <col min="4" max="4" width="19.88671875" customWidth="1"/>
    <col min="5" max="5" width="13.6640625" customWidth="1"/>
    <col min="6" max="6" width="13.88671875" bestFit="1" customWidth="1"/>
    <col min="7" max="7" width="8.88671875" customWidth="1"/>
    <col min="8" max="8" width="9.6640625" customWidth="1"/>
    <col min="9" max="9" width="13.77734375" customWidth="1"/>
    <col min="10" max="10" width="12.5546875" bestFit="1" customWidth="1"/>
    <col min="13" max="13" width="15.33203125" customWidth="1"/>
    <col min="14" max="14" width="13.6640625" customWidth="1"/>
    <col min="16" max="16" width="16.5546875" customWidth="1"/>
    <col min="17" max="17" width="44.6640625" bestFit="1" customWidth="1"/>
    <col min="18" max="18" width="32.33203125" bestFit="1" customWidth="1"/>
    <col min="19" max="19" width="42.5546875" bestFit="1" customWidth="1"/>
  </cols>
  <sheetData>
    <row r="1" spans="2:20" ht="21" customHeight="1" x14ac:dyDescent="0.4">
      <c r="B1" s="69" t="s">
        <v>13</v>
      </c>
      <c r="C1" s="70"/>
      <c r="D1" s="70"/>
      <c r="E1" s="71"/>
      <c r="H1" s="69" t="s">
        <v>100</v>
      </c>
      <c r="I1" s="70"/>
      <c r="J1" s="70"/>
      <c r="K1" s="71"/>
      <c r="M1" s="75" t="s">
        <v>90</v>
      </c>
      <c r="N1" s="71"/>
      <c r="Q1" s="34" t="s">
        <v>123</v>
      </c>
      <c r="R1" s="34" t="s">
        <v>120</v>
      </c>
      <c r="S1" s="34" t="s">
        <v>124</v>
      </c>
      <c r="T1" s="34" t="s">
        <v>116</v>
      </c>
    </row>
    <row r="2" spans="2:20" ht="15" thickBot="1" x14ac:dyDescent="0.35">
      <c r="B2" s="72"/>
      <c r="C2" s="73"/>
      <c r="D2" s="73"/>
      <c r="E2" s="74"/>
      <c r="H2" s="72"/>
      <c r="I2" s="73"/>
      <c r="J2" s="73"/>
      <c r="K2" s="74"/>
      <c r="M2" s="72"/>
      <c r="N2" s="74"/>
      <c r="Q2" s="35">
        <f>(N4+N7+N10+N13+N16+N19)*1.23</f>
        <v>14766.351347457723</v>
      </c>
      <c r="R2" s="35">
        <f t="shared" ref="R2:R31" si="0">Q2*0.97</f>
        <v>14323.360807033991</v>
      </c>
      <c r="S2" s="35">
        <f>-Investimento_INE+R2-OeM_INE</f>
        <v>-34070.509242166001</v>
      </c>
      <c r="T2" s="3">
        <v>1</v>
      </c>
    </row>
    <row r="3" spans="2:20" x14ac:dyDescent="0.3">
      <c r="M3" s="25" t="s">
        <v>68</v>
      </c>
      <c r="N3" s="25" t="s">
        <v>69</v>
      </c>
      <c r="Q3" s="35">
        <f t="shared" ref="Q3:Q31" si="1">Q2_Fixo*(1-T3*(0.13/30))</f>
        <v>14638.376302446422</v>
      </c>
      <c r="R3" s="35">
        <f t="shared" si="0"/>
        <v>14199.225013373029</v>
      </c>
      <c r="S3" s="35">
        <f t="shared" ref="S3:S31" si="2">S2+R3-OeM_INE</f>
        <v>-20170.924228792974</v>
      </c>
      <c r="T3" s="3">
        <v>2</v>
      </c>
    </row>
    <row r="4" spans="2:20" ht="14.4" customHeight="1" x14ac:dyDescent="0.3">
      <c r="B4" s="2" t="s">
        <v>14</v>
      </c>
      <c r="C4" s="2" t="s">
        <v>15</v>
      </c>
      <c r="D4" s="2" t="s">
        <v>0</v>
      </c>
      <c r="E4" s="2" t="s">
        <v>1</v>
      </c>
      <c r="H4" s="61" t="s">
        <v>101</v>
      </c>
      <c r="I4" s="62"/>
      <c r="J4" s="63">
        <f>(INE_2020_MA!N16*E12)/1000</f>
        <v>0</v>
      </c>
      <c r="K4" s="63"/>
      <c r="M4" s="84">
        <v>5.8296000000000001E-2</v>
      </c>
      <c r="N4" s="85">
        <f>J4*M4</f>
        <v>0</v>
      </c>
      <c r="Q4" s="35">
        <f t="shared" si="1"/>
        <v>14574.388779940773</v>
      </c>
      <c r="R4" s="35">
        <f t="shared" si="0"/>
        <v>14137.15711654255</v>
      </c>
      <c r="S4" s="35">
        <f t="shared" si="2"/>
        <v>-6333.4071122504238</v>
      </c>
      <c r="T4" s="3">
        <v>3</v>
      </c>
    </row>
    <row r="5" spans="2:20" ht="14.4" customHeight="1" x14ac:dyDescent="0.3">
      <c r="B5" s="2">
        <v>1.2</v>
      </c>
      <c r="C5" s="2">
        <v>1.5</v>
      </c>
      <c r="D5" s="2">
        <v>56</v>
      </c>
      <c r="E5" s="3">
        <f>B5*C5*D5</f>
        <v>100.79999999999998</v>
      </c>
      <c r="H5" s="62"/>
      <c r="I5" s="62"/>
      <c r="J5" s="63"/>
      <c r="K5" s="63"/>
      <c r="M5" s="84"/>
      <c r="N5" s="85"/>
      <c r="Q5" s="35">
        <f t="shared" si="1"/>
        <v>14510.401257435124</v>
      </c>
      <c r="R5" s="35">
        <f t="shared" si="0"/>
        <v>14075.08921971207</v>
      </c>
      <c r="S5" s="36">
        <f t="shared" si="2"/>
        <v>7442.0421074616461</v>
      </c>
      <c r="T5" s="37">
        <f t="shared" ref="T5:T31" si="3">T4+1</f>
        <v>4</v>
      </c>
    </row>
    <row r="6" spans="2:20" ht="15" thickBot="1" x14ac:dyDescent="0.35">
      <c r="B6" s="2">
        <v>1.2</v>
      </c>
      <c r="C6" s="2">
        <v>1</v>
      </c>
      <c r="D6" s="2">
        <v>7</v>
      </c>
      <c r="E6" s="3">
        <f t="shared" ref="E6:E7" si="4">B6*C6*D6</f>
        <v>8.4</v>
      </c>
      <c r="J6" s="24"/>
      <c r="K6" s="24"/>
      <c r="M6" s="23" t="s">
        <v>68</v>
      </c>
      <c r="N6" s="23" t="s">
        <v>69</v>
      </c>
      <c r="Q6" s="35">
        <f t="shared" si="1"/>
        <v>14446.413734929472</v>
      </c>
      <c r="R6" s="35">
        <f t="shared" si="0"/>
        <v>14013.021322881588</v>
      </c>
      <c r="S6" s="35">
        <f t="shared" si="2"/>
        <v>21155.423430343235</v>
      </c>
      <c r="T6" s="3">
        <f t="shared" si="3"/>
        <v>5</v>
      </c>
    </row>
    <row r="7" spans="2:20" ht="15" customHeight="1" thickBot="1" x14ac:dyDescent="0.35">
      <c r="B7" s="2">
        <v>1</v>
      </c>
      <c r="C7" s="2">
        <v>1.5</v>
      </c>
      <c r="D7" s="4">
        <v>18</v>
      </c>
      <c r="E7" s="116">
        <f t="shared" si="4"/>
        <v>27</v>
      </c>
      <c r="F7" s="118" t="s">
        <v>117</v>
      </c>
      <c r="H7" s="45" t="s">
        <v>102</v>
      </c>
      <c r="I7" s="46"/>
      <c r="J7" s="47">
        <f>(INE_2020_MA!N19*E12)/1000</f>
        <v>5719.3895618780216</v>
      </c>
      <c r="K7" s="47"/>
      <c r="M7" s="86">
        <v>6.6327999999999998E-2</v>
      </c>
      <c r="N7" s="87">
        <f>J7*M7</f>
        <v>379.35567086024543</v>
      </c>
      <c r="Q7" s="35">
        <f t="shared" si="1"/>
        <v>14382.426212423821</v>
      </c>
      <c r="R7" s="35">
        <f t="shared" si="0"/>
        <v>13950.953426051106</v>
      </c>
      <c r="S7" s="35">
        <f t="shared" si="2"/>
        <v>34806.736856394346</v>
      </c>
      <c r="T7" s="3">
        <f t="shared" si="3"/>
        <v>6</v>
      </c>
    </row>
    <row r="8" spans="2:20" ht="15" customHeight="1" thickBot="1" x14ac:dyDescent="0.35">
      <c r="B8" s="1"/>
      <c r="C8" s="1"/>
      <c r="D8" s="7" t="s">
        <v>2</v>
      </c>
      <c r="E8" s="117">
        <f>SUM(E5:E7)</f>
        <v>136.19999999999999</v>
      </c>
      <c r="F8" s="119">
        <f>30000*0.94*0.047</f>
        <v>1325.4</v>
      </c>
      <c r="H8" s="46"/>
      <c r="I8" s="46"/>
      <c r="J8" s="47"/>
      <c r="K8" s="47"/>
      <c r="M8" s="86"/>
      <c r="N8" s="87"/>
      <c r="Q8" s="35">
        <f t="shared" si="1"/>
        <v>14318.438689918172</v>
      </c>
      <c r="R8" s="35">
        <f t="shared" si="0"/>
        <v>13888.885529220626</v>
      </c>
      <c r="S8" s="35">
        <f t="shared" si="2"/>
        <v>48395.982385614974</v>
      </c>
      <c r="T8" s="3">
        <f t="shared" si="3"/>
        <v>7</v>
      </c>
    </row>
    <row r="9" spans="2:20" ht="15" thickBot="1" x14ac:dyDescent="0.35">
      <c r="B9" s="1"/>
      <c r="C9" s="1"/>
      <c r="D9" s="4" t="s">
        <v>8</v>
      </c>
      <c r="E9" s="8">
        <f>((E8*'Preço por m^2'!C10)+F8)*(1.15)</f>
        <v>39101.000039999992</v>
      </c>
      <c r="F9" s="1"/>
      <c r="J9" s="24"/>
      <c r="K9" s="24"/>
      <c r="M9" s="23" t="s">
        <v>68</v>
      </c>
      <c r="N9" s="23" t="s">
        <v>69</v>
      </c>
      <c r="Q9" s="35">
        <f t="shared" si="1"/>
        <v>14254.451167412522</v>
      </c>
      <c r="R9" s="35">
        <f t="shared" si="0"/>
        <v>13826.817632390146</v>
      </c>
      <c r="S9" s="35">
        <f t="shared" si="2"/>
        <v>61923.160018005117</v>
      </c>
      <c r="T9" s="3">
        <f t="shared" si="3"/>
        <v>8</v>
      </c>
    </row>
    <row r="10" spans="2:20" ht="15" customHeight="1" thickBot="1" x14ac:dyDescent="0.35">
      <c r="B10" s="1"/>
      <c r="C10" s="1"/>
      <c r="D10" s="6" t="s">
        <v>7</v>
      </c>
      <c r="E10" s="120">
        <f>E9*1.23</f>
        <v>48094.230049199992</v>
      </c>
      <c r="F10" s="121">
        <v>0.23</v>
      </c>
      <c r="H10" s="41" t="s">
        <v>103</v>
      </c>
      <c r="I10" s="42"/>
      <c r="J10" s="43">
        <f>(INE_2020_MA!N22*E12+INE_2020_MA!N25*E12)/1000</f>
        <v>64134.978086420444</v>
      </c>
      <c r="K10" s="43"/>
      <c r="M10" s="80">
        <v>0.10968600000000001</v>
      </c>
      <c r="N10" s="81">
        <f>J10*M10</f>
        <v>7034.7092063871132</v>
      </c>
      <c r="Q10" s="35">
        <f t="shared" si="1"/>
        <v>14190.463644906871</v>
      </c>
      <c r="R10" s="35">
        <f t="shared" si="0"/>
        <v>13764.749735559664</v>
      </c>
      <c r="S10" s="35">
        <f t="shared" si="2"/>
        <v>75388.269753564775</v>
      </c>
      <c r="T10" s="3">
        <f t="shared" si="3"/>
        <v>9</v>
      </c>
    </row>
    <row r="11" spans="2:20" ht="15" customHeight="1" thickBot="1" x14ac:dyDescent="0.35">
      <c r="B11" s="1"/>
      <c r="C11" s="1"/>
      <c r="D11" s="1"/>
      <c r="H11" s="42"/>
      <c r="I11" s="42"/>
      <c r="J11" s="43"/>
      <c r="K11" s="43"/>
      <c r="M11" s="80"/>
      <c r="N11" s="81"/>
      <c r="Q11" s="35">
        <f t="shared" si="1"/>
        <v>14126.476122401222</v>
      </c>
      <c r="R11" s="35">
        <f t="shared" si="0"/>
        <v>13702.681838729184</v>
      </c>
      <c r="S11" s="35">
        <f t="shared" si="2"/>
        <v>88791.311592293961</v>
      </c>
      <c r="T11" s="3">
        <f t="shared" si="3"/>
        <v>10</v>
      </c>
    </row>
    <row r="12" spans="2:20" ht="16.2" thickBot="1" x14ac:dyDescent="0.35">
      <c r="B12" s="1"/>
      <c r="C12" s="67" t="s">
        <v>89</v>
      </c>
      <c r="D12" s="68"/>
      <c r="E12" s="31">
        <f>ETE_INE!E8*'Preço por m^2'!C17</f>
        <v>29963.999999999996</v>
      </c>
      <c r="J12" s="24"/>
      <c r="K12" s="24"/>
      <c r="M12" s="23" t="s">
        <v>68</v>
      </c>
      <c r="N12" s="23" t="s">
        <v>69</v>
      </c>
      <c r="Q12" s="35">
        <f t="shared" si="1"/>
        <v>14062.488599895572</v>
      </c>
      <c r="R12" s="35">
        <f t="shared" si="0"/>
        <v>13640.613941898704</v>
      </c>
      <c r="S12" s="35">
        <f t="shared" si="2"/>
        <v>102132.28553419266</v>
      </c>
      <c r="T12" s="3">
        <f t="shared" si="3"/>
        <v>11</v>
      </c>
    </row>
    <row r="13" spans="2:20" x14ac:dyDescent="0.3">
      <c r="B13" s="1"/>
      <c r="C13" s="1"/>
      <c r="D13" s="1"/>
      <c r="H13" s="38" t="s">
        <v>104</v>
      </c>
      <c r="I13" s="39"/>
      <c r="J13" s="40">
        <f>(INE_2020_MA!N28*E12+INE_2020_MA!N31*E12)/1000</f>
        <v>17802.137449106376</v>
      </c>
      <c r="K13" s="40"/>
      <c r="M13" s="82">
        <v>0.14477200000000001</v>
      </c>
      <c r="N13" s="83">
        <f>J13*M13</f>
        <v>2577.2510427820284</v>
      </c>
      <c r="Q13" s="35">
        <f t="shared" si="1"/>
        <v>13998.501077389921</v>
      </c>
      <c r="R13" s="35">
        <f t="shared" si="0"/>
        <v>13578.546045068224</v>
      </c>
      <c r="S13" s="35">
        <f t="shared" si="2"/>
        <v>115411.19157926089</v>
      </c>
      <c r="T13" s="3">
        <f t="shared" si="3"/>
        <v>12</v>
      </c>
    </row>
    <row r="14" spans="2:20" ht="15" customHeight="1" thickBot="1" x14ac:dyDescent="0.35">
      <c r="B14" s="1"/>
      <c r="C14" s="1"/>
      <c r="D14" s="1"/>
      <c r="H14" s="39"/>
      <c r="I14" s="39"/>
      <c r="J14" s="40"/>
      <c r="K14" s="40"/>
      <c r="M14" s="82"/>
      <c r="N14" s="83"/>
      <c r="Q14" s="35">
        <f t="shared" si="1"/>
        <v>13934.513554884272</v>
      </c>
      <c r="R14" s="35">
        <f t="shared" si="0"/>
        <v>13516.478148237744</v>
      </c>
      <c r="S14" s="35">
        <f t="shared" si="2"/>
        <v>128628.02972749864</v>
      </c>
      <c r="T14" s="3">
        <f t="shared" si="3"/>
        <v>13</v>
      </c>
    </row>
    <row r="15" spans="2:20" x14ac:dyDescent="0.3">
      <c r="B15" s="1"/>
      <c r="C15" s="69" t="s">
        <v>91</v>
      </c>
      <c r="D15" s="70"/>
      <c r="E15" s="70"/>
      <c r="F15" s="71"/>
      <c r="J15" s="24"/>
      <c r="K15" s="24"/>
      <c r="Q15" s="35">
        <f t="shared" si="1"/>
        <v>13870.526032378621</v>
      </c>
      <c r="R15" s="35">
        <f t="shared" si="0"/>
        <v>13454.410251407262</v>
      </c>
      <c r="S15" s="35">
        <f t="shared" si="2"/>
        <v>141782.79997890588</v>
      </c>
      <c r="T15" s="3">
        <f t="shared" si="3"/>
        <v>14</v>
      </c>
    </row>
    <row r="16" spans="2:20" ht="18" customHeight="1" thickBot="1" x14ac:dyDescent="0.35">
      <c r="B16" s="1"/>
      <c r="C16" s="72"/>
      <c r="D16" s="73"/>
      <c r="E16" s="73"/>
      <c r="F16" s="74"/>
      <c r="H16" s="92" t="s">
        <v>105</v>
      </c>
      <c r="I16" s="93"/>
      <c r="J16" s="94">
        <f>(J4+J7+J10+J13)</f>
        <v>87656.505097404835</v>
      </c>
      <c r="K16" s="94"/>
      <c r="M16" s="58" t="s">
        <v>70</v>
      </c>
      <c r="N16" s="66">
        <f>J16*0.001</f>
        <v>87.656505097404832</v>
      </c>
      <c r="Q16" s="35">
        <f t="shared" si="1"/>
        <v>13806.538509872971</v>
      </c>
      <c r="R16" s="35">
        <f t="shared" si="0"/>
        <v>13392.342354576782</v>
      </c>
      <c r="S16" s="35">
        <f t="shared" si="2"/>
        <v>154875.50233348264</v>
      </c>
      <c r="T16" s="3">
        <f t="shared" si="3"/>
        <v>15</v>
      </c>
    </row>
    <row r="17" spans="3:20" ht="17.399999999999999" customHeight="1" thickBot="1" x14ac:dyDescent="0.35">
      <c r="H17" s="93"/>
      <c r="I17" s="93"/>
      <c r="J17" s="94"/>
      <c r="K17" s="94"/>
      <c r="M17" s="59"/>
      <c r="N17" s="66"/>
      <c r="Q17" s="35">
        <f t="shared" si="1"/>
        <v>13742.55098736732</v>
      </c>
      <c r="R17" s="35">
        <f t="shared" si="0"/>
        <v>13330.2744577463</v>
      </c>
      <c r="S17" s="35">
        <f t="shared" si="2"/>
        <v>167906.13679122893</v>
      </c>
      <c r="T17" s="3">
        <f t="shared" si="3"/>
        <v>16</v>
      </c>
    </row>
    <row r="18" spans="3:20" x14ac:dyDescent="0.3">
      <c r="C18" s="107" t="s">
        <v>128</v>
      </c>
      <c r="D18" s="99"/>
      <c r="E18" s="99"/>
      <c r="F18" s="100"/>
      <c r="Q18" s="35">
        <f t="shared" si="1"/>
        <v>13678.563464861671</v>
      </c>
      <c r="R18" s="35">
        <f t="shared" si="0"/>
        <v>13268.20656091582</v>
      </c>
      <c r="S18" s="35">
        <f t="shared" si="2"/>
        <v>180874.70335214474</v>
      </c>
      <c r="T18" s="3">
        <f t="shared" si="3"/>
        <v>17</v>
      </c>
    </row>
    <row r="19" spans="3:20" ht="19.8" customHeight="1" x14ac:dyDescent="0.3">
      <c r="C19" s="101"/>
      <c r="D19" s="102"/>
      <c r="E19" s="102"/>
      <c r="F19" s="103"/>
      <c r="H19" s="92" t="s">
        <v>92</v>
      </c>
      <c r="I19" s="93"/>
      <c r="J19" s="90">
        <v>0.12959999999999999</v>
      </c>
      <c r="K19" s="90"/>
      <c r="M19" s="58" t="s">
        <v>108</v>
      </c>
      <c r="N19" s="66">
        <f>(J13/4)*0.4328</f>
        <v>1926.19127199331</v>
      </c>
      <c r="Q19" s="35">
        <f t="shared" si="1"/>
        <v>13614.575942356021</v>
      </c>
      <c r="R19" s="35">
        <f t="shared" si="0"/>
        <v>13206.13866408534</v>
      </c>
      <c r="S19" s="35">
        <f t="shared" si="2"/>
        <v>193781.20201623006</v>
      </c>
      <c r="T19" s="3">
        <f t="shared" si="3"/>
        <v>18</v>
      </c>
    </row>
    <row r="20" spans="3:20" x14ac:dyDescent="0.3">
      <c r="C20" s="101"/>
      <c r="D20" s="102"/>
      <c r="E20" s="102"/>
      <c r="F20" s="103"/>
      <c r="H20" s="93"/>
      <c r="I20" s="93"/>
      <c r="J20" s="90"/>
      <c r="K20" s="90"/>
      <c r="M20" s="59"/>
      <c r="N20" s="66"/>
      <c r="Q20" s="35">
        <f t="shared" si="1"/>
        <v>13550.58841985037</v>
      </c>
      <c r="R20" s="35">
        <f t="shared" si="0"/>
        <v>13144.070767254858</v>
      </c>
      <c r="S20" s="35">
        <f t="shared" si="2"/>
        <v>206625.63278348491</v>
      </c>
      <c r="T20" s="3">
        <f t="shared" si="3"/>
        <v>19</v>
      </c>
    </row>
    <row r="21" spans="3:20" ht="15" thickBot="1" x14ac:dyDescent="0.35">
      <c r="C21" s="101"/>
      <c r="D21" s="102"/>
      <c r="E21" s="102"/>
      <c r="F21" s="103"/>
      <c r="Q21" s="35">
        <f t="shared" si="1"/>
        <v>13486.600897344721</v>
      </c>
      <c r="R21" s="35">
        <f t="shared" si="0"/>
        <v>13082.002870424378</v>
      </c>
      <c r="S21" s="35">
        <f t="shared" si="2"/>
        <v>219407.99565390928</v>
      </c>
      <c r="T21" s="3">
        <f t="shared" si="3"/>
        <v>20</v>
      </c>
    </row>
    <row r="22" spans="3:20" x14ac:dyDescent="0.3">
      <c r="C22" s="101"/>
      <c r="D22" s="102"/>
      <c r="E22" s="102"/>
      <c r="F22" s="103"/>
      <c r="H22" s="88" t="s">
        <v>95</v>
      </c>
      <c r="I22" s="89"/>
      <c r="J22" s="91">
        <f>10* ((E12)/1000)</f>
        <v>299.63999999999993</v>
      </c>
      <c r="K22" s="91"/>
      <c r="M22" s="76" t="s">
        <v>109</v>
      </c>
      <c r="N22" s="78">
        <f>(N4+N7+N10+N13+N16+N19)</f>
        <v>12005.163697120101</v>
      </c>
      <c r="Q22" s="35">
        <f t="shared" si="1"/>
        <v>13422.613374839071</v>
      </c>
      <c r="R22" s="35">
        <f t="shared" si="0"/>
        <v>13019.934973593899</v>
      </c>
      <c r="S22" s="35">
        <f t="shared" si="2"/>
        <v>232128.29062750316</v>
      </c>
      <c r="T22" s="3">
        <f t="shared" si="3"/>
        <v>21</v>
      </c>
    </row>
    <row r="23" spans="3:20" ht="15" thickBot="1" x14ac:dyDescent="0.35">
      <c r="C23" s="101"/>
      <c r="D23" s="102"/>
      <c r="E23" s="102"/>
      <c r="F23" s="103"/>
      <c r="H23" s="89"/>
      <c r="I23" s="89"/>
      <c r="J23" s="91"/>
      <c r="K23" s="91"/>
      <c r="M23" s="77"/>
      <c r="N23" s="79"/>
      <c r="Q23" s="35">
        <f t="shared" si="1"/>
        <v>13358.625852333422</v>
      </c>
      <c r="R23" s="35">
        <f t="shared" si="0"/>
        <v>12957.867076763419</v>
      </c>
      <c r="S23" s="35">
        <f t="shared" si="2"/>
        <v>244786.51770426656</v>
      </c>
      <c r="T23" s="3">
        <f t="shared" si="3"/>
        <v>22</v>
      </c>
    </row>
    <row r="24" spans="3:20" ht="15" thickBot="1" x14ac:dyDescent="0.35">
      <c r="C24" s="101"/>
      <c r="D24" s="102"/>
      <c r="E24" s="102"/>
      <c r="F24" s="103"/>
      <c r="H24" t="s">
        <v>94</v>
      </c>
      <c r="J24" s="32"/>
      <c r="Q24" s="35">
        <f t="shared" si="1"/>
        <v>13294.638329827771</v>
      </c>
      <c r="R24" s="35">
        <f t="shared" si="0"/>
        <v>12895.799179932937</v>
      </c>
      <c r="S24" s="35">
        <f t="shared" si="2"/>
        <v>257382.67688419949</v>
      </c>
      <c r="T24" s="3">
        <f t="shared" si="3"/>
        <v>23</v>
      </c>
    </row>
    <row r="25" spans="3:20" x14ac:dyDescent="0.3">
      <c r="C25" s="101"/>
      <c r="D25" s="102"/>
      <c r="E25" s="102"/>
      <c r="F25" s="103"/>
      <c r="H25" s="88" t="s">
        <v>93</v>
      </c>
      <c r="I25" s="89"/>
      <c r="J25" s="90">
        <f>(SUM(R2:R16)-J22*15-E10)/E10</f>
        <v>3.2202512063307038</v>
      </c>
      <c r="K25" s="90"/>
      <c r="M25" s="76" t="s">
        <v>110</v>
      </c>
      <c r="N25" s="78">
        <f>(N4+N7+N10+N13+N16+N19)*1.23</f>
        <v>14766.351347457723</v>
      </c>
      <c r="Q25" s="35">
        <f t="shared" si="1"/>
        <v>13230.650807322119</v>
      </c>
      <c r="R25" s="35">
        <f t="shared" si="0"/>
        <v>12833.731283102456</v>
      </c>
      <c r="S25" s="35">
        <f t="shared" si="2"/>
        <v>269916.76816730195</v>
      </c>
      <c r="T25" s="3">
        <f t="shared" si="3"/>
        <v>24</v>
      </c>
    </row>
    <row r="26" spans="3:20" ht="15" thickBot="1" x14ac:dyDescent="0.35">
      <c r="C26" s="101"/>
      <c r="D26" s="102"/>
      <c r="E26" s="102"/>
      <c r="F26" s="103"/>
      <c r="H26" s="89"/>
      <c r="I26" s="89"/>
      <c r="J26" s="90"/>
      <c r="K26" s="90"/>
      <c r="M26" s="77"/>
      <c r="N26" s="79"/>
      <c r="Q26" s="35">
        <f t="shared" si="1"/>
        <v>13166.66328481647</v>
      </c>
      <c r="R26" s="35">
        <f t="shared" si="0"/>
        <v>12771.663386271975</v>
      </c>
      <c r="S26" s="35">
        <f t="shared" si="2"/>
        <v>282388.79155357392</v>
      </c>
      <c r="T26" s="3">
        <f t="shared" si="3"/>
        <v>25</v>
      </c>
    </row>
    <row r="27" spans="3:20" x14ac:dyDescent="0.3">
      <c r="C27" s="101"/>
      <c r="D27" s="102"/>
      <c r="E27" s="102"/>
      <c r="F27" s="103"/>
      <c r="Q27" s="35">
        <f t="shared" si="1"/>
        <v>13102.675762310819</v>
      </c>
      <c r="R27" s="35">
        <f t="shared" si="0"/>
        <v>12709.595489441494</v>
      </c>
      <c r="S27" s="35">
        <f t="shared" si="2"/>
        <v>294798.74704301538</v>
      </c>
      <c r="T27" s="3">
        <f t="shared" si="3"/>
        <v>26</v>
      </c>
    </row>
    <row r="28" spans="3:20" ht="14.4" customHeight="1" x14ac:dyDescent="0.3">
      <c r="C28" s="101"/>
      <c r="D28" s="102"/>
      <c r="E28" s="102"/>
      <c r="F28" s="103"/>
      <c r="H28" s="88" t="s">
        <v>96</v>
      </c>
      <c r="I28" s="89"/>
      <c r="J28" s="90">
        <f>(SUM(R2:R21)-J22*25-E10)/E10</f>
        <v>4.5308926960882729</v>
      </c>
      <c r="K28" s="90"/>
      <c r="N28" s="33"/>
      <c r="Q28" s="35">
        <f t="shared" si="1"/>
        <v>13038.688239805169</v>
      </c>
      <c r="R28" s="35">
        <f t="shared" si="0"/>
        <v>12647.527592611013</v>
      </c>
      <c r="S28" s="35">
        <f t="shared" si="2"/>
        <v>307146.6346356264</v>
      </c>
      <c r="T28" s="3">
        <f t="shared" si="3"/>
        <v>27</v>
      </c>
    </row>
    <row r="29" spans="3:20" ht="14.4" customHeight="1" x14ac:dyDescent="0.3">
      <c r="C29" s="101"/>
      <c r="D29" s="102"/>
      <c r="E29" s="102"/>
      <c r="F29" s="103"/>
      <c r="H29" s="89"/>
      <c r="I29" s="89"/>
      <c r="J29" s="90"/>
      <c r="K29" s="90"/>
      <c r="Q29" s="35">
        <f t="shared" si="1"/>
        <v>12974.70071729952</v>
      </c>
      <c r="R29" s="35">
        <f t="shared" si="0"/>
        <v>12585.459695780533</v>
      </c>
      <c r="S29" s="35">
        <f t="shared" si="2"/>
        <v>319432.45433140692</v>
      </c>
      <c r="T29" s="3">
        <f t="shared" si="3"/>
        <v>28</v>
      </c>
    </row>
    <row r="30" spans="3:20" x14ac:dyDescent="0.3">
      <c r="C30" s="101"/>
      <c r="D30" s="102"/>
      <c r="E30" s="102"/>
      <c r="F30" s="103"/>
      <c r="Q30" s="35">
        <f t="shared" si="1"/>
        <v>12910.713194793871</v>
      </c>
      <c r="R30" s="35">
        <f t="shared" si="0"/>
        <v>12523.391798950053</v>
      </c>
      <c r="S30" s="35">
        <f t="shared" si="2"/>
        <v>331656.20613035694</v>
      </c>
      <c r="T30" s="3">
        <f t="shared" si="3"/>
        <v>29</v>
      </c>
    </row>
    <row r="31" spans="3:20" ht="18" customHeight="1" thickBot="1" x14ac:dyDescent="0.35">
      <c r="C31" s="104"/>
      <c r="D31" s="105"/>
      <c r="E31" s="105"/>
      <c r="F31" s="106"/>
      <c r="H31" s="88" t="s">
        <v>97</v>
      </c>
      <c r="I31" s="89"/>
      <c r="J31" s="90">
        <f>(SUM(R2:R26)-J22*25-E10)/E10</f>
        <v>5.8715731859038547</v>
      </c>
      <c r="K31" s="90"/>
      <c r="Q31" s="35">
        <f t="shared" si="1"/>
        <v>12846.725672288219</v>
      </c>
      <c r="R31" s="35">
        <f t="shared" si="0"/>
        <v>12461.323902119573</v>
      </c>
      <c r="S31" s="35">
        <f t="shared" si="2"/>
        <v>343817.89003247651</v>
      </c>
      <c r="T31" s="3">
        <f t="shared" si="3"/>
        <v>30</v>
      </c>
    </row>
    <row r="32" spans="3:20" x14ac:dyDescent="0.3">
      <c r="H32" s="89"/>
      <c r="I32" s="89"/>
      <c r="J32" s="90"/>
      <c r="K32" s="90"/>
    </row>
  </sheetData>
  <mergeCells count="42">
    <mergeCell ref="C18:F31"/>
    <mergeCell ref="H28:I29"/>
    <mergeCell ref="J28:K29"/>
    <mergeCell ref="H31:I32"/>
    <mergeCell ref="J31:K32"/>
    <mergeCell ref="H10:I11"/>
    <mergeCell ref="H25:I26"/>
    <mergeCell ref="J25:K26"/>
    <mergeCell ref="H22:I23"/>
    <mergeCell ref="J22:K23"/>
    <mergeCell ref="H16:I17"/>
    <mergeCell ref="J16:K17"/>
    <mergeCell ref="H19:I20"/>
    <mergeCell ref="J19:K20"/>
    <mergeCell ref="N7:N8"/>
    <mergeCell ref="M16:M17"/>
    <mergeCell ref="N16:N17"/>
    <mergeCell ref="M22:M23"/>
    <mergeCell ref="N22:N23"/>
    <mergeCell ref="M19:M20"/>
    <mergeCell ref="M25:M26"/>
    <mergeCell ref="N25:N26"/>
    <mergeCell ref="M10:M11"/>
    <mergeCell ref="N10:N11"/>
    <mergeCell ref="M13:M14"/>
    <mergeCell ref="N13:N14"/>
    <mergeCell ref="N19:N20"/>
    <mergeCell ref="C12:D12"/>
    <mergeCell ref="C15:F16"/>
    <mergeCell ref="B1:E2"/>
    <mergeCell ref="H1:K2"/>
    <mergeCell ref="H4:I5"/>
    <mergeCell ref="J4:K5"/>
    <mergeCell ref="H7:I8"/>
    <mergeCell ref="J7:K8"/>
    <mergeCell ref="J10:K11"/>
    <mergeCell ref="H13:I14"/>
    <mergeCell ref="J13:K14"/>
    <mergeCell ref="M1:N2"/>
    <mergeCell ref="M4:M5"/>
    <mergeCell ref="N4:N5"/>
    <mergeCell ref="M7:M8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2C60B4-2A2D-4298-AB17-86ACE4E3CFDA}">
  <dimension ref="B1:T32"/>
  <sheetViews>
    <sheetView zoomScale="80" zoomScaleNormal="80" workbookViewId="0">
      <selection activeCell="F13" sqref="F13"/>
    </sheetView>
  </sheetViews>
  <sheetFormatPr defaultRowHeight="14.4" x14ac:dyDescent="0.3"/>
  <cols>
    <col min="1" max="1" width="2.5546875" customWidth="1"/>
    <col min="2" max="2" width="14.44140625" customWidth="1"/>
    <col min="3" max="3" width="17.88671875" customWidth="1"/>
    <col min="4" max="4" width="19.88671875" customWidth="1"/>
    <col min="5" max="5" width="13.6640625" customWidth="1"/>
    <col min="6" max="6" width="12.6640625" bestFit="1" customWidth="1"/>
    <col min="7" max="7" width="8.88671875" customWidth="1"/>
    <col min="8" max="8" width="9.6640625" customWidth="1"/>
    <col min="10" max="10" width="12.5546875" bestFit="1" customWidth="1"/>
    <col min="13" max="13" width="17.33203125" customWidth="1"/>
    <col min="14" max="14" width="13.6640625" customWidth="1"/>
    <col min="16" max="16" width="16.5546875" customWidth="1"/>
    <col min="17" max="17" width="44.6640625" bestFit="1" customWidth="1"/>
    <col min="18" max="18" width="32.33203125" bestFit="1" customWidth="1"/>
    <col min="19" max="19" width="42.5546875" bestFit="1" customWidth="1"/>
  </cols>
  <sheetData>
    <row r="1" spans="2:20" ht="21" customHeight="1" x14ac:dyDescent="0.4">
      <c r="B1" s="69" t="s">
        <v>13</v>
      </c>
      <c r="C1" s="70"/>
      <c r="D1" s="70"/>
      <c r="E1" s="71"/>
      <c r="H1" s="69" t="s">
        <v>100</v>
      </c>
      <c r="I1" s="70"/>
      <c r="J1" s="70"/>
      <c r="K1" s="71"/>
      <c r="M1" s="75" t="s">
        <v>90</v>
      </c>
      <c r="N1" s="71"/>
      <c r="Q1" s="34" t="s">
        <v>123</v>
      </c>
      <c r="R1" s="34" t="s">
        <v>120</v>
      </c>
      <c r="S1" s="34" t="s">
        <v>125</v>
      </c>
      <c r="T1" s="34" t="s">
        <v>116</v>
      </c>
    </row>
    <row r="2" spans="2:20" ht="21.6" customHeight="1" thickBot="1" x14ac:dyDescent="0.35">
      <c r="B2" s="72"/>
      <c r="C2" s="73"/>
      <c r="D2" s="73"/>
      <c r="E2" s="74"/>
      <c r="H2" s="72"/>
      <c r="I2" s="73"/>
      <c r="J2" s="73"/>
      <c r="K2" s="74"/>
      <c r="M2" s="72"/>
      <c r="N2" s="74"/>
      <c r="Q2" s="35">
        <f>(N4+N7+N10+N13+N16+N19)*1.23</f>
        <v>634.34484310943378</v>
      </c>
      <c r="R2" s="35">
        <f t="shared" ref="R2:R31" si="0">Q2*0.97</f>
        <v>615.31449781615072</v>
      </c>
      <c r="S2" s="35">
        <f>-E10+R2-OeM_CHP</f>
        <v>-2583.6195161838491</v>
      </c>
      <c r="T2" s="3">
        <f>1</f>
        <v>1</v>
      </c>
    </row>
    <row r="3" spans="2:20" x14ac:dyDescent="0.3">
      <c r="M3" s="25" t="s">
        <v>68</v>
      </c>
      <c r="N3" s="25" t="s">
        <v>69</v>
      </c>
      <c r="Q3" s="35">
        <f t="shared" ref="Q3:Q31" si="1">Q2_Fixo_CHP*(1-T3*(0.13/30))</f>
        <v>628.84718780248534</v>
      </c>
      <c r="R3" s="35">
        <f t="shared" si="0"/>
        <v>609.98177216841077</v>
      </c>
      <c r="S3" s="35">
        <f t="shared" ref="S3:S31" si="2">S2+R3-OeM_CHP</f>
        <v>-1993.4377440154383</v>
      </c>
      <c r="T3" s="3">
        <f>T2+1</f>
        <v>2</v>
      </c>
    </row>
    <row r="4" spans="2:20" ht="14.4" customHeight="1" x14ac:dyDescent="0.3">
      <c r="B4" s="2" t="s">
        <v>14</v>
      </c>
      <c r="C4" s="2" t="s">
        <v>15</v>
      </c>
      <c r="D4" s="2" t="s">
        <v>0</v>
      </c>
      <c r="E4" s="2" t="s">
        <v>1</v>
      </c>
      <c r="H4" s="61" t="s">
        <v>101</v>
      </c>
      <c r="I4" s="62"/>
      <c r="J4" s="63">
        <f>(INE_2020_MA!N16*E12)/1000</f>
        <v>0</v>
      </c>
      <c r="K4" s="63"/>
      <c r="M4" s="84"/>
      <c r="N4" s="85">
        <f>J4*M4</f>
        <v>0</v>
      </c>
      <c r="Q4" s="35">
        <f t="shared" si="1"/>
        <v>626.09836014901111</v>
      </c>
      <c r="R4" s="35">
        <f t="shared" si="0"/>
        <v>607.31540934454074</v>
      </c>
      <c r="S4" s="35">
        <f t="shared" si="2"/>
        <v>-1405.9223346708975</v>
      </c>
      <c r="T4" s="3">
        <f t="shared" ref="T4:T31" si="3">T3+1</f>
        <v>3</v>
      </c>
    </row>
    <row r="5" spans="2:20" ht="14.4" customHeight="1" x14ac:dyDescent="0.3">
      <c r="B5" s="2">
        <v>1.2</v>
      </c>
      <c r="C5" s="2">
        <v>1.5</v>
      </c>
      <c r="D5" s="2">
        <v>2</v>
      </c>
      <c r="E5" s="3">
        <f>B5*C5*D5</f>
        <v>3.5999999999999996</v>
      </c>
      <c r="H5" s="62"/>
      <c r="I5" s="62"/>
      <c r="J5" s="63"/>
      <c r="K5" s="63"/>
      <c r="M5" s="84"/>
      <c r="N5" s="85"/>
      <c r="Q5" s="35">
        <f t="shared" si="1"/>
        <v>623.34953249553689</v>
      </c>
      <c r="R5" s="35">
        <f t="shared" si="0"/>
        <v>604.64904652067082</v>
      </c>
      <c r="S5" s="35">
        <f t="shared" si="2"/>
        <v>-821.07328815022663</v>
      </c>
      <c r="T5" s="3">
        <f t="shared" si="3"/>
        <v>4</v>
      </c>
    </row>
    <row r="6" spans="2:20" ht="15" thickBot="1" x14ac:dyDescent="0.35">
      <c r="B6" s="2">
        <v>1.2</v>
      </c>
      <c r="C6" s="2">
        <v>1</v>
      </c>
      <c r="D6" s="2">
        <v>2</v>
      </c>
      <c r="E6" s="3">
        <f t="shared" ref="E6:E7" si="4">B6*C6*D6</f>
        <v>2.4</v>
      </c>
      <c r="J6" s="24"/>
      <c r="K6" s="24"/>
      <c r="M6" s="23" t="s">
        <v>68</v>
      </c>
      <c r="N6" s="23" t="s">
        <v>69</v>
      </c>
      <c r="Q6" s="35">
        <f t="shared" si="1"/>
        <v>620.60070484206267</v>
      </c>
      <c r="R6" s="35">
        <f t="shared" si="0"/>
        <v>601.98268369680079</v>
      </c>
      <c r="S6" s="35">
        <f t="shared" si="2"/>
        <v>-238.89060445342585</v>
      </c>
      <c r="T6" s="3">
        <f t="shared" si="3"/>
        <v>5</v>
      </c>
    </row>
    <row r="7" spans="2:20" ht="15" customHeight="1" thickBot="1" x14ac:dyDescent="0.35">
      <c r="B7" s="2">
        <v>1</v>
      </c>
      <c r="C7" s="2">
        <v>1.5</v>
      </c>
      <c r="D7" s="4">
        <v>2</v>
      </c>
      <c r="E7" s="116">
        <f t="shared" si="4"/>
        <v>3</v>
      </c>
      <c r="F7" s="118" t="s">
        <v>118</v>
      </c>
      <c r="H7" s="45" t="s">
        <v>102</v>
      </c>
      <c r="I7" s="46"/>
      <c r="J7" s="47">
        <f>(INE_2020_MA!N19*E12)/1000</f>
        <v>377.93323096110277</v>
      </c>
      <c r="K7" s="47"/>
      <c r="M7" s="86">
        <v>6.3939999999999997E-2</v>
      </c>
      <c r="N7" s="87">
        <f>J7*M7</f>
        <v>24.165050787652909</v>
      </c>
      <c r="Q7" s="35">
        <f t="shared" si="1"/>
        <v>617.85187718858845</v>
      </c>
      <c r="R7" s="35">
        <f t="shared" si="0"/>
        <v>599.31632087293076</v>
      </c>
      <c r="S7" s="36">
        <f t="shared" si="2"/>
        <v>340.6257164195049</v>
      </c>
      <c r="T7" s="37">
        <f t="shared" si="3"/>
        <v>6</v>
      </c>
    </row>
    <row r="8" spans="2:20" ht="15" customHeight="1" thickBot="1" x14ac:dyDescent="0.35">
      <c r="B8" s="1"/>
      <c r="C8" s="1"/>
      <c r="D8" s="7" t="s">
        <v>2</v>
      </c>
      <c r="E8" s="117">
        <f>SUM(E5:E7)</f>
        <v>9</v>
      </c>
      <c r="F8" s="119">
        <f>2000*0.94*0.047</f>
        <v>88.36</v>
      </c>
      <c r="H8" s="46"/>
      <c r="I8" s="46"/>
      <c r="J8" s="47"/>
      <c r="K8" s="47"/>
      <c r="M8" s="86"/>
      <c r="N8" s="87"/>
      <c r="Q8" s="35">
        <f t="shared" si="1"/>
        <v>615.10304953511434</v>
      </c>
      <c r="R8" s="35">
        <f t="shared" si="0"/>
        <v>596.64995804906084</v>
      </c>
      <c r="S8" s="35">
        <f t="shared" si="2"/>
        <v>917.47567446856578</v>
      </c>
      <c r="T8" s="3">
        <f t="shared" si="3"/>
        <v>7</v>
      </c>
    </row>
    <row r="9" spans="2:20" ht="15" thickBot="1" x14ac:dyDescent="0.35">
      <c r="B9" s="1"/>
      <c r="C9" s="1"/>
      <c r="D9" s="4" t="s">
        <v>8</v>
      </c>
      <c r="E9" s="8">
        <f>((E8*'Preço por m^2'!C10)+F8)*1.15</f>
        <v>2584.6617999999999</v>
      </c>
      <c r="F9" s="1"/>
      <c r="J9" s="24"/>
      <c r="K9" s="24"/>
      <c r="M9" s="23" t="s">
        <v>68</v>
      </c>
      <c r="N9" s="23" t="s">
        <v>69</v>
      </c>
      <c r="Q9" s="35">
        <f t="shared" si="1"/>
        <v>612.35422188164011</v>
      </c>
      <c r="R9" s="35">
        <f t="shared" si="0"/>
        <v>593.98359522519092</v>
      </c>
      <c r="S9" s="35">
        <f t="shared" si="2"/>
        <v>1491.6592696937566</v>
      </c>
      <c r="T9" s="3">
        <f t="shared" si="3"/>
        <v>8</v>
      </c>
    </row>
    <row r="10" spans="2:20" ht="15" customHeight="1" thickBot="1" x14ac:dyDescent="0.35">
      <c r="B10" s="1"/>
      <c r="C10" s="1"/>
      <c r="D10" s="6" t="s">
        <v>7</v>
      </c>
      <c r="E10" s="120">
        <f>E9*1.23</f>
        <v>3179.1340139999998</v>
      </c>
      <c r="F10" s="121">
        <v>0.23</v>
      </c>
      <c r="H10" s="41" t="s">
        <v>103</v>
      </c>
      <c r="I10" s="42"/>
      <c r="J10" s="43">
        <f>(INE_2020_MA!N22*E12+INE_2020_MA!N25*E12)/1000</f>
        <v>4237.9941466797654</v>
      </c>
      <c r="K10" s="43"/>
      <c r="M10" s="80">
        <v>7.6819999999999999E-2</v>
      </c>
      <c r="N10" s="81">
        <f>J10*M10</f>
        <v>325.56271034793957</v>
      </c>
      <c r="Q10" s="35">
        <f t="shared" si="1"/>
        <v>609.60539422816589</v>
      </c>
      <c r="R10" s="35">
        <f t="shared" si="0"/>
        <v>591.31723240132089</v>
      </c>
      <c r="S10" s="35">
        <f t="shared" si="2"/>
        <v>2063.1765020950775</v>
      </c>
      <c r="T10" s="3">
        <f t="shared" si="3"/>
        <v>9</v>
      </c>
    </row>
    <row r="11" spans="2:20" ht="15" customHeight="1" thickBot="1" x14ac:dyDescent="0.35">
      <c r="B11" s="1"/>
      <c r="C11" s="1"/>
      <c r="D11" s="1"/>
      <c r="H11" s="42"/>
      <c r="I11" s="42"/>
      <c r="J11" s="43"/>
      <c r="K11" s="43"/>
      <c r="M11" s="80"/>
      <c r="N11" s="81"/>
      <c r="Q11" s="35">
        <f t="shared" si="1"/>
        <v>606.85656657469167</v>
      </c>
      <c r="R11" s="35">
        <f t="shared" si="0"/>
        <v>588.65086957745086</v>
      </c>
      <c r="S11" s="35">
        <f t="shared" si="2"/>
        <v>2632.0273716725283</v>
      </c>
      <c r="T11" s="3">
        <f t="shared" si="3"/>
        <v>10</v>
      </c>
    </row>
    <row r="12" spans="2:20" ht="16.2" thickBot="1" x14ac:dyDescent="0.35">
      <c r="B12" s="1"/>
      <c r="C12" s="67" t="s">
        <v>89</v>
      </c>
      <c r="D12" s="68"/>
      <c r="E12" s="31">
        <f>ETE_CHP!E8*'Preço por m^2'!C17</f>
        <v>1980</v>
      </c>
      <c r="J12" s="24"/>
      <c r="K12" s="24"/>
      <c r="M12" s="23" t="s">
        <v>68</v>
      </c>
      <c r="N12" s="23" t="s">
        <v>69</v>
      </c>
      <c r="Q12" s="35">
        <f t="shared" si="1"/>
        <v>604.10773892121745</v>
      </c>
      <c r="R12" s="35">
        <f t="shared" si="0"/>
        <v>585.98450675358094</v>
      </c>
      <c r="S12" s="35">
        <f t="shared" si="2"/>
        <v>3198.2118784261093</v>
      </c>
      <c r="T12" s="3">
        <f t="shared" si="3"/>
        <v>11</v>
      </c>
    </row>
    <row r="13" spans="2:20" x14ac:dyDescent="0.3">
      <c r="B13" s="1"/>
      <c r="C13" s="1"/>
      <c r="D13" s="1"/>
      <c r="H13" s="38" t="s">
        <v>104</v>
      </c>
      <c r="I13" s="39"/>
      <c r="J13" s="40">
        <f>(INE_2020_MA!N28*E12+INE_2020_MA!N31*E12)/1000</f>
        <v>1176.3526948748711</v>
      </c>
      <c r="K13" s="40"/>
      <c r="M13" s="82">
        <v>7.9740000000000005E-2</v>
      </c>
      <c r="N13" s="83">
        <f>J13*M13</f>
        <v>93.802363889322223</v>
      </c>
      <c r="Q13" s="35">
        <f t="shared" si="1"/>
        <v>601.35891126774322</v>
      </c>
      <c r="R13" s="35">
        <f t="shared" si="0"/>
        <v>583.31814392971091</v>
      </c>
      <c r="S13" s="35">
        <f t="shared" si="2"/>
        <v>3761.73002235582</v>
      </c>
      <c r="T13" s="3">
        <f t="shared" si="3"/>
        <v>12</v>
      </c>
    </row>
    <row r="14" spans="2:20" ht="15" customHeight="1" thickBot="1" x14ac:dyDescent="0.35">
      <c r="B14" s="1"/>
      <c r="C14" s="1"/>
      <c r="D14" s="1"/>
      <c r="H14" s="39"/>
      <c r="I14" s="39"/>
      <c r="J14" s="40"/>
      <c r="K14" s="40"/>
      <c r="M14" s="82"/>
      <c r="N14" s="83"/>
      <c r="Q14" s="35">
        <f t="shared" si="1"/>
        <v>598.610083614269</v>
      </c>
      <c r="R14" s="35">
        <f t="shared" si="0"/>
        <v>580.65178110584088</v>
      </c>
      <c r="S14" s="35">
        <f t="shared" si="2"/>
        <v>4322.5818034616605</v>
      </c>
      <c r="T14" s="3">
        <f t="shared" si="3"/>
        <v>13</v>
      </c>
    </row>
    <row r="15" spans="2:20" x14ac:dyDescent="0.3">
      <c r="B15" s="1"/>
      <c r="C15" s="69" t="s">
        <v>114</v>
      </c>
      <c r="D15" s="70"/>
      <c r="E15" s="70"/>
      <c r="F15" s="71"/>
      <c r="J15" s="24"/>
      <c r="K15" s="24"/>
      <c r="Q15" s="35">
        <f t="shared" si="1"/>
        <v>595.86125596079478</v>
      </c>
      <c r="R15" s="35">
        <f t="shared" si="0"/>
        <v>577.98541828197096</v>
      </c>
      <c r="S15" s="35">
        <f t="shared" si="2"/>
        <v>4880.7672217436311</v>
      </c>
      <c r="T15" s="3">
        <f t="shared" si="3"/>
        <v>14</v>
      </c>
    </row>
    <row r="16" spans="2:20" ht="15" thickBot="1" x14ac:dyDescent="0.35">
      <c r="B16" s="1"/>
      <c r="C16" s="72"/>
      <c r="D16" s="73"/>
      <c r="E16" s="73"/>
      <c r="F16" s="74"/>
      <c r="H16" s="92" t="s">
        <v>105</v>
      </c>
      <c r="I16" s="93"/>
      <c r="J16" s="94">
        <f>(J4+J7+J10+J13)</f>
        <v>5792.2800725157394</v>
      </c>
      <c r="K16" s="94"/>
      <c r="M16" s="58" t="s">
        <v>70</v>
      </c>
      <c r="N16" s="66">
        <f>J16*0.001</f>
        <v>5.79228007251574</v>
      </c>
      <c r="Q16" s="35">
        <f t="shared" si="1"/>
        <v>593.11242830732067</v>
      </c>
      <c r="R16" s="35">
        <f t="shared" si="0"/>
        <v>575.31905545810105</v>
      </c>
      <c r="S16" s="35">
        <f t="shared" si="2"/>
        <v>5436.2862772017315</v>
      </c>
      <c r="T16" s="3">
        <f t="shared" si="3"/>
        <v>15</v>
      </c>
    </row>
    <row r="17" spans="3:20" ht="17.399999999999999" customHeight="1" thickBot="1" x14ac:dyDescent="0.35">
      <c r="H17" s="93"/>
      <c r="I17" s="93"/>
      <c r="J17" s="94"/>
      <c r="K17" s="94"/>
      <c r="M17" s="59"/>
      <c r="N17" s="66"/>
      <c r="Q17" s="35">
        <f t="shared" si="1"/>
        <v>590.36360065384633</v>
      </c>
      <c r="R17" s="35">
        <f t="shared" si="0"/>
        <v>572.6526926342309</v>
      </c>
      <c r="S17" s="35">
        <f t="shared" si="2"/>
        <v>5989.1389698359626</v>
      </c>
      <c r="T17" s="3">
        <f t="shared" si="3"/>
        <v>16</v>
      </c>
    </row>
    <row r="18" spans="3:20" x14ac:dyDescent="0.3">
      <c r="C18" s="107" t="s">
        <v>128</v>
      </c>
      <c r="D18" s="108"/>
      <c r="E18" s="108"/>
      <c r="F18" s="109"/>
      <c r="Q18" s="35">
        <f t="shared" si="1"/>
        <v>587.61477300037211</v>
      </c>
      <c r="R18" s="35">
        <f t="shared" si="0"/>
        <v>569.98632981036098</v>
      </c>
      <c r="S18" s="35">
        <f t="shared" si="2"/>
        <v>6539.3252996463234</v>
      </c>
      <c r="T18" s="3">
        <f t="shared" si="3"/>
        <v>17</v>
      </c>
    </row>
    <row r="19" spans="3:20" x14ac:dyDescent="0.3">
      <c r="C19" s="110"/>
      <c r="D19" s="111"/>
      <c r="E19" s="111"/>
      <c r="F19" s="112"/>
      <c r="H19" s="92" t="s">
        <v>92</v>
      </c>
      <c r="I19" s="93"/>
      <c r="J19" s="90">
        <v>0.31459999999999999</v>
      </c>
      <c r="K19" s="90"/>
      <c r="M19" s="58" t="s">
        <v>108</v>
      </c>
      <c r="N19" s="66">
        <f>(J13/4)*0.2258</f>
        <v>66.405109625686478</v>
      </c>
      <c r="Q19" s="35">
        <f t="shared" si="1"/>
        <v>584.865945346898</v>
      </c>
      <c r="R19" s="35">
        <f t="shared" si="0"/>
        <v>567.31996698649107</v>
      </c>
      <c r="S19" s="35">
        <f t="shared" si="2"/>
        <v>7086.8452666328139</v>
      </c>
      <c r="T19" s="3">
        <f t="shared" si="3"/>
        <v>18</v>
      </c>
    </row>
    <row r="20" spans="3:20" x14ac:dyDescent="0.3">
      <c r="C20" s="110"/>
      <c r="D20" s="111"/>
      <c r="E20" s="111"/>
      <c r="F20" s="112"/>
      <c r="H20" s="93"/>
      <c r="I20" s="93"/>
      <c r="J20" s="90"/>
      <c r="K20" s="90"/>
      <c r="M20" s="59"/>
      <c r="N20" s="66"/>
      <c r="Q20" s="35">
        <f t="shared" si="1"/>
        <v>582.11711769342367</v>
      </c>
      <c r="R20" s="35">
        <f t="shared" si="0"/>
        <v>564.65360416262092</v>
      </c>
      <c r="S20" s="35">
        <f t="shared" si="2"/>
        <v>7631.6988707954342</v>
      </c>
      <c r="T20" s="3">
        <f t="shared" si="3"/>
        <v>19</v>
      </c>
    </row>
    <row r="21" spans="3:20" ht="15" thickBot="1" x14ac:dyDescent="0.35">
      <c r="C21" s="110"/>
      <c r="D21" s="111"/>
      <c r="E21" s="111"/>
      <c r="F21" s="112"/>
      <c r="Q21" s="35">
        <f t="shared" si="1"/>
        <v>579.36829003994956</v>
      </c>
      <c r="R21" s="35">
        <f t="shared" si="0"/>
        <v>561.98724133875101</v>
      </c>
      <c r="S21" s="35">
        <f t="shared" si="2"/>
        <v>8173.8861121341843</v>
      </c>
      <c r="T21" s="3">
        <f t="shared" si="3"/>
        <v>20</v>
      </c>
    </row>
    <row r="22" spans="3:20" x14ac:dyDescent="0.3">
      <c r="C22" s="110"/>
      <c r="D22" s="111"/>
      <c r="E22" s="111"/>
      <c r="F22" s="112"/>
      <c r="H22" s="88" t="s">
        <v>95</v>
      </c>
      <c r="I22" s="89"/>
      <c r="J22" s="91">
        <f>10* ((E12)/1000)</f>
        <v>19.8</v>
      </c>
      <c r="K22" s="91"/>
      <c r="M22" s="76" t="s">
        <v>109</v>
      </c>
      <c r="N22" s="78">
        <f>(N4+N7+N10+N13+N16+N19)</f>
        <v>515.72751472311688</v>
      </c>
      <c r="Q22" s="35">
        <f t="shared" si="1"/>
        <v>576.61946238647533</v>
      </c>
      <c r="R22" s="35">
        <f t="shared" si="0"/>
        <v>559.32087851488109</v>
      </c>
      <c r="S22" s="35">
        <f t="shared" si="2"/>
        <v>8713.4069906490658</v>
      </c>
      <c r="T22" s="3">
        <f t="shared" si="3"/>
        <v>21</v>
      </c>
    </row>
    <row r="23" spans="3:20" ht="15" thickBot="1" x14ac:dyDescent="0.35">
      <c r="C23" s="110"/>
      <c r="D23" s="111"/>
      <c r="E23" s="111"/>
      <c r="F23" s="112"/>
      <c r="H23" s="89"/>
      <c r="I23" s="89"/>
      <c r="J23" s="91"/>
      <c r="K23" s="91"/>
      <c r="M23" s="77"/>
      <c r="N23" s="79"/>
      <c r="Q23" s="35">
        <f t="shared" si="1"/>
        <v>573.87063473300111</v>
      </c>
      <c r="R23" s="35">
        <f t="shared" si="0"/>
        <v>556.65451569101106</v>
      </c>
      <c r="S23" s="35">
        <f t="shared" si="2"/>
        <v>9250.2615063400772</v>
      </c>
      <c r="T23" s="3">
        <f t="shared" si="3"/>
        <v>22</v>
      </c>
    </row>
    <row r="24" spans="3:20" ht="15" thickBot="1" x14ac:dyDescent="0.35">
      <c r="C24" s="110"/>
      <c r="D24" s="111"/>
      <c r="E24" s="111"/>
      <c r="F24" s="112"/>
      <c r="H24" t="s">
        <v>94</v>
      </c>
      <c r="J24" s="32"/>
      <c r="Q24" s="35">
        <f t="shared" si="1"/>
        <v>571.12180707952689</v>
      </c>
      <c r="R24" s="35">
        <f t="shared" si="0"/>
        <v>553.98815286714103</v>
      </c>
      <c r="S24" s="35">
        <f t="shared" si="2"/>
        <v>9784.4496592072192</v>
      </c>
      <c r="T24" s="3">
        <f t="shared" si="3"/>
        <v>23</v>
      </c>
    </row>
    <row r="25" spans="3:20" ht="15" customHeight="1" x14ac:dyDescent="0.3">
      <c r="C25" s="110"/>
      <c r="D25" s="111"/>
      <c r="E25" s="111"/>
      <c r="F25" s="112"/>
      <c r="H25" s="88" t="s">
        <v>93</v>
      </c>
      <c r="I25" s="89"/>
      <c r="J25" s="90">
        <f>(SUM(R2:R16)-J22*15-E10)/E10</f>
        <v>1.7099896554413496</v>
      </c>
      <c r="K25" s="90"/>
      <c r="M25" s="76" t="s">
        <v>110</v>
      </c>
      <c r="N25" s="78">
        <f>(N4+N7+N10+N13+N16+N19)*1.23</f>
        <v>634.34484310943378</v>
      </c>
      <c r="Q25" s="35">
        <f t="shared" si="1"/>
        <v>568.37297942605267</v>
      </c>
      <c r="R25" s="35">
        <f t="shared" si="0"/>
        <v>551.32179004327111</v>
      </c>
      <c r="S25" s="35">
        <f t="shared" si="2"/>
        <v>10315.971449250492</v>
      </c>
      <c r="T25" s="3">
        <f t="shared" si="3"/>
        <v>24</v>
      </c>
    </row>
    <row r="26" spans="3:20" ht="15.75" customHeight="1" thickBot="1" x14ac:dyDescent="0.35">
      <c r="C26" s="110"/>
      <c r="D26" s="111"/>
      <c r="E26" s="111"/>
      <c r="F26" s="112"/>
      <c r="H26" s="89"/>
      <c r="I26" s="89"/>
      <c r="J26" s="90"/>
      <c r="K26" s="90"/>
      <c r="M26" s="77"/>
      <c r="N26" s="79"/>
      <c r="Q26" s="35">
        <f t="shared" si="1"/>
        <v>565.62415177257844</v>
      </c>
      <c r="R26" s="35">
        <f t="shared" si="0"/>
        <v>548.65542721940108</v>
      </c>
      <c r="S26" s="35">
        <f t="shared" si="2"/>
        <v>10844.826876469893</v>
      </c>
      <c r="T26" s="3">
        <f t="shared" si="3"/>
        <v>25</v>
      </c>
    </row>
    <row r="27" spans="3:20" x14ac:dyDescent="0.3">
      <c r="C27" s="110"/>
      <c r="D27" s="111"/>
      <c r="E27" s="111"/>
      <c r="F27" s="112"/>
      <c r="Q27" s="35">
        <f t="shared" si="1"/>
        <v>562.87532411910422</v>
      </c>
      <c r="R27" s="35">
        <f t="shared" si="0"/>
        <v>545.98906439553105</v>
      </c>
      <c r="S27" s="35">
        <f t="shared" si="2"/>
        <v>11371.015940865425</v>
      </c>
      <c r="T27" s="3">
        <f t="shared" si="3"/>
        <v>26</v>
      </c>
    </row>
    <row r="28" spans="3:20" ht="14.4" customHeight="1" thickBot="1" x14ac:dyDescent="0.35">
      <c r="C28" s="113"/>
      <c r="D28" s="114"/>
      <c r="E28" s="114"/>
      <c r="F28" s="115"/>
      <c r="H28" s="88" t="s">
        <v>96</v>
      </c>
      <c r="I28" s="89"/>
      <c r="J28" s="90">
        <f>(SUM(R2:R21)-J22*15-E10)/E10</f>
        <v>2.6022451635265318</v>
      </c>
      <c r="K28" s="90"/>
      <c r="Q28" s="35">
        <f t="shared" si="1"/>
        <v>560.12649646563</v>
      </c>
      <c r="R28" s="35">
        <f t="shared" si="0"/>
        <v>543.32270157166113</v>
      </c>
      <c r="S28" s="35">
        <f t="shared" si="2"/>
        <v>11894.538642437088</v>
      </c>
      <c r="T28" s="3">
        <f t="shared" si="3"/>
        <v>27</v>
      </c>
    </row>
    <row r="29" spans="3:20" ht="14.4" customHeight="1" x14ac:dyDescent="0.3">
      <c r="H29" s="89"/>
      <c r="I29" s="89"/>
      <c r="J29" s="90"/>
      <c r="K29" s="90"/>
      <c r="Q29" s="35">
        <f t="shared" si="1"/>
        <v>557.37766881215589</v>
      </c>
      <c r="R29" s="35">
        <f t="shared" si="0"/>
        <v>540.65633874779121</v>
      </c>
      <c r="S29" s="35">
        <f t="shared" si="2"/>
        <v>12415.39498118488</v>
      </c>
      <c r="T29" s="3">
        <f t="shared" si="3"/>
        <v>28</v>
      </c>
    </row>
    <row r="30" spans="3:20" x14ac:dyDescent="0.3">
      <c r="Q30" s="35">
        <f t="shared" si="1"/>
        <v>554.62884115868167</v>
      </c>
      <c r="R30" s="35">
        <f t="shared" si="0"/>
        <v>537.98997592392118</v>
      </c>
      <c r="S30" s="35">
        <f t="shared" si="2"/>
        <v>12933.584957108802</v>
      </c>
      <c r="T30" s="3">
        <f t="shared" si="3"/>
        <v>29</v>
      </c>
    </row>
    <row r="31" spans="3:20" x14ac:dyDescent="0.3">
      <c r="H31" s="88" t="s">
        <v>97</v>
      </c>
      <c r="I31" s="89"/>
      <c r="J31" s="90">
        <f>(SUM(R2:R26)-J22*25-E10)/E10</f>
        <v>3.4112518782512375</v>
      </c>
      <c r="K31" s="90"/>
      <c r="Q31" s="35">
        <f t="shared" si="1"/>
        <v>551.88001350520744</v>
      </c>
      <c r="R31" s="35">
        <f t="shared" si="0"/>
        <v>535.32361310005126</v>
      </c>
      <c r="S31" s="35">
        <f t="shared" si="2"/>
        <v>13449.108570208853</v>
      </c>
      <c r="T31" s="3">
        <f t="shared" si="3"/>
        <v>30</v>
      </c>
    </row>
    <row r="32" spans="3:20" ht="19.95" customHeight="1" x14ac:dyDescent="0.3">
      <c r="H32" s="89"/>
      <c r="I32" s="89"/>
      <c r="J32" s="90"/>
      <c r="K32" s="90"/>
    </row>
  </sheetData>
  <mergeCells count="42">
    <mergeCell ref="C18:F28"/>
    <mergeCell ref="B1:E2"/>
    <mergeCell ref="H1:K2"/>
    <mergeCell ref="M1:N2"/>
    <mergeCell ref="H4:I5"/>
    <mergeCell ref="J4:K5"/>
    <mergeCell ref="M4:M5"/>
    <mergeCell ref="N4:N5"/>
    <mergeCell ref="H7:I8"/>
    <mergeCell ref="J7:K8"/>
    <mergeCell ref="M7:M8"/>
    <mergeCell ref="N7:N8"/>
    <mergeCell ref="H10:I11"/>
    <mergeCell ref="J10:K11"/>
    <mergeCell ref="M10:M11"/>
    <mergeCell ref="N10:N11"/>
    <mergeCell ref="C12:D12"/>
    <mergeCell ref="H13:I14"/>
    <mergeCell ref="J13:K14"/>
    <mergeCell ref="M13:M14"/>
    <mergeCell ref="N13:N14"/>
    <mergeCell ref="C15:F16"/>
    <mergeCell ref="H16:I17"/>
    <mergeCell ref="J16:K17"/>
    <mergeCell ref="M16:M17"/>
    <mergeCell ref="N16:N17"/>
    <mergeCell ref="M25:M26"/>
    <mergeCell ref="N25:N26"/>
    <mergeCell ref="H28:I29"/>
    <mergeCell ref="J28:K29"/>
    <mergeCell ref="H19:I20"/>
    <mergeCell ref="J19:K20"/>
    <mergeCell ref="M19:M20"/>
    <mergeCell ref="N19:N20"/>
    <mergeCell ref="M22:M23"/>
    <mergeCell ref="N22:N23"/>
    <mergeCell ref="H31:I32"/>
    <mergeCell ref="J31:K32"/>
    <mergeCell ref="H22:I23"/>
    <mergeCell ref="J22:K23"/>
    <mergeCell ref="H25:I26"/>
    <mergeCell ref="J25:K26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fea143e6-3222-4fd0-9a45-7fad4a5237f7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0FEA3AB14B94A4ABF66C51EA8291638" ma:contentTypeVersion="16" ma:contentTypeDescription="Criar um novo documento." ma:contentTypeScope="" ma:versionID="261d5e78817c37dd075908a9c7e63b09">
  <xsd:schema xmlns:xsd="http://www.w3.org/2001/XMLSchema" xmlns:xs="http://www.w3.org/2001/XMLSchema" xmlns:p="http://schemas.microsoft.com/office/2006/metadata/properties" xmlns:ns3="fea143e6-3222-4fd0-9a45-7fad4a5237f7" xmlns:ns4="06966711-8f02-4a2c-9402-08e5b610af68" targetNamespace="http://schemas.microsoft.com/office/2006/metadata/properties" ma:root="true" ma:fieldsID="a1ee71820a7db260dbe9786ea7b8a2aa" ns3:_="" ns4:_="">
    <xsd:import namespace="fea143e6-3222-4fd0-9a45-7fad4a5237f7"/>
    <xsd:import namespace="06966711-8f02-4a2c-9402-08e5b610af6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LengthInSecond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SearchProperties" minOccurs="0"/>
                <xsd:element ref="ns3:_activity" minOccurs="0"/>
                <xsd:element ref="ns3:MediaServiceLocation" minOccurs="0"/>
                <xsd:element ref="ns3:MediaServiceObjectDetectorVersions" minOccurs="0"/>
                <xsd:element ref="ns3:MediaServiceSystem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a143e6-3222-4fd0-9a45-7fad4a5237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_activity" ma:index="20" nillable="true" ma:displayName="_activity" ma:hidden="true" ma:internalName="_activity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3" nillable="true" ma:displayName="MediaServiceSystemTags" ma:hidden="true" ma:internalName="MediaServiceSystemTag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966711-8f02-4a2c-9402-08e5b610af6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hes de Partilhado Com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Hash de Sugestão de Partilha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5E5AC54-D6D5-4CFB-8F78-3D12BF01563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86AAF08-C992-4904-BB13-6B18CBE4AD48}">
  <ds:schemaRefs>
    <ds:schemaRef ds:uri="06966711-8f02-4a2c-9402-08e5b610af68"/>
    <ds:schemaRef ds:uri="http://schemas.microsoft.com/office/infopath/2007/PartnerControls"/>
    <ds:schemaRef ds:uri="http://schemas.microsoft.com/office/2006/metadata/properties"/>
    <ds:schemaRef ds:uri="http://purl.org/dc/terms/"/>
    <ds:schemaRef ds:uri="http://schemas.microsoft.com/office/2006/documentManagement/types"/>
    <ds:schemaRef ds:uri="http://purl.org/dc/elements/1.1/"/>
    <ds:schemaRef ds:uri="http://www.w3.org/XML/1998/namespace"/>
    <ds:schemaRef ds:uri="http://purl.org/dc/dcmitype/"/>
    <ds:schemaRef ds:uri="http://schemas.openxmlformats.org/package/2006/metadata/core-properties"/>
    <ds:schemaRef ds:uri="fea143e6-3222-4fd0-9a45-7fad4a5237f7"/>
  </ds:schemaRefs>
</ds:datastoreItem>
</file>

<file path=customXml/itemProps3.xml><?xml version="1.0" encoding="utf-8"?>
<ds:datastoreItem xmlns:ds="http://schemas.openxmlformats.org/officeDocument/2006/customXml" ds:itemID="{8B516B46-AB76-4F36-A551-7A859522573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ea143e6-3222-4fd0-9a45-7fad4a5237f7"/>
    <ds:schemaRef ds:uri="06966711-8f02-4a2c-9402-08e5b610af6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5</vt:i4>
      </vt:variant>
      <vt:variant>
        <vt:lpstr>Intervalos com Nome</vt:lpstr>
      </vt:variant>
      <vt:variant>
        <vt:i4>11</vt:i4>
      </vt:variant>
    </vt:vector>
  </HeadingPairs>
  <TitlesOfParts>
    <vt:vector size="16" baseType="lpstr">
      <vt:lpstr>CHP_2020_MA</vt:lpstr>
      <vt:lpstr>INE_2020_MA</vt:lpstr>
      <vt:lpstr>Preço por m^2</vt:lpstr>
      <vt:lpstr>ETE_INE</vt:lpstr>
      <vt:lpstr>ETE_CHP</vt:lpstr>
      <vt:lpstr>CHP_2020_MA!alpha_p</vt:lpstr>
      <vt:lpstr>alpha_p</vt:lpstr>
      <vt:lpstr>Investimento_INE</vt:lpstr>
      <vt:lpstr>CHP_2020_MA!NOCT</vt:lpstr>
      <vt:lpstr>NOCT</vt:lpstr>
      <vt:lpstr>OeM_CHP</vt:lpstr>
      <vt:lpstr>OeM_INE</vt:lpstr>
      <vt:lpstr>CHP_2020_MA!P_STC__W</vt:lpstr>
      <vt:lpstr>P_STC__W</vt:lpstr>
      <vt:lpstr>Q2_Fixo</vt:lpstr>
      <vt:lpstr>Q2_Fixo_CHP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Miguel Angélico Gonçalves</dc:creator>
  <cp:lastModifiedBy>Miguel Angélico Gonçalves</cp:lastModifiedBy>
  <dcterms:created xsi:type="dcterms:W3CDTF">2024-04-17T16:23:08Z</dcterms:created>
  <dcterms:modified xsi:type="dcterms:W3CDTF">2024-05-03T10:09:03Z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0x010100C0FEA3AB14B94A4ABF66C51EA8291638</vt:lpwstr>
  </property>
</Properties>
</file>